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25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24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26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23.xml"/>
  <Override ContentType="application/vnd.openxmlformats-officedocument.spreadsheetml.pivotTable+xml" PartName="/xl/pivotTables/pivotTable2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22.xml"/>
  <Override ContentType="application/vnd.openxmlformats-officedocument.spreadsheetml.pivotTable+xml" PartName="/xl/pivotTables/pivotTable28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Sheet19" sheetId="2" r:id="rId5"/>
    <sheet state="visible" name="Sheet21" sheetId="3" r:id="rId6"/>
    <sheet state="visible" name="Pivot Table 67" sheetId="4" r:id="rId7"/>
    <sheet state="visible" name="Pivot Table 66" sheetId="5" r:id="rId8"/>
    <sheet state="visible" name="Pivot Table 65" sheetId="6" r:id="rId9"/>
    <sheet state="visible" name="Pivot Table 64" sheetId="7" r:id="rId10"/>
    <sheet state="visible" name="Pivot Table 63" sheetId="8" r:id="rId11"/>
    <sheet state="visible" name="Sheet18" sheetId="9" r:id="rId12"/>
    <sheet state="visible" name="Pivot Table 62" sheetId="10" r:id="rId13"/>
    <sheet state="visible" name="Pivot Table 61" sheetId="11" r:id="rId14"/>
    <sheet state="visible" name="Pivot Table 57" sheetId="12" r:id="rId15"/>
    <sheet state="visible" name="Pivot Table 56" sheetId="13" r:id="rId16"/>
    <sheet state="visible" name="Pivot Table 55" sheetId="14" r:id="rId17"/>
    <sheet state="visible" name="Sheet17" sheetId="15" r:id="rId18"/>
    <sheet state="visible" name="Pivot Table 50" sheetId="16" r:id="rId19"/>
    <sheet state="visible" name="Sheet15" sheetId="17" r:id="rId20"/>
    <sheet state="visible" name="Pivot Table 48" sheetId="18" r:id="rId21"/>
    <sheet state="visible" name="Pivot Table 47" sheetId="19" r:id="rId22"/>
    <sheet state="visible" name="Pivot Table 46" sheetId="20" r:id="rId23"/>
    <sheet state="visible" name="Pivot Table 45" sheetId="21" r:id="rId24"/>
    <sheet state="visible" name="Pivot Table 44" sheetId="22" r:id="rId25"/>
    <sheet state="visible" name="Pivot Table 42" sheetId="23" r:id="rId26"/>
    <sheet state="visible" name="Revinu vs time" sheetId="24" r:id="rId27"/>
    <sheet state="visible" name="sheet 1" sheetId="25" r:id="rId28"/>
    <sheet state="visible" name="Sheet 2" sheetId="26" r:id="rId29"/>
    <sheet state="visible" name="Pivot Table 40" sheetId="27" r:id="rId30"/>
    <sheet state="visible" name="Pivot Table 39" sheetId="28" r:id="rId31"/>
    <sheet state="visible" name="py data" sheetId="29" r:id="rId32"/>
    <sheet state="visible" name="Pivot Table 37" sheetId="30" r:id="rId33"/>
    <sheet state="visible" name="Pivot Table 36" sheetId="31" r:id="rId34"/>
    <sheet state="visible" name="Pivot Table 35" sheetId="32" r:id="rId35"/>
    <sheet state="visible" name="Sheet9" sheetId="33" r:id="rId36"/>
    <sheet state="visible" name="Pivot Table 38" sheetId="34" r:id="rId37"/>
    <sheet state="visible" name="REVENUE VS CITY" sheetId="35" r:id="rId38"/>
    <sheet state="visible" name="Sheet7" sheetId="36" r:id="rId39"/>
    <sheet state="visible" name="REVENUE VS ORDER DATE" sheetId="37" r:id="rId40"/>
    <sheet state="visible" name="REVENUE VS CATEGORY" sheetId="38" r:id="rId41"/>
    <sheet state="visible" name="REVENUE VS DAY" sheetId="39" r:id="rId42"/>
  </sheets>
  <definedNames>
    <definedName hidden="1" localSheetId="0" name="_xlnm._FilterDatabase">Data!$B$1:$Z$1868</definedName>
    <definedName hidden="1" localSheetId="8" name="_xlnm._FilterDatabase">Sheet18!$B$1:$B$1868</definedName>
    <definedName hidden="1" localSheetId="24" name="_xlnm._FilterDatabase">'sheet 1'!$A$1:$W$1874</definedName>
    <definedName hidden="1" localSheetId="35" name="_xlnm._FilterDatabase">Sheet7!$A$1:$J$1878</definedName>
  </definedNames>
  <calcPr/>
  <pivotCaches>
    <pivotCache cacheId="0" r:id="rId43"/>
    <pivotCache cacheId="1" r:id="rId44"/>
    <pivotCache cacheId="2" r:id="rId45"/>
    <pivotCache cacheId="3" r:id="rId46"/>
    <pivotCache cacheId="4" r:id="rId47"/>
    <pivotCache cacheId="5" r:id="rId48"/>
    <pivotCache cacheId="6" r:id="rId49"/>
    <pivotCache cacheId="7" r:id="rId50"/>
    <pivotCache cacheId="8" r:id="rId51"/>
    <pivotCache cacheId="9" r:id="rId52"/>
    <pivotCache cacheId="10" r:id="rId53"/>
  </pivotCaches>
</workbook>
</file>

<file path=xl/sharedStrings.xml><?xml version="1.0" encoding="utf-8"?>
<sst xmlns="http://schemas.openxmlformats.org/spreadsheetml/2006/main" count="63258" uniqueCount="491">
  <si>
    <t>Order_Date</t>
  </si>
  <si>
    <t>City</t>
  </si>
  <si>
    <t>User_Id</t>
  </si>
  <si>
    <t>Item_Name</t>
  </si>
  <si>
    <t>Price</t>
  </si>
  <si>
    <t>Category</t>
  </si>
  <si>
    <t>Day Of Week</t>
  </si>
  <si>
    <t>dayofweek</t>
  </si>
  <si>
    <t>shakera parveen</t>
  </si>
  <si>
    <t>Chennai</t>
  </si>
  <si>
    <t>e846</t>
  </si>
  <si>
    <t>Hummus Wrap</t>
  </si>
  <si>
    <t>wraps and salads</t>
  </si>
  <si>
    <t>Mushroom Fried Rice</t>
  </si>
  <si>
    <t>rice and noodles</t>
  </si>
  <si>
    <t>Mysore</t>
  </si>
  <si>
    <t>Coimbatore</t>
  </si>
  <si>
    <t>Veg pizza</t>
  </si>
  <si>
    <t>international</t>
  </si>
  <si>
    <t>Plain Rice</t>
  </si>
  <si>
    <t>Soya Chunks</t>
  </si>
  <si>
    <t>starters</t>
  </si>
  <si>
    <t>Veggie Bowl</t>
  </si>
  <si>
    <t>Mumbai</t>
  </si>
  <si>
    <t>2f47</t>
  </si>
  <si>
    <t>3d49</t>
  </si>
  <si>
    <t>4c49</t>
  </si>
  <si>
    <t>Veg Noodles</t>
  </si>
  <si>
    <t>4f4c</t>
  </si>
  <si>
    <t>5a40</t>
  </si>
  <si>
    <t>Bread with Jam</t>
  </si>
  <si>
    <t>bread</t>
  </si>
  <si>
    <t>224d</t>
  </si>
  <si>
    <t>244f</t>
  </si>
  <si>
    <t>Spicy Fried Rice</t>
  </si>
  <si>
    <t>264a</t>
  </si>
  <si>
    <t>Cheese Salad</t>
  </si>
  <si>
    <t>a649</t>
  </si>
  <si>
    <t>d242</t>
  </si>
  <si>
    <t>df4b</t>
  </si>
  <si>
    <t>Delhi</t>
  </si>
  <si>
    <t>4c47</t>
  </si>
  <si>
    <t>2f48</t>
  </si>
  <si>
    <t>3d50</t>
  </si>
  <si>
    <t>4c50</t>
  </si>
  <si>
    <t>5a41</t>
  </si>
  <si>
    <t>a650</t>
  </si>
  <si>
    <t>d243</t>
  </si>
  <si>
    <t>2f49</t>
  </si>
  <si>
    <t>3d51</t>
  </si>
  <si>
    <t>4c51</t>
  </si>
  <si>
    <t>5a42</t>
  </si>
  <si>
    <t>a651</t>
  </si>
  <si>
    <t>d244</t>
  </si>
  <si>
    <t>2f50</t>
  </si>
  <si>
    <t>3d52</t>
  </si>
  <si>
    <t>4c52</t>
  </si>
  <si>
    <t>5a43</t>
  </si>
  <si>
    <t>a652</t>
  </si>
  <si>
    <t>d245</t>
  </si>
  <si>
    <t>2f51</t>
  </si>
  <si>
    <t>3d53</t>
  </si>
  <si>
    <t>4c53</t>
  </si>
  <si>
    <t>5a44</t>
  </si>
  <si>
    <t>bb43</t>
  </si>
  <si>
    <t>c24c</t>
  </si>
  <si>
    <t>d74e</t>
  </si>
  <si>
    <t>e244</t>
  </si>
  <si>
    <t>f742</t>
  </si>
  <si>
    <t>Indore</t>
  </si>
  <si>
    <t>0b44</t>
  </si>
  <si>
    <t>1a4d</t>
  </si>
  <si>
    <t>2b43</t>
  </si>
  <si>
    <t>6b42</t>
  </si>
  <si>
    <t>8a47</t>
  </si>
  <si>
    <t>844a</t>
  </si>
  <si>
    <t>774f</t>
  </si>
  <si>
    <t>ac43</t>
  </si>
  <si>
    <t>af47</t>
  </si>
  <si>
    <t>b54c</t>
  </si>
  <si>
    <t>b946</t>
  </si>
  <si>
    <t>ba41</t>
  </si>
  <si>
    <t>bb4e</t>
  </si>
  <si>
    <t>bc46</t>
  </si>
  <si>
    <t>c940</t>
  </si>
  <si>
    <t>ca4c</t>
  </si>
  <si>
    <t>e24f</t>
  </si>
  <si>
    <t>e941</t>
  </si>
  <si>
    <t>e542</t>
  </si>
  <si>
    <t>ea47</t>
  </si>
  <si>
    <t>f546</t>
  </si>
  <si>
    <t>fe48</t>
  </si>
  <si>
    <t>a741</t>
  </si>
  <si>
    <t>c24d</t>
  </si>
  <si>
    <t>124a</t>
  </si>
  <si>
    <t>a942</t>
  </si>
  <si>
    <t>ff47</t>
  </si>
  <si>
    <t>Hyderabad</t>
  </si>
  <si>
    <t>3b41</t>
  </si>
  <si>
    <t>3d44</t>
  </si>
  <si>
    <t>6a4d</t>
  </si>
  <si>
    <t>6b41</t>
  </si>
  <si>
    <t>004e</t>
  </si>
  <si>
    <t>914f</t>
  </si>
  <si>
    <t>954f</t>
  </si>
  <si>
    <t>374e</t>
  </si>
  <si>
    <t>474c</t>
  </si>
  <si>
    <t>204e</t>
  </si>
  <si>
    <t>714e</t>
  </si>
  <si>
    <t>ab44</t>
  </si>
  <si>
    <t>b947</t>
  </si>
  <si>
    <t>c24e</t>
  </si>
  <si>
    <t>e44d</t>
  </si>
  <si>
    <t>Bhopal</t>
  </si>
  <si>
    <t>Kolkata</t>
  </si>
  <si>
    <t>Chandigarh</t>
  </si>
  <si>
    <t>5d41</t>
  </si>
  <si>
    <t>9f41</t>
  </si>
  <si>
    <t>234e</t>
  </si>
  <si>
    <t>214a</t>
  </si>
  <si>
    <t>a243</t>
  </si>
  <si>
    <t>d449</t>
  </si>
  <si>
    <t>Bangalore</t>
  </si>
  <si>
    <t>5f4e</t>
  </si>
  <si>
    <t>6a46</t>
  </si>
  <si>
    <t>784b</t>
  </si>
  <si>
    <t>a34b</t>
  </si>
  <si>
    <t>c544</t>
  </si>
  <si>
    <t>c64d</t>
  </si>
  <si>
    <t>f94a</t>
  </si>
  <si>
    <t>0f4a</t>
  </si>
  <si>
    <t>3b4a</t>
  </si>
  <si>
    <t>4b40</t>
  </si>
  <si>
    <t>6c41</t>
  </si>
  <si>
    <t>7d40</t>
  </si>
  <si>
    <t>9c43</t>
  </si>
  <si>
    <t>884c</t>
  </si>
  <si>
    <t>b049</t>
  </si>
  <si>
    <t>d048</t>
  </si>
  <si>
    <t>e44e</t>
  </si>
  <si>
    <t>fc4c</t>
  </si>
  <si>
    <t>3f48</t>
  </si>
  <si>
    <t>574a</t>
  </si>
  <si>
    <t>984b</t>
  </si>
  <si>
    <t>534c</t>
  </si>
  <si>
    <t>574d</t>
  </si>
  <si>
    <t>a840</t>
  </si>
  <si>
    <t>da40</t>
  </si>
  <si>
    <t>734f</t>
  </si>
  <si>
    <t>854d</t>
  </si>
  <si>
    <t>Brinjal 65</t>
  </si>
  <si>
    <t>a941</t>
  </si>
  <si>
    <t>Vegan Fried Paneer</t>
  </si>
  <si>
    <t>Fruit Salad</t>
  </si>
  <si>
    <t>3f45</t>
  </si>
  <si>
    <t>Spicy Quesadilla</t>
  </si>
  <si>
    <t>Spring Rolls</t>
  </si>
  <si>
    <t>7d4f</t>
  </si>
  <si>
    <t>Greek Tomato rice</t>
  </si>
  <si>
    <t>Mango Lassi</t>
  </si>
  <si>
    <t>juices</t>
  </si>
  <si>
    <t>Mashed potatoes</t>
  </si>
  <si>
    <t>Falafel</t>
  </si>
  <si>
    <t>834f</t>
  </si>
  <si>
    <t>ac4a</t>
  </si>
  <si>
    <t>c343</t>
  </si>
  <si>
    <t>Korean Noodles</t>
  </si>
  <si>
    <t>4f4d</t>
  </si>
  <si>
    <t>914e</t>
  </si>
  <si>
    <t>de42</t>
  </si>
  <si>
    <t>bb45</t>
  </si>
  <si>
    <t>d842</t>
  </si>
  <si>
    <t>da44</t>
  </si>
  <si>
    <t>dc48</t>
  </si>
  <si>
    <t>9b49</t>
  </si>
  <si>
    <t>ce44</t>
  </si>
  <si>
    <t>e44c</t>
  </si>
  <si>
    <t>fb4e</t>
  </si>
  <si>
    <t>6f46</t>
  </si>
  <si>
    <t>104d</t>
  </si>
  <si>
    <t>e947</t>
  </si>
  <si>
    <t>2a4d</t>
  </si>
  <si>
    <t>924d</t>
  </si>
  <si>
    <t>474f</t>
  </si>
  <si>
    <t>c845</t>
  </si>
  <si>
    <t>c84a</t>
  </si>
  <si>
    <t>6d48</t>
  </si>
  <si>
    <t>9d4e</t>
  </si>
  <si>
    <t>364a</t>
  </si>
  <si>
    <t>654a</t>
  </si>
  <si>
    <t>be4c</t>
  </si>
  <si>
    <t>cc4e</t>
  </si>
  <si>
    <t>ef40</t>
  </si>
  <si>
    <t>ef42</t>
  </si>
  <si>
    <t>fa44</t>
  </si>
  <si>
    <t>5c4e</t>
  </si>
  <si>
    <t>354d</t>
  </si>
  <si>
    <t>424d</t>
  </si>
  <si>
    <t>0d4b</t>
  </si>
  <si>
    <t>1b45</t>
  </si>
  <si>
    <t>4c4f</t>
  </si>
  <si>
    <t>624a</t>
  </si>
  <si>
    <t>da45</t>
  </si>
  <si>
    <t>1c4e</t>
  </si>
  <si>
    <t>5c4c</t>
  </si>
  <si>
    <t>af4e</t>
  </si>
  <si>
    <t>bc49</t>
  </si>
  <si>
    <t>d249</t>
  </si>
  <si>
    <t>d442</t>
  </si>
  <si>
    <t>ec40</t>
  </si>
  <si>
    <t>ee4d</t>
  </si>
  <si>
    <t>Jaipur</t>
  </si>
  <si>
    <t>974a</t>
  </si>
  <si>
    <t>6c4f</t>
  </si>
  <si>
    <t>954d</t>
  </si>
  <si>
    <t>dd4e</t>
  </si>
  <si>
    <t>0e4a</t>
  </si>
  <si>
    <t>4a42</t>
  </si>
  <si>
    <t>6f45</t>
  </si>
  <si>
    <t>8e4f</t>
  </si>
  <si>
    <t>064a</t>
  </si>
  <si>
    <t>094f</t>
  </si>
  <si>
    <t>a94c</t>
  </si>
  <si>
    <t>cf43</t>
  </si>
  <si>
    <t>e34f</t>
  </si>
  <si>
    <t>fc4e</t>
  </si>
  <si>
    <t>fc43</t>
  </si>
  <si>
    <t>7a48</t>
  </si>
  <si>
    <t>814e</t>
  </si>
  <si>
    <t>a549</t>
  </si>
  <si>
    <t>b641</t>
  </si>
  <si>
    <t>3d4e</t>
  </si>
  <si>
    <t>7f45</t>
  </si>
  <si>
    <t>104c</t>
  </si>
  <si>
    <t>c04f</t>
  </si>
  <si>
    <t>2c47</t>
  </si>
  <si>
    <t>e643</t>
  </si>
  <si>
    <t>3b4d</t>
  </si>
  <si>
    <t>534e</t>
  </si>
  <si>
    <t>404a</t>
  </si>
  <si>
    <t>024d</t>
  </si>
  <si>
    <t>5c4d</t>
  </si>
  <si>
    <t>b346</t>
  </si>
  <si>
    <t>fb40</t>
  </si>
  <si>
    <t>Trivandrum</t>
  </si>
  <si>
    <t>0c49</t>
  </si>
  <si>
    <t>aa42</t>
  </si>
  <si>
    <t>Mangalore</t>
  </si>
  <si>
    <t>Vizag</t>
  </si>
  <si>
    <t>224e</t>
  </si>
  <si>
    <t>c342</t>
  </si>
  <si>
    <t>e346</t>
  </si>
  <si>
    <t>ba49</t>
  </si>
  <si>
    <t>8e4b</t>
  </si>
  <si>
    <t>Guwahati</t>
  </si>
  <si>
    <t>2a43</t>
  </si>
  <si>
    <t>2a49</t>
  </si>
  <si>
    <t>8b4f</t>
  </si>
  <si>
    <t>a842</t>
  </si>
  <si>
    <t>ca44</t>
  </si>
  <si>
    <t>ca45</t>
  </si>
  <si>
    <t>f140</t>
  </si>
  <si>
    <t>4a4b</t>
  </si>
  <si>
    <t>f540</t>
  </si>
  <si>
    <t>e14b</t>
  </si>
  <si>
    <t>cc46</t>
  </si>
  <si>
    <t>9a41</t>
  </si>
  <si>
    <t>924f</t>
  </si>
  <si>
    <t>904e</t>
  </si>
  <si>
    <t>314d</t>
  </si>
  <si>
    <t>414a</t>
  </si>
  <si>
    <t>e44b</t>
  </si>
  <si>
    <t>ca49</t>
  </si>
  <si>
    <t>2a4f</t>
  </si>
  <si>
    <t>284e</t>
  </si>
  <si>
    <t>6b48</t>
  </si>
  <si>
    <t>cc4f</t>
  </si>
  <si>
    <t>Chicken Fried rice</t>
  </si>
  <si>
    <t>Gobi 65</t>
  </si>
  <si>
    <t>Vegetable salad</t>
  </si>
  <si>
    <t>Buddha Veg bowl</t>
  </si>
  <si>
    <t>004d</t>
  </si>
  <si>
    <t>Vegetarian noodles</t>
  </si>
  <si>
    <t>de41</t>
  </si>
  <si>
    <t>Veg wrap</t>
  </si>
  <si>
    <t>Bolognese pasta</t>
  </si>
  <si>
    <t>vegetable sandwich</t>
  </si>
  <si>
    <t>chilli parotta</t>
  </si>
  <si>
    <t>fish fried rice</t>
  </si>
  <si>
    <t>ee43</t>
  </si>
  <si>
    <t>6e4d</t>
  </si>
  <si>
    <t>104b</t>
  </si>
  <si>
    <t>butter naan</t>
  </si>
  <si>
    <t>364c</t>
  </si>
  <si>
    <t>764d</t>
  </si>
  <si>
    <t>674d</t>
  </si>
  <si>
    <t>b74f</t>
  </si>
  <si>
    <t>d04b</t>
  </si>
  <si>
    <t>f348</t>
  </si>
  <si>
    <t>3e4b</t>
  </si>
  <si>
    <t>954c</t>
  </si>
  <si>
    <t>a548</t>
  </si>
  <si>
    <t>a042</t>
  </si>
  <si>
    <t>e649</t>
  </si>
  <si>
    <t>apple milkshake</t>
  </si>
  <si>
    <t>d54c</t>
  </si>
  <si>
    <t>Pune</t>
  </si>
  <si>
    <t>804b</t>
  </si>
  <si>
    <t>2d4c</t>
  </si>
  <si>
    <t>5c48</t>
  </si>
  <si>
    <t>a448</t>
  </si>
  <si>
    <t>f24a</t>
  </si>
  <si>
    <t>cb4f</t>
  </si>
  <si>
    <t>2c48</t>
  </si>
  <si>
    <t>9c45</t>
  </si>
  <si>
    <t>304e</t>
  </si>
  <si>
    <t>724a</t>
  </si>
  <si>
    <t>d844</t>
  </si>
  <si>
    <t>ee4a</t>
  </si>
  <si>
    <t>8d44</t>
  </si>
  <si>
    <t>cf47</t>
  </si>
  <si>
    <t>d64b</t>
  </si>
  <si>
    <t>8c46</t>
  </si>
  <si>
    <t>624c</t>
  </si>
  <si>
    <t>324d</t>
  </si>
  <si>
    <t>a748</t>
  </si>
  <si>
    <t>b64b</t>
  </si>
  <si>
    <t>c446</t>
  </si>
  <si>
    <t>5f45</t>
  </si>
  <si>
    <t>b140</t>
  </si>
  <si>
    <t>4f4a</t>
  </si>
  <si>
    <t>7d44</t>
  </si>
  <si>
    <t>144f</t>
  </si>
  <si>
    <t>464a</t>
  </si>
  <si>
    <t>ab48</t>
  </si>
  <si>
    <t>f84d</t>
  </si>
  <si>
    <t>Noida</t>
  </si>
  <si>
    <t>cc42</t>
  </si>
  <si>
    <t>934f</t>
  </si>
  <si>
    <t>b64d</t>
  </si>
  <si>
    <t>df41</t>
  </si>
  <si>
    <t>fe4d</t>
  </si>
  <si>
    <t>f94d</t>
  </si>
  <si>
    <t>804d</t>
  </si>
  <si>
    <t>5e4e</t>
  </si>
  <si>
    <t>d440</t>
  </si>
  <si>
    <t>6a47</t>
  </si>
  <si>
    <t>9c4b</t>
  </si>
  <si>
    <t>514d</t>
  </si>
  <si>
    <t>b547</t>
  </si>
  <si>
    <t>c848</t>
  </si>
  <si>
    <t>d84d</t>
  </si>
  <si>
    <t>f148</t>
  </si>
  <si>
    <t>Gurgaon</t>
  </si>
  <si>
    <t>f34f</t>
  </si>
  <si>
    <t>f545</t>
  </si>
  <si>
    <t>2d43</t>
  </si>
  <si>
    <t>a653</t>
  </si>
  <si>
    <t>d246</t>
  </si>
  <si>
    <t>2f52</t>
  </si>
  <si>
    <t>3d54</t>
  </si>
  <si>
    <t>4c54</t>
  </si>
  <si>
    <t>5a45</t>
  </si>
  <si>
    <t>bb44</t>
  </si>
  <si>
    <t>e245</t>
  </si>
  <si>
    <t>f743</t>
  </si>
  <si>
    <t>0b45</t>
  </si>
  <si>
    <t>2b44</t>
  </si>
  <si>
    <t>6b43</t>
  </si>
  <si>
    <t>8a48</t>
  </si>
  <si>
    <t>ac44</t>
  </si>
  <si>
    <t>af48</t>
  </si>
  <si>
    <t>ba42</t>
  </si>
  <si>
    <t>bc47</t>
  </si>
  <si>
    <t>c941</t>
  </si>
  <si>
    <t>e143</t>
  </si>
  <si>
    <t>e256</t>
  </si>
  <si>
    <t>ea48</t>
  </si>
  <si>
    <t>f547</t>
  </si>
  <si>
    <t>fe49</t>
  </si>
  <si>
    <t>a742</t>
  </si>
  <si>
    <t>a356</t>
  </si>
  <si>
    <t>a063</t>
  </si>
  <si>
    <t>ff48</t>
  </si>
  <si>
    <t>3b42</t>
  </si>
  <si>
    <t>3d45</t>
  </si>
  <si>
    <t>624d</t>
  </si>
  <si>
    <t>ec4d</t>
  </si>
  <si>
    <t>ff4b</t>
  </si>
  <si>
    <t>3b49</t>
  </si>
  <si>
    <t>d640</t>
  </si>
  <si>
    <t>ad4c</t>
  </si>
  <si>
    <t>064e</t>
  </si>
  <si>
    <t>green peas masala</t>
  </si>
  <si>
    <t>sidedish</t>
  </si>
  <si>
    <t>dal tadka</t>
  </si>
  <si>
    <t>lasagne</t>
  </si>
  <si>
    <t>chicken noodles</t>
  </si>
  <si>
    <t>cheese quesadilla</t>
  </si>
  <si>
    <t>cheese naan</t>
  </si>
  <si>
    <t>Nagpur</t>
  </si>
  <si>
    <t>3b40</t>
  </si>
  <si>
    <t>banana smoothie</t>
  </si>
  <si>
    <t>7a44</t>
  </si>
  <si>
    <t>vietnamese fried rice</t>
  </si>
  <si>
    <t>7d43</t>
  </si>
  <si>
    <t>734e</t>
  </si>
  <si>
    <t>de47</t>
  </si>
  <si>
    <t>e546</t>
  </si>
  <si>
    <t>roasted veggies</t>
  </si>
  <si>
    <t>4b4e</t>
  </si>
  <si>
    <t>5c4f</t>
  </si>
  <si>
    <t>b14a</t>
  </si>
  <si>
    <t>water melon juice</t>
  </si>
  <si>
    <t>4b45</t>
  </si>
  <si>
    <t>banana crepes</t>
  </si>
  <si>
    <t>cheese omlette</t>
  </si>
  <si>
    <t>vegetable pasta</t>
  </si>
  <si>
    <t>strawberry shake</t>
  </si>
  <si>
    <t>marketingchannel</t>
  </si>
  <si>
    <t>orderweek</t>
  </si>
  <si>
    <t>revenue</t>
  </si>
  <si>
    <t>orders</t>
  </si>
  <si>
    <t>spend</t>
  </si>
  <si>
    <t>new_customer</t>
  </si>
  <si>
    <t>month</t>
  </si>
  <si>
    <t>year</t>
  </si>
  <si>
    <t>affiliates</t>
  </si>
  <si>
    <t>Email</t>
  </si>
  <si>
    <t>Website</t>
  </si>
  <si>
    <t>Search partner</t>
  </si>
  <si>
    <t>unknown</t>
  </si>
  <si>
    <t>price comparison</t>
  </si>
  <si>
    <t>quora</t>
  </si>
  <si>
    <t>instagram</t>
  </si>
  <si>
    <t>google search</t>
  </si>
  <si>
    <t>google shopping</t>
  </si>
  <si>
    <t>SEO</t>
  </si>
  <si>
    <t>SEO shopping</t>
  </si>
  <si>
    <t>facebook</t>
  </si>
  <si>
    <t>mobileapp</t>
  </si>
  <si>
    <t>Columns</t>
  </si>
  <si>
    <t>Rows</t>
  </si>
  <si>
    <t>Values</t>
  </si>
  <si>
    <t>Total revenue</t>
  </si>
  <si>
    <t>Grand Total</t>
  </si>
  <si>
    <t>SUM of Price</t>
  </si>
  <si>
    <t>Total Revenue</t>
  </si>
  <si>
    <t>COUNT of Item_Name</t>
  </si>
  <si>
    <t>Number of Items Sold</t>
  </si>
  <si>
    <t>TOTAL REVENUE</t>
  </si>
  <si>
    <t>Order_Month</t>
  </si>
  <si>
    <t>Unique City</t>
  </si>
  <si>
    <t>Option 1</t>
  </si>
  <si>
    <t xml:space="preserve"> </t>
  </si>
  <si>
    <t>Kochi</t>
  </si>
  <si>
    <t>Day of Week</t>
  </si>
  <si>
    <t>614b</t>
  </si>
  <si>
    <t>c34f</t>
  </si>
  <si>
    <t>e74e</t>
  </si>
  <si>
    <t>0f43</t>
  </si>
  <si>
    <t>824e</t>
  </si>
  <si>
    <t>b94d</t>
  </si>
  <si>
    <t>294d</t>
  </si>
  <si>
    <t>904c</t>
  </si>
  <si>
    <t>434e</t>
  </si>
  <si>
    <t>c242</t>
  </si>
  <si>
    <t>d248</t>
  </si>
  <si>
    <t>e34e</t>
  </si>
  <si>
    <t>6a48</t>
  </si>
  <si>
    <t>844f</t>
  </si>
  <si>
    <t>414c</t>
  </si>
  <si>
    <t>weekday</t>
  </si>
  <si>
    <t>unique</t>
  </si>
  <si>
    <t>total revenue by city</t>
  </si>
  <si>
    <t>total revenue</t>
  </si>
  <si>
    <t>REVENUE</t>
  </si>
  <si>
    <t>3a46</t>
  </si>
  <si>
    <t>a948</t>
  </si>
  <si>
    <t>c243</t>
  </si>
  <si>
    <t>bd4e</t>
  </si>
  <si>
    <t>2a47</t>
  </si>
  <si>
    <t>904a</t>
  </si>
  <si>
    <t>DAY</t>
  </si>
  <si>
    <t>SUNDAY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</si>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</sst>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[$₹]#,##0"/>
  </numFmts>
  <fonts count="11">
    <font>
      <sz val="10.0"/>
      <color rgb="FF000000"/>
      <name val="Arial"/>
      <scheme val="minor"/>
    </font>
    <font>
      <b/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Arial"/>
      <scheme val="minor"/>
    </font>
    <font>
      <sz val="11.0"/>
      <color theme="1"/>
      <name val="Arial"/>
      <scheme val="minor"/>
    </font>
    <font>
      <u/>
      <color theme="1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sz val="11.0"/>
      <color theme="1"/>
      <name val="Calibri"/>
    </font>
    <font>
      <b/>
      <color theme="1"/>
      <name val="Arial"/>
      <scheme val="minor"/>
    </font>
    <font>
      <sz val="9.0"/>
      <color rgb="FF000000"/>
      <name val="&quot;Google Sans Mono&quot;"/>
    </font>
  </fonts>
  <fills count="4">
    <fill>
      <patternFill patternType="none"/>
    </fill>
    <fill>
      <patternFill patternType="lightGray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1" fillId="0" fontId="2" numFmtId="0" xfId="0" applyAlignment="1" applyBorder="1" applyFont="1">
      <alignment horizontal="left" readingOrder="0" shrinkToFit="0" vertical="bottom" wrapText="0"/>
    </xf>
    <xf borderId="1" fillId="0" fontId="2" numFmtId="3" xfId="0" applyAlignment="1" applyBorder="1" applyFont="1" applyNumberFormat="1">
      <alignment horizontal="left" readingOrder="0" shrinkToFit="0" vertical="bottom" wrapText="0"/>
    </xf>
    <xf borderId="1" fillId="0" fontId="3" numFmtId="0" xfId="0" applyAlignment="1" applyBorder="1" applyFont="1">
      <alignment horizontal="left"/>
    </xf>
    <xf borderId="0" fillId="0" fontId="3" numFmtId="0" xfId="0" applyAlignment="1" applyFont="1">
      <alignment horizontal="center" readingOrder="0"/>
    </xf>
    <xf borderId="0" fillId="0" fontId="4" numFmtId="0" xfId="0" applyFont="1"/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1" fillId="0" fontId="6" numFmtId="164" xfId="0" applyAlignment="1" applyBorder="1" applyFont="1" applyNumberFormat="1">
      <alignment horizontal="left" readingOrder="0" shrinkToFit="0" vertical="bottom" wrapText="0"/>
    </xf>
    <xf borderId="1" fillId="0" fontId="6" numFmtId="0" xfId="0" applyAlignment="1" applyBorder="1" applyFont="1">
      <alignment horizontal="left" readingOrder="0" shrinkToFit="0" vertical="bottom" wrapText="0"/>
    </xf>
    <xf borderId="1" fillId="0" fontId="6" numFmtId="3" xfId="0" applyAlignment="1" applyBorder="1" applyFont="1" applyNumberFormat="1">
      <alignment horizontal="left" readingOrder="0" shrinkToFit="0" vertical="bottom" wrapText="0"/>
    </xf>
    <xf borderId="1" fillId="0" fontId="6" numFmtId="0" xfId="0" applyAlignment="1" applyBorder="1" applyFont="1">
      <alignment horizontal="left" readingOrder="0" shrinkToFit="0" textRotation="0" vertical="bottom" wrapText="0"/>
    </xf>
    <xf borderId="0" fillId="0" fontId="4" numFmtId="0" xfId="0" applyAlignment="1" applyFont="1">
      <alignment horizontal="center"/>
    </xf>
    <xf borderId="0" fillId="0" fontId="7" numFmtId="0" xfId="0" applyAlignment="1" applyFont="1">
      <alignment readingOrder="0"/>
    </xf>
    <xf borderId="0" fillId="0" fontId="7" numFmtId="0" xfId="0" applyFont="1"/>
    <xf borderId="1" fillId="0" fontId="6" numFmtId="11" xfId="0" applyAlignment="1" applyBorder="1" applyFont="1" applyNumberFormat="1">
      <alignment horizontal="left" readingOrder="0" shrinkToFit="0" vertical="bottom" wrapText="0"/>
    </xf>
    <xf borderId="0" fillId="0" fontId="6" numFmtId="164" xfId="0" applyAlignment="1" applyFont="1" applyNumberFormat="1">
      <alignment horizontal="left" readingOrder="0" shrinkToFit="0" vertical="bottom" wrapText="0"/>
    </xf>
    <xf borderId="0" fillId="0" fontId="6" numFmtId="0" xfId="0" applyAlignment="1" applyFont="1">
      <alignment horizontal="left" readingOrder="0" shrinkToFit="0" vertical="bottom" wrapText="0"/>
    </xf>
    <xf borderId="0" fillId="0" fontId="6" numFmtId="3" xfId="0" applyAlignment="1" applyFont="1" applyNumberFormat="1">
      <alignment horizontal="left" readingOrder="0" shrinkToFit="0" vertical="bottom" wrapText="0"/>
    </xf>
    <xf borderId="0" fillId="0" fontId="8" numFmtId="0" xfId="0" applyAlignment="1" applyFont="1">
      <alignment vertical="bottom"/>
    </xf>
    <xf borderId="0" fillId="0" fontId="8" numFmtId="14" xfId="0" applyAlignment="1" applyFont="1" applyNumberFormat="1">
      <alignment vertical="bottom"/>
    </xf>
    <xf borderId="0" fillId="0" fontId="8" numFmtId="14" xfId="0" applyAlignment="1" applyFont="1" applyNumberFormat="1">
      <alignment horizontal="right" vertical="bottom"/>
    </xf>
    <xf borderId="0" fillId="2" fontId="8" numFmtId="0" xfId="0" applyAlignment="1" applyFill="1" applyFont="1">
      <alignment horizontal="right" vertical="bottom"/>
    </xf>
    <xf borderId="0" fillId="0" fontId="8" numFmtId="0" xfId="0" applyAlignment="1" applyFont="1">
      <alignment horizontal="right" vertical="bottom"/>
    </xf>
    <xf borderId="0" fillId="0" fontId="7" numFmtId="3" xfId="0" applyFont="1" applyNumberFormat="1"/>
    <xf borderId="0" fillId="0" fontId="7" numFmtId="164" xfId="0" applyFont="1" applyNumberFormat="1"/>
    <xf borderId="1" fillId="0" fontId="7" numFmtId="0" xfId="0" applyAlignment="1" applyBorder="1" applyFont="1">
      <alignment readingOrder="0"/>
    </xf>
    <xf borderId="1" fillId="0" fontId="7" numFmtId="0" xfId="0" applyAlignment="1" applyBorder="1" applyFont="1">
      <alignment horizontal="center"/>
    </xf>
    <xf borderId="0" fillId="0" fontId="7" numFmtId="2" xfId="0" applyFont="1" applyNumberFormat="1"/>
    <xf borderId="0" fillId="0" fontId="7" numFmtId="11" xfId="0" applyFont="1" applyNumberFormat="1"/>
    <xf borderId="1" fillId="0" fontId="9" numFmtId="0" xfId="0" applyAlignment="1" applyBorder="1" applyFont="1">
      <alignment horizontal="left"/>
    </xf>
    <xf borderId="1" fillId="0" fontId="9" numFmtId="0" xfId="0" applyAlignment="1" applyBorder="1" applyFont="1">
      <alignment horizontal="left" readingOrder="0"/>
    </xf>
    <xf borderId="0" fillId="0" fontId="7" numFmtId="0" xfId="0" applyAlignment="1" applyFont="1">
      <alignment horizontal="left"/>
    </xf>
    <xf borderId="0" fillId="0" fontId="7" numFmtId="0" xfId="0" applyAlignment="1" applyFont="1">
      <alignment horizontal="left" readingOrder="0"/>
    </xf>
    <xf borderId="1" fillId="0" fontId="6" numFmtId="165" xfId="0" applyAlignment="1" applyBorder="1" applyFont="1" applyNumberFormat="1">
      <alignment horizontal="left" readingOrder="0" shrinkToFit="0" vertical="bottom" wrapText="0"/>
    </xf>
    <xf borderId="1" fillId="0" fontId="9" numFmtId="165" xfId="0" applyAlignment="1" applyBorder="1" applyFont="1" applyNumberFormat="1">
      <alignment horizontal="left"/>
    </xf>
    <xf borderId="1" fillId="0" fontId="7" numFmtId="0" xfId="0" applyAlignment="1" applyBorder="1" applyFont="1">
      <alignment horizontal="left"/>
    </xf>
    <xf borderId="1" fillId="0" fontId="7" numFmtId="0" xfId="0" applyAlignment="1" applyBorder="1" applyFont="1">
      <alignment horizontal="left" readingOrder="0"/>
    </xf>
    <xf borderId="1" fillId="0" fontId="7" numFmtId="165" xfId="0" applyAlignment="1" applyBorder="1" applyFont="1" applyNumberFormat="1">
      <alignment horizontal="left"/>
    </xf>
    <xf borderId="1" fillId="3" fontId="10" numFmtId="0" xfId="0" applyAlignment="1" applyBorder="1" applyFill="1" applyFont="1">
      <alignment horizontal="left"/>
    </xf>
    <xf borderId="1" fillId="0" fontId="7" numFmtId="0" xfId="0" applyAlignment="1" applyBorder="1" applyFont="1">
      <alignment horizontal="left" vertical="bottom"/>
    </xf>
    <xf borderId="1" fillId="0" fontId="7" numFmtId="0" xfId="0" applyAlignment="1" applyBorder="1" applyFont="1">
      <alignment horizontal="left" shrinkToFit="0" wrapText="0"/>
    </xf>
    <xf borderId="1" fillId="0" fontId="2" numFmtId="165" xfId="0" applyAlignment="1" applyBorder="1" applyFont="1" applyNumberFormat="1">
      <alignment horizontal="left" readingOrder="0" shrinkToFit="0" vertical="bottom" wrapText="0"/>
    </xf>
    <xf borderId="0" fillId="0" fontId="6" numFmtId="165" xfId="0" applyAlignment="1" applyFont="1" applyNumberFormat="1">
      <alignment horizontal="left" readingOrder="0" shrinkToFit="0" vertical="bottom" wrapText="0"/>
    </xf>
    <xf borderId="0" fillId="0" fontId="9" numFmtId="0" xfId="0" applyAlignment="1" applyFont="1">
      <alignment horizontal="left" readingOrder="0"/>
    </xf>
    <xf borderId="1" fillId="0" fontId="7" numFmtId="0" xfId="0" applyAlignment="1" applyBorder="1" applyFont="1">
      <alignment horizontal="left" shrinkToFit="0" textRotation="0" wrapText="0"/>
    </xf>
    <xf borderId="1" fillId="0" fontId="9" numFmtId="0" xfId="0" applyAlignment="1" applyBorder="1" applyFont="1">
      <alignment horizontal="left"/>
    </xf>
    <xf borderId="0" fillId="0" fontId="7" numFmtId="165" xfId="0" applyFont="1" applyNumberFormat="1"/>
    <xf borderId="1" fillId="0" fontId="2" numFmtId="0" xfId="0" applyAlignment="1" applyBorder="1" applyFont="1">
      <alignment horizontal="center" readingOrder="0" shrinkToFit="0" vertical="bottom" wrapText="0"/>
    </xf>
    <xf borderId="1" fillId="0" fontId="9" numFmtId="0" xfId="0" applyBorder="1" applyFont="1"/>
    <xf borderId="1" fillId="0" fontId="6" numFmtId="164" xfId="0" applyAlignment="1" applyBorder="1" applyFont="1" applyNumberFormat="1">
      <alignment horizontal="center" readingOrder="0" shrinkToFit="0" vertical="bottom" wrapText="0"/>
    </xf>
    <xf borderId="1" fillId="0" fontId="6" numFmtId="0" xfId="0" applyAlignment="1" applyBorder="1" applyFont="1">
      <alignment horizontal="center" readingOrder="0" shrinkToFit="0" vertical="bottom" wrapText="0"/>
    </xf>
    <xf borderId="1" fillId="0" fontId="6" numFmtId="165" xfId="0" applyAlignment="1" applyBorder="1" applyFont="1" applyNumberFormat="1">
      <alignment horizontal="center" readingOrder="0" shrinkToFit="0" vertical="bottom" wrapText="0"/>
    </xf>
    <xf borderId="1" fillId="0" fontId="6" numFmtId="0" xfId="0" applyAlignment="1" applyBorder="1" applyFont="1">
      <alignment horizontal="center" readingOrder="0" shrinkToFit="0" textRotation="0" vertical="bottom" wrapText="0"/>
    </xf>
    <xf borderId="1" fillId="0" fontId="6" numFmtId="11" xfId="0" applyAlignment="1" applyBorder="1" applyFont="1" applyNumberFormat="1">
      <alignment horizontal="center" readingOrder="0" shrinkToFit="0" vertical="bottom" wrapText="0"/>
    </xf>
    <xf borderId="1" fillId="0" fontId="2" numFmtId="165" xfId="0" applyAlignment="1" applyBorder="1" applyFont="1" applyNumberFormat="1">
      <alignment horizontal="center" readingOrder="0" shrinkToFit="0" vertical="bottom" wrapText="0"/>
    </xf>
    <xf borderId="0" fillId="0" fontId="6" numFmtId="164" xfId="0" applyAlignment="1" applyFont="1" applyNumberFormat="1">
      <alignment horizontal="center" readingOrder="0" shrinkToFit="0" vertical="bottom" wrapText="0"/>
    </xf>
    <xf borderId="0" fillId="0" fontId="6" numFmtId="0" xfId="0" applyAlignment="1" applyFont="1">
      <alignment horizontal="center" readingOrder="0" shrinkToFit="0" vertical="bottom" wrapText="0"/>
    </xf>
    <xf borderId="0" fillId="0" fontId="6" numFmtId="165" xfId="0" applyAlignment="1" applyFont="1" applyNumberFormat="1">
      <alignment horizontal="center" readingOrder="0" shrinkToFit="0" vertical="bottom" wrapText="0"/>
    </xf>
    <xf borderId="0" fillId="0" fontId="9" numFmtId="0" xfId="0" applyFont="1"/>
    <xf borderId="1" fillId="0" fontId="9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4.xml"/><Relationship Id="rId45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pivotCacheDefinition" Target="pivotCache/pivotCacheDefinition6.xml"/><Relationship Id="rId47" Type="http://schemas.openxmlformats.org/officeDocument/2006/relationships/pivotCacheDefinition" Target="pivotCache/pivotCacheDefinition5.xml"/><Relationship Id="rId49" Type="http://schemas.openxmlformats.org/officeDocument/2006/relationships/pivotCacheDefinition" Target="pivotCache/pivotCacheDefinition7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pivotCacheDefinition" Target="pivotCache/pivotCacheDefinition9.xml"/><Relationship Id="rId50" Type="http://schemas.openxmlformats.org/officeDocument/2006/relationships/pivotCacheDefinition" Target="pivotCache/pivotCacheDefinition8.xml"/><Relationship Id="rId53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0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revenue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66'!$B$1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66'!$A$2:$A$22</c:f>
            </c:strRef>
          </c:cat>
          <c:val>
            <c:numRef>
              <c:f>'Pivot Table 66'!$B$2:$B$22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Day Of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65'!$B$1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65'!$A$2:$A$9</c:f>
            </c:strRef>
          </c:cat>
          <c:val>
            <c:numRef>
              <c:f>'Pivot Table 65'!$B$2:$B$9</c:f>
              <c:numCache/>
            </c:numRef>
          </c:val>
        </c:ser>
        <c:axId val="816642638"/>
        <c:axId val="267405997"/>
      </c:barChart>
      <c:catAx>
        <c:axId val="8166426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7405997"/>
      </c:catAx>
      <c:valAx>
        <c:axId val="2674059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66426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Order_Date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 63'!$B$1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63'!$A$2:$A$439</c:f>
            </c:strRef>
          </c:cat>
          <c:val>
            <c:numRef>
              <c:f>'Pivot Table 63'!$B$2:$B$439</c:f>
              <c:numCache/>
            </c:numRef>
          </c:val>
          <c:smooth val="0"/>
        </c:ser>
        <c:axId val="1731896138"/>
        <c:axId val="1467073199"/>
      </c:lineChart>
      <c:catAx>
        <c:axId val="17318961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Order_Date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7073199"/>
      </c:catAx>
      <c:valAx>
        <c:axId val="1467073199"/>
        <c:scaling>
          <c:orientation val="minMax"/>
          <c:max val="1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18961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revenue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66'!$B$1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66'!$A$2:$A$22</c:f>
            </c:strRef>
          </c:cat>
          <c:val>
            <c:numRef>
              <c:f>'Pivot Table 66'!$B$2:$B$22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Day Of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65'!$B$1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65'!$A$2:$A$9</c:f>
            </c:strRef>
          </c:cat>
          <c:val>
            <c:numRef>
              <c:f>'Pivot Table 65'!$B$2:$B$9</c:f>
              <c:numCache/>
            </c:numRef>
          </c:val>
        </c:ser>
        <c:axId val="633845012"/>
        <c:axId val="1601767951"/>
      </c:barChart>
      <c:catAx>
        <c:axId val="6338450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1767951"/>
      </c:catAx>
      <c:valAx>
        <c:axId val="16017679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38450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Order_Date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 63'!$B$1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63'!$A$2:$A$439</c:f>
            </c:strRef>
          </c:cat>
          <c:val>
            <c:numRef>
              <c:f>'Pivot Table 63'!$B$2:$B$439</c:f>
              <c:numCache/>
            </c:numRef>
          </c:val>
          <c:smooth val="0"/>
        </c:ser>
        <c:axId val="630812388"/>
        <c:axId val="1420789253"/>
      </c:lineChart>
      <c:catAx>
        <c:axId val="6308123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Order_Date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0789253"/>
      </c:catAx>
      <c:valAx>
        <c:axId val="1420789253"/>
        <c:scaling>
          <c:orientation val="minMax"/>
          <c:max val="1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08123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57'!$B$1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57'!$A$2:$A$23</c:f>
            </c:strRef>
          </c:cat>
          <c:val>
            <c:numRef>
              <c:f>'Pivot Table 57'!$B$2:$B$23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Day Of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56'!$B$1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56'!$A$2:$A$9</c:f>
            </c:strRef>
          </c:cat>
          <c:val>
            <c:numRef>
              <c:f>'Pivot Table 56'!$B$2:$B$9</c:f>
              <c:numCache/>
            </c:numRef>
          </c:val>
        </c:ser>
        <c:axId val="1355750183"/>
        <c:axId val="497034237"/>
      </c:barChart>
      <c:catAx>
        <c:axId val="1355750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7034237"/>
      </c:catAx>
      <c:valAx>
        <c:axId val="4970342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57501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Order_Date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 55'!$C$1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55'!$B$2:$B$439</c:f>
            </c:strRef>
          </c:cat>
          <c:val>
            <c:numRef>
              <c:f>'Pivot Table 55'!$C$2:$C$439</c:f>
              <c:numCache/>
            </c:numRef>
          </c:val>
          <c:smooth val="0"/>
        </c:ser>
        <c:axId val="1831797505"/>
        <c:axId val="1964320670"/>
      </c:lineChart>
      <c:catAx>
        <c:axId val="18317975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Order_Date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4320670"/>
      </c:catAx>
      <c:valAx>
        <c:axId val="1964320670"/>
        <c:scaling>
          <c:orientation val="minMax"/>
          <c:max val="1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17975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Day Of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56'!$B$1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56'!$A$2:$A$9</c:f>
            </c:strRef>
          </c:cat>
          <c:val>
            <c:numRef>
              <c:f>'Pivot Table 56'!$B$2:$B$9</c:f>
              <c:numCache/>
            </c:numRef>
          </c:val>
        </c:ser>
        <c:axId val="1868411795"/>
        <c:axId val="79790468"/>
      </c:barChart>
      <c:catAx>
        <c:axId val="18684117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790468"/>
      </c:catAx>
      <c:valAx>
        <c:axId val="79790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84117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Order_Date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 55'!$C$1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55'!$B$2:$B$439</c:f>
            </c:strRef>
          </c:cat>
          <c:val>
            <c:numRef>
              <c:f>'Pivot Table 55'!$C$2:$C$439</c:f>
              <c:numCache/>
            </c:numRef>
          </c:val>
          <c:smooth val="0"/>
        </c:ser>
        <c:axId val="1870121675"/>
        <c:axId val="944739542"/>
      </c:lineChart>
      <c:catAx>
        <c:axId val="18701216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Order_Date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4739542"/>
      </c:catAx>
      <c:valAx>
        <c:axId val="944739542"/>
        <c:scaling>
          <c:orientation val="minMax"/>
          <c:max val="1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01216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Item_Name and SUM of Price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'Pivot Table 50'!$B$1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50'!$A$2:$A$473</c:f>
            </c:strRef>
          </c:cat>
          <c:val>
            <c:numRef>
              <c:f>'Pivot Table 50'!$B$2:$B$473</c:f>
              <c:numCache/>
            </c:numRef>
          </c:val>
          <c:smooth val="0"/>
        </c:ser>
        <c:ser>
          <c:idx val="1"/>
          <c:order val="1"/>
          <c:tx>
            <c:strRef>
              <c:f>'Pivot Table 50'!$C$1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'Pivot Table 50'!$A$2:$A$473</c:f>
            </c:strRef>
          </c:cat>
          <c:val>
            <c:numRef>
              <c:f>'Pivot Table 50'!$C$2:$C$473</c:f>
              <c:numCache/>
            </c:numRef>
          </c:val>
          <c:smooth val="0"/>
        </c:ser>
        <c:axId val="1792568766"/>
        <c:axId val="805050735"/>
      </c:lineChart>
      <c:catAx>
        <c:axId val="1792568766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User_Id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5050735"/>
      </c:catAx>
      <c:valAx>
        <c:axId val="805050735"/>
        <c:scaling>
          <c:orientation val="minMax"/>
          <c:max val="2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25687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Item_Name and SUM of Price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'Pivot Table 50'!$B$1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50'!$A$2:$A$473</c:f>
            </c:strRef>
          </c:cat>
          <c:val>
            <c:numRef>
              <c:f>'Pivot Table 50'!$B$2:$B$473</c:f>
              <c:numCache/>
            </c:numRef>
          </c:val>
          <c:smooth val="0"/>
        </c:ser>
        <c:ser>
          <c:idx val="1"/>
          <c:order val="1"/>
          <c:tx>
            <c:strRef>
              <c:f>'Pivot Table 50'!$C$1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'Pivot Table 50'!$A$2:$A$473</c:f>
            </c:strRef>
          </c:cat>
          <c:val>
            <c:numRef>
              <c:f>'Pivot Table 50'!$C$2:$C$473</c:f>
              <c:numCache/>
            </c:numRef>
          </c:val>
          <c:smooth val="0"/>
        </c:ser>
        <c:axId val="487406159"/>
        <c:axId val="1287089600"/>
      </c:lineChart>
      <c:catAx>
        <c:axId val="487406159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User_Id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7089600"/>
      </c:catAx>
      <c:valAx>
        <c:axId val="1287089600"/>
        <c:scaling>
          <c:orientation val="minMax"/>
          <c:max val="2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74061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item name vs sum of price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Pt>
            <c:idx val="31"/>
            <c:spPr>
              <a:solidFill>
                <a:srgbClr val="0A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87E"/>
              </a:solidFill>
            </c:spPr>
          </c:dPt>
          <c:dPt>
            <c:idx val="35"/>
            <c:spPr>
              <a:solidFill>
                <a:srgbClr val="5C201C"/>
              </a:solidFill>
            </c:spPr>
          </c:dPt>
          <c:dPt>
            <c:idx val="36"/>
            <c:spPr>
              <a:solidFill>
                <a:srgbClr val="966108"/>
              </a:solidFill>
            </c:spPr>
          </c:dPt>
          <c:dPt>
            <c:idx val="37"/>
            <c:spPr>
              <a:solidFill>
                <a:srgbClr val="1095A1"/>
              </a:solidFill>
            </c:spPr>
          </c:dPt>
          <c:dPt>
            <c:idx val="38"/>
            <c:spPr>
              <a:solidFill>
                <a:srgbClr val="0235C8"/>
              </a:solidFill>
            </c:spPr>
          </c:dPt>
          <c:dPt>
            <c:idx val="39"/>
            <c:spPr>
              <a:solidFill>
                <a:srgbClr val="A14589"/>
              </a:solidFill>
            </c:spPr>
          </c:dPt>
          <c:dPt>
            <c:idx val="40"/>
            <c:spPr>
              <a:solidFill>
                <a:srgbClr val="FF74CA"/>
              </a:solidFill>
            </c:spPr>
          </c:dPt>
          <c:dPt>
            <c:idx val="41"/>
            <c:spPr>
              <a:solidFill>
                <a:srgbClr val="93342D"/>
              </a:solidFill>
            </c:spPr>
          </c:dPt>
          <c:dPt>
            <c:idx val="42"/>
            <c:spPr>
              <a:solidFill>
                <a:srgbClr val="CF850B"/>
              </a:solidFill>
            </c:spPr>
          </c:dPt>
          <c:dPt>
            <c:idx val="43"/>
            <c:spPr>
              <a:solidFill>
                <a:srgbClr val="16CEDD"/>
              </a:solidFill>
            </c:spPr>
          </c:dPt>
          <c:dPt>
            <c:idx val="44"/>
            <c:spPr>
              <a:solidFill>
                <a:srgbClr val="034913"/>
              </a:solidFill>
            </c:spPr>
          </c:dPt>
          <c:dPt>
            <c:idx val="45"/>
            <c:spPr>
              <a:solidFill>
                <a:srgbClr val="DE5FBC"/>
              </a:solidFill>
            </c:spPr>
          </c:dPt>
          <c:dPt>
            <c:idx val="46"/>
            <c:spPr>
              <a:solidFill>
                <a:srgbClr val="FFA016"/>
              </a:solidFill>
            </c:spPr>
          </c:dPt>
          <c:dPt>
            <c:idx val="47"/>
            <c:spPr>
              <a:solidFill>
                <a:srgbClr val="CA483E"/>
              </a:solidFill>
            </c:spPr>
          </c:dPt>
          <c:dPt>
            <c:idx val="48"/>
            <c:spPr>
              <a:solidFill>
                <a:srgbClr val="08AA0E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47'!$A$1:$A$49</c:f>
            </c:strRef>
          </c:cat>
          <c:val>
            <c:numRef>
              <c:f>'Pivot Table 47'!$B$1:$B$49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category vs sum of price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48'!$A$1:$A$10</c:f>
            </c:strRef>
          </c:cat>
          <c:val>
            <c:numRef>
              <c:f>'Pivot Table 48'!$B$1:$B$10</c:f>
              <c:numCache/>
            </c:numRef>
          </c:val>
        </c:ser>
        <c:axId val="726107744"/>
        <c:axId val="832503421"/>
      </c:barChart>
      <c:catAx>
        <c:axId val="72610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2503421"/>
      </c:catAx>
      <c:valAx>
        <c:axId val="832503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61077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category vs sum of price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48'!$A$1:$A$10</c:f>
            </c:strRef>
          </c:cat>
          <c:val>
            <c:numRef>
              <c:f>'Pivot Table 48'!$B$1:$B$10</c:f>
              <c:numCache/>
            </c:numRef>
          </c:val>
        </c:ser>
        <c:axId val="1860015816"/>
        <c:axId val="1704449280"/>
      </c:barChart>
      <c:catAx>
        <c:axId val="1860015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4449280"/>
      </c:catAx>
      <c:valAx>
        <c:axId val="1704449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00158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item name vs sum of price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Pt>
            <c:idx val="31"/>
            <c:spPr>
              <a:solidFill>
                <a:srgbClr val="0A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87E"/>
              </a:solidFill>
            </c:spPr>
          </c:dPt>
          <c:dPt>
            <c:idx val="35"/>
            <c:spPr>
              <a:solidFill>
                <a:srgbClr val="5C201C"/>
              </a:solidFill>
            </c:spPr>
          </c:dPt>
          <c:dPt>
            <c:idx val="36"/>
            <c:spPr>
              <a:solidFill>
                <a:srgbClr val="966108"/>
              </a:solidFill>
            </c:spPr>
          </c:dPt>
          <c:dPt>
            <c:idx val="37"/>
            <c:spPr>
              <a:solidFill>
                <a:srgbClr val="1095A1"/>
              </a:solidFill>
            </c:spPr>
          </c:dPt>
          <c:dPt>
            <c:idx val="38"/>
            <c:spPr>
              <a:solidFill>
                <a:srgbClr val="0235C8"/>
              </a:solidFill>
            </c:spPr>
          </c:dPt>
          <c:dPt>
            <c:idx val="39"/>
            <c:spPr>
              <a:solidFill>
                <a:srgbClr val="A14589"/>
              </a:solidFill>
            </c:spPr>
          </c:dPt>
          <c:dPt>
            <c:idx val="40"/>
            <c:spPr>
              <a:solidFill>
                <a:srgbClr val="FF74CA"/>
              </a:solidFill>
            </c:spPr>
          </c:dPt>
          <c:dPt>
            <c:idx val="41"/>
            <c:spPr>
              <a:solidFill>
                <a:srgbClr val="93342D"/>
              </a:solidFill>
            </c:spPr>
          </c:dPt>
          <c:dPt>
            <c:idx val="42"/>
            <c:spPr>
              <a:solidFill>
                <a:srgbClr val="CF850B"/>
              </a:solidFill>
            </c:spPr>
          </c:dPt>
          <c:dPt>
            <c:idx val="43"/>
            <c:spPr>
              <a:solidFill>
                <a:srgbClr val="16CEDD"/>
              </a:solidFill>
            </c:spPr>
          </c:dPt>
          <c:dPt>
            <c:idx val="44"/>
            <c:spPr>
              <a:solidFill>
                <a:srgbClr val="034913"/>
              </a:solidFill>
            </c:spPr>
          </c:dPt>
          <c:dPt>
            <c:idx val="45"/>
            <c:spPr>
              <a:solidFill>
                <a:srgbClr val="DE5FBC"/>
              </a:solidFill>
            </c:spPr>
          </c:dPt>
          <c:dPt>
            <c:idx val="46"/>
            <c:spPr>
              <a:solidFill>
                <a:srgbClr val="FFA016"/>
              </a:solidFill>
            </c:spPr>
          </c:dPt>
          <c:dPt>
            <c:idx val="47"/>
            <c:spPr>
              <a:solidFill>
                <a:srgbClr val="CA483E"/>
              </a:solidFill>
            </c:spPr>
          </c:dPt>
          <c:dPt>
            <c:idx val="48"/>
            <c:spPr>
              <a:solidFill>
                <a:srgbClr val="08AA0E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47'!$A$1:$A$49</c:f>
            </c:strRef>
          </c:cat>
          <c:val>
            <c:numRef>
              <c:f>'Pivot Table 47'!$B$1:$B$49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Order_Date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'Pivot Table 45'!$A$1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'Pivot Table 45'!$A$2:$A$10</c:f>
              <c:numCache/>
            </c:numRef>
          </c:val>
          <c:smooth val="0"/>
        </c:ser>
        <c:axId val="1936803197"/>
        <c:axId val="261904234"/>
      </c:lineChart>
      <c:catAx>
        <c:axId val="19368031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Order_Date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1904234"/>
      </c:catAx>
      <c:valAx>
        <c:axId val="2619042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68031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44'!$A$3:$A$23</c:f>
            </c:strRef>
          </c:cat>
          <c:val>
            <c:numRef>
              <c:f>'Pivot Table 44'!$B$3:$B$23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vs. Dayofweek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42'!$B$1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42'!$A$2:$A$9</c:f>
            </c:strRef>
          </c:cat>
          <c:val>
            <c:numRef>
              <c:f>'Pivot Table 42'!$B$2:$B$9</c:f>
              <c:numCache/>
            </c:numRef>
          </c:val>
        </c:ser>
        <c:axId val="1077433427"/>
        <c:axId val="1675255156"/>
      </c:barChart>
      <c:catAx>
        <c:axId val="10774334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Dayofweek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5255156"/>
      </c:catAx>
      <c:valAx>
        <c:axId val="1675255156"/>
        <c:scaling>
          <c:orientation val="minMax"/>
          <c:max val="5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74334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'Revinu vs time'!$A$1:$A$1000</c:f>
              <c:numCache/>
            </c:numRef>
          </c:val>
          <c:smooth val="0"/>
        </c:ser>
        <c:axId val="200957539"/>
        <c:axId val="674533530"/>
      </c:lineChart>
      <c:catAx>
        <c:axId val="2009575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4533530"/>
      </c:catAx>
      <c:valAx>
        <c:axId val="674533530"/>
        <c:scaling>
          <c:orientation val="minMax"/>
          <c:max val="1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2009575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 vs Day of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40'!$B$1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40'!$A$2:$A$9</c:f>
            </c:strRef>
          </c:cat>
          <c:val>
            <c:numRef>
              <c:f>'Pivot Table 40'!$B$2:$B$9</c:f>
              <c:numCache/>
            </c:numRef>
          </c:val>
        </c:ser>
        <c:axId val="424708960"/>
        <c:axId val="2102592111"/>
      </c:barChart>
      <c:catAx>
        <c:axId val="42470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2592111"/>
      </c:catAx>
      <c:valAx>
        <c:axId val="21025921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47089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data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'Pivot Table 39'!$B$1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39'!$B$2:$B$26</c:f>
            </c:strRef>
          </c:cat>
          <c:val>
            <c:numRef>
              <c:f>'Pivot Table 39'!$B$2:$B$26</c:f>
              <c:numCache/>
            </c:numRef>
          </c:val>
        </c:ser>
        <c:overlap val="100"/>
        <c:axId val="2058754016"/>
        <c:axId val="1484987692"/>
      </c:barChart>
      <c:catAx>
        <c:axId val="205875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4987692"/>
      </c:catAx>
      <c:valAx>
        <c:axId val="14849876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87540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37'!$A$1:$A$22</c:f>
            </c:strRef>
          </c:cat>
          <c:val>
            <c:numRef>
              <c:f>'Pivot Table 37'!$B$1:$B$22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Price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36'!$B$1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36'!$A$2:$A$7</c:f>
            </c:strRef>
          </c:cat>
          <c:val>
            <c:numRef>
              <c:f>'Pivot Table 36'!$B$2:$B$7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35'!$A$1:$A$24</c:f>
            </c:strRef>
          </c:cat>
          <c:val>
            <c:numRef>
              <c:f>'Pivot Table 35'!$B$1:$B$24</c:f>
              <c:numCache/>
            </c:numRef>
          </c:val>
        </c:ser>
        <c:axId val="93703798"/>
        <c:axId val="1346496705"/>
      </c:barChart>
      <c:catAx>
        <c:axId val="937037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6496705"/>
      </c:catAx>
      <c:valAx>
        <c:axId val="13464967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7037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937621816"/>
        <c:axId val="92006792"/>
      </c:lineChart>
      <c:catAx>
        <c:axId val="1937621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006792"/>
      </c:catAx>
      <c:valAx>
        <c:axId val="920067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76218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FFFF"/>
                </a:solidFill>
                <a:latin typeface="Georgia"/>
              </a:defRPr>
            </a:pPr>
            <a:r>
              <a:rPr b="1">
                <a:solidFill>
                  <a:srgbClr val="FFFFFF"/>
                </a:solidFill>
                <a:latin typeface="Georgia"/>
              </a:rPr>
              <a:t>CITY VS REVENUE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spPr>
            <a:solidFill>
              <a:srgbClr val="FF0000"/>
            </a:solidFill>
            <a:ln cmpd="sng">
              <a:solidFill>
                <a:srgbClr val="000000"/>
              </a:solidFill>
            </a:ln>
          </c:spPr>
          <c:cat>
            <c:strRef>
              <c:f>'REVENUE VS CITY'!$A$1:$A$23</c:f>
            </c:strRef>
          </c:cat>
          <c:val>
            <c:numRef>
              <c:f>'REVENUE VS CITY'!$B$1:$B$23</c:f>
              <c:numCache/>
            </c:numRef>
          </c:val>
        </c:ser>
        <c:axId val="300835694"/>
        <c:axId val="1980228414"/>
      </c:bar3DChart>
      <c:catAx>
        <c:axId val="3008356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980228414"/>
      </c:catAx>
      <c:valAx>
        <c:axId val="1980228414"/>
        <c:scaling>
          <c:orientation val="minMax"/>
          <c:max val="1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[$₹]#,##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300835694"/>
      </c:valAx>
    </c:plotArea>
    <c:plotVisOnly val="1"/>
  </c:chart>
  <c:spPr>
    <a:solidFill>
      <a:srgbClr val="000000"/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  <a:r>
              <a:rPr b="1">
                <a:solidFill>
                  <a:srgbClr val="FFFFFF"/>
                </a:solidFill>
                <a:latin typeface="+mn-lt"/>
              </a:rPr>
              <a:t>DISTRIBUTION OF TOTAL REVENUE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explosion val="0"/>
            <c:spPr>
              <a:solidFill>
                <a:srgbClr val="E69138"/>
              </a:solidFill>
            </c:spPr>
          </c:dPt>
          <c:dPt>
            <c:idx val="1"/>
            <c:spPr>
              <a:solidFill>
                <a:srgbClr val="FF0000"/>
              </a:solidFill>
            </c:spPr>
          </c:dPt>
          <c:dPt>
            <c:idx val="2"/>
            <c:spPr>
              <a:solidFill>
                <a:srgbClr val="0B5394"/>
              </a:solidFill>
            </c:spPr>
          </c:dPt>
          <c:dPt>
            <c:idx val="3"/>
            <c:spPr>
              <a:solidFill>
                <a:srgbClr val="6AA84F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'REVENUE VS CITY'!$A$1:$A$23</c:f>
            </c:strRef>
          </c:cat>
          <c:val>
            <c:numRef>
              <c:f>'REVENUE VS CITY'!$B$1:$B$23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1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000000"/>
    </a:solidFill>
  </c:spPr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  <a:r>
              <a:rPr b="1">
                <a:solidFill>
                  <a:srgbClr val="FFFFFF"/>
                </a:solidFill>
                <a:latin typeface="+mn-lt"/>
              </a:rPr>
              <a:t>REVENUE BY DATE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FF0000">
                  <a:alpha val="100000"/>
                </a:srgbClr>
              </a:solidFill>
              <a:ln cmpd="sng">
                <a:solidFill>
                  <a:srgbClr val="FF0000">
                    <a:alpha val="100000"/>
                  </a:srgbClr>
                </a:solidFill>
              </a:ln>
            </c:spPr>
          </c:marker>
          <c:trendline>
            <c:name/>
            <c:spPr>
              <a:ln w="19050">
                <a:solidFill>
                  <a:srgbClr val="FFFFFF">
                    <a:alpha val="4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'REVENUE VS ORDER DATE'!$A$1:$A$24</c:f>
            </c:strRef>
          </c:cat>
          <c:val>
            <c:numRef>
              <c:f>'REVENUE VS ORDER DATE'!$B$1:$B$24</c:f>
              <c:numCache/>
            </c:numRef>
          </c:val>
          <c:smooth val="0"/>
        </c:ser>
        <c:axId val="37456170"/>
        <c:axId val="1895768780"/>
      </c:lineChart>
      <c:catAx>
        <c:axId val="374561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</a:p>
        </c:txPr>
        <c:crossAx val="1895768780"/>
      </c:catAx>
      <c:valAx>
        <c:axId val="1895768780"/>
        <c:scaling>
          <c:orientation val="minMax"/>
          <c:max val="1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</a:p>
        </c:txPr>
        <c:crossAx val="37456170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000000"/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  <a:r>
              <a:rPr b="1">
                <a:solidFill>
                  <a:srgbClr val="FFFFFF"/>
                </a:solidFill>
                <a:latin typeface="+mn-lt"/>
              </a:rPr>
              <a:t>DISTRIBUTION OF REVENUE BY CATEGORY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'REVENUE VS CATEGORY'!$B$1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'REVENUE VS CATEGORY'!$A$2:$A$9</c:f>
            </c:strRef>
          </c:cat>
          <c:val>
            <c:numRef>
              <c:f>'REVENUE VS CATEGORY'!$B$2:$B$9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1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000000"/>
    </a:solidFill>
  </c:spPr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  <a:r>
              <a:rPr b="1">
                <a:solidFill>
                  <a:srgbClr val="FFFFFF"/>
                </a:solidFill>
                <a:latin typeface="+mn-lt"/>
              </a:rPr>
              <a:t>REVENUE vs. Day of Week</a:t>
            </a:r>
          </a:p>
        </c:rich>
      </c:tx>
      <c:overlay val="0"/>
    </c:title>
    <c:plotArea>
      <c:layout/>
      <c:lineChart>
        <c:varyColors val="0"/>
        <c:axId val="233105871"/>
        <c:axId val="2055959882"/>
      </c:lineChart>
      <c:catAx>
        <c:axId val="233105871"/>
        <c:scaling>
          <c:orientation val="minMax"/>
          <c:max val="8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 of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FFFFFF"/>
                </a:solidFill>
                <a:latin typeface="+mn-lt"/>
              </a:defRPr>
            </a:pPr>
          </a:p>
        </c:txPr>
        <c:crossAx val="2055959882"/>
      </c:catAx>
      <c:valAx>
        <c:axId val="205595988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33105871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</xdr:rowOff>
    </xdr:from>
    <xdr:ext cx="3971925" cy="27051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15</xdr:row>
      <xdr:rowOff>76200</xdr:rowOff>
    </xdr:from>
    <xdr:ext cx="3971925" cy="27051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95250</xdr:colOff>
      <xdr:row>2</xdr:row>
      <xdr:rowOff>123825</xdr:rowOff>
    </xdr:from>
    <xdr:ext cx="5153025" cy="32575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838200</xdr:colOff>
      <xdr:row>1</xdr:row>
      <xdr:rowOff>161925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57150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57150</xdr:rowOff>
    </xdr:from>
    <xdr:ext cx="7562850" cy="47720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390525</xdr:colOff>
      <xdr:row>7</xdr:row>
      <xdr:rowOff>85725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752475</xdr:colOff>
      <xdr:row>2</xdr:row>
      <xdr:rowOff>19050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323850</xdr:colOff>
      <xdr:row>3</xdr:row>
      <xdr:rowOff>114300</xdr:rowOff>
    </xdr:from>
    <xdr:ext cx="7943850" cy="49053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1</xdr:row>
      <xdr:rowOff>104775</xdr:rowOff>
    </xdr:from>
    <xdr:ext cx="5314950" cy="328612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476250</xdr:colOff>
      <xdr:row>23</xdr:row>
      <xdr:rowOff>19050</xdr:rowOff>
    </xdr:from>
    <xdr:ext cx="4791075" cy="295275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390525</xdr:colOff>
      <xdr:row>0</xdr:row>
      <xdr:rowOff>123825</xdr:rowOff>
    </xdr:from>
    <xdr:ext cx="5772150" cy="301942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10</xdr:row>
      <xdr:rowOff>114300</xdr:rowOff>
    </xdr:from>
    <xdr:ext cx="3971925" cy="177165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133350</xdr:colOff>
      <xdr:row>0</xdr:row>
      <xdr:rowOff>104775</xdr:rowOff>
    </xdr:from>
    <xdr:ext cx="3629025" cy="188595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104775</xdr:colOff>
      <xdr:row>0</xdr:row>
      <xdr:rowOff>104775</xdr:rowOff>
    </xdr:from>
    <xdr:ext cx="3419475" cy="188595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0</xdr:row>
      <xdr:rowOff>76200</xdr:rowOff>
    </xdr:from>
    <xdr:ext cx="3838575" cy="29241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</xdr:row>
      <xdr:rowOff>47625</xdr:rowOff>
    </xdr:from>
    <xdr:ext cx="5210175" cy="34099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323850</xdr:colOff>
      <xdr:row>0</xdr:row>
      <xdr:rowOff>114300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590550</xdr:colOff>
      <xdr:row>1</xdr:row>
      <xdr:rowOff>76200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838200</xdr:colOff>
      <xdr:row>2</xdr:row>
      <xdr:rowOff>0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857250</xdr:colOff>
      <xdr:row>0</xdr:row>
      <xdr:rowOff>57150</xdr:rowOff>
    </xdr:from>
    <xdr:ext cx="571500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3</xdr:row>
      <xdr:rowOff>152400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4</xdr:row>
      <xdr:rowOff>57150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285750</xdr:colOff>
      <xdr:row>2</xdr:row>
      <xdr:rowOff>200025</xdr:rowOff>
    </xdr:from>
    <xdr:ext cx="5715000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628650</xdr:colOff>
      <xdr:row>1</xdr:row>
      <xdr:rowOff>114300</xdr:rowOff>
    </xdr:from>
    <xdr:ext cx="571500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695325</xdr:colOff>
      <xdr:row>3</xdr:row>
      <xdr:rowOff>104775</xdr:rowOff>
    </xdr:from>
    <xdr:ext cx="5715000" cy="35337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257175</xdr:colOff>
      <xdr:row>1</xdr:row>
      <xdr:rowOff>57150</xdr:rowOff>
    </xdr:from>
    <xdr:ext cx="5715000" cy="35337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</xdr:colOff>
      <xdr:row>0</xdr:row>
      <xdr:rowOff>28575</xdr:rowOff>
    </xdr:from>
    <xdr:ext cx="6991350" cy="229552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38100</xdr:colOff>
      <xdr:row>11</xdr:row>
      <xdr:rowOff>114300</xdr:rowOff>
    </xdr:from>
    <xdr:ext cx="6991350" cy="247650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0</xdr:row>
      <xdr:rowOff>142875</xdr:rowOff>
    </xdr:from>
    <xdr:ext cx="7791450" cy="48196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0</xdr:row>
      <xdr:rowOff>38100</xdr:rowOff>
    </xdr:from>
    <xdr:ext cx="4200525" cy="260032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495300</xdr:colOff>
      <xdr:row>0</xdr:row>
      <xdr:rowOff>0</xdr:rowOff>
    </xdr:from>
    <xdr:ext cx="5715000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2774" sheet="Sheet21"/>
  </cacheSource>
  <cacheFields>
    <cacheField name="marketingchannel" numFmtId="0">
      <sharedItems containsBlank="1">
        <s v="affiliates"/>
        <s v="Email"/>
        <s v="Website"/>
        <s v="Search partner"/>
        <s v="unknown"/>
        <s v="price comparison"/>
        <s v="quora"/>
        <s v="instagram"/>
        <s v="google search"/>
        <s v="google shopping"/>
        <s v="SEO"/>
        <s v="SEO shopping"/>
        <s v="facebook"/>
        <s v="mobileapp"/>
        <m/>
      </sharedItems>
    </cacheField>
    <cacheField name="orderweek" numFmtId="14">
      <sharedItems containsDate="1" containsString="0" containsBlank="1">
        <d v="2017-01-01T00:00:00Z"/>
        <d v="2017-01-08T00:00:00Z"/>
        <d v="2017-01-15T00:00:00Z"/>
        <d v="2017-01-22T00:00:00Z"/>
        <d v="2017-01-29T00:00:00Z"/>
        <d v="2017-02-05T00:00:00Z"/>
        <d v="2017-02-12T00:00:00Z"/>
        <d v="2017-02-19T00:00:00Z"/>
        <d v="2017-02-26T00:00:00Z"/>
        <d v="2017-03-05T00:00:00Z"/>
        <d v="2017-03-12T00:00:00Z"/>
        <d v="2017-03-19T00:00:00Z"/>
        <d v="2017-03-26T00:00:00Z"/>
        <d v="2017-04-02T00:00:00Z"/>
        <d v="2017-04-09T00:00:00Z"/>
        <d v="2017-04-16T00:00:00Z"/>
        <d v="2017-04-23T00:00:00Z"/>
        <d v="2017-04-30T00:00:00Z"/>
        <d v="2017-05-07T00:00:00Z"/>
        <d v="2017-05-14T00:00:00Z"/>
        <d v="2017-05-21T00:00:00Z"/>
        <d v="2017-05-28T00:00:00Z"/>
        <d v="2017-06-04T00:00:00Z"/>
        <d v="2017-06-11T00:00:00Z"/>
        <d v="2017-06-18T00:00:00Z"/>
        <d v="2017-06-25T00:00:00Z"/>
        <d v="2017-07-02T00:00:00Z"/>
        <d v="2017-07-09T00:00:00Z"/>
        <d v="2017-07-16T00:00:00Z"/>
        <d v="2017-07-23T00:00:00Z"/>
        <d v="2017-07-30T00:00:00Z"/>
        <d v="2017-08-06T00:00:00Z"/>
        <d v="2017-08-13T00:00:00Z"/>
        <d v="2017-08-20T00:00:00Z"/>
        <d v="2017-08-27T00:00:00Z"/>
        <d v="2017-09-03T00:00:00Z"/>
        <d v="2017-09-10T00:00:00Z"/>
        <d v="2017-09-17T00:00:00Z"/>
        <d v="2017-09-24T00:00:00Z"/>
        <d v="2017-10-01T00:00:00Z"/>
        <d v="2017-10-08T00:00:00Z"/>
        <d v="2017-10-15T00:00:00Z"/>
        <d v="2017-10-22T00:00:00Z"/>
        <d v="2017-10-29T00:00:00Z"/>
        <d v="2017-11-05T00:00:00Z"/>
        <d v="2017-11-12T00:00:00Z"/>
        <d v="2017-11-19T00:00:00Z"/>
        <d v="2017-11-26T00:00:00Z"/>
        <d v="2017-12-03T00:00:00Z"/>
        <d v="2017-12-10T00:00:00Z"/>
        <d v="2017-12-17T00:00:00Z"/>
        <d v="2017-12-24T00:00:00Z"/>
        <d v="2017-12-31T00:00:00Z"/>
        <d v="2018-01-01T00:00:00Z"/>
        <d v="2018-01-08T00:00:00Z"/>
        <d v="2018-01-15T00:00:00Z"/>
        <d v="2018-01-22T00:00:00Z"/>
        <d v="2018-01-29T00:00:00Z"/>
        <d v="2018-02-05T00:00:00Z"/>
        <d v="2018-02-12T00:00:00Z"/>
        <d v="2018-02-19T00:00:00Z"/>
        <d v="2018-02-26T00:00:00Z"/>
        <d v="2018-03-05T00:00:00Z"/>
        <d v="2018-03-12T00:00:00Z"/>
        <d v="2018-03-19T00:00:00Z"/>
        <d v="2018-03-26T00:00:00Z"/>
        <d v="2018-04-02T00:00:00Z"/>
        <d v="2018-04-09T00:00:00Z"/>
        <d v="2018-04-16T00:00:00Z"/>
        <d v="2018-04-23T00:00:00Z"/>
        <d v="2018-04-30T00:00:00Z"/>
        <d v="2018-05-07T00:00:00Z"/>
        <d v="2018-05-14T00:00:00Z"/>
        <d v="2018-05-21T00:00:00Z"/>
        <d v="2018-05-28T00:00:00Z"/>
        <d v="2018-06-04T00:00:00Z"/>
        <d v="2018-06-11T00:00:00Z"/>
        <d v="2018-06-18T00:00:00Z"/>
        <d v="2018-06-25T00:00:00Z"/>
        <d v="2018-07-02T00:00:00Z"/>
        <d v="2018-07-09T00:00:00Z"/>
        <d v="2018-07-16T00:00:00Z"/>
        <d v="2018-07-23T00:00:00Z"/>
        <d v="2018-07-30T00:00:00Z"/>
        <d v="2018-08-06T00:00:00Z"/>
        <d v="2018-08-13T00:00:00Z"/>
        <d v="2018-08-20T00:00:00Z"/>
        <d v="2018-08-27T00:00:00Z"/>
        <d v="2018-09-03T00:00:00Z"/>
        <d v="2018-09-10T00:00:00Z"/>
        <d v="2018-09-17T00:00:00Z"/>
        <d v="2018-09-24T00:00:00Z"/>
        <d v="2018-10-01T00:00:00Z"/>
        <d v="2018-10-08T00:00:00Z"/>
        <d v="2018-10-15T00:00:00Z"/>
        <d v="2018-10-22T00:00:00Z"/>
        <d v="2018-10-29T00:00:00Z"/>
        <d v="2018-11-05T00:00:00Z"/>
        <d v="2018-11-12T00:00:00Z"/>
        <d v="2018-11-19T00:00:00Z"/>
        <d v="2018-11-26T00:00:00Z"/>
        <d v="2018-12-03T00:00:00Z"/>
        <d v="2018-12-10T00:00:00Z"/>
        <d v="2018-12-17T00:00:00Z"/>
        <d v="2018-12-24T00:00:00Z"/>
        <d v="2018-12-31T00:00:00Z"/>
        <m/>
      </sharedItems>
    </cacheField>
    <cacheField name="revenue" numFmtId="0">
      <sharedItems containsString="0" containsBlank="1" containsNumber="1">
        <n v="5131.885000000001"/>
        <n v="2742.3"/>
        <n v="8576.37"/>
        <n v="1137.5650000000003"/>
        <n v="16670.115"/>
        <n v="5801.62"/>
        <n v="0.05500000000000001"/>
        <n v="5.720000000000001"/>
        <n v="2212.8700000000003"/>
        <n v="1109.515"/>
        <n v="817.1350000000001"/>
        <n v="1065.075"/>
        <n v="671.88"/>
        <n v="262.51500000000004"/>
        <n v="225.775"/>
        <n v="69.74000000000001"/>
        <n v="7791.135000000001"/>
        <n v="2893.0550000000003"/>
        <n v="5675.285000000001"/>
        <n v="6793.875000000001"/>
        <n v="161.205"/>
        <n v="94.985"/>
        <n v="4510.110000000001"/>
        <n v="2990.6800000000003"/>
        <n v="291.17"/>
        <n v="170.335"/>
        <n v="4822.675"/>
        <n v="2056.835"/>
        <n v="8270.625"/>
        <n v="1090.21"/>
        <n v="20828.72"/>
        <n v="4794.735000000001"/>
        <n v="0.0"/>
        <n v="2446.84"/>
        <n v="1157.42"/>
        <n v="777.975"/>
        <n v="812.075"/>
        <n v="944.2950000000001"/>
        <n v="229.845"/>
        <n v="187.11"/>
        <n v="55.605000000000004"/>
        <n v="8316.275000000001"/>
        <n v="2519.495"/>
        <n v="5424.1"/>
        <n v="5719.2300000000005"/>
        <n v="207.57"/>
        <n v="46.035000000000004"/>
        <n v="4143.92"/>
        <n v="2269.465"/>
        <n v="254.81500000000003"/>
        <n v="158.675"/>
        <n v="4596.130000000001"/>
        <n v="1569.92"/>
        <n v="8091.710000000001"/>
        <n v="876.5350000000001"/>
        <n v="19562.18"/>
        <n v="4642.0"/>
        <n v="2524.61"/>
        <n v="1100.99"/>
        <n v="1032.845"/>
        <n v="866.4150000000001"/>
        <n v="659.1200000000001"/>
        <n v="151.47"/>
        <n v="242.22"/>
        <n v="44.88"/>
        <n v="8219.915"/>
        <n v="2037.4750000000001"/>
        <n v="5370.97"/>
        <n v="5044.6"/>
        <n v="1145.9250000000002"/>
        <n v="405.24"/>
        <n v="2706.1650000000004"/>
        <n v="1601.0500000000002"/>
        <n v="273.51500000000004"/>
        <n v="188.595"/>
        <n v="4422.715"/>
        <n v="1380.885"/>
        <n v="10243.640000000001"/>
        <n v="791.0100000000001"/>
        <n v="28951.065000000002"/>
        <n v="5636.455000000001"/>
        <n v="3.9600000000000004"/>
        <n v="3025.0000000000005"/>
        <n v="1339.91"/>
        <n v="1019.0400000000001"/>
        <n v="778.3050000000001"/>
        <n v="711.48"/>
        <n v="235.29000000000002"/>
        <n v="215.87500000000003"/>
        <n v="40.92000000000001"/>
        <n v="9442.125"/>
        <n v="2266.495"/>
        <n v="7133.72"/>
        <n v="6820.660000000001"/>
        <n v="1723.3700000000001"/>
        <n v="566.7200000000001"/>
        <n v="3225.6400000000003"/>
        <n v="1935.01"/>
        <n v="487.19"/>
        <n v="393.14"/>
        <n v="6125.35"/>
        <n v="2204.565"/>
        <n v="15180.990000000002"/>
        <n v="924.7700000000001"/>
        <n v="42592.495"/>
        <n v="8052.495000000001"/>
        <n v="0.8250000000000001"/>
        <n v="0.165"/>
        <n v="3593.9750000000004"/>
        <n v="1510.41"/>
        <n v="1258.6200000000001"/>
        <n v="1184.5900000000001"/>
        <n v="1323.685"/>
        <n v="299.20000000000005"/>
        <n v="271.15000000000003"/>
        <n v="60.940000000000005"/>
        <n v="14618.34"/>
        <n v="3699.52"/>
        <n v="11358.215"/>
        <n v="9641.5"/>
        <n v="2997.06"/>
        <n v="725.45"/>
        <n v="4626.435"/>
        <n v="2397.67"/>
        <n v="643.6650000000001"/>
        <n v="544.665"/>
        <n v="10916.510000000002"/>
        <n v="3905.9900000000002"/>
        <n v="20740.06"/>
        <n v="1634.435"/>
        <n v="53715.365000000005"/>
        <n v="11998.470000000001"/>
        <n v="19.580000000000002"/>
        <n v="26.07"/>
        <n v="4923.215"/>
        <n v="2624.6000000000004"/>
        <n v="2131.36"/>
        <n v="2042.7000000000003"/>
        <n v="1753.3450000000003"/>
        <n v="628.43"/>
        <n v="729.6850000000001"/>
        <n v="137.885"/>
        <n v="19200.390000000003"/>
        <n v="5678.200000000001"/>
        <n v="15804.69"/>
        <n v="14784.275000000001"/>
        <n v="3634.1800000000003"/>
        <n v="1161.875"/>
        <n v="5347.595"/>
        <n v="3344.935"/>
        <n v="1540.66"/>
        <n v="958.4300000000001"/>
        <n v="6212.8550000000005"/>
        <n v="2077.9"/>
        <n v="20190.61"/>
        <n v="1448.755"/>
        <n v="44507.26500000001"/>
        <n v="10356.83"/>
        <n v="48.12500000000001"/>
        <n v="40.150000000000006"/>
        <n v="4321.790000000001"/>
        <n v="1895.7950000000003"/>
        <n v="1859.5500000000002"/>
        <n v="1175.295"/>
        <n v="1483.075"/>
        <n v="359.975"/>
        <n v="1008.755"/>
        <n v="702.7350000000001"/>
        <n v="14392.785000000002"/>
        <n v="3459.2800000000007"/>
        <n v="12724.250000000002"/>
        <n v="9900.495"/>
        <n v="2443.5400000000004"/>
        <n v="632.7750000000001"/>
        <n v="4011.2050000000004"/>
        <n v="2292.62"/>
        <n v="292.27000000000004"/>
        <n v="146.74"/>
        <n v="6256.415"/>
        <n v="2380.07"/>
        <n v="16416.18"/>
        <n v="1021.9000000000001"/>
        <n v="34889.03"/>
        <n v="7910.1"/>
        <n v="95.86500000000001"/>
        <n v="321.75"/>
        <n v="3542.1650000000004"/>
        <n v="1663.9150000000002"/>
        <n v="1517.9450000000002"/>
        <n v="1298.935"/>
        <n v="1131.735"/>
        <n v="363.27500000000003"/>
        <n v="998.3600000000001"/>
        <n v="583.1100000000001"/>
        <n v="11304.205"/>
        <n v="3097.05"/>
        <n v="11573.375000000002"/>
        <n v="11820.985"/>
        <n v="1957.23"/>
        <n v="611.655"/>
        <n v="3453.3400000000006"/>
        <n v="2086.92"/>
        <n v="243.81500000000003"/>
        <n v="135.35500000000002"/>
        <n v="7286.84"/>
        <n v="2669.4800000000005"/>
        <n v="17667.595"/>
        <n v="1190.3650000000002"/>
        <n v="43605.32"/>
        <n v="9623.79"/>
        <n v="295.79"/>
        <n v="409.695"/>
        <n v="3503.445"/>
        <n v="1574.7050000000002"/>
        <n v="1731.0150000000003"/>
        <n v="1423.6750000000002"/>
        <n v="1328.4150000000002"/>
        <n v="335.28000000000003"/>
        <n v="1629.155"/>
        <n v="852.94"/>
        <n v="14450.095000000001"/>
        <n v="4212.34"/>
        <n v="15066.315"/>
        <n v="14139.95"/>
        <n v="2326.5550000000003"/>
        <n v="636.7350000000001"/>
        <n v="3587.4300000000003"/>
        <n v="2565.8050000000003"/>
        <n v="519.8050000000001"/>
        <n v="198.99"/>
        <n v="8272.935000000001"/>
        <n v="2917.5300000000007"/>
        <n v="19122.070000000003"/>
        <n v="1403.0500000000002"/>
        <n v="48000.535"/>
        <n v="11186.34"/>
        <n v="422.18000000000006"/>
        <n v="790.515"/>
        <n v="3718.8800000000006"/>
        <n v="1510.8500000000001"/>
        <n v="1905.5300000000002"/>
        <n v="1333.4750000000001"/>
        <n v="1655.335"/>
        <n v="487.08000000000004"/>
        <n v="1631.135"/>
        <n v="855.6350000000001"/>
        <n v="16974.815000000002"/>
        <n v="5068.305"/>
        <n v="18010.74"/>
        <n v="15974.09"/>
        <n v="3276.3500000000004"/>
        <n v="1050.115"/>
        <n v="4463.25"/>
        <n v="2782.4500000000003"/>
        <n v="313.665"/>
        <n v="229.68000000000004"/>
        <n v="7083.67"/>
        <n v="2167.8250000000003"/>
        <n v="16022.545000000002"/>
        <n v="1060.73"/>
        <n v="41541.94"/>
        <n v="9442.015000000001"/>
        <n v="291.225"/>
        <n v="514.8000000000001"/>
        <n v="3623.7850000000003"/>
        <n v="1529.4950000000001"/>
        <n v="1350.1950000000002"/>
        <n v="848.5400000000001"/>
        <n v="1546.0500000000002"/>
        <n v="391.98500000000007"/>
        <n v="1377.035"/>
        <n v="578.1600000000001"/>
        <n v="14135.165"/>
        <n v="4070.8250000000003"/>
        <n v="14494.7"/>
        <n v="12024.1"/>
        <n v="2837.12"/>
        <n v="817.575"/>
        <n v="3998.335"/>
        <n v="2524.995"/>
        <n v="349.14"/>
        <n v="241.78000000000003"/>
        <n v="5.83"/>
        <n v="7555.35"/>
        <n v="2262.59"/>
        <n v="15907.870000000003"/>
        <n v="1344.805"/>
        <n v="52577.25000000001"/>
        <n v="10332.85"/>
        <n v="348.865"/>
        <n v="733.6450000000001"/>
        <n v="3476.77"/>
        <n v="1495.9450000000002"/>
        <n v="1535.9850000000001"/>
        <n v="1123.155"/>
        <n v="1769.3500000000001"/>
        <n v="575.575"/>
        <n v="1010.955"/>
        <n v="384.2850000000001"/>
        <n v="14829.265000000001"/>
        <n v="3774.21"/>
        <n v="15053.610000000002"/>
        <n v="12263.405"/>
        <n v="2889.7550000000006"/>
        <n v="918.225"/>
        <n v="4690.84"/>
        <n v="3206.06"/>
        <n v="423.115"/>
        <n v="271.75500000000005"/>
        <n v="0.6050000000000001"/>
        <n v="6301.68"/>
        <n v="1872.035"/>
        <n v="18935.235"/>
        <n v="1167.8150000000003"/>
        <n v="53017.965000000004"/>
        <n v="9965.560000000001"/>
        <n v="343.09"/>
        <n v="476.19"/>
        <n v="3810.4"/>
        <n v="1649.23"/>
        <n v="1109.845"/>
        <n v="546.315"/>
        <n v="1227.93"/>
        <n v="416.24"/>
        <n v="1101.54"/>
        <n v="389.62"/>
        <n v="18489.790000000005"/>
        <n v="4131.05"/>
        <n v="14637.095000000001"/>
        <n v="10489.435000000001"/>
        <n v="4065.1600000000003"/>
        <n v="973.6650000000001"/>
        <n v="5848.425"/>
        <n v="3248.0800000000004"/>
        <n v="330.605"/>
        <n v="284.35"/>
        <n v="7129.485000000001"/>
        <n v="2326.9400000000005"/>
        <n v="15366.560000000001"/>
        <n v="1315.16"/>
        <n v="48019.18000000001"/>
        <n v="11835.065"/>
        <n v="188.21"/>
        <n v="477.07000000000005"/>
        <n v="4289.175"/>
        <n v="2257.0350000000003"/>
        <n v="1435.885"/>
        <n v="848.705"/>
        <n v="1226.8300000000002"/>
        <n v="537.625"/>
        <n v="973.3350000000002"/>
        <n v="550.605"/>
        <n v="17083.935"/>
        <n v="4882.68"/>
        <n v="14903.130000000001"/>
        <n v="12153.405"/>
        <n v="3674.0000000000005"/>
        <n v="1084.49"/>
        <n v="5485.205000000001"/>
        <n v="3618.3400000000006"/>
        <n v="287.815"/>
        <n v="169.95000000000002"/>
        <n v="9212.115"/>
        <n v="2623.3900000000003"/>
        <n v="20113.885"/>
        <n v="1314.39"/>
        <n v="58076.755000000005"/>
        <n v="13327.270000000002"/>
        <n v="231.66000000000003"/>
        <n v="376.80500000000006"/>
        <n v="4832.465"/>
        <n v="2385.46"/>
        <n v="1368.18"/>
        <n v="808.94"/>
        <n v="981.8050000000001"/>
        <n v="487.63000000000005"/>
        <n v="855.5250000000001"/>
        <n v="437.8"/>
        <n v="20254.685"/>
        <n v="5607.14"/>
        <n v="16808.11"/>
        <n v="13710.400000000001"/>
        <n v="4112.900000000001"/>
        <n v="1216.71"/>
        <n v="6123.260000000001"/>
        <n v="3900.1600000000003"/>
        <n v="242.88000000000002"/>
        <n v="199.43000000000004"/>
        <n v="5507.315"/>
        <n v="1694.1650000000002"/>
        <n v="13708.475"/>
        <n v="1012.0550000000001"/>
        <n v="37407.810000000005"/>
        <n v="8298.84"/>
        <n v="194.425"/>
        <n v="437.745"/>
        <n v="2850.5400000000004"/>
        <n v="1177.2200000000003"/>
        <n v="967.3950000000001"/>
        <n v="604.5600000000001"/>
        <n v="769.2850000000001"/>
        <n v="309.15500000000003"/>
        <n v="676.28"/>
        <n v="369.87500000000006"/>
        <n v="13463.505000000001"/>
        <n v="3390.9150000000004"/>
        <n v="12060.015000000001"/>
        <n v="9844.505"/>
        <n v="2493.37"/>
        <n v="556.4350000000001"/>
        <n v="4131.215"/>
        <n v="2647.5350000000003"/>
        <n v="227.92000000000002"/>
        <n v="164.50500000000002"/>
        <n v="5838.250000000001"/>
        <n v="2094.84"/>
        <n v="13380.84"/>
        <n v="1617.7150000000001"/>
        <n v="42133.465000000004"/>
        <n v="9894.775000000001"/>
        <n v="478.39"/>
        <n v="915.53"/>
        <n v="4169.0"/>
        <n v="2147.75"/>
        <n v="1752.3000000000002"/>
        <n v="1475.3750000000002"/>
        <n v="904.9150000000001"/>
        <n v="453.14500000000004"/>
        <n v="920.48"/>
        <n v="558.69"/>
        <n v="14732.85"/>
        <n v="4141.335"/>
        <n v="13865.390000000001"/>
        <n v="13592.48"/>
        <n v="3014.4400000000005"/>
        <n v="778.58"/>
        <n v="5024.415"/>
        <n v="3443.77"/>
        <n v="349.965"/>
        <n v="355.13500000000005"/>
        <n v="9829.270000000002"/>
        <n v="3338.885"/>
        <n v="15339.665"/>
        <n v="1816.65"/>
        <n v="44798.875"/>
        <n v="11589.435000000001"/>
        <n v="391.27000000000004"/>
        <n v="661.4850000000001"/>
        <n v="6998.035000000001"/>
        <n v="3647.7650000000003"/>
        <n v="1488.63"/>
        <n v="1356.795"/>
        <n v="901.6700000000001"/>
        <n v="365.475"/>
        <n v="1180.7400000000002"/>
        <n v="748.99"/>
        <n v="16390.605"/>
        <n v="4733.465"/>
        <n v="15240.885000000002"/>
        <n v="14093.310000000001"/>
        <n v="3381.07"/>
        <n v="968.1100000000001"/>
        <n v="5571.94"/>
        <n v="4019.2900000000004"/>
        <n v="188.65"/>
        <n v="155.595"/>
        <n v="8570.87"/>
        <n v="2972.2000000000003"/>
        <n v="17030.695000000003"/>
        <n v="1824.5150000000003"/>
        <n v="43486.905000000006"/>
        <n v="10429.485"/>
        <n v="298.925"/>
        <n v="462.88000000000005"/>
        <n v="7482.200000000001"/>
        <n v="3926.2850000000003"/>
        <n v="1308.1200000000001"/>
        <n v="1018.5450000000002"/>
        <n v="916.9600000000002"/>
        <n v="326.92"/>
        <n v="1196.8000000000002"/>
        <n v="612.6450000000001"/>
        <n v="17988.355"/>
        <n v="5511.275000000001"/>
        <n v="15263.380000000001"/>
        <n v="14247.640000000001"/>
        <n v="4126.8150000000005"/>
        <n v="1402.005"/>
        <n v="5239.19"/>
        <n v="3456.0350000000003"/>
        <n v="207.68000000000004"/>
        <n v="211.035"/>
        <n v="7060.625000000001"/>
        <n v="2143.8450000000003"/>
        <n v="13525.820000000002"/>
        <n v="1892.7150000000001"/>
        <n v="45056.60500000001"/>
        <n v="9989.760000000002"/>
        <n v="353.595"/>
        <n v="668.8000000000001"/>
        <n v="5912.280000000001"/>
        <n v="2929.5750000000003"/>
        <n v="1688.2250000000001"/>
        <n v="1156.98"/>
        <n v="1127.39"/>
        <n v="372.62500000000006"/>
        <n v="1113.4750000000001"/>
        <n v="553.85"/>
        <n v="17894.305"/>
        <n v="5222.965"/>
        <n v="14998.005000000001"/>
        <n v="12421.970000000001"/>
        <n v="3749.1300000000006"/>
        <n v="1081.63"/>
        <n v="4688.475"/>
        <n v="3302.3650000000002"/>
        <n v="99.71500000000002"/>
        <n v="5085.3550000000005"/>
        <n v="1207.03"/>
        <n v="16518.260000000002"/>
        <n v="1717.98"/>
        <n v="41913.795"/>
        <n v="9023.905"/>
        <n v="303.16"/>
        <n v="441.21000000000004"/>
        <n v="5246.505000000001"/>
        <n v="2307.3050000000003"/>
        <n v="1043.79"/>
        <n v="708.4000000000001"/>
        <n v="1283.3700000000001"/>
        <n v="361.73500000000007"/>
        <n v="1213.5200000000002"/>
        <n v="466.7850000000001"/>
        <n v="20291.425000000003"/>
        <n v="5566.275000000001"/>
        <n v="15903.635000000002"/>
        <n v="4584.415"/>
        <n v="1334.1900000000003"/>
        <n v="4477.165000000001"/>
        <n v="3027.86"/>
        <n v="166.925"/>
        <n v="72.82000000000001"/>
        <n v="4762.945000000001"/>
        <n v="1061.0600000000002"/>
        <n v="14382.555"/>
        <n v="1293.0500000000002"/>
        <n v="36694.46"/>
        <n v="6973.450000000001"/>
        <n v="172.645"/>
        <n v="216.31500000000003"/>
        <n v="5151.960000000001"/>
        <n v="2086.59"/>
        <n v="670.34"/>
        <n v="386.76000000000005"/>
        <n v="801.2950000000001"/>
        <n v="248.16000000000003"/>
        <n v="1044.3950000000002"/>
        <n v="427.02000000000004"/>
        <n v="16632.935"/>
        <n v="4728.075000000001"/>
        <n v="10782.365"/>
        <n v="8662.94"/>
        <n v="3557.51"/>
        <n v="939.6750000000001"/>
        <n v="3641.9350000000004"/>
        <n v="2304.6650000000004"/>
        <n v="118.80000000000001"/>
        <n v="50.765"/>
        <n v="4816.075000000001"/>
        <n v="1246.355"/>
        <n v="12729.475"/>
        <n v="1107.755"/>
        <n v="29694.280000000002"/>
        <n v="6142.070000000001"/>
        <n v="234.96"/>
        <n v="313.445"/>
        <n v="4295.5"/>
        <n v="1817.805"/>
        <n v="706.7500000000001"/>
        <n v="457.82000000000005"/>
        <n v="971.1350000000001"/>
        <n v="261.91"/>
        <n v="839.85"/>
        <n v="345.23500000000007"/>
        <n v="13794.935000000001"/>
        <n v="3462.525"/>
        <n v="10353.75"/>
        <n v="8135.435000000001"/>
        <n v="3063.9400000000005"/>
        <n v="730.95"/>
        <n v="3399.8800000000006"/>
        <n v="2171.8950000000004"/>
        <n v="171.76500000000001"/>
        <n v="109.67000000000002"/>
        <n v="6140.42"/>
        <n v="1825.0650000000003"/>
        <n v="13317.315"/>
        <n v="1201.86"/>
        <n v="30447.835"/>
        <n v="6574.755000000001"/>
        <n v="205.70000000000002"/>
        <n v="364.37500000000006"/>
        <n v="4452.580000000001"/>
        <n v="1725.68"/>
        <n v="907.3350000000002"/>
        <n v="674.2450000000001"/>
        <n v="873.8950000000001"/>
        <n v="291.5"/>
        <n v="865.0400000000001"/>
        <n v="344.57500000000005"/>
        <n v="15206.510000000002"/>
        <n v="3605.195"/>
        <n v="12031.525000000001"/>
        <n v="9916.335000000001"/>
        <n v="3205.62"/>
        <n v="940.3900000000001"/>
        <n v="3483.645"/>
        <n v="2366.9800000000005"/>
        <n v="117.04000000000002"/>
        <n v="96.635"/>
        <n v="7828.205000000001"/>
        <n v="2116.2900000000004"/>
        <n v="21404.24"/>
        <n v="1314.6650000000002"/>
        <n v="33632.005000000005"/>
        <n v="6145.04"/>
        <n v="320.87"/>
        <n v="311.245"/>
        <n v="3702.6000000000004"/>
        <n v="1479.8300000000002"/>
        <n v="729.355"/>
        <n v="535.645"/>
        <n v="542.08"/>
        <n v="146.52"/>
        <n v="943.03"/>
        <n v="369.65500000000003"/>
        <n v="14745.555"/>
        <n v="3333.2200000000003"/>
        <n v="10663.235"/>
        <n v="7560.025000000001"/>
        <n v="3549.645"/>
        <n v="730.455"/>
        <n v="3425.1250000000005"/>
        <n v="2063.16"/>
        <n v="105.60000000000001"/>
        <n v="74.96500000000002"/>
        <n v="0.22000000000000003"/>
        <n v="7084.110000000001"/>
        <n v="1789.9750000000001"/>
        <n v="20580.175000000003"/>
        <n v="1382.0400000000002"/>
        <n v="36816.065"/>
        <n v="7756.430000000001"/>
        <n v="343.20000000000005"/>
        <n v="315.75500000000005"/>
        <n v="4599.320000000001"/>
        <n v="1755.16"/>
        <n v="1088.7250000000001"/>
        <n v="713.955"/>
        <n v="210.70500000000004"/>
        <n v="743.6"/>
        <n v="255.75000000000003"/>
        <n v="16220.875000000002"/>
        <n v="3877.17"/>
        <n v="13791.085000000001"/>
        <n v="11189.2"/>
        <n v="3992.3400000000006"/>
        <n v="965.4150000000001"/>
        <n v="3477.21"/>
        <n v="2080.485"/>
        <n v="536.745"/>
        <n v="651.2"/>
        <n v="0.385"/>
        <n v="6591.585000000001"/>
        <n v="1902.45"/>
        <n v="11813.945000000002"/>
        <n v="1205.93"/>
        <n v="29614.640000000003"/>
        <n v="7344.260000000001"/>
        <n v="364.43000000000006"/>
        <n v="471.90000000000003"/>
        <n v="4841.43"/>
        <n v="1935.1200000000001"/>
        <n v="993.3000000000001"/>
        <n v="689.975"/>
        <n v="618.585"/>
        <n v="175.12"/>
        <n v="791.2850000000001"/>
        <n v="461.50500000000005"/>
        <n v="15288.79"/>
        <n v="4005.5400000000004"/>
        <n v="14105.685000000001"/>
        <n v="11151.085000000001"/>
        <n v="3391.6300000000006"/>
        <n v="900.5700000000002"/>
        <n v="3321.2300000000005"/>
        <n v="2084.005"/>
        <n v="116.435"/>
        <n v="76.39500000000001"/>
        <n v="3.9050000000000002"/>
        <n v="9320.135000000002"/>
        <n v="2839.8150000000005"/>
        <n v="15414.740000000002"/>
        <n v="1475.9250000000002"/>
        <n v="41165.135"/>
        <n v="8859.785000000002"/>
        <n v="624.8000000000001"/>
        <n v="792.33"/>
        <n v="6069.6900000000005"/>
        <n v="2430.01"/>
        <n v="1895.575"/>
        <n v="1282.875"/>
        <n v="875.655"/>
        <n v="278.02500000000003"/>
        <n v="719.8950000000001"/>
        <n v="302.83000000000004"/>
        <n v="17938.58"/>
        <n v="4527.1050000000005"/>
        <n v="15983.275000000001"/>
        <n v="12817.695000000002"/>
        <n v="4004.6050000000005"/>
        <n v="1158.0800000000002"/>
        <n v="3723.0050000000006"/>
        <n v="2422.42"/>
        <n v="241.06500000000003"/>
        <n v="165.22"/>
        <n v="8937.775000000001"/>
        <n v="2959.11"/>
        <n v="14413.08"/>
        <n v="1464.045"/>
        <n v="33381.04"/>
        <n v="8629.445"/>
        <n v="1028.005"/>
        <n v="1110.23"/>
        <n v="6493.905000000001"/>
        <n v="2269.52"/>
        <n v="1701.6450000000002"/>
        <n v="1394.7450000000001"/>
        <n v="479.21500000000003"/>
        <n v="148.22500000000002"/>
        <n v="857.0100000000001"/>
        <n v="342.70500000000004"/>
        <n v="14604.315"/>
        <n v="4157.505"/>
        <n v="13565.035000000002"/>
        <n v="11948.53"/>
        <n v="3762.9350000000004"/>
        <n v="1104.455"/>
        <n v="3599.0900000000006"/>
        <n v="2365.715"/>
        <n v="808.1700000000001"/>
        <n v="787.325"/>
        <n v="1.9800000000000002"/>
        <n v="7041.265"/>
        <n v="2044.7900000000002"/>
        <n v="13853.015000000001"/>
        <n v="1078.1100000000001"/>
        <n v="35857.91"/>
        <n v="8233.115"/>
        <n v="803.715"/>
        <n v="814.2750000000001"/>
        <n v="5353.59"/>
        <n v="2017.3450000000003"/>
        <n v="1305.0400000000002"/>
        <n v="924.825"/>
        <n v="507.37500000000006"/>
        <n v="149.27"/>
        <n v="983.73"/>
        <n v="472.2850000000001"/>
        <n v="13611.18"/>
        <n v="3571.8100000000004"/>
        <n v="16219.335000000001"/>
        <n v="12371.370000000003"/>
        <n v="3398.8900000000003"/>
        <n v="836.715"/>
        <n v="4033.3700000000003"/>
        <n v="2217.9300000000003"/>
        <n v="161.97500000000002"/>
        <n v="114.73"/>
        <n v="5.06"/>
        <n v="10927.29"/>
        <n v="3960.6600000000003"/>
        <n v="19083.9"/>
        <n v="1548.4150000000002"/>
        <n v="41488.15"/>
        <n v="10457.59"/>
        <n v="921.1400000000001"/>
        <n v="960.1350000000001"/>
        <n v="6730.515"/>
        <n v="2938.4300000000003"/>
        <n v="1987.4250000000002"/>
        <n v="1656.655"/>
        <n v="553.08"/>
        <n v="181.66500000000002"/>
        <n v="1147.135"/>
        <n v="471.24"/>
        <n v="14551.845000000001"/>
        <n v="4360.345"/>
        <n v="16375.59"/>
        <n v="15268.000000000002"/>
        <n v="4073.4650000000006"/>
        <n v="1149.5"/>
        <n v="4766.465"/>
        <n v="3208.5350000000003"/>
        <n v="141.295"/>
        <n v="103.34500000000001"/>
        <n v="8892.51"/>
        <n v="3092.4300000000003"/>
        <n v="16528.875"/>
        <n v="1820.1150000000002"/>
        <n v="43056.255000000005"/>
        <n v="9637.265000000001"/>
        <n v="768.8450000000001"/>
        <n v="828.4100000000001"/>
        <n v="6326.265"/>
        <n v="2917.6400000000003"/>
        <n v="1306.855"/>
        <n v="926.1450000000001"/>
        <n v="565.18"/>
        <n v="213.12500000000003"/>
        <n v="1077.67"/>
        <n v="357.17"/>
        <n v="16007.750000000002"/>
        <n v="4325.200000000001"/>
        <n v="20531.665000000005"/>
        <n v="16679.63"/>
        <n v="4991.8550000000005"/>
        <n v="1487.4750000000001"/>
        <n v="4155.580000000001"/>
        <n v="2832.0050000000006"/>
        <n v="208.945"/>
        <n v="202.01500000000001"/>
        <n v="9642.765000000001"/>
        <n v="3788.8400000000006"/>
        <n v="16499.34"/>
        <n v="1844.81"/>
        <n v="41132.245"/>
        <n v="10323.335000000001"/>
        <n v="681.78"/>
        <n v="762.355"/>
        <n v="5867.510000000001"/>
        <n v="2479.4"/>
        <n v="1187.89"/>
        <n v="838.9700000000001"/>
        <n v="563.9150000000001"/>
        <n v="185.62500000000003"/>
        <n v="855.855"/>
        <n v="357.115"/>
        <n v="15999.775000000001"/>
        <n v="4276.525000000001"/>
        <n v="20526.88"/>
        <n v="17025.635000000002"/>
        <n v="5159.165"/>
        <n v="1665.6200000000001"/>
        <n v="4072.4750000000004"/>
        <n v="2880.8450000000003"/>
        <n v="312.23500000000007"/>
        <n v="185.735"/>
        <n v="10363.925000000001"/>
        <n v="3737.8550000000005"/>
        <n v="15451.48"/>
        <n v="1559.8000000000002"/>
        <n v="41542.16"/>
        <n v="9807.985"/>
        <n v="655.875"/>
        <n v="819.6100000000001"/>
        <n v="5841.110000000001"/>
        <n v="2465.2650000000003"/>
        <n v="1490.6100000000001"/>
        <n v="1033.0100000000002"/>
        <n v="519.0350000000001"/>
        <n v="175.45000000000002"/>
        <n v="859.7600000000001"/>
        <n v="403.64500000000004"/>
        <n v="14834.325"/>
        <n v="3906.32"/>
        <n v="17992.48"/>
        <n v="14701.390000000001"/>
        <n v="5027.385000000001"/>
        <n v="1337.38"/>
        <n v="4082.7050000000004"/>
        <n v="2667.28"/>
        <n v="253.33000000000004"/>
        <n v="197.835"/>
        <n v="1.2100000000000002"/>
        <n v="10713.175000000001"/>
        <n v="4089.8"/>
        <n v="17957.72"/>
        <n v="1974.9400000000003"/>
        <n v="41350.65"/>
        <n v="10761.410000000002"/>
        <n v="970.9150000000001"/>
        <n v="1393.48"/>
        <n v="6791.180000000001"/>
        <n v="2996.7300000000005"/>
        <n v="2037.5300000000002"/>
        <n v="1699.885"/>
        <n v="556.27"/>
        <n v="254.21"/>
        <n v="1265.88"/>
        <n v="671.715"/>
        <n v="16434.88"/>
        <n v="5148.6050000000005"/>
        <n v="19107.275"/>
        <n v="17504.355"/>
        <n v="4253.37"/>
        <n v="1418.505"/>
        <n v="4206.62"/>
        <n v="3167.835"/>
        <n v="203.28000000000003"/>
        <n v="144.10000000000002"/>
        <n v="8986.835000000001"/>
        <n v="2834.9750000000004"/>
        <n v="15713.060000000001"/>
        <n v="1800.4250000000002"/>
        <n v="45674.91500000001"/>
        <n v="9568.900000000001"/>
        <n v="661.375"/>
        <n v="901.1200000000001"/>
        <n v="6449.685000000001"/>
        <n v="1773.5300000000002"/>
        <n v="1341.0650000000003"/>
        <n v="671.4950000000001"/>
        <n v="284.07500000000005"/>
        <n v="1079.265"/>
        <n v="482.295"/>
        <n v="20313.15"/>
        <n v="5793.150000000001"/>
        <n v="21373.88"/>
        <n v="18034.005"/>
        <n v="4560.765"/>
        <n v="1202.96"/>
        <n v="4771.910000000001"/>
        <n v="3305.445"/>
        <n v="123.53"/>
        <n v="91.79500000000002"/>
        <n v="11395.285000000002"/>
        <n v="3443.7150000000006"/>
        <n v="16774.34"/>
        <n v="2046.7150000000004"/>
        <n v="51353.94"/>
        <n v="10533.765000000001"/>
        <n v="696.0250000000001"/>
        <n v="997.0950000000001"/>
        <n v="6452.710000000001"/>
        <n v="2846.0300000000007"/>
        <n v="2577.795"/>
        <n v="2202.3650000000002"/>
        <n v="716.265"/>
        <n v="245.74000000000004"/>
        <n v="1444.0800000000002"/>
        <n v="821.4250000000001"/>
        <n v="19355.655000000002"/>
        <n v="5283.245"/>
        <n v="21384.495000000003"/>
        <n v="19596.06"/>
        <n v="4252.05"/>
        <n v="1232.7150000000001"/>
        <n v="4745.345"/>
        <n v="3461.425"/>
        <n v="145.80500000000004"/>
        <n v="94.16"/>
        <n v="9911.715"/>
        <n v="2829.3650000000002"/>
        <n v="21363.265000000003"/>
        <n v="2517.405"/>
        <n v="45621.62"/>
        <n v="9525.78"/>
        <n v="583.9350000000001"/>
        <n v="913.33"/>
        <n v="5646.1900000000005"/>
        <n v="2464.8800000000006"/>
        <n v="1999.1950000000002"/>
        <n v="1653.795"/>
        <n v="588.005"/>
        <n v="251.845"/>
        <n v="1242.89"/>
        <n v="575.08"/>
        <n v="13681.58"/>
        <n v="3788.675"/>
        <n v="18833.870000000003"/>
        <n v="16342.755000000001"/>
        <n v="6239.475"/>
        <n v="1768.7450000000001"/>
        <n v="4908.97"/>
        <n v="3219.9750000000004"/>
        <n v="690.6350000000001"/>
        <n v="1159.785"/>
        <n v="11475.310000000001"/>
        <n v="4004.0000000000005"/>
        <n v="20510.270000000004"/>
        <n v="2037.2000000000003"/>
        <n v="58094.08000000001"/>
        <n v="11584.595000000001"/>
        <n v="583.055"/>
        <n v="796.565"/>
        <n v="6559.1900000000005"/>
        <n v="3050.52"/>
        <n v="2425.2250000000004"/>
        <n v="2055.185"/>
        <n v="762.74"/>
        <n v="284.18500000000006"/>
        <n v="1508.98"/>
        <n v="797.4450000000002"/>
        <n v="24073.500000000004"/>
        <n v="6104.0650000000005"/>
        <n v="25178.010000000002"/>
        <n v="22156.530000000002"/>
        <n v="5253.1050000000005"/>
        <n v="1383.085"/>
        <n v="5288.085000000001"/>
        <n v="3440.9650000000006"/>
        <n v="413.38000000000005"/>
        <n v="491.315"/>
        <n v="13355.54"/>
        <n v="4250.895"/>
        <n v="18652.370000000003"/>
        <n v="2149.07"/>
        <n v="65664.55500000001"/>
        <n v="15323.495000000003"/>
        <n v="719.6750000000001"/>
        <n v="877.03"/>
        <n v="6363.17"/>
        <n v="3319.525"/>
        <n v="2708.8050000000003"/>
        <n v="2442.0"/>
        <n v="875.8200000000002"/>
        <n v="357.445"/>
        <n v="1794.98"/>
        <n v="1014.8600000000001"/>
        <n v="22648.285"/>
        <n v="7171.285000000001"/>
        <n v="27517.765000000003"/>
        <n v="24721.4"/>
        <n v="4857.820000000001"/>
        <n v="1478.3450000000003"/>
        <n v="5794.8"/>
        <n v="4220.3150000000005"/>
        <n v="364.70500000000004"/>
        <n v="469.5350000000001"/>
        <n v="14556.08"/>
        <n v="4780.05"/>
        <n v="21835.550000000003"/>
        <n v="2012.1750000000002"/>
        <n v="64152.27500000001"/>
        <n v="15037.385000000002"/>
        <n v="713.24"/>
        <n v="679.4700000000001"/>
        <n v="7288.875000000001"/>
        <n v="3590.1800000000003"/>
        <n v="2354.22"/>
        <n v="1806.585"/>
        <n v="969.7600000000001"/>
        <n v="288.475"/>
        <n v="1849.21"/>
        <n v="747.505"/>
        <n v="23766.71"/>
        <n v="7937.490000000001"/>
        <n v="25406.535"/>
        <n v="19732.790000000005"/>
        <n v="5683.975"/>
        <n v="1872.6400000000003"/>
        <n v="5808.715"/>
        <n v="3708.65"/>
        <n v="860.9150000000001"/>
        <n v="19689.395000000004"/>
        <n v="6404.42"/>
        <n v="19473.520000000004"/>
        <n v="2252.3050000000003"/>
        <n v="60398.58000000001"/>
        <n v="13924.515000000001"/>
        <n v="411.40000000000003"/>
        <n v="469.425"/>
        <n v="5917.560000000001"/>
        <n v="2313.245"/>
        <n v="1690.3700000000001"/>
        <n v="1272.81"/>
        <n v="1057.43"/>
        <n v="341.99"/>
        <n v="1792.6700000000003"/>
        <n v="814.1100000000001"/>
        <n v="20485.465000000004"/>
        <n v="6102.030000000001"/>
        <n v="23124.97"/>
        <n v="19710.295000000002"/>
        <n v="4581.72"/>
        <n v="1365.65"/>
        <n v="5275.380000000001"/>
        <n v="3600.4100000000003"/>
        <n v="403.70000000000005"/>
        <n v="521.5100000000001"/>
        <n v="14206.225"/>
        <n v="4863.54"/>
        <n v="19490.405000000002"/>
        <n v="2299.8800000000006"/>
        <n v="58494.31500000001"/>
        <n v="12940.125000000002"/>
        <n v="503.19500000000005"/>
        <n v="604.505"/>
        <n v="5828.460000000001"/>
        <n v="2434.96"/>
        <n v="2183.775"/>
        <n v="1735.4700000000003"/>
        <n v="1202.795"/>
        <n v="390.83000000000004"/>
        <n v="1765.8300000000002"/>
        <n v="868.6700000000001"/>
        <n v="21432.95"/>
        <n v="6412.2300000000005"/>
        <n v="24383.370000000003"/>
        <n v="21142.495000000003"/>
        <n v="4226.31"/>
        <n v="1225.2900000000002"/>
        <n v="5092.725"/>
        <n v="3331.2400000000002"/>
        <n v="404.195"/>
        <n v="456.33500000000004"/>
        <n v="14691.6"/>
        <n v="5740.02"/>
        <n v="21676.325"/>
        <n v="2201.8700000000003"/>
        <n v="64351.70500000001"/>
        <n v="14407.635000000002"/>
        <n v="603.0200000000001"/>
        <n v="764.115"/>
        <n v="8195.605000000001"/>
        <n v="4264.26"/>
        <n v="2711.61"/>
        <n v="2376.385"/>
        <n v="1177.825"/>
        <n v="302.61000000000007"/>
        <n v="1986.71"/>
        <n v="822.8000000000001"/>
        <n v="25942.620000000003"/>
        <n v="8107.22"/>
        <n v="28662.975000000002"/>
        <n v="22636.295000000002"/>
        <n v="4947.360000000001"/>
        <n v="1554.4650000000001"/>
        <n v="5892.975"/>
        <n v="3817.4400000000005"/>
        <n v="362.23"/>
        <n v="325.38000000000005"/>
        <n v="26569.565000000002"/>
        <n v="9985.305"/>
        <n v="33405.130000000005"/>
        <n v="3588.0350000000003"/>
        <n v="103052.78500000002"/>
        <n v="21871.245000000003"/>
        <n v="744.0400000000001"/>
        <n v="1011.1200000000001"/>
        <n v="10234.565"/>
        <n v="5424.210000000001"/>
        <n v="3497.2300000000005"/>
        <n v="2759.0750000000003"/>
        <n v="474.76000000000005"/>
        <n v="2291.5750000000003"/>
        <n v="1112.705"/>
        <n v="35178.275"/>
        <n v="10094.37"/>
        <n v="37382.785"/>
        <n v="30223.655000000002"/>
        <n v="6556.385000000001"/>
        <n v="1891.505"/>
        <n v="6815.325000000001"/>
        <n v="4561.04"/>
        <n v="429.77000000000004"/>
        <n v="424.545"/>
        <n v="1.1"/>
        <n v="20074.340000000004"/>
        <n v="8848.400000000001"/>
        <n v="36185.76500000001"/>
        <n v="3447.8400000000006"/>
        <n v="92393.565"/>
        <n v="23502.600000000002"/>
        <n v="924.6600000000001"/>
        <n v="1231.78"/>
        <n v="9345.105"/>
        <n v="5237.815"/>
        <n v="2705.0650000000005"/>
        <n v="2503.3800000000006"/>
        <n v="1788.7650000000003"/>
        <n v="572.605"/>
        <n v="2717.935"/>
        <n v="1339.4150000000002"/>
        <n v="36064.600000000006"/>
        <n v="11160.270000000002"/>
        <n v="39947.93000000001"/>
        <n v="33445.44500000001"/>
        <n v="6261.145"/>
        <n v="1915.4850000000001"/>
        <n v="7127.450000000001"/>
        <n v="4775.925"/>
        <n v="427.62500000000006"/>
        <n v="470.745"/>
        <n v="15280.925000000001"/>
        <n v="6087.785000000001"/>
        <n v="33366.41"/>
        <n v="3250.8300000000004"/>
        <n v="96538.42"/>
        <n v="25896.805"/>
        <n v="1020.9100000000001"/>
        <n v="929.9950000000001"/>
        <n v="11000.495"/>
        <n v="6216.760000000001"/>
        <n v="3156.4500000000003"/>
        <n v="2471.37"/>
        <n v="1573.5500000000002"/>
        <n v="468.93000000000006"/>
        <n v="2568.335"/>
        <n v="1036.1450000000002"/>
        <n v="37364.195"/>
        <n v="12420.265000000001"/>
        <n v="39819.725000000006"/>
        <n v="32225.435"/>
        <n v="6094.275000000001"/>
        <n v="2358.5650000000005"/>
        <n v="7588.515"/>
        <n v="4969.8"/>
        <n v="892.3750000000001"/>
        <n v="1295.4700000000003"/>
        <n v="42084.57"/>
        <n v="23601.105"/>
        <n v="67910.975"/>
        <n v="9235.655"/>
        <n v="251366.665"/>
        <n v="92912.765"/>
        <n v="1961.2450000000001"/>
        <n v="1484.01"/>
        <n v="24940.245000000003"/>
        <n v="16563.47"/>
        <n v="6541.205000000001"/>
        <n v="8404.055"/>
        <n v="4750.68"/>
        <n v="1973.8400000000004"/>
        <n v="5263.830000000001"/>
        <n v="2217.16"/>
        <n v="107911.265"/>
        <n v="50206.530000000006"/>
        <n v="101031.37000000001"/>
        <n v="106604.13500000001"/>
        <n v="16325.54"/>
        <n v="7618.05"/>
        <n v="18651.49"/>
        <n v="15457.420000000002"/>
        <n v="2033.2400000000002"/>
        <n v="2871.0000000000005"/>
        <n v="18853.945000000003"/>
        <n v="9542.115"/>
        <n v="32897.425"/>
        <n v="4206.125"/>
        <n v="104224.56000000001"/>
        <n v="33693.22"/>
        <n v="1155.3300000000002"/>
        <n v="1236.18"/>
        <n v="12332.870000000003"/>
        <n v="7494.795"/>
        <n v="2063.38"/>
        <n v="2535.8300000000004"/>
        <n v="1986.8200000000002"/>
        <n v="719.2900000000001"/>
        <n v="2810.72"/>
        <n v="1613.3700000000001"/>
        <n v="43969.97"/>
        <n v="17400.295000000002"/>
        <n v="47972.76"/>
        <n v="51336.945"/>
        <n v="6712.035000000001"/>
        <n v="2732.895"/>
        <n v="8344.215"/>
        <n v="6745.09"/>
        <n v="408.70500000000004"/>
        <n v="316.855"/>
        <n v="27331.865000000005"/>
        <n v="13203.74"/>
        <n v="40948.105"/>
        <n v="5100.04"/>
        <n v="150333.315"/>
        <n v="46614.15"/>
        <n v="1220.6150000000002"/>
        <n v="1416.5800000000002"/>
        <n v="15690.675000000001"/>
        <n v="9428.760000000002"/>
        <n v="2924.2400000000002"/>
        <n v="4453.240000000001"/>
        <n v="2887.7200000000003"/>
        <n v="828.63"/>
        <n v="3114.7050000000004"/>
        <n v="1582.6250000000002"/>
        <n v="57657.270000000004"/>
        <n v="23991.495000000003"/>
        <n v="60613.575000000004"/>
        <n v="62741.69000000001"/>
        <n v="8739.335000000001"/>
        <n v="3621.145"/>
        <n v="11575.465"/>
        <n v="9986.13"/>
        <n v="1403.435"/>
        <n v="1513.8750000000002"/>
        <n v="0.49500000000000005"/>
        <n v="20175.870000000003"/>
        <n v="9154.75"/>
        <n v="28037.845000000005"/>
        <n v="3116.465"/>
        <n v="103991.63500000001"/>
        <n v="28179.415000000005"/>
        <n v="2603.81"/>
        <n v="2214.795"/>
        <n v="9107.890000000001"/>
        <n v="4771.360000000001"/>
        <n v="1436.71"/>
        <n v="1227.2700000000002"/>
        <n v="1922.635"/>
        <n v="549.34"/>
        <n v="2156.9900000000002"/>
        <n v="931.2600000000001"/>
        <n v="41284.98"/>
        <n v="14521.925000000001"/>
        <n v="39562.93000000001"/>
        <n v="34985.555"/>
        <n v="5919.760000000001"/>
        <n v="2070.4750000000004"/>
        <n v="7832.6050000000005"/>
        <n v="5673.030000000001"/>
        <n v="1014.9700000000001"/>
        <n v="1117.71"/>
        <n v="9274.320000000002"/>
        <n v="3325.465"/>
        <n v="12641.09"/>
        <n v="1227.71"/>
        <n v="53311.55500000001"/>
        <n v="11582.78"/>
        <n v="375.265"/>
        <n v="444.51000000000005"/>
        <n v="4979.535000000001"/>
        <n v="2325.895"/>
        <n v="813.065"/>
        <n v="536.3050000000001"/>
        <n v="208.45000000000002"/>
        <n v="1042.1950000000002"/>
        <n v="439.94500000000005"/>
        <n v="19808.800000000003"/>
        <n v="5177.4800000000005"/>
        <n v="19113.49"/>
        <n v="13184.545000000002"/>
        <n v="3224.5400000000004"/>
        <n v="930.9300000000001"/>
        <n v="4174.665000000001"/>
        <n v="2245.32"/>
        <n v="121.825"/>
        <n v="343.915"/>
        <n v="1802.4050000000002"/>
        <n v="148.88500000000002"/>
        <n v="6397.380000000001"/>
        <n v="1223.3650000000002"/>
        <n v="60.005"/>
        <n v="30.305000000000003"/>
        <n v="506.6050000000001"/>
        <n v="262.735"/>
        <n v="69.685"/>
        <n v="71.995"/>
        <n v="140.36"/>
        <n v="24.585000000000004"/>
        <n v="138.82000000000002"/>
        <n v="33.05500000000001"/>
        <n v="2395.6900000000005"/>
        <n v="536.47"/>
        <n v="1775.73"/>
        <n v="1116.9950000000001"/>
        <n v="521.455"/>
        <n v="112.805"/>
        <n v="504.57000000000005"/>
        <n v="257.73"/>
        <n v="22.275000000000002"/>
        <n v="4.620000000000001"/>
        <n v="8252.2"/>
        <n v="2856.37"/>
        <n v="10339.395000000002"/>
        <n v="1069.805"/>
        <n v="30170.745000000003"/>
        <n v="7950.745000000001"/>
        <n v="323.73"/>
        <n v="364.045"/>
        <n v="4414.685"/>
        <n v="1998.7000000000003"/>
        <n v="587.2350000000001"/>
        <n v="392.26000000000005"/>
        <n v="625.7900000000001"/>
        <n v="176.935"/>
        <n v="555.5"/>
        <n v="271.48"/>
        <n v="11213.455"/>
        <n v="3135.495"/>
        <n v="11333.135000000002"/>
        <n v="8474.07"/>
        <n v="1826.88"/>
        <n v="660.44"/>
        <n v="2793.34"/>
        <n v="2174.15"/>
        <n v="85.58"/>
        <n v="61.215"/>
        <n v="7839.810000000001"/>
        <n v="2373.1400000000003"/>
        <n v="10743.315"/>
        <n v="1206.3150000000003"/>
        <n v="36338.060000000005"/>
        <n v="8446.130000000001"/>
        <n v="217.25000000000003"/>
        <n v="256.57500000000005"/>
        <n v="5224.56"/>
        <n v="2084.445"/>
        <n v="502.865"/>
        <n v="401.225"/>
        <n v="746.6800000000001"/>
        <n v="217.195"/>
        <n v="600.0500000000001"/>
        <n v="236.335"/>
        <n v="13209.900000000001"/>
        <n v="3423.2550000000006"/>
        <n v="13038.630000000001"/>
        <n v="9282.735"/>
        <n v="2087.4150000000004"/>
        <n v="600.6"/>
        <n v="3309.0750000000003"/>
        <n v="1970.4850000000001"/>
        <n v="93.11500000000001"/>
        <n v="51.535000000000004"/>
        <n v="8908.02"/>
        <n v="2377.045"/>
        <n v="12041.150000000001"/>
        <n v="1167.21"/>
        <n v="37990.315"/>
        <n v="8099.52"/>
        <n v="297.33000000000004"/>
        <n v="176.495"/>
        <n v="5675.945000000001"/>
        <n v="2242.2400000000002"/>
        <n v="589.93"/>
        <n v="405.79"/>
        <n v="766.3700000000001"/>
        <n v="316.91"/>
        <n v="592.13"/>
        <n v="221.32"/>
        <n v="13369.510000000002"/>
        <n v="3092.5950000000003"/>
        <n v="13826.175000000001"/>
        <n v="9646.505"/>
        <n v="2375.67"/>
        <n v="503.63500000000005"/>
        <n v="3393.0600000000004"/>
        <n v="1951.0150000000003"/>
        <n v="50.71000000000001"/>
        <n v="42.900000000000006"/>
        <n v="0.44000000000000006"/>
        <n v="10096.735"/>
        <n v="2775.4100000000003"/>
        <n v="15121.7"/>
        <n v="1313.4"/>
        <n v="38515.125"/>
        <n v="8477.535000000002"/>
        <n v="507.1"/>
        <n v="381.64500000000004"/>
        <n v="6213.075000000001"/>
        <n v="2381.5550000000003"/>
        <n v="910.1400000000001"/>
        <n v="441.925"/>
        <n v="736.5600000000001"/>
        <n v="201.08000000000004"/>
        <n v="698.7750000000001"/>
        <n v="14994.815"/>
        <n v="3230.645"/>
        <n v="15612.520000000002"/>
        <n v="10647.890000000001"/>
        <n v="2510.53"/>
        <n v="534.875"/>
        <n v="3549.7000000000003"/>
        <n v="1881.4400000000003"/>
        <n v="436.81000000000006"/>
        <n v="413.87500000000006"/>
        <n v="1.32"/>
        <n v="11818.510000000002"/>
        <n v="3272.995"/>
        <n v="15276.305"/>
        <n v="1394.8000000000002"/>
        <n v="44890.615000000005"/>
        <n v="9657.010000000002"/>
        <n v="334.95000000000005"/>
        <n v="273.35"/>
        <n v="7114.8550000000005"/>
        <n v="2786.3"/>
        <n v="903.9250000000001"/>
        <n v="482.845"/>
        <n v="780.34"/>
        <n v="268.07"/>
        <n v="821.48"/>
        <n v="300.13500000000005"/>
        <n v="16923.5"/>
        <n v="3745.445"/>
        <n v="19158.370000000003"/>
        <n v="13216.445000000002"/>
        <n v="2742.135"/>
        <n v="665.005"/>
        <n v="4251.665000000001"/>
        <n v="2063.105"/>
        <n v="522.72"/>
        <n v="416.295"/>
        <n v="15756.070000000002"/>
        <n v="4108.225"/>
        <n v="18838.325"/>
        <n v="1456.4550000000002"/>
        <n v="59313.155000000006"/>
        <n v="10054.165"/>
        <n v="545.9300000000001"/>
        <n v="429.82500000000005"/>
        <n v="7498.535000000001"/>
        <n v="2670.965"/>
        <n v="744.2600000000001"/>
        <n v="447.26000000000005"/>
        <n v="927.5200000000001"/>
        <n v="252.23000000000005"/>
        <n v="1000.1200000000001"/>
        <n v="250.19500000000002"/>
        <n v="20668.835"/>
        <n v="4051.96"/>
        <n v="20150.13"/>
        <n v="12258.015000000001"/>
        <n v="3447.4550000000004"/>
        <n v="648.945"/>
        <n v="4719.55"/>
        <n v="2322.8150000000005"/>
        <n v="610.225"/>
        <n v="647.35"/>
        <n v="12121.065"/>
        <n v="3536.885"/>
        <n v="16832.475000000002"/>
        <n v="1621.51"/>
        <n v="53730.435000000005"/>
        <n v="10152.23"/>
        <n v="814.605"/>
        <n v="523.27"/>
        <n v="6280.34"/>
        <n v="2249.005"/>
        <n v="895.1250000000001"/>
        <n v="575.1350000000001"/>
        <n v="866.69"/>
        <n v="181.28000000000003"/>
        <n v="1058.2"/>
        <n v="381.865"/>
        <n v="18746.640000000003"/>
        <n v="4233.735000000001"/>
        <n v="17267.525"/>
        <n v="12146.420000000002"/>
        <n v="2785.2000000000003"/>
        <n v="633.325"/>
        <n v="4304.96"/>
        <n v="2571.635"/>
        <n v="443.02500000000003"/>
        <n v="383.40500000000003"/>
        <n v="8223.160000000002"/>
        <n v="2066.2400000000002"/>
        <n v="17075.795000000002"/>
        <n v="1277.155"/>
        <n v="55855.635"/>
        <n v="8581.650000000001"/>
        <n v="507.045"/>
        <n v="5627.985000000001"/>
        <n v="2194.94"/>
        <n v="866.3600000000001"/>
        <n v="372.79"/>
        <n v="846.5600000000001"/>
        <n v="225.94000000000003"/>
        <n v="966.1850000000001"/>
        <n v="343.14500000000004"/>
        <n v="18327.815000000002"/>
        <n v="3665.3650000000002"/>
        <n v="19058.105"/>
        <n v="10739.08"/>
        <n v="2878.7000000000003"/>
        <n v="625.405"/>
        <n v="4116.75"/>
        <n v="2115.355"/>
        <n v="455.62"/>
        <n v="438.18500000000006"/>
        <n v="12534.720000000001"/>
        <n v="3420.01"/>
        <n v="22601.975000000002"/>
        <n v="1871.9250000000002"/>
        <n v="73256.755"/>
        <n v="13312.09"/>
        <n v="1322.53"/>
        <n v="888.5250000000001"/>
        <n v="7395.960000000001"/>
        <n v="3080.55"/>
        <n v="1177.7700000000002"/>
        <n v="618.365"/>
        <n v="1256.75"/>
        <n v="252.395"/>
        <n v="1887.71"/>
        <n v="565.015"/>
        <n v="24090.495000000003"/>
        <n v="5600.1"/>
        <n v="26486.625000000004"/>
        <n v="16548.895"/>
        <n v="3511.695"/>
        <n v="791.6700000000001"/>
        <n v="5335.330000000001"/>
        <n v="2678.775"/>
        <n v="894.465"/>
        <n v="738.3750000000001"/>
        <n v="11018.865"/>
        <n v="3100.8450000000003"/>
        <n v="23980.990000000005"/>
        <n v="1874.6750000000002"/>
        <n v="72259.44"/>
        <n v="13123.495000000003"/>
        <n v="1290.905"/>
        <n v="786.6100000000001"/>
        <n v="7598.47"/>
        <n v="2913.9"/>
        <n v="1049.29"/>
        <n v="530.75"/>
        <n v="1083.17"/>
        <n v="283.69"/>
        <n v="1859.275"/>
        <n v="478.72"/>
        <n v="24822.490000000005"/>
        <n v="5038.055"/>
        <n v="27293.475000000002"/>
        <n v="16527.775"/>
        <n v="3765.795"/>
        <n v="1002.4850000000001"/>
        <n v="4996.805"/>
        <n v="2720.3550000000005"/>
        <n v="263.83500000000004"/>
        <n v="131.45000000000002"/>
        <n v="11082.225"/>
        <n v="3604.5900000000006"/>
        <n v="17790.300000000003"/>
        <n v="1384.735"/>
        <n v="61305.64000000001"/>
        <n v="9636.165"/>
        <n v="496.48500000000007"/>
        <n v="345.29"/>
        <n v="6142.400000000001"/>
        <n v="2179.21"/>
        <n v="782.6500000000001"/>
        <n v="379.88500000000005"/>
        <n v="997.0400000000001"/>
        <n v="299.75"/>
        <n v="1502.71"/>
        <n v="283.08500000000004"/>
        <n v="20666.140000000003"/>
        <n v="3876.4550000000004"/>
        <n v="22275.66"/>
        <n v="13312.145000000002"/>
        <n v="3113.935"/>
        <n v="643.225"/>
        <n v="4149.42"/>
        <n v="2023.3950000000002"/>
        <n v="117.7"/>
        <n v="47.74"/>
        <n v="9900.220000000001"/>
        <n v="3200.395"/>
        <n v="16316.850000000002"/>
        <n v="1450.185"/>
        <n v="52445.25000000001"/>
        <n v="10856.065"/>
        <n v="346.55500000000006"/>
        <n v="138.27"/>
        <n v="6035.810000000001"/>
        <n v="2291.1900000000005"/>
        <n v="990.3850000000001"/>
        <n v="602.855"/>
        <n v="1008.48"/>
        <n v="338.415"/>
        <n v="1120.24"/>
        <n v="255.145"/>
        <n v="19216.890000000003"/>
        <n v="4585.075000000001"/>
        <n v="20907.370000000003"/>
        <n v="16690.190000000002"/>
        <n v="2825.735"/>
        <n v="758.5600000000001"/>
        <n v="4101.900000000001"/>
        <n v="2898.5000000000005"/>
        <n v="290.18000000000006"/>
        <n v="256.46500000000003"/>
        <n v="0.77"/>
        <n v="14845.820000000002"/>
        <n v="5537.565"/>
        <n v="22653.455"/>
        <n v="2177.56"/>
        <n v="64446.8"/>
        <n v="15534.695000000002"/>
        <n v="304.315"/>
        <n v="151.195"/>
        <n v="8134.885000000001"/>
        <n v="3472.3150000000005"/>
        <n v="1002.5950000000001"/>
        <n v="930.49"/>
        <n v="1251.4700000000003"/>
        <n v="480.15000000000003"/>
        <n v="1339.855"/>
        <n v="404.69"/>
        <n v="24149.785"/>
        <n v="6839.525000000001"/>
        <n v="24864.675000000003"/>
        <n v="20479.855"/>
        <n v="3652.0550000000003"/>
        <n v="1223.255"/>
        <n v="6380.6050000000005"/>
        <n v="5122.865"/>
        <n v="404.8"/>
        <n v="286.165"/>
        <n v="16802.170000000002"/>
        <n v="6254.655000000001"/>
        <n v="24123.715000000004"/>
        <n v="2403.61"/>
        <n v="75106.35"/>
        <n v="20230.100000000002"/>
        <n v="899.5250000000001"/>
        <n v="659.0100000000001"/>
        <n v="9537.495"/>
        <n v="4401.32"/>
        <n v="1449.9650000000001"/>
        <n v="1167.485"/>
        <n v="1636.525"/>
        <n v="658.35"/>
        <n v="1492.15"/>
        <n v="27432.735"/>
        <n v="9325.58"/>
        <n v="25526.71"/>
        <n v="23103.41"/>
        <n v="4328.775000000001"/>
        <n v="1517.78"/>
        <n v="7496.9400000000005"/>
        <n v="6385.060000000001"/>
        <n v="187.77"/>
        <n v="170.5"/>
        <n v="16980.755"/>
        <n v="7124.3150000000005"/>
        <n v="21838.025"/>
        <n v="2340.3050000000003"/>
        <n v="70532.495"/>
        <n v="21270.040000000005"/>
        <n v="661.9250000000001"/>
        <n v="672.375"/>
        <n v="8433.480000000001"/>
        <n v="3688.7400000000002"/>
        <n v="1706.8700000000001"/>
        <n v="1393.15"/>
        <n v="1624.2050000000002"/>
        <n v="726.2200000000001"/>
        <n v="1338.0400000000002"/>
        <n v="513.48"/>
        <n v="24595.065000000002"/>
        <n v="9166.410000000002"/>
        <n v="29160.285"/>
        <n v="27528.050000000003"/>
        <n v="3691.3250000000003"/>
        <n v="1529.7150000000001"/>
        <n v="6242.885000000001"/>
        <n v="5376.360000000001"/>
        <n v="939.6200000000001"/>
        <n v="12599.400000000001"/>
        <n v="5525.575000000001"/>
        <n v="24081.86"/>
        <n v="2213.3650000000002"/>
        <n v="62158.8"/>
        <n v="15103.44"/>
        <n v="611.49"/>
        <n v="437.8550000000001"/>
        <n v="6995.34"/>
        <n v="2956.9100000000003"/>
        <n v="1312.575"/>
        <n v="1116.115"/>
        <n v="1418.1200000000001"/>
        <n v="625.57"/>
        <n v="1276.385"/>
        <n v="389.675"/>
        <n v="18934.135"/>
        <n v="5301.395"/>
        <n v="25037.155000000002"/>
        <n v="20534.25"/>
        <n v="5985.650000000001"/>
        <n v="2053.315"/>
        <n v="5960.625000000001"/>
        <n v="4364.415000000001"/>
        <n v="460.68000000000006"/>
        <n v="321.64"/>
        <n v="12128.875000000002"/>
        <n v="4684.02"/>
        <n v="21717.355"/>
        <n v="2128.83"/>
        <n v="62934.245"/>
        <n v="15457.255000000001"/>
        <n v="837.5950000000001"/>
        <n v="560.725"/>
        <n v="7365.545"/>
        <n v="3151.17"/>
        <n v="1525.81"/>
        <n v="1452.055"/>
        <n v="1487.8600000000001"/>
        <n v="559.075"/>
        <n v="1387.3200000000002"/>
        <n v="471.46000000000004"/>
        <n v="21247.215000000004"/>
        <n v="5138.815"/>
        <n v="26276.745000000003"/>
        <n v="19799.945000000003"/>
        <n v="7079.1050000000005"/>
        <n v="2078.065"/>
        <n v="6836.335000000001"/>
        <n v="4088.4800000000005"/>
        <n v="1636.1400000000003"/>
        <n v="1494.46"/>
        <n v="30145.445000000003"/>
        <n v="9882.345000000001"/>
        <n v="23266.485"/>
        <n v="2337.2250000000004"/>
        <n v="82934.83000000002"/>
        <n v="19565.645000000004"/>
        <n v="1118.3700000000001"/>
        <n v="864.325"/>
        <n v="11004.18"/>
        <n v="5811.52"/>
        <n v="1732.4450000000002"/>
        <n v="1416.8000000000002"/>
        <n v="2059.3650000000002"/>
        <n v="661.43"/>
        <n v="1685.805"/>
        <n v="513.7"/>
        <n v="29708.140000000003"/>
        <n v="7835.74"/>
        <n v="31617.025"/>
        <n v="22529.540000000005"/>
        <n v="7632.405000000001"/>
        <n v="2146.76"/>
        <n v="8538.64"/>
        <n v="4950.165"/>
        <n v="983.84"/>
        <n v="729.1350000000001"/>
        <n v="11808.995000000003"/>
        <n v="4364.305"/>
        <n v="20002.565000000002"/>
        <n v="1777.8750000000002"/>
        <n v="66881.045"/>
        <n v="14451.855"/>
        <n v="845.405"/>
        <n v="464.25500000000005"/>
        <n v="7567.010000000001"/>
        <n v="3433.76"/>
        <n v="1432.53"/>
        <n v="1493.4700000000003"/>
        <n v="506.165"/>
        <n v="1688.3900000000003"/>
        <n v="375.37500000000006"/>
        <n v="23697.245000000003"/>
        <n v="5576.780000000001"/>
        <n v="28818.735"/>
        <n v="19950.975000000002"/>
        <n v="5343.25"/>
        <n v="1320.7150000000001"/>
        <n v="6342.545"/>
        <n v="3790.4350000000004"/>
        <n v="278.355"/>
        <n v="181.39000000000001"/>
        <n v="12674.585000000001"/>
        <n v="5168.075000000001"/>
        <n v="19776.075"/>
        <n v="1720.4550000000002"/>
        <n v="68375.835"/>
        <n v="15766.575"/>
        <n v="1105.8850000000002"/>
        <n v="834.46"/>
        <n v="7205.6050000000005"/>
        <n v="3165.2500000000005"/>
        <n v="1476.035"/>
        <n v="1244.485"/>
        <n v="1561.7250000000001"/>
        <n v="553.3000000000001"/>
        <n v="1818.135"/>
        <n v="569.965"/>
        <n v="24095.225000000002"/>
        <n v="5877.74"/>
        <n v="26209.040000000005"/>
        <n v="19001.345"/>
        <n v="4758.765"/>
        <n v="6484.775000000001"/>
        <n v="4052.4000000000005"/>
        <n v="690.58"/>
        <n v="567.5450000000001"/>
        <n v="3.4650000000000003"/>
        <n v="13450.415"/>
        <n v="5645.475"/>
        <n v="21452.86"/>
        <n v="1962.4550000000002"/>
        <n v="66380.545"/>
        <n v="17250.09"/>
        <n v="636.13"/>
        <n v="395.67"/>
        <n v="7315.4400000000005"/>
        <n v="3100.7900000000004"/>
        <n v="1917.575"/>
        <n v="1650.66"/>
        <n v="1579.4900000000002"/>
        <n v="585.9700000000001"/>
        <n v="1756.8650000000002"/>
        <n v="478.77500000000003"/>
        <n v="23575.090000000004"/>
        <n v="6212.305"/>
        <n v="25387.725000000002"/>
        <n v="17898.320000000003"/>
        <n v="4042.8300000000004"/>
        <n v="1243.935"/>
        <n v="6979.060000000001"/>
        <n v="4245.2300000000005"/>
        <n v="2603.15"/>
        <n v="2285.1400000000003"/>
        <n v="14911.380000000001"/>
        <n v="6362.5650000000005"/>
        <n v="21131.495000000003"/>
        <n v="1745.8650000000002"/>
        <n v="67539.23000000001"/>
        <n v="15285.765000000001"/>
        <n v="732.71"/>
        <n v="489.94"/>
        <n v="7031.09"/>
        <n v="2748.46"/>
        <n v="1716.5500000000002"/>
        <n v="1188.4950000000001"/>
        <n v="1573.4950000000001"/>
        <n v="514.195"/>
        <n v="1779.085"/>
        <n v="554.7850000000001"/>
        <n v="22579.865000000005"/>
        <n v="5597.295"/>
        <n v="23883.090000000004"/>
        <n v="16706.085000000003"/>
        <n v="4225.8150000000005"/>
        <n v="1000.0100000000001"/>
        <n v="6257.845"/>
        <n v="1805.7050000000002"/>
        <n v="1361.1950000000002"/>
        <n v="16678.805"/>
        <n v="5965.135000000001"/>
        <n v="27600.21"/>
        <n v="2552.9900000000002"/>
        <n v="65871.19"/>
        <n v="13374.185000000001"/>
        <n v="655.71"/>
        <n v="399.355"/>
        <n v="7746.42"/>
        <n v="2749.945"/>
        <n v="1526.8000000000002"/>
        <n v="1399.53"/>
        <n v="560.89"/>
        <n v="1841.95"/>
        <n v="397.70500000000004"/>
        <n v="23713.305"/>
        <n v="5101.25"/>
        <n v="26583.590000000004"/>
        <n v="17867.355"/>
        <n v="3963.4650000000006"/>
        <n v="820.8750000000001"/>
        <n v="6363.555"/>
        <n v="3692.7550000000006"/>
        <n v="500.77500000000003"/>
        <n v="277.805"/>
        <n v="10222.63"/>
        <n v="3760.735"/>
        <n v="22831.765000000003"/>
        <n v="58683.405000000006"/>
        <n v="12659.020000000002"/>
        <n v="915.9700000000001"/>
        <n v="6517.335000000001"/>
        <n v="2769.085"/>
        <n v="1253.45"/>
        <n v="933.35"/>
        <n v="430.70500000000004"/>
        <n v="1194.38"/>
        <n v="371.195"/>
        <n v="22118.745000000003"/>
        <n v="5328.895"/>
        <n v="22677.765000000003"/>
        <n v="14926.505000000001"/>
        <n v="3614.7650000000003"/>
        <n v="835.3950000000001"/>
        <n v="5842.43"/>
        <n v="3580.17"/>
        <n v="773.5200000000001"/>
        <n v="714.1200000000001"/>
        <n v="10077.595000000001"/>
        <n v="3370.9500000000003"/>
        <n v="22253.165000000005"/>
        <n v="1733.6550000000002"/>
        <n v="56753.675"/>
        <n v="12658.470000000001"/>
        <n v="703.2850000000001"/>
        <n v="405.13000000000005"/>
        <n v="6416.795"/>
        <n v="2703.36"/>
        <n v="1089.3850000000002"/>
        <n v="784.575"/>
        <n v="1280.4550000000002"/>
        <n v="394.68000000000006"/>
        <n v="1269.51"/>
        <n v="295.295"/>
        <n v="20639.08"/>
        <n v="4543.495"/>
        <n v="22501.655000000002"/>
        <n v="15293.19"/>
        <n v="4083.7500000000005"/>
        <n v="895.7850000000001"/>
        <n v="5565.450000000001"/>
        <n v="3078.46"/>
        <n v="1779.1950000000002"/>
        <n v="1329.735"/>
        <n v="8132.960000000001"/>
        <n v="3055.5800000000004"/>
        <n v="17190.58"/>
        <n v="1699.06"/>
        <n v="110456.39"/>
        <n v="22723.36"/>
        <n v="476.795"/>
        <n v="292.93000000000006"/>
        <n v="3445.86"/>
        <n v="1957.3400000000001"/>
        <n v="653.73"/>
        <n v="547.69"/>
        <n v="1178.1000000000001"/>
        <n v="442.80500000000006"/>
        <n v="1299.9250000000002"/>
        <n v="333.41"/>
        <n v="14003.990000000002"/>
        <n v="3148.9150000000004"/>
        <n v="14132.360000000002"/>
        <n v="9648.815"/>
        <n v="891.3850000000001"/>
        <n v="4227.575000000001"/>
        <n v="2138.07"/>
        <n v="1469.71"/>
        <n v="1690.755"/>
        <n v="8672.895"/>
        <n v="3369.6300000000006"/>
        <n v="19446.350000000002"/>
        <n v="2053.48"/>
        <n v="77965.58000000002"/>
        <n v="18529.665000000005"/>
        <n v="755.975"/>
        <n v="474.595"/>
        <n v="7903.9400000000005"/>
        <n v="3040.675"/>
        <n v="1216.105"/>
        <n v="1140.6450000000002"/>
        <n v="1594.56"/>
        <n v="588.115"/>
        <n v="1379.6750000000002"/>
        <n v="407.38500000000005"/>
        <n v="19259.955"/>
        <n v="4727.195000000001"/>
        <n v="21766.91"/>
        <n v="16172.475000000002"/>
        <n v="3355.495"/>
        <n v="679.3600000000001"/>
        <n v="4933.610000000001"/>
        <n v="2820.1800000000003"/>
        <n v="466.7300000000001"/>
        <n v="215.38000000000002"/>
        <n v="8637.585000000001"/>
        <n v="3232.46"/>
        <n v="20823.66"/>
        <n v="2186.195"/>
        <n v="55064.57"/>
        <n v="11230.945000000002"/>
        <n v="817.85"/>
        <n v="348.81000000000006"/>
        <n v="14935.03"/>
        <n v="5089.700000000001"/>
        <n v="1254.4950000000001"/>
        <n v="975.5350000000001"/>
        <n v="1329.9"/>
        <n v="447.5350000000001"/>
        <n v="1343.7050000000002"/>
        <n v="342.98"/>
        <n v="21583.375"/>
        <n v="4966.39"/>
        <n v="21729.455"/>
        <n v="14573.955"/>
        <n v="3413.4100000000003"/>
        <n v="763.2900000000001"/>
        <n v="5264.765"/>
        <n v="2967.36"/>
        <n v="1623.4900000000002"/>
        <n v="975.3700000000001"/>
        <n v="8782.895"/>
        <n v="2961.7500000000005"/>
        <n v="21173.13"/>
        <n v="2111.285"/>
        <n v="57023.395000000004"/>
        <n v="11212.63"/>
        <n v="672.815"/>
        <n v="423.00500000000005"/>
        <n v="22648.010000000002"/>
        <n v="7659.795"/>
        <n v="1250.3150000000003"/>
        <n v="928.5100000000001"/>
        <n v="1412.785"/>
        <n v="441.9800000000001"/>
        <n v="1303.335"/>
        <n v="326.865"/>
        <n v="22394.13"/>
        <n v="4842.31"/>
        <n v="21573.695000000003"/>
        <n v="14843.565"/>
        <n v="3774.3750000000005"/>
        <n v="806.355"/>
        <n v="5466.34"/>
        <n v="3028.7400000000002"/>
        <n v="1323.0800000000002"/>
        <n v="816.475"/>
        <n v="7850.095"/>
        <n v="2778.71"/>
        <n v="25981.780000000002"/>
        <n v="2601.3900000000003"/>
        <n v="57148.08000000001"/>
        <n v="12003.915"/>
        <n v="1147.4650000000001"/>
        <n v="734.03"/>
        <n v="22752.895000000004"/>
        <n v="7027.295"/>
        <n v="1169.1900000000003"/>
        <n v="901.725"/>
        <n v="1364.935"/>
        <n v="430.54"/>
        <n v="1703.185"/>
        <n v="401.83000000000004"/>
        <n v="22334.95"/>
        <n v="4759.260000000001"/>
        <n v="22135.795000000002"/>
        <n v="15455.990000000002"/>
        <n v="3840.925"/>
        <n v="926.8050000000001"/>
        <n v="5547.905000000001"/>
        <n v="2833.545"/>
        <n v="2018.3900000000003"/>
        <n v="1135.64"/>
        <n v="9752.93"/>
        <n v="4248.695"/>
        <n v="19744.01"/>
        <n v="2119.92"/>
        <n v="58455.76"/>
        <n v="12980.33"/>
        <n v="1026.4650000000001"/>
        <n v="484.93500000000006"/>
        <n v="16618.36"/>
        <n v="5694.700000000001"/>
        <n v="1315.545"/>
        <n v="1129.0400000000002"/>
        <n v="1640.65"/>
        <n v="609.2350000000001"/>
        <n v="1643.2350000000001"/>
        <n v="444.015"/>
        <n v="22901.890000000003"/>
        <n v="5243.205000000001"/>
        <n v="24265.395000000004"/>
        <n v="16462.545000000002"/>
        <n v="3807.9800000000005"/>
        <n v="885.3350000000002"/>
        <n v="5588.165"/>
        <n v="3139.235"/>
        <n v="1013.8700000000001"/>
        <n v="742.39"/>
        <n v="10413.59"/>
        <n v="5620.835000000001"/>
        <n v="19505.585"/>
        <n v="1839.5300000000002"/>
        <n v="56451.175"/>
        <n v="12618.210000000001"/>
        <n v="1649.7250000000001"/>
        <n v="857.2850000000001"/>
        <n v="13918.795000000002"/>
        <n v="4527.05"/>
        <n v="1094.94"/>
        <n v="804.815"/>
        <n v="1603.4150000000002"/>
        <n v="599.555"/>
        <n v="1856.855"/>
        <n v="457.98500000000007"/>
        <n v="22853.765000000003"/>
        <n v="5346.495"/>
        <n v="24359.83"/>
        <n v="15946.645000000002"/>
        <n v="3261.9400000000005"/>
        <n v="716.7600000000001"/>
        <n v="5208.94"/>
        <n v="2806.9800000000005"/>
        <n v="963.2700000000001"/>
        <n v="706.6950000000002"/>
        <n v="8798.295"/>
        <n v="3148.585"/>
        <n v="16737.38"/>
        <n v="2107.985"/>
        <n v="57410.98000000001"/>
        <n v="12645.270000000002"/>
        <n v="1086.7450000000001"/>
        <n v="828.465"/>
        <n v="13867.205"/>
        <n v="4613.950000000001"/>
        <n v="1378.3000000000002"/>
        <n v="847.5500000000001"/>
        <n v="1432.585"/>
        <n v="432.02500000000003"/>
        <n v="1901.3500000000001"/>
        <n v="469.04"/>
        <n v="22692.45"/>
        <n v="5643.660000000001"/>
        <n v="28074.695000000003"/>
        <n v="20726.090000000004"/>
        <n v="3606.5150000000003"/>
        <n v="799.315"/>
        <n v="5346.825000000001"/>
        <n v="3092.21"/>
        <n v="1763.355"/>
        <n v="1013.815"/>
        <n v="9356.49"/>
        <n v="3175.2050000000004"/>
        <n v="17664.79"/>
        <n v="1909.6550000000002"/>
        <n v="59140.07"/>
        <n v="13020.7"/>
        <n v="1364.4950000000001"/>
        <n v="792.88"/>
        <n v="13565.365000000002"/>
        <n v="4378.77"/>
        <n v="1140.3700000000001"/>
        <n v="659.1750000000001"/>
        <n v="1570.7450000000001"/>
        <n v="430.265"/>
        <n v="1924.1200000000001"/>
        <n v="450.56000000000006"/>
        <n v="24134.440000000002"/>
        <n v="5446.1"/>
        <n v="26594.315000000002"/>
        <n v="17902.115"/>
        <n v="3305.0050000000006"/>
        <n v="729.4100000000001"/>
        <n v="5246.725"/>
        <n v="2662.6050000000005"/>
        <n v="2367.3650000000002"/>
        <n v="1493.5800000000002"/>
        <n v="10860.19"/>
        <n v="4763.6050000000005"/>
        <n v="17238.320000000003"/>
        <n v="2144.945"/>
        <n v="67140.70000000001"/>
        <n v="17734.145"/>
        <n v="1473.835"/>
        <n v="945.3950000000001"/>
        <n v="12765.83"/>
        <n v="4439.71"/>
        <n v="1388.75"/>
        <n v="1006.2250000000001"/>
        <n v="1487.805"/>
        <n v="658.405"/>
        <n v="2114.585"/>
        <n v="587.84"/>
        <n v="28986.595000000005"/>
        <n v="8033.300000000001"/>
        <n v="30558.88"/>
        <n v="21675.445000000003"/>
        <n v="4099.865000000001"/>
        <n v="1059.19"/>
        <n v="6699.055"/>
        <n v="4205.135"/>
        <n v="2341.295"/>
        <n v="1559.2500000000002"/>
        <n v="8564.105000000001"/>
        <n v="3527.7000000000003"/>
        <n v="20365.125"/>
        <n v="2134.935"/>
        <n v="62667.990000000005"/>
        <n v="14768.435000000001"/>
        <n v="1831.4450000000002"/>
        <n v="899.4150000000001"/>
        <n v="16847.545000000002"/>
        <n v="6370.705000000001"/>
        <n v="1108.69"/>
        <n v="703.89"/>
        <n v="1337.545"/>
        <n v="485.43000000000006"/>
        <n v="2346.1900000000005"/>
        <n v="587.125"/>
        <n v="28723.420000000002"/>
        <n v="7353.17"/>
        <n v="32779.835"/>
        <n v="23029.985"/>
        <n v="5007.860000000001"/>
        <n v="1306.25"/>
        <n v="6037.075000000001"/>
        <n v="3578.7400000000002"/>
        <n v="1337.985"/>
        <n v="647.0200000000001"/>
        <n v="9519.84"/>
        <n v="3806.7150000000006"/>
        <n v="22943.030000000002"/>
        <n v="2397.8900000000003"/>
        <n v="70246.82500000001"/>
        <n v="15339.225"/>
        <n v="1874.2350000000001"/>
        <n v="16736.445000000003"/>
        <n v="6292.000000000001"/>
        <n v="1643.2900000000002"/>
        <n v="1157.6950000000002"/>
        <n v="1365.9250000000002"/>
        <n v="461.2300000000001"/>
        <n v="2343.1650000000004"/>
        <n v="576.6200000000001"/>
        <n v="22687.83"/>
        <n v="5554.615"/>
        <n v="34300.035"/>
        <n v="24812.865000000005"/>
        <n v="9049.150000000001"/>
        <n v="2382.7650000000003"/>
        <n v="6858.775000000001"/>
        <n v="3620.4300000000003"/>
        <n v="1000.7250000000001"/>
        <n v="9062.625"/>
        <n v="3393.8300000000004"/>
        <n v="21747.11"/>
        <n v="2353.01"/>
        <n v="67776.225"/>
        <n v="14973.970000000001"/>
        <n v="1666.17"/>
        <n v="1075.305"/>
        <n v="15549.710000000001"/>
        <n v="5788.64"/>
        <n v="1345.795"/>
        <n v="955.0200000000001"/>
        <n v="1268.41"/>
        <n v="387.86000000000007"/>
        <n v="2280.1900000000005"/>
        <n v="576.8950000000001"/>
        <n v="25536.445000000003"/>
        <n v="6059.185000000001"/>
        <n v="34166.055"/>
        <n v="23479.335"/>
        <n v="7530.215"/>
        <n v="1823.4150000000002"/>
        <n v="6211.4800000000005"/>
        <n v="3497.01"/>
        <n v="3193.7400000000002"/>
        <n v="2444.09"/>
        <n v="12161.93"/>
        <n v="4958.360000000001"/>
        <n v="26369.97"/>
        <n v="2880.7900000000004"/>
        <n v="73749.335"/>
        <n v="17285.345"/>
        <n v="998.6350000000001"/>
        <n v="647.955"/>
        <n v="20093.975000000002"/>
        <n v="7652.095"/>
        <n v="1804.935"/>
        <n v="1317.9650000000001"/>
        <n v="1477.575"/>
        <n v="486.0350000000001"/>
        <n v="2489.3"/>
        <n v="31185.550000000003"/>
        <n v="7726.29"/>
        <n v="39659.51"/>
        <n v="27539.93"/>
        <n v="6664.295"/>
        <n v="1615.185"/>
        <n v="7026.8"/>
        <n v="3788.895"/>
        <n v="4472.325000000001"/>
        <n v="2791.1400000000003"/>
        <n v="13119.59"/>
        <n v="5283.795"/>
        <n v="23399.420000000002"/>
        <n v="2218.205"/>
        <n v="76677.20500000002"/>
        <n v="17965.53"/>
        <n v="1656.325"/>
        <n v="1056.5500000000002"/>
        <n v="20669.33"/>
        <n v="8118.6050000000005"/>
        <n v="1663.1450000000002"/>
        <n v="1091.6950000000002"/>
        <n v="1293.71"/>
        <n v="2565.53"/>
        <n v="32163.065000000006"/>
        <n v="8684.39"/>
        <n v="38063.850000000006"/>
        <n v="25089.46"/>
        <n v="6719.075000000001"/>
        <n v="1723.535"/>
        <n v="7526.09"/>
        <n v="4256.945"/>
        <n v="2310.8250000000003"/>
        <n v="1571.46"/>
        <n v="13723.380000000001"/>
        <n v="6105.385000000001"/>
        <n v="25493.435"/>
        <n v="2570.095"/>
        <n v="81634.35500000001"/>
        <n v="20745.175000000003"/>
        <n v="2240.3700000000003"/>
        <n v="1395.185"/>
        <n v="20149.525"/>
        <n v="8506.465"/>
        <n v="1813.2400000000002"/>
        <n v="1283.26"/>
        <n v="1346.5650000000003"/>
        <n v="568.59"/>
        <n v="3135.8250000000003"/>
        <n v="971.74"/>
        <n v="33061.215000000004"/>
        <n v="9952.085000000001"/>
        <n v="40033.62"/>
        <n v="28029.320000000003"/>
        <n v="6829.24"/>
        <n v="2056.4500000000003"/>
        <n v="7613.485000000001"/>
        <n v="4511.705000000001"/>
        <n v="2207.92"/>
        <n v="1551.605"/>
        <n v="9150.515000000001"/>
        <n v="4583.535000000001"/>
        <n v="24072.620000000003"/>
        <n v="3136.5400000000004"/>
        <n v="72679.03500000002"/>
        <n v="19359.285"/>
        <n v="1321.3200000000002"/>
        <n v="860.8050000000001"/>
        <n v="16414.255"/>
        <n v="6523.880000000001"/>
        <n v="1671.1750000000002"/>
        <n v="1316.535"/>
        <n v="1126.8400000000001"/>
        <n v="542.3000000000001"/>
        <n v="2391.345"/>
        <n v="744.59"/>
        <n v="27999.785"/>
        <n v="8266.61"/>
        <n v="36888.060000000005"/>
        <n v="26557.355"/>
        <n v="5671.435000000001"/>
        <n v="1492.92"/>
        <n v="6662.425"/>
        <n v="4233.185"/>
        <n v="1662.155"/>
        <n v="1042.525"/>
        <n v="10403.58"/>
        <n v="4195.62"/>
        <n v="27205.530000000002"/>
        <n v="2782.835"/>
        <n v="78946.56000000001"/>
        <n v="17893.260000000002"/>
        <n v="2702.0400000000004"/>
        <n v="1307.075"/>
        <n v="19408.455"/>
        <n v="7434.625000000001"/>
        <n v="1402.17"/>
        <n v="931.975"/>
        <n v="1239.92"/>
        <n v="548.9000000000001"/>
        <n v="3608.77"/>
        <n v="994.3450000000001"/>
        <n v="32178.905000000002"/>
        <n v="8615.145"/>
        <n v="36891.855"/>
        <n v="23687.290000000005"/>
        <n v="6199.49"/>
        <n v="1614.4700000000003"/>
        <n v="6929.615"/>
        <n v="4111.47"/>
        <n v="2542.32"/>
        <n v="1327.0950000000003"/>
        <n v="14359.070000000002"/>
        <n v="7301.6900000000005"/>
        <n v="31141.385000000002"/>
        <n v="4174.115000000001"/>
        <n v="88142.45000000001"/>
        <n v="23113.255"/>
        <n v="1534.7200000000003"/>
        <n v="1065.13"/>
        <n v="25757.325"/>
        <n v="11294.910000000002"/>
        <n v="1811.2050000000002"/>
        <n v="1382.5900000000001"/>
        <n v="1782.055"/>
        <n v="1042.69"/>
        <n v="3397.7900000000004"/>
        <n v="938.63"/>
        <n v="38395.225000000006"/>
        <n v="11401.115"/>
        <n v="46338.10500000001"/>
        <n v="33615.670000000006"/>
        <n v="6561.005000000001"/>
        <n v="1953.9850000000001"/>
        <n v="8151.22"/>
        <n v="5126.715"/>
        <n v="3403.3450000000003"/>
        <n v="2207.535"/>
        <n v="16298.260000000002"/>
        <n v="7999.365000000001"/>
        <n v="26935.755"/>
        <n v="4543.44"/>
        <n v="87500.6"/>
        <n v="24783.33"/>
        <n v="1830.8950000000002"/>
        <n v="1003.7500000000001"/>
        <n v="24302.740000000005"/>
        <n v="11127.545000000002"/>
        <n v="2005.63"/>
        <n v="1861.6950000000002"/>
        <n v="1494.5150000000003"/>
        <n v="802.9450000000002"/>
        <n v="3545.0800000000004"/>
        <n v="1029.16"/>
        <n v="35672.670000000006"/>
        <n v="10949.070000000002"/>
        <n v="44482.02"/>
        <n v="34011.285"/>
        <n v="6720.395"/>
        <n v="2001.285"/>
        <n v="7817.260000000001"/>
        <n v="5586.405000000001"/>
        <n v="2789.9300000000003"/>
        <n v="2118.82"/>
        <n v="14518.955"/>
        <n v="7448.925"/>
        <n v="30519.280000000002"/>
        <n v="4552.35"/>
        <n v="93305.57500000001"/>
        <n v="28059.570000000003"/>
        <n v="1831.8300000000002"/>
        <n v="1223.75"/>
        <n v="28644.990000000005"/>
        <n v="12950.245000000003"/>
        <n v="1805.8700000000001"/>
        <n v="1872.7500000000002"/>
        <n v="1850.9700000000003"/>
        <n v="885.225"/>
        <n v="3587.87"/>
        <n v="1110.5600000000002"/>
        <n v="40563.05"/>
        <n v="12737.065"/>
        <n v="52018.065"/>
        <n v="37303.695"/>
        <n v="7413.010000000001"/>
        <n v="2399.65"/>
        <n v="8974.130000000001"/>
        <n v="6567.110000000001"/>
        <n v="3921.1150000000002"/>
        <n v="2424.675"/>
        <n v="19371.605"/>
        <n v="10485.86"/>
        <n v="40251.200000000004"/>
        <n v="7144.39"/>
        <n v="129928.26000000002"/>
        <n v="39620.57"/>
        <n v="2750.6050000000005"/>
        <n v="1739.65"/>
        <n v="38033.16"/>
        <n v="19841.25"/>
        <n v="2378.42"/>
        <n v="2254.2300000000005"/>
        <n v="3419.6250000000005"/>
        <n v="2026.6400000000003"/>
        <n v="4636.445000000001"/>
        <n v="1370.16"/>
        <n v="51949.15"/>
        <n v="18557.275"/>
        <n v="64506.91500000001"/>
        <n v="49286.82"/>
        <n v="12233.98"/>
        <n v="4987.29"/>
        <n v="12488.905"/>
        <n v="8959.28"/>
        <n v="3155.6800000000003"/>
        <n v="2161.5550000000003"/>
        <n v="42924.475000000006"/>
        <n v="25035.010000000002"/>
        <n v="88267.795"/>
        <n v="13843.94"/>
        <n v="311081.43"/>
        <n v="110637.725"/>
        <n v="3038.9150000000004"/>
        <n v="2147.3650000000002"/>
        <n v="67517.23000000001"/>
        <n v="34513.380000000005"/>
        <n v="8402.405"/>
        <n v="10314.260000000002"/>
        <n v="9200.62"/>
        <n v="5471.84"/>
        <n v="7398.1050000000005"/>
        <n v="2457.1800000000003"/>
        <n v="124257.04500000001"/>
        <n v="52882.225000000006"/>
        <n v="152617.74000000002"/>
        <n v="135076.37"/>
        <n v="29127.725000000002"/>
        <n v="12212.365"/>
        <n v="30572.465000000004"/>
        <n v="23966.745000000003"/>
        <n v="3845.545"/>
        <n v="2312.4750000000004"/>
        <n v="20482.33"/>
        <n v="14131.095000000001"/>
        <n v="45967.240000000005"/>
        <n v="8214.69"/>
        <n v="150935.565"/>
        <n v="50895.405000000006"/>
        <n v="2745.9300000000003"/>
        <n v="1997.6000000000001"/>
        <n v="44805.97"/>
        <n v="23368.455"/>
        <n v="3145.8900000000003"/>
        <n v="3957.4150000000004"/>
        <n v="3265.185"/>
        <n v="1857.185"/>
        <n v="4628.8550000000005"/>
        <n v="1822.3700000000001"/>
        <n v="71963.32"/>
        <n v="28683.600000000002"/>
        <n v="80876.565"/>
        <n v="77184.85500000001"/>
        <n v="13639.45"/>
        <n v="5869.820000000001"/>
        <n v="18320.170000000002"/>
        <n v="15574.240000000002"/>
        <n v="2276.4500000000003"/>
        <n v="1617.605"/>
        <n v="27596.195000000003"/>
        <n v="19763.040000000005"/>
        <n v="57201.045"/>
        <n v="12210.935000000001"/>
        <n v="195284.48500000002"/>
        <n v="76159.545"/>
        <n v="3682.085"/>
        <n v="2747.4150000000004"/>
        <n v="48561.26"/>
        <n v="28500.725000000002"/>
        <n v="5008.025000000001"/>
        <n v="9883.885000000002"/>
        <n v="4533.045"/>
        <n v="2380.84"/>
        <n v="5326.200000000001"/>
        <n v="2028.0700000000002"/>
        <n v="97466.545"/>
        <n v="44121.33000000001"/>
        <n v="90883.1"/>
        <n v="95668.54000000001"/>
        <n v="18593.245000000003"/>
        <n v="8826.95"/>
        <n v="25745.115000000005"/>
        <n v="26745.95"/>
        <n v="6999.135000000001"/>
        <n v="4884.495"/>
        <n v="21296.770000000004"/>
        <n v="15602.18"/>
        <n v="42875.36"/>
        <n v="7690.705000000001"/>
        <n v="143821.04"/>
        <n v="50233.425"/>
        <n v="2438.15"/>
        <n v="1855.7"/>
        <n v="30933.65"/>
        <n v="18731.46"/>
        <n v="2530.1650000000004"/>
        <n v="3317.82"/>
        <n v="3227.235"/>
        <n v="1548.9650000000001"/>
        <n v="3816.8900000000003"/>
        <n v="1434.8400000000001"/>
        <n v="65489.215000000004"/>
        <n v="27961.120000000003"/>
        <n v="63380.95500000001"/>
        <n v="66220.99"/>
        <n v="11316.965"/>
        <n v="5101.8550000000005"/>
        <n v="19082.030000000002"/>
        <n v="18996.670000000002"/>
        <n v="3117.7300000000005"/>
        <n v="1810.38"/>
        <n v="9986.79"/>
        <n v="5527.225"/>
        <n v="23750.595"/>
        <n v="3113.275"/>
        <n v="80736.81000000001"/>
        <n v="20348.515000000003"/>
        <n v="855.58"/>
        <n v="17111.875"/>
        <n v="7738.17"/>
        <n v="1774.1900000000003"/>
        <n v="1531.585"/>
        <n v="1677.8300000000002"/>
        <n v="608.08"/>
        <n v="1979.4500000000003"/>
        <n v="621.7200000000001"/>
        <n v="36020.875"/>
        <n v="11642.18"/>
        <n v="35456.96"/>
        <n v="26540.91"/>
        <n v="5690.410000000001"/>
        <n v="1712.0950000000003"/>
        <n v="10242.155"/>
        <n v="7270.505000000001"/>
        <n v="1154.835"/>
        <n v="513.095"/>
        <n v="2534.345"/>
        <n v="939.455"/>
        <n v="5558.85"/>
        <n v="870.4300000000001"/>
        <n v="19822.22"/>
        <n v="4845.885000000001"/>
        <n v="192.94000000000003"/>
        <n v="212.025"/>
        <n v="4349.290000000001"/>
        <n v="429.55"/>
        <n v="350.90000000000003"/>
        <n v="371.25000000000006"/>
        <n v="125.67500000000001"/>
        <n v="540.32"/>
        <n v="125.78500000000001"/>
        <n v="9382.615"/>
        <n v="2807.145"/>
        <n v="9310.455"/>
        <n v="6740.085000000001"/>
        <n v="1581.7450000000001"/>
        <n v="416.515"/>
        <n v="2098.03"/>
        <n v="1361.525"/>
        <n v="177.485"/>
        <n v="124.135"/>
        <m/>
      </sharedItems>
    </cacheField>
    <cacheField name="orders" numFmtId="0">
      <sharedItems containsString="0" containsBlank="1" containsNumber="1">
        <n v="75.67999999999999"/>
        <n v="53.84"/>
        <n v="120.12"/>
        <n v="16.6"/>
        <n v="227.72"/>
        <n v="88.16000000000001"/>
        <n v="0.0"/>
        <n v="0.04000000000000001"/>
        <n v="31.560000000000002"/>
        <n v="16.400000000000002"/>
        <n v="13.840000000000002"/>
        <n v="18.12"/>
        <n v="8.72"/>
        <n v="3.84"/>
        <n v="3.3600000000000003"/>
        <n v="1.04"/>
        <n v="108.75999999999999"/>
        <n v="40.0"/>
        <n v="93.80000000000001"/>
        <n v="113.4"/>
        <n v="2.2399999999999998"/>
        <n v="1.16"/>
        <n v="65.28"/>
        <n v="44.84"/>
        <n v="4.12"/>
        <n v="2.4000000000000004"/>
        <n v="67.24"/>
        <n v="30.72"/>
        <n v="114.28"/>
        <n v="15.240000000000002"/>
        <n v="219.20000000000002"/>
        <n v="69.04"/>
        <n v="35.6"/>
        <n v="16.84"/>
        <n v="12.76"/>
        <n v="14.32"/>
        <n v="8.8"/>
        <n v="3.44"/>
        <n v="3.04"/>
        <n v="0.76"/>
        <n v="112.36"/>
        <n v="35.28"/>
        <n v="87.68"/>
        <n v="99.36000000000001"/>
        <n v="3.2"/>
        <n v="0.8400000000000001"/>
        <n v="58.160000000000004"/>
        <n v="34.4"/>
        <n v="3.48"/>
        <n v="2.08"/>
        <n v="61.28"/>
        <n v="23.52"/>
        <n v="112.2"/>
        <n v="11.48"/>
        <n v="232.8"/>
        <n v="65.52000000000001"/>
        <n v="36.24"/>
        <n v="15.76"/>
        <n v="14.64"/>
        <n v="15.16"/>
        <n v="7.96"/>
        <n v="3.5200000000000005"/>
        <n v="0.6400000000000001"/>
        <n v="109.92000000000002"/>
        <n v="27.28"/>
        <n v="88.36000000000001"/>
        <n v="90.44"/>
        <n v="16.0"/>
        <n v="5.32"/>
        <n v="39.760000000000005"/>
        <n v="25.12"/>
        <n v="4.16"/>
        <n v="2.8000000000000003"/>
        <n v="54.24"/>
        <n v="19.8"/>
        <n v="132.52"/>
        <n v="10.840000000000002"/>
        <n v="283.92"/>
        <n v="74.56"/>
        <n v="41.24"/>
        <n v="18.64"/>
        <n v="13.440000000000001"/>
        <n v="12.72"/>
        <n v="8.48"/>
        <n v="3.24"/>
        <n v="3.28"/>
        <n v="0.6000000000000001"/>
        <n v="122.75999999999999"/>
        <n v="30.04"/>
        <n v="111.72000000000001"/>
        <n v="114.52000000000001"/>
        <n v="22.560000000000002"/>
        <n v="7.28"/>
        <n v="45.2"/>
        <n v="27.880000000000003"/>
        <n v="7.120000000000001"/>
        <n v="5.920000000000001"/>
        <n v="80.88"/>
        <n v="30.92"/>
        <n v="205.68000000000004"/>
        <n v="12.08"/>
        <n v="493.1600000000001"/>
        <n v="109.12"/>
        <n v="49.92"/>
        <n v="20.840000000000003"/>
        <n v="19.76"/>
        <n v="18.880000000000003"/>
        <n v="14.8"/>
        <n v="4.08"/>
        <n v="198.0"/>
        <n v="49.0"/>
        <n v="179.72000000000003"/>
        <n v="156.96"/>
        <n v="39.6"/>
        <n v="9.600000000000001"/>
        <n v="62.84"/>
        <n v="35.800000000000004"/>
        <n v="9.68"/>
        <n v="9.120000000000001"/>
        <n v="132.28"/>
        <n v="54.36000000000001"/>
        <n v="255.84000000000003"/>
        <n v="20.040000000000003"/>
        <n v="593.2"/>
        <n v="160.92000000000002"/>
        <n v="0.4"/>
        <n v="0.27999999999999997"/>
        <n v="67.32000000000001"/>
        <n v="36.28"/>
        <n v="30.160000000000004"/>
        <n v="31.24"/>
        <n v="17.680000000000003"/>
        <n v="8.36"/>
        <n v="9.08"/>
        <n v="2.04"/>
        <n v="248.24"/>
        <n v="75.36"/>
        <n v="238.12"/>
        <n v="236.20000000000002"/>
        <n v="46.36000000000001"/>
        <n v="15.080000000000002"/>
        <n v="72.96000000000001"/>
        <n v="47.160000000000004"/>
        <n v="16.44"/>
        <n v="16.56"/>
        <n v="79.36000000000001"/>
        <n v="28.560000000000002"/>
        <n v="262.28000000000003"/>
        <n v="19.480000000000004"/>
        <n v="518.32"/>
        <n v="139.32000000000002"/>
        <n v="0.44000000000000006"/>
        <n v="0.5599999999999999"/>
        <n v="58.32000000000001"/>
        <n v="25.32"/>
        <n v="26.8"/>
        <n v="19.32"/>
        <n v="15.64"/>
        <n v="5.08"/>
        <n v="16.12"/>
        <n v="191.4"/>
        <n v="45.120000000000005"/>
        <n v="188.16"/>
        <n v="159.12"/>
        <n v="32.04"/>
        <n v="8.16"/>
        <n v="55.6"/>
        <n v="33.0"/>
        <n v="3.9200000000000004"/>
        <n v="2.12"/>
        <n v="80.52000000000001"/>
        <n v="33.52"/>
        <n v="227.60000000000002"/>
        <n v="13.32"/>
        <n v="405.56"/>
        <n v="107.96"/>
        <n v="1.64"/>
        <n v="5.36"/>
        <n v="49.04"/>
        <n v="22.72"/>
        <n v="23.080000000000002"/>
        <n v="20.64"/>
        <n v="13.200000000000001"/>
        <n v="5.5200000000000005"/>
        <n v="15.200000000000001"/>
        <n v="9.0"/>
        <n v="153.76"/>
        <n v="180.36"/>
        <n v="190.20000000000002"/>
        <n v="24.6"/>
        <n v="7.440000000000001"/>
        <n v="45.28"/>
        <n v="31.0"/>
        <n v="2.0"/>
        <n v="96.44"/>
        <n v="38.92"/>
        <n v="239.51999999999998"/>
        <n v="14.880000000000003"/>
        <n v="507.72"/>
        <n v="127.0"/>
        <n v="4.36"/>
        <n v="6.88"/>
        <n v="49.080000000000005"/>
        <n v="21.28"/>
        <n v="24.8"/>
        <n v="23.040000000000003"/>
        <n v="14.36"/>
        <n v="23.840000000000003"/>
        <n v="13.92"/>
        <n v="195.28"/>
        <n v="55.28"/>
        <n v="225.36"/>
        <n v="217.28000000000003"/>
        <n v="8.68"/>
        <n v="51.36000000000001"/>
        <n v="38.080000000000005"/>
        <n v="5.800000000000001"/>
        <n v="2.8800000000000003"/>
        <n v="106.48"/>
        <n v="41.44"/>
        <n v="259.44"/>
        <n v="17.28"/>
        <n v="568.88"/>
        <n v="145.0"/>
        <n v="6.720000000000001"/>
        <n v="12.16"/>
        <n v="50.160000000000004"/>
        <n v="21.400000000000002"/>
        <n v="26.28"/>
        <n v="21.560000000000002"/>
        <n v="5.5600000000000005"/>
        <n v="23.72"/>
        <n v="13.240000000000002"/>
        <n v="227.68000000000004"/>
        <n v="68.2"/>
        <n v="269.68"/>
        <n v="249.4"/>
        <n v="42.64"/>
        <n v="12.64"/>
        <n v="59.84"/>
        <n v="39.24"/>
        <n v="3.08"/>
        <n v="92.4"/>
        <n v="29.32"/>
        <n v="218.76"/>
        <n v="13.96"/>
        <n v="478.0"/>
        <n v="119.48"/>
        <n v="8.56"/>
        <n v="48.080000000000005"/>
        <n v="20.44"/>
        <n v="17.2"/>
        <n v="13.64"/>
        <n v="15.8"/>
        <n v="20.400000000000002"/>
        <n v="9.32"/>
        <n v="188.4"/>
        <n v="51.56"/>
        <n v="216.48000000000002"/>
        <n v="185.72000000000003"/>
        <n v="38.2"/>
        <n v="10.36"/>
        <n v="54.56"/>
        <n v="36.0"/>
        <n v="3.3200000000000003"/>
        <n v="93.48"/>
        <n v="31.080000000000002"/>
        <n v="205.96"/>
        <n v="16.080000000000002"/>
        <n v="560.5600000000001"/>
        <n v="127.88"/>
        <n v="5.16"/>
        <n v="10.96"/>
        <n v="45.96000000000001"/>
        <n v="22.080000000000002"/>
        <n v="18.76"/>
        <n v="19.16"/>
        <n v="7.4"/>
        <n v="6.32"/>
        <n v="197.16"/>
        <n v="50.88"/>
        <n v="225.68000000000004"/>
        <n v="196.12"/>
        <n v="39.080000000000005"/>
        <n v="11.36"/>
        <n v="65.60000000000001"/>
        <n v="45.44"/>
        <n v="4.760000000000001"/>
        <n v="4.44"/>
        <n v="74.67999999999999"/>
        <n v="24.32"/>
        <n v="220.51999999999998"/>
        <n v="12.92"/>
        <n v="566.64"/>
        <n v="120.60000000000001"/>
        <n v="4.84"/>
        <n v="50.120000000000005"/>
        <n v="22.840000000000003"/>
        <n v="13.880000000000003"/>
        <n v="5.640000000000001"/>
        <n v="14.56"/>
        <n v="6.08"/>
        <n v="228.48000000000002"/>
        <n v="52.08"/>
        <n v="199.60000000000002"/>
        <n v="157.12"/>
        <n v="48.480000000000004"/>
        <n v="12.56"/>
        <n v="74.96000000000001"/>
        <n v="43.160000000000004"/>
        <n v="5.0"/>
        <n v="3.8000000000000003"/>
        <n v="89.16000000000001"/>
        <n v="204.20000000000002"/>
        <n v="16.76"/>
        <n v="576.8000000000001"/>
        <n v="153.60000000000002"/>
        <n v="7.56"/>
        <n v="57.800000000000004"/>
        <n v="30.64"/>
        <n v="20.32"/>
        <n v="14.080000000000002"/>
        <n v="7.359999999999999"/>
        <n v="14.840000000000002"/>
        <n v="8.520000000000001"/>
        <n v="227.84000000000003"/>
        <n v="64.96000000000001"/>
        <n v="222.51999999999998"/>
        <n v="188.68"/>
        <n v="14.440000000000001"/>
        <n v="75.44"/>
        <n v="51.52000000000001"/>
        <n v="3.7600000000000002"/>
        <n v="2.4800000000000004"/>
        <n v="118.96"/>
        <n v="36.36000000000001"/>
        <n v="260.32"/>
        <n v="17.16"/>
        <n v="686.2"/>
        <n v="179.04000000000002"/>
        <n v="3.4000000000000004"/>
        <n v="66.28"/>
        <n v="35.56"/>
        <n v="6.96"/>
        <n v="12.840000000000002"/>
        <n v="7.0"/>
        <n v="265.6"/>
        <n v="76.48"/>
        <n v="257.84000000000003"/>
        <n v="221.4"/>
        <n v="53.56"/>
        <n v="85.96000000000001"/>
        <n v="56.0"/>
        <n v="3.6"/>
        <n v="65.24"/>
        <n v="22.76"/>
        <n v="179.20000000000002"/>
        <n v="12.96"/>
        <n v="441.1600000000001"/>
        <n v="107.36"/>
        <n v="38.44"/>
        <n v="17.240000000000002"/>
        <n v="13.52"/>
        <n v="9.8"/>
        <n v="3.88"/>
        <n v="9.88"/>
        <n v="6.2"/>
        <n v="173.08"/>
        <n v="43.96000000000001"/>
        <n v="178.60000000000002"/>
        <n v="153.88"/>
        <n v="31.32"/>
        <n v="56.160000000000004"/>
        <n v="37.480000000000004"/>
        <n v="2.84"/>
        <n v="2.68"/>
        <n v="72.44"/>
        <n v="29.200000000000003"/>
        <n v="176.24"/>
        <n v="22.16"/>
        <n v="470.12"/>
        <n v="135.24"/>
        <n v="8.040000000000001"/>
        <n v="15.719999999999999"/>
        <n v="58.2"/>
        <n v="32.080000000000005"/>
        <n v="26.400000000000002"/>
        <n v="24.480000000000004"/>
        <n v="6.0"/>
        <n v="9.36"/>
        <n v="186.04000000000002"/>
        <n v="210.51999999999998"/>
        <n v="220.76"/>
        <n v="38.04"/>
        <n v="10.88"/>
        <n v="68.56"/>
        <n v="50.84"/>
        <n v="4.720000000000001"/>
        <n v="5.2"/>
        <n v="124.44000000000001"/>
        <n v="48.64"/>
        <n v="206.64000000000001"/>
        <n v="524.84"/>
        <n v="159.52"/>
        <n v="6.16"/>
        <n v="12.440000000000001"/>
        <n v="98.32000000000001"/>
        <n v="53.96000000000001"/>
        <n v="22.480000000000004"/>
        <n v="23.16"/>
        <n v="11.520000000000001"/>
        <n v="18.48"/>
        <n v="12.280000000000001"/>
        <n v="211.0"/>
        <n v="66.52000000000001"/>
        <n v="230.60000000000002"/>
        <n v="231.96"/>
        <n v="45.52"/>
        <n v="14.040000000000001"/>
        <n v="76.92000000000002"/>
        <n v="59.400000000000006"/>
        <n v="2.32"/>
        <n v="2.64"/>
        <n v="104.80000000000001"/>
        <n v="41.28"/>
        <n v="216.0"/>
        <n v="512.8000000000001"/>
        <n v="139.52"/>
        <n v="4.88"/>
        <n v="7.800000000000001"/>
        <n v="101.52000000000001"/>
        <n v="54.6"/>
        <n v="17.52"/>
        <n v="11.200000000000001"/>
        <n v="4.64"/>
        <n v="16.32"/>
        <n v="229.28000000000003"/>
        <n v="70.04"/>
        <n v="224.48000000000002"/>
        <n v="221.44000000000003"/>
        <n v="53.800000000000004"/>
        <n v="17.84"/>
        <n v="70.2"/>
        <n v="52.2"/>
        <n v="3.9600000000000004"/>
        <n v="87.60000000000001"/>
        <n v="28.480000000000004"/>
        <n v="184.76"/>
        <n v="23.96"/>
        <n v="525.6"/>
        <n v="127.32000000000001"/>
        <n v="5.6000000000000005"/>
        <n v="11.8"/>
        <n v="40.28"/>
        <n v="24.400000000000002"/>
        <n v="18.72"/>
        <n v="13.0"/>
        <n v="16.64"/>
        <n v="8.840000000000002"/>
        <n v="231.64000000000001"/>
        <n v="66.08"/>
        <n v="227.8"/>
        <n v="199.12"/>
        <n v="48.96000000000001"/>
        <n v="14.96"/>
        <n v="66.44"/>
        <n v="48.400000000000006"/>
        <n v="1.8399999999999999"/>
        <n v="1.6"/>
        <n v="64.84"/>
        <n v="17.56"/>
        <n v="230.68000000000004"/>
        <n v="560.88"/>
        <n v="126.04000000000002"/>
        <n v="5.120000000000001"/>
        <n v="7.720000000000001"/>
        <n v="75.52000000000001"/>
        <n v="32.44"/>
        <n v="16.72"/>
        <n v="12.68"/>
        <n v="17.0"/>
        <n v="19.240000000000002"/>
        <n v="8.28"/>
        <n v="279.04"/>
        <n v="75.2"/>
        <n v="244.36"/>
        <n v="193.24"/>
        <n v="63.04"/>
        <n v="67.16000000000001"/>
        <n v="45.36000000000001"/>
        <n v="1.8800000000000001"/>
        <n v="1.08"/>
        <n v="49.760000000000005"/>
        <n v="163.32000000000002"/>
        <n v="15.56"/>
        <n v="389.16"/>
        <n v="86.56"/>
        <n v="67.4"/>
        <n v="28.080000000000002"/>
        <n v="9.28"/>
        <n v="5.960000000000001"/>
        <n v="198.60000000000002"/>
        <n v="57.32000000000001"/>
        <n v="154.4"/>
        <n v="136.4"/>
        <n v="42.32"/>
        <n v="12.120000000000001"/>
        <n v="47.44"/>
        <n v="32.0"/>
        <n v="1.2400000000000002"/>
        <n v="0.8"/>
        <n v="54.92000000000001"/>
        <n v="17.080000000000002"/>
        <n v="159.24"/>
        <n v="336.56"/>
        <n v="80.16000000000001"/>
        <n v="6.120000000000001"/>
        <n v="57.2"/>
        <n v="7.32"/>
        <n v="12.240000000000002"/>
        <n v="169.92000000000002"/>
        <n v="43.28"/>
        <n v="147.6"/>
        <n v="127.80000000000001"/>
        <n v="36.760000000000005"/>
        <n v="45.160000000000004"/>
        <n v="31.52"/>
        <n v="1.32"/>
        <n v="70.36"/>
        <n v="166.16"/>
        <n v="15.600000000000001"/>
        <n v="354.64000000000004"/>
        <n v="86.48"/>
        <n v="6.48"/>
        <n v="62.52000000000001"/>
        <n v="24.0"/>
        <n v="14.240000000000002"/>
        <n v="11.240000000000002"/>
        <n v="187.84000000000003"/>
        <n v="44.760000000000005"/>
        <n v="176.08"/>
        <n v="159.72000000000003"/>
        <n v="38.36000000000001"/>
        <n v="10.280000000000001"/>
        <n v="46.52"/>
        <n v="33.68"/>
        <n v="1.4000000000000001"/>
        <n v="1.1199999999999999"/>
        <n v="97.48"/>
        <n v="27.960000000000004"/>
        <n v="285.44"/>
        <n v="17.32"/>
        <n v="427.48"/>
        <n v="83.64"/>
        <n v="52.400000000000006"/>
        <n v="22.200000000000003"/>
        <n v="11.72"/>
        <n v="9.200000000000001"/>
        <n v="6.04"/>
        <n v="191.12"/>
        <n v="44.24"/>
        <n v="164.84000000000003"/>
        <n v="126.64000000000001"/>
        <n v="46.92"/>
        <n v="10.32"/>
        <n v="49.2"/>
        <n v="30.480000000000004"/>
        <n v="1.52"/>
        <n v="94.04"/>
        <n v="25.64"/>
        <n v="283.0"/>
        <n v="466.36000000000007"/>
        <n v="107.24000000000001"/>
        <n v="66.12"/>
        <n v="11.440000000000001"/>
        <n v="4.2"/>
        <n v="221.88000000000002"/>
        <n v="52.6"/>
        <n v="221.76"/>
        <n v="185.84000000000003"/>
        <n v="53.6"/>
        <n v="13.36"/>
        <n v="8.4"/>
        <n v="9.96"/>
        <n v="84.88"/>
        <n v="26.64"/>
        <n v="165.4"/>
        <n v="15.440000000000001"/>
        <n v="390.92"/>
        <n v="99.24000000000001"/>
        <n v="69.12"/>
        <n v="2.6"/>
        <n v="8.120000000000001"/>
        <n v="206.04000000000002"/>
        <n v="53.28"/>
        <n v="221.36"/>
        <n v="180.0"/>
        <n v="45.56"/>
        <n v="47.36000000000001"/>
        <n v="31.680000000000003"/>
        <n v="1.56"/>
        <n v="119.80000000000001"/>
        <n v="37.24"/>
        <n v="206.08000000000004"/>
        <n v="19.200000000000003"/>
        <n v="513.72"/>
        <n v="120.96"/>
        <n v="9.64"/>
        <n v="11.88"/>
        <n v="85.88"/>
        <n v="36.32"/>
        <n v="27.24"/>
        <n v="20.76"/>
        <n v="241.04000000000002"/>
        <n v="59.96000000000001"/>
        <n v="248.12"/>
        <n v="203.48000000000002"/>
        <n v="53.720000000000006"/>
        <n v="53.64"/>
        <n v="35.44"/>
        <n v="117.12"/>
        <n v="38.72"/>
        <n v="196.64000000000001"/>
        <n v="19.680000000000003"/>
        <n v="428.48"/>
        <n v="117.16"/>
        <n v="15.32"/>
        <n v="91.60000000000001"/>
        <n v="34.12"/>
        <n v="25.960000000000004"/>
        <n v="23.44"/>
        <n v="6.920000000000001"/>
        <n v="2.16"/>
        <n v="13.080000000000002"/>
        <n v="193.68"/>
        <n v="56.24"/>
        <n v="210.76"/>
        <n v="192.12"/>
        <n v="49.64"/>
        <n v="14.16"/>
        <n v="50.64"/>
        <n v="34.56"/>
        <n v="13.280000000000001"/>
        <n v="93.04"/>
        <n v="29.439999999999998"/>
        <n v="181.96"/>
        <n v="14.719999999999999"/>
        <n v="460.96000000000004"/>
        <n v="109.68"/>
        <n v="75.32000000000001"/>
        <n v="29.6"/>
        <n v="20.52"/>
        <n v="15.280000000000001"/>
        <n v="6.68"/>
        <n v="2.2"/>
        <n v="15.040000000000001"/>
        <n v="183.04000000000002"/>
        <n v="46.96000000000001"/>
        <n v="246.04000000000002"/>
        <n v="194.68"/>
        <n v="44.0"/>
        <n v="55.56"/>
        <n v="33.12"/>
        <n v="1.7600000000000002"/>
        <n v="136.68"/>
        <n v="57.120000000000005"/>
        <n v="230.51999999999998"/>
        <n v="20.92"/>
        <n v="483.40000000000003"/>
        <n v="139.20000000000002"/>
        <n v="94.92000000000002"/>
        <n v="27.72"/>
        <n v="26.52"/>
        <n v="2.5600000000000005"/>
        <n v="186.20000000000002"/>
        <n v="58.0"/>
        <n v="246.48000000000002"/>
        <n v="240.28000000000003"/>
        <n v="51.28"/>
        <n v="15.4"/>
        <n v="63.28"/>
        <n v="45.480000000000004"/>
        <n v="1.9600000000000002"/>
        <n v="116.92000000000002"/>
        <n v="42.88"/>
        <n v="223.08000000000004"/>
        <n v="25.680000000000003"/>
        <n v="528.4399999999999"/>
        <n v="130.68"/>
        <n v="90.24000000000001"/>
        <n v="42.080000000000005"/>
        <n v="20.0"/>
        <n v="15.96"/>
        <n v="210.28000000000003"/>
        <n v="57.96000000000001"/>
        <n v="306.24"/>
        <n v="262.68"/>
        <n v="65.36"/>
        <n v="59.08"/>
        <n v="40.96000000000001"/>
        <n v="24.12"/>
        <n v="499.08000000000004"/>
        <n v="137.88"/>
        <n v="10.440000000000001"/>
        <n v="12.200000000000001"/>
        <n v="83.60000000000001"/>
        <n v="35.160000000000004"/>
        <n v="16.96"/>
        <n v="14.200000000000001"/>
        <n v="6.6000000000000005"/>
        <n v="12.48"/>
        <n v="210.8"/>
        <n v="58.36000000000001"/>
        <n v="309.56"/>
        <n v="260.64000000000004"/>
        <n v="67.67999999999999"/>
        <n v="20.72"/>
        <n v="57.720000000000006"/>
        <n v="40.800000000000004"/>
        <n v="4.68"/>
        <n v="130.92000000000002"/>
        <n v="207.4"/>
        <n v="513.0"/>
        <n v="135.92000000000002"/>
        <n v="10.600000000000001"/>
        <n v="13.040000000000001"/>
        <n v="82.32000000000001"/>
        <n v="35.32"/>
        <n v="6.640000000000001"/>
        <n v="6.440000000000001"/>
        <n v="195.24"/>
        <n v="51.080000000000005"/>
        <n v="268.6"/>
        <n v="225.72"/>
        <n v="57.36000000000001"/>
        <n v="38.56"/>
        <n v="2.92"/>
        <n v="132.32000000000002"/>
        <n v="225.84000000000003"/>
        <n v="24.080000000000002"/>
        <n v="466.0"/>
        <n v="140.0"/>
        <n v="14.4"/>
        <n v="21.12"/>
        <n v="96.16000000000001"/>
        <n v="42.120000000000005"/>
        <n v="27.84"/>
        <n v="3.16"/>
        <n v="17.919999999999998"/>
        <n v="10.56"/>
        <n v="209.68000000000004"/>
        <n v="275.44"/>
        <n v="265.71999999999997"/>
        <n v="17.8"/>
        <n v="56.96000000000001"/>
        <n v="44.080000000000005"/>
        <n v="107.88"/>
        <n v="38.52"/>
        <n v="204.88000000000002"/>
        <n v="524.24"/>
        <n v="13.719999999999999"/>
        <n v="89.88"/>
        <n v="39.480000000000004"/>
        <n v="25.6"/>
        <n v="22.32"/>
        <n v="3.5600000000000005"/>
        <n v="257.96"/>
        <n v="74.88"/>
        <n v="314.8"/>
        <n v="278.2"/>
        <n v="59.32000000000001"/>
        <n v="66.96000000000001"/>
        <n v="48.2"/>
        <n v="1.36"/>
        <n v="141.68"/>
        <n v="48.24"/>
        <n v="26.680000000000003"/>
        <n v="585.52"/>
        <n v="136.28"/>
        <n v="89.0"/>
        <n v="42.04"/>
        <n v="37.96"/>
        <n v="34.32"/>
        <n v="7.920000000000001"/>
        <n v="3.64"/>
        <n v="255.24"/>
        <n v="72.08"/>
        <n v="330.0"/>
        <n v="318.72"/>
        <n v="57.400000000000006"/>
        <n v="51.2"/>
        <n v="124.75999999999999"/>
        <n v="289.56"/>
        <n v="32.2"/>
        <n v="546.6800000000001"/>
        <n v="121.28"/>
        <n v="8.24"/>
        <n v="12.880000000000003"/>
        <n v="79.76"/>
        <n v="36.12"/>
        <n v="30.28"/>
        <n v="7.640000000000001"/>
        <n v="18.16"/>
        <n v="9.48"/>
        <n v="181.60000000000002"/>
        <n v="284.68"/>
        <n v="259.0"/>
        <n v="83.72000000000001"/>
        <n v="22.0"/>
        <n v="6.24"/>
        <n v="7.840000000000001"/>
        <n v="146.35999999999999"/>
        <n v="55.44"/>
        <n v="267.16"/>
        <n v="684.48"/>
        <n v="148.96"/>
        <n v="92.68"/>
        <n v="44.96000000000001"/>
        <n v="35.88"/>
        <n v="33.839999999999996"/>
        <n v="9.520000000000001"/>
        <n v="21.480000000000004"/>
        <n v="12.32"/>
        <n v="319.76"/>
        <n v="79.44"/>
        <n v="377.12"/>
        <n v="349.44000000000005"/>
        <n v="68.67999999999999"/>
        <n v="17.12"/>
        <n v="71.12"/>
        <n v="48.32"/>
        <n v="5.68"/>
        <n v="170.76"/>
        <n v="60.84"/>
        <n v="243.8"/>
        <n v="763.2800000000001"/>
        <n v="192.32000000000002"/>
        <n v="88.08"/>
        <n v="40.68000000000001"/>
        <n v="11.0"/>
        <n v="298.76"/>
        <n v="93.24000000000001"/>
        <n v="412.76000000000005"/>
        <n v="390.56"/>
        <n v="62.760000000000005"/>
        <n v="19.36"/>
        <n v="80.28"/>
        <n v="60.800000000000004"/>
        <n v="5.24"/>
        <n v="6.5200000000000005"/>
        <n v="187.8"/>
        <n v="64.64"/>
        <n v="278.76"/>
        <n v="781.6"/>
        <n v="196.36"/>
        <n v="99.72000000000001"/>
        <n v="49.6"/>
        <n v="35.64"/>
        <n v="28.28"/>
        <n v="11.96"/>
        <n v="24.92"/>
        <n v="10.48"/>
        <n v="308.92"/>
        <n v="101.88"/>
        <n v="363.52"/>
        <n v="294.52"/>
        <n v="72.76"/>
        <n v="23.880000000000003"/>
        <n v="80.56"/>
        <n v="51.04"/>
        <n v="234.64000000000001"/>
        <n v="95.08"/>
        <n v="249.04000000000002"/>
        <n v="646.12"/>
        <n v="256.6"/>
        <n v="80.76"/>
        <n v="32.4"/>
        <n v="24.880000000000003"/>
        <n v="21.0"/>
        <n v="24.16"/>
        <n v="262.12"/>
        <n v="93.68"/>
        <n v="338.40000000000003"/>
        <n v="307.08000000000004"/>
        <n v="60.08"/>
        <n v="71.84"/>
        <n v="9.24"/>
        <n v="176.12"/>
        <n v="68.24"/>
        <n v="253.20000000000002"/>
        <n v="28.960000000000004"/>
        <n v="646.64"/>
        <n v="161.12"/>
        <n v="7.08"/>
        <n v="78.76"/>
        <n v="32.760000000000005"/>
        <n v="32.160000000000004"/>
        <n v="28.72"/>
        <n v="14.280000000000001"/>
        <n v="12.8"/>
        <n v="280.64000000000004"/>
        <n v="82.48"/>
        <n v="357.6"/>
        <n v="321.48"/>
        <n v="55.120000000000005"/>
        <n v="68.8"/>
        <n v="4.4799999999999995"/>
        <n v="176.20000000000002"/>
        <n v="82.52000000000001"/>
        <n v="270.0"/>
        <n v="27.52"/>
        <n v="730.64"/>
        <n v="182.8"/>
        <n v="11.040000000000001"/>
        <n v="110.32000000000001"/>
        <n v="58.760000000000005"/>
        <n v="35.96"/>
        <n v="26.439999999999998"/>
        <n v="12.040000000000001"/>
        <n v="326.68000000000006"/>
        <n v="102.04"/>
        <n v="404.36"/>
        <n v="332.64000000000004"/>
        <n v="61.68"/>
        <n v="20.16"/>
        <n v="77.36000000000001"/>
        <n v="53.2"/>
        <n v="298.32"/>
        <n v="141.88"/>
        <n v="402.72"/>
        <n v="42.24"/>
        <n v="1015.68"/>
        <n v="264.68"/>
        <n v="78.2"/>
        <n v="46.72"/>
        <n v="19.96"/>
        <n v="31.480000000000004"/>
        <n v="438.56000000000006"/>
        <n v="132.56"/>
        <n v="523.2800000000001"/>
        <n v="466.52"/>
        <n v="79.80000000000001"/>
        <n v="24.96"/>
        <n v="90.76"/>
        <n v="65.84"/>
        <n v="6.76"/>
        <n v="252.92"/>
        <n v="119.88"/>
        <n v="472.48"/>
        <n v="44.400000000000006"/>
        <n v="1103.24"/>
        <n v="302.76"/>
        <n v="18.84"/>
        <n v="130.08"/>
        <n v="39.28"/>
        <n v="40.120000000000005"/>
        <n v="19.28"/>
        <n v="462.40000000000003"/>
        <n v="146.08"/>
        <n v="589.32"/>
        <n v="519.7600000000001"/>
        <n v="81.64"/>
        <n v="97.12"/>
        <n v="190.12"/>
        <n v="82.24000000000001"/>
        <n v="443.56000000000006"/>
        <n v="1130.48"/>
        <n v="335.52"/>
        <n v="14.52"/>
        <n v="147.52"/>
        <n v="84.80000000000001"/>
        <n v="46.32"/>
        <n v="39.120000000000005"/>
        <n v="20.080000000000002"/>
        <n v="479.1600000000001"/>
        <n v="160.24"/>
        <n v="574.32"/>
        <n v="485.48"/>
        <n v="78.36000000000001"/>
        <n v="29.080000000000002"/>
        <n v="101.80000000000001"/>
        <n v="69.24"/>
        <n v="21.8"/>
        <n v="476.08000000000004"/>
        <n v="278.56"/>
        <n v="847.96"/>
        <n v="102.48"/>
        <n v="2848.36"/>
        <n v="1109.24"/>
        <n v="21.52"/>
        <n v="317.36"/>
        <n v="210.84000000000003"/>
        <n v="72.8"/>
        <n v="85.36000000000001"/>
        <n v="56.56"/>
        <n v="67.76"/>
        <n v="1303.4"/>
        <n v="618.24"/>
        <n v="1333.5200000000002"/>
        <n v="1404.44"/>
        <n v="198.12"/>
        <n v="92.08"/>
        <n v="236.64000000000001"/>
        <n v="204.08"/>
        <n v="28.24"/>
        <n v="42.52"/>
        <n v="246.8"/>
        <n v="131.88"/>
        <n v="455.36000000000007"/>
        <n v="52.52000000000001"/>
        <n v="1304.96"/>
        <n v="455.88000000000005"/>
        <n v="172.76"/>
        <n v="105.80000000000001"/>
        <n v="28.32"/>
        <n v="31.8"/>
        <n v="26.960000000000004"/>
        <n v="40.88"/>
        <n v="25.36"/>
        <n v="580.8000000000001"/>
        <n v="236.60000000000002"/>
        <n v="714.3600000000001"/>
        <n v="770.6800000000001"/>
        <n v="88.64"/>
        <n v="36.800000000000004"/>
        <n v="117.96"/>
        <n v="98.52000000000001"/>
        <n v="336.68000000000006"/>
        <n v="183.16"/>
        <n v="545.2"/>
        <n v="61.32000000000001"/>
        <n v="1754.6000000000001"/>
        <n v="631.3600000000001"/>
        <n v="18.0"/>
        <n v="21.96"/>
        <n v="219.72"/>
        <n v="133.84"/>
        <n v="38.760000000000005"/>
        <n v="49.88"/>
        <n v="36.480000000000004"/>
        <n v="11.08"/>
        <n v="43.480000000000004"/>
        <n v="760.6800000000001"/>
        <n v="322.04"/>
        <n v="874.1600000000001"/>
        <n v="912.3200000000002"/>
        <n v="114.32000000000001"/>
        <n v="50.080000000000005"/>
        <n v="158.0"/>
        <n v="143.0"/>
        <n v="22.240000000000002"/>
        <n v="26.560000000000002"/>
        <n v="277.84000000000003"/>
        <n v="151.72"/>
        <n v="395.04"/>
        <n v="43.800000000000004"/>
        <n v="1310.1200000000001"/>
        <n v="411.20000000000005"/>
        <n v="37.92"/>
        <n v="33.160000000000004"/>
        <n v="133.48"/>
        <n v="70.88"/>
        <n v="22.6"/>
        <n v="21.080000000000002"/>
        <n v="25.52"/>
        <n v="7.88"/>
        <n v="32.56"/>
        <n v="569.6"/>
        <n v="203.88"/>
        <n v="599.64"/>
        <n v="533.04"/>
        <n v="31.200000000000003"/>
        <n v="83.12"/>
        <n v="15.480000000000002"/>
        <n v="16.52"/>
        <n v="130.12"/>
        <n v="47.760000000000005"/>
        <n v="185.52"/>
        <n v="16.2"/>
        <n v="716.6"/>
        <n v="154.48000000000002"/>
        <n v="33.480000000000004"/>
        <n v="9.4"/>
        <n v="2.9600000000000004"/>
        <n v="15.840000000000002"/>
        <n v="7.5200000000000005"/>
        <n v="279.76"/>
        <n v="70.4"/>
        <n v="296.16"/>
        <n v="198.24"/>
        <n v="44.88"/>
        <n v="60.760000000000005"/>
        <n v="32.92"/>
        <n v="1.8"/>
        <n v="25.8"/>
        <n v="84.56"/>
        <n v="16.040000000000003"/>
        <n v="1.2000000000000002"/>
        <n v="0.36000000000000004"/>
        <n v="32.28"/>
        <n v="27.8"/>
        <n v="15.92"/>
        <n v="1.4800000000000002"/>
        <n v="7.16"/>
        <n v="0.24"/>
        <n v="0.08000000000000002"/>
        <n v="114.24000000000001"/>
        <n v="41.92"/>
        <n v="149.24"/>
        <n v="13.76"/>
        <n v="398.16"/>
        <n v="107.56"/>
        <n v="4.800000000000001"/>
        <n v="65.44"/>
        <n v="30.12"/>
        <n v="9.56"/>
        <n v="8.440000000000001"/>
        <n v="2.44"/>
        <n v="8.32"/>
        <n v="185.20000000000002"/>
        <n v="140.35999999999999"/>
        <n v="25.480000000000004"/>
        <n v="40.56"/>
        <n v="108.56"/>
        <n v="35.92"/>
        <n v="465.68000000000006"/>
        <n v="118.68"/>
        <n v="4.04"/>
        <n v="78.44"/>
        <n v="30.52"/>
        <n v="9.840000000000002"/>
        <n v="4.0"/>
        <n v="180.4"/>
        <n v="46.28"/>
        <n v="207.36"/>
        <n v="152.28"/>
        <n v="29.12"/>
        <n v="48.0"/>
        <n v="30.400000000000002"/>
        <n v="125.68"/>
        <n v="35.760000000000005"/>
        <n v="177.4"/>
        <n v="486.20000000000005"/>
        <n v="115.48"/>
        <n v="4.32"/>
        <n v="2.72"/>
        <n v="33.44"/>
        <n v="9.72"/>
        <n v="8.76"/>
        <n v="187.96"/>
        <n v="156.44000000000003"/>
        <n v="32.96"/>
        <n v="6.840000000000001"/>
        <n v="50.92"/>
        <n v="28.360000000000003"/>
        <n v="0.8800000000000001"/>
        <n v="141.44000000000003"/>
        <n v="42.0"/>
        <n v="219.12"/>
        <n v="17.880000000000003"/>
        <n v="500.56000000000006"/>
        <n v="115.24000000000001"/>
        <n v="91.4"/>
        <n v="35.36000000000001"/>
        <n v="11.120000000000001"/>
        <n v="9.920000000000002"/>
        <n v="203.36"/>
        <n v="43.84"/>
        <n v="245.8"/>
        <n v="173.88"/>
        <n v="34.080000000000005"/>
        <n v="49.800000000000004"/>
        <n v="6.800000000000001"/>
        <n v="157.0"/>
        <n v="47.400000000000006"/>
        <n v="226.76"/>
        <n v="578.0"/>
        <n v="134.0"/>
        <n v="103.16"/>
        <n v="11.920000000000002"/>
        <n v="8.6"/>
        <n v="10.920000000000002"/>
        <n v="12.0"/>
        <n v="230.48000000000002"/>
        <n v="51.879999999999995"/>
        <n v="299.84000000000003"/>
        <n v="220.8"/>
        <n v="38.800000000000004"/>
        <n v="9.16"/>
        <n v="57.92000000000001"/>
        <n v="29.680000000000003"/>
        <n v="7.040000000000001"/>
        <n v="189.88"/>
        <n v="261.28000000000003"/>
        <n v="19.040000000000003"/>
        <n v="713.52"/>
        <n v="137.24"/>
        <n v="8.64"/>
        <n v="106.12"/>
        <n v="40.36000000000001"/>
        <n v="10.040000000000001"/>
        <n v="4.4"/>
        <n v="276.04"/>
        <n v="310.28000000000003"/>
        <n v="199.4"/>
        <n v="46.04"/>
        <n v="32.480000000000004"/>
        <n v="10.520000000000001"/>
        <n v="10.200000000000001"/>
        <n v="148.24"/>
        <n v="47.800000000000004"/>
        <n v="243.28000000000003"/>
        <n v="609.96"/>
        <n v="135.35999999999999"/>
        <n v="89.4"/>
        <n v="11.68"/>
        <n v="247.08000000000004"/>
        <n v="58.120000000000005"/>
        <n v="271.48"/>
        <n v="197.92000000000002"/>
        <n v="37.839999999999996"/>
        <n v="61.08"/>
        <n v="111.44000000000001"/>
        <n v="31.92"/>
        <n v="247.88000000000002"/>
        <n v="668.8000000000001"/>
        <n v="117.68"/>
        <n v="80.08"/>
        <n v="9.440000000000001"/>
        <n v="14.76"/>
        <n v="4.960000000000001"/>
        <n v="48.6"/>
        <n v="296.12"/>
        <n v="174.96"/>
        <n v="37.88"/>
        <n v="58.04"/>
        <n v="150.72"/>
        <n v="324.12"/>
        <n v="841.8000000000001"/>
        <n v="176.44000000000003"/>
        <n v="108.16"/>
        <n v="45.32"/>
        <n v="15.0"/>
        <n v="28.680000000000003"/>
        <n v="328.6"/>
        <n v="75.88"/>
        <n v="416.76000000000005"/>
        <n v="270.52"/>
        <n v="47.68000000000001"/>
        <n v="10.72"/>
        <n v="75.84"/>
        <n v="129.35999999999999"/>
        <n v="40.480000000000004"/>
        <n v="315.72"/>
        <n v="22.040000000000003"/>
        <n v="759.48"/>
        <n v="155.56"/>
        <n v="104.84000000000002"/>
        <n v="41.52"/>
        <n v="8.92"/>
        <n v="311.84000000000003"/>
        <n v="64.24"/>
        <n v="387.20000000000005"/>
        <n v="255.12"/>
        <n v="65.72000000000001"/>
        <n v="37.800000000000004"/>
        <n v="3.0"/>
        <n v="142.88"/>
        <n v="47.24"/>
        <n v="252.56"/>
        <n v="696.64"/>
        <n v="127.04000000000002"/>
        <n v="86.12"/>
        <n v="4.5600000000000005"/>
        <n v="273.88000000000005"/>
        <n v="50.24"/>
        <n v="336.76"/>
        <n v="208.96"/>
        <n v="41.6"/>
        <n v="57.04"/>
        <n v="30.960000000000004"/>
        <n v="132.48"/>
        <n v="47.080000000000005"/>
        <n v="226.64000000000001"/>
        <n v="18.56"/>
        <n v="614.8000000000001"/>
        <n v="1.92"/>
        <n v="33.6"/>
        <n v="252.32"/>
        <n v="326.16"/>
        <n v="270.71999999999997"/>
        <n v="37.52"/>
        <n v="44.56"/>
        <n v="4.24"/>
        <n v="188.60000000000002"/>
        <n v="309.08000000000004"/>
        <n v="754.52"/>
        <n v="208.16"/>
        <n v="114.88"/>
        <n v="5.760000000000001"/>
        <n v="308.04"/>
        <n v="86.32000000000001"/>
        <n v="369.04"/>
        <n v="319.68000000000006"/>
        <n v="89.08"/>
        <n v="5.84"/>
        <n v="224.12"/>
        <n v="97.16000000000001"/>
        <n v="312.48"/>
        <n v="30.200000000000003"/>
        <n v="875.0"/>
        <n v="269.92"/>
        <n v="12.520000000000001"/>
        <n v="134.24"/>
        <n v="63.2"/>
        <n v="19.72"/>
        <n v="347.40000000000003"/>
        <n v="118.44000000000001"/>
        <n v="383.84000000000003"/>
        <n v="360.24"/>
        <n v="55.96000000000001"/>
        <n v="19.44"/>
        <n v="101.56"/>
        <n v="92.48"/>
        <n v="1.6800000000000002"/>
        <n v="228.64000000000001"/>
        <n v="109.36"/>
        <n v="292.08000000000004"/>
        <n v="30.24"/>
        <n v="871.04"/>
        <n v="282.84000000000003"/>
        <n v="9.76"/>
        <n v="115.68"/>
        <n v="27.6"/>
        <n v="21.240000000000002"/>
        <n v="10.120000000000001"/>
        <n v="317.08000000000004"/>
        <n v="116.84000000000002"/>
        <n v="436.44"/>
        <n v="420.08000000000004"/>
        <n v="48.04"/>
        <n v="89.48"/>
        <n v="76.88"/>
        <n v="13.12"/>
        <n v="161.60000000000002"/>
        <n v="83.28"/>
        <n v="310.6"/>
        <n v="719.5600000000001"/>
        <n v="95.72000000000001"/>
        <n v="39.32"/>
        <n v="23.12"/>
        <n v="6.4"/>
        <n v="232.84000000000003"/>
        <n v="62.800000000000004"/>
        <n v="352.96000000000004"/>
        <n v="310.24"/>
        <n v="72.48"/>
        <n v="25.080000000000002"/>
        <n v="61.96000000000001"/>
        <n v="5.720000000000001"/>
        <n v="160.08"/>
        <n v="71.08"/>
        <n v="288.24"/>
        <n v="756.1600000000001"/>
        <n v="10.76"/>
        <n v="97.60000000000001"/>
        <n v="24.840000000000003"/>
        <n v="33.64"/>
        <n v="19.0"/>
        <n v="7.76"/>
        <n v="259.08000000000004"/>
        <n v="61.400000000000006"/>
        <n v="362.96000000000004"/>
        <n v="293.32"/>
        <n v="87.0"/>
        <n v="90.28"/>
        <n v="57.68"/>
        <n v="343.40000000000003"/>
        <n v="132.16"/>
        <n v="300.88000000000005"/>
        <n v="943.0799999999999"/>
        <n v="239.28000000000003"/>
        <n v="11.32"/>
        <n v="143.32000000000002"/>
        <n v="76.84"/>
        <n v="28.12"/>
        <n v="25.240000000000002"/>
        <n v="7.240000000000001"/>
        <n v="349.84000000000003"/>
        <n v="93.08"/>
        <n v="421.96000000000004"/>
        <n v="327.8"/>
        <n v="89.68"/>
        <n v="25.880000000000003"/>
        <n v="106.92000000000002"/>
        <n v="157.32000000000002"/>
        <n v="63.64"/>
        <n v="270.56"/>
        <n v="829.3200000000002"/>
        <n v="102.0"/>
        <n v="25.040000000000003"/>
        <n v="21.880000000000003"/>
        <n v="71.44"/>
        <n v="422.44"/>
        <n v="303.76"/>
        <n v="68.4"/>
        <n v="89.36000000000001"/>
        <n v="54.720000000000006"/>
        <n v="155.20000000000002"/>
        <n v="71.48"/>
        <n v="250.96"/>
        <n v="770.04"/>
        <n v="195.4"/>
        <n v="13.680000000000001"/>
        <n v="26.32"/>
        <n v="23.0"/>
        <n v="285.40000000000003"/>
        <n v="70.12"/>
        <n v="353.04"/>
        <n v="56.2"/>
        <n v="83.56"/>
        <n v="55.64"/>
        <n v="172.92000000000002"/>
        <n v="82.28"/>
        <n v="274.32"/>
        <n v="765.6800000000001"/>
        <n v="212.16"/>
        <n v="5.48"/>
        <n v="97.44"/>
        <n v="31.439999999999998"/>
        <n v="33.760000000000005"/>
        <n v="278.52"/>
        <n v="74.24"/>
        <n v="343.56"/>
        <n v="270.88000000000005"/>
        <n v="90.32000000000001"/>
        <n v="30.360000000000003"/>
        <n v="28.52"/>
        <n v="211.24"/>
        <n v="91.68"/>
        <n v="280.0"/>
        <n v="864.3600000000001"/>
        <n v="204.72000000000003"/>
        <n v="26.880000000000003"/>
        <n v="26.24"/>
        <n v="23.92"/>
        <n v="287.08000000000004"/>
        <n v="69.0"/>
        <n v="337.16"/>
        <n v="57.879999999999995"/>
        <n v="86.36000000000001"/>
        <n v="51.68"/>
        <n v="16.36"/>
        <n v="79.2"/>
        <n v="346.8"/>
        <n v="32.68"/>
        <n v="752.48"/>
        <n v="167.92000000000002"/>
        <n v="102.2"/>
        <n v="36.68"/>
        <n v="25.28"/>
        <n v="25.400000000000002"/>
        <n v="284.76"/>
        <n v="61.44"/>
        <n v="365.0"/>
        <n v="268.12"/>
        <n v="47.64"/>
        <n v="10.64"/>
        <n v="83.96000000000001"/>
        <n v="51.400000000000006"/>
        <n v="6.28"/>
        <n v="131.68"/>
        <n v="54.52000000000001"/>
        <n v="295.0"/>
        <n v="27.439999999999998"/>
        <n v="666.44"/>
        <n v="154.96"/>
        <n v="7.6000000000000005"/>
        <n v="86.76"/>
        <n v="16.8"/>
        <n v="263.76"/>
        <n v="62.6"/>
        <n v="306.84000000000003"/>
        <n v="44.800000000000004"/>
        <n v="76.44"/>
        <n v="48.36000000000001"/>
        <n v="50.44"/>
        <n v="294.44"/>
        <n v="23.76"/>
        <n v="674.12"/>
        <n v="156.12"/>
        <n v="8.200000000000001"/>
        <n v="85.04"/>
        <n v="34.72"/>
        <n v="18.240000000000002"/>
        <n v="248.44000000000003"/>
        <n v="53.400000000000006"/>
        <n v="314.52"/>
        <n v="224.76"/>
        <n v="49.36000000000001"/>
        <n v="11.16"/>
        <n v="72.72000000000001"/>
        <n v="98.0"/>
        <n v="43.0"/>
        <n v="221.51999999999998"/>
        <n v="23.36"/>
        <n v="1336.8000000000002"/>
        <n v="305.48"/>
        <n v="3.7200000000000006"/>
        <n v="44.72"/>
        <n v="10.08"/>
        <n v="13.8"/>
        <n v="5.88"/>
        <n v="16.16"/>
        <n v="163.04000000000002"/>
        <n v="37.4"/>
        <n v="187.24"/>
        <n v="43.36000000000001"/>
        <n v="11.280000000000001"/>
        <n v="53.48"/>
        <n v="29.8"/>
        <n v="17.96"/>
        <n v="22.92"/>
        <n v="98.76"/>
        <n v="238.84000000000003"/>
        <n v="27.04"/>
        <n v="890.28"/>
        <n v="223.56"/>
        <n v="8.88"/>
        <n v="99.64"/>
        <n v="39.72"/>
        <n v="18.040000000000003"/>
        <n v="16.680000000000003"/>
        <n v="222.84000000000003"/>
        <n v="54.64"/>
        <n v="286.0"/>
        <n v="234.72"/>
        <n v="37.68"/>
        <n v="8.0"/>
        <n v="5.44"/>
        <n v="101.0"/>
        <n v="41.64"/>
        <n v="258.0"/>
        <n v="28.04"/>
        <n v="613.52"/>
        <n v="137.6"/>
        <n v="177.08"/>
        <n v="63.56"/>
        <n v="17.44"/>
        <n v="17.36"/>
        <n v="253.64000000000001"/>
        <n v="55.879999999999995"/>
        <n v="288.76"/>
        <n v="214.68000000000004"/>
        <n v="39.88"/>
        <n v="11.56"/>
        <n v="98.72000000000001"/>
        <n v="262.6"/>
        <n v="626.84"/>
        <n v="138.20000000000002"/>
        <n v="261.08000000000004"/>
        <n v="91.96000000000001"/>
        <n v="18.96"/>
        <n v="16.240000000000002"/>
        <n v="56.52000000000001"/>
        <n v="294.64000000000004"/>
        <n v="94.12"/>
        <n v="38.0"/>
        <n v="326.6"/>
        <n v="34.2"/>
        <n v="646.0"/>
        <n v="145.52"/>
        <n v="263.96"/>
        <n v="85.16000000000001"/>
        <n v="21.72"/>
        <n v="265.24"/>
        <n v="306.32"/>
        <n v="232.04000000000002"/>
        <n v="43.88"/>
        <n v="69.32000000000001"/>
        <n v="38.400000000000006"/>
        <n v="22.64"/>
        <n v="111.80000000000001"/>
        <n v="56.120000000000005"/>
        <n v="234.96"/>
        <n v="27.480000000000004"/>
        <n v="657.6"/>
        <n v="201.52"/>
        <n v="71.56"/>
        <n v="59.760000000000005"/>
        <n v="331.24"/>
        <n v="246.4"/>
        <n v="43.400000000000006"/>
        <n v="72.28"/>
        <n v="119.60000000000001"/>
        <n v="71.28"/>
        <n v="222.72"/>
        <n v="22.880000000000003"/>
        <n v="628.64"/>
        <n v="149.44000000000003"/>
        <n v="19.080000000000002"/>
        <n v="173.16"/>
        <n v="23.200000000000003"/>
        <n v="266.76"/>
        <n v="61.36000000000001"/>
        <n v="329.68000000000006"/>
        <n v="227.56"/>
        <n v="36.72"/>
        <n v="37.44"/>
        <n v="101.68"/>
        <n v="42.800000000000004"/>
        <n v="201.28"/>
        <n v="26.72"/>
        <n v="638.9200000000001"/>
        <n v="158.16"/>
        <n v="173.48000000000002"/>
        <n v="59.800000000000004"/>
        <n v="20.240000000000002"/>
        <n v="23.480000000000004"/>
        <n v="274.96"/>
        <n v="66.4"/>
        <n v="406.0"/>
        <n v="308.36"/>
        <n v="41.36000000000001"/>
        <n v="67.52000000000001"/>
        <n v="41.2"/>
        <n v="21.64"/>
        <n v="101.28"/>
        <n v="40.160000000000004"/>
        <n v="211.72"/>
        <n v="639.2"/>
        <n v="156.52"/>
        <n v="10.0"/>
        <n v="164.56"/>
        <n v="55.32000000000001"/>
        <n v="15.680000000000001"/>
        <n v="24.200000000000003"/>
        <n v="285.08000000000004"/>
        <n v="65.2"/>
        <n v="370.52"/>
        <n v="254.24"/>
        <n v="38.28"/>
        <n v="65.16000000000001"/>
        <n v="36.080000000000005"/>
        <n v="18.080000000000002"/>
        <n v="127.2"/>
        <n v="60.64"/>
        <n v="210.32"/>
        <n v="26.200000000000003"/>
        <n v="743.96"/>
        <n v="209.4"/>
        <n v="157.8"/>
        <n v="56.44"/>
        <n v="18.919999999999998"/>
        <n v="340.84000000000003"/>
        <n v="91.88"/>
        <n v="405.28000000000003"/>
        <n v="298.52"/>
        <n v="46.88"/>
        <n v="28.160000000000004"/>
        <n v="19.880000000000003"/>
        <n v="99.84"/>
        <n v="248.51999999999998"/>
        <n v="27.0"/>
        <n v="683.4000000000001"/>
        <n v="170.96"/>
        <n v="21.040000000000003"/>
        <n v="78.80000000000001"/>
        <n v="332.28000000000003"/>
        <n v="82.72000000000001"/>
        <n v="430.32"/>
        <n v="318.8"/>
        <n v="56.6"/>
        <n v="14.680000000000001"/>
        <n v="74.28"/>
        <n v="44.64"/>
        <n v="110.60000000000001"/>
        <n v="276.24"/>
        <n v="753.24"/>
        <n v="186.16"/>
        <n v="14.600000000000001"/>
        <n v="20.6"/>
        <n v="6.36"/>
        <n v="268.84000000000003"/>
        <n v="63.32000000000001"/>
        <n v="481.1600000000001"/>
        <n v="361.04"/>
        <n v="11.64"/>
        <n v="102.88"/>
        <n v="45.400000000000006"/>
        <n v="257.64000000000004"/>
        <n v="29.160000000000004"/>
        <n v="713.08"/>
        <n v="19.92"/>
        <n v="188.84000000000003"/>
        <n v="72.60000000000001"/>
        <n v="7.2"/>
        <n v="292.52"/>
        <n v="71.72000000000001"/>
        <n v="473.84"/>
        <n v="342.96000000000004"/>
        <n v="85.92000000000002"/>
        <n v="79.24000000000001"/>
        <n v="134.64000000000001"/>
        <n v="65.64"/>
        <n v="315.40000000000003"/>
        <n v="37.12"/>
        <n v="799.24"/>
        <n v="202.28"/>
        <n v="8.08"/>
        <n v="245.36"/>
        <n v="97.96000000000001"/>
        <n v="25.84"/>
        <n v="364.40000000000003"/>
        <n v="90.80000000000001"/>
        <n v="557.52"/>
        <n v="415.76000000000005"/>
        <n v="76.16000000000001"/>
        <n v="51.120000000000005"/>
        <n v="26.92"/>
        <n v="154.32000000000002"/>
        <n v="67.56"/>
        <n v="281.8"/>
        <n v="26.0"/>
        <n v="829.9200000000001"/>
        <n v="211.4"/>
        <n v="18.6"/>
        <n v="12.600000000000001"/>
        <n v="263.12"/>
        <n v="104.96"/>
        <n v="19.12"/>
        <n v="31.28"/>
        <n v="373.20000000000005"/>
        <n v="104.52000000000001"/>
        <n v="513.5600000000001"/>
        <n v="366.20000000000005"/>
        <n v="77.84"/>
        <n v="93.12"/>
        <n v="55.800000000000004"/>
        <n v="24.64"/>
        <n v="154.88"/>
        <n v="77.12"/>
        <n v="302.68"/>
        <n v="862.28"/>
        <n v="244.28000000000003"/>
        <n v="25.44"/>
        <n v="252.28000000000003"/>
        <n v="110.24000000000001"/>
        <n v="24.680000000000003"/>
        <n v="387.72"/>
        <n v="117.72000000000001"/>
        <n v="550.48"/>
        <n v="416.08000000000004"/>
        <n v="78.60000000000001"/>
        <n v="95.4"/>
        <n v="60.48"/>
        <n v="17.48"/>
        <n v="105.04000000000002"/>
        <n v="58.6"/>
        <n v="290.68"/>
        <n v="820.48"/>
        <n v="242.68000000000004"/>
        <n v="207.88000000000002"/>
        <n v="84.28"/>
        <n v="28.64"/>
        <n v="331.92"/>
        <n v="513.7600000000001"/>
        <n v="390.88000000000005"/>
        <n v="65.76"/>
        <n v="17.76"/>
        <n v="58.800000000000004"/>
        <n v="122.04000000000002"/>
        <n v="56.84"/>
        <n v="339.12"/>
        <n v="910.28"/>
        <n v="223.16"/>
        <n v="36.56"/>
        <n v="18.28"/>
        <n v="249.16"/>
        <n v="99.28"/>
        <n v="48.800000000000004"/>
        <n v="392.44000000000005"/>
        <n v="106.0"/>
        <n v="526.7600000000001"/>
        <n v="355.8"/>
        <n v="73.56"/>
        <n v="95.56"/>
        <n v="58.84"/>
        <n v="163.8"/>
        <n v="377.44000000000005"/>
        <n v="51.160000000000004"/>
        <n v="943.64"/>
        <n v="278.08000000000004"/>
        <n v="20.36"/>
        <n v="322.0"/>
        <n v="148.16"/>
        <n v="44.160000000000004"/>
        <n v="12.36"/>
        <n v="448.72"/>
        <n v="135.72"/>
        <n v="625.7600000000001"/>
        <n v="487.12"/>
        <n v="74.4"/>
        <n v="102.68"/>
        <n v="71.32000000000001"/>
        <n v="175.32000000000002"/>
        <n v="104.44000000000001"/>
        <n v="318.88000000000005"/>
        <n v="56.28"/>
        <n v="905.0799999999999"/>
        <n v="287.8"/>
        <n v="303.88000000000005"/>
        <n v="43.68000000000001"/>
        <n v="13.480000000000002"/>
        <n v="410.48"/>
        <n v="127.12"/>
        <n v="584.36"/>
        <n v="487.40000000000003"/>
        <n v="100.80000000000001"/>
        <n v="41.760000000000005"/>
        <n v="34.480000000000004"/>
        <n v="162.8"/>
        <n v="103.24000000000001"/>
        <n v="369.64000000000004"/>
        <n v="58.48"/>
        <n v="1050.08"/>
        <n v="356.28000000000003"/>
        <n v="22.96"/>
        <n v="363.64000000000004"/>
        <n v="179.48000000000002"/>
        <n v="24.36"/>
        <n v="45.68000000000001"/>
        <n v="472.28000000000003"/>
        <n v="154.52"/>
        <n v="694.6"/>
        <n v="556.2800000000001"/>
        <n v="85.68"/>
        <n v="118.12"/>
        <n v="95.12"/>
        <n v="210.44000000000003"/>
        <n v="123.92000000000002"/>
        <n v="79.96000000000001"/>
        <n v="1413.5200000000002"/>
        <n v="468.72"/>
        <n v="35.480000000000004"/>
        <n v="23.680000000000003"/>
        <n v="465.40000000000003"/>
        <n v="251.44000000000003"/>
        <n v="31.400000000000002"/>
        <n v="39.0"/>
        <n v="59.28"/>
        <n v="18.36"/>
        <n v="611.7600000000001"/>
        <n v="218.72"/>
        <n v="843.3200000000002"/>
        <n v="663.8000000000001"/>
        <n v="140.68"/>
        <n v="56.92000000000001"/>
        <n v="159.28"/>
        <n v="119.12"/>
        <n v="38.84"/>
        <n v="435.68000000000006"/>
        <n v="281.76"/>
        <n v="1018.48"/>
        <n v="147.08"/>
        <n v="3362.2800000000007"/>
        <n v="1256.08"/>
        <n v="36.04"/>
        <n v="805.64"/>
        <n v="419.52"/>
        <n v="95.36000000000001"/>
        <n v="117.08"/>
        <n v="61.48"/>
        <n v="87.12"/>
        <n v="29.760000000000005"/>
        <n v="1408.1200000000001"/>
        <n v="597.64"/>
        <n v="1899.5200000000002"/>
        <n v="1724.6400000000003"/>
        <n v="324.20000000000005"/>
        <n v="140.8"/>
        <n v="367.08000000000004"/>
        <n v="302.36"/>
        <n v="257.8"/>
        <n v="194.28"/>
        <n v="588.88"/>
        <n v="101.92000000000002"/>
        <n v="1847.36"/>
        <n v="666.8800000000001"/>
        <n v="593.92"/>
        <n v="314.36"/>
        <n v="60.04"/>
        <n v="42.68000000000001"/>
        <n v="25.760000000000005"/>
        <n v="929.1600000000001"/>
        <n v="365.28000000000003"/>
        <n v="1165.0"/>
        <n v="1123.04"/>
        <n v="170.56"/>
        <n v="72.67999999999999"/>
        <n v="227.20000000000002"/>
        <n v="350.32"/>
        <n v="246.28000000000003"/>
        <n v="729.32"/>
        <n v="138.04000000000002"/>
        <n v="2414.28"/>
        <n v="963.6"/>
        <n v="52.28"/>
        <n v="653.32"/>
        <n v="375.96000000000004"/>
        <n v="62.92000000000001"/>
        <n v="89.04"/>
        <n v="30.32"/>
        <n v="72.24"/>
        <n v="1266.3200000000002"/>
        <n v="553.24"/>
        <n v="1304.08"/>
        <n v="1368.16"/>
        <n v="235.12"/>
        <n v="112.52000000000001"/>
        <n v="356.16"/>
        <n v="369.36"/>
        <n v="70.52000000000001"/>
        <n v="272.56"/>
        <n v="217.48000000000002"/>
        <n v="546.24"/>
        <n v="1767.0400000000002"/>
        <n v="650.48"/>
        <n v="35.24"/>
        <n v="27.12"/>
        <n v="413.76000000000005"/>
        <n v="245.04000000000002"/>
        <n v="36.44"/>
        <n v="20.8"/>
        <n v="51.64"/>
        <n v="846.3200000000002"/>
        <n v="348.8"/>
        <n v="904.44"/>
        <n v="942.1600000000001"/>
        <n v="146.96"/>
        <n v="65.4"/>
        <n v="275.6"/>
        <n v="283.44"/>
        <n v="44.44"/>
        <n v="131.04000000000002"/>
        <n v="73.16000000000001"/>
        <n v="311.52"/>
        <n v="991.24"/>
        <n v="262.64000000000004"/>
        <n v="14.12"/>
        <n v="231.48000000000002"/>
        <n v="102.28"/>
        <n v="21.92"/>
        <n v="27.92"/>
        <n v="471.56000000000006"/>
        <n v="144.64000000000001"/>
        <n v="521.4399999999999"/>
        <n v="392.56"/>
        <n v="73.88"/>
        <n v="20.560000000000002"/>
        <n v="144.35999999999999"/>
        <n v="102.4"/>
        <n v="31.6"/>
        <n v="66.32000000000001"/>
        <n v="233.08000000000004"/>
        <n v="56.68"/>
        <n v="25.0"/>
        <n v="116.24000000000001"/>
        <n v="37.56"/>
        <n v="105.16"/>
        <n v="29.04"/>
        <m/>
      </sharedItems>
    </cacheField>
    <cacheField name="spend" numFmtId="0">
      <sharedItems containsString="0" containsBlank="1" containsNumber="1">
        <n v="281.05219999999997"/>
        <n v="347.74675"/>
        <n v="85.5621"/>
        <n v="66.23110000000001"/>
        <n v="0.0"/>
        <n v="95.21005000000001"/>
        <n v="184.21715"/>
        <n v="55.309149999999995"/>
        <n v="152.958"/>
        <n v="57.8188"/>
        <n v="111.8143"/>
        <n v="132.3621"/>
        <n v="150.58615"/>
        <n v="635.5336000000001"/>
        <n v="3504.95145"/>
        <n v="0.3952"/>
        <n v="1.0562500000000001"/>
        <n v="15.6286"/>
        <n v="55.348800000000004"/>
        <n v="13.7566"/>
        <n v="87.36975"/>
        <n v="260.82225"/>
        <n v="283.4364"/>
        <n v="97.16525000000001"/>
        <n v="75.569"/>
        <n v="103.55930000000001"/>
        <n v="195.48035"/>
        <n v="48.2586"/>
        <n v="130.44525000000002"/>
        <n v="48.997"/>
        <n v="68.9871"/>
        <n v="161.04985000000002"/>
        <n v="207.32075"/>
        <n v="697.1731000000001"/>
        <n v="4172.2642000000005"/>
        <n v="0.68055"/>
        <n v="1.2064000000000001"/>
        <n v="15.668900000000002"/>
        <n v="58.4883"/>
        <n v="7.778550000000001"/>
        <n v="42.20255000000001"/>
        <n v="267.8442"/>
        <n v="259.29540000000003"/>
        <n v="105.3884"/>
        <n v="72.8715"/>
        <n v="141.79945"/>
        <n v="234.15015"/>
        <n v="52.240500000000004"/>
        <n v="132.84115"/>
        <n v="124.6466"/>
        <n v="82.10735000000001"/>
        <n v="148.63615"/>
        <n v="183.65945"/>
        <n v="656.1958000000001"/>
        <n v="3812.1707"/>
        <n v="4.47655"/>
        <n v="9.987250000000001"/>
        <n v="11.0422"/>
        <n v="48.501050000000006"/>
        <n v="19.787950000000002"/>
        <n v="167.47315"/>
        <n v="222.74915"/>
        <n v="235.24085"/>
        <n v="139.03435000000002"/>
        <n v="126.56865"/>
        <n v="126.52835"/>
        <n v="232.479"/>
        <n v="36.7198"/>
        <n v="114.54755"/>
        <n v="50.8157"/>
        <n v="93.3972"/>
        <n v="166.92845"/>
        <n v="210.62145"/>
        <n v="785.1454"/>
        <n v="4377.8267000000005"/>
        <n v="5.678400000000001"/>
        <n v="12.069200000000002"/>
        <n v="12.6516"/>
        <n v="50.1813"/>
        <n v="43.0989"/>
        <n v="363.75885000000005"/>
        <n v="308.40160000000003"/>
        <n v="393.64715"/>
        <n v="544.8066"/>
        <n v="400.74580000000003"/>
        <n v="122.54775000000001"/>
        <n v="214.23935"/>
        <n v="67.63965"/>
        <n v="152.36845000000002"/>
        <n v="59.41780000000001"/>
        <n v="123.1555"/>
        <n v="235.50215"/>
        <n v="257.33565000000004"/>
        <n v="1116.0994"/>
        <n v="5341.219"/>
        <n v="10.599549999999999"/>
        <n v="16.7674"/>
        <n v="19.21985"/>
        <n v="70.7694"/>
        <n v="59.6375"/>
        <n v="531.0812"/>
        <n v="631.2839"/>
        <n v="876.0661000000001"/>
        <n v="256.29630000000003"/>
        <n v="119.47780000000002"/>
        <n v="10.860199999999999"/>
        <n v="73.4877"/>
        <n v="312.60775"/>
        <n v="648.5128"/>
        <n v="90.6035"/>
        <n v="205.85760000000002"/>
        <n v="118.11995000000002"/>
        <n v="369.48145"/>
        <n v="291.40865"/>
        <n v="339.62955"/>
        <n v="1445.4102"/>
        <n v="7282.399799999999"/>
        <n v="11.0266"/>
        <n v="20.2969"/>
        <n v="19.893250000000002"/>
        <n v="71.1191"/>
        <n v="117.3744"/>
        <n v="1029.3985"/>
        <n v="341.14730000000003"/>
        <n v="426.42405"/>
        <n v="211.7063"/>
        <n v="101.31615000000001"/>
        <n v="38.7751"/>
        <n v="522.23535"/>
        <n v="257.9356"/>
        <n v="455.05395"/>
        <n v="85.1071"/>
        <n v="157.9786"/>
        <n v="135.76615"/>
        <n v="343.8942"/>
        <n v="255.30960000000002"/>
        <n v="282.96125"/>
        <n v="1333.9748499999998"/>
        <n v="6904.760200000001"/>
        <n v="7.4958"/>
        <n v="12.026950000000001"/>
        <n v="14.803749999999999"/>
        <n v="55.29095"/>
        <n v="34.25305"/>
        <n v="108.14115000000001"/>
        <n v="273.28275"/>
        <n v="314.1021"/>
        <n v="166.3636"/>
        <n v="97.67224999999999"/>
        <n v="50.27685"/>
        <n v="1170.9002500000001"/>
        <n v="239.47885"/>
        <n v="356.60560000000004"/>
        <n v="60.2719"/>
        <n v="174.48275"/>
        <n v="142.52485000000001"/>
        <n v="597.84595"/>
        <n v="201.8692"/>
        <n v="232.05845"/>
        <n v="1541.2722"/>
        <n v="9629.88715"/>
        <n v="6.399900000000001"/>
        <n v="12.400050000000002"/>
        <n v="13.1352"/>
        <n v="56.368"/>
        <n v="11.76955"/>
        <n v="47.14775"/>
        <n v="402.31685"/>
        <n v="433.94455"/>
        <n v="150.86695"/>
        <n v="95.1782"/>
        <n v="39.173550000000006"/>
        <n v="611.7553"/>
        <n v="156.3965"/>
        <n v="250.89090000000002"/>
        <n v="74.37755000000001"/>
        <n v="169.12415"/>
        <n v="208.41925"/>
        <n v="961.8687"/>
        <n v="228.58225000000002"/>
        <n v="249.31400000000002"/>
        <n v="1922.56935"/>
        <n v="10593.3204"/>
        <n v="10.0815"/>
        <n v="16.70955"/>
        <n v="17.45965"/>
        <n v="78.14495000000001"/>
        <n v="18.3274"/>
        <n v="59.27155"/>
        <n v="413.20045"/>
        <n v="501.99174999999997"/>
        <n v="131.14724999999999"/>
        <n v="82.43299999999999"/>
        <n v="44.655"/>
        <n v="945.62455"/>
        <n v="166.02235000000002"/>
        <n v="289.62375000000003"/>
        <n v="85.7207"/>
        <n v="186.68715"/>
        <n v="243.4289"/>
        <n v="1214.5926000000002"/>
        <n v="255.6671"/>
        <n v="300.49240000000003"/>
        <n v="2405.4147"/>
        <n v="13115.19885"/>
        <n v="13.9386"/>
        <n v="25.99285"/>
        <n v="20.852650000000004"/>
        <n v="85.7688"/>
        <n v="10.671050000000001"/>
        <n v="157.9422"/>
        <n v="351.44005000000004"/>
        <n v="377.59020000000004"/>
        <n v="119.11315"/>
        <n v="79.87915000000001"/>
        <n v="47.6073"/>
        <n v="702.0897"/>
        <n v="228.37879999999998"/>
        <n v="501.40220000000005"/>
        <n v="56.3654"/>
        <n v="110.2088"/>
        <n v="199.57405"/>
        <n v="818.78225"/>
        <n v="227.27445000000003"/>
        <n v="276.172"/>
        <n v="2155.32785"/>
        <n v="12439.3282"/>
        <n v="11.83715"/>
        <n v="23.40845"/>
        <n v="17.9582"/>
        <n v="86.6632"/>
        <n v="98.7792"/>
        <n v="758.0469"/>
        <n v="377.7358"/>
        <n v="407.93219999999997"/>
        <n v="120.4281"/>
        <n v="85.35475"/>
        <n v="44.133050000000004"/>
        <n v="783.0303"/>
        <n v="216.25825"/>
        <n v="486.3066"/>
        <n v="65.80535"/>
        <n v="112.2641"/>
        <n v="145.054"/>
        <n v="590.3391"/>
        <n v="235.61005"/>
        <n v="265.43855"/>
        <n v="2015.4679999999998"/>
        <n v="11051.48005"/>
        <n v="11.10655"/>
        <n v="21.6281"/>
        <n v="19.9329"/>
        <n v="92.82975"/>
        <n v="57.7408"/>
        <n v="484.70500000000004"/>
        <n v="339.52945"/>
        <n v="403.312"/>
        <n v="473.87014999999997"/>
        <n v="366.8912"/>
        <n v="35.51145"/>
        <n v="603.7564"/>
        <n v="388.31195"/>
        <n v="867.1500500000001"/>
        <n v="45.5078"/>
        <n v="72.4243"/>
        <n v="126.21505"/>
        <n v="453.51800000000003"/>
        <n v="267.0525"/>
        <n v="296.1413"/>
        <n v="1824.40245"/>
        <n v="10025.7469"/>
        <n v="11.098100000000002"/>
        <n v="21.4383"/>
        <n v="19.106099999999998"/>
        <n v="79.963"/>
        <n v="108.99525"/>
        <n v="953.8425000000001"/>
        <n v="314.19960000000003"/>
        <n v="440.297"/>
        <n v="384.71225000000004"/>
        <n v="300.35005"/>
        <n v="29.4359"/>
        <n v="589.12555"/>
        <n v="412.50104999999996"/>
        <n v="916.72165"/>
        <n v="68.1031"/>
        <n v="105.01790000000001"/>
        <n v="130.64155"/>
        <n v="632.54295"/>
        <n v="288.3322"/>
        <n v="352.1076"/>
        <n v="1932.50395"/>
        <n v="10615.675200000001"/>
        <n v="3.3650499999999997"/>
        <n v="5.08495"/>
        <n v="7.21825"/>
        <n v="21.10745"/>
        <n v="71.12235"/>
        <n v="982.2241"/>
        <n v="526.1808500000001"/>
        <n v="557.6740000000001"/>
        <n v="247.68900000000002"/>
        <n v="153.48255"/>
        <n v="31.736900000000002"/>
        <n v="455.60190000000006"/>
        <n v="330.0037"/>
        <n v="699.56445"/>
        <n v="61.3704"/>
        <n v="94.02835"/>
        <n v="113.15135000000001"/>
        <n v="565.7717"/>
        <n v="311.2499"/>
        <n v="368.0261"/>
        <n v="2202.5575000000003"/>
        <n v="11935.348750000001"/>
        <n v="2.6961999999999997"/>
        <n v="3.7752"/>
        <n v="5.720000000000001"/>
        <n v="15.8184"/>
        <n v="57.83505"/>
        <n v="888.082"/>
        <n v="379.56555000000003"/>
        <n v="462.59265000000005"/>
        <n v="168.53070000000002"/>
        <n v="106.25745"/>
        <n v="32.1191"/>
        <n v="431.55125"/>
        <n v="170.56455"/>
        <n v="282.6083"/>
        <n v="45.9992"/>
        <n v="72.4919"/>
        <n v="87.6824"/>
        <n v="496.45895"/>
        <n v="226.1662"/>
        <n v="247.02015"/>
        <n v="1443.68185"/>
        <n v="7637.5416000000005"/>
        <n v="1.6789500000000002"/>
        <n v="2.3725"/>
        <n v="3.6484500000000004"/>
        <n v="13.455"/>
        <n v="22.32035"/>
        <n v="222.54635000000002"/>
        <n v="315.57565"/>
        <n v="358.2072"/>
        <n v="987.2356000000001"/>
        <n v="867.1578499999999"/>
        <n v="65.32045"/>
        <n v="992.5227000000001"/>
        <n v="205.27910000000003"/>
        <n v="424.5696"/>
        <n v="78.28795"/>
        <n v="142.1927"/>
        <n v="115.63629999999999"/>
        <n v="612.8213000000001"/>
        <n v="240.3128"/>
        <n v="310.59860000000003"/>
        <n v="1724.2888"/>
        <n v="10404.0872"/>
        <n v="1.3565500000000001"/>
        <n v="2.29385"/>
        <n v="2.89055"/>
        <n v="11.997050000000002"/>
        <n v="16.176550000000002"/>
        <n v="60.996"/>
        <n v="470.11575"/>
        <n v="497.3228"/>
        <n v="844.8082499999999"/>
        <n v="649.1693"/>
        <n v="60.4851"/>
        <n v="845.90675"/>
        <n v="364.1365"/>
        <n v="854.4276"/>
        <n v="76.91515000000001"/>
        <n v="147.84575"/>
        <n v="154.75395"/>
        <n v="838.8978000000001"/>
        <n v="276.64455000000004"/>
        <n v="369.21885000000003"/>
        <n v="1995.6547"/>
        <n v="11609.3978"/>
        <n v="1.0933"/>
        <n v="1.9987500000000002"/>
        <n v="2.03255"/>
        <n v="9.40875"/>
        <n v="3.8155"/>
        <n v="22.7071"/>
        <n v="359.15425"/>
        <n v="415.0289"/>
        <n v="411.97455"/>
        <n v="228.16235"/>
        <n v="39.80015"/>
        <n v="438.96255"/>
        <n v="330.25265"/>
        <n v="669.2556000000001"/>
        <n v="61.50365"/>
        <n v="112.29140000000001"/>
        <n v="131.94545"/>
        <n v="646.4263"/>
        <n v="319.43665"/>
        <n v="423.5036"/>
        <n v="1986.9538"/>
        <n v="12122.228949999999"/>
        <n v="1.28505"/>
        <n v="2.9152500000000003"/>
        <n v="1.81155"/>
        <n v="8.957650000000001"/>
        <n v="2.3205"/>
        <n v="22.030450000000002"/>
        <n v="309.05095"/>
        <n v="296.2687"/>
        <n v="295.58685"/>
        <n v="132.21325000000002"/>
        <n v="47.3811"/>
        <n v="606.9427000000001"/>
        <n v="319.03430000000003"/>
        <n v="578.43695"/>
        <n v="74.91965"/>
        <n v="116.24990000000001"/>
        <n v="134.82235"/>
        <n v="594.6096"/>
        <n v="291.51070000000004"/>
        <n v="337.42995"/>
        <n v="1831.18455"/>
        <n v="9442.8178"/>
        <n v="1.3169"/>
        <n v="2.7144000000000004"/>
        <n v="1.9084"/>
        <n v="9.3067"/>
        <n v="0.45955"/>
        <n v="0.32630000000000003"/>
        <n v="269.00055"/>
        <n v="259.76210000000003"/>
        <n v="285.1485"/>
        <n v="139.5862"/>
        <n v="51.7439"/>
        <n v="506.45790000000005"/>
        <n v="349.81895000000003"/>
        <n v="734.2569"/>
        <n v="58.724900000000005"/>
        <n v="98.45680000000002"/>
        <n v="167.0812"/>
        <n v="629.8318"/>
        <n v="314.3231"/>
        <n v="349.4348"/>
        <n v="1808.5145"/>
        <n v="9145.0294"/>
        <n v="1.57495"/>
        <n v="3.1889"/>
        <n v="1.7875"/>
        <n v="8.7438"/>
        <n v="1.2837500000000002"/>
        <n v="9.6668"/>
        <n v="182.86515000000003"/>
        <n v="219.11435"/>
        <n v="165.6954"/>
        <n v="111.82015000000001"/>
        <n v="36.21995"/>
        <n v="316.3199"/>
        <n v="360.44905000000006"/>
        <n v="807.3669500000001"/>
        <n v="31.445050000000002"/>
        <n v="47.009949999999996"/>
        <n v="133.6283"/>
        <n v="534.3182"/>
        <n v="249.1775"/>
        <n v="325.97305"/>
        <n v="1215.64365"/>
        <n v="7805.1675000000005"/>
        <n v="1.2935"/>
        <n v="3.2695000000000003"/>
        <n v="1.5275"/>
        <n v="8.95245"/>
        <n v="6.82045"/>
        <n v="75.46955"/>
        <n v="154.64865"/>
        <n v="196.56324999999998"/>
        <n v="182.62465"/>
        <n v="171.31009999999998"/>
        <n v="44.08105"/>
        <n v="504.48904999999996"/>
        <n v="359.66775"/>
        <n v="645.81205"/>
        <n v="32.495450000000005"/>
        <n v="57.1051"/>
        <n v="107.6543"/>
        <n v="460.4262"/>
        <n v="204.30214999999998"/>
        <n v="250.0537"/>
        <n v="1118.50245"/>
        <n v="7611.5416000000005"/>
        <n v="1.2753"/>
        <n v="2.7807"/>
        <n v="1.65165"/>
        <n v="10.3545"/>
        <n v="11.20795"/>
        <n v="140.2388"/>
        <n v="222.22265"/>
        <n v="258.86315"/>
        <n v="519.3058"/>
        <n v="529.64535"/>
        <n v="35.4224"/>
        <n v="551.0466"/>
        <n v="205.4221"/>
        <n v="351.208"/>
        <n v="45.46685"/>
        <n v="77.97855"/>
        <n v="109.39175"/>
        <n v="423.72135000000003"/>
        <n v="228.20655"/>
        <n v="272.02500000000003"/>
        <n v="1224.2386"/>
        <n v="8026.07845"/>
        <n v="1.352"/>
        <n v="2.8340000000000005"/>
        <n v="1.7634500000000002"/>
        <n v="10.340850000000001"/>
        <n v="19.8354"/>
        <n v="143.4485"/>
        <n v="358.85850000000005"/>
        <n v="339.04065"/>
        <n v="228.83055000000002"/>
        <n v="142.09715"/>
        <n v="49.09125"/>
        <n v="425.66615"/>
        <n v="195.51675000000003"/>
        <n v="349.99250000000006"/>
        <n v="37.455600000000004"/>
        <n v="67.9783"/>
        <n v="112.78995"/>
        <n v="417.9123"/>
        <n v="235.48135"/>
        <n v="275.30490000000003"/>
        <n v="1342.95655"/>
        <n v="9014.12655"/>
        <n v="1.6159000000000001"/>
        <n v="3.0745000000000005"/>
        <n v="1.8284500000000001"/>
        <n v="9.61285"/>
        <n v="20.814950000000003"/>
        <n v="152.0805"/>
        <n v="250.35854999999998"/>
        <n v="247.13715000000002"/>
        <n v="196.36370000000002"/>
        <n v="125.35510000000001"/>
        <n v="50.2138"/>
        <n v="401.83650000000006"/>
        <n v="270.28430000000003"/>
        <n v="532.4696"/>
        <n v="44.03945"/>
        <n v="80.8392"/>
        <n v="89.8781"/>
        <n v="352.47420000000005"/>
        <n v="250.46060000000003"/>
        <n v="275.88730000000004"/>
        <n v="1937.988"/>
        <n v="12642.62415"/>
        <n v="1.8226"/>
        <n v="3.6919999999999997"/>
        <n v="1.87785"/>
        <n v="9.6213"/>
        <n v="45.72035"/>
        <n v="1404.5655"/>
        <n v="302.96955"/>
        <n v="318.6716"/>
        <n v="153.95770000000002"/>
        <n v="115.9314"/>
        <n v="32.2647"/>
        <n v="399.14875000000006"/>
        <n v="384.92740000000003"/>
        <n v="787.7792000000001"/>
        <n v="42.57825"/>
        <n v="74.9177"/>
        <n v="73.3954"/>
        <n v="347.9619"/>
        <n v="228.1162"/>
        <n v="282.80785000000003"/>
        <n v="1784.0563000000002"/>
        <n v="10431.97675"/>
        <n v="1.72705"/>
        <n v="3.9630500000000004"/>
        <n v="1.9201000000000001"/>
        <n v="10.66845"/>
        <n v="19.9537"/>
        <n v="14.176499999999999"/>
        <n v="452.78025"/>
        <n v="474.56175"/>
        <n v="148.486"/>
        <n v="126.5329"/>
        <n v="148.39890000000003"/>
        <n v="1631.8783"/>
        <n v="265.57505000000003"/>
        <n v="527.592"/>
        <n v="70.512"/>
        <n v="124.09864999999999"/>
        <n v="69.31925"/>
        <n v="251.04235"/>
        <n v="274.92335"/>
        <n v="329.38230000000004"/>
        <n v="1948.7279500000002"/>
        <n v="11046.2196"/>
        <n v="1.9175000000000002"/>
        <n v="4.19835"/>
        <n v="2.0644"/>
        <n v="10.9161"/>
        <n v="65.78195000000001"/>
        <n v="482.95975"/>
        <n v="369.4574"/>
        <n v="375.1852"/>
        <n v="123.16199999999999"/>
        <n v="114.05355000000002"/>
        <n v="205.32135000000002"/>
        <n v="2270.0236"/>
        <n v="536.64195"/>
        <n v="758.32315"/>
        <n v="67.3751"/>
        <n v="137.5673"/>
        <n v="73.9427"/>
        <n v="365.82195"/>
        <n v="233.2356"/>
        <n v="308.86505"/>
        <n v="1630.5237000000002"/>
        <n v="10249.151249999999"/>
        <n v="1.7920500000000001"/>
        <n v="4.0976"/>
        <n v="1.9383000000000001"/>
        <n v="10.523500000000002"/>
        <n v="36.79455"/>
        <n v="487.66510000000005"/>
        <n v="300.44755"/>
        <n v="359.51890000000003"/>
        <n v="122.92085000000002"/>
        <n v="111.78505000000001"/>
        <n v="202.4139"/>
        <n v="2062.567"/>
        <n v="289.35790000000003"/>
        <n v="497.3267000000001"/>
        <n v="53.743950000000005"/>
        <n v="96.53735"/>
        <n v="111.90335"/>
        <n v="971.3665000000001"/>
        <n v="231.61125"/>
        <n v="287.57430000000005"/>
        <n v="1798.83795"/>
        <n v="9979.9518"/>
        <n v="1.7459"/>
        <n v="3.6614500000000003"/>
        <n v="2.28605"/>
        <n v="10.6873"/>
        <n v="24.41465"/>
        <n v="182.91715000000002"/>
        <n v="298.14135"/>
        <n v="615.25425"/>
        <n v="125.20040000000002"/>
        <n v="115.73055000000001"/>
        <n v="231.47475"/>
        <n v="2144.37275"/>
        <n v="259.6555"/>
        <n v="528.61705"/>
        <n v="69.49475000000001"/>
        <n v="142.33245000000002"/>
        <n v="145.7456"/>
        <n v="705.0849000000001"/>
        <n v="250.65365"/>
        <n v="320.10355"/>
        <n v="1857.0987499999999"/>
        <n v="11786.0756"/>
        <n v="0.8294"/>
        <n v="1.3702"/>
        <n v="1.12385"/>
        <n v="4.52595"/>
        <n v="59.539350000000006"/>
        <n v="413.28430000000003"/>
        <n v="270.3935"/>
        <n v="496.678"/>
        <n v="120.20125000000002"/>
        <n v="112.29205"/>
        <n v="174.9137"/>
        <n v="1383.3638"/>
        <n v="254.8364"/>
        <n v="502.49420000000003"/>
        <n v="47.451950000000004"/>
        <n v="106.20805"/>
        <n v="153.09515000000002"/>
        <n v="566.96445"/>
        <n v="266.28095"/>
        <n v="313.82845"/>
        <n v="2258.1104"/>
        <n v="13198.0511"/>
        <n v="0.32695"/>
        <n v="0.26975"/>
        <n v="0.40365"/>
        <n v="0.85865"/>
        <n v="61.2313"/>
        <n v="578.6547"/>
        <n v="367.57955"/>
        <n v="580.8387"/>
        <n v="121.15220000000001"/>
        <n v="114.41690000000001"/>
        <n v="177.94075"/>
        <n v="1296.8189"/>
        <n v="303.2926"/>
        <n v="587.7794"/>
        <n v="33.8832"/>
        <n v="184.21975000000003"/>
        <n v="116.40525000000001"/>
        <n v="455.0117"/>
        <n v="250.09010000000004"/>
        <n v="298.0185"/>
        <n v="2107.5626"/>
        <n v="12221.98445"/>
        <n v="0.43810000000000004"/>
        <n v="0.7845500000000001"/>
        <n v="0.4654"/>
        <n v="1.8719999999999999"/>
        <n v="56.597449999999995"/>
        <n v="657.93585"/>
        <n v="471.9754"/>
        <n v="675.85635"/>
        <n v="117.84695"/>
        <n v="111.17925"/>
        <n v="183.72965000000002"/>
        <n v="1525.5246499999998"/>
        <n v="346.99665000000005"/>
        <n v="746.46585"/>
        <n v="37.3646"/>
        <n v="227.396"/>
        <n v="124.3255"/>
        <n v="525.56595"/>
        <n v="233.636"/>
        <n v="272.5502"/>
        <n v="1778.8803500000001"/>
        <n v="10883.104050000002"/>
        <n v="1.9422000000000001"/>
        <n v="4.27505"/>
        <n v="1.6549"/>
        <n v="8.8491"/>
        <n v="58.438250000000004"/>
        <n v="527.319"/>
        <n v="495.2402"/>
        <n v="564.5776500000001"/>
        <n v="132.9172"/>
        <n v="118.95"/>
        <n v="197.69945"/>
        <n v="1681.4993000000002"/>
        <n v="340.24705"/>
        <n v="760.3498500000001"/>
        <n v="46.05835"/>
        <n v="191.78250000000003"/>
        <n v="150.111"/>
        <n v="731.3787000000001"/>
        <n v="289.27925000000005"/>
        <n v="359.72885"/>
        <n v="1907.0597"/>
        <n v="12238.60365"/>
        <n v="2.7365"/>
        <n v="6.817850000000001"/>
        <n v="3.0842500000000004"/>
        <n v="17.467450000000003"/>
        <n v="35.9385"/>
        <n v="240.21985"/>
        <n v="409.20165000000003"/>
        <n v="502.0041"/>
        <n v="146.43915"/>
        <n v="136.16655"/>
        <n v="139.38340000000002"/>
        <n v="1205.52705"/>
        <n v="296.4988"/>
        <n v="603.10445"/>
        <n v="36.9655"/>
        <n v="170.35005"/>
        <n v="123.51365"/>
        <n v="511.78400000000005"/>
        <n v="317.47235"/>
        <n v="386.73635"/>
        <n v="2342.4882000000002"/>
        <n v="15112.4831"/>
        <n v="5.9267"/>
        <n v="12.188150000000002"/>
        <n v="6.96215"/>
        <n v="39.081250000000004"/>
        <n v="24.697400000000002"/>
        <n v="156.61165"/>
        <n v="415.73545"/>
        <n v="411.05480000000006"/>
        <n v="146.28835"/>
        <n v="139.8059"/>
        <n v="162.41485"/>
        <n v="1342.5392500000003"/>
        <n v="342.45250000000004"/>
        <n v="780.3692"/>
        <n v="71.75805000000001"/>
        <n v="194.0471"/>
        <n v="169.15405"/>
        <n v="847.7339"/>
        <n v="309.26285"/>
        <n v="364.87944999999996"/>
        <n v="2598.3756500000004"/>
        <n v="17685.2936"/>
        <n v="6.3362"/>
        <n v="12.3084"/>
        <n v="7.70575"/>
        <n v="41.35365"/>
        <n v="26.564200000000003"/>
        <n v="156.37310000000002"/>
        <n v="363.76664999999997"/>
        <n v="391.7251"/>
        <n v="797.76255"/>
        <n v="829.2973000000001"/>
        <n v="158.52005"/>
        <n v="1214.18505"/>
        <n v="288.66955"/>
        <n v="570.726"/>
        <n v="71.19905"/>
        <n v="151.02555"/>
        <n v="163.41"/>
        <n v="855.8790500000001"/>
        <n v="251.54415"/>
        <n v="296.4364"/>
        <n v="2268.721"/>
        <n v="17274.73475"/>
        <n v="8.00735"/>
        <n v="15.02345"/>
        <n v="7.1610499999999995"/>
        <n v="34.6359"/>
        <n v="19.6001"/>
        <n v="392.65200000000004"/>
        <n v="498.70925"/>
        <n v="601.41835"/>
        <n v="1160.61985"/>
        <n v="1117.85895"/>
        <n v="152.09935000000002"/>
        <n v="1261.4251"/>
        <n v="367.19280000000003"/>
        <n v="921.8729000000001"/>
        <n v="77.9467"/>
        <n v="201.3141"/>
        <n v="188.19060000000002"/>
        <n v="1072.4259"/>
        <n v="373.6317"/>
        <n v="429.46475000000004"/>
        <n v="2900.7251000000006"/>
        <n v="20119.000200000002"/>
        <n v="7.3242"/>
        <n v="13.3198"/>
        <n v="8.264100000000001"/>
        <n v="39.47645"/>
        <n v="88.79195000000001"/>
        <n v="1505.6574000000003"/>
        <n v="390.90675"/>
        <n v="400.3129"/>
        <n v="322.96225000000004"/>
        <n v="217.54005"/>
        <n v="146.64260000000002"/>
        <n v="1165.81855"/>
        <n v="360.126"/>
        <n v="757.7869000000001"/>
        <n v="99.2901"/>
        <n v="228.3749"/>
        <n v="206.58495"/>
        <n v="1079.6227000000001"/>
        <n v="356.02905"/>
        <n v="403.56225"/>
        <n v="2792.82835"/>
        <n v="16839.3849"/>
        <n v="6.499350000000001"/>
        <n v="11.38735"/>
        <n v="8.980400000000001"/>
        <n v="40.59835"/>
        <n v="21.41685"/>
        <n v="365.64385"/>
        <n v="510.2578"/>
        <n v="568.25015"/>
        <n v="276.8896"/>
        <n v="178.23065000000003"/>
        <n v="142.41240000000002"/>
        <n v="1070.9959"/>
        <n v="409.32970000000006"/>
        <n v="1044.3966"/>
        <n v="95.758"/>
        <n v="191.1754"/>
        <n v="214.27120000000002"/>
        <n v="945.5894499999999"/>
        <n v="306.371"/>
        <n v="343.94230000000005"/>
        <n v="2884.30805"/>
        <n v="17115.861100000002"/>
        <n v="7.1045"/>
        <n v="15.132000000000001"/>
        <n v="8.653450000000001"/>
        <n v="36.27065"/>
        <n v="19.90365"/>
        <n v="383.8562"/>
        <n v="844.3565"/>
        <n v="1073.384"/>
        <n v="212.4616"/>
        <n v="147.8685"/>
        <n v="135.26045"/>
        <n v="1667.8025"/>
        <n v="297.0435"/>
        <n v="617.6423500000001"/>
        <n v="83.99430000000001"/>
        <n v="180.84820000000002"/>
        <n v="209.4287"/>
        <n v="1043.95265"/>
        <n v="315.91495000000003"/>
        <n v="415.9324"/>
        <n v="2529.19355"/>
        <n v="14941.286100000001"/>
        <n v="6.0047"/>
        <n v="14.625"/>
        <n v="7.703150000000001"/>
        <n v="35.6811"/>
        <n v="84.66965"/>
        <n v="1564.5513"/>
        <n v="1057.0027"/>
        <n v="1584.7182"/>
        <n v="172.43850000000003"/>
        <n v="141.96455"/>
        <n v="143.78"/>
        <n v="1899.61785"/>
        <n v="247.91195000000002"/>
        <n v="599.12125"/>
        <n v="96.23640000000002"/>
        <n v="211.5126"/>
        <n v="228.65375"/>
        <n v="1004.9175500000001"/>
        <n v="326.86615"/>
        <n v="405.19050000000004"/>
        <n v="2773.9777000000004"/>
        <n v="16280.956250000001"/>
        <n v="5.8227"/>
        <n v="11.5037"/>
        <n v="7.820150000000001"/>
        <n v="38.1329"/>
        <n v="30.374499999999998"/>
        <n v="543.8823"/>
        <n v="688.0822000000001"/>
        <n v="1010.2715999999999"/>
        <n v="460.499"/>
        <n v="488.2085"/>
        <n v="196.4521"/>
        <n v="1967.7989499999999"/>
        <n v="278.8162"/>
        <n v="687.9548000000001"/>
        <n v="107.536"/>
        <n v="250.87920000000003"/>
        <n v="246.7062"/>
        <n v="895.5791"/>
        <n v="402.09585000000004"/>
        <n v="518.11955"/>
        <n v="2839.0817"/>
        <n v="16089.525400000002"/>
        <n v="5.74665"/>
        <n v="13.48685"/>
        <n v="7.6492"/>
        <n v="37.67465"/>
        <n v="23.05745"/>
        <n v="368.12555"/>
        <n v="974.5112"/>
        <n v="1255.6271"/>
        <n v="550.4512"/>
        <n v="525.0219000000001"/>
        <n v="207.0445"/>
        <n v="2174.3657"/>
        <n v="460.73105000000004"/>
        <n v="1265.53635"/>
        <n v="134.2744"/>
        <n v="299.85345"/>
        <n v="304.4366"/>
        <n v="1137.0255"/>
        <n v="504.03925000000004"/>
        <n v="665.23145"/>
        <n v="3979.83365"/>
        <n v="23708.724650000004"/>
        <n v="6.3778"/>
        <n v="13.612950000000001"/>
        <n v="8.1276"/>
        <n v="39.19435"/>
        <n v="28.041"/>
        <n v="423.74995"/>
        <n v="839.33135"/>
        <n v="1111.5877500000001"/>
        <n v="658.54165"/>
        <n v="587.5506"/>
        <n v="175.73270000000002"/>
        <n v="2224.976"/>
        <n v="355.46875"/>
        <n v="939.0771"/>
        <n v="114.91415"/>
        <n v="249.3673"/>
        <n v="408.23575"/>
        <n v="1270.85335"/>
        <n v="545.06075"/>
        <n v="664.3143"/>
        <n v="4161.2558"/>
        <n v="22560.36055"/>
        <n v="6.7028"/>
        <n v="13.0806"/>
        <n v="8.7126"/>
        <n v="38.20765"/>
        <n v="28.36015"/>
        <n v="531.9106"/>
        <n v="695.8542500000001"/>
        <n v="916.18215"/>
        <n v="1038.0532500000002"/>
        <n v="985.46435"/>
        <n v="197.41020000000003"/>
        <n v="2220.5963"/>
        <n v="495.7446"/>
        <n v="1388.9395"/>
        <n v="148.9956"/>
        <n v="330.38070000000005"/>
        <n v="372.27970000000005"/>
        <n v="1257.5823"/>
        <n v="543.67755"/>
        <n v="727.16215"/>
        <n v="3852.3251000000005"/>
        <n v="20696.455"/>
        <n v="6.00145"/>
        <n v="13.3926"/>
        <n v="8.4214"/>
        <n v="34.8075"/>
        <n v="195.8398"/>
        <n v="4805.9680499999995"/>
        <n v="2966.9666"/>
        <n v="4834.80985"/>
        <n v="856.2144499999999"/>
        <n v="618.61605"/>
        <n v="348.31225"/>
        <n v="2346.1815"/>
        <n v="812.5351"/>
        <n v="2478.54295"/>
        <n v="217.3678"/>
        <n v="546.8216"/>
        <n v="681.81945"/>
        <n v="2134.8782"/>
        <n v="1265.61695"/>
        <n v="1872.4225000000001"/>
        <n v="8395.4936"/>
        <n v="41339.568400000004"/>
        <n v="8.42335"/>
        <n v="17.746950000000002"/>
        <n v="11.360050000000001"/>
        <n v="43.9556"/>
        <n v="196.15765000000002"/>
        <n v="2951.2548"/>
        <n v="807.0283000000001"/>
        <n v="1316.9988"/>
        <n v="808.2841"/>
        <n v="683.64335"/>
        <n v="247.79950000000002"/>
        <n v="2228.31765"/>
        <n v="447.58090000000004"/>
        <n v="1076.20955"/>
        <n v="89.28010000000002"/>
        <n v="216.6255"/>
        <n v="416.4537"/>
        <n v="1645.3931"/>
        <n v="762.4448"/>
        <n v="1012.77735"/>
        <n v="5986.409000000001"/>
        <n v="35461.1374"/>
        <n v="5.99885"/>
        <n v="13.133249999999999"/>
        <n v="8.56765"/>
        <n v="36.996050000000004"/>
        <n v="59.68105"/>
        <n v="976.64645"/>
        <n v="1064.2671"/>
        <n v="1639.6497000000002"/>
        <n v="976.89475"/>
        <n v="768.81415"/>
        <n v="287.70430000000005"/>
        <n v="2778.4354"/>
        <n v="600.45765"/>
        <n v="1454.7741"/>
        <n v="113.4159"/>
        <n v="278.92865"/>
        <n v="465.7445"/>
        <n v="1911.1235000000001"/>
        <n v="937.8772"/>
        <n v="1252.1041"/>
        <n v="7007.911950000001"/>
        <n v="37113.07015"/>
        <n v="6.6612"/>
        <n v="13.41145"/>
        <n v="9.8332"/>
        <n v="41.35105"/>
        <n v="135.09145"/>
        <n v="2710.8873999999996"/>
        <n v="800.3437"/>
        <n v="1456.6116499999998"/>
        <n v="896.04255"/>
        <n v="762.5332"/>
        <n v="338.89895"/>
        <n v="3089.7035000000005"/>
        <n v="381.00985000000003"/>
        <n v="849.6338499999999"/>
        <n v="81.1005"/>
        <n v="176.5946"/>
        <n v="435.0502"/>
        <n v="1815.16075"/>
        <n v="733.3924000000001"/>
        <n v="954.6179500000001"/>
        <n v="5294.6348"/>
        <n v="28654.12355"/>
        <n v="6.117800000000001"/>
        <n v="13.820950000000002"/>
        <n v="8.768500000000001"/>
        <n v="38.53005"/>
        <n v="92.75565"/>
        <n v="1902.6085"/>
        <n v="435.86595"/>
        <n v="734.40705"/>
        <n v="784.3004"/>
        <n v="766.78355"/>
        <n v="100.75585"/>
        <n v="1526.0453000000002"/>
        <n v="230.12535"/>
        <n v="550.3049500000001"/>
        <n v="59.26505000000001"/>
        <n v="112.92905"/>
        <n v="206.2099"/>
        <n v="1110.2949"/>
        <n v="475.11750000000006"/>
        <n v="576.75865"/>
        <n v="2373.0889"/>
        <n v="11896.57625"/>
        <n v="5.222100000000001"/>
        <n v="12.944749999999999"/>
        <n v="7.7467"/>
        <n v="37.21705"/>
        <n v="10.2635"/>
        <n v="172.3423"/>
        <n v="61.20595"/>
        <n v="88.19525"/>
        <n v="106.55905000000001"/>
        <n v="106.46220000000001"/>
        <n v="10.167950000000001"/>
        <n v="180.30544999999998"/>
        <n v="25.8102"/>
        <n v="60.775"/>
        <n v="5.89875"/>
        <n v="9.920300000000001"/>
        <n v="26.865150000000003"/>
        <n v="121.31145000000001"/>
        <n v="55.0875"/>
        <n v="54.7807"/>
        <n v="188.7379"/>
        <n v="723.5618000000001"/>
        <n v="1.0387000000000002"/>
        <n v="1.9357000000000002"/>
        <n v="1.13945"/>
        <n v="5.0544"/>
        <n v="0.8710000000000001"/>
        <n v="19.36285"/>
        <n v="300.40400000000005"/>
        <n v="507.1222"/>
        <n v="113.9398"/>
        <n v="97.58385"/>
        <n v="58.36545"/>
        <n v="847.2457499999999"/>
        <n v="220.53979999999999"/>
        <n v="427.21835000000004"/>
        <n v="41.7326"/>
        <n v="99.56765000000001"/>
        <n v="104.98605"/>
        <n v="609.56675"/>
        <n v="336.21055"/>
        <n v="451.31515"/>
        <n v="1358.99985"/>
        <n v="6683.87395"/>
        <n v="16.523000000000003"/>
        <n v="92.6432"/>
        <n v="5.31245"/>
        <n v="74.26315000000001"/>
        <n v="239.28515"/>
        <n v="432.55485000000004"/>
        <n v="88.9655"/>
        <n v="75.6977"/>
        <n v="76.60835"/>
        <n v="593.7347"/>
        <n v="217.5498"/>
        <n v="421.93255"/>
        <n v="39.64675"/>
        <n v="92.90125"/>
        <n v="103.6737"/>
        <n v="470.41605"/>
        <n v="353.3036"/>
        <n v="439.61905"/>
        <n v="1541.79545"/>
        <n v="8138.78065"/>
        <n v="19.49935"/>
        <n v="96.39435"/>
        <n v="4.53765"/>
        <n v="103.84140000000001"/>
        <n v="297.3217"/>
        <n v="391.37019999999995"/>
        <n v="84.5065"/>
        <n v="70.5731"/>
        <n v="59.21955"/>
        <n v="410.22865"/>
        <n v="234.23465"/>
        <n v="494.60645"/>
        <n v="39.21775"/>
        <n v="89.4881"/>
        <n v="98.83510000000001"/>
        <n v="372.8218"/>
        <n v="354.71215"/>
        <n v="423.36645"/>
        <n v="1595.0272"/>
        <n v="8670.983100000001"/>
        <n v="19.839299999999998"/>
        <n v="101.58200000000001"/>
        <n v="14.166750000000002"/>
        <n v="122.4704"/>
        <n v="346.55530000000005"/>
        <n v="525.057"/>
        <n v="146.4268"/>
        <n v="173.07485"/>
        <n v="100.7032"/>
        <n v="943.3424000000001"/>
        <n v="254.0395"/>
        <n v="510.7947"/>
        <n v="39.3055"/>
        <n v="95.90685"/>
        <n v="101.12765"/>
        <n v="308.8072"/>
        <n v="352.27075"/>
        <n v="418.8197"/>
        <n v="1738.2755"/>
        <n v="10208.9975"/>
        <n v="20.158450000000002"/>
        <n v="101.09450000000001"/>
        <n v="61.631049999999995"/>
        <n v="569.5651"/>
        <n v="472.40375"/>
        <n v="638.1336"/>
        <n v="322.1465"/>
        <n v="394.90815000000003"/>
        <n v="91.16250000000001"/>
        <n v="625.79335"/>
        <n v="371.4984"/>
        <n v="822.133"/>
        <n v="40.27725"/>
        <n v="99.0314"/>
        <n v="107.56785"/>
        <n v="368.25555"/>
        <n v="399.11885"/>
        <n v="500.77365000000003"/>
        <n v="2175.66895"/>
        <n v="12809.19965"/>
        <n v="17.03455"/>
        <n v="74.7435"/>
        <n v="117.676"/>
        <n v="2177.16135"/>
        <n v="828.8039500000001"/>
        <n v="1037.8511"/>
        <n v="282.78770000000003"/>
        <n v="291.91825"/>
        <n v="89.61680000000001"/>
        <n v="562.2708"/>
        <n v="340.9315"/>
        <n v="579.7376"/>
        <n v="35.8904"/>
        <n v="77.75625000000001"/>
        <n v="121.16390000000001"/>
        <n v="385.01905"/>
        <n v="450.2407"/>
        <n v="538.58285"/>
        <n v="1973.71005"/>
        <n v="9781.3248"/>
        <n v="12.06985"/>
        <n v="55.58995"/>
        <n v="168.50275000000002"/>
        <n v="2796.105"/>
        <n v="546.33215"/>
        <n v="610.4059"/>
        <n v="100.70450000000001"/>
        <n v="109.40865000000001"/>
        <n v="101.7172"/>
        <n v="698.42825"/>
        <n v="223.06245"/>
        <n v="394.66895"/>
        <n v="41.3621"/>
        <n v="94.55290000000001"/>
        <n v="119.66045"/>
        <n v="443.00815000000006"/>
        <n v="441.84075"/>
        <n v="555.8429500000001"/>
        <n v="1677.46995"/>
        <n v="8712.33935"/>
        <n v="10.332400000000002"/>
        <n v="57.97155"/>
        <n v="54.47715000000001"/>
        <n v="566.28845"/>
        <n v="454.12510000000003"/>
        <n v="577.36055"/>
        <n v="97.20555"/>
        <n v="91.26065000000001"/>
        <n v="113.78055"/>
        <n v="836.97705"/>
        <n v="239.07455000000002"/>
        <n v="474.46490000000006"/>
        <n v="32.487"/>
        <n v="62.641149999999996"/>
        <n v="124.19355"/>
        <n v="440.5102"/>
        <n v="468.10530000000006"/>
        <n v="526.73595"/>
        <n v="1816.4386500000003"/>
        <n v="8844.85745"/>
        <n v="10.247250000000001"/>
        <n v="52.67535"/>
        <n v="71.44735"/>
        <n v="1056.6829"/>
        <n v="649.4423"/>
        <n v="921.0903"/>
        <n v="93.1814"/>
        <n v="75.54950000000001"/>
        <n v="133.15575"/>
        <n v="1010.25665"/>
        <n v="311.31165"/>
        <n v="625.9188"/>
        <n v="48.655750000000005"/>
        <n v="95.36475"/>
        <n v="224.70110000000003"/>
        <n v="701.8849500000001"/>
        <n v="567.0613000000001"/>
        <n v="618.5770500000001"/>
        <n v="2422.53505"/>
        <n v="11601.863000000001"/>
        <n v="7.85655"/>
        <n v="43.7697"/>
        <n v="108.94065"/>
        <n v="1728.14915"/>
        <n v="561.71765"/>
        <n v="787.7493000000001"/>
        <n v="70.75185"/>
        <n v="71.58385000000001"/>
        <n v="145.4401"/>
        <n v="903.0307"/>
        <n v="360.1"/>
        <n v="627.36505"/>
        <n v="39.62465"/>
        <n v="78.61425"/>
        <n v="216.3668"/>
        <n v="617.0554000000001"/>
        <n v="535.2087"/>
        <n v="573.49825"/>
        <n v="2514.11095"/>
        <n v="12929.248150000001"/>
        <n v="2.09885"/>
        <n v="12.8726"/>
        <n v="21.6528"/>
        <n v="355.49215"/>
        <n v="603.52175"/>
        <n v="876.291"/>
        <n v="54.6481"/>
        <n v="60.421400000000006"/>
        <n v="83.161"/>
        <n v="594.34505"/>
        <n v="262.158"/>
        <n v="514.098"/>
        <n v="31.524350000000002"/>
        <n v="65.2964"/>
        <n v="176.3723"/>
        <n v="409.71840000000003"/>
        <n v="431.6403"/>
        <n v="417.4599"/>
        <n v="2272.20305"/>
        <n v="10634.62985"/>
        <n v="1.2363"/>
        <n v="10.5885"/>
        <n v="18.7356"/>
        <n v="123.44085"/>
        <n v="559.3354"/>
        <n v="799.1600500000001"/>
        <n v="52.85085"/>
        <n v="59.0603"/>
        <n v="28.700750000000003"/>
        <n v="104.42250000000001"/>
        <n v="210.0215"/>
        <n v="413.94665000000003"/>
        <n v="46.6882"/>
        <n v="145.0358"/>
        <n v="271.42895000000004"/>
        <n v="373.854"/>
        <n v="413.01065"/>
        <n v="2263.7433"/>
        <n v="10823.0798"/>
        <n v="0.64025"/>
        <n v="11.27945"/>
        <n v="56.320550000000004"/>
        <n v="866.13995"/>
        <n v="803.8653999999999"/>
        <n v="1202.91795"/>
        <n v="58.494800000000005"/>
        <n v="70.81945"/>
        <n v="29.8974"/>
        <n v="126.83775"/>
        <n v="274.37735000000004"/>
        <n v="559.76895"/>
        <n v="56.3082"/>
        <n v="176.1422"/>
        <n v="140.22515"/>
        <n v="353.86845"/>
        <n v="437.29010000000005"/>
        <n v="519.7192"/>
        <n v="2341.0179"/>
        <n v="10282.1628"/>
        <n v="0.325"/>
        <n v="10.940800000000001"/>
        <n v="42.37545"/>
        <n v="406.19930000000005"/>
        <n v="764.63075"/>
        <n v="1222.3341"/>
        <n v="55.5802"/>
        <n v="66.3468"/>
        <n v="83.70375000000001"/>
        <n v="605.3892000000001"/>
        <n v="428.05555000000004"/>
        <n v="1006.7603000000001"/>
        <n v="63.739650000000005"/>
        <n v="247.56875"/>
        <n v="150.99695"/>
        <n v="526.63"/>
        <n v="519.5866000000001"/>
        <n v="702.0142999999999"/>
        <n v="2461.3589"/>
        <n v="11257.457900000001"/>
        <n v="0.053950000000000005"/>
        <n v="4.313400000000001"/>
        <n v="23.011300000000002"/>
        <n v="280.3489"/>
        <n v="829.543"/>
        <n v="1384.9881500000001"/>
        <n v="50.971050000000005"/>
        <n v="60.00215000000001"/>
        <n v="86.38239999999999"/>
        <n v="908.9964"/>
        <n v="363.14005000000003"/>
        <n v="785.89745"/>
        <n v="82.24125000000001"/>
        <n v="261.3234"/>
        <n v="130.45045000000002"/>
        <n v="515.4298500000001"/>
        <n v="505.7533"/>
        <n v="664.6464500000001"/>
        <n v="3398.9208500000004"/>
        <n v="16963.4231"/>
        <n v="0.10205"/>
        <n v="0.11309999999999999"/>
        <n v="28.41865"/>
        <n v="300.4937"/>
        <n v="561.4947"/>
        <n v="1072.2361"/>
        <n v="49.9603"/>
        <n v="57.954"/>
        <n v="64.92265"/>
        <n v="772.55555"/>
        <n v="228.82145000000003"/>
        <n v="423.17275"/>
        <n v="61.92875000000001"/>
        <n v="248.48135"/>
        <n v="110.30305"/>
        <n v="397.36190000000005"/>
        <n v="299.0325"/>
        <n v="335.34995000000004"/>
        <n v="2430.2057"/>
        <n v="11490.9964"/>
        <n v="0.062400000000000004"/>
        <n v="0.71955"/>
        <n v="22.610249999999997"/>
        <n v="368.26595000000003"/>
        <n v="675.9038"/>
        <n v="1215.59295"/>
        <n v="688.8583"/>
        <n v="808.2035000000001"/>
        <n v="62.39415"/>
        <n v="749.7815"/>
        <n v="210.54345"/>
        <n v="384.16560000000004"/>
        <n v="75.19265"/>
        <n v="348.36359999999996"/>
        <n v="115.77345"/>
        <n v="417.5769"/>
        <n v="254.17925000000002"/>
        <n v="260.85865"/>
        <n v="2300.80045"/>
        <n v="10033.620350000001"/>
        <n v="0.7956"/>
        <n v="116.1914"/>
        <n v="2065.2638500000003"/>
        <n v="1956.20685"/>
        <n v="2882.32295"/>
        <n v="375.26515"/>
        <n v="411.11135"/>
        <n v="89.87485000000001"/>
        <n v="1092.6149"/>
        <n v="323.0942"/>
        <n v="775.0886"/>
        <n v="92.4417"/>
        <n v="501.0668"/>
        <n v="141.6805"/>
        <n v="569.6288"/>
        <n v="356.91565"/>
        <n v="469.6055"/>
        <n v="2810.9588"/>
        <n v="13829.182900000002"/>
        <n v="55.828500000000005"/>
        <n v="713.33015"/>
        <n v="539.2582000000001"/>
        <n v="802.44515"/>
        <n v="564.02645"/>
        <n v="624.00845"/>
        <n v="69.1366"/>
        <n v="977.1749"/>
        <n v="187.00760000000002"/>
        <n v="408.44505"/>
        <n v="83.75835000000001"/>
        <n v="410.15975000000003"/>
        <n v="160.38750000000002"/>
        <n v="531.063"/>
        <n v="360.68435"/>
        <n v="418.78655000000003"/>
        <n v="2918.3726"/>
        <n v="14289.159300000001"/>
        <n v="17.8061"/>
        <n v="326.95195"/>
        <n v="594.71685"/>
        <n v="889.87145"/>
        <n v="167.03504999999998"/>
        <n v="126.49455"/>
        <n v="65.5343"/>
        <n v="1051.43285"/>
        <n v="189.33785"/>
        <n v="383.35505000000006"/>
        <n v="75.69055"/>
        <n v="409.69825"/>
        <n v="163.56275"/>
        <n v="611.91845"/>
        <n v="352.7173"/>
        <n v="432.7622"/>
        <n v="2458.0478000000003"/>
        <n v="13219.310000000001"/>
        <n v="13.7254"/>
        <n v="72.28455"/>
        <n v="71.77365"/>
        <n v="988.0637"/>
        <n v="545.5398"/>
        <n v="865.4659000000001"/>
        <n v="118.7563"/>
        <n v="102.86444999999999"/>
        <n v="38.93305"/>
        <n v="583.2567"/>
        <n v="150.0876"/>
        <n v="300.67244999999997"/>
        <n v="83.96115"/>
        <n v="410.40935"/>
        <n v="161.0323"/>
        <n v="555.61545"/>
        <n v="378.8226"/>
        <n v="500.26405"/>
        <n v="2257.12435"/>
        <n v="11795.966"/>
        <n v="21.312199999999997"/>
        <n v="107.60165"/>
        <n v="137.46785"/>
        <n v="2140.8868"/>
        <n v="675.00875"/>
        <n v="1153.5478500000002"/>
        <n v="104.99125000000001"/>
        <n v="101.6314"/>
        <n v="45.10285"/>
        <n v="733.8272499999999"/>
        <n v="204.37755"/>
        <n v="366.41475"/>
        <n v="91.2899"/>
        <n v="564.5627000000001"/>
        <n v="182.32955"/>
        <n v="656.6274000000001"/>
        <n v="366.73325000000006"/>
        <n v="472.59290000000004"/>
        <n v="2208.27425"/>
        <n v="11140.90445"/>
        <n v="6.3115000000000006"/>
        <n v="21.9505"/>
        <n v="127.82835"/>
        <n v="2015.988"/>
        <n v="675.4852000000001"/>
        <n v="1113.87575"/>
        <n v="302.0992"/>
        <n v="384.0837"/>
        <n v="44.66865000000001"/>
        <n v="473.2182"/>
        <n v="184.9991"/>
        <n v="342.9023"/>
        <n v="86.229"/>
        <n v="512.42295"/>
        <n v="199.11190000000002"/>
        <n v="546.73515"/>
        <n v="386.64015"/>
        <n v="519.2174"/>
        <n v="2558.39675"/>
        <n v="14249.5613"/>
        <n v="6.956300000000001"/>
        <n v="28.98285"/>
        <n v="21.593"/>
        <n v="400.38635000000005"/>
        <n v="365.98445000000004"/>
        <n v="611.44525"/>
        <n v="96.94815000000001"/>
        <n v="122.29945"/>
        <n v="62.70745"/>
        <n v="1198.7066"/>
        <n v="175.23285"/>
        <n v="374.49555000000004"/>
        <n v="71.96215000000001"/>
        <n v="482.6978"/>
        <n v="154.232"/>
        <n v="414.73185"/>
        <n v="294.41945"/>
        <n v="398.24525"/>
        <n v="2184.65715"/>
        <n v="12335.23525"/>
        <n v="6.66315"/>
        <n v="29.875950000000003"/>
        <n v="55.5633"/>
        <n v="1113.22835"/>
        <n v="363.23040000000003"/>
        <n v="649.0094"/>
        <n v="93.93410000000002"/>
        <n v="107.80770000000001"/>
        <n v="50.530350000000006"/>
        <n v="883.0717999999999"/>
        <n v="192.7757"/>
        <n v="416.16965"/>
        <n v="61.022"/>
        <n v="381.667"/>
        <n v="148.00565"/>
        <n v="404.24215"/>
        <n v="284.77735"/>
        <n v="376.86545"/>
        <n v="2303.0579000000002"/>
        <n v="13999.8482"/>
        <n v="6.061249999999999"/>
        <n v="27.931800000000003"/>
        <n v="95.29260000000001"/>
        <n v="2161.71215"/>
        <n v="335.95835000000005"/>
        <n v="920.69575"/>
        <n v="70.5965"/>
        <n v="159.53145"/>
        <n v="33.9508"/>
        <n v="872.4807000000001"/>
        <n v="201.79705"/>
        <n v="640.1564"/>
        <n v="38.8453"/>
        <n v="297.7403"/>
        <n v="143.23985000000002"/>
        <n v="612.4014"/>
        <n v="150.22150000000002"/>
        <n v="280.80455"/>
        <n v="1284.72305"/>
        <n v="12609.316850000001"/>
        <n v="4.04105"/>
        <n v="31.33455"/>
        <n v="83.44245"/>
        <n v="2170.5242000000003"/>
        <n v="229.46235000000001"/>
        <n v="559.60905"/>
        <n v="70.9709"/>
        <n v="139.27745000000002"/>
        <n v="39.702650000000006"/>
        <n v="787.5283000000001"/>
        <n v="481.17225"/>
        <n v="1223.5171"/>
        <n v="52.333450000000006"/>
        <n v="328.61335"/>
        <n v="120.04655000000001"/>
        <n v="457.0436"/>
        <n v="186.17235"/>
        <n v="308.6031"/>
        <n v="1737.39995"/>
        <n v="12570.7426"/>
        <n v="12.34155"/>
        <n v="94.1642"/>
        <n v="15.874300000000002"/>
        <n v="254.01870000000002"/>
        <n v="204.04475000000002"/>
        <n v="446.05145"/>
        <n v="253.00795"/>
        <n v="417.76735"/>
        <n v="46.129200000000004"/>
        <n v="587.11575"/>
        <n v="1531.9914999999999"/>
        <n v="2436.928"/>
        <n v="55.848000000000006"/>
        <n v="281.8803"/>
        <n v="130.41665"/>
        <n v="355.11969999999997"/>
        <n v="263.52950000000004"/>
        <n v="361.5989"/>
        <n v="1948.7117"/>
        <n v="11671.6483"/>
        <n v="15.564250000000001"/>
        <n v="89.41725"/>
        <n v="99.71715"/>
        <n v="1358.18605"/>
        <n v="220.8856"/>
        <n v="429.06955"/>
        <n v="99.7464"/>
        <n v="118.9591"/>
        <n v="37.0422"/>
        <n v="588.49765"/>
        <n v="3821.3032"/>
        <n v="5144.7461"/>
        <n v="59.845499999999994"/>
        <n v="276.68615"/>
        <n v="129.68995"/>
        <n v="358.03884999999997"/>
        <n v="242.9674"/>
        <n v="327.4414"/>
        <n v="1880.5813000000003"/>
        <n v="11435.07495"/>
        <n v="17.303"/>
        <n v="90.18490000000001"/>
        <n v="121.83795"/>
        <n v="1897.94865"/>
        <n v="220.22910000000002"/>
        <n v="469.1401"/>
        <n v="80.0735"/>
        <n v="103.2213"/>
        <n v="63.16765"/>
        <n v="942.4616500000001"/>
        <n v="3872.6232999999997"/>
        <n v="4848.9766"/>
        <n v="50.6688"/>
        <n v="243.41785"/>
        <n v="162.7483"/>
        <n v="466.00905"/>
        <n v="232.453"/>
        <n v="305.66575"/>
        <n v="2207.7393"/>
        <n v="14592.45255"/>
        <n v="18.3118"/>
        <n v="91.82679999999999"/>
        <n v="159.7609"/>
        <n v="1329.99035"/>
        <n v="269.56605"/>
        <n v="620.152"/>
        <n v="137.97485"/>
        <n v="163.61865"/>
        <n v="58.04305"/>
        <n v="824.6589"/>
        <n v="1924.1105"/>
        <n v="2967.88765"/>
        <n v="56.23995"/>
        <n v="243.09935000000002"/>
        <n v="159.70955"/>
        <n v="414.43025000000006"/>
        <n v="225.86395000000002"/>
        <n v="285.0588"/>
        <n v="2104.7481000000002"/>
        <n v="12858.385150000002"/>
        <n v="10.5755"/>
        <n v="44.2845"/>
        <n v="81.19215"/>
        <n v="1170.25025"/>
        <n v="247.67795"/>
        <n v="825.2673000000001"/>
        <n v="205.03664999999998"/>
        <n v="213.18635"/>
        <n v="80.93215"/>
        <n v="1091.55995"/>
        <n v="1580.1084"/>
        <n v="2194.92715"/>
        <n v="45.75415"/>
        <n v="174.55815"/>
        <n v="164.6723"/>
        <n v="487.6131"/>
        <n v="271.4439"/>
        <n v="369.61145000000005"/>
        <n v="2169.19365"/>
        <n v="12639.3826"/>
        <n v="2.76185"/>
        <n v="5.2195"/>
        <n v="54.03255"/>
        <n v="516.40745"/>
        <n v="220.72115000000002"/>
        <n v="437.55335"/>
        <n v="204.62715"/>
        <n v="224.24935000000002"/>
        <n v="71.55135"/>
        <n v="1099.70055"/>
        <n v="1166.33855"/>
        <n v="1784.0888"/>
        <n v="57.503550000000004"/>
        <n v="187.85"/>
        <n v="169.8554"/>
        <n v="535.16515"/>
        <n v="302.12845"/>
        <n v="409.0944"/>
        <n v="2636.4923"/>
        <n v="15939.1128"/>
        <n v="1.6276000000000002"/>
        <n v="3.08555"/>
        <n v="125.6359"/>
        <n v="1448.4067000000002"/>
        <n v="233.78680000000003"/>
        <n v="448.9836"/>
        <n v="219.5713"/>
        <n v="248.24475"/>
        <n v="97.3726"/>
        <n v="1296.4679"/>
        <n v="1198.79175"/>
        <n v="1746.0196"/>
        <n v="47.032700000000006"/>
        <n v="163.6297"/>
        <n v="183.9045"/>
        <n v="553.61995"/>
        <n v="155.05620000000002"/>
        <n v="187.79085"/>
        <n v="2317.7888500000004"/>
        <n v="13533.07605"/>
        <n v="0.7423"/>
        <n v="1.48395"/>
        <n v="158.3244"/>
        <n v="1376.1748"/>
        <n v="269.91835000000003"/>
        <n v="596.57455"/>
        <n v="354.52299999999997"/>
        <n v="386.5056"/>
        <n v="111.37035"/>
        <n v="1682.2279500000002"/>
        <n v="929.0060000000001"/>
        <n v="1586.17225"/>
        <n v="58.18540000000001"/>
        <n v="200.681"/>
        <n v="203.21535"/>
        <n v="608.8121"/>
        <n v="172.36180000000002"/>
        <n v="227.03915"/>
        <n v="2195.2378500000004"/>
        <n v="12864.16495"/>
        <n v="0.21970000000000003"/>
        <n v="0.3978"/>
        <n v="231.45005"/>
        <n v="3072.94455"/>
        <n v="183.74200000000002"/>
        <n v="414.12085"/>
        <n v="192.71525000000003"/>
        <n v="206.08315"/>
        <n v="96.46065000000002"/>
        <n v="1147.2526"/>
        <n v="1297.8732"/>
        <n v="2136.5591"/>
        <n v="49.7419"/>
        <n v="180.57845"/>
        <n v="221.4745"/>
        <n v="693.4538000000001"/>
        <n v="301.67865"/>
        <n v="430.10630000000003"/>
        <n v="2747.8619999999996"/>
        <n v="17033.24545"/>
        <n v="49.4767"/>
        <n v="416.41145000000006"/>
        <n v="182.2938"/>
        <n v="436.69795"/>
        <n v="116.94930000000001"/>
        <n v="134.28285"/>
        <n v="100.50885"/>
        <n v="1214.25265"/>
        <n v="1360.39605"/>
        <n v="2109.21815"/>
        <n v="80.45895"/>
        <n v="703.3858"/>
        <n v="237.95265"/>
        <n v="550.4746"/>
        <n v="352.86875000000003"/>
        <n v="460.14540000000005"/>
        <n v="2997.35345"/>
        <n v="17991.7413"/>
        <n v="8.77955"/>
        <n v="42.60880000000001"/>
        <n v="94.31175"/>
        <n v="1163.5910000000001"/>
        <n v="199.02935000000002"/>
        <n v="388.59275"/>
        <n v="161.32155"/>
        <n v="149.78990000000002"/>
        <n v="84.64495000000001"/>
        <n v="986.35225"/>
        <n v="1349.23685"/>
        <n v="2286.271"/>
        <n v="66.0699"/>
        <n v="540.3242"/>
        <n v="243.0428"/>
        <n v="700.6987"/>
        <n v="337.89275000000004"/>
        <n v="450.3759"/>
        <n v="3148.2490000000003"/>
        <n v="19523.71785"/>
        <n v="12.91485"/>
        <n v="63.0513"/>
        <n v="200.81490000000002"/>
        <n v="1823.6276500000001"/>
        <n v="378.9877"/>
        <n v="783.8714"/>
        <n v="152.9957"/>
        <n v="154.7065"/>
        <n v="62.67625"/>
        <n v="704.01565"/>
        <n v="1600.5996499999999"/>
        <n v="2648.32425"/>
        <n v="81.367"/>
        <n v="511.62215000000003"/>
        <n v="263.43785"/>
        <n v="764.5716"/>
        <n v="360.45295000000004"/>
        <n v="471.85774999999995"/>
        <n v="3551.77615"/>
        <n v="21327.034949999997"/>
        <n v="13.4212"/>
        <n v="65.17355"/>
        <n v="283.55795"/>
        <n v="3179.8663"/>
        <n v="246.2837"/>
        <n v="479.08315000000005"/>
        <n v="114.93299999999999"/>
        <n v="124.61735"/>
        <n v="100.49130000000001"/>
        <n v="1004.03225"/>
        <n v="1851.4509"/>
        <n v="3302.9334"/>
        <n v="76.2398"/>
        <n v="444.02670000000006"/>
        <n v="276.31435"/>
        <n v="779.6035"/>
        <n v="374.40975000000003"/>
        <n v="515.6034"/>
        <n v="3139.2361"/>
        <n v="18158.0841"/>
        <n v="10.851750000000001"/>
        <n v="49.889450000000004"/>
        <n v="123.19125000000001"/>
        <n v="1198.85935"/>
        <n v="354.6374"/>
        <n v="889.49055"/>
        <n v="107.7479"/>
        <n v="124.97745"/>
        <n v="108.50125000000001"/>
        <n v="1117.11145"/>
        <n v="1692.5044500000001"/>
        <n v="3176.6865000000003"/>
        <n v="73.47795"/>
        <n v="457.40175000000005"/>
        <n v="296.8459"/>
        <n v="988.89115"/>
        <n v="308.73895"/>
        <n v="429.04940000000005"/>
        <n v="3243.6664000000005"/>
        <n v="18787.59415"/>
        <n v="14.3"/>
        <n v="82.75865"/>
        <n v="128.57195000000002"/>
        <n v="1350.88005"/>
        <n v="283.0802"/>
        <n v="704.19245"/>
        <n v="103.97985"/>
        <n v="138.5878"/>
        <n v="92.86550000000001"/>
        <n v="979.2107000000001"/>
        <n v="1335.6388500000003"/>
        <n v="2719.2009000000003"/>
        <n v="74.581"/>
        <n v="484.2383"/>
        <n v="288.99715"/>
        <n v="988.4361500000001"/>
        <n v="254.21305"/>
        <n v="379.32115000000005"/>
        <n v="3027.8105"/>
        <n v="18392.19785"/>
        <n v="15.9978"/>
        <n v="107.45995"/>
        <n v="85.30405"/>
        <n v="870.2596500000001"/>
        <n v="281.6086"/>
        <n v="620.05385"/>
        <n v="118.4027"/>
        <n v="126.97945000000001"/>
        <n v="147.81455000000003"/>
        <n v="1021.9917500000001"/>
        <n v="1562.8795"/>
        <n v="2759.8506"/>
        <n v="62.868"/>
        <n v="381.47915"/>
        <n v="419.1369"/>
        <n v="1102.1874500000001"/>
        <n v="301.57075"/>
        <n v="413.00935000000004"/>
        <n v="3069.9734000000003"/>
        <n v="16955.93445"/>
        <n v="20.186400000000003"/>
        <n v="105.30584999999999"/>
        <n v="158.8691"/>
        <n v="1365.7826000000002"/>
        <n v="487.13405"/>
        <n v="1052.72375"/>
        <n v="114.4663"/>
        <n v="137.32875"/>
        <n v="93.29905000000001"/>
        <n v="862.8340499999999"/>
        <n v="1807.1495"/>
        <n v="3348.5244000000002"/>
        <n v="77.4033"/>
        <n v="454.79850000000005"/>
        <n v="464.9619"/>
        <n v="998.6509"/>
        <n v="342.73720000000003"/>
        <n v="476.4409"/>
        <n v="3566.2289000000005"/>
        <n v="19230.15445"/>
        <n v="19.14705"/>
        <n v="103.1589"/>
        <n v="156.8177"/>
        <n v="1657.0203000000001"/>
        <n v="712.0061000000001"/>
        <n v="1559.5086000000001"/>
        <n v="96.43400000000001"/>
        <n v="114.5625"/>
        <n v="138.9206"/>
        <n v="1454.3314500000001"/>
        <n v="2141.70255"/>
        <n v="3958.76195"/>
        <n v="84.8432"/>
        <n v="501.67715000000004"/>
        <n v="389.65355"/>
        <n v="1176.7821000000001"/>
        <n v="392.80995"/>
        <n v="608.8342"/>
        <n v="3516.77365"/>
        <n v="19540.7121"/>
        <n v="17.76905"/>
        <n v="91.69355"/>
        <n v="102.82805"/>
        <n v="929.7470000000001"/>
        <n v="646.1650000000001"/>
        <n v="1603.0248000000001"/>
        <n v="103.48065"/>
        <n v="123.39535000000001"/>
        <n v="135.7603"/>
        <n v="1498.8870000000002"/>
        <n v="2870.8537"/>
        <n v="5529.9523500000005"/>
        <n v="76.82545"/>
        <n v="470.75405"/>
        <n v="417.44495"/>
        <n v="1355.4138"/>
        <n v="394.88085"/>
        <n v="610.6971"/>
        <n v="3765.177"/>
        <n v="19117.190300000002"/>
        <n v="17.91075"/>
        <n v="90.18880000000001"/>
        <n v="233.07895000000002"/>
        <n v="2615.4336000000003"/>
        <n v="892.9557000000001"/>
        <n v="2335.03075"/>
        <n v="442.92495"/>
        <n v="521.3013"/>
        <n v="216.92385"/>
        <n v="2237.27595"/>
        <n v="2704.0026000000003"/>
        <n v="5588.196250000001"/>
        <n v="113.0285"/>
        <n v="574.8704"/>
        <n v="519.3955000000001"/>
        <n v="1554.58225"/>
        <n v="387.39545000000004"/>
        <n v="610.7608"/>
        <n v="4453.69145"/>
        <n v="20136.0718"/>
        <n v="21.63005"/>
        <n v="86.32260000000001"/>
        <n v="302.89805"/>
        <n v="2634.3148"/>
        <n v="3183.5583"/>
        <n v="6236.130550000001"/>
        <n v="1013.4182500000001"/>
        <n v="1002.7251"/>
        <n v="267.579"/>
        <n v="2515.0645"/>
        <n v="4557.41455"/>
        <n v="7835.228050000001"/>
        <n v="303.61045"/>
        <n v="1469.5239000000001"/>
        <n v="876.2559"/>
        <n v="2252.5035"/>
        <n v="1203.19355"/>
        <n v="1879.03365"/>
        <n v="10264.25335"/>
        <n v="40637.7686"/>
        <n v="27.20965"/>
        <n v="106.27890000000001"/>
        <n v="278.4184"/>
        <n v="2253.56365"/>
        <n v="1091.2174"/>
        <n v="2754.8846"/>
        <n v="259.45725000000004"/>
        <n v="192.62099999999998"/>
        <n v="251.95430000000002"/>
        <n v="2455.49395"/>
        <n v="3486.13265"/>
        <n v="5794.8273500000005"/>
        <n v="136.42525"/>
        <n v="658.9908"/>
        <n v="619.242"/>
        <n v="1845.07245"/>
        <n v="735.1623500000001"/>
        <n v="947.8053000000001"/>
        <n v="7061.4986"/>
        <n v="32185.686"/>
        <n v="22.2573"/>
        <n v="91.42445"/>
        <n v="148.9683"/>
        <n v="1301.58405"/>
        <n v="1858.0997499999999"/>
        <n v="4342.64285"/>
        <n v="255.18935"/>
        <n v="190.78799999999998"/>
        <n v="315.09205000000003"/>
        <n v="2980.84995"/>
        <n v="3851.4853000000003"/>
        <n v="6529.778450000001"/>
        <n v="149.69955"/>
        <n v="738.8186000000001"/>
        <n v="688.10235"/>
        <n v="2181.18095"/>
        <n v="1072.55785"/>
        <n v="1585.0653"/>
        <n v="7236.249150000001"/>
        <n v="30468.4523"/>
        <n v="21.315450000000002"/>
        <n v="94.88180000000001"/>
        <n v="399.0038"/>
        <n v="3107.0949"/>
        <n v="1743.34485"/>
        <n v="5458.76825"/>
        <n v="210.2295"/>
        <n v="184.31725"/>
        <n v="243.09220000000002"/>
        <n v="2292.5955000000004"/>
        <n v="2665.9165"/>
        <n v="5320.2565"/>
        <n v="126.9307"/>
        <n v="629.34495"/>
        <n v="554.74185"/>
        <n v="1953.0524"/>
        <n v="615.72355"/>
        <n v="763.8033000000001"/>
        <n v="5551.29575"/>
        <n v="23324.132"/>
        <n v="24.802049999999998"/>
        <n v="92.48655000000001"/>
        <n v="190.5787"/>
        <n v="1404.69745"/>
        <n v="609.3893"/>
        <n v="2039.30805"/>
        <n v="150.8247"/>
        <n v="146.96370000000002"/>
        <n v="109.37550000000002"/>
        <n v="1802.72755"/>
        <n v="1995.5630500000002"/>
        <n v="3417.5713"/>
        <n v="90.0042"/>
        <n v="409.70930000000004"/>
        <n v="338.2925"/>
        <n v="1195.7920000000001"/>
        <n v="512.5926000000001"/>
        <n v="665.50055"/>
        <n v="3104.3116"/>
        <n v="14401.98175"/>
        <n v="14.90775"/>
        <n v="85.93065"/>
        <n v="95.80285"/>
        <n v="668.8240000000001"/>
        <n v="131.21290000000002"/>
        <n v="408.12005"/>
        <n v="39.24635"/>
        <n v="40.107600000000005"/>
        <n v="27.69715"/>
        <n v="478.24725"/>
        <n v="590.7577"/>
        <n v="894.127"/>
        <n v="19.22895"/>
        <n v="96.22080000000001"/>
        <n v="92.13490000000002"/>
        <n v="281.74185"/>
        <n v="181.82125000000002"/>
        <n v="238.69235"/>
        <n v="864.3842999999999"/>
        <n v="3988.5436499999996"/>
        <n v="5.93515"/>
        <n v="27.7771"/>
        <n v="20.2852"/>
        <n v="182.1443"/>
        <m/>
      </sharedItems>
    </cacheField>
    <cacheField name="new_customer" numFmtId="0">
      <sharedItems containsString="0" containsBlank="1" containsNumber="1" containsInteger="1">
        <n v="0.0"/>
        <n v="1.0"/>
        <m/>
      </sharedItems>
    </cacheField>
    <cacheField name="month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2869" sheet="Data"/>
  </cacheSource>
  <cacheFields>
    <cacheField name="Order_Date" numFmtId="164">
      <sharedItems containsDate="1" containsString="0" containsBlank="1">
        <d v="2021-08-01T00:00:00Z"/>
        <d v="2021-08-02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3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5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6T00:00:00Z"/>
        <d v="2022-02-27T00:00:00Z"/>
        <d v="2022-02-28T00:00:00Z"/>
        <d v="2022-03-01T00:00:00Z"/>
        <d v="2022-03-02T00:00:00Z"/>
        <d v="2022-03-03T00:00:00Z"/>
        <d v="2022-03-04T00:00:00Z"/>
        <d v="2022-03-05T00:00:00Z"/>
        <d v="2022-03-06T00:00:00Z"/>
        <d v="2022-03-07T00:00:00Z"/>
        <d v="2022-03-08T00:00:00Z"/>
        <d v="2022-03-09T00:00:00Z"/>
        <d v="2022-03-10T00:00:00Z"/>
        <d v="2022-03-11T00:00:00Z"/>
        <d v="2022-03-12T00:00:00Z"/>
        <d v="2022-03-13T00:00:00Z"/>
        <d v="2022-03-14T00:00:00Z"/>
        <d v="2022-03-15T00:00:00Z"/>
        <d v="2022-03-16T00:00:00Z"/>
        <d v="2022-03-17T00:00:00Z"/>
        <d v="2022-03-18T00:00:00Z"/>
        <d v="2022-03-19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0T00:00:00Z"/>
        <d v="2022-04-11T00:00:00Z"/>
        <d v="2022-04-12T00:00:00Z"/>
        <d v="2022-04-13T00:00:00Z"/>
        <d v="2022-04-14T00:00:00Z"/>
        <d v="2022-04-15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0T00:00:00Z"/>
        <d v="2022-06-11T00:00:00Z"/>
        <d v="2022-06-12T00:00:00Z"/>
        <d v="2022-06-13T00:00:00Z"/>
        <d v="2022-06-14T00:00:00Z"/>
        <d v="2022-06-15T00:00:00Z"/>
        <d v="2022-06-16T00:00:00Z"/>
        <d v="2022-06-17T00:00:00Z"/>
        <d v="2022-06-18T00:00:00Z"/>
        <d v="2022-06-19T00:00:00Z"/>
        <d v="2022-06-20T00:00:00Z"/>
        <d v="2022-06-21T00:00:00Z"/>
        <d v="2022-06-22T00:00:00Z"/>
        <d v="2022-06-23T00:00:00Z"/>
        <d v="2022-06-24T00:00:00Z"/>
        <d v="2022-06-25T00:00:00Z"/>
        <d v="2022-06-26T00:00:00Z"/>
        <d v="2022-06-27T00:00:00Z"/>
        <d v="2022-06-28T00:00:00Z"/>
        <d v="2022-06-29T00:00:00Z"/>
        <d v="2022-06-30T00:00:00Z"/>
        <d v="2022-07-01T00:00:00Z"/>
        <d v="2022-07-02T00:00:00Z"/>
        <d v="2022-07-03T00:00:00Z"/>
        <d v="2022-07-04T00:00:00Z"/>
        <d v="2022-07-05T00:00:00Z"/>
        <d v="2022-07-06T00:00:00Z"/>
        <d v="2022-07-07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5T00:00:00Z"/>
        <d v="2022-07-16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4T00:00:00Z"/>
        <d v="2022-09-25T00:00:00Z"/>
        <d v="2022-09-26T00:00:00Z"/>
        <d v="2022-09-27T00:00:00Z"/>
        <d v="2022-09-28T00:00:00Z"/>
        <d v="2022-09-29T00:00:00Z"/>
        <d v="2022-09-30T00:00:00Z"/>
        <d v="2022-10-01T00:00:00Z"/>
        <d v="2022-10-02T00:00:00Z"/>
        <d v="2022-10-03T00:00:00Z"/>
        <d v="2022-10-04T00:00:00Z"/>
        <d v="2022-10-05T00:00:00Z"/>
        <d v="2022-10-06T00:00:00Z"/>
        <d v="2022-10-07T00:00:00Z"/>
        <d v="2022-10-08T00:00:00Z"/>
        <d v="2022-10-09T00:00:00Z"/>
        <d v="2022-10-10T00:00:00Z"/>
        <d v="2022-10-11T00:00:00Z"/>
        <d v="2022-10-12T00:00:00Z"/>
        <d v="2022-10-13T00:00:00Z"/>
        <m/>
      </sharedItems>
    </cacheField>
    <cacheField name="City" numFmtId="0">
      <sharedItems containsBlank="1">
        <s v="Chennai"/>
        <s v="Mumbai"/>
        <s v="Delhi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Pune"/>
        <s v="Noida"/>
        <s v="Gurgaon"/>
        <s v="Nagpur"/>
        <m/>
      </sharedItems>
    </cacheField>
    <cacheField name="User_Id">
      <sharedItems containsBlank="1"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4019.5"/>
        <n v="3972.0"/>
        <n v="3924.5"/>
        <s v="a653"/>
        <s v="d246"/>
        <s v="2f52"/>
        <s v="3d54"/>
        <s v="4c54"/>
        <s v="5a45"/>
        <n v="249.0"/>
        <s v="bb44"/>
        <s v="e245"/>
        <s v="f743"/>
        <s v="0b45"/>
        <s v="2b44"/>
        <s v="6b43"/>
        <s v="8a48"/>
        <n v="9934.73333333332"/>
        <n v="11184.419047619"/>
        <n v="12434.1047619047"/>
        <n v="13683.7904761905"/>
        <n v="14933.4761904762"/>
        <n v="16183.1619047619"/>
        <n v="10651.0"/>
        <n v="15555.0"/>
        <s v="ac44"/>
        <s v="af48"/>
        <s v="ba42"/>
        <s v="bc47"/>
        <s v="c941"/>
        <s v="e143"/>
        <s v="e256"/>
        <s v="ea48"/>
        <s v="f547"/>
        <s v="fe49"/>
        <s v="a742"/>
        <n v="1745.3"/>
        <n v="726.000000000001"/>
        <n v="-293.299999999999"/>
        <n v="-1312.6"/>
        <n v="-2331.9"/>
        <s v="a356"/>
        <s v="a063"/>
        <s v="ff48"/>
        <n v="2.0E46"/>
        <n v="3.0E46"/>
        <s v="3b42"/>
        <s v="3d45"/>
        <n v="11138.6666666667"/>
        <n v="14387.1666666667"/>
        <n v="17635.6666666667"/>
        <s v="624d"/>
        <n v="5.0E42"/>
        <s v="ec4d"/>
        <s v="ff4b"/>
        <s v="3b49"/>
        <s v="d640"/>
        <s v="ad4c"/>
        <s v="064e"/>
        <n v="6447.0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n v="6246.0"/>
        <s v="b14a"/>
        <s v="4b45"/>
        <n v="4746.0"/>
        <n v="8741.0"/>
        <m/>
      </sharedItems>
    </cacheField>
    <cacheField name="Item_Name" numFmtId="0">
      <sharedItems containsBlank="1">
        <s v="Hummus Wrap"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  <m/>
      </sharedItems>
    </cacheField>
    <cacheField name="Price" numFmtId="3">
      <sharedItems containsString="0" containsBlank="1" containsNumber="1">
        <n v="160.0"/>
        <n v="230.0"/>
        <n v="320.0"/>
        <n v="80.0"/>
        <n v="220.0"/>
        <n v="300.0"/>
        <n v="190.0"/>
        <n v="100.0"/>
        <n v="250.0"/>
        <n v="180.0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n v="184.912066374992"/>
        <n v="228.384057971014"/>
        <n v="228.688405797101"/>
        <n v="228.992753623188"/>
        <n v="229.297101449275"/>
        <n v="229.601449275362"/>
        <n v="229.905797101449"/>
        <n v="230.210144927536"/>
        <n v="230.514492753623"/>
        <n v="230.81884057971"/>
        <n v="233.253623188405"/>
        <n v="233.557971014492"/>
        <n v="233.862318840579"/>
        <n v="234.166666666666"/>
        <n v="234.471014492753"/>
        <n v="234.77536231884"/>
        <n v="236.601449275362"/>
        <n v="236.905797101449"/>
        <n v="237.210144927536"/>
        <n v="237.514492753623"/>
        <n v="237.81884057971"/>
        <n v="242.992753623188"/>
        <n v="243.297101449275"/>
        <n v="243.601449275362"/>
        <n v="243.905797101449"/>
        <n v="244.210144927536"/>
        <n v="244.514492753623"/>
        <n v="244.81884057971"/>
        <n v="245.123188405797"/>
        <n v="246.340579710145"/>
        <n v="246.644927536232"/>
        <n v="246.949275362319"/>
        <n v="247.253623188406"/>
        <n v="247.557971014493"/>
        <n v="247.862318840579"/>
        <n v="248.166666666666"/>
        <n v="248.471014492753"/>
        <n v="248.77536231884"/>
        <n v="249.079710144927"/>
        <n v="249.384057971014"/>
        <n v="189.174143296913"/>
        <n v="189.169428979621"/>
        <n v="189.16471466233"/>
        <n v="189.160000345039"/>
        <n v="189.155286027748"/>
        <n v="189.150571710457"/>
        <n v="189.145857393166"/>
        <n v="189.141143075874"/>
        <n v="189.136428758583"/>
        <n v="189.131714441292"/>
        <n v="189.127000124001"/>
        <n v="189.12228580671"/>
        <n v="189.117571489419"/>
        <n v="189.112857172128"/>
        <n v="189.108142854836"/>
        <n v="189.103428537545"/>
        <n v="189.098714220254"/>
        <n v="189.093999902963"/>
        <n v="189.089285585672"/>
        <n v="189.084571268381"/>
        <n v="189.07985695109"/>
        <n v="189.075142633798"/>
        <n v="189.070428316507"/>
        <n v="189.065713999216"/>
        <n v="189.060999681925"/>
        <n v="189.056285364634"/>
        <n v="189.051571047343"/>
        <n v="189.046856730052"/>
        <n v="189.04214241276"/>
        <n v="189.037428095469"/>
        <n v="189.032713778178"/>
        <n v="189.027999460887"/>
        <n v="189.023285143596"/>
        <n v="189.018570826305"/>
        <n v="189.013856509014"/>
        <n v="189.009142191722"/>
        <n v="189.004427874431"/>
        <n v="188.99971355714"/>
        <n v="188.994999239849"/>
        <n v="188.990284922558"/>
        <n v="188.985570605267"/>
        <n v="188.980856287976"/>
        <n v="188.976141970684"/>
        <n v="188.971427653393"/>
        <n v="188.966713336102"/>
        <n v="188.961999018811"/>
        <n v="188.95728470152"/>
        <n v="188.952570384229"/>
        <n v="188.947856066937"/>
        <n v="188.943141749646"/>
        <n v="188.938427432355"/>
        <n v="188.933713115064"/>
        <n v="188.928998797773"/>
        <n v="188.924284480482"/>
        <n v="188.919570163191"/>
        <n v="188.914855845899"/>
        <n v="188.910141528608"/>
        <n v="188.905427211317"/>
        <n v="188.900712894026"/>
        <n v="188.895998576735"/>
        <n v="188.891284259444"/>
        <n v="188.886569942153"/>
        <n v="188.881855624861"/>
        <n v="188.87714130757"/>
        <n v="188.872426990279"/>
        <n v="188.867712672988"/>
        <n v="188.862998355697"/>
        <n v="188.858284038406"/>
        <n v="188.853569721115"/>
        <n v="188.848855403823"/>
        <n v="188.844141086532"/>
        <n v="188.839426769241"/>
        <n v="188.83471245195"/>
        <n v="188.829998134659"/>
        <n v="188.825283817368"/>
        <n v="188.820569500077"/>
        <n v="188.815855182785"/>
        <n v="188.811140865494"/>
        <n v="188.806426548203"/>
        <n v="188.801712230912"/>
        <n v="188.796997913621"/>
        <n v="260.0"/>
        <n v="330.0"/>
        <n v="150.0"/>
        <m/>
      </sharedItems>
    </cacheField>
    <cacheField name="Category" numFmtId="0">
      <sharedItems containsBlank="1">
        <s v="wraps and salads"/>
        <s v="rice and noodles"/>
        <s v="international"/>
        <s v="starters"/>
        <s v="bread"/>
        <s v="juices"/>
        <s v="sidedish"/>
        <m/>
      </sharedItems>
    </cacheField>
    <cacheField name="Day Of Week" numFmtId="0">
      <sharedItems containsString="0" containsBlank="1" containsNumber="1" containsInteger="1">
        <n v="1.0"/>
        <n v="2.0"/>
        <n v="5.0"/>
        <n v="6.0"/>
        <n v="7.0"/>
        <n v="3.0"/>
        <n v="4.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1868" sheet="Data"/>
  </cacheSource>
  <cacheFields>
    <cacheField name="Order_Date" numFmtId="164">
      <sharedItems containsSemiMixedTypes="0" containsDate="1" containsString="0">
        <d v="2021-08-01T00:00:00Z"/>
        <d v="2021-08-02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3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5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6T00:00:00Z"/>
        <d v="2022-02-27T00:00:00Z"/>
        <d v="2022-02-28T00:00:00Z"/>
        <d v="2022-03-01T00:00:00Z"/>
        <d v="2022-03-02T00:00:00Z"/>
        <d v="2022-03-03T00:00:00Z"/>
        <d v="2022-03-04T00:00:00Z"/>
        <d v="2022-03-05T00:00:00Z"/>
        <d v="2022-03-06T00:00:00Z"/>
        <d v="2022-03-07T00:00:00Z"/>
        <d v="2022-03-08T00:00:00Z"/>
        <d v="2022-03-09T00:00:00Z"/>
        <d v="2022-03-10T00:00:00Z"/>
        <d v="2022-03-11T00:00:00Z"/>
        <d v="2022-03-12T00:00:00Z"/>
        <d v="2022-03-13T00:00:00Z"/>
        <d v="2022-03-14T00:00:00Z"/>
        <d v="2022-03-15T00:00:00Z"/>
        <d v="2022-03-16T00:00:00Z"/>
        <d v="2022-03-17T00:00:00Z"/>
        <d v="2022-03-18T00:00:00Z"/>
        <d v="2022-03-19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0T00:00:00Z"/>
        <d v="2022-04-11T00:00:00Z"/>
        <d v="2022-04-12T00:00:00Z"/>
        <d v="2022-04-13T00:00:00Z"/>
        <d v="2022-04-14T00:00:00Z"/>
        <d v="2022-04-15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0T00:00:00Z"/>
        <d v="2022-06-11T00:00:00Z"/>
        <d v="2022-06-12T00:00:00Z"/>
        <d v="2022-06-13T00:00:00Z"/>
        <d v="2022-06-14T00:00:00Z"/>
        <d v="2022-06-15T00:00:00Z"/>
        <d v="2022-06-16T00:00:00Z"/>
        <d v="2022-06-17T00:00:00Z"/>
        <d v="2022-06-18T00:00:00Z"/>
        <d v="2022-06-19T00:00:00Z"/>
        <d v="2022-06-20T00:00:00Z"/>
        <d v="2022-06-21T00:00:00Z"/>
        <d v="2022-06-22T00:00:00Z"/>
        <d v="2022-06-23T00:00:00Z"/>
        <d v="2022-06-24T00:00:00Z"/>
        <d v="2022-06-25T00:00:00Z"/>
        <d v="2022-06-26T00:00:00Z"/>
        <d v="2022-06-27T00:00:00Z"/>
        <d v="2022-06-28T00:00:00Z"/>
        <d v="2022-06-29T00:00:00Z"/>
        <d v="2022-06-30T00:00:00Z"/>
        <d v="2022-07-01T00:00:00Z"/>
        <d v="2022-07-02T00:00:00Z"/>
        <d v="2022-07-03T00:00:00Z"/>
        <d v="2022-07-04T00:00:00Z"/>
        <d v="2022-07-05T00:00:00Z"/>
        <d v="2022-07-06T00:00:00Z"/>
        <d v="2022-07-07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5T00:00:00Z"/>
        <d v="2022-07-16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4T00:00:00Z"/>
        <d v="2022-09-25T00:00:00Z"/>
        <d v="2022-09-26T00:00:00Z"/>
        <d v="2022-09-27T00:00:00Z"/>
        <d v="2022-09-28T00:00:00Z"/>
        <d v="2022-09-29T00:00:00Z"/>
        <d v="2022-09-30T00:00:00Z"/>
        <d v="2022-10-01T00:00:00Z"/>
        <d v="2022-10-02T00:00:00Z"/>
        <d v="2022-10-03T00:00:00Z"/>
        <d v="2022-10-04T00:00:00Z"/>
        <d v="2022-10-05T00:00:00Z"/>
        <d v="2022-10-06T00:00:00Z"/>
        <d v="2022-10-07T00:00:00Z"/>
        <d v="2022-10-08T00:00:00Z"/>
        <d v="2022-10-09T00:00:00Z"/>
        <d v="2022-10-10T00:00:00Z"/>
        <d v="2022-10-11T00:00:00Z"/>
        <d v="2022-10-12T00:00:00Z"/>
        <d v="2022-10-13T00:00:00Z"/>
      </sharedItems>
    </cacheField>
    <cacheField name="City" numFmtId="0">
      <sharedItems>
        <s v="Chennai"/>
        <s v="Mumbai"/>
        <s v="Delhi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Pune"/>
        <s v="Noida"/>
        <s v="Gurgaon"/>
        <s v="Nagpur"/>
      </sharedItems>
    </cacheField>
    <cacheField name="User_Id">
      <sharedItems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4019.5"/>
        <n v="3972.0"/>
        <n v="3924.5"/>
        <s v="a653"/>
        <s v="d246"/>
        <s v="2f52"/>
        <s v="3d54"/>
        <s v="4c54"/>
        <s v="5a45"/>
        <n v="249.0"/>
        <s v="bb44"/>
        <s v="e245"/>
        <s v="f743"/>
        <s v="0b45"/>
        <s v="2b44"/>
        <s v="6b43"/>
        <s v="8a48"/>
        <n v="9934.73333333332"/>
        <n v="11184.419047619"/>
        <n v="12434.1047619047"/>
        <n v="13683.7904761905"/>
        <n v="14933.4761904762"/>
        <n v="16183.1619047619"/>
        <n v="10651.0"/>
        <n v="15555.0"/>
        <s v="ac44"/>
        <s v="af48"/>
        <s v="ba42"/>
        <s v="bc47"/>
        <s v="c941"/>
        <s v="e143"/>
        <s v="e256"/>
        <s v="ea48"/>
        <s v="f547"/>
        <s v="fe49"/>
        <s v="a742"/>
        <n v="1745.3"/>
        <n v="726.000000000001"/>
        <n v="-293.299999999999"/>
        <n v="-1312.6"/>
        <n v="-2331.9"/>
        <s v="a356"/>
        <s v="a063"/>
        <s v="ff48"/>
        <n v="2.0E46"/>
        <n v="3.0E46"/>
        <s v="3b42"/>
        <s v="3d45"/>
        <n v="11138.6666666667"/>
        <n v="14387.1666666667"/>
        <n v="17635.6666666667"/>
        <s v="624d"/>
        <n v="5.0E42"/>
        <s v="ec4d"/>
        <s v="ff4b"/>
        <s v="3b49"/>
        <s v="d640"/>
        <s v="ad4c"/>
        <s v="064e"/>
        <n v="6447.0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n v="6246.0"/>
        <s v="b14a"/>
        <s v="4b45"/>
        <n v="4746.0"/>
        <n v="8741.0"/>
      </sharedItems>
    </cacheField>
    <cacheField name="Item_Name" numFmtId="0">
      <sharedItems>
        <s v="Hummus Wrap"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</sharedItems>
    </cacheField>
    <cacheField name="Price" numFmtId="3">
      <sharedItems containsSemiMixedTypes="0" containsString="0" containsNumber="1">
        <n v="160.0"/>
        <n v="230.0"/>
        <n v="320.0"/>
        <n v="80.0"/>
        <n v="220.0"/>
        <n v="300.0"/>
        <n v="190.0"/>
        <n v="100.0"/>
        <n v="250.0"/>
        <n v="180.0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n v="184.912066374992"/>
        <n v="228.384057971014"/>
        <n v="228.688405797101"/>
        <n v="228.992753623188"/>
        <n v="229.297101449275"/>
        <n v="229.601449275362"/>
        <n v="229.905797101449"/>
        <n v="230.210144927536"/>
        <n v="230.514492753623"/>
        <n v="230.81884057971"/>
        <n v="233.253623188405"/>
        <n v="233.557971014492"/>
        <n v="233.862318840579"/>
        <n v="234.166666666666"/>
        <n v="234.471014492753"/>
        <n v="234.77536231884"/>
        <n v="236.601449275362"/>
        <n v="236.905797101449"/>
        <n v="237.210144927536"/>
        <n v="237.514492753623"/>
        <n v="237.81884057971"/>
        <n v="242.992753623188"/>
        <n v="243.297101449275"/>
        <n v="243.601449275362"/>
        <n v="243.905797101449"/>
        <n v="244.210144927536"/>
        <n v="244.514492753623"/>
        <n v="244.81884057971"/>
        <n v="245.123188405797"/>
        <n v="246.340579710145"/>
        <n v="246.644927536232"/>
        <n v="246.949275362319"/>
        <n v="247.253623188406"/>
        <n v="247.557971014493"/>
        <n v="247.862318840579"/>
        <n v="248.166666666666"/>
        <n v="248.471014492753"/>
        <n v="248.77536231884"/>
        <n v="249.079710144927"/>
        <n v="249.384057971014"/>
        <n v="189.174143296913"/>
        <n v="189.169428979621"/>
        <n v="189.16471466233"/>
        <n v="189.160000345039"/>
        <n v="189.155286027748"/>
        <n v="189.150571710457"/>
        <n v="189.145857393166"/>
        <n v="189.141143075874"/>
        <n v="189.136428758583"/>
        <n v="189.131714441292"/>
        <n v="189.127000124001"/>
        <n v="189.12228580671"/>
        <n v="189.117571489419"/>
        <n v="189.112857172128"/>
        <n v="189.108142854836"/>
        <n v="189.103428537545"/>
        <n v="189.098714220254"/>
        <n v="189.093999902963"/>
        <n v="189.089285585672"/>
        <n v="189.084571268381"/>
        <n v="189.07985695109"/>
        <n v="189.075142633798"/>
        <n v="189.070428316507"/>
        <n v="189.065713999216"/>
        <n v="189.060999681925"/>
        <n v="189.056285364634"/>
        <n v="189.051571047343"/>
        <n v="189.046856730052"/>
        <n v="189.04214241276"/>
        <n v="189.037428095469"/>
        <n v="189.032713778178"/>
        <n v="189.027999460887"/>
        <n v="189.023285143596"/>
        <n v="189.018570826305"/>
        <n v="189.013856509014"/>
        <n v="189.009142191722"/>
        <n v="189.004427874431"/>
        <n v="188.99971355714"/>
        <n v="188.994999239849"/>
        <n v="188.990284922558"/>
        <n v="188.985570605267"/>
        <n v="188.980856287976"/>
        <n v="188.976141970684"/>
        <n v="188.971427653393"/>
        <n v="188.966713336102"/>
        <n v="188.961999018811"/>
        <n v="188.95728470152"/>
        <n v="188.952570384229"/>
        <n v="188.947856066937"/>
        <n v="188.943141749646"/>
        <n v="188.938427432355"/>
        <n v="188.933713115064"/>
        <n v="188.928998797773"/>
        <n v="188.924284480482"/>
        <n v="188.919570163191"/>
        <n v="188.914855845899"/>
        <n v="188.910141528608"/>
        <n v="188.905427211317"/>
        <n v="188.900712894026"/>
        <n v="188.895998576735"/>
        <n v="188.891284259444"/>
        <n v="188.886569942153"/>
        <n v="188.881855624861"/>
        <n v="188.87714130757"/>
        <n v="188.872426990279"/>
        <n v="188.867712672988"/>
        <n v="188.862998355697"/>
        <n v="188.858284038406"/>
        <n v="188.853569721115"/>
        <n v="188.848855403823"/>
        <n v="188.844141086532"/>
        <n v="188.839426769241"/>
        <n v="188.83471245195"/>
        <n v="188.829998134659"/>
        <n v="188.825283817368"/>
        <n v="188.820569500077"/>
        <n v="188.815855182785"/>
        <n v="188.811140865494"/>
        <n v="188.806426548203"/>
        <n v="188.801712230912"/>
        <n v="188.796997913621"/>
        <n v="260.0"/>
        <n v="330.0"/>
        <n v="150.0"/>
      </sharedItems>
    </cacheField>
    <cacheField name="Category" numFmtId="0">
      <sharedItems>
        <s v="wraps and salads"/>
        <s v="rice and noodles"/>
        <s v="international"/>
        <s v="starters"/>
        <s v="bread"/>
        <s v="juices"/>
        <s v="sidedish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868" sheet="Sheet18"/>
  </cacheSource>
  <cacheFields>
    <cacheField name="Order_Date" numFmtId="164">
      <sharedItems containsSemiMixedTypes="0" containsDate="1" containsString="0">
        <d v="2021-08-01T00:00:00Z"/>
        <d v="2021-08-02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3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5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6T00:00:00Z"/>
        <d v="2022-02-27T00:00:00Z"/>
        <d v="2022-02-28T00:00:00Z"/>
        <d v="2022-03-01T00:00:00Z"/>
        <d v="2022-03-02T00:00:00Z"/>
        <d v="2022-03-03T00:00:00Z"/>
        <d v="2022-03-04T00:00:00Z"/>
        <d v="2022-03-05T00:00:00Z"/>
        <d v="2022-03-06T00:00:00Z"/>
        <d v="2022-03-07T00:00:00Z"/>
        <d v="2022-03-08T00:00:00Z"/>
        <d v="2022-03-09T00:00:00Z"/>
        <d v="2022-03-10T00:00:00Z"/>
        <d v="2022-03-11T00:00:00Z"/>
        <d v="2022-03-12T00:00:00Z"/>
        <d v="2022-03-13T00:00:00Z"/>
        <d v="2022-03-14T00:00:00Z"/>
        <d v="2022-03-15T00:00:00Z"/>
        <d v="2022-03-16T00:00:00Z"/>
        <d v="2022-03-17T00:00:00Z"/>
        <d v="2022-03-18T00:00:00Z"/>
        <d v="2022-03-19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0T00:00:00Z"/>
        <d v="2022-04-11T00:00:00Z"/>
        <d v="2022-04-12T00:00:00Z"/>
        <d v="2022-04-13T00:00:00Z"/>
        <d v="2022-04-14T00:00:00Z"/>
        <d v="2022-04-15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0T00:00:00Z"/>
        <d v="2022-06-11T00:00:00Z"/>
        <d v="2022-06-12T00:00:00Z"/>
        <d v="2022-06-13T00:00:00Z"/>
        <d v="2022-06-14T00:00:00Z"/>
        <d v="2022-06-15T00:00:00Z"/>
        <d v="2022-06-16T00:00:00Z"/>
        <d v="2022-06-17T00:00:00Z"/>
        <d v="2022-06-18T00:00:00Z"/>
        <d v="2022-06-19T00:00:00Z"/>
        <d v="2022-06-20T00:00:00Z"/>
        <d v="2022-06-21T00:00:00Z"/>
        <d v="2022-06-22T00:00:00Z"/>
        <d v="2022-06-23T00:00:00Z"/>
        <d v="2022-06-24T00:00:00Z"/>
        <d v="2022-06-25T00:00:00Z"/>
        <d v="2022-06-26T00:00:00Z"/>
        <d v="2022-06-27T00:00:00Z"/>
        <d v="2022-06-28T00:00:00Z"/>
        <d v="2022-06-29T00:00:00Z"/>
        <d v="2022-06-30T00:00:00Z"/>
        <d v="2022-07-01T00:00:00Z"/>
        <d v="2022-07-02T00:00:00Z"/>
        <d v="2022-07-03T00:00:00Z"/>
        <d v="2022-07-04T00:00:00Z"/>
        <d v="2022-07-05T00:00:00Z"/>
        <d v="2022-07-06T00:00:00Z"/>
        <d v="2022-07-07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5T00:00:00Z"/>
        <d v="2022-07-16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4T00:00:00Z"/>
        <d v="2022-09-25T00:00:00Z"/>
        <d v="2022-09-26T00:00:00Z"/>
        <d v="2022-09-27T00:00:00Z"/>
        <d v="2022-09-28T00:00:00Z"/>
        <d v="2022-09-29T00:00:00Z"/>
        <d v="2022-09-30T00:00:00Z"/>
        <d v="2022-10-01T00:00:00Z"/>
        <d v="2022-10-02T00:00:00Z"/>
        <d v="2022-10-03T00:00:00Z"/>
        <d v="2022-10-04T00:00:00Z"/>
        <d v="2022-10-05T00:00:00Z"/>
        <d v="2022-10-06T00:00:00Z"/>
        <d v="2022-10-07T00:00:00Z"/>
        <d v="2022-10-08T00:00:00Z"/>
        <d v="2022-10-09T00:00:00Z"/>
        <d v="2022-10-10T00:00:00Z"/>
        <d v="2022-10-11T00:00:00Z"/>
        <d v="2022-10-12T00:00:00Z"/>
        <d v="2022-10-13T00:00:00Z"/>
      </sharedItems>
    </cacheField>
    <cacheField name="City" numFmtId="0">
      <sharedItems>
        <s v="Chennai"/>
        <s v="Mumbai"/>
        <s v="Delhi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Pune"/>
        <s v="Noida"/>
        <s v="Gurgaon"/>
        <s v="Nagpur"/>
      </sharedItems>
    </cacheField>
    <cacheField name="User_Id">
      <sharedItems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4019.5"/>
        <n v="3972.0"/>
        <n v="3924.5"/>
        <s v="a653"/>
        <s v="d246"/>
        <s v="2f52"/>
        <s v="3d54"/>
        <s v="4c54"/>
        <s v="5a45"/>
        <n v="249.0"/>
        <s v="bb44"/>
        <s v="e245"/>
        <s v="f743"/>
        <s v="0b45"/>
        <s v="2b44"/>
        <s v="6b43"/>
        <s v="8a48"/>
        <n v="9934.73333333332"/>
        <n v="11184.419047619"/>
        <n v="12434.1047619047"/>
        <n v="13683.7904761905"/>
        <n v="14933.4761904762"/>
        <n v="16183.1619047619"/>
        <n v="10651.0"/>
        <n v="15555.0"/>
        <s v="ac44"/>
        <s v="af48"/>
        <s v="ba42"/>
        <s v="bc47"/>
        <s v="c941"/>
        <s v="e143"/>
        <s v="e256"/>
        <s v="ea48"/>
        <s v="f547"/>
        <s v="fe49"/>
        <s v="a742"/>
        <n v="1745.3"/>
        <n v="726.000000000001"/>
        <n v="-293.299999999999"/>
        <n v="-1312.6"/>
        <n v="-2331.9"/>
        <s v="a356"/>
        <s v="a063"/>
        <s v="ff48"/>
        <n v="2.0E46"/>
        <n v="3.0E46"/>
        <s v="3b42"/>
        <s v="3d45"/>
        <n v="11138.6666666667"/>
        <n v="14387.1666666667"/>
        <n v="17635.6666666667"/>
        <s v="624d"/>
        <n v="5.0E42"/>
        <s v="ec4d"/>
        <s v="ff4b"/>
        <s v="3b49"/>
        <s v="d640"/>
        <s v="ad4c"/>
        <s v="064e"/>
        <n v="6447.0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n v="6246.0"/>
        <s v="b14a"/>
        <s v="4b45"/>
        <n v="4746.0"/>
        <n v="8741.0"/>
      </sharedItems>
    </cacheField>
    <cacheField name="Item_Name" numFmtId="0">
      <sharedItems>
        <s v="Hummus Wrap"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</sharedItems>
    </cacheField>
    <cacheField name="Price" numFmtId="3">
      <sharedItems containsSemiMixedTypes="0" containsString="0" containsNumber="1">
        <n v="160.0"/>
        <n v="230.0"/>
        <n v="320.0"/>
        <n v="80.0"/>
        <n v="220.0"/>
        <n v="300.0"/>
        <n v="190.0"/>
        <n v="100.0"/>
        <n v="250.0"/>
        <n v="180.0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n v="184.912066374992"/>
        <n v="228.384057971014"/>
        <n v="228.688405797101"/>
        <n v="228.992753623188"/>
        <n v="229.297101449275"/>
        <n v="229.601449275362"/>
        <n v="229.905797101449"/>
        <n v="230.210144927536"/>
        <n v="230.514492753623"/>
        <n v="230.81884057971"/>
        <n v="233.253623188405"/>
        <n v="233.557971014492"/>
        <n v="233.862318840579"/>
        <n v="234.166666666666"/>
        <n v="234.471014492753"/>
        <n v="234.77536231884"/>
        <n v="236.601449275362"/>
        <n v="236.905797101449"/>
        <n v="237.210144927536"/>
        <n v="237.514492753623"/>
        <n v="237.81884057971"/>
        <n v="242.992753623188"/>
        <n v="243.297101449275"/>
        <n v="243.601449275362"/>
        <n v="243.905797101449"/>
        <n v="244.210144927536"/>
        <n v="244.514492753623"/>
        <n v="244.81884057971"/>
        <n v="245.123188405797"/>
        <n v="246.340579710145"/>
        <n v="246.644927536232"/>
        <n v="246.949275362319"/>
        <n v="247.253623188406"/>
        <n v="247.557971014493"/>
        <n v="247.862318840579"/>
        <n v="248.166666666666"/>
        <n v="248.471014492753"/>
        <n v="248.77536231884"/>
        <n v="249.079710144927"/>
        <n v="249.384057971014"/>
        <n v="189.174143296913"/>
        <n v="189.169428979621"/>
        <n v="189.16471466233"/>
        <n v="189.160000345039"/>
        <n v="189.155286027748"/>
        <n v="189.150571710457"/>
        <n v="189.145857393166"/>
        <n v="189.141143075874"/>
        <n v="189.136428758583"/>
        <n v="189.131714441292"/>
        <n v="189.127000124001"/>
        <n v="189.12228580671"/>
        <n v="189.117571489419"/>
        <n v="189.112857172128"/>
        <n v="189.108142854836"/>
        <n v="189.103428537545"/>
        <n v="189.098714220254"/>
        <n v="189.093999902963"/>
        <n v="189.089285585672"/>
        <n v="189.084571268381"/>
        <n v="189.07985695109"/>
        <n v="189.075142633798"/>
        <n v="189.070428316507"/>
        <n v="189.065713999216"/>
        <n v="189.060999681925"/>
        <n v="189.056285364634"/>
        <n v="189.051571047343"/>
        <n v="189.046856730052"/>
        <n v="189.04214241276"/>
        <n v="189.037428095469"/>
        <n v="189.032713778178"/>
        <n v="189.027999460887"/>
        <n v="189.023285143596"/>
        <n v="189.018570826305"/>
        <n v="189.013856509014"/>
        <n v="189.009142191722"/>
        <n v="189.004427874431"/>
        <n v="188.99971355714"/>
        <n v="188.994999239849"/>
        <n v="188.990284922558"/>
        <n v="188.985570605267"/>
        <n v="188.980856287976"/>
        <n v="188.976141970684"/>
        <n v="188.971427653393"/>
        <n v="188.966713336102"/>
        <n v="188.961999018811"/>
        <n v="188.95728470152"/>
        <n v="188.952570384229"/>
        <n v="188.947856066937"/>
        <n v="188.943141749646"/>
        <n v="188.938427432355"/>
        <n v="188.933713115064"/>
        <n v="188.928998797773"/>
        <n v="188.924284480482"/>
        <n v="188.919570163191"/>
        <n v="188.914855845899"/>
        <n v="188.910141528608"/>
        <n v="188.905427211317"/>
        <n v="188.900712894026"/>
        <n v="188.895998576735"/>
        <n v="188.891284259444"/>
        <n v="188.886569942153"/>
        <n v="188.881855624861"/>
        <n v="188.87714130757"/>
        <n v="188.872426990279"/>
        <n v="188.867712672988"/>
        <n v="188.862998355697"/>
        <n v="188.858284038406"/>
        <n v="188.853569721115"/>
        <n v="188.848855403823"/>
        <n v="188.844141086532"/>
        <n v="188.839426769241"/>
        <n v="188.83471245195"/>
        <n v="188.829998134659"/>
        <n v="188.825283817368"/>
        <n v="188.820569500077"/>
        <n v="188.815855182785"/>
        <n v="188.811140865494"/>
        <n v="188.806426548203"/>
        <n v="188.801712230912"/>
        <n v="188.796997913621"/>
        <n v="260.0"/>
        <n v="330.0"/>
        <n v="150.0"/>
      </sharedItems>
    </cacheField>
    <cacheField name="Category" numFmtId="0">
      <sharedItems>
        <s v="wraps and salads"/>
        <s v="rice and noodles"/>
        <s v="international"/>
        <s v="starters"/>
        <s v="bread"/>
        <s v="juices"/>
        <s v="sidedish"/>
      </sharedItems>
    </cacheField>
    <cacheField name="Day Of Week" numFmtId="0">
      <sharedItems containsSemiMixedTypes="0" containsString="0" containsNumber="1" containsInteger="1">
        <n v="1.0"/>
        <n v="2.0"/>
        <n v="5.0"/>
        <n v="6.0"/>
        <n v="7.0"/>
        <n v="3.0"/>
        <n v="4.0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G2869" sheet="Data"/>
  </cacheSource>
  <cacheFields>
    <cacheField name="City" numFmtId="0">
      <sharedItems containsBlank="1">
        <s v="Chennai"/>
        <s v="Mumbai"/>
        <s v="Delhi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Pune"/>
        <s v="Noida"/>
        <s v="Gurgaon"/>
        <s v="Nagpur"/>
        <m/>
      </sharedItems>
    </cacheField>
    <cacheField name="User_Id">
      <sharedItems containsBlank="1"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4019.5"/>
        <n v="3972.0"/>
        <n v="3924.5"/>
        <s v="a653"/>
        <s v="d246"/>
        <s v="2f52"/>
        <s v="3d54"/>
        <s v="4c54"/>
        <s v="5a45"/>
        <n v="249.0"/>
        <s v="bb44"/>
        <s v="e245"/>
        <s v="f743"/>
        <s v="0b45"/>
        <s v="2b44"/>
        <s v="6b43"/>
        <s v="8a48"/>
        <n v="9934.73333333332"/>
        <n v="11184.419047619"/>
        <n v="12434.1047619047"/>
        <n v="13683.7904761905"/>
        <n v="14933.4761904762"/>
        <n v="16183.1619047619"/>
        <n v="10651.0"/>
        <n v="15555.0"/>
        <s v="ac44"/>
        <s v="af48"/>
        <s v="ba42"/>
        <s v="bc47"/>
        <s v="c941"/>
        <s v="e143"/>
        <s v="e256"/>
        <s v="ea48"/>
        <s v="f547"/>
        <s v="fe49"/>
        <s v="a742"/>
        <n v="1745.3"/>
        <n v="726.000000000001"/>
        <n v="-293.299999999999"/>
        <n v="-1312.6"/>
        <n v="-2331.9"/>
        <s v="a356"/>
        <s v="a063"/>
        <s v="ff48"/>
        <n v="2.0E46"/>
        <n v="3.0E46"/>
        <s v="3b42"/>
        <s v="3d45"/>
        <n v="11138.6666666667"/>
        <n v="14387.1666666667"/>
        <n v="17635.6666666667"/>
        <s v="624d"/>
        <n v="5.0E42"/>
        <s v="ec4d"/>
        <s v="ff4b"/>
        <s v="3b49"/>
        <s v="d640"/>
        <s v="ad4c"/>
        <s v="064e"/>
        <n v="6447.0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n v="6246.0"/>
        <s v="b14a"/>
        <s v="4b45"/>
        <n v="4746.0"/>
        <n v="8741.0"/>
        <m/>
      </sharedItems>
    </cacheField>
    <cacheField name="Item_Name" numFmtId="0">
      <sharedItems containsBlank="1">
        <s v="Hummus Wrap"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  <m/>
      </sharedItems>
    </cacheField>
    <cacheField name="Price" numFmtId="3">
      <sharedItems containsString="0" containsBlank="1" containsNumber="1">
        <n v="160.0"/>
        <n v="230.0"/>
        <n v="320.0"/>
        <n v="80.0"/>
        <n v="220.0"/>
        <n v="300.0"/>
        <n v="190.0"/>
        <n v="100.0"/>
        <n v="250.0"/>
        <n v="180.0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n v="184.912066374992"/>
        <n v="228.384057971014"/>
        <n v="228.688405797101"/>
        <n v="228.992753623188"/>
        <n v="229.297101449275"/>
        <n v="229.601449275362"/>
        <n v="229.905797101449"/>
        <n v="230.210144927536"/>
        <n v="230.514492753623"/>
        <n v="230.81884057971"/>
        <n v="233.253623188405"/>
        <n v="233.557971014492"/>
        <n v="233.862318840579"/>
        <n v="234.166666666666"/>
        <n v="234.471014492753"/>
        <n v="234.77536231884"/>
        <n v="236.601449275362"/>
        <n v="236.905797101449"/>
        <n v="237.210144927536"/>
        <n v="237.514492753623"/>
        <n v="237.81884057971"/>
        <n v="242.992753623188"/>
        <n v="243.297101449275"/>
        <n v="243.601449275362"/>
        <n v="243.905797101449"/>
        <n v="244.210144927536"/>
        <n v="244.514492753623"/>
        <n v="244.81884057971"/>
        <n v="245.123188405797"/>
        <n v="246.340579710145"/>
        <n v="246.644927536232"/>
        <n v="246.949275362319"/>
        <n v="247.253623188406"/>
        <n v="247.557971014493"/>
        <n v="247.862318840579"/>
        <n v="248.166666666666"/>
        <n v="248.471014492753"/>
        <n v="248.77536231884"/>
        <n v="249.079710144927"/>
        <n v="249.384057971014"/>
        <n v="189.174143296913"/>
        <n v="189.169428979621"/>
        <n v="189.16471466233"/>
        <n v="189.160000345039"/>
        <n v="189.155286027748"/>
        <n v="189.150571710457"/>
        <n v="189.145857393166"/>
        <n v="189.141143075874"/>
        <n v="189.136428758583"/>
        <n v="189.131714441292"/>
        <n v="189.127000124001"/>
        <n v="189.12228580671"/>
        <n v="189.117571489419"/>
        <n v="189.112857172128"/>
        <n v="189.108142854836"/>
        <n v="189.103428537545"/>
        <n v="189.098714220254"/>
        <n v="189.093999902963"/>
        <n v="189.089285585672"/>
        <n v="189.084571268381"/>
        <n v="189.07985695109"/>
        <n v="189.075142633798"/>
        <n v="189.070428316507"/>
        <n v="189.065713999216"/>
        <n v="189.060999681925"/>
        <n v="189.056285364634"/>
        <n v="189.051571047343"/>
        <n v="189.046856730052"/>
        <n v="189.04214241276"/>
        <n v="189.037428095469"/>
        <n v="189.032713778178"/>
        <n v="189.027999460887"/>
        <n v="189.023285143596"/>
        <n v="189.018570826305"/>
        <n v="189.013856509014"/>
        <n v="189.009142191722"/>
        <n v="189.004427874431"/>
        <n v="188.99971355714"/>
        <n v="188.994999239849"/>
        <n v="188.990284922558"/>
        <n v="188.985570605267"/>
        <n v="188.980856287976"/>
        <n v="188.976141970684"/>
        <n v="188.971427653393"/>
        <n v="188.966713336102"/>
        <n v="188.961999018811"/>
        <n v="188.95728470152"/>
        <n v="188.952570384229"/>
        <n v="188.947856066937"/>
        <n v="188.943141749646"/>
        <n v="188.938427432355"/>
        <n v="188.933713115064"/>
        <n v="188.928998797773"/>
        <n v="188.924284480482"/>
        <n v="188.919570163191"/>
        <n v="188.914855845899"/>
        <n v="188.910141528608"/>
        <n v="188.905427211317"/>
        <n v="188.900712894026"/>
        <n v="188.895998576735"/>
        <n v="188.891284259444"/>
        <n v="188.886569942153"/>
        <n v="188.881855624861"/>
        <n v="188.87714130757"/>
        <n v="188.872426990279"/>
        <n v="188.867712672988"/>
        <n v="188.862998355697"/>
        <n v="188.858284038406"/>
        <n v="188.853569721115"/>
        <n v="188.848855403823"/>
        <n v="188.844141086532"/>
        <n v="188.839426769241"/>
        <n v="188.83471245195"/>
        <n v="188.829998134659"/>
        <n v="188.825283817368"/>
        <n v="188.820569500077"/>
        <n v="188.815855182785"/>
        <n v="188.811140865494"/>
        <n v="188.806426548203"/>
        <n v="188.801712230912"/>
        <n v="188.796997913621"/>
        <n v="260.0"/>
        <n v="330.0"/>
        <n v="150.0"/>
        <m/>
      </sharedItems>
    </cacheField>
    <cacheField name="Category" numFmtId="0">
      <sharedItems containsBlank="1">
        <s v="wraps and salads"/>
        <s v="rice and noodles"/>
        <s v="international"/>
        <s v="starters"/>
        <s v="bread"/>
        <s v="juices"/>
        <s v="sidedish"/>
        <m/>
      </sharedItems>
    </cacheField>
    <cacheField name="Day Of Week" numFmtId="0">
      <sharedItems containsString="0" containsBlank="1" containsNumber="1" containsInteger="1">
        <n v="1.0"/>
        <n v="2.0"/>
        <n v="5.0"/>
        <n v="6.0"/>
        <n v="7.0"/>
        <n v="3.0"/>
        <n v="4.0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F2869" sheet="Data"/>
  </cacheSource>
  <cacheFields>
    <cacheField name="City" numFmtId="0">
      <sharedItems containsBlank="1">
        <s v="Chennai"/>
        <s v="Mumbai"/>
        <s v="Delhi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Pune"/>
        <s v="Noida"/>
        <s v="Gurgaon"/>
        <s v="Nagpur"/>
        <m/>
      </sharedItems>
    </cacheField>
    <cacheField name="User_Id">
      <sharedItems containsBlank="1"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4019.5"/>
        <n v="3972.0"/>
        <n v="3924.5"/>
        <s v="a653"/>
        <s v="d246"/>
        <s v="2f52"/>
        <s v="3d54"/>
        <s v="4c54"/>
        <s v="5a45"/>
        <n v="249.0"/>
        <s v="bb44"/>
        <s v="e245"/>
        <s v="f743"/>
        <s v="0b45"/>
        <s v="2b44"/>
        <s v="6b43"/>
        <s v="8a48"/>
        <n v="9934.73333333332"/>
        <n v="11184.419047619"/>
        <n v="12434.1047619047"/>
        <n v="13683.7904761905"/>
        <n v="14933.4761904762"/>
        <n v="16183.1619047619"/>
        <n v="10651.0"/>
        <n v="15555.0"/>
        <s v="ac44"/>
        <s v="af48"/>
        <s v="ba42"/>
        <s v="bc47"/>
        <s v="c941"/>
        <s v="e143"/>
        <s v="e256"/>
        <s v="ea48"/>
        <s v="f547"/>
        <s v="fe49"/>
        <s v="a742"/>
        <n v="1745.3"/>
        <n v="726.000000000001"/>
        <n v="-293.299999999999"/>
        <n v="-1312.6"/>
        <n v="-2331.9"/>
        <s v="a356"/>
        <s v="a063"/>
        <s v="ff48"/>
        <n v="2.0E46"/>
        <n v="3.0E46"/>
        <s v="3b42"/>
        <s v="3d45"/>
        <n v="11138.6666666667"/>
        <n v="14387.1666666667"/>
        <n v="17635.6666666667"/>
        <s v="624d"/>
        <n v="5.0E42"/>
        <s v="ec4d"/>
        <s v="ff4b"/>
        <s v="3b49"/>
        <s v="d640"/>
        <s v="ad4c"/>
        <s v="064e"/>
        <n v="6447.0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n v="6246.0"/>
        <s v="b14a"/>
        <s v="4b45"/>
        <n v="4746.0"/>
        <n v="8741.0"/>
        <m/>
      </sharedItems>
    </cacheField>
    <cacheField name="Item_Name" numFmtId="0">
      <sharedItems containsBlank="1">
        <s v="Hummus Wrap"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  <m/>
      </sharedItems>
    </cacheField>
    <cacheField name="Price" numFmtId="3">
      <sharedItems containsString="0" containsBlank="1" containsNumber="1">
        <n v="160.0"/>
        <n v="230.0"/>
        <n v="320.0"/>
        <n v="80.0"/>
        <n v="220.0"/>
        <n v="300.0"/>
        <n v="190.0"/>
        <n v="100.0"/>
        <n v="250.0"/>
        <n v="180.0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n v="184.912066374992"/>
        <n v="228.384057971014"/>
        <n v="228.688405797101"/>
        <n v="228.992753623188"/>
        <n v="229.297101449275"/>
        <n v="229.601449275362"/>
        <n v="229.905797101449"/>
        <n v="230.210144927536"/>
        <n v="230.514492753623"/>
        <n v="230.81884057971"/>
        <n v="233.253623188405"/>
        <n v="233.557971014492"/>
        <n v="233.862318840579"/>
        <n v="234.166666666666"/>
        <n v="234.471014492753"/>
        <n v="234.77536231884"/>
        <n v="236.601449275362"/>
        <n v="236.905797101449"/>
        <n v="237.210144927536"/>
        <n v="237.514492753623"/>
        <n v="237.81884057971"/>
        <n v="242.992753623188"/>
        <n v="243.297101449275"/>
        <n v="243.601449275362"/>
        <n v="243.905797101449"/>
        <n v="244.210144927536"/>
        <n v="244.514492753623"/>
        <n v="244.81884057971"/>
        <n v="245.123188405797"/>
        <n v="246.340579710145"/>
        <n v="246.644927536232"/>
        <n v="246.949275362319"/>
        <n v="247.253623188406"/>
        <n v="247.557971014493"/>
        <n v="247.862318840579"/>
        <n v="248.166666666666"/>
        <n v="248.471014492753"/>
        <n v="248.77536231884"/>
        <n v="249.079710144927"/>
        <n v="249.384057971014"/>
        <n v="189.174143296913"/>
        <n v="189.169428979621"/>
        <n v="189.16471466233"/>
        <n v="189.160000345039"/>
        <n v="189.155286027748"/>
        <n v="189.150571710457"/>
        <n v="189.145857393166"/>
        <n v="189.141143075874"/>
        <n v="189.136428758583"/>
        <n v="189.131714441292"/>
        <n v="189.127000124001"/>
        <n v="189.12228580671"/>
        <n v="189.117571489419"/>
        <n v="189.112857172128"/>
        <n v="189.108142854836"/>
        <n v="189.103428537545"/>
        <n v="189.098714220254"/>
        <n v="189.093999902963"/>
        <n v="189.089285585672"/>
        <n v="189.084571268381"/>
        <n v="189.07985695109"/>
        <n v="189.075142633798"/>
        <n v="189.070428316507"/>
        <n v="189.065713999216"/>
        <n v="189.060999681925"/>
        <n v="189.056285364634"/>
        <n v="189.051571047343"/>
        <n v="189.046856730052"/>
        <n v="189.04214241276"/>
        <n v="189.037428095469"/>
        <n v="189.032713778178"/>
        <n v="189.027999460887"/>
        <n v="189.023285143596"/>
        <n v="189.018570826305"/>
        <n v="189.013856509014"/>
        <n v="189.009142191722"/>
        <n v="189.004427874431"/>
        <n v="188.99971355714"/>
        <n v="188.994999239849"/>
        <n v="188.990284922558"/>
        <n v="188.985570605267"/>
        <n v="188.980856287976"/>
        <n v="188.976141970684"/>
        <n v="188.971427653393"/>
        <n v="188.966713336102"/>
        <n v="188.961999018811"/>
        <n v="188.95728470152"/>
        <n v="188.952570384229"/>
        <n v="188.947856066937"/>
        <n v="188.943141749646"/>
        <n v="188.938427432355"/>
        <n v="188.933713115064"/>
        <n v="188.928998797773"/>
        <n v="188.924284480482"/>
        <n v="188.919570163191"/>
        <n v="188.914855845899"/>
        <n v="188.910141528608"/>
        <n v="188.905427211317"/>
        <n v="188.900712894026"/>
        <n v="188.895998576735"/>
        <n v="188.891284259444"/>
        <n v="188.886569942153"/>
        <n v="188.881855624861"/>
        <n v="188.87714130757"/>
        <n v="188.872426990279"/>
        <n v="188.867712672988"/>
        <n v="188.862998355697"/>
        <n v="188.858284038406"/>
        <n v="188.853569721115"/>
        <n v="188.848855403823"/>
        <n v="188.844141086532"/>
        <n v="188.839426769241"/>
        <n v="188.83471245195"/>
        <n v="188.829998134659"/>
        <n v="188.825283817368"/>
        <n v="188.820569500077"/>
        <n v="188.815855182785"/>
        <n v="188.811140865494"/>
        <n v="188.806426548203"/>
        <n v="188.801712230912"/>
        <n v="188.796997913621"/>
        <n v="260.0"/>
        <n v="330.0"/>
        <n v="150.0"/>
        <m/>
      </sharedItems>
    </cacheField>
    <cacheField name="Category" numFmtId="0">
      <sharedItems containsBlank="1">
        <s v="wraps and salads"/>
        <s v="rice and noodles"/>
        <s v="international"/>
        <s v="starters"/>
        <s v="bread"/>
        <s v="juices"/>
        <s v="sidedish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2874" sheet="sheet 1"/>
  </cacheSource>
  <cacheFields>
    <cacheField name="Order_Date">
      <sharedItems containsDate="1" containsBlank="1" containsMixedTypes="1">
        <d v="2021-08-01T00:00:00Z"/>
        <d v="2021-08-02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3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5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6T00:00:00Z"/>
        <d v="2022-02-27T00:00:00Z"/>
        <d v="2022-02-28T00:00:00Z"/>
        <d v="2022-03-01T00:00:00Z"/>
        <d v="2022-03-02T00:00:00Z"/>
        <d v="2022-03-03T00:00:00Z"/>
        <d v="2022-03-04T00:00:00Z"/>
        <d v="2022-03-05T00:00:00Z"/>
        <d v="2022-03-06T00:00:00Z"/>
        <d v="2022-03-07T00:00:00Z"/>
        <d v="2022-03-08T00:00:00Z"/>
        <d v="2022-03-09T00:00:00Z"/>
        <d v="2022-03-10T00:00:00Z"/>
        <d v="2022-03-11T00:00:00Z"/>
        <d v="2022-03-12T00:00:00Z"/>
        <d v="2022-03-13T00:00:00Z"/>
        <d v="2022-03-14T00:00:00Z"/>
        <d v="2022-03-15T00:00:00Z"/>
        <d v="2022-03-16T00:00:00Z"/>
        <d v="2022-03-17T00:00:00Z"/>
        <d v="2022-03-18T00:00:00Z"/>
        <d v="2022-03-19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0T00:00:00Z"/>
        <d v="2022-04-11T00:00:00Z"/>
        <d v="2022-04-12T00:00:00Z"/>
        <d v="2022-04-13T00:00:00Z"/>
        <d v="2022-04-14T00:00:00Z"/>
        <d v="2022-04-15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0T00:00:00Z"/>
        <d v="2022-06-11T00:00:00Z"/>
        <d v="2022-06-12T00:00:00Z"/>
        <d v="2022-06-13T00:00:00Z"/>
        <d v="2022-06-14T00:00:00Z"/>
        <d v="2022-06-15T00:00:00Z"/>
        <d v="2022-06-16T00:00:00Z"/>
        <d v="2022-06-17T00:00:00Z"/>
        <d v="2022-06-18T00:00:00Z"/>
        <d v="2022-06-19T00:00:00Z"/>
        <d v="2022-06-20T00:00:00Z"/>
        <d v="2022-06-21T00:00:00Z"/>
        <d v="2022-06-22T00:00:00Z"/>
        <d v="2022-06-23T00:00:00Z"/>
        <d v="2022-06-24T00:00:00Z"/>
        <d v="2022-06-25T00:00:00Z"/>
        <d v="2022-06-26T00:00:00Z"/>
        <d v="2022-06-27T00:00:00Z"/>
        <d v="2022-06-28T00:00:00Z"/>
        <d v="2022-06-29T00:00:00Z"/>
        <d v="2022-06-30T00:00:00Z"/>
        <d v="2022-07-01T00:00:00Z"/>
        <d v="2022-07-02T00:00:00Z"/>
        <d v="2022-07-03T00:00:00Z"/>
        <d v="2022-07-04T00:00:00Z"/>
        <d v="2022-07-05T00:00:00Z"/>
        <d v="2022-07-06T00:00:00Z"/>
        <d v="2022-07-07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5T00:00:00Z"/>
        <d v="2022-07-16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4T00:00:00Z"/>
        <d v="2022-09-25T00:00:00Z"/>
        <d v="2022-09-26T00:00:00Z"/>
        <d v="2022-09-27T00:00:00Z"/>
        <d v="2022-09-28T00:00:00Z"/>
        <d v="2022-09-29T00:00:00Z"/>
        <d v="2022-09-30T00:00:00Z"/>
        <d v="2022-10-01T00:00:00Z"/>
        <d v="2022-10-02T00:00:00Z"/>
        <d v="2022-10-03T00:00:00Z"/>
        <d v="2022-10-04T00:00:00Z"/>
        <d v="2022-10-05T00:00:00Z"/>
        <d v="2022-10-06T00:00:00Z"/>
        <d v="2022-10-07T00:00:00Z"/>
        <d v="2022-10-08T00:00:00Z"/>
        <d v="2022-10-09T00:00:00Z"/>
        <d v="2022-10-10T00:00:00Z"/>
        <d v="2022-10-11T00:00:00Z"/>
        <d v="2022-10-12T00:00:00Z"/>
        <d v="2022-10-13T00:00:00Z"/>
        <s v="Order_Date"/>
        <m/>
      </sharedItems>
    </cacheField>
    <cacheField name="City" numFmtId="0">
      <sharedItems containsBlank="1">
        <s v="Chennai"/>
        <s v="Mumbai"/>
        <s v="Delhi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City"/>
        <s v="Pune"/>
        <s v="Noida"/>
        <s v="Gurgaon"/>
        <s v="Nagpur"/>
        <m/>
      </sharedItems>
    </cacheField>
    <cacheField name="User_Id">
      <sharedItems containsBlank="1"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User_Id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4019.5"/>
        <n v="3972.0"/>
        <n v="3924.5"/>
        <s v="a653"/>
        <s v="d246"/>
        <s v="2f52"/>
        <s v="3d54"/>
        <s v="4c54"/>
        <s v="5a45"/>
        <n v="249.0"/>
        <s v="bb44"/>
        <s v="e245"/>
        <s v="f743"/>
        <s v="0b45"/>
        <s v="2b44"/>
        <s v="6b43"/>
        <s v="8a48"/>
        <n v="9934.73333333332"/>
        <n v="11184.419047619"/>
        <n v="12434.1047619047"/>
        <n v="13683.7904761905"/>
        <n v="14933.4761904762"/>
        <n v="16183.1619047619"/>
        <n v="10651.0"/>
        <n v="15555.0"/>
        <s v="ac44"/>
        <s v="af48"/>
        <s v="ba42"/>
        <s v="bc47"/>
        <s v="c941"/>
        <s v="e143"/>
        <s v="e256"/>
        <s v="ea48"/>
        <s v="f547"/>
        <s v="fe49"/>
        <s v="a742"/>
        <n v="1745.3"/>
        <n v="726.000000000001"/>
        <n v="-293.299999999999"/>
        <n v="-1312.6"/>
        <n v="-2331.9"/>
        <s v="a356"/>
        <s v="a063"/>
        <s v="ff48"/>
        <n v="2.0E46"/>
        <n v="3.0E46"/>
        <s v="3b42"/>
        <s v="3d45"/>
        <n v="11138.6666666667"/>
        <n v="14387.1666666667"/>
        <n v="17635.6666666667"/>
        <s v="624d"/>
        <n v="5.0E42"/>
        <s v="ec4d"/>
        <s v="ff4b"/>
        <s v="3b49"/>
        <s v="d640"/>
        <s v="ad4c"/>
        <s v="064e"/>
        <n v="6447.0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n v="6246.0"/>
        <s v="b14a"/>
        <s v="4b45"/>
        <n v="4746.0"/>
        <n v="8741.0"/>
        <m/>
      </sharedItems>
    </cacheField>
    <cacheField name="Item_Name" numFmtId="0">
      <sharedItems containsBlank="1">
        <m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Hummus Wrap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Item_Name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</sharedItems>
    </cacheField>
    <cacheField name="Price">
      <sharedItems containsBlank="1" containsMixedTypes="1" containsNumber="1">
        <n v="160.0"/>
        <n v="230.0"/>
        <n v="320.0"/>
        <n v="80.0"/>
        <n v="220.0"/>
        <n v="300.0"/>
        <n v="190.0"/>
        <n v="100.0"/>
        <n v="250.0"/>
        <n v="180.0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s v="Price"/>
        <n v="184.912066374992"/>
        <n v="228.384057971014"/>
        <n v="228.688405797101"/>
        <n v="228.992753623188"/>
        <n v="229.297101449275"/>
        <n v="229.601449275362"/>
        <n v="229.905797101449"/>
        <n v="230.210144927536"/>
        <n v="230.514492753623"/>
        <n v="230.81884057971"/>
        <n v="233.253623188405"/>
        <n v="233.557971014492"/>
        <n v="233.862318840579"/>
        <n v="234.166666666666"/>
        <n v="234.471014492753"/>
        <n v="234.77536231884"/>
        <n v="236.601449275362"/>
        <n v="236.905797101449"/>
        <n v="237.210144927536"/>
        <n v="237.514492753623"/>
        <n v="237.81884057971"/>
        <n v="242.992753623188"/>
        <n v="243.297101449275"/>
        <n v="243.601449275362"/>
        <n v="243.905797101449"/>
        <n v="244.210144927536"/>
        <n v="244.514492753623"/>
        <n v="244.81884057971"/>
        <n v="245.123188405797"/>
        <n v="246.340579710145"/>
        <n v="246.644927536232"/>
        <n v="246.949275362319"/>
        <n v="247.253623188406"/>
        <n v="247.557971014493"/>
        <n v="247.862318840579"/>
        <n v="248.166666666666"/>
        <n v="248.471014492753"/>
        <n v="248.77536231884"/>
        <n v="249.079710144927"/>
        <n v="249.384057971014"/>
        <n v="189.174143296913"/>
        <n v="189.169428979621"/>
        <n v="189.16471466233"/>
        <n v="189.160000345039"/>
        <n v="189.155286027748"/>
        <n v="189.150571710457"/>
        <n v="189.145857393166"/>
        <n v="189.141143075874"/>
        <n v="189.136428758583"/>
        <n v="189.131714441292"/>
        <n v="189.127000124001"/>
        <n v="189.12228580671"/>
        <n v="189.117571489419"/>
        <n v="189.112857172128"/>
        <n v="189.108142854836"/>
        <n v="189.103428537545"/>
        <n v="189.098714220254"/>
        <n v="189.093999902963"/>
        <n v="189.089285585672"/>
        <n v="189.084571268381"/>
        <n v="189.07985695109"/>
        <n v="189.075142633798"/>
        <n v="189.070428316507"/>
        <n v="189.065713999216"/>
        <n v="189.060999681925"/>
        <n v="189.056285364634"/>
        <n v="189.051571047343"/>
        <n v="189.046856730052"/>
        <n v="189.04214241276"/>
        <n v="189.037428095469"/>
        <n v="189.032713778178"/>
        <n v="189.027999460887"/>
        <n v="189.023285143596"/>
        <n v="189.018570826305"/>
        <n v="189.013856509014"/>
        <n v="189.009142191722"/>
        <n v="189.004427874431"/>
        <n v="188.99971355714"/>
        <n v="188.994999239849"/>
        <n v="188.990284922558"/>
        <n v="188.985570605267"/>
        <n v="188.980856287976"/>
        <n v="188.976141970684"/>
        <n v="188.971427653393"/>
        <n v="188.966713336102"/>
        <n v="188.961999018811"/>
        <n v="188.95728470152"/>
        <n v="188.952570384229"/>
        <n v="188.947856066937"/>
        <n v="188.943141749646"/>
        <n v="188.938427432355"/>
        <n v="188.933713115064"/>
        <n v="188.928998797773"/>
        <n v="188.924284480482"/>
        <n v="188.919570163191"/>
        <n v="188.914855845899"/>
        <n v="188.910141528608"/>
        <n v="188.905427211317"/>
        <n v="188.900712894026"/>
        <n v="188.895998576735"/>
        <n v="188.891284259444"/>
        <n v="188.886569942153"/>
        <n v="188.881855624861"/>
        <n v="188.87714130757"/>
        <n v="188.872426990279"/>
        <n v="188.867712672988"/>
        <n v="188.862998355697"/>
        <n v="188.858284038406"/>
        <n v="188.853569721115"/>
        <n v="188.848855403823"/>
        <n v="188.844141086532"/>
        <n v="188.839426769241"/>
        <n v="188.83471245195"/>
        <n v="188.829998134659"/>
        <n v="188.825283817368"/>
        <n v="188.820569500077"/>
        <n v="188.815855182785"/>
        <n v="188.811140865494"/>
        <n v="188.806426548203"/>
        <n v="188.801712230912"/>
        <n v="188.796997913621"/>
        <n v="260.0"/>
        <n v="330.0"/>
        <n v="150.0"/>
        <m/>
      </sharedItems>
    </cacheField>
    <cacheField name="Category" numFmtId="0">
      <sharedItems containsBlank="1">
        <s v="wraps and salads"/>
        <s v="rice and noodles"/>
        <s v="international"/>
        <s v="starters"/>
        <s v="bread"/>
        <s v="juices"/>
        <s v="Category"/>
        <s v="sidedish"/>
        <m/>
      </sharedItems>
    </cacheField>
    <cacheField name="order_date2">
      <sharedItems containsDate="1" containsBlank="1" containsMixedTypes="1">
        <d v="2021-08-02T00:00:00Z"/>
        <d v="2021-08-03T00:00:00Z"/>
        <d v="2021-08-06T00:00:00Z"/>
        <d v="2021-08-07T00:00:00Z"/>
        <d v="2021-08-08T00:00:00Z"/>
        <d v="2021-08-09T00:00:00Z"/>
        <d v="2021-08-10T00:00:00Z"/>
        <d v="2021-08-13T00:00:00Z"/>
        <s v="Order_Date"/>
        <d v="2021-08-14T00:00:00Z"/>
        <d v="2021-08-15T00:00:00Z"/>
        <n v="7.0"/>
        <e v="#VALUE!"/>
        <n v="1.0"/>
        <n v="2.0"/>
        <n v="5.0"/>
        <n v="6.0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3:H1880" sheet="py data"/>
  </cacheSource>
  <cacheFields>
    <cacheField name="Order_Date">
      <sharedItems containsDate="1" containsMixedTypes="1">
        <d v="2021-08-01T00:00:00Z"/>
        <s v="Order_Date"/>
        <d v="2021-08-02T00:00:00Z"/>
        <d v="2021-08-05T00:00:00Z"/>
        <d v="2021-08-06T00:00:00Z"/>
        <d v="2021-08-07T00:00:00Z"/>
        <d v="2021-08-08T00:00:00Z"/>
        <d v="2021-08-09T00:00:00Z"/>
        <d v="2021-08-12T00:00:00Z"/>
        <d v="2021-08-13T00:00:00Z"/>
        <d v="2021-08-14T00:00:00Z"/>
        <d v="2021-08-15T00:00:00Z"/>
        <d v="2021-08-16T00:00:00Z"/>
        <d v="2021-08-19T00:00:00Z"/>
        <d v="2021-08-20T00:00:00Z"/>
        <d v="2021-08-21T00:00:00Z"/>
        <d v="2021-08-22T00:00:00Z"/>
        <d v="2021-08-23T00:00:00Z"/>
        <d v="2021-08-26T00:00:00Z"/>
        <d v="2021-08-27T00:00:00Z"/>
        <d v="2021-08-28T00:00:00Z"/>
        <d v="2021-08-29T00:00:00Z"/>
        <d v="2021-08-30T00:00:00Z"/>
      </sharedItems>
    </cacheField>
    <cacheField name="City" numFmtId="0">
      <sharedItems>
        <s v="Chennai"/>
        <s v="Mumbai"/>
        <s v="Delhi"/>
        <s v="City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Pune"/>
        <s v="Noida"/>
        <s v="Gurgaon"/>
        <s v="Nagpur"/>
      </sharedItems>
    </cacheField>
    <cacheField name="User_Id">
      <sharedItems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User_Id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6348.0"/>
        <s v="3b49"/>
        <s v="614b"/>
        <n v="6447.0"/>
        <s v="c34f"/>
        <s v="e74e"/>
        <s v="0f43"/>
        <n v="6246.0"/>
        <s v="b14a"/>
        <s v="624d"/>
        <n v="1942.0"/>
        <s v="824e"/>
        <s v="b94d"/>
        <s v="ec4d"/>
        <s v="294d"/>
        <n v="4746.0"/>
        <s v="904c"/>
        <s v="434e"/>
        <n v="4245.0"/>
        <s v="c242"/>
        <s v="d248"/>
        <s v="e34e"/>
        <s v="6a48"/>
        <s v="844f"/>
        <s v="414c"/>
        <n v="5.0E42"/>
        <s v="ff4b"/>
        <s v="d640"/>
        <s v="ad4c"/>
        <s v="064e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s v="4b45"/>
        <n v="8741.0"/>
      </sharedItems>
    </cacheField>
    <cacheField name="Item_Name" numFmtId="0">
      <sharedItems>
        <s v="Hummus Wrap"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Item_Name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</sharedItems>
    </cacheField>
    <cacheField name="Price">
      <sharedItems containsMixedTypes="1" containsNumber="1">
        <n v="160.0"/>
        <n v="230.0"/>
        <n v="320.0"/>
        <n v="80.0"/>
        <n v="220.0"/>
        <n v="300.0"/>
        <n v="190.0"/>
        <n v="100.0"/>
        <n v="250.0"/>
        <n v="180.0"/>
        <s v="Price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n v="184.912066374992"/>
        <n v="260.0"/>
        <n v="330.0"/>
        <n v="150.0"/>
      </sharedItems>
    </cacheField>
    <cacheField name="Category" numFmtId="0">
      <sharedItems>
        <s v="wraps and salads"/>
        <s v="rice and noodles"/>
        <s v="international"/>
        <s v="starters"/>
        <s v="bread"/>
        <s v="Category"/>
        <s v="juices"/>
        <s v="sidedish"/>
      </sharedItems>
    </cacheField>
    <cacheField name="weekday">
      <sharedItems containsMixedTypes="1" containsNumber="1" containsInteger="1">
        <n v="1.0"/>
        <e v="#VALUE!"/>
        <n v="2.0"/>
        <n v="5.0"/>
        <n v="6.0"/>
        <n v="7.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3:G1880" sheet="py data"/>
  </cacheSource>
  <cacheFields>
    <cacheField name="Order_Date">
      <sharedItems containsDate="1" containsMixedTypes="1">
        <d v="2021-08-01T00:00:00Z"/>
        <s v="Order_Date"/>
        <d v="2021-08-02T00:00:00Z"/>
        <d v="2021-08-05T00:00:00Z"/>
        <d v="2021-08-06T00:00:00Z"/>
        <d v="2021-08-07T00:00:00Z"/>
        <d v="2021-08-08T00:00:00Z"/>
        <d v="2021-08-09T00:00:00Z"/>
        <d v="2021-08-12T00:00:00Z"/>
        <d v="2021-08-13T00:00:00Z"/>
        <d v="2021-08-14T00:00:00Z"/>
        <d v="2021-08-15T00:00:00Z"/>
        <d v="2021-08-16T00:00:00Z"/>
        <d v="2021-08-19T00:00:00Z"/>
        <d v="2021-08-20T00:00:00Z"/>
        <d v="2021-08-21T00:00:00Z"/>
        <d v="2021-08-22T00:00:00Z"/>
        <d v="2021-08-23T00:00:00Z"/>
        <d v="2021-08-26T00:00:00Z"/>
        <d v="2021-08-27T00:00:00Z"/>
        <d v="2021-08-28T00:00:00Z"/>
        <d v="2021-08-29T00:00:00Z"/>
        <d v="2021-08-30T00:00:00Z"/>
      </sharedItems>
    </cacheField>
    <cacheField name="City" numFmtId="0">
      <sharedItems>
        <s v="Chennai"/>
        <s v="Mumbai"/>
        <s v="Delhi"/>
        <s v="City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Pune"/>
        <s v="Noida"/>
        <s v="Gurgaon"/>
        <s v="Nagpur"/>
      </sharedItems>
    </cacheField>
    <cacheField name="User_Id">
      <sharedItems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User_Id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6348.0"/>
        <s v="3b49"/>
        <s v="614b"/>
        <n v="6447.0"/>
        <s v="c34f"/>
        <s v="e74e"/>
        <s v="0f43"/>
        <n v="6246.0"/>
        <s v="b14a"/>
        <s v="624d"/>
        <n v="1942.0"/>
        <s v="824e"/>
        <s v="b94d"/>
        <s v="ec4d"/>
        <s v="294d"/>
        <n v="4746.0"/>
        <s v="904c"/>
        <s v="434e"/>
        <n v="4245.0"/>
        <s v="c242"/>
        <s v="d248"/>
        <s v="e34e"/>
        <s v="6a48"/>
        <s v="844f"/>
        <s v="414c"/>
        <n v="5.0E42"/>
        <s v="ff4b"/>
        <s v="d640"/>
        <s v="ad4c"/>
        <s v="064e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s v="4b45"/>
        <n v="8741.0"/>
      </sharedItems>
    </cacheField>
    <cacheField name="Item_Name" numFmtId="0">
      <sharedItems>
        <s v="Hummus Wrap"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Item_Name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</sharedItems>
    </cacheField>
    <cacheField name="Price">
      <sharedItems containsMixedTypes="1" containsNumber="1">
        <n v="160.0"/>
        <n v="230.0"/>
        <n v="320.0"/>
        <n v="80.0"/>
        <n v="220.0"/>
        <n v="300.0"/>
        <n v="190.0"/>
        <n v="100.0"/>
        <n v="250.0"/>
        <n v="180.0"/>
        <s v="Price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n v="184.912066374992"/>
        <n v="260.0"/>
        <n v="330.0"/>
        <n v="150.0"/>
      </sharedItems>
    </cacheField>
    <cacheField name="Category" numFmtId="0">
      <sharedItems>
        <s v="wraps and salads"/>
        <s v="rice and noodles"/>
        <s v="international"/>
        <s v="starters"/>
        <s v="bread"/>
        <s v="Category"/>
        <s v="juices"/>
        <s v="sidedish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1878" sheet="Sheet9"/>
  </cacheSource>
  <cacheFields>
    <cacheField name="Order_Date">
      <sharedItems containsDate="1" containsMixedTypes="1">
        <d v="2021-08-01T00:00:00Z"/>
        <s v="Order_Date"/>
        <d v="2021-08-02T00:00:00Z"/>
        <d v="2021-08-05T00:00:00Z"/>
        <d v="2021-08-06T00:00:00Z"/>
        <d v="2021-08-07T00:00:00Z"/>
        <d v="2021-08-08T00:00:00Z"/>
        <d v="2021-08-09T00:00:00Z"/>
        <d v="2021-08-12T00:00:00Z"/>
        <d v="2021-08-13T00:00:00Z"/>
        <d v="2021-08-14T00:00:00Z"/>
        <d v="2021-08-15T00:00:00Z"/>
        <d v="2021-08-16T00:00:00Z"/>
        <d v="2021-08-19T00:00:00Z"/>
        <d v="2021-08-20T00:00:00Z"/>
        <d v="2021-08-21T00:00:00Z"/>
        <d v="2021-08-22T00:00:00Z"/>
        <d v="2021-08-23T00:00:00Z"/>
        <d v="2021-08-26T00:00:00Z"/>
        <d v="2021-08-27T00:00:00Z"/>
        <d v="2021-08-28T00:00:00Z"/>
        <d v="2021-08-29T00:00:00Z"/>
        <d v="2021-08-30T00:00:00Z"/>
      </sharedItems>
    </cacheField>
    <cacheField name="City" numFmtId="0">
      <sharedItems>
        <s v="Chennai"/>
        <s v="Mumbai"/>
        <s v="Delhi"/>
        <s v="City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Pune"/>
        <s v="Noida"/>
        <s v="Gurgaon"/>
        <s v="Nagpur"/>
      </sharedItems>
    </cacheField>
    <cacheField name="User_Id">
      <sharedItems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User_Id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6348.0"/>
        <s v="3b49"/>
        <s v="614b"/>
        <n v="6447.0"/>
        <s v="c34f"/>
        <s v="e74e"/>
        <s v="0f43"/>
        <n v="6246.0"/>
        <s v="b14a"/>
        <s v="624d"/>
        <n v="1942.0"/>
        <s v="824e"/>
        <s v="b94d"/>
        <s v="ec4d"/>
        <s v="294d"/>
        <n v="4746.0"/>
        <s v="904c"/>
        <s v="434e"/>
        <n v="4245.0"/>
        <s v="c242"/>
        <s v="d248"/>
        <s v="e34e"/>
        <s v="6a48"/>
        <s v="844f"/>
        <s v="414c"/>
        <n v="5.0E42"/>
        <s v="ff4b"/>
        <s v="d640"/>
        <s v="ad4c"/>
        <s v="064e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s v="4b45"/>
        <n v="8741.0"/>
      </sharedItems>
    </cacheField>
    <cacheField name="Item_Name" numFmtId="0">
      <sharedItems>
        <s v="Hummus Wrap"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Item_Name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</sharedItems>
    </cacheField>
    <cacheField name="Price">
      <sharedItems containsMixedTypes="1" containsNumber="1">
        <n v="160.0"/>
        <n v="230.0"/>
        <n v="320.0"/>
        <n v="80.0"/>
        <n v="220.0"/>
        <n v="300.0"/>
        <n v="190.0"/>
        <n v="100.0"/>
        <n v="250.0"/>
        <n v="180.0"/>
        <s v="Price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n v="184.912066374992"/>
        <n v="260.0"/>
        <n v="330.0"/>
        <n v="150.0"/>
      </sharedItems>
    </cacheField>
    <cacheField name="Category" numFmtId="0">
      <sharedItems>
        <s v="wraps and salads"/>
        <s v="rice and noodles"/>
        <s v="international"/>
        <s v="starters"/>
        <s v="bread"/>
        <s v="Category"/>
        <s v="juices"/>
        <s v="sidedish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1874" sheet="sheet 1"/>
  </cacheSource>
  <cacheFields>
    <cacheField name="Order_Date">
      <sharedItems containsDate="1" containsMixedTypes="1">
        <d v="2021-08-01T00:00:00Z"/>
        <d v="2021-08-02T00:00:00Z"/>
        <d v="2021-08-05T00:00:00Z"/>
        <d v="2021-08-06T00:00:00Z"/>
        <d v="2021-08-07T00:00:00Z"/>
        <d v="2021-08-08T00:00:00Z"/>
        <d v="2021-08-09T00:00:00Z"/>
        <d v="2021-08-10T00:00:00Z"/>
        <d v="2021-08-11T00:00:00Z"/>
        <d v="2021-08-12T00:00:00Z"/>
        <d v="2021-08-13T00:00:00Z"/>
        <d v="2021-08-14T00:00:00Z"/>
        <d v="2021-08-15T00:00:00Z"/>
        <d v="2021-08-16T00:00:00Z"/>
        <d v="2021-08-17T00:00:00Z"/>
        <d v="2021-08-18T00:00:00Z"/>
        <d v="2021-08-19T00:00:00Z"/>
        <d v="2021-08-20T00:00:00Z"/>
        <d v="2021-08-21T00:00:00Z"/>
        <d v="2021-08-22T00:00:00Z"/>
        <d v="2021-08-23T00:00:00Z"/>
        <d v="2021-08-24T00:00:00Z"/>
        <d v="2021-08-25T00:00:00Z"/>
        <d v="2021-08-26T00:00:00Z"/>
        <d v="2021-08-27T00:00:00Z"/>
        <d v="2021-08-28T00:00:00Z"/>
        <d v="2021-08-29T00:00:00Z"/>
        <d v="2021-08-30T00:00:00Z"/>
        <d v="2021-08-31T00:00:00Z"/>
        <d v="2021-09-01T00:00:00Z"/>
        <d v="2021-09-02T00:00:00Z"/>
        <d v="2021-09-03T00:00:00Z"/>
        <d v="2021-09-04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8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3T00:00:00Z"/>
        <d v="2021-10-24T00:00:00Z"/>
        <d v="2021-10-25T00:00:00Z"/>
        <d v="2021-10-26T00:00:00Z"/>
        <d v="2021-10-27T00:00:00Z"/>
        <d v="2021-10-28T00:00:00Z"/>
        <d v="2021-10-29T00:00:00Z"/>
        <d v="2021-10-30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3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1T00:00:00Z"/>
        <d v="2021-12-12T00:00:00Z"/>
        <d v="2021-12-13T00:00:00Z"/>
        <d v="2021-12-14T00:00:00Z"/>
        <d v="2021-12-15T00:00:00Z"/>
        <d v="2021-12-16T00:00:00Z"/>
        <d v="2021-12-17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2-01-01T00:00:00Z"/>
        <d v="2022-01-02T00:00:00Z"/>
        <d v="2022-01-03T00:00:00Z"/>
        <d v="2022-01-04T00:00:00Z"/>
        <d v="2022-01-05T00:00:00Z"/>
        <d v="2022-01-06T00:00:00Z"/>
        <d v="2022-01-07T00:00:00Z"/>
        <d v="2022-01-08T00:00:00Z"/>
        <d v="2022-01-09T00:00:00Z"/>
        <d v="2022-01-10T00:00:00Z"/>
        <d v="2022-01-11T00:00:00Z"/>
        <d v="2022-01-12T00:00:00Z"/>
        <d v="2022-01-13T00:00:00Z"/>
        <d v="2022-01-14T00:00:00Z"/>
        <d v="2022-01-15T00:00:00Z"/>
        <d v="2022-01-16T00:00:00Z"/>
        <d v="2022-01-17T00:00:00Z"/>
        <d v="2022-01-18T00:00:00Z"/>
        <d v="2022-01-19T00:00:00Z"/>
        <d v="2022-01-20T00:00:00Z"/>
        <d v="2022-01-21T00:00:00Z"/>
        <d v="2022-01-22T00:00:00Z"/>
        <d v="2022-01-23T00:00:00Z"/>
        <d v="2022-01-24T00:00:00Z"/>
        <d v="2022-01-25T00:00:00Z"/>
        <d v="2022-01-26T00:00:00Z"/>
        <d v="2022-01-27T00:00:00Z"/>
        <d v="2022-01-28T00:00:00Z"/>
        <d v="2022-01-29T00:00:00Z"/>
        <d v="2022-01-30T00:00:00Z"/>
        <d v="2022-01-31T00:00:00Z"/>
        <d v="2022-02-01T00:00:00Z"/>
        <d v="2022-02-02T00:00:00Z"/>
        <d v="2022-02-03T00:00:00Z"/>
        <d v="2022-02-04T00:00:00Z"/>
        <d v="2022-02-05T00:00:00Z"/>
        <d v="2022-02-06T00:00:00Z"/>
        <d v="2022-02-07T00:00:00Z"/>
        <d v="2022-02-08T00:00:00Z"/>
        <d v="2022-02-09T00:00:00Z"/>
        <d v="2022-02-10T00:00:00Z"/>
        <d v="2022-02-11T00:00:00Z"/>
        <d v="2022-02-12T00:00:00Z"/>
        <d v="2022-02-13T00:00:00Z"/>
        <d v="2022-02-14T00:00:00Z"/>
        <d v="2022-02-15T00:00:00Z"/>
        <d v="2022-02-16T00:00:00Z"/>
        <d v="2022-02-17T00:00:00Z"/>
        <d v="2022-02-18T00:00:00Z"/>
        <d v="2022-02-19T00:00:00Z"/>
        <d v="2022-02-20T00:00:00Z"/>
        <d v="2022-02-21T00:00:00Z"/>
        <d v="2022-02-22T00:00:00Z"/>
        <d v="2022-02-23T00:00:00Z"/>
        <d v="2022-02-24T00:00:00Z"/>
        <d v="2022-02-25T00:00:00Z"/>
        <d v="2022-02-26T00:00:00Z"/>
        <d v="2022-02-27T00:00:00Z"/>
        <d v="2022-02-28T00:00:00Z"/>
        <d v="2022-03-01T00:00:00Z"/>
        <d v="2022-03-02T00:00:00Z"/>
        <d v="2022-03-03T00:00:00Z"/>
        <d v="2022-03-04T00:00:00Z"/>
        <d v="2022-03-05T00:00:00Z"/>
        <d v="2022-03-06T00:00:00Z"/>
        <d v="2022-03-07T00:00:00Z"/>
        <d v="2022-03-08T00:00:00Z"/>
        <d v="2022-03-09T00:00:00Z"/>
        <d v="2022-03-10T00:00:00Z"/>
        <d v="2022-03-11T00:00:00Z"/>
        <d v="2022-03-12T00:00:00Z"/>
        <d v="2022-03-13T00:00:00Z"/>
        <d v="2022-03-14T00:00:00Z"/>
        <d v="2022-03-15T00:00:00Z"/>
        <d v="2022-03-16T00:00:00Z"/>
        <d v="2022-03-17T00:00:00Z"/>
        <d v="2022-03-18T00:00:00Z"/>
        <d v="2022-03-19T00:00:00Z"/>
        <d v="2022-03-20T00:00:00Z"/>
        <d v="2022-03-21T00:00:00Z"/>
        <d v="2022-03-22T00:00:00Z"/>
        <d v="2022-03-23T00:00:00Z"/>
        <d v="2022-03-24T00:00:00Z"/>
        <d v="2022-03-25T00:00:00Z"/>
        <d v="2022-03-26T00:00:00Z"/>
        <d v="2022-03-27T00:00:00Z"/>
        <d v="2022-03-28T00:00:00Z"/>
        <d v="2022-03-29T00:00:00Z"/>
        <d v="2022-03-30T00:00:00Z"/>
        <d v="2022-03-31T00:00:00Z"/>
        <d v="2022-04-01T00:00:00Z"/>
        <d v="2022-04-02T00:00:00Z"/>
        <d v="2022-04-03T00:00:00Z"/>
        <d v="2022-04-04T00:00:00Z"/>
        <d v="2022-04-05T00:00:00Z"/>
        <d v="2022-04-06T00:00:00Z"/>
        <d v="2022-04-07T00:00:00Z"/>
        <d v="2022-04-08T00:00:00Z"/>
        <d v="2022-04-09T00:00:00Z"/>
        <d v="2022-04-10T00:00:00Z"/>
        <d v="2022-04-11T00:00:00Z"/>
        <d v="2022-04-12T00:00:00Z"/>
        <d v="2022-04-13T00:00:00Z"/>
        <d v="2022-04-14T00:00:00Z"/>
        <d v="2022-04-15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3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5T00:00:00Z"/>
        <d v="2022-05-06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19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7T00:00:00Z"/>
        <d v="2022-05-28T00:00:00Z"/>
        <d v="2022-05-29T00:00:00Z"/>
        <d v="2022-05-30T00:00:00Z"/>
        <d v="2022-05-31T00:00:00Z"/>
        <d v="2022-06-01T00:00:00Z"/>
        <d v="2022-06-02T00:00:00Z"/>
        <d v="2022-06-03T00:00:00Z"/>
        <d v="2022-06-04T00:00:00Z"/>
        <d v="2022-06-05T00:00:00Z"/>
        <d v="2022-06-06T00:00:00Z"/>
        <d v="2022-06-07T00:00:00Z"/>
        <d v="2022-06-08T00:00:00Z"/>
        <d v="2022-06-09T00:00:00Z"/>
        <d v="2022-06-10T00:00:00Z"/>
        <d v="2022-06-11T00:00:00Z"/>
        <d v="2022-06-12T00:00:00Z"/>
        <d v="2022-06-13T00:00:00Z"/>
        <d v="2022-06-14T00:00:00Z"/>
        <d v="2022-06-15T00:00:00Z"/>
        <d v="2022-06-16T00:00:00Z"/>
        <d v="2022-06-17T00:00:00Z"/>
        <d v="2022-06-18T00:00:00Z"/>
        <d v="2022-06-19T00:00:00Z"/>
        <d v="2022-06-20T00:00:00Z"/>
        <d v="2022-06-21T00:00:00Z"/>
        <d v="2022-06-22T00:00:00Z"/>
        <d v="2022-06-23T00:00:00Z"/>
        <d v="2022-06-24T00:00:00Z"/>
        <d v="2022-06-25T00:00:00Z"/>
        <d v="2022-06-26T00:00:00Z"/>
        <d v="2022-06-27T00:00:00Z"/>
        <d v="2022-06-28T00:00:00Z"/>
        <d v="2022-06-29T00:00:00Z"/>
        <d v="2022-06-30T00:00:00Z"/>
        <d v="2022-07-01T00:00:00Z"/>
        <d v="2022-07-02T00:00:00Z"/>
        <d v="2022-07-03T00:00:00Z"/>
        <d v="2022-07-04T00:00:00Z"/>
        <d v="2022-07-05T00:00:00Z"/>
        <d v="2022-07-06T00:00:00Z"/>
        <d v="2022-07-07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5T00:00:00Z"/>
        <d v="2022-07-16T00:00:00Z"/>
        <d v="2022-07-17T00:00:00Z"/>
        <d v="2022-07-18T00:00:00Z"/>
        <d v="2022-07-19T00:00:00Z"/>
        <d v="2022-07-20T00:00:00Z"/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4T00:00:00Z"/>
        <d v="2022-09-25T00:00:00Z"/>
        <d v="2022-09-26T00:00:00Z"/>
        <d v="2022-09-27T00:00:00Z"/>
        <d v="2022-09-28T00:00:00Z"/>
        <d v="2022-09-29T00:00:00Z"/>
        <d v="2022-09-30T00:00:00Z"/>
        <d v="2022-10-01T00:00:00Z"/>
        <d v="2022-10-02T00:00:00Z"/>
        <d v="2022-10-03T00:00:00Z"/>
        <d v="2022-10-04T00:00:00Z"/>
        <d v="2022-10-05T00:00:00Z"/>
        <d v="2022-10-06T00:00:00Z"/>
        <d v="2022-10-07T00:00:00Z"/>
        <d v="2022-10-08T00:00:00Z"/>
        <d v="2022-10-09T00:00:00Z"/>
        <d v="2022-10-10T00:00:00Z"/>
        <d v="2022-10-11T00:00:00Z"/>
        <d v="2022-10-12T00:00:00Z"/>
        <d v="2022-10-13T00:00:00Z"/>
        <s v="Order_Date"/>
      </sharedItems>
    </cacheField>
    <cacheField name="City" numFmtId="0">
      <sharedItems>
        <s v="Chennai"/>
        <s v="Mumbai"/>
        <s v="Delhi"/>
        <s v="Coimbatore"/>
        <s v="Indore"/>
        <s v="Hyderabad"/>
        <s v="Bhopal"/>
        <s v="Kolkata"/>
        <s v="Chandigarh"/>
        <s v="Bangalore"/>
        <s v="Mysore"/>
        <s v="Jaipur"/>
        <s v="Trivandrum"/>
        <s v="Mangalore"/>
        <s v="Vizag"/>
        <s v="Guwahati"/>
        <s v="City"/>
        <s v="Pune"/>
        <s v="Noida"/>
        <s v="Gurgaon"/>
        <s v="Nagpur"/>
      </sharedItems>
    </cacheField>
    <cacheField name="User_Id">
      <sharedItems containsMixedTypes="1" containsNumber="1">
        <s v="e846"/>
        <s v="2f47"/>
        <s v="3d49"/>
        <s v="4c49"/>
        <s v="4f4c"/>
        <s v="5a40"/>
        <n v="244.0"/>
        <s v="224d"/>
        <s v="244f"/>
        <s v="264a"/>
        <n v="6340.0"/>
        <n v="1041.0"/>
        <n v="6245.0"/>
        <s v="a649"/>
        <s v="d242"/>
        <s v="df4b"/>
        <s v="4c47"/>
        <s v="2f48"/>
        <s v="3d50"/>
        <s v="4c50"/>
        <s v="5a41"/>
        <n v="245.0"/>
        <n v="4447.0"/>
        <n v="4399.5"/>
        <n v="4352.0"/>
        <s v="a650"/>
        <s v="d243"/>
        <s v="2f49"/>
        <s v="3d51"/>
        <s v="4c51"/>
        <s v="5a42"/>
        <n v="246.0"/>
        <n v="4304.5"/>
        <n v="4257.0"/>
        <n v="4209.5"/>
        <s v="a651"/>
        <s v="d244"/>
        <s v="2f50"/>
        <s v="3d52"/>
        <s v="4c52"/>
        <s v="5a43"/>
        <n v="247.0"/>
        <n v="4162.0"/>
        <n v="4114.5"/>
        <n v="4067.0"/>
        <s v="a652"/>
        <s v="d245"/>
        <s v="2f51"/>
        <s v="3d53"/>
        <s v="4c53"/>
        <s v="5a44"/>
        <n v="248.0"/>
        <s v="bb43"/>
        <s v="c24c"/>
        <s v="d74e"/>
        <s v="e244"/>
        <s v="f742"/>
        <s v="0b44"/>
        <s v="1a4d"/>
        <s v="2b43"/>
        <s v="6b42"/>
        <s v="8a47"/>
        <n v="2340.0"/>
        <n v="2440.0"/>
        <n v="7447.0"/>
        <n v="5649.0"/>
        <n v="6444.0"/>
        <n v="9045.0"/>
        <s v="844a"/>
        <n v="843.0"/>
        <n v="5747.0"/>
        <s v="774f"/>
        <s v="ac43"/>
        <s v="af47"/>
        <s v="b54c"/>
        <s v="b946"/>
        <s v="ba41"/>
        <s v="bb4e"/>
        <s v="bc46"/>
        <s v="c940"/>
        <s v="ca4c"/>
        <s v="e24f"/>
        <s v="e941"/>
        <s v="e542"/>
        <s v="ea47"/>
        <s v="f546"/>
        <s v="fe48"/>
        <s v="a741"/>
        <s v="c24d"/>
        <s v="124a"/>
        <n v="7742.0"/>
        <n v="8240.0"/>
        <n v="748.0"/>
        <s v="a942"/>
        <s v="ff47"/>
        <n v="4640.0"/>
        <n v="1.0E46"/>
        <s v="3b41"/>
        <s v="3d44"/>
        <n v="4.0E47"/>
        <s v="6a4d"/>
        <s v="6b41"/>
        <s v="004e"/>
        <n v="1544.0"/>
        <n v="4340.0"/>
        <n v="8041.0"/>
        <s v="914f"/>
        <s v="954f"/>
        <s v="374e"/>
        <n v="6145.0"/>
        <n v="5049.0"/>
        <n v="1342.0"/>
        <s v="474c"/>
        <s v="204e"/>
        <s v="714e"/>
        <s v="ab44"/>
        <s v="b947"/>
        <s v="c24e"/>
        <s v="e44d"/>
        <n v="7940.0"/>
        <n v="5043.0"/>
        <s v="5d41"/>
        <n v="9.0E42"/>
        <s v="9f41"/>
        <n v="8647.0"/>
        <s v="234e"/>
        <s v="214a"/>
        <s v="a243"/>
        <s v="d449"/>
        <s v="5f4e"/>
        <s v="6a46"/>
        <s v="784b"/>
        <s v="a34b"/>
        <s v="c544"/>
        <s v="c64d"/>
        <s v="f94a"/>
        <s v="0f4a"/>
        <s v="3b4a"/>
        <s v="4b40"/>
        <n v="5.0E49"/>
        <s v="6c41"/>
        <s v="7d40"/>
        <s v="9c43"/>
        <n v="1344.0"/>
        <s v="884c"/>
        <s v="b049"/>
        <s v="d048"/>
        <s v="e44e"/>
        <s v="fc4c"/>
        <s v="3f48"/>
        <n v="2543.0"/>
        <s v="574a"/>
        <s v="984b"/>
        <n v="4143.0"/>
        <n v="4841.0"/>
        <s v="534c"/>
        <s v="574d"/>
        <n v="6141.0"/>
        <n v="1945.0"/>
        <s v="a840"/>
        <s v="da40"/>
        <s v="734f"/>
        <s v="854d"/>
        <s v="a941"/>
        <s v="3f45"/>
        <s v="7d4f"/>
        <n v="7.0E45"/>
        <n v="2841.0"/>
        <s v="834f"/>
        <s v="ac4a"/>
        <s v="c343"/>
        <s v="4f4d"/>
        <s v="914e"/>
        <s v="de42"/>
        <n v="2649.0"/>
        <n v="8345.0"/>
        <n v="7941.0"/>
        <n v="5048.0"/>
        <n v="1641.0"/>
        <s v="bb45"/>
        <s v="d842"/>
        <s v="da44"/>
        <s v="dc48"/>
        <s v="9b49"/>
        <n v="6840.0"/>
        <n v="9645.0"/>
        <s v="ce44"/>
        <s v="e44c"/>
        <s v="fb4e"/>
        <s v="6f46"/>
        <s v="104d"/>
        <s v="e947"/>
        <s v="2a4d"/>
        <n v="4645.0"/>
        <n v="9841.0"/>
        <s v="924d"/>
        <n v="3446.0"/>
        <s v="474f"/>
        <n v="8943.0"/>
        <s v="c845"/>
        <s v="c84a"/>
        <n v="5.0E41"/>
        <s v="6d48"/>
        <s v="9d4e"/>
        <s v="364a"/>
        <n v="7848.0"/>
        <s v="654a"/>
        <s v="be4c"/>
        <s v="cc4e"/>
        <s v="ef40"/>
        <s v="ef42"/>
        <s v="fa44"/>
        <s v="5c4e"/>
        <s v="354d"/>
        <s v="424d"/>
        <n v="7843.0"/>
        <s v="0d4b"/>
        <s v="1b45"/>
        <s v="4c4f"/>
        <s v="624a"/>
        <n v="7449.0"/>
        <s v="da45"/>
        <s v="1c4e"/>
        <s v="5c4c"/>
        <n v="8043.0"/>
        <n v="8247.0"/>
        <s v="af4e"/>
        <s v="bc49"/>
        <s v="d249"/>
        <s v="d442"/>
        <s v="ec40"/>
        <s v="ee4d"/>
        <n v="4142.0"/>
        <s v="974a"/>
        <n v="7744.0"/>
        <n v="540.0"/>
        <s v="6c4f"/>
        <s v="954d"/>
        <s v="dd4e"/>
        <s v="0e4a"/>
        <s v="4a42"/>
        <n v="6.0E40"/>
        <s v="6f45"/>
        <s v="8e4f"/>
        <s v="064a"/>
        <s v="094f"/>
        <s v="a94c"/>
        <s v="cf43"/>
        <s v="e34f"/>
        <s v="fc4e"/>
        <s v="fc43"/>
        <s v="7a48"/>
        <n v="4643.0"/>
        <s v="814e"/>
        <s v="a549"/>
        <s v="b641"/>
        <s v="3d4e"/>
        <s v="7f45"/>
        <s v="104c"/>
        <s v="c04f"/>
        <s v="2c47"/>
        <s v="e643"/>
        <s v="3b4d"/>
        <n v="9.0E45"/>
        <n v="8744.0"/>
        <s v="534e"/>
        <s v="404a"/>
        <s v="024d"/>
        <s v="5c4d"/>
        <s v="b346"/>
        <s v="fb40"/>
        <n v="7841.0"/>
        <s v="0c49"/>
        <s v="aa42"/>
        <s v="224e"/>
        <n v="5348.0"/>
        <s v="c342"/>
        <s v="e346"/>
        <s v="ba49"/>
        <s v="8e4b"/>
        <n v="0.0"/>
        <s v="2a43"/>
        <s v="2a49"/>
        <s v="8b4f"/>
        <n v="140.0"/>
        <n v="8249.0"/>
        <s v="a842"/>
        <s v="ca44"/>
        <s v="ca45"/>
        <s v="f140"/>
        <s v="4a4b"/>
        <s v="f540"/>
        <s v="e14b"/>
        <s v="cc46"/>
        <s v="9a41"/>
        <s v="924f"/>
        <n v="1345.0"/>
        <n v="2247.0"/>
        <s v="904e"/>
        <s v="314d"/>
        <s v="414a"/>
        <s v="e44b"/>
        <s v="ca49"/>
        <s v="2a4f"/>
        <n v="1546.0"/>
        <s v="284e"/>
        <n v="5.0E48"/>
        <s v="6b48"/>
        <n v="1247.0"/>
        <n v="1649.0"/>
        <s v="cc4f"/>
        <s v="004d"/>
        <s v="de41"/>
        <s v="ee43"/>
        <s v="6e4d"/>
        <s v="104b"/>
        <n v="5446.0"/>
        <s v="364c"/>
        <n v="6347.0"/>
        <s v="764d"/>
        <s v="674d"/>
        <s v="b74f"/>
        <s v="d04b"/>
        <s v="f348"/>
        <s v="3e4b"/>
        <n v="1044.0"/>
        <s v="954c"/>
        <s v="a548"/>
        <s v="a042"/>
        <s v="User_Id"/>
        <s v="e649"/>
        <s v="d54c"/>
        <n v="2942.0"/>
        <s v="804b"/>
        <s v="2d4c"/>
        <s v="5c48"/>
        <n v="9.0E49"/>
        <s v="a448"/>
        <s v="f24a"/>
        <s v="cb4f"/>
        <n v="1.0E48"/>
        <s v="2c48"/>
        <s v="9c45"/>
        <s v="304e"/>
        <s v="724a"/>
        <s v="d844"/>
        <s v="ee4a"/>
        <s v="8d44"/>
        <s v="cf47"/>
        <s v="d64b"/>
        <s v="8c46"/>
        <s v="624c"/>
        <s v="324d"/>
        <s v="a748"/>
        <n v="2542.0"/>
        <n v="2348.0"/>
        <s v="b64b"/>
        <s v="c446"/>
        <s v="5f45"/>
        <n v="6740.0"/>
        <n v="445.0"/>
        <n v="5742.0"/>
        <n v="7042.0"/>
        <s v="b140"/>
        <s v="4f4a"/>
        <s v="7d44"/>
        <s v="144f"/>
        <s v="464a"/>
        <s v="ab48"/>
        <s v="f84d"/>
        <s v="cc42"/>
        <n v="6249.0"/>
        <s v="934f"/>
        <s v="b64d"/>
        <s v="df41"/>
        <s v="fe4d"/>
        <s v="f94d"/>
        <n v="3.0E45"/>
        <s v="804d"/>
        <s v="5e4e"/>
        <s v="d440"/>
        <s v="6a47"/>
        <s v="9c4b"/>
        <s v="514d"/>
        <n v="5548.0"/>
        <s v="b547"/>
        <s v="c848"/>
        <s v="d84d"/>
        <n v="3846.0"/>
        <s v="f148"/>
        <s v="f34f"/>
        <s v="f545"/>
        <s v="2d43"/>
        <n v="4019.5"/>
        <n v="3972.0"/>
        <n v="3924.5"/>
        <s v="a653"/>
        <s v="d246"/>
        <s v="2f52"/>
        <s v="3d54"/>
        <s v="4c54"/>
        <s v="5a45"/>
        <n v="249.0"/>
        <s v="bb44"/>
        <s v="e245"/>
        <s v="f743"/>
        <s v="0b45"/>
        <s v="2b44"/>
        <s v="6b43"/>
        <s v="8a48"/>
        <n v="9934.73333333332"/>
        <n v="11184.419047619"/>
        <n v="12434.1047619047"/>
        <n v="13683.7904761905"/>
        <n v="14933.4761904762"/>
        <n v="16183.1619047619"/>
        <n v="10651.0"/>
        <n v="15555.0"/>
        <s v="ac44"/>
        <s v="af48"/>
        <s v="ba42"/>
        <s v="bc47"/>
        <s v="c941"/>
        <s v="e143"/>
        <s v="e256"/>
        <s v="ea48"/>
        <s v="f547"/>
        <s v="fe49"/>
        <s v="a742"/>
        <n v="1745.3"/>
        <n v="726.000000000001"/>
        <n v="-293.299999999999"/>
        <n v="-1312.6"/>
        <n v="-2331.9"/>
        <s v="a356"/>
        <s v="a063"/>
        <s v="ff48"/>
        <n v="2.0E46"/>
        <n v="3.0E46"/>
        <s v="3b42"/>
        <s v="3d45"/>
        <n v="11138.6666666667"/>
        <n v="14387.1666666667"/>
        <n v="17635.6666666667"/>
        <s v="624d"/>
        <n v="5.0E42"/>
        <s v="ec4d"/>
        <s v="ff4b"/>
        <s v="3b49"/>
        <s v="d640"/>
        <s v="ad4c"/>
        <s v="064e"/>
        <n v="6447.0"/>
        <s v="3b40"/>
        <s v="7a44"/>
        <s v="7d43"/>
        <n v="6147.0"/>
        <n v="6742.0"/>
        <s v="734e"/>
        <n v="8048.0"/>
        <s v="de47"/>
        <s v="e546"/>
        <s v="4b4e"/>
        <s v="5c4f"/>
        <n v="2944.0"/>
        <n v="6246.0"/>
        <s v="b14a"/>
        <s v="4b45"/>
        <n v="4746.0"/>
        <n v="8741.0"/>
      </sharedItems>
    </cacheField>
    <cacheField name="Item_Name" numFmtId="0">
      <sharedItems containsBlank="1">
        <m/>
        <s v="Mushroom Fried Rice"/>
        <s v="Veg pizza"/>
        <s v="Plain Rice"/>
        <s v="Soya Chunks"/>
        <s v="Veggie Bowl"/>
        <s v="Veg Noodles"/>
        <s v="Bread with Jam"/>
        <s v="Spicy Fried Rice"/>
        <s v="Cheese Salad"/>
        <s v="Hummus Wrap"/>
        <s v="Brinjal 65"/>
        <s v="Vegan Fried Paneer"/>
        <s v="Fruit Salad"/>
        <s v="Spicy Quesadilla"/>
        <s v="Spring Rolls"/>
        <s v="Greek Tomato rice"/>
        <s v="Mango Lassi"/>
        <s v="Mashed potatoes"/>
        <s v="Falafel"/>
        <s v="Korean Noodles"/>
        <s v="Chicken Fried rice"/>
        <s v="Gobi 65"/>
        <s v="Vegetable salad"/>
        <s v="Buddha Veg bowl"/>
        <s v="Vegetarian noodles"/>
        <s v="Veg wrap"/>
        <s v="Bolognese pasta"/>
        <s v="vegetable sandwich"/>
        <s v="chilli parotta"/>
        <s v="fish fried rice"/>
        <s v="butter naan"/>
        <s v="Item_Name"/>
        <s v="apple milkshake"/>
        <s v="green peas masala"/>
        <s v="dal tadka"/>
        <s v="lasagne"/>
        <s v="chicken noodles"/>
        <s v="cheese quesadilla"/>
        <s v="cheese naan"/>
        <s v="banana smoothie"/>
        <s v="vietnamese fried rice"/>
        <s v="roasted veggies"/>
        <s v="water melon juice"/>
        <s v="banana crepes"/>
        <s v="cheese omlette"/>
        <s v="vegetable pasta"/>
        <s v="strawberry shake"/>
      </sharedItems>
    </cacheField>
    <cacheField name="Price">
      <sharedItems containsMixedTypes="1" containsNumber="1">
        <n v="160.0"/>
        <n v="230.0"/>
        <n v="320.0"/>
        <n v="80.0"/>
        <n v="220.0"/>
        <n v="300.0"/>
        <n v="190.0"/>
        <n v="100.0"/>
        <n v="250.0"/>
        <n v="180.0"/>
        <n v="220.471014492754"/>
        <n v="220.775362318841"/>
        <n v="221.079710144928"/>
        <n v="221.384057971015"/>
        <n v="221.688405797102"/>
        <n v="221.992753623189"/>
        <n v="222.297101449276"/>
        <n v="222.601449275363"/>
        <n v="222.90579710145"/>
        <n v="223.210144927537"/>
        <n v="223.514492753624"/>
        <n v="223.818840579711"/>
        <n v="224.123188405797"/>
        <n v="224.427536231884"/>
        <n v="224.731884057971"/>
        <n v="225.036231884058"/>
        <n v="225.340579710145"/>
        <n v="225.644927536232"/>
        <n v="225.949275362319"/>
        <n v="226.253623188406"/>
        <n v="226.557971014493"/>
        <n v="226.86231884058"/>
        <n v="227.166666666667"/>
        <n v="227.471014492754"/>
        <n v="227.775362318841"/>
        <n v="228.079710144928"/>
        <n v="228.384057971015"/>
        <n v="228.688405797102"/>
        <n v="228.992753623189"/>
        <n v="229.297101449276"/>
        <n v="229.601449275363"/>
        <n v="229.90579710145"/>
        <n v="230.210144927537"/>
        <n v="230.514492753624"/>
        <n v="230.818840579711"/>
        <n v="231.123188405797"/>
        <n v="231.427536231884"/>
        <n v="231.731884057971"/>
        <n v="232.036231884058"/>
        <n v="232.340579710145"/>
        <n v="232.644927536232"/>
        <n v="232.949275362319"/>
        <n v="233.253623188406"/>
        <n v="233.557971014493"/>
        <n v="233.86231884058"/>
        <n v="234.166666666667"/>
        <n v="234.471014492754"/>
        <n v="234.775362318841"/>
        <n v="235.079710144928"/>
        <n v="235.384057971015"/>
        <n v="235.688405797102"/>
        <n v="235.992753623189"/>
        <n v="236.297101449276"/>
        <n v="236.601449275363"/>
        <n v="236.90579710145"/>
        <n v="237.210144927537"/>
        <n v="237.514492753624"/>
        <n v="237.818840579711"/>
        <n v="238.123188405797"/>
        <n v="238.427536231884"/>
        <n v="238.731884057971"/>
        <n v="239.036231884058"/>
        <n v="239.340579710145"/>
        <n v="239.644927536232"/>
        <n v="239.949275362319"/>
        <n v="240.253623188406"/>
        <n v="240.557971014493"/>
        <n v="240.86231884058"/>
        <n v="241.166666666667"/>
        <n v="241.471014492754"/>
        <n v="241.775362318841"/>
        <n v="242.079710144928"/>
        <n v="242.384057971015"/>
        <n v="242.688405797102"/>
        <n v="242.992753623189"/>
        <n v="243.297101449276"/>
        <n v="243.601449275363"/>
        <n v="243.90579710145"/>
        <n v="244.210144927537"/>
        <n v="244.514492753624"/>
        <n v="244.818840579711"/>
        <n v="245.123188405798"/>
        <n v="245.427536231884"/>
        <n v="245.731884057971"/>
        <n v="246.036231884058"/>
        <n v="120.0"/>
        <n v="200.0"/>
        <n v="90.0"/>
        <n v="240.0"/>
        <n v="130.0"/>
        <n v="350.0"/>
        <n v="170.0"/>
        <n v="280.0"/>
        <n v="140.0"/>
        <n v="270.0"/>
        <n v="110.0"/>
        <n v="60.0"/>
        <s v="Price"/>
        <n v="184.912066374992"/>
        <n v="228.384057971014"/>
        <n v="228.688405797101"/>
        <n v="228.992753623188"/>
        <n v="229.297101449275"/>
        <n v="229.601449275362"/>
        <n v="229.905797101449"/>
        <n v="230.210144927536"/>
        <n v="230.514492753623"/>
        <n v="230.81884057971"/>
        <n v="233.253623188405"/>
        <n v="233.557971014492"/>
        <n v="233.862318840579"/>
        <n v="234.166666666666"/>
        <n v="234.471014492753"/>
        <n v="234.77536231884"/>
        <n v="236.601449275362"/>
        <n v="236.905797101449"/>
        <n v="237.210144927536"/>
        <n v="237.514492753623"/>
        <n v="237.81884057971"/>
        <n v="242.992753623188"/>
        <n v="243.297101449275"/>
        <n v="243.601449275362"/>
        <n v="243.905797101449"/>
        <n v="244.210144927536"/>
        <n v="244.514492753623"/>
        <n v="244.81884057971"/>
        <n v="245.123188405797"/>
        <n v="246.340579710145"/>
        <n v="246.644927536232"/>
        <n v="246.949275362319"/>
        <n v="247.253623188406"/>
        <n v="247.557971014493"/>
        <n v="247.862318840579"/>
        <n v="248.166666666666"/>
        <n v="248.471014492753"/>
        <n v="248.77536231884"/>
        <n v="249.079710144927"/>
        <n v="249.384057971014"/>
        <n v="189.174143296913"/>
        <n v="189.169428979621"/>
        <n v="189.16471466233"/>
        <n v="189.160000345039"/>
        <n v="189.155286027748"/>
        <n v="189.150571710457"/>
        <n v="189.145857393166"/>
        <n v="189.141143075874"/>
        <n v="189.136428758583"/>
        <n v="189.131714441292"/>
        <n v="189.127000124001"/>
        <n v="189.12228580671"/>
        <n v="189.117571489419"/>
        <n v="189.112857172128"/>
        <n v="189.108142854836"/>
        <n v="189.103428537545"/>
        <n v="189.098714220254"/>
        <n v="189.093999902963"/>
        <n v="189.089285585672"/>
        <n v="189.084571268381"/>
        <n v="189.07985695109"/>
        <n v="189.075142633798"/>
        <n v="189.070428316507"/>
        <n v="189.065713999216"/>
        <n v="189.060999681925"/>
        <n v="189.056285364634"/>
        <n v="189.051571047343"/>
        <n v="189.046856730052"/>
        <n v="189.04214241276"/>
        <n v="189.037428095469"/>
        <n v="189.032713778178"/>
        <n v="189.027999460887"/>
        <n v="189.023285143596"/>
        <n v="189.018570826305"/>
        <n v="189.013856509014"/>
        <n v="189.009142191722"/>
        <n v="189.004427874431"/>
        <n v="188.99971355714"/>
        <n v="188.994999239849"/>
        <n v="188.990284922558"/>
        <n v="188.985570605267"/>
        <n v="188.980856287976"/>
        <n v="188.976141970684"/>
        <n v="188.971427653393"/>
        <n v="188.966713336102"/>
        <n v="188.961999018811"/>
        <n v="188.95728470152"/>
        <n v="188.952570384229"/>
        <n v="188.947856066937"/>
        <n v="188.943141749646"/>
        <n v="188.938427432355"/>
        <n v="188.933713115064"/>
        <n v="188.928998797773"/>
        <n v="188.924284480482"/>
        <n v="188.919570163191"/>
        <n v="188.914855845899"/>
        <n v="188.910141528608"/>
        <n v="188.905427211317"/>
        <n v="188.900712894026"/>
        <n v="188.895998576735"/>
        <n v="188.891284259444"/>
        <n v="188.886569942153"/>
        <n v="188.881855624861"/>
        <n v="188.87714130757"/>
        <n v="188.872426990279"/>
        <n v="188.867712672988"/>
        <n v="188.862998355697"/>
        <n v="188.858284038406"/>
        <n v="188.853569721115"/>
        <n v="188.848855403823"/>
        <n v="188.844141086532"/>
        <n v="188.839426769241"/>
        <n v="188.83471245195"/>
        <n v="188.829998134659"/>
        <n v="188.825283817368"/>
        <n v="188.820569500077"/>
        <n v="188.815855182785"/>
        <n v="188.811140865494"/>
        <n v="188.806426548203"/>
        <n v="188.801712230912"/>
        <n v="188.796997913621"/>
        <n v="260.0"/>
        <n v="330.0"/>
        <n v="150.0"/>
      </sharedItems>
    </cacheField>
    <cacheField name="Category" numFmtId="0">
      <sharedItems>
        <s v="wraps and salads"/>
        <s v="rice and noodles"/>
        <s v="international"/>
        <s v="starters"/>
        <s v="bread"/>
        <s v="juices"/>
        <s v="Category"/>
        <s v="sidedish"/>
      </sharedItems>
    </cacheField>
    <cacheField name="order_date2">
      <sharedItems containsDate="1" containsMixedTypes="1">
        <d v="2021-08-02T00:00:00Z"/>
        <d v="2021-08-03T00:00:00Z"/>
        <d v="2021-08-06T00:00:00Z"/>
        <d v="2021-08-07T00:00:00Z"/>
        <d v="2021-08-08T00:00:00Z"/>
        <d v="2021-08-09T00:00:00Z"/>
        <d v="2021-08-10T00:00:00Z"/>
        <d v="2021-08-13T00:00:00Z"/>
        <s v="Order_Date"/>
        <d v="2021-08-14T00:00:00Z"/>
        <d v="2021-08-15T00:00:00Z"/>
        <n v="7.0"/>
        <e v="#VALUE!"/>
        <n v="1.0"/>
        <n v="2.0"/>
        <n v="5.0"/>
        <n v="6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name="Pivot Table 67" cacheId="0" dataCaption="" compact="0" compactData="0">
  <location ref="A1:E10" firstHeaderRow="0" firstDataRow="0" firstDataCol="0"/>
  <pivotFields>
    <pivotField name="marketingchann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orderweek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name="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t="default"/>
      </items>
    </pivotField>
    <pivotField name="or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t="default"/>
      </items>
    </pivotField>
    <pivotField name="spe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t="default"/>
      </items>
    </pivotField>
    <pivotField name="new_customer" compact="0" outline="0" multipleItemSelectionAllowed="1" showAll="0">
      <items>
        <item x="0"/>
        <item x="1"/>
        <item x="2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</pivotTableDefinition>
</file>

<file path=xl/pivotTables/pivotTable2.xml><?xml version="1.0" encoding="utf-8"?>
<pivotTableDefinition xmlns="http://schemas.openxmlformats.org/spreadsheetml/2006/main" name="Pivot Table 66" cacheId="1" dataCaption="" compact="0" compactData="0">
  <location ref="A1:B23" firstHeaderRow="0" firstDataRow="1" firstDataCol="0"/>
  <pivotFields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name="City" axis="axisRow" compact="0" outline="0" multipleItemSelectionAllowed="1" showAll="0" sortType="ascending">
      <items>
        <item x="20"/>
        <item x="9"/>
        <item x="6"/>
        <item x="8"/>
        <item x="0"/>
        <item x="3"/>
        <item x="2"/>
        <item x="18"/>
        <item x="15"/>
        <item x="5"/>
        <item x="4"/>
        <item x="11"/>
        <item x="7"/>
        <item x="13"/>
        <item x="1"/>
        <item x="10"/>
        <item x="19"/>
        <item x="17"/>
        <item x="16"/>
        <item x="12"/>
        <item x="14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1"/>
  </rowFields>
  <dataFields>
    <dataField name="Total revenue" fld="4" baseField="0"/>
  </dataFields>
</pivotTableDefinition>
</file>

<file path=xl/pivotTables/pivotTable3.xml><?xml version="1.0" encoding="utf-8"?>
<pivotTableDefinition xmlns="http://schemas.openxmlformats.org/spreadsheetml/2006/main" name="Pivot Table 65" cacheId="1" dataCaption="" compact="0" compactData="0">
  <location ref="A1:B10" firstHeaderRow="0" firstDataRow="1" firstDataCol="0"/>
  <pivotFields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axis="axisRow" compact="0" outline="0" multipleItemSelectionAllowed="1" showAll="0" sortType="ascending">
      <items>
        <item x="7"/>
        <item x="0"/>
        <item x="1"/>
        <item x="5"/>
        <item x="6"/>
        <item x="2"/>
        <item x="3"/>
        <item x="4"/>
        <item t="default"/>
      </items>
    </pivotField>
  </pivotFields>
  <rowFields>
    <field x="6"/>
  </rowFields>
  <dataFields>
    <dataField name="SUM of Price" fld="4" baseField="0"/>
  </dataFields>
</pivotTableDefinition>
</file>

<file path=xl/pivotTables/pivotTable4.xml><?xml version="1.0" encoding="utf-8"?>
<pivotTableDefinition xmlns="http://schemas.openxmlformats.org/spreadsheetml/2006/main" name="Pivot Table 64" cacheId="2" dataCaption="" compact="0" compactData="0">
  <location ref="A1:E10" firstHeaderRow="0" firstDataRow="0" firstDataCol="0"/>
  <pivotFields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ric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</pivotTableDefinition>
</file>

<file path=xl/pivotTables/pivotTable5.xml><?xml version="1.0" encoding="utf-8"?>
<pivotTableDefinition xmlns="http://schemas.openxmlformats.org/spreadsheetml/2006/main" name="Pivot Table 63" cacheId="2" dataCaption="" compact="0" compactData="0">
  <location ref="A1:B439" firstHeaderRow="0" firstDataRow="1" firstDataCol="0"/>
  <pivotFields>
    <pivotField name="Order_Date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0"/>
  </rowFields>
  <dataFields>
    <dataField name="SUM of Price" fld="4" baseField="0"/>
  </dataFields>
</pivotTableDefinition>
</file>

<file path=xl/pivotTables/pivotTable6.xml><?xml version="1.0" encoding="utf-8"?>
<pivotTableDefinition xmlns="http://schemas.openxmlformats.org/spreadsheetml/2006/main" name="Pivot Table 62" cacheId="3" dataCaption="" compact="0" compactData="0">
  <location ref="A1:B22" firstHeaderRow="0" firstDataRow="1" firstDataCol="0"/>
  <pivotFields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City" axis="axisRow" compact="0" outline="0" multipleItemSelectionAllowed="1" showAll="0" sortType="ascending">
      <items>
        <item x="9"/>
        <item x="6"/>
        <item x="8"/>
        <item x="0"/>
        <item x="3"/>
        <item x="2"/>
        <item x="18"/>
        <item x="15"/>
        <item x="5"/>
        <item x="4"/>
        <item x="11"/>
        <item x="7"/>
        <item x="13"/>
        <item x="1"/>
        <item x="10"/>
        <item x="19"/>
        <item x="17"/>
        <item x="16"/>
        <item x="12"/>
        <item x="14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"/>
  </rowFields>
  <dataFields>
    <dataField name="SUM of Price" fld="4" baseField="0"/>
  </dataFields>
</pivotTableDefinition>
</file>

<file path=xl/pivotTables/pivotTable7.xml><?xml version="1.0" encoding="utf-8"?>
<pivotTableDefinition xmlns="http://schemas.openxmlformats.org/spreadsheetml/2006/main" name="Pivot Table 61" cacheId="3" dataCaption="" compact="0" compactData="0">
  <location ref="A1:B439" firstHeaderRow="0" firstDataRow="1" firstDataCol="0"/>
  <pivotFields>
    <pivotField name="Order_Date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0"/>
  </rowFields>
  <dataFields>
    <dataField name="Total Revenue" fld="4" baseField="0"/>
  </dataFields>
</pivotTableDefinition>
</file>

<file path=xl/pivotTables/pivotTable8.xml><?xml version="1.0" encoding="utf-8"?>
<pivotTableDefinition xmlns="http://schemas.openxmlformats.org/spreadsheetml/2006/main" name="Pivot Table 57" cacheId="1" dataCaption="" compact="0" compactData="0">
  <location ref="A1:B23" firstHeaderRow="0" firstDataRow="1" firstDataCol="0"/>
  <pivotFields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name="City" axis="axisRow" compact="0" outline="0" multipleItemSelectionAllowed="1" showAll="0" sortType="ascending">
      <items>
        <item x="20"/>
        <item x="9"/>
        <item x="6"/>
        <item x="8"/>
        <item x="0"/>
        <item x="3"/>
        <item x="2"/>
        <item x="18"/>
        <item x="15"/>
        <item x="5"/>
        <item x="4"/>
        <item x="11"/>
        <item x="7"/>
        <item x="13"/>
        <item x="1"/>
        <item x="10"/>
        <item x="19"/>
        <item x="17"/>
        <item x="16"/>
        <item x="12"/>
        <item x="14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1"/>
  </rowFields>
  <dataFields>
    <dataField name="SUM of Price" fld="4" baseField="0"/>
  </dataFields>
</pivotTableDefinition>
</file>

<file path=xl/pivotTables/pivotTable9.xml><?xml version="1.0" encoding="utf-8"?>
<pivotTableDefinition xmlns="http://schemas.openxmlformats.org/spreadsheetml/2006/main" name="Pivot Table 56" cacheId="1" dataCaption="" compact="0" compactData="0">
  <location ref="A1:B10" firstHeaderRow="0" firstDataRow="1" firstDataCol="0"/>
  <pivotFields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axis="axisRow" compact="0" outline="0" multipleItemSelectionAllowed="1" showAll="0" sortType="ascending">
      <items>
        <item x="7"/>
        <item x="0"/>
        <item x="1"/>
        <item x="5"/>
        <item x="6"/>
        <item x="2"/>
        <item x="3"/>
        <item x="4"/>
        <item t="default"/>
      </items>
    </pivotField>
  </pivotFields>
  <rowFields>
    <field x="6"/>
  </rowFields>
  <dataFields>
    <dataField name="SUM of Price" fld="4" baseField="0"/>
  </dataFields>
</pivotTableDefinition>
</file>

<file path=xl/pivotTables/pivotTable10.xml><?xml version="1.0" encoding="utf-8"?>
<pivotTableDefinition xmlns="http://schemas.openxmlformats.org/spreadsheetml/2006/main" name="Pivot Table 55" cacheId="1" dataCaption="" compact="0" compactData="0">
  <location ref="B1:C440" firstHeaderRow="0" firstDataRow="1" firstDataCol="0"/>
  <pivotFields>
    <pivotField name="Order_Date" axis="axisRow" compact="0" numFmtId="164" outline="0" multipleItemSelectionAllowed="1" showAll="0" sortType="ascending">
      <items>
        <item x="4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0"/>
  </rowFields>
  <dataFields>
    <dataField name="SUM of Price" fld="4" baseField="0"/>
  </dataFields>
</pivotTableDefinition>
</file>

<file path=xl/pivotTables/pivotTable11.xml><?xml version="1.0" encoding="utf-8"?>
<pivotTableDefinition xmlns="http://schemas.openxmlformats.org/spreadsheetml/2006/main" name="Pivot Table 50" cacheId="4" dataCaption="" compact="0" compactData="0">
  <location ref="A1:C472" firstHeaderRow="0" firstDataRow="2" firstDataCol="0"/>
  <pivotFields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axis="axisRow" compact="0" outline="0" multipleItemSelectionAllowed="1" showAll="0" sortType="ascending">
      <items>
        <item x="469"/>
        <item x="432"/>
        <item x="431"/>
        <item x="430"/>
        <item x="280"/>
        <item x="284"/>
        <item x="6"/>
        <item x="21"/>
        <item x="31"/>
        <item x="41"/>
        <item x="51"/>
        <item x="401"/>
        <item x="359"/>
        <item x="235"/>
        <item x="429"/>
        <item x="92"/>
        <item x="69"/>
        <item x="11"/>
        <item x="325"/>
        <item x="308"/>
        <item x="111"/>
        <item x="143"/>
        <item x="296"/>
        <item x="103"/>
        <item x="304"/>
        <item x="178"/>
        <item x="309"/>
        <item x="428"/>
        <item x="158"/>
        <item x="297"/>
        <item x="62"/>
        <item x="354"/>
        <item x="63"/>
        <item x="353"/>
        <item x="150"/>
        <item x="174"/>
        <item x="167"/>
        <item x="331"/>
        <item x="463"/>
        <item x="196"/>
        <item x="387"/>
        <item x="394"/>
        <item x="393"/>
        <item x="392"/>
        <item x="44"/>
        <item x="43"/>
        <item x="232"/>
        <item x="153"/>
        <item x="42"/>
        <item x="34"/>
        <item x="33"/>
        <item x="32"/>
        <item x="104"/>
        <item x="24"/>
        <item x="23"/>
        <item x="22"/>
        <item x="95"/>
        <item x="252"/>
        <item x="193"/>
        <item x="467"/>
        <item x="154"/>
        <item x="120"/>
        <item x="177"/>
        <item x="110"/>
        <item x="275"/>
        <item x="316"/>
        <item x="383"/>
        <item x="65"/>
        <item x="360"/>
        <item x="70"/>
        <item x="157"/>
        <item x="109"/>
        <item x="455"/>
        <item x="12"/>
        <item x="464"/>
        <item x="370"/>
        <item x="10"/>
        <item x="318"/>
        <item x="66"/>
        <item x="451"/>
        <item x="358"/>
        <item x="456"/>
        <item x="184"/>
        <item x="361"/>
        <item x="64"/>
        <item x="220"/>
        <item x="90"/>
        <item x="234"/>
        <item x="271"/>
        <item x="215"/>
        <item x="205"/>
        <item x="119"/>
        <item x="176"/>
        <item x="105"/>
        <item x="224"/>
        <item x="458"/>
        <item x="91"/>
        <item x="225"/>
        <item x="285"/>
        <item x="175"/>
        <item x="124"/>
        <item x="468"/>
        <item x="264"/>
        <item x="198"/>
        <item x="67"/>
        <item x="185"/>
        <item x="194"/>
        <item x="409"/>
        <item x="415"/>
        <item x="440"/>
        <item x="410"/>
        <item x="411"/>
        <item x="412"/>
        <item x="441"/>
        <item x="413"/>
        <item x="416"/>
        <item x="414"/>
        <item x="442"/>
        <item x="241"/>
        <item x="201"/>
        <item x="444"/>
        <item x="122"/>
        <item x="376"/>
        <item x="166"/>
        <item x="263"/>
        <item x="96"/>
        <item x="436"/>
        <item x="437"/>
        <item x="99"/>
        <item x="339"/>
        <item x="306"/>
        <item x="139"/>
        <item x="335"/>
        <item x="311"/>
        <item x="102"/>
        <item x="267"/>
        <item x="244"/>
        <item x="450"/>
        <item x="245"/>
        <item x="57"/>
        <item x="405"/>
        <item x="272"/>
        <item x="216"/>
        <item x="239"/>
        <item x="136"/>
        <item x="315"/>
        <item x="258"/>
        <item x="190"/>
        <item x="89"/>
        <item x="365"/>
        <item x="58"/>
        <item x="217"/>
        <item x="222"/>
        <item x="113"/>
        <item x="126"/>
        <item x="7"/>
        <item x="274"/>
        <item x="125"/>
        <item x="8"/>
        <item x="9"/>
        <item x="305"/>
        <item x="281"/>
        <item x="282"/>
        <item x="192"/>
        <item x="303"/>
        <item x="59"/>
        <item x="406"/>
        <item x="260"/>
        <item x="340"/>
        <item x="391"/>
        <item x="333"/>
        <item x="1"/>
        <item x="17"/>
        <item x="27"/>
        <item x="37"/>
        <item x="47"/>
        <item x="397"/>
        <item x="342"/>
        <item x="299"/>
        <item x="351"/>
        <item x="213"/>
        <item x="204"/>
        <item x="317"/>
        <item x="108"/>
        <item x="452"/>
        <item x="97"/>
        <item x="438"/>
        <item x="447"/>
        <item x="137"/>
        <item x="262"/>
        <item x="98"/>
        <item x="439"/>
        <item x="2"/>
        <item x="256"/>
        <item x="18"/>
        <item x="28"/>
        <item x="38"/>
        <item x="48"/>
        <item x="398"/>
        <item x="324"/>
        <item x="164"/>
        <item x="149"/>
        <item x="266"/>
        <item x="300"/>
        <item x="214"/>
        <item x="366"/>
        <item x="112"/>
        <item x="197"/>
        <item x="240"/>
        <item x="290"/>
        <item x="138"/>
        <item x="466"/>
        <item x="461"/>
        <item x="16"/>
        <item x="3"/>
        <item x="218"/>
        <item x="19"/>
        <item x="29"/>
        <item x="39"/>
        <item x="49"/>
        <item x="399"/>
        <item x="363"/>
        <item x="4"/>
        <item x="171"/>
        <item x="382"/>
        <item x="155"/>
        <item x="265"/>
        <item x="151"/>
        <item x="156"/>
        <item x="5"/>
        <item x="20"/>
        <item x="30"/>
        <item x="40"/>
        <item x="50"/>
        <item x="400"/>
        <item x="334"/>
        <item x="223"/>
        <item x="268"/>
        <item x="212"/>
        <item x="462"/>
        <item x="121"/>
        <item x="378"/>
        <item x="357"/>
        <item x="129"/>
        <item x="219"/>
        <item x="350"/>
        <item x="443"/>
        <item x="206"/>
        <item x="320"/>
        <item x="130"/>
        <item x="380"/>
        <item x="100"/>
        <item x="101"/>
        <item x="60"/>
        <item x="407"/>
        <item x="307"/>
        <item x="140"/>
        <item x="236"/>
        <item x="202"/>
        <item x="314"/>
        <item x="242"/>
        <item x="189"/>
        <item x="114"/>
        <item x="343"/>
        <item x="457"/>
        <item x="161"/>
        <item x="319"/>
        <item x="71"/>
        <item x="131"/>
        <item x="453"/>
        <item x="251"/>
        <item x="141"/>
        <item x="454"/>
        <item x="364"/>
        <item x="165"/>
        <item x="257"/>
        <item x="332"/>
        <item x="377"/>
        <item x="253"/>
        <item x="168"/>
        <item x="68"/>
        <item x="162"/>
        <item x="144"/>
        <item x="61"/>
        <item x="408"/>
        <item x="283"/>
        <item x="349"/>
        <item x="346"/>
        <item x="279"/>
        <item x="243"/>
        <item x="298"/>
        <item x="172"/>
        <item x="106"/>
        <item x="195"/>
        <item x="295"/>
        <item x="371"/>
        <item x="326"/>
        <item x="237"/>
        <item x="107"/>
        <item x="233"/>
        <item x="152"/>
        <item x="294"/>
        <item x="183"/>
        <item x="142"/>
        <item x="341"/>
        <item x="381"/>
        <item x="203"/>
        <item x="123"/>
        <item x="328"/>
        <item x="434"/>
        <item x="127"/>
        <item x="132"/>
        <item x="433"/>
        <item x="336"/>
        <item x="327"/>
        <item x="254"/>
        <item x="13"/>
        <item x="25"/>
        <item x="35"/>
        <item x="45"/>
        <item x="395"/>
        <item x="87"/>
        <item x="427"/>
        <item x="352"/>
        <item x="159"/>
        <item x="286"/>
        <item x="163"/>
        <item x="93"/>
        <item x="246"/>
        <item x="273"/>
        <item x="115"/>
        <item x="367"/>
        <item x="72"/>
        <item x="417"/>
        <item x="169"/>
        <item x="449"/>
        <item x="73"/>
        <item x="418"/>
        <item x="226"/>
        <item x="145"/>
        <item x="362"/>
        <item x="465"/>
        <item x="269"/>
        <item x="384"/>
        <item x="74"/>
        <item x="255"/>
        <item x="355"/>
        <item x="372"/>
        <item x="321"/>
        <item x="75"/>
        <item x="116"/>
        <item x="76"/>
        <item x="419"/>
        <item x="278"/>
        <item x="52"/>
        <item x="402"/>
        <item x="179"/>
        <item x="77"/>
        <item x="78"/>
        <item x="420"/>
        <item x="227"/>
        <item x="207"/>
        <item x="259"/>
        <item x="53"/>
        <item x="88"/>
        <item x="117"/>
        <item x="276"/>
        <item x="170"/>
        <item x="356"/>
        <item x="133"/>
        <item x="134"/>
        <item x="199"/>
        <item x="385"/>
        <item x="200"/>
        <item x="79"/>
        <item x="421"/>
        <item x="287"/>
        <item x="288"/>
        <item x="302"/>
        <item x="80"/>
        <item x="338"/>
        <item x="369"/>
        <item x="293"/>
        <item x="208"/>
        <item x="310"/>
        <item x="186"/>
        <item x="247"/>
        <item x="347"/>
        <item x="146"/>
        <item x="322"/>
        <item x="14"/>
        <item x="26"/>
        <item x="36"/>
        <item x="46"/>
        <item x="396"/>
        <item x="228"/>
        <item x="379"/>
        <item x="229"/>
        <item x="128"/>
        <item x="330"/>
        <item x="448"/>
        <item x="348"/>
        <item x="54"/>
        <item x="180"/>
        <item x="344"/>
        <item x="386"/>
        <item x="160"/>
        <item x="181"/>
        <item x="221"/>
        <item x="182"/>
        <item x="238"/>
        <item x="312"/>
        <item x="173"/>
        <item x="459"/>
        <item x="373"/>
        <item x="15"/>
        <item x="422"/>
        <item x="292"/>
        <item x="55"/>
        <item x="403"/>
        <item x="81"/>
        <item x="423"/>
        <item x="277"/>
        <item x="248"/>
        <item x="301"/>
        <item x="187"/>
        <item x="118"/>
        <item x="147"/>
        <item x="83"/>
        <item x="460"/>
        <item x="261"/>
        <item x="329"/>
        <item x="0"/>
        <item x="82"/>
        <item x="191"/>
        <item x="84"/>
        <item x="424"/>
        <item x="230"/>
        <item x="445"/>
        <item x="313"/>
        <item x="345"/>
        <item x="231"/>
        <item x="209"/>
        <item x="210"/>
        <item x="289"/>
        <item x="388"/>
        <item x="337"/>
        <item x="323"/>
        <item x="389"/>
        <item x="291"/>
        <item x="390"/>
        <item x="85"/>
        <item x="425"/>
        <item x="56"/>
        <item x="404"/>
        <item x="368"/>
        <item x="135"/>
        <item x="375"/>
        <item x="211"/>
        <item x="270"/>
        <item x="188"/>
        <item x="250"/>
        <item x="148"/>
        <item x="249"/>
        <item x="86"/>
        <item x="426"/>
        <item x="374"/>
        <item x="94"/>
        <item x="435"/>
        <item x="446"/>
        <item t="default"/>
      </items>
    </pivotField>
    <pivotField name="Item_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1"/>
  </rowFields>
  <colFields>
    <field x="-2"/>
  </colFields>
  <dataFields>
    <dataField name="COUNT of Item_Name" fld="2" subtotal="count" baseField="0"/>
    <dataField name="SUM of Price" fld="3" baseField="0"/>
  </dataFields>
</pivotTableDefinition>
</file>

<file path=xl/pivotTables/pivotTable12.xml><?xml version="1.0" encoding="utf-8"?>
<pivotTableDefinition xmlns="http://schemas.openxmlformats.org/spreadsheetml/2006/main" name="Pivot Table 48" cacheId="4" dataCaption="" compact="0" compactData="0">
  <location ref="A1:B10" firstHeaderRow="0" firstDataRow="1" firstDataCol="0"/>
  <pivotFields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axis="axisRow" compact="0" outline="0" multipleItemSelectionAllowed="1" showAll="0" sortType="ascending">
      <items>
        <item x="7"/>
        <item x="4"/>
        <item x="2"/>
        <item x="5"/>
        <item x="1"/>
        <item x="6"/>
        <item x="3"/>
        <item x="0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4"/>
  </rowFields>
  <dataFields>
    <dataField name="SUM of Price" fld="3" baseField="0"/>
  </dataFields>
</pivotTableDefinition>
</file>

<file path=xl/pivotTables/pivotTable13.xml><?xml version="1.0" encoding="utf-8"?>
<pivotTableDefinition xmlns="http://schemas.openxmlformats.org/spreadsheetml/2006/main" name="Pivot Table 47" cacheId="4" dataCaption="" compact="0" compactData="0">
  <location ref="A1:B49" firstHeaderRow="0" firstDataRow="1" firstDataCol="0"/>
  <pivotFields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axis="axisRow" compact="0" outline="0" multipleItemSelectionAllowed="1" showAll="0" sortType="ascending">
      <items>
        <item x="46"/>
        <item x="31"/>
        <item x="42"/>
        <item x="38"/>
        <item x="26"/>
        <item x="7"/>
        <item x="10"/>
        <item x="23"/>
        <item x="30"/>
        <item x="37"/>
        <item x="43"/>
        <item x="36"/>
        <item x="9"/>
        <item x="20"/>
        <item x="35"/>
        <item x="28"/>
        <item x="33"/>
        <item x="18"/>
        <item x="29"/>
        <item x="12"/>
        <item x="21"/>
        <item x="15"/>
        <item x="32"/>
        <item x="0"/>
        <item x="19"/>
        <item x="34"/>
        <item x="16"/>
        <item x="17"/>
        <item x="1"/>
        <item x="3"/>
        <item x="40"/>
        <item x="4"/>
        <item x="8"/>
        <item x="13"/>
        <item x="14"/>
        <item x="45"/>
        <item x="6"/>
        <item x="2"/>
        <item x="25"/>
        <item x="11"/>
        <item x="44"/>
        <item x="22"/>
        <item x="27"/>
        <item x="24"/>
        <item x="5"/>
        <item x="39"/>
        <item x="41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2"/>
  </rowFields>
  <dataFields>
    <dataField name="SUM of Price" fld="3" baseField="0"/>
  </dataFields>
</pivotTableDefinition>
</file>

<file path=xl/pivotTables/pivotTable14.xml><?xml version="1.0" encoding="utf-8"?>
<pivotTableDefinition xmlns="http://schemas.openxmlformats.org/spreadsheetml/2006/main" name="Pivot Table 46" cacheId="5" dataCaption="" compact="0" compactData="0">
  <location ref="A1:E10" firstHeaderRow="0" firstDataRow="0" firstDataCol="0"/>
  <pivotFields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</pivotTableDefinition>
</file>

<file path=xl/pivotTables/pivotTable15.xml><?xml version="1.0" encoding="utf-8"?>
<pivotTableDefinition xmlns="http://schemas.openxmlformats.org/spreadsheetml/2006/main" name="Pivot Table 45" cacheId="5" dataCaption="" compact="0" compactData="0">
  <location ref="A1:A2" firstHeaderRow="0" firstDataRow="0" firstDataCol="0"/>
  <pivotFields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dataFields>
    <dataField name="SUM of Price" fld="3" baseField="0"/>
  </dataFields>
</pivotTableDefinition>
</file>

<file path=xl/pivotTables/pivotTable16.xml><?xml version="1.0" encoding="utf-8"?>
<pivotTableDefinition xmlns="http://schemas.openxmlformats.org/spreadsheetml/2006/main" name="Pivot Table 44" cacheId="4" dataCaption="" compact="0" compactData="0">
  <location ref="A1:B23" firstHeaderRow="0" firstDataRow="1" firstDataCol="0"/>
  <pivotFields>
    <pivotField name="City" axis="axisRow" compact="0" outline="0" multipleItemSelectionAllowed="1" showAll="0" sortType="ascending">
      <items>
        <item x="20"/>
        <item x="9"/>
        <item x="6"/>
        <item x="8"/>
        <item x="0"/>
        <item x="3"/>
        <item x="2"/>
        <item x="18"/>
        <item x="15"/>
        <item x="5"/>
        <item x="4"/>
        <item x="11"/>
        <item x="7"/>
        <item x="13"/>
        <item x="1"/>
        <item x="10"/>
        <item x="19"/>
        <item x="17"/>
        <item x="16"/>
        <item x="12"/>
        <item x="14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0"/>
  </rowFields>
  <dataFields>
    <dataField name="SUM of Price" fld="3" baseField="0"/>
  </dataFields>
</pivotTableDefinition>
</file>

<file path=xl/pivotTables/pivotTable17.xml><?xml version="1.0" encoding="utf-8"?>
<pivotTableDefinition xmlns="http://schemas.openxmlformats.org/spreadsheetml/2006/main" name="Pivot Table 42" cacheId="4" dataCaption="" compact="0" compactData="0">
  <location ref="A1:B10" firstHeaderRow="0" firstDataRow="1" firstDataCol="0"/>
  <pivotFields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axis="axisRow" compact="0" outline="0" multipleItemSelectionAllowed="1" showAll="0" sortType="ascending">
      <items>
        <item x="7"/>
        <item x="0"/>
        <item x="1"/>
        <item x="5"/>
        <item x="6"/>
        <item x="2"/>
        <item x="3"/>
        <item x="4"/>
        <item t="default"/>
      </items>
    </pivotField>
  </pivotFields>
  <rowFields>
    <field x="5"/>
  </rowFields>
  <dataFields>
    <dataField name="SUM of Price" fld="3" baseField="0"/>
  </dataFields>
</pivotTableDefinition>
</file>

<file path=xl/pivotTables/pivotTable18.xml><?xml version="1.0" encoding="utf-8"?>
<pivotTableDefinition xmlns="http://schemas.openxmlformats.org/spreadsheetml/2006/main" name="Revinu vs time" cacheId="4" dataCaption="" compact="0" compactData="0">
  <location ref="A1:A2" firstHeaderRow="0" firstDataRow="0" firstDataCol="0"/>
  <pivotFields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dataFields>
    <dataField name="SUM of Price" fld="3" baseField="0"/>
  </dataFields>
</pivotTableDefinition>
</file>

<file path=xl/pivotTables/pivotTable19.xml><?xml version="1.0" encoding="utf-8"?>
<pivotTableDefinition xmlns="http://schemas.openxmlformats.org/spreadsheetml/2006/main" name="Pivot Table 40" cacheId="6" dataCaption="" compact="0" compactData="0">
  <location ref="A1:B20" firstHeaderRow="0" firstDataRow="1" firstDataCol="0"/>
  <pivotFields>
    <pivotField name="Order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order_date2" axis="axisRow" compact="0" outline="0" multipleItemSelectionAllowed="1" showAll="0" sortType="ascending">
      <items>
        <item x="17"/>
        <item x="13"/>
        <item x="14"/>
        <item x="15"/>
        <item x="16"/>
        <item x="11"/>
        <item x="0"/>
        <item x="1"/>
        <item x="2"/>
        <item x="3"/>
        <item x="4"/>
        <item x="5"/>
        <item x="6"/>
        <item x="7"/>
        <item x="9"/>
        <item x="10"/>
        <item x="8"/>
        <item x="12"/>
        <item t="default"/>
      </items>
    </pivotField>
  </pivotFields>
  <rowFields>
    <field x="6"/>
  </rowFields>
  <dataFields>
    <dataField name="SUM of Price" fld="4" baseField="0"/>
  </dataFields>
</pivotTableDefinition>
</file>

<file path=xl/pivotTables/pivotTable20.xml><?xml version="1.0" encoding="utf-8"?>
<pivotTableDefinition xmlns="http://schemas.openxmlformats.org/spreadsheetml/2006/main" name="Pivot Table 39" cacheId="6" dataCaption="" compact="0" compactData="0">
  <location ref="A1:B441" firstHeaderRow="0" firstDataRow="1" firstDataCol="0"/>
  <pivotFields>
    <pivotField name="Order_Date" axis="axisRow" compact="0" outline="0" multipleItemSelectionAllowed="1" showAll="0" sortType="ascending">
      <items>
        <item x="4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order_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>
    <field x="0"/>
  </rowFields>
  <dataFields>
    <dataField name="SUM of Price" fld="4" baseField="0"/>
  </dataFields>
</pivotTableDefinition>
</file>

<file path=xl/pivotTables/pivotTable21.xml><?xml version="1.0" encoding="utf-8"?>
<pivotTableDefinition xmlns="http://schemas.openxmlformats.org/spreadsheetml/2006/main" name="Pivot Table 37" cacheId="7" dataCaption="" compact="0" compactData="0">
  <location ref="A1:B23" firstHeaderRow="0" firstDataRow="1" firstDataCol="0"/>
  <pivotFields>
    <pivotField name="Order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ity" axis="axisRow" compact="0" outline="0" multipleItemSelectionAllowed="1" showAll="0" sortType="ascending">
      <items>
        <item x="10"/>
        <item x="7"/>
        <item x="9"/>
        <item x="0"/>
        <item x="3"/>
        <item x="4"/>
        <item x="2"/>
        <item x="19"/>
        <item x="16"/>
        <item x="6"/>
        <item x="5"/>
        <item x="12"/>
        <item x="8"/>
        <item x="14"/>
        <item x="1"/>
        <item x="11"/>
        <item x="20"/>
        <item x="18"/>
        <item x="17"/>
        <item x="13"/>
        <item x="15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"/>
  </rowFields>
  <dataFields>
    <dataField name="SUM of Price" fld="4" baseField="0"/>
  </dataFields>
</pivotTableDefinition>
</file>

<file path=xl/pivotTables/pivotTable22.xml><?xml version="1.0" encoding="utf-8"?>
<pivotTableDefinition xmlns="http://schemas.openxmlformats.org/spreadsheetml/2006/main" name="Pivot Table 36" cacheId="7" dataCaption="" compact="0" compactData="0">
  <location ref="A1:B8" firstHeaderRow="0" firstDataRow="1" firstDataCol="0"/>
  <pivotFields>
    <pivotField name="Order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weekday" axis="axisRow" compact="0" outline="0" multipleItemSelectionAllowed="1" showAll="0" sortType="ascending">
      <items>
        <item x="0"/>
        <item x="2"/>
        <item x="3"/>
        <item x="4"/>
        <item x="5"/>
        <item x="1"/>
        <item t="default"/>
      </items>
    </pivotField>
  </pivotFields>
  <rowFields>
    <field x="6"/>
  </rowFields>
  <dataFields>
    <dataField name="SUM of Price" fld="4" baseField="0"/>
  </dataFields>
</pivotTableDefinition>
</file>

<file path=xl/pivotTables/pivotTable23.xml><?xml version="1.0" encoding="utf-8"?>
<pivotTableDefinition xmlns="http://schemas.openxmlformats.org/spreadsheetml/2006/main" name="Pivot Table 35" cacheId="8" dataCaption="" compact="0" compactData="0">
  <location ref="A1:B25" firstHeaderRow="0" firstDataRow="1" firstDataCol="0"/>
  <pivotFields>
    <pivotField name="Order_Date" axis="axisRow" compact="0" outline="0" multipleItemSelectionAllowed="1" showAll="0" sortType="ascending">
      <items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0"/>
  </rowFields>
  <dataFields>
    <dataField name="SUM of Price" fld="4" baseField="0"/>
  </dataFields>
</pivotTableDefinition>
</file>

<file path=xl/pivotTables/pivotTable24.xml><?xml version="1.0" encoding="utf-8"?>
<pivotTableDefinition xmlns="http://schemas.openxmlformats.org/spreadsheetml/2006/main" name="Pivot Table 38" cacheId="9" dataCaption="" compact="0" compactData="0">
  <location ref="A1:B25" firstHeaderRow="0" firstDataRow="1" firstDataCol="0"/>
  <pivotFields>
    <pivotField name="Order_Date" axis="axisRow" compact="0" outline="0" multipleItemSelectionAllowed="1" showAll="0" sortType="ascending">
      <items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0"/>
  </rowFields>
  <dataFields>
    <dataField name="SUM of Price" fld="4" baseField="0"/>
  </dataFields>
</pivotTableDefinition>
</file>

<file path=xl/pivotTables/pivotTable25.xml><?xml version="1.0" encoding="utf-8"?>
<pivotTableDefinition xmlns="http://schemas.openxmlformats.org/spreadsheetml/2006/main" name="REVENUE VS CITY" cacheId="10" dataCaption="" compact="0" compactData="0">
  <location ref="A1:B23" firstHeaderRow="0" firstDataRow="1" firstDataCol="0"/>
  <pivotFields>
    <pivotField name="Order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name="Cit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order_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1"/>
  </rowFields>
  <dataFields>
    <dataField name="REVENUE" fld="4" baseField="0"/>
  </dataFields>
</pivotTableDefinition>
</file>

<file path=xl/pivotTables/pivotTable26.xml><?xml version="1.0" encoding="utf-8"?>
<pivotTableDefinition xmlns="http://schemas.openxmlformats.org/spreadsheetml/2006/main" name="REVENUE VS ORDER DATE" cacheId="10" dataCaption="" compact="0" compactData="0">
  <location ref="A1:B440" firstHeaderRow="0" firstDataRow="1" firstDataCol="0"/>
  <pivotFields>
    <pivotField name="Order_Dat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order_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0"/>
  </rowFields>
  <dataFields>
    <dataField name="REVENUE" fld="4" baseField="0"/>
  </dataFields>
</pivotTableDefinition>
</file>

<file path=xl/pivotTables/pivotTable27.xml><?xml version="1.0" encoding="utf-8"?>
<pivotTableDefinition xmlns="http://schemas.openxmlformats.org/spreadsheetml/2006/main" name="REVENUE VS CATEGORY" cacheId="10" dataCaption="" compact="0" compactData="0">
  <location ref="A1:B10" firstHeaderRow="0" firstDataRow="1" firstDataCol="0"/>
  <pivotFields>
    <pivotField name="Order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axis="axisRow" compact="0" outline="0" multipleItemSelectionAllowed="1" showAll="0" sortType="ascending">
      <items>
        <item x="4"/>
        <item x="6"/>
        <item x="2"/>
        <item x="5"/>
        <item x="1"/>
        <item x="7"/>
        <item x="3"/>
        <item x="0"/>
        <item t="default"/>
      </items>
    </pivotField>
    <pivotField name="order_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5"/>
  </rowFields>
  <dataFields>
    <dataField name="TOTAL REVENUE" fld="4" baseField="0"/>
  </dataFields>
</pivotTableDefinition>
</file>

<file path=xl/pivotTables/pivotTable28.xml><?xml version="1.0" encoding="utf-8"?>
<pivotTableDefinition xmlns="http://schemas.openxmlformats.org/spreadsheetml/2006/main" name="REVENUE VS DAY" cacheId="10" dataCaption="" compact="0" compactData="0">
  <location ref="A1:A9" firstHeaderRow="0" firstDataRow="1" firstDataCol="0"/>
  <pivotFields>
    <pivotField name="Order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t="default"/>
      </items>
    </pivotField>
    <pivotField name="Item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order_date2" axis="axisRow" compact="0" outline="0" multipleItemSelectionAllowed="1" showAll="0" sortType="ascending">
      <items>
        <item x="13"/>
        <item x="14"/>
        <item x="15"/>
        <item x="16"/>
        <item x="11"/>
        <item x="0"/>
        <item x="1"/>
        <item x="2"/>
        <item x="3"/>
        <item x="4"/>
        <item x="5"/>
        <item x="6"/>
        <item x="7"/>
        <item x="9"/>
        <item x="10"/>
        <item x="8"/>
        <item x="12"/>
        <item t="default"/>
      </items>
    </pivotField>
  </pivotFields>
  <rowFields>
    <field x="6"/>
  </rowFields>
  <dataFields>
    <dataField name="REVENUE" fld="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shakeraparveen7@gmail.com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5"/>
    <col customWidth="1" min="4" max="4" width="16.88"/>
    <col customWidth="1" min="6" max="6" width="21.88"/>
    <col customWidth="1" min="7" max="7" width="16.88"/>
    <col customWidth="1" min="8" max="8" width="27.63"/>
    <col customWidth="1" min="9" max="9" width="20.13"/>
    <col customWidth="1" min="11" max="11" width="15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/>
      <c r="I1" s="6"/>
      <c r="J1" s="6"/>
      <c r="M1" s="1" t="s">
        <v>0</v>
      </c>
      <c r="N1" s="2" t="s">
        <v>1</v>
      </c>
      <c r="O1" s="2" t="s">
        <v>2</v>
      </c>
      <c r="P1" s="2" t="s">
        <v>3</v>
      </c>
      <c r="Q1" s="4" t="s">
        <v>5</v>
      </c>
      <c r="R1" s="5" t="s">
        <v>6</v>
      </c>
      <c r="S1" s="6"/>
      <c r="T1" s="6"/>
      <c r="U1" s="7" t="s">
        <v>7</v>
      </c>
      <c r="Y1" s="8" t="s">
        <v>8</v>
      </c>
    </row>
    <row r="2">
      <c r="A2" s="9">
        <v>44409.0</v>
      </c>
      <c r="B2" s="10" t="s">
        <v>9</v>
      </c>
      <c r="C2" s="10" t="s">
        <v>10</v>
      </c>
      <c r="D2" s="10" t="s">
        <v>11</v>
      </c>
      <c r="E2" s="11">
        <v>160.0</v>
      </c>
      <c r="F2" s="12" t="s">
        <v>12</v>
      </c>
      <c r="G2" s="13">
        <f t="shared" ref="G2:G1868" si="1">WEEKDAY(A2)</f>
        <v>1</v>
      </c>
      <c r="H2" s="7"/>
      <c r="I2" s="6"/>
      <c r="J2" s="6"/>
      <c r="M2" s="9">
        <v>44409.0</v>
      </c>
      <c r="N2" s="10" t="s">
        <v>9</v>
      </c>
      <c r="O2" s="10" t="s">
        <v>10</v>
      </c>
      <c r="P2" s="10" t="s">
        <v>11</v>
      </c>
      <c r="Q2" s="12" t="s">
        <v>12</v>
      </c>
      <c r="R2" s="13">
        <f t="shared" ref="R2:R1868" si="2">WEEKDAY(M2)</f>
        <v>1</v>
      </c>
      <c r="S2" s="7"/>
      <c r="T2" s="6"/>
      <c r="U2" s="6">
        <f t="shared" ref="U2:U234" si="3">WEEKDAY(M2:M2869)</f>
        <v>1</v>
      </c>
    </row>
    <row r="3">
      <c r="A3" s="9">
        <v>44409.0</v>
      </c>
      <c r="B3" s="10" t="s">
        <v>9</v>
      </c>
      <c r="C3" s="10" t="s">
        <v>10</v>
      </c>
      <c r="D3" s="10" t="s">
        <v>13</v>
      </c>
      <c r="E3" s="11">
        <v>230.0</v>
      </c>
      <c r="F3" s="10" t="s">
        <v>14</v>
      </c>
      <c r="G3" s="13">
        <f t="shared" si="1"/>
        <v>1</v>
      </c>
      <c r="H3" s="6"/>
      <c r="I3" s="6"/>
      <c r="J3" s="6"/>
      <c r="K3" s="14"/>
      <c r="L3" s="14" t="s">
        <v>15</v>
      </c>
      <c r="M3" s="9">
        <v>44409.0</v>
      </c>
      <c r="N3" s="10" t="s">
        <v>9</v>
      </c>
      <c r="O3" s="10" t="s">
        <v>10</v>
      </c>
      <c r="P3" s="10" t="s">
        <v>13</v>
      </c>
      <c r="Q3" s="10" t="s">
        <v>14</v>
      </c>
      <c r="R3" s="13">
        <f t="shared" si="2"/>
        <v>1</v>
      </c>
      <c r="S3" s="6"/>
      <c r="T3" s="6"/>
      <c r="U3" s="6">
        <f t="shared" si="3"/>
        <v>1</v>
      </c>
      <c r="V3" s="14"/>
      <c r="W3" s="14" t="s">
        <v>16</v>
      </c>
    </row>
    <row r="4">
      <c r="A4" s="9">
        <v>44409.0</v>
      </c>
      <c r="B4" s="10" t="s">
        <v>9</v>
      </c>
      <c r="C4" s="10" t="s">
        <v>10</v>
      </c>
      <c r="D4" s="10" t="s">
        <v>17</v>
      </c>
      <c r="E4" s="11">
        <v>320.0</v>
      </c>
      <c r="F4" s="10" t="s">
        <v>18</v>
      </c>
      <c r="G4" s="13">
        <f t="shared" si="1"/>
        <v>1</v>
      </c>
      <c r="H4" s="6" t="str">
        <f>IFERROR(__xludf.DUMMYFUNCTION("UNIQUE(D1:D1868)"),"Item_Name")</f>
        <v>Item_Name</v>
      </c>
      <c r="I4" s="6">
        <f>IFERROR(__xludf.DUMMYFUNCTION("COUNTUNIQUE(D2:D1868)"),46.0)</f>
        <v>46</v>
      </c>
      <c r="J4" s="7" t="str">
        <f>IFERROR(__xludf.DUMMYFUNCTION("UNIQUE(B2:B1868)"),"Chennai")</f>
        <v>Chennai</v>
      </c>
      <c r="K4" s="15">
        <f t="shared" ref="K4:K23" si="4">SUMIF(B2:B1868,J4,E2:E1868)</f>
        <v>25637.97667</v>
      </c>
      <c r="L4" s="15">
        <f>SUMIF(B2:B1868,L3,E2:E1868)</f>
        <v>55940</v>
      </c>
      <c r="M4" s="9">
        <v>44409.0</v>
      </c>
      <c r="N4" s="10" t="s">
        <v>9</v>
      </c>
      <c r="O4" s="10" t="s">
        <v>10</v>
      </c>
      <c r="P4" s="10" t="s">
        <v>17</v>
      </c>
      <c r="Q4" s="10" t="s">
        <v>18</v>
      </c>
      <c r="R4" s="13">
        <f t="shared" si="2"/>
        <v>1</v>
      </c>
      <c r="S4" s="6" t="str">
        <f>IFERROR(__xludf.DUMMYFUNCTION("UNIQUE(P1:P1868)"),"Item_Name")</f>
        <v>Item_Name</v>
      </c>
      <c r="T4" s="6">
        <f>IFERROR(__xludf.DUMMYFUNCTION("COUNTUNIQUE(P2:P1868)"),46.0)</f>
        <v>46</v>
      </c>
      <c r="U4" s="6">
        <f t="shared" si="3"/>
        <v>1</v>
      </c>
      <c r="V4" s="15">
        <f t="shared" ref="V4:V23" si="5">SUMIF(N2:N1868,U4,AK2:AK1868)</f>
        <v>0</v>
      </c>
      <c r="W4" s="15">
        <f>SUMIF(N2:N1868,W3,AK2:AK1868)</f>
        <v>0</v>
      </c>
      <c r="Y4" s="15" t="str">
        <f>IFERROR(__xludf.DUMMYFUNCTION("UNIQUE(P23)"),"Cheese Salad")</f>
        <v>Cheese Salad</v>
      </c>
    </row>
    <row r="5">
      <c r="A5" s="9">
        <v>44409.0</v>
      </c>
      <c r="B5" s="10" t="s">
        <v>9</v>
      </c>
      <c r="C5" s="10" t="s">
        <v>10</v>
      </c>
      <c r="D5" s="10" t="s">
        <v>19</v>
      </c>
      <c r="E5" s="11">
        <v>80.0</v>
      </c>
      <c r="F5" s="10" t="s">
        <v>14</v>
      </c>
      <c r="G5" s="13">
        <f t="shared" si="1"/>
        <v>1</v>
      </c>
      <c r="H5" s="6" t="str">
        <f>IFERROR(__xludf.DUMMYFUNCTION("""COMPUTED_VALUE"""),"Hummus Wrap")</f>
        <v>Hummus Wrap</v>
      </c>
      <c r="I5" s="6"/>
      <c r="J5" s="6" t="str">
        <f>IFERROR(__xludf.DUMMYFUNCTION("""COMPUTED_VALUE"""),"Mumbai")</f>
        <v>Mumbai</v>
      </c>
      <c r="K5" s="15">
        <f t="shared" si="4"/>
        <v>65531.66136</v>
      </c>
      <c r="M5" s="9">
        <v>44409.0</v>
      </c>
      <c r="N5" s="10" t="s">
        <v>9</v>
      </c>
      <c r="O5" s="10" t="s">
        <v>10</v>
      </c>
      <c r="P5" s="10" t="s">
        <v>19</v>
      </c>
      <c r="Q5" s="10" t="s">
        <v>14</v>
      </c>
      <c r="R5" s="13">
        <f t="shared" si="2"/>
        <v>1</v>
      </c>
      <c r="S5" s="6" t="str">
        <f>IFERROR(__xludf.DUMMYFUNCTION("""COMPUTED_VALUE"""),"Hummus Wrap")</f>
        <v>Hummus Wrap</v>
      </c>
      <c r="T5" s="6"/>
      <c r="U5" s="6">
        <f t="shared" si="3"/>
        <v>1</v>
      </c>
      <c r="V5" s="15">
        <f t="shared" si="5"/>
        <v>0</v>
      </c>
    </row>
    <row r="6">
      <c r="A6" s="9">
        <v>44409.0</v>
      </c>
      <c r="B6" s="10" t="s">
        <v>9</v>
      </c>
      <c r="C6" s="10" t="s">
        <v>10</v>
      </c>
      <c r="D6" s="10" t="s">
        <v>20</v>
      </c>
      <c r="E6" s="11">
        <v>220.0</v>
      </c>
      <c r="F6" s="10" t="s">
        <v>21</v>
      </c>
      <c r="G6" s="13">
        <f t="shared" si="1"/>
        <v>1</v>
      </c>
      <c r="H6" s="6" t="str">
        <f>IFERROR(__xludf.DUMMYFUNCTION("""COMPUTED_VALUE"""),"Mushroom Fried Rice")</f>
        <v>Mushroom Fried Rice</v>
      </c>
      <c r="I6" s="6"/>
      <c r="J6" s="6" t="str">
        <f>IFERROR(__xludf.DUMMYFUNCTION("""COMPUTED_VALUE"""),"Delhi")</f>
        <v>Delhi</v>
      </c>
      <c r="K6" s="15">
        <f t="shared" si="4"/>
        <v>10192.7956</v>
      </c>
      <c r="M6" s="9">
        <v>44409.0</v>
      </c>
      <c r="N6" s="10" t="s">
        <v>9</v>
      </c>
      <c r="O6" s="10" t="s">
        <v>10</v>
      </c>
      <c r="P6" s="10" t="s">
        <v>20</v>
      </c>
      <c r="Q6" s="10" t="s">
        <v>21</v>
      </c>
      <c r="R6" s="13">
        <f t="shared" si="2"/>
        <v>1</v>
      </c>
      <c r="S6" s="6" t="str">
        <f>IFERROR(__xludf.DUMMYFUNCTION("""COMPUTED_VALUE"""),"Mushroom Fried Rice")</f>
        <v>Mushroom Fried Rice</v>
      </c>
      <c r="T6" s="6"/>
      <c r="U6" s="6">
        <f t="shared" si="3"/>
        <v>1</v>
      </c>
      <c r="V6" s="15">
        <f t="shared" si="5"/>
        <v>0</v>
      </c>
      <c r="X6" s="15" t="str">
        <f>IFERROR(__xludf.DUMMYFUNCTION("unique(P2:P1868)"),"Hummus Wrap")</f>
        <v>Hummus Wrap</v>
      </c>
      <c r="Y6" s="15" t="str">
        <f>IFERROR(__xludf.DUMMYFUNCTION("UNIQUE(P:P)"),"Item_Name")</f>
        <v>Item_Name</v>
      </c>
    </row>
    <row r="7">
      <c r="A7" s="9">
        <v>44409.0</v>
      </c>
      <c r="B7" s="10" t="s">
        <v>9</v>
      </c>
      <c r="C7" s="10" t="s">
        <v>10</v>
      </c>
      <c r="D7" s="10" t="s">
        <v>22</v>
      </c>
      <c r="E7" s="11">
        <v>300.0</v>
      </c>
      <c r="F7" s="10" t="s">
        <v>18</v>
      </c>
      <c r="G7" s="13">
        <f t="shared" si="1"/>
        <v>1</v>
      </c>
      <c r="H7" s="6" t="str">
        <f>IFERROR(__xludf.DUMMYFUNCTION("""COMPUTED_VALUE"""),"Veg pizza")</f>
        <v>Veg pizza</v>
      </c>
      <c r="I7" s="6"/>
      <c r="J7" s="6" t="str">
        <f>IFERROR(__xludf.DUMMYFUNCTION("""COMPUTED_VALUE"""),"Coimbatore")</f>
        <v>Coimbatore</v>
      </c>
      <c r="K7" s="15">
        <f t="shared" si="4"/>
        <v>19654.60643</v>
      </c>
      <c r="M7" s="9">
        <v>44409.0</v>
      </c>
      <c r="N7" s="10" t="s">
        <v>9</v>
      </c>
      <c r="O7" s="10" t="s">
        <v>10</v>
      </c>
      <c r="P7" s="10" t="s">
        <v>22</v>
      </c>
      <c r="Q7" s="10" t="s">
        <v>18</v>
      </c>
      <c r="R7" s="13">
        <f t="shared" si="2"/>
        <v>1</v>
      </c>
      <c r="S7" s="6" t="str">
        <f>IFERROR(__xludf.DUMMYFUNCTION("""COMPUTED_VALUE"""),"Veg pizza")</f>
        <v>Veg pizza</v>
      </c>
      <c r="T7" s="6"/>
      <c r="U7" s="6">
        <f t="shared" si="3"/>
        <v>1</v>
      </c>
      <c r="V7" s="15">
        <f t="shared" si="5"/>
        <v>0</v>
      </c>
      <c r="W7" s="14" t="s">
        <v>23</v>
      </c>
      <c r="X7" s="15" t="str">
        <f>IFERROR(__xludf.DUMMYFUNCTION("""COMPUTED_VALUE"""),"Mushroom Fried Rice")</f>
        <v>Mushroom Fried Rice</v>
      </c>
      <c r="Y7" s="15" t="str">
        <f>IFERROR(__xludf.DUMMYFUNCTION("""COMPUTED_VALUE"""),"Hummus Wrap")</f>
        <v>Hummus Wrap</v>
      </c>
      <c r="Z7" s="15">
        <f>IFERROR(__xludf.DUMMYFUNCTION("COUNTUNIQUE(P2:P2869)"),46.0)</f>
        <v>46</v>
      </c>
    </row>
    <row r="8">
      <c r="A8" s="9">
        <v>44409.0</v>
      </c>
      <c r="B8" s="10" t="s">
        <v>9</v>
      </c>
      <c r="C8" s="10" t="s">
        <v>10</v>
      </c>
      <c r="D8" s="10" t="s">
        <v>22</v>
      </c>
      <c r="E8" s="11">
        <v>300.0</v>
      </c>
      <c r="F8" s="10" t="s">
        <v>18</v>
      </c>
      <c r="G8" s="13">
        <f t="shared" si="1"/>
        <v>1</v>
      </c>
      <c r="H8" s="6" t="str">
        <f>IFERROR(__xludf.DUMMYFUNCTION("""COMPUTED_VALUE"""),"Plain Rice")</f>
        <v>Plain Rice</v>
      </c>
      <c r="I8" s="6"/>
      <c r="J8" s="6" t="str">
        <f>IFERROR(__xludf.DUMMYFUNCTION("""COMPUTED_VALUE"""),"Indore")</f>
        <v>Indore</v>
      </c>
      <c r="K8" s="15">
        <f t="shared" si="4"/>
        <v>77279.42955</v>
      </c>
      <c r="M8" s="9">
        <v>44409.0</v>
      </c>
      <c r="N8" s="10" t="s">
        <v>9</v>
      </c>
      <c r="O8" s="10" t="s">
        <v>10</v>
      </c>
      <c r="P8" s="10" t="s">
        <v>22</v>
      </c>
      <c r="Q8" s="10" t="s">
        <v>18</v>
      </c>
      <c r="R8" s="13">
        <f t="shared" si="2"/>
        <v>1</v>
      </c>
      <c r="S8" s="6" t="str">
        <f>IFERROR(__xludf.DUMMYFUNCTION("""COMPUTED_VALUE"""),"Plain Rice")</f>
        <v>Plain Rice</v>
      </c>
      <c r="T8" s="6"/>
      <c r="U8" s="6">
        <f t="shared" si="3"/>
        <v>1</v>
      </c>
      <c r="V8" s="15">
        <f t="shared" si="5"/>
        <v>0</v>
      </c>
      <c r="X8" s="15" t="str">
        <f>IFERROR(__xludf.DUMMYFUNCTION("""COMPUTED_VALUE"""),"Veg pizza")</f>
        <v>Veg pizza</v>
      </c>
      <c r="Y8" s="15" t="str">
        <f>IFERROR(__xludf.DUMMYFUNCTION("""COMPUTED_VALUE"""),"Mushroom Fried Rice")</f>
        <v>Mushroom Fried Rice</v>
      </c>
    </row>
    <row r="9">
      <c r="A9" s="9">
        <v>44409.0</v>
      </c>
      <c r="B9" s="10" t="s">
        <v>23</v>
      </c>
      <c r="C9" s="10" t="s">
        <v>24</v>
      </c>
      <c r="D9" s="10" t="s">
        <v>22</v>
      </c>
      <c r="E9" s="11">
        <v>300.0</v>
      </c>
      <c r="F9" s="10" t="s">
        <v>18</v>
      </c>
      <c r="G9" s="13">
        <f t="shared" si="1"/>
        <v>1</v>
      </c>
      <c r="H9" s="6" t="str">
        <f>IFERROR(__xludf.DUMMYFUNCTION("""COMPUTED_VALUE"""),"Soya Chunks")</f>
        <v>Soya Chunks</v>
      </c>
      <c r="I9" s="6"/>
      <c r="J9" s="6" t="str">
        <f>IFERROR(__xludf.DUMMYFUNCTION("""COMPUTED_VALUE"""),"Hyderabad")</f>
        <v>Hyderabad</v>
      </c>
      <c r="K9" s="15">
        <f t="shared" si="4"/>
        <v>46255.87512</v>
      </c>
      <c r="M9" s="9">
        <v>44409.0</v>
      </c>
      <c r="N9" s="10" t="s">
        <v>23</v>
      </c>
      <c r="O9" s="10" t="s">
        <v>24</v>
      </c>
      <c r="P9" s="10" t="s">
        <v>22</v>
      </c>
      <c r="Q9" s="10" t="s">
        <v>18</v>
      </c>
      <c r="R9" s="13">
        <f t="shared" si="2"/>
        <v>1</v>
      </c>
      <c r="S9" s="6" t="str">
        <f>IFERROR(__xludf.DUMMYFUNCTION("""COMPUTED_VALUE"""),"Soya Chunks")</f>
        <v>Soya Chunks</v>
      </c>
      <c r="T9" s="6"/>
      <c r="U9" s="6">
        <f t="shared" si="3"/>
        <v>1</v>
      </c>
      <c r="V9" s="15">
        <f t="shared" si="5"/>
        <v>0</v>
      </c>
      <c r="X9" s="15" t="str">
        <f>IFERROR(__xludf.DUMMYFUNCTION("""COMPUTED_VALUE"""),"Plain Rice")</f>
        <v>Plain Rice</v>
      </c>
      <c r="Y9" s="15" t="str">
        <f>IFERROR(__xludf.DUMMYFUNCTION("""COMPUTED_VALUE"""),"Veg pizza")</f>
        <v>Veg pizza</v>
      </c>
    </row>
    <row r="10">
      <c r="A10" s="9">
        <v>44409.0</v>
      </c>
      <c r="B10" s="10" t="s">
        <v>23</v>
      </c>
      <c r="C10" s="10" t="s">
        <v>25</v>
      </c>
      <c r="D10" s="10" t="s">
        <v>13</v>
      </c>
      <c r="E10" s="11">
        <v>230.0</v>
      </c>
      <c r="F10" s="10" t="s">
        <v>14</v>
      </c>
      <c r="G10" s="13">
        <f t="shared" si="1"/>
        <v>1</v>
      </c>
      <c r="H10" s="6" t="str">
        <f>IFERROR(__xludf.DUMMYFUNCTION("""COMPUTED_VALUE"""),"Veggie Bowl")</f>
        <v>Veggie Bowl</v>
      </c>
      <c r="I10" s="6"/>
      <c r="J10" s="6" t="str">
        <f>IFERROR(__xludf.DUMMYFUNCTION("""COMPUTED_VALUE"""),"Bhopal")</f>
        <v>Bhopal</v>
      </c>
      <c r="K10" s="15">
        <f t="shared" si="4"/>
        <v>2030</v>
      </c>
      <c r="M10" s="9">
        <v>44409.0</v>
      </c>
      <c r="N10" s="10" t="s">
        <v>23</v>
      </c>
      <c r="O10" s="10" t="s">
        <v>25</v>
      </c>
      <c r="P10" s="10" t="s">
        <v>13</v>
      </c>
      <c r="Q10" s="10" t="s">
        <v>14</v>
      </c>
      <c r="R10" s="13">
        <f t="shared" si="2"/>
        <v>1</v>
      </c>
      <c r="S10" s="6" t="str">
        <f>IFERROR(__xludf.DUMMYFUNCTION("""COMPUTED_VALUE"""),"Veggie Bowl")</f>
        <v>Veggie Bowl</v>
      </c>
      <c r="T10" s="6"/>
      <c r="U10" s="6">
        <f t="shared" si="3"/>
        <v>1</v>
      </c>
      <c r="V10" s="15">
        <f t="shared" si="5"/>
        <v>0</v>
      </c>
      <c r="X10" s="15" t="str">
        <f>IFERROR(__xludf.DUMMYFUNCTION("""COMPUTED_VALUE"""),"Soya Chunks")</f>
        <v>Soya Chunks</v>
      </c>
      <c r="Y10" s="15" t="str">
        <f>IFERROR(__xludf.DUMMYFUNCTION("""COMPUTED_VALUE"""),"Plain Rice")</f>
        <v>Plain Rice</v>
      </c>
    </row>
    <row r="11">
      <c r="A11" s="9">
        <v>44409.0</v>
      </c>
      <c r="B11" s="10" t="s">
        <v>23</v>
      </c>
      <c r="C11" s="10" t="s">
        <v>26</v>
      </c>
      <c r="D11" s="10" t="s">
        <v>27</v>
      </c>
      <c r="E11" s="11">
        <v>190.0</v>
      </c>
      <c r="F11" s="10" t="s">
        <v>14</v>
      </c>
      <c r="G11" s="13">
        <f t="shared" si="1"/>
        <v>1</v>
      </c>
      <c r="H11" s="6" t="str">
        <f>IFERROR(__xludf.DUMMYFUNCTION("""COMPUTED_VALUE"""),"Veg Noodles")</f>
        <v>Veg Noodles</v>
      </c>
      <c r="I11" s="6"/>
      <c r="J11" s="6" t="str">
        <f>IFERROR(__xludf.DUMMYFUNCTION("""COMPUTED_VALUE"""),"Kolkata")</f>
        <v>Kolkata</v>
      </c>
      <c r="K11" s="15">
        <f t="shared" si="4"/>
        <v>11020</v>
      </c>
      <c r="M11" s="9">
        <v>44409.0</v>
      </c>
      <c r="N11" s="10" t="s">
        <v>23</v>
      </c>
      <c r="O11" s="10" t="s">
        <v>26</v>
      </c>
      <c r="P11" s="10" t="s">
        <v>27</v>
      </c>
      <c r="Q11" s="10" t="s">
        <v>14</v>
      </c>
      <c r="R11" s="13">
        <f t="shared" si="2"/>
        <v>1</v>
      </c>
      <c r="S11" s="6" t="str">
        <f>IFERROR(__xludf.DUMMYFUNCTION("""COMPUTED_VALUE"""),"Veg Noodles")</f>
        <v>Veg Noodles</v>
      </c>
      <c r="T11" s="6"/>
      <c r="U11" s="6">
        <f t="shared" si="3"/>
        <v>1</v>
      </c>
      <c r="V11" s="15">
        <f t="shared" si="5"/>
        <v>0</v>
      </c>
      <c r="X11" s="15" t="str">
        <f>IFERROR(__xludf.DUMMYFUNCTION("""COMPUTED_VALUE"""),"Veggie Bowl")</f>
        <v>Veggie Bowl</v>
      </c>
      <c r="Y11" s="15" t="str">
        <f>IFERROR(__xludf.DUMMYFUNCTION("""COMPUTED_VALUE"""),"Soya Chunks")</f>
        <v>Soya Chunks</v>
      </c>
    </row>
    <row r="12">
      <c r="A12" s="9">
        <v>44409.0</v>
      </c>
      <c r="B12" s="10" t="s">
        <v>23</v>
      </c>
      <c r="C12" s="10" t="s">
        <v>28</v>
      </c>
      <c r="D12" s="10" t="s">
        <v>19</v>
      </c>
      <c r="E12" s="11">
        <v>80.0</v>
      </c>
      <c r="F12" s="10" t="s">
        <v>14</v>
      </c>
      <c r="G12" s="13">
        <f t="shared" si="1"/>
        <v>1</v>
      </c>
      <c r="H12" s="6" t="str">
        <f>IFERROR(__xludf.DUMMYFUNCTION("""COMPUTED_VALUE"""),"Bread with Jam")</f>
        <v>Bread with Jam</v>
      </c>
      <c r="I12" s="6"/>
      <c r="J12" s="6" t="str">
        <f>IFERROR(__xludf.DUMMYFUNCTION("""COMPUTED_VALUE"""),"Chandigarh")</f>
        <v>Chandigarh</v>
      </c>
      <c r="K12" s="15">
        <f t="shared" si="4"/>
        <v>14340</v>
      </c>
      <c r="M12" s="9">
        <v>44409.0</v>
      </c>
      <c r="N12" s="10" t="s">
        <v>23</v>
      </c>
      <c r="O12" s="10" t="s">
        <v>28</v>
      </c>
      <c r="P12" s="10" t="s">
        <v>19</v>
      </c>
      <c r="Q12" s="10" t="s">
        <v>14</v>
      </c>
      <c r="R12" s="13">
        <f t="shared" si="2"/>
        <v>1</v>
      </c>
      <c r="S12" s="6" t="str">
        <f>IFERROR(__xludf.DUMMYFUNCTION("""COMPUTED_VALUE"""),"Bread with Jam")</f>
        <v>Bread with Jam</v>
      </c>
      <c r="T12" s="6"/>
      <c r="U12" s="6">
        <f t="shared" si="3"/>
        <v>1</v>
      </c>
      <c r="V12" s="15">
        <f t="shared" si="5"/>
        <v>0</v>
      </c>
      <c r="X12" s="15" t="str">
        <f>IFERROR(__xludf.DUMMYFUNCTION("""COMPUTED_VALUE"""),"Veg Noodles")</f>
        <v>Veg Noodles</v>
      </c>
      <c r="Y12" s="15" t="str">
        <f>IFERROR(__xludf.DUMMYFUNCTION("""COMPUTED_VALUE"""),"Veggie Bowl")</f>
        <v>Veggie Bowl</v>
      </c>
    </row>
    <row r="13">
      <c r="A13" s="9">
        <v>44409.0</v>
      </c>
      <c r="B13" s="10" t="s">
        <v>23</v>
      </c>
      <c r="C13" s="10" t="s">
        <v>29</v>
      </c>
      <c r="D13" s="10" t="s">
        <v>27</v>
      </c>
      <c r="E13" s="11">
        <v>190.0</v>
      </c>
      <c r="F13" s="10" t="s">
        <v>14</v>
      </c>
      <c r="G13" s="13">
        <f t="shared" si="1"/>
        <v>1</v>
      </c>
      <c r="H13" s="6" t="str">
        <f>IFERROR(__xludf.DUMMYFUNCTION("""COMPUTED_VALUE"""),"Spicy Fried Rice")</f>
        <v>Spicy Fried Rice</v>
      </c>
      <c r="I13" s="6"/>
      <c r="J13" s="6" t="str">
        <f>IFERROR(__xludf.DUMMYFUNCTION("""COMPUTED_VALUE"""),"Bangalore")</f>
        <v>Bangalore</v>
      </c>
      <c r="K13" s="15">
        <f t="shared" si="4"/>
        <v>16560</v>
      </c>
      <c r="M13" s="9">
        <v>44409.0</v>
      </c>
      <c r="N13" s="10" t="s">
        <v>23</v>
      </c>
      <c r="O13" s="10" t="s">
        <v>29</v>
      </c>
      <c r="P13" s="10" t="s">
        <v>27</v>
      </c>
      <c r="Q13" s="10" t="s">
        <v>14</v>
      </c>
      <c r="R13" s="13">
        <f t="shared" si="2"/>
        <v>1</v>
      </c>
      <c r="S13" s="6" t="str">
        <f>IFERROR(__xludf.DUMMYFUNCTION("""COMPUTED_VALUE"""),"Spicy Fried Rice")</f>
        <v>Spicy Fried Rice</v>
      </c>
      <c r="T13" s="6"/>
      <c r="U13" s="6">
        <f t="shared" si="3"/>
        <v>1</v>
      </c>
      <c r="V13" s="15">
        <f t="shared" si="5"/>
        <v>0</v>
      </c>
      <c r="X13" s="15" t="str">
        <f>IFERROR(__xludf.DUMMYFUNCTION("""COMPUTED_VALUE"""),"Bread with Jam")</f>
        <v>Bread with Jam</v>
      </c>
      <c r="Y13" s="15" t="str">
        <f>IFERROR(__xludf.DUMMYFUNCTION("""COMPUTED_VALUE"""),"Veg Noodles")</f>
        <v>Veg Noodles</v>
      </c>
    </row>
    <row r="14">
      <c r="A14" s="9">
        <v>44409.0</v>
      </c>
      <c r="B14" s="10" t="s">
        <v>23</v>
      </c>
      <c r="C14" s="10">
        <v>244.0</v>
      </c>
      <c r="D14" s="10" t="s">
        <v>30</v>
      </c>
      <c r="E14" s="11">
        <v>100.0</v>
      </c>
      <c r="F14" s="10" t="s">
        <v>31</v>
      </c>
      <c r="G14" s="13">
        <f t="shared" si="1"/>
        <v>1</v>
      </c>
      <c r="H14" s="6" t="str">
        <f>IFERROR(__xludf.DUMMYFUNCTION("""COMPUTED_VALUE"""),"Cheese Salad")</f>
        <v>Cheese Salad</v>
      </c>
      <c r="I14" s="6"/>
      <c r="J14" s="6" t="str">
        <f>IFERROR(__xludf.DUMMYFUNCTION("""COMPUTED_VALUE"""),"Mysore")</f>
        <v>Mysore</v>
      </c>
      <c r="K14" s="15">
        <f t="shared" si="4"/>
        <v>55940</v>
      </c>
      <c r="M14" s="9">
        <v>44409.0</v>
      </c>
      <c r="N14" s="10" t="s">
        <v>23</v>
      </c>
      <c r="O14" s="10">
        <v>244.0</v>
      </c>
      <c r="P14" s="10" t="s">
        <v>30</v>
      </c>
      <c r="Q14" s="10" t="s">
        <v>31</v>
      </c>
      <c r="R14" s="13">
        <f t="shared" si="2"/>
        <v>1</v>
      </c>
      <c r="S14" s="6" t="str">
        <f>IFERROR(__xludf.DUMMYFUNCTION("""COMPUTED_VALUE"""),"Cheese Salad")</f>
        <v>Cheese Salad</v>
      </c>
      <c r="T14" s="6"/>
      <c r="U14" s="6">
        <f t="shared" si="3"/>
        <v>1</v>
      </c>
      <c r="V14" s="15">
        <f t="shared" si="5"/>
        <v>0</v>
      </c>
      <c r="X14" s="15" t="str">
        <f>IFERROR(__xludf.DUMMYFUNCTION("""COMPUTED_VALUE"""),"Spicy Fried Rice")</f>
        <v>Spicy Fried Rice</v>
      </c>
      <c r="Y14" s="15" t="str">
        <f>IFERROR(__xludf.DUMMYFUNCTION("""COMPUTED_VALUE"""),"Bread with Jam")</f>
        <v>Bread with Jam</v>
      </c>
    </row>
    <row r="15">
      <c r="A15" s="9">
        <v>44409.0</v>
      </c>
      <c r="B15" s="10" t="s">
        <v>23</v>
      </c>
      <c r="C15" s="10" t="s">
        <v>32</v>
      </c>
      <c r="D15" s="10" t="s">
        <v>20</v>
      </c>
      <c r="E15" s="11">
        <v>220.0</v>
      </c>
      <c r="F15" s="10" t="s">
        <v>21</v>
      </c>
      <c r="G15" s="13">
        <f t="shared" si="1"/>
        <v>1</v>
      </c>
      <c r="H15" s="6" t="str">
        <f>IFERROR(__xludf.DUMMYFUNCTION("""COMPUTED_VALUE"""),"Brinjal 65")</f>
        <v>Brinjal 65</v>
      </c>
      <c r="I15" s="6"/>
      <c r="J15" s="6" t="str">
        <f>IFERROR(__xludf.DUMMYFUNCTION("""COMPUTED_VALUE"""),"Jaipur")</f>
        <v>Jaipur</v>
      </c>
      <c r="K15" s="15">
        <f t="shared" si="4"/>
        <v>2910</v>
      </c>
      <c r="M15" s="9">
        <v>44409.0</v>
      </c>
      <c r="N15" s="10" t="s">
        <v>23</v>
      </c>
      <c r="O15" s="10" t="s">
        <v>32</v>
      </c>
      <c r="P15" s="10" t="s">
        <v>20</v>
      </c>
      <c r="Q15" s="10" t="s">
        <v>21</v>
      </c>
      <c r="R15" s="13">
        <f t="shared" si="2"/>
        <v>1</v>
      </c>
      <c r="S15" s="6" t="str">
        <f>IFERROR(__xludf.DUMMYFUNCTION("""COMPUTED_VALUE"""),"Brinjal 65")</f>
        <v>Brinjal 65</v>
      </c>
      <c r="T15" s="6"/>
      <c r="U15" s="6">
        <f t="shared" si="3"/>
        <v>1</v>
      </c>
      <c r="V15" s="15">
        <f t="shared" si="5"/>
        <v>0</v>
      </c>
      <c r="X15" s="15" t="str">
        <f>IFERROR(__xludf.DUMMYFUNCTION("""COMPUTED_VALUE"""),"Cheese Salad")</f>
        <v>Cheese Salad</v>
      </c>
      <c r="Y15" s="15" t="str">
        <f>IFERROR(__xludf.DUMMYFUNCTION("""COMPUTED_VALUE"""),"Spicy Fried Rice")</f>
        <v>Spicy Fried Rice</v>
      </c>
    </row>
    <row r="16">
      <c r="A16" s="9">
        <v>44409.0</v>
      </c>
      <c r="B16" s="10" t="s">
        <v>23</v>
      </c>
      <c r="C16" s="10" t="s">
        <v>33</v>
      </c>
      <c r="D16" s="10" t="s">
        <v>34</v>
      </c>
      <c r="E16" s="11">
        <v>250.0</v>
      </c>
      <c r="F16" s="10" t="s">
        <v>14</v>
      </c>
      <c r="G16" s="13">
        <f t="shared" si="1"/>
        <v>1</v>
      </c>
      <c r="H16" s="6" t="str">
        <f>IFERROR(__xludf.DUMMYFUNCTION("""COMPUTED_VALUE"""),"Vegan Fried Paneer")</f>
        <v>Vegan Fried Paneer</v>
      </c>
      <c r="I16" s="6"/>
      <c r="J16" s="6" t="str">
        <f>IFERROR(__xludf.DUMMYFUNCTION("""COMPUTED_VALUE"""),"Trivandrum")</f>
        <v>Trivandrum</v>
      </c>
      <c r="K16" s="15">
        <f t="shared" si="4"/>
        <v>910</v>
      </c>
      <c r="M16" s="9">
        <v>44409.0</v>
      </c>
      <c r="N16" s="10" t="s">
        <v>23</v>
      </c>
      <c r="O16" s="10" t="s">
        <v>33</v>
      </c>
      <c r="P16" s="10" t="s">
        <v>34</v>
      </c>
      <c r="Q16" s="10" t="s">
        <v>14</v>
      </c>
      <c r="R16" s="13">
        <f t="shared" si="2"/>
        <v>1</v>
      </c>
      <c r="S16" s="6" t="str">
        <f>IFERROR(__xludf.DUMMYFUNCTION("""COMPUTED_VALUE"""),"Vegan Fried Paneer")</f>
        <v>Vegan Fried Paneer</v>
      </c>
      <c r="T16" s="6"/>
      <c r="U16" s="6">
        <f t="shared" si="3"/>
        <v>1</v>
      </c>
      <c r="V16" s="15">
        <f t="shared" si="5"/>
        <v>0</v>
      </c>
      <c r="X16" s="15" t="str">
        <f>IFERROR(__xludf.DUMMYFUNCTION("""COMPUTED_VALUE"""),"Brinjal 65")</f>
        <v>Brinjal 65</v>
      </c>
      <c r="Y16" s="15" t="str">
        <f>IFERROR(__xludf.DUMMYFUNCTION("""COMPUTED_VALUE"""),"Cheese Salad")</f>
        <v>Cheese Salad</v>
      </c>
    </row>
    <row r="17">
      <c r="A17" s="9">
        <v>44409.0</v>
      </c>
      <c r="B17" s="10" t="s">
        <v>23</v>
      </c>
      <c r="C17" s="10" t="s">
        <v>35</v>
      </c>
      <c r="D17" s="10" t="s">
        <v>34</v>
      </c>
      <c r="E17" s="11">
        <v>250.0</v>
      </c>
      <c r="F17" s="10" t="s">
        <v>14</v>
      </c>
      <c r="G17" s="13">
        <f t="shared" si="1"/>
        <v>1</v>
      </c>
      <c r="H17" s="6" t="str">
        <f>IFERROR(__xludf.DUMMYFUNCTION("""COMPUTED_VALUE"""),"Fruit Salad")</f>
        <v>Fruit Salad</v>
      </c>
      <c r="I17" s="6"/>
      <c r="J17" s="6" t="str">
        <f>IFERROR(__xludf.DUMMYFUNCTION("""COMPUTED_VALUE"""),"Mangalore")</f>
        <v>Mangalore</v>
      </c>
      <c r="K17" s="15">
        <f t="shared" si="4"/>
        <v>690</v>
      </c>
      <c r="M17" s="9">
        <v>44409.0</v>
      </c>
      <c r="N17" s="10" t="s">
        <v>23</v>
      </c>
      <c r="O17" s="10" t="s">
        <v>35</v>
      </c>
      <c r="P17" s="10" t="s">
        <v>34</v>
      </c>
      <c r="Q17" s="10" t="s">
        <v>14</v>
      </c>
      <c r="R17" s="13">
        <f t="shared" si="2"/>
        <v>1</v>
      </c>
      <c r="S17" s="6" t="str">
        <f>IFERROR(__xludf.DUMMYFUNCTION("""COMPUTED_VALUE"""),"Fruit Salad")</f>
        <v>Fruit Salad</v>
      </c>
      <c r="T17" s="6"/>
      <c r="U17" s="6">
        <f t="shared" si="3"/>
        <v>1</v>
      </c>
      <c r="V17" s="15">
        <f t="shared" si="5"/>
        <v>0</v>
      </c>
      <c r="X17" s="15" t="str">
        <f>IFERROR(__xludf.DUMMYFUNCTION("""COMPUTED_VALUE"""),"Vegan Fried Paneer")</f>
        <v>Vegan Fried Paneer</v>
      </c>
      <c r="Y17" s="15" t="str">
        <f>IFERROR(__xludf.DUMMYFUNCTION("""COMPUTED_VALUE"""),"Brinjal 65")</f>
        <v>Brinjal 65</v>
      </c>
    </row>
    <row r="18">
      <c r="A18" s="9">
        <v>44409.0</v>
      </c>
      <c r="B18" s="10" t="s">
        <v>23</v>
      </c>
      <c r="C18" s="10">
        <v>6340.0</v>
      </c>
      <c r="D18" s="10" t="s">
        <v>34</v>
      </c>
      <c r="E18" s="11">
        <v>250.0</v>
      </c>
      <c r="F18" s="10" t="s">
        <v>14</v>
      </c>
      <c r="G18" s="13">
        <f t="shared" si="1"/>
        <v>1</v>
      </c>
      <c r="H18" s="6" t="str">
        <f>IFERROR(__xludf.DUMMYFUNCTION("""COMPUTED_VALUE"""),"Spicy Quesadilla")</f>
        <v>Spicy Quesadilla</v>
      </c>
      <c r="I18" s="6"/>
      <c r="J18" s="6" t="str">
        <f>IFERROR(__xludf.DUMMYFUNCTION("""COMPUTED_VALUE"""),"Vizag")</f>
        <v>Vizag</v>
      </c>
      <c r="K18" s="15">
        <f t="shared" si="4"/>
        <v>4330</v>
      </c>
      <c r="M18" s="9">
        <v>44409.0</v>
      </c>
      <c r="N18" s="10" t="s">
        <v>23</v>
      </c>
      <c r="O18" s="10">
        <v>6340.0</v>
      </c>
      <c r="P18" s="10" t="s">
        <v>34</v>
      </c>
      <c r="Q18" s="10" t="s">
        <v>14</v>
      </c>
      <c r="R18" s="13">
        <f t="shared" si="2"/>
        <v>1</v>
      </c>
      <c r="S18" s="6" t="str">
        <f>IFERROR(__xludf.DUMMYFUNCTION("""COMPUTED_VALUE"""),"Spicy Quesadilla")</f>
        <v>Spicy Quesadilla</v>
      </c>
      <c r="T18" s="6"/>
      <c r="U18" s="6">
        <f t="shared" si="3"/>
        <v>1</v>
      </c>
      <c r="V18" s="15">
        <f t="shared" si="5"/>
        <v>0</v>
      </c>
      <c r="X18" s="15" t="str">
        <f>IFERROR(__xludf.DUMMYFUNCTION("""COMPUTED_VALUE"""),"Fruit Salad")</f>
        <v>Fruit Salad</v>
      </c>
      <c r="Y18" s="15" t="str">
        <f>IFERROR(__xludf.DUMMYFUNCTION("""COMPUTED_VALUE"""),"Vegan Fried Paneer")</f>
        <v>Vegan Fried Paneer</v>
      </c>
    </row>
    <row r="19">
      <c r="A19" s="9">
        <v>44409.0</v>
      </c>
      <c r="B19" s="10" t="s">
        <v>23</v>
      </c>
      <c r="C19" s="10">
        <v>1041.0</v>
      </c>
      <c r="D19" s="10" t="s">
        <v>20</v>
      </c>
      <c r="E19" s="11">
        <v>220.0</v>
      </c>
      <c r="F19" s="10" t="s">
        <v>21</v>
      </c>
      <c r="G19" s="13">
        <f t="shared" si="1"/>
        <v>1</v>
      </c>
      <c r="H19" s="6" t="str">
        <f>IFERROR(__xludf.DUMMYFUNCTION("""COMPUTED_VALUE"""),"Spring Rolls")</f>
        <v>Spring Rolls</v>
      </c>
      <c r="I19" s="6"/>
      <c r="J19" s="6" t="str">
        <f>IFERROR(__xludf.DUMMYFUNCTION("""COMPUTED_VALUE"""),"Guwahati")</f>
        <v>Guwahati</v>
      </c>
      <c r="K19" s="15">
        <f t="shared" si="4"/>
        <v>17830</v>
      </c>
      <c r="M19" s="9">
        <v>44409.0</v>
      </c>
      <c r="N19" s="10" t="s">
        <v>23</v>
      </c>
      <c r="O19" s="10">
        <v>1041.0</v>
      </c>
      <c r="P19" s="10" t="s">
        <v>20</v>
      </c>
      <c r="Q19" s="10" t="s">
        <v>21</v>
      </c>
      <c r="R19" s="13">
        <f t="shared" si="2"/>
        <v>1</v>
      </c>
      <c r="S19" s="6" t="str">
        <f>IFERROR(__xludf.DUMMYFUNCTION("""COMPUTED_VALUE"""),"Spring Rolls")</f>
        <v>Spring Rolls</v>
      </c>
      <c r="T19" s="6"/>
      <c r="U19" s="6">
        <f t="shared" si="3"/>
        <v>1</v>
      </c>
      <c r="V19" s="15">
        <f t="shared" si="5"/>
        <v>0</v>
      </c>
      <c r="X19" s="15" t="str">
        <f>IFERROR(__xludf.DUMMYFUNCTION("""COMPUTED_VALUE"""),"Spicy Quesadilla")</f>
        <v>Spicy Quesadilla</v>
      </c>
      <c r="Y19" s="15" t="str">
        <f>IFERROR(__xludf.DUMMYFUNCTION("""COMPUTED_VALUE"""),"Fruit Salad")</f>
        <v>Fruit Salad</v>
      </c>
    </row>
    <row r="20">
      <c r="A20" s="9">
        <v>44409.0</v>
      </c>
      <c r="B20" s="10" t="s">
        <v>23</v>
      </c>
      <c r="C20" s="10">
        <v>6245.0</v>
      </c>
      <c r="D20" s="10" t="s">
        <v>36</v>
      </c>
      <c r="E20" s="11">
        <v>180.0</v>
      </c>
      <c r="F20" s="10" t="s">
        <v>12</v>
      </c>
      <c r="G20" s="13">
        <f t="shared" si="1"/>
        <v>1</v>
      </c>
      <c r="H20" s="6" t="str">
        <f>IFERROR(__xludf.DUMMYFUNCTION("""COMPUTED_VALUE"""),"Greek Tomato rice")</f>
        <v>Greek Tomato rice</v>
      </c>
      <c r="I20" s="6"/>
      <c r="J20" s="6" t="str">
        <f>IFERROR(__xludf.DUMMYFUNCTION("""COMPUTED_VALUE"""),"Pune")</f>
        <v>Pune</v>
      </c>
      <c r="K20" s="15">
        <f t="shared" si="4"/>
        <v>2480</v>
      </c>
      <c r="M20" s="9">
        <v>44409.0</v>
      </c>
      <c r="N20" s="10" t="s">
        <v>23</v>
      </c>
      <c r="O20" s="10">
        <v>6245.0</v>
      </c>
      <c r="P20" s="10" t="s">
        <v>36</v>
      </c>
      <c r="Q20" s="10" t="s">
        <v>12</v>
      </c>
      <c r="R20" s="13">
        <f t="shared" si="2"/>
        <v>1</v>
      </c>
      <c r="S20" s="6" t="str">
        <f>IFERROR(__xludf.DUMMYFUNCTION("""COMPUTED_VALUE"""),"Greek Tomato rice")</f>
        <v>Greek Tomato rice</v>
      </c>
      <c r="T20" s="6"/>
      <c r="U20" s="6">
        <f t="shared" si="3"/>
        <v>1</v>
      </c>
      <c r="V20" s="15">
        <f t="shared" si="5"/>
        <v>0</v>
      </c>
      <c r="X20" s="15" t="str">
        <f>IFERROR(__xludf.DUMMYFUNCTION("""COMPUTED_VALUE"""),"Spring Rolls")</f>
        <v>Spring Rolls</v>
      </c>
      <c r="Y20" s="15" t="str">
        <f>IFERROR(__xludf.DUMMYFUNCTION("""COMPUTED_VALUE"""),"Spicy Quesadilla")</f>
        <v>Spicy Quesadilla</v>
      </c>
    </row>
    <row r="21">
      <c r="A21" s="9">
        <v>44409.0</v>
      </c>
      <c r="B21" s="10" t="s">
        <v>23</v>
      </c>
      <c r="C21" s="10" t="s">
        <v>37</v>
      </c>
      <c r="D21" s="10" t="s">
        <v>34</v>
      </c>
      <c r="E21" s="11">
        <v>250.0</v>
      </c>
      <c r="F21" s="10" t="s">
        <v>14</v>
      </c>
      <c r="G21" s="13">
        <f t="shared" si="1"/>
        <v>1</v>
      </c>
      <c r="H21" s="6" t="str">
        <f>IFERROR(__xludf.DUMMYFUNCTION("""COMPUTED_VALUE"""),"Mango Lassi")</f>
        <v>Mango Lassi</v>
      </c>
      <c r="I21" s="6"/>
      <c r="J21" s="6" t="str">
        <f>IFERROR(__xludf.DUMMYFUNCTION("""COMPUTED_VALUE"""),"Noida")</f>
        <v>Noida</v>
      </c>
      <c r="K21" s="15">
        <f t="shared" si="4"/>
        <v>960</v>
      </c>
      <c r="M21" s="9">
        <v>44409.0</v>
      </c>
      <c r="N21" s="10" t="s">
        <v>23</v>
      </c>
      <c r="O21" s="10" t="s">
        <v>37</v>
      </c>
      <c r="P21" s="10" t="s">
        <v>34</v>
      </c>
      <c r="Q21" s="10" t="s">
        <v>14</v>
      </c>
      <c r="R21" s="13">
        <f t="shared" si="2"/>
        <v>1</v>
      </c>
      <c r="S21" s="6" t="str">
        <f>IFERROR(__xludf.DUMMYFUNCTION("""COMPUTED_VALUE"""),"Mango Lassi")</f>
        <v>Mango Lassi</v>
      </c>
      <c r="T21" s="6"/>
      <c r="U21" s="6">
        <f t="shared" si="3"/>
        <v>1</v>
      </c>
      <c r="V21" s="15">
        <f t="shared" si="5"/>
        <v>0</v>
      </c>
      <c r="X21" s="15" t="str">
        <f>IFERROR(__xludf.DUMMYFUNCTION("""COMPUTED_VALUE"""),"Greek Tomato rice")</f>
        <v>Greek Tomato rice</v>
      </c>
      <c r="Y21" s="15" t="str">
        <f>IFERROR(__xludf.DUMMYFUNCTION("""COMPUTED_VALUE"""),"Spring Rolls")</f>
        <v>Spring Rolls</v>
      </c>
    </row>
    <row r="22">
      <c r="A22" s="9">
        <v>44409.0</v>
      </c>
      <c r="B22" s="10" t="s">
        <v>23</v>
      </c>
      <c r="C22" s="10" t="s">
        <v>38</v>
      </c>
      <c r="D22" s="10" t="s">
        <v>30</v>
      </c>
      <c r="E22" s="11">
        <v>100.0</v>
      </c>
      <c r="F22" s="10" t="s">
        <v>31</v>
      </c>
      <c r="G22" s="13">
        <f t="shared" si="1"/>
        <v>1</v>
      </c>
      <c r="H22" s="6" t="str">
        <f>IFERROR(__xludf.DUMMYFUNCTION("""COMPUTED_VALUE"""),"Mashed potatoes")</f>
        <v>Mashed potatoes</v>
      </c>
      <c r="I22" s="6"/>
      <c r="J22" s="6" t="str">
        <f>IFERROR(__xludf.DUMMYFUNCTION("""COMPUTED_VALUE"""),"Gurgaon")</f>
        <v>Gurgaon</v>
      </c>
      <c r="K22" s="15">
        <f t="shared" si="4"/>
        <v>1430</v>
      </c>
      <c r="M22" s="9">
        <v>44409.0</v>
      </c>
      <c r="N22" s="10" t="s">
        <v>23</v>
      </c>
      <c r="O22" s="10" t="s">
        <v>38</v>
      </c>
      <c r="P22" s="10" t="s">
        <v>30</v>
      </c>
      <c r="Q22" s="10" t="s">
        <v>31</v>
      </c>
      <c r="R22" s="13">
        <f t="shared" si="2"/>
        <v>1</v>
      </c>
      <c r="S22" s="6" t="str">
        <f>IFERROR(__xludf.DUMMYFUNCTION("""COMPUTED_VALUE"""),"Mashed potatoes")</f>
        <v>Mashed potatoes</v>
      </c>
      <c r="T22" s="6"/>
      <c r="U22" s="6">
        <f t="shared" si="3"/>
        <v>1</v>
      </c>
      <c r="V22" s="15">
        <f t="shared" si="5"/>
        <v>0</v>
      </c>
      <c r="X22" s="15" t="str">
        <f>IFERROR(__xludf.DUMMYFUNCTION("""COMPUTED_VALUE"""),"Mango Lassi")</f>
        <v>Mango Lassi</v>
      </c>
      <c r="Y22" s="15" t="str">
        <f>IFERROR(__xludf.DUMMYFUNCTION("""COMPUTED_VALUE"""),"Greek Tomato rice")</f>
        <v>Greek Tomato rice</v>
      </c>
    </row>
    <row r="23">
      <c r="A23" s="9">
        <v>44409.0</v>
      </c>
      <c r="B23" s="10" t="s">
        <v>23</v>
      </c>
      <c r="C23" s="10" t="s">
        <v>39</v>
      </c>
      <c r="D23" s="10" t="s">
        <v>36</v>
      </c>
      <c r="E23" s="11">
        <v>180.0</v>
      </c>
      <c r="F23" s="10" t="s">
        <v>12</v>
      </c>
      <c r="G23" s="13">
        <f t="shared" si="1"/>
        <v>1</v>
      </c>
      <c r="H23" s="6" t="str">
        <f>IFERROR(__xludf.DUMMYFUNCTION("""COMPUTED_VALUE"""),"Falafel")</f>
        <v>Falafel</v>
      </c>
      <c r="I23" s="6"/>
      <c r="J23" s="6" t="str">
        <f>IFERROR(__xludf.DUMMYFUNCTION("""COMPUTED_VALUE"""),"Nagpur")</f>
        <v>Nagpur</v>
      </c>
      <c r="K23" s="15">
        <f t="shared" si="4"/>
        <v>4720</v>
      </c>
      <c r="M23" s="9">
        <v>44409.0</v>
      </c>
      <c r="N23" s="10" t="s">
        <v>23</v>
      </c>
      <c r="O23" s="10" t="s">
        <v>39</v>
      </c>
      <c r="P23" s="10" t="s">
        <v>36</v>
      </c>
      <c r="Q23" s="10" t="s">
        <v>12</v>
      </c>
      <c r="R23" s="13">
        <f t="shared" si="2"/>
        <v>1</v>
      </c>
      <c r="S23" s="6" t="str">
        <f>IFERROR(__xludf.DUMMYFUNCTION("""COMPUTED_VALUE"""),"Falafel")</f>
        <v>Falafel</v>
      </c>
      <c r="T23" s="6"/>
      <c r="U23" s="6">
        <f t="shared" si="3"/>
        <v>1</v>
      </c>
      <c r="V23" s="15">
        <f t="shared" si="5"/>
        <v>0</v>
      </c>
      <c r="X23" s="15" t="str">
        <f>IFERROR(__xludf.DUMMYFUNCTION("""COMPUTED_VALUE"""),"Mashed potatoes")</f>
        <v>Mashed potatoes</v>
      </c>
      <c r="Y23" s="15" t="str">
        <f>IFERROR(__xludf.DUMMYFUNCTION("""COMPUTED_VALUE"""),"Mango Lassi")</f>
        <v>Mango Lassi</v>
      </c>
    </row>
    <row r="24">
      <c r="A24" s="9">
        <v>44409.0</v>
      </c>
      <c r="B24" s="10" t="s">
        <v>40</v>
      </c>
      <c r="C24" s="10" t="s">
        <v>41</v>
      </c>
      <c r="D24" s="10" t="s">
        <v>22</v>
      </c>
      <c r="E24" s="11">
        <v>300.0</v>
      </c>
      <c r="F24" s="10" t="s">
        <v>18</v>
      </c>
      <c r="G24" s="13">
        <f t="shared" si="1"/>
        <v>1</v>
      </c>
      <c r="H24" s="6" t="str">
        <f>IFERROR(__xludf.DUMMYFUNCTION("""COMPUTED_VALUE"""),"Korean Noodles")</f>
        <v>Korean Noodles</v>
      </c>
      <c r="I24" s="6"/>
      <c r="J24" s="6"/>
      <c r="M24" s="9">
        <v>44409.0</v>
      </c>
      <c r="N24" s="10" t="s">
        <v>40</v>
      </c>
      <c r="O24" s="10" t="s">
        <v>41</v>
      </c>
      <c r="P24" s="10" t="s">
        <v>22</v>
      </c>
      <c r="Q24" s="10" t="s">
        <v>18</v>
      </c>
      <c r="R24" s="13">
        <f t="shared" si="2"/>
        <v>1</v>
      </c>
      <c r="S24" s="6" t="str">
        <f>IFERROR(__xludf.DUMMYFUNCTION("""COMPUTED_VALUE"""),"Korean Noodles")</f>
        <v>Korean Noodles</v>
      </c>
      <c r="T24" s="6"/>
      <c r="U24" s="6">
        <f t="shared" si="3"/>
        <v>1</v>
      </c>
      <c r="X24" s="15" t="str">
        <f>IFERROR(__xludf.DUMMYFUNCTION("""COMPUTED_VALUE"""),"Falafel")</f>
        <v>Falafel</v>
      </c>
      <c r="Y24" s="15" t="str">
        <f>IFERROR(__xludf.DUMMYFUNCTION("""COMPUTED_VALUE"""),"Mashed potatoes")</f>
        <v>Mashed potatoes</v>
      </c>
    </row>
    <row r="25">
      <c r="A25" s="9">
        <v>44409.0</v>
      </c>
      <c r="B25" s="10" t="s">
        <v>40</v>
      </c>
      <c r="C25" s="10" t="s">
        <v>41</v>
      </c>
      <c r="D25" s="10" t="s">
        <v>22</v>
      </c>
      <c r="E25" s="11">
        <v>300.0</v>
      </c>
      <c r="F25" s="10" t="s">
        <v>18</v>
      </c>
      <c r="G25" s="13">
        <f t="shared" si="1"/>
        <v>1</v>
      </c>
      <c r="H25" s="6" t="str">
        <f>IFERROR(__xludf.DUMMYFUNCTION("""COMPUTED_VALUE"""),"Chicken Fried rice")</f>
        <v>Chicken Fried rice</v>
      </c>
      <c r="I25" s="6"/>
      <c r="J25" s="6"/>
      <c r="M25" s="9">
        <v>44409.0</v>
      </c>
      <c r="N25" s="10" t="s">
        <v>40</v>
      </c>
      <c r="O25" s="10" t="s">
        <v>41</v>
      </c>
      <c r="P25" s="10" t="s">
        <v>22</v>
      </c>
      <c r="Q25" s="10" t="s">
        <v>18</v>
      </c>
      <c r="R25" s="13">
        <f t="shared" si="2"/>
        <v>1</v>
      </c>
      <c r="S25" s="6" t="str">
        <f>IFERROR(__xludf.DUMMYFUNCTION("""COMPUTED_VALUE"""),"Chicken Fried rice")</f>
        <v>Chicken Fried rice</v>
      </c>
      <c r="T25" s="6"/>
      <c r="U25" s="6">
        <f t="shared" si="3"/>
        <v>1</v>
      </c>
      <c r="X25" s="15" t="str">
        <f>IFERROR(__xludf.DUMMYFUNCTION("""COMPUTED_VALUE"""),"Korean Noodles")</f>
        <v>Korean Noodles</v>
      </c>
      <c r="Y25" s="15" t="str">
        <f>IFERROR(__xludf.DUMMYFUNCTION("""COMPUTED_VALUE"""),"Falafel")</f>
        <v>Falafel</v>
      </c>
    </row>
    <row r="26">
      <c r="A26" s="9">
        <v>44409.0</v>
      </c>
      <c r="B26" s="10" t="s">
        <v>9</v>
      </c>
      <c r="C26" s="10" t="s">
        <v>10</v>
      </c>
      <c r="D26" s="10" t="s">
        <v>11</v>
      </c>
      <c r="E26" s="11">
        <v>220.471014492754</v>
      </c>
      <c r="F26" s="12" t="s">
        <v>12</v>
      </c>
      <c r="G26" s="13">
        <f t="shared" si="1"/>
        <v>1</v>
      </c>
      <c r="H26" s="6" t="str">
        <f>IFERROR(__xludf.DUMMYFUNCTION("""COMPUTED_VALUE"""),"Gobi 65")</f>
        <v>Gobi 65</v>
      </c>
      <c r="I26" s="6"/>
      <c r="J26" s="6"/>
      <c r="M26" s="9">
        <v>44409.0</v>
      </c>
      <c r="N26" s="10" t="s">
        <v>9</v>
      </c>
      <c r="O26" s="10" t="s">
        <v>10</v>
      </c>
      <c r="P26" s="10" t="s">
        <v>11</v>
      </c>
      <c r="Q26" s="12" t="s">
        <v>12</v>
      </c>
      <c r="R26" s="13">
        <f t="shared" si="2"/>
        <v>1</v>
      </c>
      <c r="S26" s="6" t="str">
        <f>IFERROR(__xludf.DUMMYFUNCTION("""COMPUTED_VALUE"""),"Gobi 65")</f>
        <v>Gobi 65</v>
      </c>
      <c r="T26" s="6"/>
      <c r="U26" s="6">
        <f t="shared" si="3"/>
        <v>1</v>
      </c>
      <c r="X26" s="15" t="str">
        <f>IFERROR(__xludf.DUMMYFUNCTION("""COMPUTED_VALUE"""),"Chicken Fried rice")</f>
        <v>Chicken Fried rice</v>
      </c>
      <c r="Y26" s="15" t="str">
        <f>IFERROR(__xludf.DUMMYFUNCTION("""COMPUTED_VALUE"""),"Korean Noodles")</f>
        <v>Korean Noodles</v>
      </c>
    </row>
    <row r="27">
      <c r="A27" s="9">
        <v>44409.0</v>
      </c>
      <c r="B27" s="10" t="s">
        <v>9</v>
      </c>
      <c r="C27" s="10" t="s">
        <v>10</v>
      </c>
      <c r="D27" s="10" t="s">
        <v>13</v>
      </c>
      <c r="E27" s="11">
        <v>220.775362318841</v>
      </c>
      <c r="F27" s="10" t="s">
        <v>14</v>
      </c>
      <c r="G27" s="13">
        <f t="shared" si="1"/>
        <v>1</v>
      </c>
      <c r="H27" s="6" t="str">
        <f>IFERROR(__xludf.DUMMYFUNCTION("""COMPUTED_VALUE"""),"Vegetable salad")</f>
        <v>Vegetable salad</v>
      </c>
      <c r="I27" s="6"/>
      <c r="J27" s="6"/>
      <c r="M27" s="9">
        <v>44409.0</v>
      </c>
      <c r="N27" s="10" t="s">
        <v>9</v>
      </c>
      <c r="O27" s="10" t="s">
        <v>10</v>
      </c>
      <c r="P27" s="10" t="s">
        <v>13</v>
      </c>
      <c r="Q27" s="10" t="s">
        <v>14</v>
      </c>
      <c r="R27" s="13">
        <f t="shared" si="2"/>
        <v>1</v>
      </c>
      <c r="S27" s="6" t="str">
        <f>IFERROR(__xludf.DUMMYFUNCTION("""COMPUTED_VALUE"""),"Vegetable salad")</f>
        <v>Vegetable salad</v>
      </c>
      <c r="T27" s="6"/>
      <c r="U27" s="6">
        <f t="shared" si="3"/>
        <v>1</v>
      </c>
      <c r="X27" s="15" t="str">
        <f>IFERROR(__xludf.DUMMYFUNCTION("""COMPUTED_VALUE"""),"Gobi 65")</f>
        <v>Gobi 65</v>
      </c>
      <c r="Y27" s="15" t="str">
        <f>IFERROR(__xludf.DUMMYFUNCTION("""COMPUTED_VALUE"""),"Chicken Fried rice")</f>
        <v>Chicken Fried rice</v>
      </c>
    </row>
    <row r="28">
      <c r="A28" s="9">
        <v>44409.0</v>
      </c>
      <c r="B28" s="10" t="s">
        <v>9</v>
      </c>
      <c r="C28" s="10" t="s">
        <v>10</v>
      </c>
      <c r="D28" s="10" t="s">
        <v>17</v>
      </c>
      <c r="E28" s="11">
        <v>221.079710144928</v>
      </c>
      <c r="F28" s="10" t="s">
        <v>18</v>
      </c>
      <c r="G28" s="13">
        <f t="shared" si="1"/>
        <v>1</v>
      </c>
      <c r="H28" s="6" t="str">
        <f>IFERROR(__xludf.DUMMYFUNCTION("""COMPUTED_VALUE"""),"Buddha Veg bowl")</f>
        <v>Buddha Veg bowl</v>
      </c>
      <c r="I28" s="6"/>
      <c r="J28" s="6"/>
      <c r="M28" s="9">
        <v>44409.0</v>
      </c>
      <c r="N28" s="10" t="s">
        <v>9</v>
      </c>
      <c r="O28" s="10" t="s">
        <v>10</v>
      </c>
      <c r="P28" s="10" t="s">
        <v>17</v>
      </c>
      <c r="Q28" s="10" t="s">
        <v>18</v>
      </c>
      <c r="R28" s="13">
        <f t="shared" si="2"/>
        <v>1</v>
      </c>
      <c r="S28" s="6" t="str">
        <f>IFERROR(__xludf.DUMMYFUNCTION("""COMPUTED_VALUE"""),"Buddha Veg bowl")</f>
        <v>Buddha Veg bowl</v>
      </c>
      <c r="T28" s="6"/>
      <c r="U28" s="6">
        <f t="shared" si="3"/>
        <v>1</v>
      </c>
      <c r="X28" s="15" t="str">
        <f>IFERROR(__xludf.DUMMYFUNCTION("""COMPUTED_VALUE"""),"Vegetable salad")</f>
        <v>Vegetable salad</v>
      </c>
      <c r="Y28" s="15" t="str">
        <f>IFERROR(__xludf.DUMMYFUNCTION("""COMPUTED_VALUE"""),"Gobi 65")</f>
        <v>Gobi 65</v>
      </c>
    </row>
    <row r="29">
      <c r="A29" s="9">
        <v>44409.0</v>
      </c>
      <c r="B29" s="10" t="s">
        <v>9</v>
      </c>
      <c r="C29" s="10" t="s">
        <v>10</v>
      </c>
      <c r="D29" s="10" t="s">
        <v>19</v>
      </c>
      <c r="E29" s="11">
        <v>221.384057971015</v>
      </c>
      <c r="F29" s="10" t="s">
        <v>14</v>
      </c>
      <c r="G29" s="13">
        <f t="shared" si="1"/>
        <v>1</v>
      </c>
      <c r="H29" s="6" t="str">
        <f>IFERROR(__xludf.DUMMYFUNCTION("""COMPUTED_VALUE"""),"Vegetarian noodles")</f>
        <v>Vegetarian noodles</v>
      </c>
      <c r="I29" s="6"/>
      <c r="J29" s="6"/>
      <c r="M29" s="9">
        <v>44409.0</v>
      </c>
      <c r="N29" s="10" t="s">
        <v>9</v>
      </c>
      <c r="O29" s="10" t="s">
        <v>10</v>
      </c>
      <c r="P29" s="10" t="s">
        <v>19</v>
      </c>
      <c r="Q29" s="10" t="s">
        <v>14</v>
      </c>
      <c r="R29" s="13">
        <f t="shared" si="2"/>
        <v>1</v>
      </c>
      <c r="S29" s="6" t="str">
        <f>IFERROR(__xludf.DUMMYFUNCTION("""COMPUTED_VALUE"""),"Vegetarian noodles")</f>
        <v>Vegetarian noodles</v>
      </c>
      <c r="T29" s="6"/>
      <c r="U29" s="6">
        <f t="shared" si="3"/>
        <v>1</v>
      </c>
      <c r="X29" s="15" t="str">
        <f>IFERROR(__xludf.DUMMYFUNCTION("""COMPUTED_VALUE"""),"Buddha Veg bowl")</f>
        <v>Buddha Veg bowl</v>
      </c>
      <c r="Y29" s="15" t="str">
        <f>IFERROR(__xludf.DUMMYFUNCTION("""COMPUTED_VALUE"""),"Vegetable salad")</f>
        <v>Vegetable salad</v>
      </c>
    </row>
    <row r="30">
      <c r="A30" s="9">
        <v>44409.0</v>
      </c>
      <c r="B30" s="10" t="s">
        <v>9</v>
      </c>
      <c r="C30" s="10" t="s">
        <v>10</v>
      </c>
      <c r="D30" s="10" t="s">
        <v>20</v>
      </c>
      <c r="E30" s="11">
        <v>221.688405797102</v>
      </c>
      <c r="F30" s="10" t="s">
        <v>21</v>
      </c>
      <c r="G30" s="13">
        <f t="shared" si="1"/>
        <v>1</v>
      </c>
      <c r="H30" s="6" t="str">
        <f>IFERROR(__xludf.DUMMYFUNCTION("""COMPUTED_VALUE"""),"Veg wrap")</f>
        <v>Veg wrap</v>
      </c>
      <c r="I30" s="6"/>
      <c r="J30" s="6"/>
      <c r="M30" s="9">
        <v>44409.0</v>
      </c>
      <c r="N30" s="10" t="s">
        <v>9</v>
      </c>
      <c r="O30" s="10" t="s">
        <v>10</v>
      </c>
      <c r="P30" s="10" t="s">
        <v>20</v>
      </c>
      <c r="Q30" s="10" t="s">
        <v>21</v>
      </c>
      <c r="R30" s="13">
        <f t="shared" si="2"/>
        <v>1</v>
      </c>
      <c r="S30" s="6" t="str">
        <f>IFERROR(__xludf.DUMMYFUNCTION("""COMPUTED_VALUE"""),"Veg wrap")</f>
        <v>Veg wrap</v>
      </c>
      <c r="T30" s="6"/>
      <c r="U30" s="6">
        <f t="shared" si="3"/>
        <v>1</v>
      </c>
      <c r="X30" s="15" t="str">
        <f>IFERROR(__xludf.DUMMYFUNCTION("""COMPUTED_VALUE"""),"Vegetarian noodles")</f>
        <v>Vegetarian noodles</v>
      </c>
      <c r="Y30" s="15" t="str">
        <f>IFERROR(__xludf.DUMMYFUNCTION("""COMPUTED_VALUE"""),"Buddha Veg bowl")</f>
        <v>Buddha Veg bowl</v>
      </c>
    </row>
    <row r="31">
      <c r="A31" s="9">
        <v>44409.0</v>
      </c>
      <c r="B31" s="10" t="s">
        <v>9</v>
      </c>
      <c r="C31" s="10" t="s">
        <v>10</v>
      </c>
      <c r="D31" s="10" t="s">
        <v>22</v>
      </c>
      <c r="E31" s="11">
        <v>221.992753623189</v>
      </c>
      <c r="F31" s="10" t="s">
        <v>18</v>
      </c>
      <c r="G31" s="13">
        <f t="shared" si="1"/>
        <v>1</v>
      </c>
      <c r="H31" s="6" t="str">
        <f>IFERROR(__xludf.DUMMYFUNCTION("""COMPUTED_VALUE"""),"Bolognese pasta")</f>
        <v>Bolognese pasta</v>
      </c>
      <c r="I31" s="6"/>
      <c r="J31" s="6"/>
      <c r="M31" s="9">
        <v>44409.0</v>
      </c>
      <c r="N31" s="10" t="s">
        <v>9</v>
      </c>
      <c r="O31" s="10" t="s">
        <v>10</v>
      </c>
      <c r="P31" s="10" t="s">
        <v>22</v>
      </c>
      <c r="Q31" s="10" t="s">
        <v>18</v>
      </c>
      <c r="R31" s="13">
        <f t="shared" si="2"/>
        <v>1</v>
      </c>
      <c r="S31" s="6" t="str">
        <f>IFERROR(__xludf.DUMMYFUNCTION("""COMPUTED_VALUE"""),"Bolognese pasta")</f>
        <v>Bolognese pasta</v>
      </c>
      <c r="T31" s="6"/>
      <c r="U31" s="6">
        <f t="shared" si="3"/>
        <v>1</v>
      </c>
      <c r="X31" s="15" t="str">
        <f>IFERROR(__xludf.DUMMYFUNCTION("""COMPUTED_VALUE"""),"Veg wrap")</f>
        <v>Veg wrap</v>
      </c>
      <c r="Y31" s="15" t="str">
        <f>IFERROR(__xludf.DUMMYFUNCTION("""COMPUTED_VALUE"""),"Vegetarian noodles")</f>
        <v>Vegetarian noodles</v>
      </c>
    </row>
    <row r="32">
      <c r="A32" s="9">
        <v>44409.0</v>
      </c>
      <c r="B32" s="10" t="s">
        <v>9</v>
      </c>
      <c r="C32" s="10" t="s">
        <v>10</v>
      </c>
      <c r="D32" s="10" t="s">
        <v>22</v>
      </c>
      <c r="E32" s="11">
        <v>222.297101449276</v>
      </c>
      <c r="F32" s="10" t="s">
        <v>18</v>
      </c>
      <c r="G32" s="13">
        <f t="shared" si="1"/>
        <v>1</v>
      </c>
      <c r="H32" s="6" t="str">
        <f>IFERROR(__xludf.DUMMYFUNCTION("""COMPUTED_VALUE"""),"vegetable sandwich")</f>
        <v>vegetable sandwich</v>
      </c>
      <c r="I32" s="6"/>
      <c r="J32" s="6"/>
      <c r="M32" s="9">
        <v>44409.0</v>
      </c>
      <c r="N32" s="10" t="s">
        <v>9</v>
      </c>
      <c r="O32" s="10" t="s">
        <v>10</v>
      </c>
      <c r="P32" s="10" t="s">
        <v>22</v>
      </c>
      <c r="Q32" s="10" t="s">
        <v>18</v>
      </c>
      <c r="R32" s="13">
        <f t="shared" si="2"/>
        <v>1</v>
      </c>
      <c r="S32" s="6" t="str">
        <f>IFERROR(__xludf.DUMMYFUNCTION("""COMPUTED_VALUE"""),"vegetable sandwich")</f>
        <v>vegetable sandwich</v>
      </c>
      <c r="T32" s="6"/>
      <c r="U32" s="6">
        <f t="shared" si="3"/>
        <v>1</v>
      </c>
      <c r="X32" s="15" t="str">
        <f>IFERROR(__xludf.DUMMYFUNCTION("""COMPUTED_VALUE"""),"Bolognese pasta")</f>
        <v>Bolognese pasta</v>
      </c>
      <c r="Y32" s="15" t="str">
        <f>IFERROR(__xludf.DUMMYFUNCTION("""COMPUTED_VALUE"""),"Veg wrap")</f>
        <v>Veg wrap</v>
      </c>
    </row>
    <row r="33">
      <c r="A33" s="9">
        <v>44409.0</v>
      </c>
      <c r="B33" s="10" t="s">
        <v>23</v>
      </c>
      <c r="C33" s="10" t="s">
        <v>42</v>
      </c>
      <c r="D33" s="10" t="s">
        <v>22</v>
      </c>
      <c r="E33" s="11">
        <v>222.601449275363</v>
      </c>
      <c r="F33" s="10" t="s">
        <v>18</v>
      </c>
      <c r="G33" s="13">
        <f t="shared" si="1"/>
        <v>1</v>
      </c>
      <c r="H33" s="6" t="str">
        <f>IFERROR(__xludf.DUMMYFUNCTION("""COMPUTED_VALUE"""),"chilli parotta")</f>
        <v>chilli parotta</v>
      </c>
      <c r="I33" s="6"/>
      <c r="J33" s="6"/>
      <c r="M33" s="9">
        <v>44409.0</v>
      </c>
      <c r="N33" s="10" t="s">
        <v>23</v>
      </c>
      <c r="O33" s="10" t="s">
        <v>42</v>
      </c>
      <c r="P33" s="10" t="s">
        <v>22</v>
      </c>
      <c r="Q33" s="10" t="s">
        <v>18</v>
      </c>
      <c r="R33" s="13">
        <f t="shared" si="2"/>
        <v>1</v>
      </c>
      <c r="S33" s="6" t="str">
        <f>IFERROR(__xludf.DUMMYFUNCTION("""COMPUTED_VALUE"""),"chilli parotta")</f>
        <v>chilli parotta</v>
      </c>
      <c r="T33" s="6"/>
      <c r="U33" s="6">
        <f t="shared" si="3"/>
        <v>1</v>
      </c>
      <c r="X33" s="15" t="str">
        <f>IFERROR(__xludf.DUMMYFUNCTION("""COMPUTED_VALUE"""),"vegetable sandwich")</f>
        <v>vegetable sandwich</v>
      </c>
      <c r="Y33" s="15" t="str">
        <f>IFERROR(__xludf.DUMMYFUNCTION("""COMPUTED_VALUE"""),"Bolognese pasta")</f>
        <v>Bolognese pasta</v>
      </c>
    </row>
    <row r="34">
      <c r="A34" s="9">
        <v>44409.0</v>
      </c>
      <c r="B34" s="10" t="s">
        <v>23</v>
      </c>
      <c r="C34" s="10" t="s">
        <v>43</v>
      </c>
      <c r="D34" s="10" t="s">
        <v>13</v>
      </c>
      <c r="E34" s="11">
        <v>222.90579710145</v>
      </c>
      <c r="F34" s="10" t="s">
        <v>14</v>
      </c>
      <c r="G34" s="13">
        <f t="shared" si="1"/>
        <v>1</v>
      </c>
      <c r="H34" s="6" t="str">
        <f>IFERROR(__xludf.DUMMYFUNCTION("""COMPUTED_VALUE"""),"fish fried rice")</f>
        <v>fish fried rice</v>
      </c>
      <c r="I34" s="6"/>
      <c r="J34" s="6"/>
      <c r="M34" s="9">
        <v>44409.0</v>
      </c>
      <c r="N34" s="10" t="s">
        <v>23</v>
      </c>
      <c r="O34" s="10" t="s">
        <v>43</v>
      </c>
      <c r="P34" s="10" t="s">
        <v>13</v>
      </c>
      <c r="Q34" s="10" t="s">
        <v>14</v>
      </c>
      <c r="R34" s="13">
        <f t="shared" si="2"/>
        <v>1</v>
      </c>
      <c r="S34" s="6" t="str">
        <f>IFERROR(__xludf.DUMMYFUNCTION("""COMPUTED_VALUE"""),"fish fried rice")</f>
        <v>fish fried rice</v>
      </c>
      <c r="T34" s="6"/>
      <c r="U34" s="6">
        <f t="shared" si="3"/>
        <v>1</v>
      </c>
      <c r="X34" s="15" t="str">
        <f>IFERROR(__xludf.DUMMYFUNCTION("""COMPUTED_VALUE"""),"chilli parotta")</f>
        <v>chilli parotta</v>
      </c>
      <c r="Y34" s="15" t="str">
        <f>IFERROR(__xludf.DUMMYFUNCTION("""COMPUTED_VALUE"""),"vegetable sandwich")</f>
        <v>vegetable sandwich</v>
      </c>
    </row>
    <row r="35">
      <c r="A35" s="9">
        <v>44409.0</v>
      </c>
      <c r="B35" s="10" t="s">
        <v>23</v>
      </c>
      <c r="C35" s="10" t="s">
        <v>44</v>
      </c>
      <c r="D35" s="10" t="s">
        <v>27</v>
      </c>
      <c r="E35" s="11">
        <v>223.210144927537</v>
      </c>
      <c r="F35" s="10" t="s">
        <v>14</v>
      </c>
      <c r="G35" s="13">
        <f t="shared" si="1"/>
        <v>1</v>
      </c>
      <c r="H35" s="6" t="str">
        <f>IFERROR(__xludf.DUMMYFUNCTION("""COMPUTED_VALUE"""),"butter naan")</f>
        <v>butter naan</v>
      </c>
      <c r="I35" s="6"/>
      <c r="J35" s="6"/>
      <c r="M35" s="9">
        <v>44409.0</v>
      </c>
      <c r="N35" s="10" t="s">
        <v>23</v>
      </c>
      <c r="O35" s="10" t="s">
        <v>44</v>
      </c>
      <c r="P35" s="10" t="s">
        <v>27</v>
      </c>
      <c r="Q35" s="10" t="s">
        <v>14</v>
      </c>
      <c r="R35" s="13">
        <f t="shared" si="2"/>
        <v>1</v>
      </c>
      <c r="S35" s="6" t="str">
        <f>IFERROR(__xludf.DUMMYFUNCTION("""COMPUTED_VALUE"""),"butter naan")</f>
        <v>butter naan</v>
      </c>
      <c r="T35" s="6"/>
      <c r="U35" s="6">
        <f t="shared" si="3"/>
        <v>1</v>
      </c>
      <c r="X35" s="15" t="str">
        <f>IFERROR(__xludf.DUMMYFUNCTION("""COMPUTED_VALUE"""),"fish fried rice")</f>
        <v>fish fried rice</v>
      </c>
      <c r="Y35" s="15" t="str">
        <f>IFERROR(__xludf.DUMMYFUNCTION("""COMPUTED_VALUE"""),"chilli parotta")</f>
        <v>chilli parotta</v>
      </c>
    </row>
    <row r="36">
      <c r="A36" s="9">
        <v>44409.0</v>
      </c>
      <c r="B36" s="10" t="s">
        <v>23</v>
      </c>
      <c r="C36" s="10" t="s">
        <v>28</v>
      </c>
      <c r="D36" s="10" t="s">
        <v>19</v>
      </c>
      <c r="E36" s="11">
        <v>223.514492753624</v>
      </c>
      <c r="F36" s="10" t="s">
        <v>14</v>
      </c>
      <c r="G36" s="13">
        <f t="shared" si="1"/>
        <v>1</v>
      </c>
      <c r="H36" s="6" t="str">
        <f>IFERROR(__xludf.DUMMYFUNCTION("""COMPUTED_VALUE"""),"apple milkshake")</f>
        <v>apple milkshake</v>
      </c>
      <c r="I36" s="6"/>
      <c r="J36" s="6"/>
      <c r="M36" s="9">
        <v>44409.0</v>
      </c>
      <c r="N36" s="10" t="s">
        <v>23</v>
      </c>
      <c r="O36" s="10" t="s">
        <v>28</v>
      </c>
      <c r="P36" s="10" t="s">
        <v>19</v>
      </c>
      <c r="Q36" s="10" t="s">
        <v>14</v>
      </c>
      <c r="R36" s="13">
        <f t="shared" si="2"/>
        <v>1</v>
      </c>
      <c r="S36" s="6" t="str">
        <f>IFERROR(__xludf.DUMMYFUNCTION("""COMPUTED_VALUE"""),"apple milkshake")</f>
        <v>apple milkshake</v>
      </c>
      <c r="T36" s="6"/>
      <c r="U36" s="6">
        <f t="shared" si="3"/>
        <v>1</v>
      </c>
      <c r="X36" s="15" t="str">
        <f>IFERROR(__xludf.DUMMYFUNCTION("""COMPUTED_VALUE"""),"butter naan")</f>
        <v>butter naan</v>
      </c>
      <c r="Y36" s="15" t="str">
        <f>IFERROR(__xludf.DUMMYFUNCTION("""COMPUTED_VALUE"""),"fish fried rice")</f>
        <v>fish fried rice</v>
      </c>
    </row>
    <row r="37">
      <c r="A37" s="9">
        <v>44409.0</v>
      </c>
      <c r="B37" s="10" t="s">
        <v>23</v>
      </c>
      <c r="C37" s="10" t="s">
        <v>45</v>
      </c>
      <c r="D37" s="10" t="s">
        <v>27</v>
      </c>
      <c r="E37" s="11">
        <v>223.818840579711</v>
      </c>
      <c r="F37" s="10" t="s">
        <v>14</v>
      </c>
      <c r="G37" s="13">
        <f t="shared" si="1"/>
        <v>1</v>
      </c>
      <c r="H37" s="6" t="str">
        <f>IFERROR(__xludf.DUMMYFUNCTION("""COMPUTED_VALUE"""),"green peas masala")</f>
        <v>green peas masala</v>
      </c>
      <c r="I37" s="6"/>
      <c r="J37" s="6"/>
      <c r="M37" s="9">
        <v>44409.0</v>
      </c>
      <c r="N37" s="10" t="s">
        <v>23</v>
      </c>
      <c r="O37" s="10" t="s">
        <v>45</v>
      </c>
      <c r="P37" s="10" t="s">
        <v>27</v>
      </c>
      <c r="Q37" s="10" t="s">
        <v>14</v>
      </c>
      <c r="R37" s="13">
        <f t="shared" si="2"/>
        <v>1</v>
      </c>
      <c r="S37" s="6" t="str">
        <f>IFERROR(__xludf.DUMMYFUNCTION("""COMPUTED_VALUE"""),"green peas masala")</f>
        <v>green peas masala</v>
      </c>
      <c r="T37" s="6"/>
      <c r="U37" s="6">
        <f t="shared" si="3"/>
        <v>1</v>
      </c>
      <c r="X37" s="15" t="str">
        <f>IFERROR(__xludf.DUMMYFUNCTION("""COMPUTED_VALUE"""),"apple milkshake")</f>
        <v>apple milkshake</v>
      </c>
      <c r="Y37" s="15" t="str">
        <f>IFERROR(__xludf.DUMMYFUNCTION("""COMPUTED_VALUE"""),"butter naan")</f>
        <v>butter naan</v>
      </c>
    </row>
    <row r="38">
      <c r="A38" s="9">
        <v>44409.0</v>
      </c>
      <c r="B38" s="10" t="s">
        <v>23</v>
      </c>
      <c r="C38" s="10">
        <v>245.0</v>
      </c>
      <c r="D38" s="10" t="s">
        <v>30</v>
      </c>
      <c r="E38" s="11">
        <v>224.123188405797</v>
      </c>
      <c r="F38" s="10" t="s">
        <v>31</v>
      </c>
      <c r="G38" s="13">
        <f t="shared" si="1"/>
        <v>1</v>
      </c>
      <c r="H38" s="6" t="str">
        <f>IFERROR(__xludf.DUMMYFUNCTION("""COMPUTED_VALUE"""),"dal tadka")</f>
        <v>dal tadka</v>
      </c>
      <c r="I38" s="6"/>
      <c r="J38" s="6"/>
      <c r="M38" s="9">
        <v>44409.0</v>
      </c>
      <c r="N38" s="10" t="s">
        <v>23</v>
      </c>
      <c r="O38" s="10">
        <v>245.0</v>
      </c>
      <c r="P38" s="10" t="s">
        <v>30</v>
      </c>
      <c r="Q38" s="10" t="s">
        <v>31</v>
      </c>
      <c r="R38" s="13">
        <f t="shared" si="2"/>
        <v>1</v>
      </c>
      <c r="S38" s="6" t="str">
        <f>IFERROR(__xludf.DUMMYFUNCTION("""COMPUTED_VALUE"""),"dal tadka")</f>
        <v>dal tadka</v>
      </c>
      <c r="T38" s="6"/>
      <c r="U38" s="6">
        <f t="shared" si="3"/>
        <v>1</v>
      </c>
      <c r="X38" s="15" t="str">
        <f>IFERROR(__xludf.DUMMYFUNCTION("""COMPUTED_VALUE"""),"green peas masala")</f>
        <v>green peas masala</v>
      </c>
      <c r="Y38" s="15" t="str">
        <f>IFERROR(__xludf.DUMMYFUNCTION("""COMPUTED_VALUE"""),"apple milkshake")</f>
        <v>apple milkshake</v>
      </c>
    </row>
    <row r="39">
      <c r="A39" s="9">
        <v>44409.0</v>
      </c>
      <c r="B39" s="10" t="s">
        <v>23</v>
      </c>
      <c r="C39" s="10" t="s">
        <v>32</v>
      </c>
      <c r="D39" s="10" t="s">
        <v>20</v>
      </c>
      <c r="E39" s="11">
        <v>224.427536231884</v>
      </c>
      <c r="F39" s="10" t="s">
        <v>21</v>
      </c>
      <c r="G39" s="13">
        <f t="shared" si="1"/>
        <v>1</v>
      </c>
      <c r="H39" s="6" t="str">
        <f>IFERROR(__xludf.DUMMYFUNCTION("""COMPUTED_VALUE"""),"lasagne")</f>
        <v>lasagne</v>
      </c>
      <c r="I39" s="6"/>
      <c r="J39" s="6"/>
      <c r="M39" s="9">
        <v>44409.0</v>
      </c>
      <c r="N39" s="10" t="s">
        <v>23</v>
      </c>
      <c r="O39" s="10" t="s">
        <v>32</v>
      </c>
      <c r="P39" s="10" t="s">
        <v>20</v>
      </c>
      <c r="Q39" s="10" t="s">
        <v>21</v>
      </c>
      <c r="R39" s="13">
        <f t="shared" si="2"/>
        <v>1</v>
      </c>
      <c r="S39" s="6" t="str">
        <f>IFERROR(__xludf.DUMMYFUNCTION("""COMPUTED_VALUE"""),"lasagne")</f>
        <v>lasagne</v>
      </c>
      <c r="T39" s="6"/>
      <c r="U39" s="6">
        <f t="shared" si="3"/>
        <v>1</v>
      </c>
      <c r="X39" s="15" t="str">
        <f>IFERROR(__xludf.DUMMYFUNCTION("""COMPUTED_VALUE"""),"dal tadka")</f>
        <v>dal tadka</v>
      </c>
      <c r="Y39" s="15" t="str">
        <f>IFERROR(__xludf.DUMMYFUNCTION("""COMPUTED_VALUE"""),"green peas masala")</f>
        <v>green peas masala</v>
      </c>
    </row>
    <row r="40">
      <c r="A40" s="9">
        <v>44409.0</v>
      </c>
      <c r="B40" s="10" t="s">
        <v>23</v>
      </c>
      <c r="C40" s="10" t="s">
        <v>33</v>
      </c>
      <c r="D40" s="10" t="s">
        <v>34</v>
      </c>
      <c r="E40" s="11">
        <v>224.731884057971</v>
      </c>
      <c r="F40" s="10" t="s">
        <v>14</v>
      </c>
      <c r="G40" s="13">
        <f t="shared" si="1"/>
        <v>1</v>
      </c>
      <c r="H40" s="6" t="str">
        <f>IFERROR(__xludf.DUMMYFUNCTION("""COMPUTED_VALUE"""),"chicken noodles")</f>
        <v>chicken noodles</v>
      </c>
      <c r="I40" s="6"/>
      <c r="J40" s="6"/>
      <c r="M40" s="9">
        <v>44409.0</v>
      </c>
      <c r="N40" s="10" t="s">
        <v>23</v>
      </c>
      <c r="O40" s="10" t="s">
        <v>33</v>
      </c>
      <c r="P40" s="10" t="s">
        <v>34</v>
      </c>
      <c r="Q40" s="10" t="s">
        <v>14</v>
      </c>
      <c r="R40" s="13">
        <f t="shared" si="2"/>
        <v>1</v>
      </c>
      <c r="S40" s="6" t="str">
        <f>IFERROR(__xludf.DUMMYFUNCTION("""COMPUTED_VALUE"""),"chicken noodles")</f>
        <v>chicken noodles</v>
      </c>
      <c r="T40" s="6"/>
      <c r="U40" s="6">
        <f t="shared" si="3"/>
        <v>1</v>
      </c>
      <c r="X40" s="15" t="str">
        <f>IFERROR(__xludf.DUMMYFUNCTION("""COMPUTED_VALUE"""),"lasagne")</f>
        <v>lasagne</v>
      </c>
      <c r="Y40" s="15" t="str">
        <f>IFERROR(__xludf.DUMMYFUNCTION("""COMPUTED_VALUE"""),"dal tadka")</f>
        <v>dal tadka</v>
      </c>
    </row>
    <row r="41">
      <c r="A41" s="9">
        <v>44409.0</v>
      </c>
      <c r="B41" s="10" t="s">
        <v>23</v>
      </c>
      <c r="C41" s="10" t="s">
        <v>35</v>
      </c>
      <c r="D41" s="10" t="s">
        <v>34</v>
      </c>
      <c r="E41" s="11">
        <v>225.036231884058</v>
      </c>
      <c r="F41" s="10" t="s">
        <v>14</v>
      </c>
      <c r="G41" s="13">
        <f t="shared" si="1"/>
        <v>1</v>
      </c>
      <c r="H41" s="6" t="str">
        <f>IFERROR(__xludf.DUMMYFUNCTION("""COMPUTED_VALUE"""),"cheese quesadilla")</f>
        <v>cheese quesadilla</v>
      </c>
      <c r="I41" s="6"/>
      <c r="J41" s="6"/>
      <c r="M41" s="9">
        <v>44409.0</v>
      </c>
      <c r="N41" s="10" t="s">
        <v>23</v>
      </c>
      <c r="O41" s="10" t="s">
        <v>35</v>
      </c>
      <c r="P41" s="10" t="s">
        <v>34</v>
      </c>
      <c r="Q41" s="10" t="s">
        <v>14</v>
      </c>
      <c r="R41" s="13">
        <f t="shared" si="2"/>
        <v>1</v>
      </c>
      <c r="S41" s="6" t="str">
        <f>IFERROR(__xludf.DUMMYFUNCTION("""COMPUTED_VALUE"""),"cheese quesadilla")</f>
        <v>cheese quesadilla</v>
      </c>
      <c r="T41" s="6"/>
      <c r="U41" s="6">
        <f t="shared" si="3"/>
        <v>1</v>
      </c>
      <c r="X41" s="15" t="str">
        <f>IFERROR(__xludf.DUMMYFUNCTION("""COMPUTED_VALUE"""),"chicken noodles")</f>
        <v>chicken noodles</v>
      </c>
      <c r="Y41" s="15" t="str">
        <f>IFERROR(__xludf.DUMMYFUNCTION("""COMPUTED_VALUE"""),"lasagne")</f>
        <v>lasagne</v>
      </c>
    </row>
    <row r="42">
      <c r="A42" s="9">
        <v>44409.0</v>
      </c>
      <c r="B42" s="10" t="s">
        <v>23</v>
      </c>
      <c r="C42" s="10">
        <v>4447.0</v>
      </c>
      <c r="D42" s="10" t="s">
        <v>34</v>
      </c>
      <c r="E42" s="11">
        <v>225.340579710145</v>
      </c>
      <c r="F42" s="10" t="s">
        <v>14</v>
      </c>
      <c r="G42" s="13">
        <f t="shared" si="1"/>
        <v>1</v>
      </c>
      <c r="H42" s="6" t="str">
        <f>IFERROR(__xludf.DUMMYFUNCTION("""COMPUTED_VALUE"""),"cheese naan")</f>
        <v>cheese naan</v>
      </c>
      <c r="I42" s="6"/>
      <c r="J42" s="6"/>
      <c r="M42" s="9">
        <v>44409.0</v>
      </c>
      <c r="N42" s="10" t="s">
        <v>23</v>
      </c>
      <c r="O42" s="10">
        <v>4447.0</v>
      </c>
      <c r="P42" s="10" t="s">
        <v>34</v>
      </c>
      <c r="Q42" s="10" t="s">
        <v>14</v>
      </c>
      <c r="R42" s="13">
        <f t="shared" si="2"/>
        <v>1</v>
      </c>
      <c r="S42" s="6" t="str">
        <f>IFERROR(__xludf.DUMMYFUNCTION("""COMPUTED_VALUE"""),"cheese naan")</f>
        <v>cheese naan</v>
      </c>
      <c r="T42" s="6"/>
      <c r="U42" s="6">
        <f t="shared" si="3"/>
        <v>1</v>
      </c>
      <c r="X42" s="15" t="str">
        <f>IFERROR(__xludf.DUMMYFUNCTION("""COMPUTED_VALUE"""),"cheese quesadilla")</f>
        <v>cheese quesadilla</v>
      </c>
      <c r="Y42" s="15" t="str">
        <f>IFERROR(__xludf.DUMMYFUNCTION("""COMPUTED_VALUE"""),"chicken noodles")</f>
        <v>chicken noodles</v>
      </c>
    </row>
    <row r="43">
      <c r="A43" s="9">
        <v>44409.0</v>
      </c>
      <c r="B43" s="10" t="s">
        <v>23</v>
      </c>
      <c r="C43" s="10">
        <v>4399.5</v>
      </c>
      <c r="D43" s="10" t="s">
        <v>20</v>
      </c>
      <c r="E43" s="11">
        <v>225.644927536232</v>
      </c>
      <c r="F43" s="10" t="s">
        <v>21</v>
      </c>
      <c r="G43" s="13">
        <f t="shared" si="1"/>
        <v>1</v>
      </c>
      <c r="H43" s="6" t="str">
        <f>IFERROR(__xludf.DUMMYFUNCTION("""COMPUTED_VALUE"""),"banana smoothie")</f>
        <v>banana smoothie</v>
      </c>
      <c r="I43" s="6"/>
      <c r="J43" s="6"/>
      <c r="M43" s="9">
        <v>44409.0</v>
      </c>
      <c r="N43" s="10" t="s">
        <v>23</v>
      </c>
      <c r="O43" s="10">
        <v>4399.5</v>
      </c>
      <c r="P43" s="10" t="s">
        <v>20</v>
      </c>
      <c r="Q43" s="10" t="s">
        <v>21</v>
      </c>
      <c r="R43" s="13">
        <f t="shared" si="2"/>
        <v>1</v>
      </c>
      <c r="S43" s="6" t="str">
        <f>IFERROR(__xludf.DUMMYFUNCTION("""COMPUTED_VALUE"""),"banana smoothie")</f>
        <v>banana smoothie</v>
      </c>
      <c r="T43" s="6"/>
      <c r="U43" s="6">
        <f t="shared" si="3"/>
        <v>1</v>
      </c>
      <c r="X43" s="15" t="str">
        <f>IFERROR(__xludf.DUMMYFUNCTION("""COMPUTED_VALUE"""),"cheese naan")</f>
        <v>cheese naan</v>
      </c>
      <c r="Y43" s="15" t="str">
        <f>IFERROR(__xludf.DUMMYFUNCTION("""COMPUTED_VALUE"""),"cheese quesadilla")</f>
        <v>cheese quesadilla</v>
      </c>
    </row>
    <row r="44">
      <c r="A44" s="9">
        <v>44409.0</v>
      </c>
      <c r="B44" s="10" t="s">
        <v>23</v>
      </c>
      <c r="C44" s="10">
        <v>4352.0</v>
      </c>
      <c r="D44" s="10" t="s">
        <v>36</v>
      </c>
      <c r="E44" s="11">
        <v>225.949275362319</v>
      </c>
      <c r="F44" s="10" t="s">
        <v>12</v>
      </c>
      <c r="G44" s="13">
        <f t="shared" si="1"/>
        <v>1</v>
      </c>
      <c r="H44" s="6" t="str">
        <f>IFERROR(__xludf.DUMMYFUNCTION("""COMPUTED_VALUE"""),"vietnamese fried rice")</f>
        <v>vietnamese fried rice</v>
      </c>
      <c r="I44" s="6"/>
      <c r="J44" s="6"/>
      <c r="M44" s="9">
        <v>44409.0</v>
      </c>
      <c r="N44" s="10" t="s">
        <v>23</v>
      </c>
      <c r="O44" s="10">
        <v>4352.0</v>
      </c>
      <c r="P44" s="10" t="s">
        <v>36</v>
      </c>
      <c r="Q44" s="10" t="s">
        <v>12</v>
      </c>
      <c r="R44" s="13">
        <f t="shared" si="2"/>
        <v>1</v>
      </c>
      <c r="S44" s="6" t="str">
        <f>IFERROR(__xludf.DUMMYFUNCTION("""COMPUTED_VALUE"""),"vietnamese fried rice")</f>
        <v>vietnamese fried rice</v>
      </c>
      <c r="T44" s="6"/>
      <c r="U44" s="6">
        <f t="shared" si="3"/>
        <v>1</v>
      </c>
      <c r="X44" s="15" t="str">
        <f>IFERROR(__xludf.DUMMYFUNCTION("""COMPUTED_VALUE"""),"banana smoothie")</f>
        <v>banana smoothie</v>
      </c>
      <c r="Y44" s="15" t="str">
        <f>IFERROR(__xludf.DUMMYFUNCTION("""COMPUTED_VALUE"""),"cheese naan")</f>
        <v>cheese naan</v>
      </c>
    </row>
    <row r="45">
      <c r="A45" s="9">
        <v>44409.0</v>
      </c>
      <c r="B45" s="10" t="s">
        <v>23</v>
      </c>
      <c r="C45" s="10" t="s">
        <v>46</v>
      </c>
      <c r="D45" s="10" t="s">
        <v>34</v>
      </c>
      <c r="E45" s="11">
        <v>226.253623188406</v>
      </c>
      <c r="F45" s="10" t="s">
        <v>14</v>
      </c>
      <c r="G45" s="13">
        <f t="shared" si="1"/>
        <v>1</v>
      </c>
      <c r="H45" s="6" t="str">
        <f>IFERROR(__xludf.DUMMYFUNCTION("""COMPUTED_VALUE"""),"roasted veggies")</f>
        <v>roasted veggies</v>
      </c>
      <c r="I45" s="6"/>
      <c r="J45" s="6"/>
      <c r="M45" s="9">
        <v>44409.0</v>
      </c>
      <c r="N45" s="10" t="s">
        <v>23</v>
      </c>
      <c r="O45" s="10" t="s">
        <v>46</v>
      </c>
      <c r="P45" s="10" t="s">
        <v>34</v>
      </c>
      <c r="Q45" s="10" t="s">
        <v>14</v>
      </c>
      <c r="R45" s="13">
        <f t="shared" si="2"/>
        <v>1</v>
      </c>
      <c r="S45" s="6" t="str">
        <f>IFERROR(__xludf.DUMMYFUNCTION("""COMPUTED_VALUE"""),"roasted veggies")</f>
        <v>roasted veggies</v>
      </c>
      <c r="T45" s="6"/>
      <c r="U45" s="6">
        <f t="shared" si="3"/>
        <v>1</v>
      </c>
      <c r="X45" s="15" t="str">
        <f>IFERROR(__xludf.DUMMYFUNCTION("""COMPUTED_VALUE"""),"vietnamese fried rice")</f>
        <v>vietnamese fried rice</v>
      </c>
      <c r="Y45" s="15" t="str">
        <f>IFERROR(__xludf.DUMMYFUNCTION("""COMPUTED_VALUE"""),"banana smoothie")</f>
        <v>banana smoothie</v>
      </c>
    </row>
    <row r="46">
      <c r="A46" s="9">
        <v>44409.0</v>
      </c>
      <c r="B46" s="10" t="s">
        <v>23</v>
      </c>
      <c r="C46" s="10" t="s">
        <v>47</v>
      </c>
      <c r="D46" s="10" t="s">
        <v>30</v>
      </c>
      <c r="E46" s="11">
        <v>226.557971014493</v>
      </c>
      <c r="F46" s="10" t="s">
        <v>31</v>
      </c>
      <c r="G46" s="13">
        <f t="shared" si="1"/>
        <v>1</v>
      </c>
      <c r="H46" s="6" t="str">
        <f>IFERROR(__xludf.DUMMYFUNCTION("""COMPUTED_VALUE"""),"water melon juice")</f>
        <v>water melon juice</v>
      </c>
      <c r="I46" s="6"/>
      <c r="J46" s="6"/>
      <c r="M46" s="9">
        <v>44409.0</v>
      </c>
      <c r="N46" s="10" t="s">
        <v>23</v>
      </c>
      <c r="O46" s="10" t="s">
        <v>47</v>
      </c>
      <c r="P46" s="10" t="s">
        <v>30</v>
      </c>
      <c r="Q46" s="10" t="s">
        <v>31</v>
      </c>
      <c r="R46" s="13">
        <f t="shared" si="2"/>
        <v>1</v>
      </c>
      <c r="S46" s="6" t="str">
        <f>IFERROR(__xludf.DUMMYFUNCTION("""COMPUTED_VALUE"""),"water melon juice")</f>
        <v>water melon juice</v>
      </c>
      <c r="T46" s="6"/>
      <c r="U46" s="6">
        <f t="shared" si="3"/>
        <v>1</v>
      </c>
      <c r="X46" s="15" t="str">
        <f>IFERROR(__xludf.DUMMYFUNCTION("""COMPUTED_VALUE"""),"roasted veggies")</f>
        <v>roasted veggies</v>
      </c>
      <c r="Y46" s="15" t="str">
        <f>IFERROR(__xludf.DUMMYFUNCTION("""COMPUTED_VALUE"""),"vietnamese fried rice")</f>
        <v>vietnamese fried rice</v>
      </c>
    </row>
    <row r="47">
      <c r="A47" s="9">
        <v>44409.0</v>
      </c>
      <c r="B47" s="10" t="s">
        <v>23</v>
      </c>
      <c r="C47" s="10" t="s">
        <v>39</v>
      </c>
      <c r="D47" s="10" t="s">
        <v>36</v>
      </c>
      <c r="E47" s="11">
        <v>226.86231884058</v>
      </c>
      <c r="F47" s="10" t="s">
        <v>12</v>
      </c>
      <c r="G47" s="13">
        <f t="shared" si="1"/>
        <v>1</v>
      </c>
      <c r="H47" s="6" t="str">
        <f>IFERROR(__xludf.DUMMYFUNCTION("""COMPUTED_VALUE"""),"banana crepes")</f>
        <v>banana crepes</v>
      </c>
      <c r="I47" s="6"/>
      <c r="J47" s="6"/>
      <c r="M47" s="9">
        <v>44409.0</v>
      </c>
      <c r="N47" s="10" t="s">
        <v>23</v>
      </c>
      <c r="O47" s="10" t="s">
        <v>39</v>
      </c>
      <c r="P47" s="10" t="s">
        <v>36</v>
      </c>
      <c r="Q47" s="10" t="s">
        <v>12</v>
      </c>
      <c r="R47" s="13">
        <f t="shared" si="2"/>
        <v>1</v>
      </c>
      <c r="S47" s="6" t="str">
        <f>IFERROR(__xludf.DUMMYFUNCTION("""COMPUTED_VALUE"""),"banana crepes")</f>
        <v>banana crepes</v>
      </c>
      <c r="T47" s="6"/>
      <c r="U47" s="6">
        <f t="shared" si="3"/>
        <v>1</v>
      </c>
      <c r="X47" s="15" t="str">
        <f>IFERROR(__xludf.DUMMYFUNCTION("""COMPUTED_VALUE"""),"water melon juice")</f>
        <v>water melon juice</v>
      </c>
      <c r="Y47" s="15" t="str">
        <f>IFERROR(__xludf.DUMMYFUNCTION("""COMPUTED_VALUE"""),"roasted veggies")</f>
        <v>roasted veggies</v>
      </c>
    </row>
    <row r="48">
      <c r="A48" s="9">
        <v>44409.0</v>
      </c>
      <c r="B48" s="10" t="s">
        <v>40</v>
      </c>
      <c r="C48" s="10" t="s">
        <v>41</v>
      </c>
      <c r="D48" s="10" t="s">
        <v>22</v>
      </c>
      <c r="E48" s="11">
        <v>227.166666666667</v>
      </c>
      <c r="F48" s="10" t="s">
        <v>18</v>
      </c>
      <c r="G48" s="13">
        <f t="shared" si="1"/>
        <v>1</v>
      </c>
      <c r="H48" s="6" t="str">
        <f>IFERROR(__xludf.DUMMYFUNCTION("""COMPUTED_VALUE"""),"cheese omlette")</f>
        <v>cheese omlette</v>
      </c>
      <c r="I48" s="6"/>
      <c r="J48" s="6"/>
      <c r="M48" s="9">
        <v>44409.0</v>
      </c>
      <c r="N48" s="10" t="s">
        <v>40</v>
      </c>
      <c r="O48" s="10" t="s">
        <v>41</v>
      </c>
      <c r="P48" s="10" t="s">
        <v>22</v>
      </c>
      <c r="Q48" s="10" t="s">
        <v>18</v>
      </c>
      <c r="R48" s="13">
        <f t="shared" si="2"/>
        <v>1</v>
      </c>
      <c r="S48" s="6" t="str">
        <f>IFERROR(__xludf.DUMMYFUNCTION("""COMPUTED_VALUE"""),"cheese omlette")</f>
        <v>cheese omlette</v>
      </c>
      <c r="T48" s="6"/>
      <c r="U48" s="6">
        <f t="shared" si="3"/>
        <v>1</v>
      </c>
      <c r="X48" s="15" t="str">
        <f>IFERROR(__xludf.DUMMYFUNCTION("""COMPUTED_VALUE"""),"banana crepes")</f>
        <v>banana crepes</v>
      </c>
      <c r="Y48" s="15" t="str">
        <f>IFERROR(__xludf.DUMMYFUNCTION("""COMPUTED_VALUE"""),"water melon juice")</f>
        <v>water melon juice</v>
      </c>
    </row>
    <row r="49">
      <c r="A49" s="9">
        <v>44409.0</v>
      </c>
      <c r="B49" s="10" t="s">
        <v>40</v>
      </c>
      <c r="C49" s="10" t="s">
        <v>41</v>
      </c>
      <c r="D49" s="10" t="s">
        <v>22</v>
      </c>
      <c r="E49" s="11">
        <v>227.471014492754</v>
      </c>
      <c r="F49" s="10" t="s">
        <v>18</v>
      </c>
      <c r="G49" s="13">
        <f t="shared" si="1"/>
        <v>1</v>
      </c>
      <c r="H49" s="6" t="str">
        <f>IFERROR(__xludf.DUMMYFUNCTION("""COMPUTED_VALUE"""),"vegetable pasta")</f>
        <v>vegetable pasta</v>
      </c>
      <c r="I49" s="6"/>
      <c r="J49" s="6"/>
      <c r="M49" s="9">
        <v>44409.0</v>
      </c>
      <c r="N49" s="10" t="s">
        <v>40</v>
      </c>
      <c r="O49" s="10" t="s">
        <v>41</v>
      </c>
      <c r="P49" s="10" t="s">
        <v>22</v>
      </c>
      <c r="Q49" s="10" t="s">
        <v>18</v>
      </c>
      <c r="R49" s="13">
        <f t="shared" si="2"/>
        <v>1</v>
      </c>
      <c r="S49" s="6" t="str">
        <f>IFERROR(__xludf.DUMMYFUNCTION("""COMPUTED_VALUE"""),"vegetable pasta")</f>
        <v>vegetable pasta</v>
      </c>
      <c r="T49" s="6"/>
      <c r="U49" s="6">
        <f t="shared" si="3"/>
        <v>1</v>
      </c>
      <c r="X49" s="15" t="str">
        <f>IFERROR(__xludf.DUMMYFUNCTION("""COMPUTED_VALUE"""),"cheese omlette")</f>
        <v>cheese omlette</v>
      </c>
      <c r="Y49" s="15" t="str">
        <f>IFERROR(__xludf.DUMMYFUNCTION("""COMPUTED_VALUE"""),"banana crepes")</f>
        <v>banana crepes</v>
      </c>
    </row>
    <row r="50">
      <c r="A50" s="9">
        <v>44409.0</v>
      </c>
      <c r="B50" s="10" t="s">
        <v>9</v>
      </c>
      <c r="C50" s="10" t="s">
        <v>10</v>
      </c>
      <c r="D50" s="10" t="s">
        <v>11</v>
      </c>
      <c r="E50" s="11">
        <v>227.775362318841</v>
      </c>
      <c r="F50" s="12" t="s">
        <v>12</v>
      </c>
      <c r="G50" s="13">
        <f t="shared" si="1"/>
        <v>1</v>
      </c>
      <c r="H50" s="6" t="str">
        <f>IFERROR(__xludf.DUMMYFUNCTION("""COMPUTED_VALUE"""),"strawberry shake")</f>
        <v>strawberry shake</v>
      </c>
      <c r="I50" s="6"/>
      <c r="J50" s="6"/>
      <c r="M50" s="9">
        <v>44409.0</v>
      </c>
      <c r="N50" s="10" t="s">
        <v>9</v>
      </c>
      <c r="O50" s="10" t="s">
        <v>10</v>
      </c>
      <c r="P50" s="10" t="s">
        <v>11</v>
      </c>
      <c r="Q50" s="12" t="s">
        <v>12</v>
      </c>
      <c r="R50" s="13">
        <f t="shared" si="2"/>
        <v>1</v>
      </c>
      <c r="S50" s="6" t="str">
        <f>IFERROR(__xludf.DUMMYFUNCTION("""COMPUTED_VALUE"""),"strawberry shake")</f>
        <v>strawberry shake</v>
      </c>
      <c r="T50" s="6"/>
      <c r="U50" s="6">
        <f t="shared" si="3"/>
        <v>1</v>
      </c>
      <c r="X50" s="15" t="str">
        <f>IFERROR(__xludf.DUMMYFUNCTION("""COMPUTED_VALUE"""),"vegetable pasta")</f>
        <v>vegetable pasta</v>
      </c>
      <c r="Y50" s="15" t="str">
        <f>IFERROR(__xludf.DUMMYFUNCTION("""COMPUTED_VALUE"""),"cheese omlette")</f>
        <v>cheese omlette</v>
      </c>
    </row>
    <row r="51">
      <c r="A51" s="9">
        <v>44409.0</v>
      </c>
      <c r="B51" s="10" t="s">
        <v>9</v>
      </c>
      <c r="C51" s="10" t="s">
        <v>10</v>
      </c>
      <c r="D51" s="10" t="s">
        <v>13</v>
      </c>
      <c r="E51" s="11">
        <v>228.079710144928</v>
      </c>
      <c r="F51" s="10" t="s">
        <v>14</v>
      </c>
      <c r="G51" s="13">
        <f t="shared" si="1"/>
        <v>1</v>
      </c>
      <c r="H51" s="6"/>
      <c r="I51" s="6"/>
      <c r="J51" s="6"/>
      <c r="M51" s="9">
        <v>44409.0</v>
      </c>
      <c r="N51" s="10" t="s">
        <v>9</v>
      </c>
      <c r="O51" s="10" t="s">
        <v>10</v>
      </c>
      <c r="P51" s="10" t="s">
        <v>13</v>
      </c>
      <c r="Q51" s="10" t="s">
        <v>14</v>
      </c>
      <c r="R51" s="13">
        <f t="shared" si="2"/>
        <v>1</v>
      </c>
      <c r="S51" s="6"/>
      <c r="T51" s="6"/>
      <c r="U51" s="6">
        <f t="shared" si="3"/>
        <v>1</v>
      </c>
      <c r="X51" s="15" t="str">
        <f>IFERROR(__xludf.DUMMYFUNCTION("""COMPUTED_VALUE"""),"strawberry shake")</f>
        <v>strawberry shake</v>
      </c>
      <c r="Y51" s="15" t="str">
        <f>IFERROR(__xludf.DUMMYFUNCTION("""COMPUTED_VALUE"""),"vegetable pasta")</f>
        <v>vegetable pasta</v>
      </c>
    </row>
    <row r="52">
      <c r="A52" s="9">
        <v>44409.0</v>
      </c>
      <c r="B52" s="10" t="s">
        <v>9</v>
      </c>
      <c r="C52" s="10" t="s">
        <v>10</v>
      </c>
      <c r="D52" s="10" t="s">
        <v>17</v>
      </c>
      <c r="E52" s="11">
        <v>228.384057971015</v>
      </c>
      <c r="F52" s="10" t="s">
        <v>18</v>
      </c>
      <c r="G52" s="13">
        <f t="shared" si="1"/>
        <v>1</v>
      </c>
      <c r="H52" s="6"/>
      <c r="I52" s="6"/>
      <c r="J52" s="6"/>
      <c r="M52" s="9">
        <v>44409.0</v>
      </c>
      <c r="N52" s="10" t="s">
        <v>9</v>
      </c>
      <c r="O52" s="10" t="s">
        <v>10</v>
      </c>
      <c r="P52" s="10" t="s">
        <v>17</v>
      </c>
      <c r="Q52" s="10" t="s">
        <v>18</v>
      </c>
      <c r="R52" s="13">
        <f t="shared" si="2"/>
        <v>1</v>
      </c>
      <c r="S52" s="6"/>
      <c r="T52" s="6"/>
      <c r="U52" s="6">
        <f t="shared" si="3"/>
        <v>1</v>
      </c>
      <c r="Y52" s="15" t="str">
        <f>IFERROR(__xludf.DUMMYFUNCTION("""COMPUTED_VALUE"""),"strawberry shake")</f>
        <v>strawberry shake</v>
      </c>
    </row>
    <row r="53">
      <c r="A53" s="9">
        <v>44409.0</v>
      </c>
      <c r="B53" s="10" t="s">
        <v>9</v>
      </c>
      <c r="C53" s="10" t="s">
        <v>10</v>
      </c>
      <c r="D53" s="10" t="s">
        <v>19</v>
      </c>
      <c r="E53" s="11">
        <v>228.688405797102</v>
      </c>
      <c r="F53" s="10" t="s">
        <v>14</v>
      </c>
      <c r="G53" s="13">
        <f t="shared" si="1"/>
        <v>1</v>
      </c>
      <c r="H53" s="6"/>
      <c r="I53" s="6"/>
      <c r="J53" s="6"/>
      <c r="M53" s="9">
        <v>44409.0</v>
      </c>
      <c r="N53" s="10" t="s">
        <v>9</v>
      </c>
      <c r="O53" s="10" t="s">
        <v>10</v>
      </c>
      <c r="P53" s="10" t="s">
        <v>19</v>
      </c>
      <c r="Q53" s="10" t="s">
        <v>14</v>
      </c>
      <c r="R53" s="13">
        <f t="shared" si="2"/>
        <v>1</v>
      </c>
      <c r="S53" s="6"/>
      <c r="T53" s="6"/>
      <c r="U53" s="6">
        <f t="shared" si="3"/>
        <v>1</v>
      </c>
      <c r="Y53" s="15"/>
    </row>
    <row r="54">
      <c r="A54" s="9">
        <v>44409.0</v>
      </c>
      <c r="B54" s="10" t="s">
        <v>9</v>
      </c>
      <c r="C54" s="10" t="s">
        <v>10</v>
      </c>
      <c r="D54" s="10" t="s">
        <v>20</v>
      </c>
      <c r="E54" s="11">
        <v>228.992753623189</v>
      </c>
      <c r="F54" s="10" t="s">
        <v>21</v>
      </c>
      <c r="G54" s="13">
        <f t="shared" si="1"/>
        <v>1</v>
      </c>
      <c r="H54" s="6"/>
      <c r="I54" s="6"/>
      <c r="J54" s="6"/>
      <c r="M54" s="9">
        <v>44409.0</v>
      </c>
      <c r="N54" s="10" t="s">
        <v>9</v>
      </c>
      <c r="O54" s="10" t="s">
        <v>10</v>
      </c>
      <c r="P54" s="10" t="s">
        <v>20</v>
      </c>
      <c r="Q54" s="10" t="s">
        <v>21</v>
      </c>
      <c r="R54" s="13">
        <f t="shared" si="2"/>
        <v>1</v>
      </c>
      <c r="S54" s="6"/>
      <c r="T54" s="6"/>
      <c r="U54" s="6">
        <f t="shared" si="3"/>
        <v>1</v>
      </c>
    </row>
    <row r="55">
      <c r="A55" s="9">
        <v>44409.0</v>
      </c>
      <c r="B55" s="10" t="s">
        <v>9</v>
      </c>
      <c r="C55" s="10" t="s">
        <v>10</v>
      </c>
      <c r="D55" s="10" t="s">
        <v>22</v>
      </c>
      <c r="E55" s="11">
        <v>229.297101449276</v>
      </c>
      <c r="F55" s="10" t="s">
        <v>18</v>
      </c>
      <c r="G55" s="13">
        <f t="shared" si="1"/>
        <v>1</v>
      </c>
      <c r="H55" s="6"/>
      <c r="I55" s="6"/>
      <c r="J55" s="6"/>
      <c r="M55" s="9">
        <v>44409.0</v>
      </c>
      <c r="N55" s="10" t="s">
        <v>9</v>
      </c>
      <c r="O55" s="10" t="s">
        <v>10</v>
      </c>
      <c r="P55" s="10" t="s">
        <v>22</v>
      </c>
      <c r="Q55" s="10" t="s">
        <v>18</v>
      </c>
      <c r="R55" s="13">
        <f t="shared" si="2"/>
        <v>1</v>
      </c>
      <c r="S55" s="6"/>
      <c r="T55" s="6"/>
      <c r="U55" s="6">
        <f t="shared" si="3"/>
        <v>1</v>
      </c>
    </row>
    <row r="56">
      <c r="A56" s="9">
        <v>44409.0</v>
      </c>
      <c r="B56" s="10" t="s">
        <v>9</v>
      </c>
      <c r="C56" s="10" t="s">
        <v>10</v>
      </c>
      <c r="D56" s="10" t="s">
        <v>22</v>
      </c>
      <c r="E56" s="11">
        <v>229.601449275363</v>
      </c>
      <c r="F56" s="10" t="s">
        <v>18</v>
      </c>
      <c r="G56" s="13">
        <f t="shared" si="1"/>
        <v>1</v>
      </c>
      <c r="H56" s="6"/>
      <c r="I56" s="6"/>
      <c r="J56" s="6"/>
      <c r="M56" s="9">
        <v>44409.0</v>
      </c>
      <c r="N56" s="10" t="s">
        <v>9</v>
      </c>
      <c r="O56" s="10" t="s">
        <v>10</v>
      </c>
      <c r="P56" s="10" t="s">
        <v>22</v>
      </c>
      <c r="Q56" s="10" t="s">
        <v>18</v>
      </c>
      <c r="R56" s="13">
        <f t="shared" si="2"/>
        <v>1</v>
      </c>
      <c r="S56" s="6"/>
      <c r="T56" s="6"/>
      <c r="U56" s="6">
        <f t="shared" si="3"/>
        <v>1</v>
      </c>
    </row>
    <row r="57">
      <c r="A57" s="9">
        <v>44409.0</v>
      </c>
      <c r="B57" s="10" t="s">
        <v>23</v>
      </c>
      <c r="C57" s="10" t="s">
        <v>48</v>
      </c>
      <c r="D57" s="10" t="s">
        <v>22</v>
      </c>
      <c r="E57" s="11">
        <v>229.90579710145</v>
      </c>
      <c r="F57" s="10" t="s">
        <v>18</v>
      </c>
      <c r="G57" s="13">
        <f t="shared" si="1"/>
        <v>1</v>
      </c>
      <c r="H57" s="6"/>
      <c r="I57" s="6"/>
      <c r="J57" s="6"/>
      <c r="M57" s="9">
        <v>44409.0</v>
      </c>
      <c r="N57" s="10" t="s">
        <v>23</v>
      </c>
      <c r="O57" s="10" t="s">
        <v>48</v>
      </c>
      <c r="P57" s="10" t="s">
        <v>22</v>
      </c>
      <c r="Q57" s="10" t="s">
        <v>18</v>
      </c>
      <c r="R57" s="13">
        <f t="shared" si="2"/>
        <v>1</v>
      </c>
      <c r="S57" s="6"/>
      <c r="T57" s="6"/>
      <c r="U57" s="6">
        <f t="shared" si="3"/>
        <v>1</v>
      </c>
    </row>
    <row r="58">
      <c r="A58" s="9">
        <v>44409.0</v>
      </c>
      <c r="B58" s="10" t="s">
        <v>23</v>
      </c>
      <c r="C58" s="10" t="s">
        <v>49</v>
      </c>
      <c r="D58" s="10" t="s">
        <v>13</v>
      </c>
      <c r="E58" s="11">
        <v>230.210144927537</v>
      </c>
      <c r="F58" s="10" t="s">
        <v>14</v>
      </c>
      <c r="G58" s="13">
        <f t="shared" si="1"/>
        <v>1</v>
      </c>
      <c r="H58" s="6"/>
      <c r="I58" s="6"/>
      <c r="J58" s="6"/>
      <c r="M58" s="9">
        <v>44409.0</v>
      </c>
      <c r="N58" s="10" t="s">
        <v>23</v>
      </c>
      <c r="O58" s="10" t="s">
        <v>49</v>
      </c>
      <c r="P58" s="10" t="s">
        <v>13</v>
      </c>
      <c r="Q58" s="10" t="s">
        <v>14</v>
      </c>
      <c r="R58" s="13">
        <f t="shared" si="2"/>
        <v>1</v>
      </c>
      <c r="S58" s="6"/>
      <c r="T58" s="6"/>
      <c r="U58" s="6">
        <f t="shared" si="3"/>
        <v>1</v>
      </c>
    </row>
    <row r="59">
      <c r="A59" s="9">
        <v>44409.0</v>
      </c>
      <c r="B59" s="10" t="s">
        <v>23</v>
      </c>
      <c r="C59" s="10" t="s">
        <v>50</v>
      </c>
      <c r="D59" s="10" t="s">
        <v>27</v>
      </c>
      <c r="E59" s="11">
        <v>230.514492753624</v>
      </c>
      <c r="F59" s="10" t="s">
        <v>14</v>
      </c>
      <c r="G59" s="13">
        <f t="shared" si="1"/>
        <v>1</v>
      </c>
      <c r="H59" s="6"/>
      <c r="I59" s="6"/>
      <c r="J59" s="6"/>
      <c r="M59" s="9">
        <v>44409.0</v>
      </c>
      <c r="N59" s="10" t="s">
        <v>23</v>
      </c>
      <c r="O59" s="10" t="s">
        <v>50</v>
      </c>
      <c r="P59" s="10" t="s">
        <v>27</v>
      </c>
      <c r="Q59" s="10" t="s">
        <v>14</v>
      </c>
      <c r="R59" s="13">
        <f t="shared" si="2"/>
        <v>1</v>
      </c>
      <c r="S59" s="6"/>
      <c r="T59" s="6"/>
      <c r="U59" s="6">
        <f t="shared" si="3"/>
        <v>1</v>
      </c>
    </row>
    <row r="60">
      <c r="A60" s="9">
        <v>44409.0</v>
      </c>
      <c r="B60" s="10" t="s">
        <v>23</v>
      </c>
      <c r="C60" s="10" t="s">
        <v>28</v>
      </c>
      <c r="D60" s="10" t="s">
        <v>19</v>
      </c>
      <c r="E60" s="11">
        <v>230.818840579711</v>
      </c>
      <c r="F60" s="10" t="s">
        <v>14</v>
      </c>
      <c r="G60" s="13">
        <f t="shared" si="1"/>
        <v>1</v>
      </c>
      <c r="H60" s="6"/>
      <c r="I60" s="6"/>
      <c r="J60" s="6"/>
      <c r="M60" s="9">
        <v>44409.0</v>
      </c>
      <c r="N60" s="10" t="s">
        <v>23</v>
      </c>
      <c r="O60" s="10" t="s">
        <v>28</v>
      </c>
      <c r="P60" s="10" t="s">
        <v>19</v>
      </c>
      <c r="Q60" s="10" t="s">
        <v>14</v>
      </c>
      <c r="R60" s="13">
        <f t="shared" si="2"/>
        <v>1</v>
      </c>
      <c r="S60" s="6"/>
      <c r="T60" s="6"/>
      <c r="U60" s="6">
        <f t="shared" si="3"/>
        <v>1</v>
      </c>
    </row>
    <row r="61">
      <c r="A61" s="9">
        <v>44409.0</v>
      </c>
      <c r="B61" s="10" t="s">
        <v>23</v>
      </c>
      <c r="C61" s="10" t="s">
        <v>51</v>
      </c>
      <c r="D61" s="10" t="s">
        <v>27</v>
      </c>
      <c r="E61" s="11">
        <v>231.123188405797</v>
      </c>
      <c r="F61" s="10" t="s">
        <v>14</v>
      </c>
      <c r="G61" s="13">
        <f t="shared" si="1"/>
        <v>1</v>
      </c>
      <c r="H61" s="6"/>
      <c r="I61" s="6"/>
      <c r="J61" s="6"/>
      <c r="M61" s="9">
        <v>44409.0</v>
      </c>
      <c r="N61" s="10" t="s">
        <v>23</v>
      </c>
      <c r="O61" s="10" t="s">
        <v>51</v>
      </c>
      <c r="P61" s="10" t="s">
        <v>27</v>
      </c>
      <c r="Q61" s="10" t="s">
        <v>14</v>
      </c>
      <c r="R61" s="13">
        <f t="shared" si="2"/>
        <v>1</v>
      </c>
      <c r="S61" s="6"/>
      <c r="T61" s="6"/>
      <c r="U61" s="6">
        <f t="shared" si="3"/>
        <v>1</v>
      </c>
    </row>
    <row r="62">
      <c r="A62" s="9">
        <v>44409.0</v>
      </c>
      <c r="B62" s="10" t="s">
        <v>23</v>
      </c>
      <c r="C62" s="10">
        <v>246.0</v>
      </c>
      <c r="D62" s="10" t="s">
        <v>30</v>
      </c>
      <c r="E62" s="11">
        <v>231.427536231884</v>
      </c>
      <c r="F62" s="10" t="s">
        <v>31</v>
      </c>
      <c r="G62" s="13">
        <f t="shared" si="1"/>
        <v>1</v>
      </c>
      <c r="H62" s="6"/>
      <c r="I62" s="6"/>
      <c r="J62" s="6"/>
      <c r="M62" s="9">
        <v>44409.0</v>
      </c>
      <c r="N62" s="10" t="s">
        <v>23</v>
      </c>
      <c r="O62" s="10">
        <v>246.0</v>
      </c>
      <c r="P62" s="10" t="s">
        <v>30</v>
      </c>
      <c r="Q62" s="10" t="s">
        <v>31</v>
      </c>
      <c r="R62" s="13">
        <f t="shared" si="2"/>
        <v>1</v>
      </c>
      <c r="S62" s="6"/>
      <c r="T62" s="6"/>
      <c r="U62" s="6">
        <f t="shared" si="3"/>
        <v>1</v>
      </c>
    </row>
    <row r="63">
      <c r="A63" s="9">
        <v>44409.0</v>
      </c>
      <c r="B63" s="10" t="s">
        <v>23</v>
      </c>
      <c r="C63" s="10" t="s">
        <v>32</v>
      </c>
      <c r="D63" s="10" t="s">
        <v>20</v>
      </c>
      <c r="E63" s="11">
        <v>231.731884057971</v>
      </c>
      <c r="F63" s="10" t="s">
        <v>21</v>
      </c>
      <c r="G63" s="13">
        <f t="shared" si="1"/>
        <v>1</v>
      </c>
      <c r="H63" s="6"/>
      <c r="I63" s="6"/>
      <c r="J63" s="6"/>
      <c r="M63" s="9">
        <v>44409.0</v>
      </c>
      <c r="N63" s="10" t="s">
        <v>23</v>
      </c>
      <c r="O63" s="10" t="s">
        <v>32</v>
      </c>
      <c r="P63" s="10" t="s">
        <v>20</v>
      </c>
      <c r="Q63" s="10" t="s">
        <v>21</v>
      </c>
      <c r="R63" s="13">
        <f t="shared" si="2"/>
        <v>1</v>
      </c>
      <c r="S63" s="6"/>
      <c r="T63" s="6"/>
      <c r="U63" s="6">
        <f t="shared" si="3"/>
        <v>1</v>
      </c>
    </row>
    <row r="64">
      <c r="A64" s="9">
        <v>44409.0</v>
      </c>
      <c r="B64" s="10" t="s">
        <v>23</v>
      </c>
      <c r="C64" s="10" t="s">
        <v>33</v>
      </c>
      <c r="D64" s="10" t="s">
        <v>34</v>
      </c>
      <c r="E64" s="11">
        <v>232.036231884058</v>
      </c>
      <c r="F64" s="10" t="s">
        <v>14</v>
      </c>
      <c r="G64" s="13">
        <f t="shared" si="1"/>
        <v>1</v>
      </c>
      <c r="H64" s="6"/>
      <c r="I64" s="6"/>
      <c r="J64" s="6"/>
      <c r="M64" s="9">
        <v>44409.0</v>
      </c>
      <c r="N64" s="10" t="s">
        <v>23</v>
      </c>
      <c r="O64" s="10" t="s">
        <v>33</v>
      </c>
      <c r="P64" s="10" t="s">
        <v>34</v>
      </c>
      <c r="Q64" s="10" t="s">
        <v>14</v>
      </c>
      <c r="R64" s="13">
        <f t="shared" si="2"/>
        <v>1</v>
      </c>
      <c r="S64" s="6"/>
      <c r="T64" s="6"/>
      <c r="U64" s="6">
        <f t="shared" si="3"/>
        <v>1</v>
      </c>
    </row>
    <row r="65">
      <c r="A65" s="9">
        <v>44409.0</v>
      </c>
      <c r="B65" s="10" t="s">
        <v>23</v>
      </c>
      <c r="C65" s="10" t="s">
        <v>35</v>
      </c>
      <c r="D65" s="10" t="s">
        <v>34</v>
      </c>
      <c r="E65" s="11">
        <v>232.340579710145</v>
      </c>
      <c r="F65" s="10" t="s">
        <v>14</v>
      </c>
      <c r="G65" s="13">
        <f t="shared" si="1"/>
        <v>1</v>
      </c>
      <c r="H65" s="6"/>
      <c r="I65" s="6"/>
      <c r="J65" s="6"/>
      <c r="M65" s="9">
        <v>44409.0</v>
      </c>
      <c r="N65" s="10" t="s">
        <v>23</v>
      </c>
      <c r="O65" s="10" t="s">
        <v>35</v>
      </c>
      <c r="P65" s="10" t="s">
        <v>34</v>
      </c>
      <c r="Q65" s="10" t="s">
        <v>14</v>
      </c>
      <c r="R65" s="13">
        <f t="shared" si="2"/>
        <v>1</v>
      </c>
      <c r="S65" s="6"/>
      <c r="T65" s="6"/>
      <c r="U65" s="6">
        <f t="shared" si="3"/>
        <v>1</v>
      </c>
    </row>
    <row r="66">
      <c r="A66" s="9">
        <v>44409.0</v>
      </c>
      <c r="B66" s="10" t="s">
        <v>23</v>
      </c>
      <c r="C66" s="10">
        <v>4304.5</v>
      </c>
      <c r="D66" s="10" t="s">
        <v>34</v>
      </c>
      <c r="E66" s="11">
        <v>232.644927536232</v>
      </c>
      <c r="F66" s="10" t="s">
        <v>14</v>
      </c>
      <c r="G66" s="13">
        <f t="shared" si="1"/>
        <v>1</v>
      </c>
      <c r="H66" s="6"/>
      <c r="I66" s="6"/>
      <c r="J66" s="6"/>
      <c r="M66" s="9">
        <v>44409.0</v>
      </c>
      <c r="N66" s="10" t="s">
        <v>23</v>
      </c>
      <c r="O66" s="10">
        <v>4304.5</v>
      </c>
      <c r="P66" s="10" t="s">
        <v>34</v>
      </c>
      <c r="Q66" s="10" t="s">
        <v>14</v>
      </c>
      <c r="R66" s="13">
        <f t="shared" si="2"/>
        <v>1</v>
      </c>
      <c r="S66" s="6"/>
      <c r="T66" s="6"/>
      <c r="U66" s="6">
        <f t="shared" si="3"/>
        <v>1</v>
      </c>
    </row>
    <row r="67">
      <c r="A67" s="9">
        <v>44409.0</v>
      </c>
      <c r="B67" s="10" t="s">
        <v>23</v>
      </c>
      <c r="C67" s="10">
        <v>4257.0</v>
      </c>
      <c r="D67" s="10" t="s">
        <v>20</v>
      </c>
      <c r="E67" s="11">
        <v>232.949275362319</v>
      </c>
      <c r="F67" s="10" t="s">
        <v>21</v>
      </c>
      <c r="G67" s="13">
        <f t="shared" si="1"/>
        <v>1</v>
      </c>
      <c r="H67" s="6"/>
      <c r="I67" s="6"/>
      <c r="J67" s="6"/>
      <c r="M67" s="9">
        <v>44409.0</v>
      </c>
      <c r="N67" s="10" t="s">
        <v>23</v>
      </c>
      <c r="O67" s="10">
        <v>4257.0</v>
      </c>
      <c r="P67" s="10" t="s">
        <v>20</v>
      </c>
      <c r="Q67" s="10" t="s">
        <v>21</v>
      </c>
      <c r="R67" s="13">
        <f t="shared" si="2"/>
        <v>1</v>
      </c>
      <c r="S67" s="6"/>
      <c r="T67" s="6"/>
      <c r="U67" s="6">
        <f t="shared" si="3"/>
        <v>1</v>
      </c>
    </row>
    <row r="68">
      <c r="A68" s="9">
        <v>44409.0</v>
      </c>
      <c r="B68" s="10" t="s">
        <v>23</v>
      </c>
      <c r="C68" s="10">
        <v>4209.5</v>
      </c>
      <c r="D68" s="10" t="s">
        <v>36</v>
      </c>
      <c r="E68" s="11">
        <v>233.253623188406</v>
      </c>
      <c r="F68" s="10" t="s">
        <v>12</v>
      </c>
      <c r="G68" s="13">
        <f t="shared" si="1"/>
        <v>1</v>
      </c>
      <c r="H68" s="6"/>
      <c r="I68" s="6"/>
      <c r="J68" s="6"/>
      <c r="M68" s="9">
        <v>44409.0</v>
      </c>
      <c r="N68" s="10" t="s">
        <v>23</v>
      </c>
      <c r="O68" s="10">
        <v>4209.5</v>
      </c>
      <c r="P68" s="10" t="s">
        <v>36</v>
      </c>
      <c r="Q68" s="10" t="s">
        <v>12</v>
      </c>
      <c r="R68" s="13">
        <f t="shared" si="2"/>
        <v>1</v>
      </c>
      <c r="S68" s="6"/>
      <c r="T68" s="6"/>
      <c r="U68" s="6">
        <f t="shared" si="3"/>
        <v>1</v>
      </c>
    </row>
    <row r="69">
      <c r="A69" s="9">
        <v>44409.0</v>
      </c>
      <c r="B69" s="10" t="s">
        <v>23</v>
      </c>
      <c r="C69" s="10" t="s">
        <v>52</v>
      </c>
      <c r="D69" s="10" t="s">
        <v>34</v>
      </c>
      <c r="E69" s="11">
        <v>233.557971014493</v>
      </c>
      <c r="F69" s="10" t="s">
        <v>14</v>
      </c>
      <c r="G69" s="13">
        <f t="shared" si="1"/>
        <v>1</v>
      </c>
      <c r="H69" s="6"/>
      <c r="I69" s="6"/>
      <c r="J69" s="6"/>
      <c r="M69" s="9">
        <v>44409.0</v>
      </c>
      <c r="N69" s="10" t="s">
        <v>23</v>
      </c>
      <c r="O69" s="10" t="s">
        <v>52</v>
      </c>
      <c r="P69" s="10" t="s">
        <v>34</v>
      </c>
      <c r="Q69" s="10" t="s">
        <v>14</v>
      </c>
      <c r="R69" s="13">
        <f t="shared" si="2"/>
        <v>1</v>
      </c>
      <c r="S69" s="6"/>
      <c r="T69" s="6"/>
      <c r="U69" s="6">
        <f t="shared" si="3"/>
        <v>1</v>
      </c>
    </row>
    <row r="70">
      <c r="A70" s="9">
        <v>44409.0</v>
      </c>
      <c r="B70" s="10" t="s">
        <v>23</v>
      </c>
      <c r="C70" s="10" t="s">
        <v>53</v>
      </c>
      <c r="D70" s="10" t="s">
        <v>30</v>
      </c>
      <c r="E70" s="11">
        <v>233.86231884058</v>
      </c>
      <c r="F70" s="10" t="s">
        <v>31</v>
      </c>
      <c r="G70" s="13">
        <f t="shared" si="1"/>
        <v>1</v>
      </c>
      <c r="H70" s="6"/>
      <c r="I70" s="6"/>
      <c r="J70" s="6"/>
      <c r="M70" s="9">
        <v>44409.0</v>
      </c>
      <c r="N70" s="10" t="s">
        <v>23</v>
      </c>
      <c r="O70" s="10" t="s">
        <v>53</v>
      </c>
      <c r="P70" s="10" t="s">
        <v>30</v>
      </c>
      <c r="Q70" s="10" t="s">
        <v>31</v>
      </c>
      <c r="R70" s="13">
        <f t="shared" si="2"/>
        <v>1</v>
      </c>
      <c r="S70" s="6"/>
      <c r="T70" s="6"/>
      <c r="U70" s="6">
        <f t="shared" si="3"/>
        <v>1</v>
      </c>
    </row>
    <row r="71">
      <c r="A71" s="9">
        <v>44409.0</v>
      </c>
      <c r="B71" s="10" t="s">
        <v>23</v>
      </c>
      <c r="C71" s="10" t="s">
        <v>39</v>
      </c>
      <c r="D71" s="10" t="s">
        <v>36</v>
      </c>
      <c r="E71" s="11">
        <v>234.166666666667</v>
      </c>
      <c r="F71" s="10" t="s">
        <v>12</v>
      </c>
      <c r="G71" s="13">
        <f t="shared" si="1"/>
        <v>1</v>
      </c>
      <c r="H71" s="6"/>
      <c r="I71" s="6"/>
      <c r="J71" s="6"/>
      <c r="M71" s="9">
        <v>44409.0</v>
      </c>
      <c r="N71" s="10" t="s">
        <v>23</v>
      </c>
      <c r="O71" s="10" t="s">
        <v>39</v>
      </c>
      <c r="P71" s="10" t="s">
        <v>36</v>
      </c>
      <c r="Q71" s="10" t="s">
        <v>12</v>
      </c>
      <c r="R71" s="13">
        <f t="shared" si="2"/>
        <v>1</v>
      </c>
      <c r="S71" s="6"/>
      <c r="T71" s="6"/>
      <c r="U71" s="6">
        <f t="shared" si="3"/>
        <v>1</v>
      </c>
    </row>
    <row r="72">
      <c r="A72" s="9">
        <v>44409.0</v>
      </c>
      <c r="B72" s="10" t="s">
        <v>40</v>
      </c>
      <c r="C72" s="10" t="s">
        <v>41</v>
      </c>
      <c r="D72" s="10" t="s">
        <v>22</v>
      </c>
      <c r="E72" s="11">
        <v>234.471014492754</v>
      </c>
      <c r="F72" s="10" t="s">
        <v>18</v>
      </c>
      <c r="G72" s="13">
        <f t="shared" si="1"/>
        <v>1</v>
      </c>
      <c r="H72" s="6"/>
      <c r="I72" s="6"/>
      <c r="J72" s="6"/>
      <c r="M72" s="9">
        <v>44409.0</v>
      </c>
      <c r="N72" s="10" t="s">
        <v>40</v>
      </c>
      <c r="O72" s="10" t="s">
        <v>41</v>
      </c>
      <c r="P72" s="10" t="s">
        <v>22</v>
      </c>
      <c r="Q72" s="10" t="s">
        <v>18</v>
      </c>
      <c r="R72" s="13">
        <f t="shared" si="2"/>
        <v>1</v>
      </c>
      <c r="S72" s="6"/>
      <c r="T72" s="6"/>
      <c r="U72" s="6">
        <f t="shared" si="3"/>
        <v>1</v>
      </c>
    </row>
    <row r="73">
      <c r="A73" s="9">
        <v>44409.0</v>
      </c>
      <c r="B73" s="10" t="s">
        <v>40</v>
      </c>
      <c r="C73" s="10" t="s">
        <v>41</v>
      </c>
      <c r="D73" s="10" t="s">
        <v>22</v>
      </c>
      <c r="E73" s="11">
        <v>234.775362318841</v>
      </c>
      <c r="F73" s="10" t="s">
        <v>18</v>
      </c>
      <c r="G73" s="13">
        <f t="shared" si="1"/>
        <v>1</v>
      </c>
      <c r="H73" s="6"/>
      <c r="I73" s="6"/>
      <c r="J73" s="6"/>
      <c r="M73" s="9">
        <v>44409.0</v>
      </c>
      <c r="N73" s="10" t="s">
        <v>40</v>
      </c>
      <c r="O73" s="10" t="s">
        <v>41</v>
      </c>
      <c r="P73" s="10" t="s">
        <v>22</v>
      </c>
      <c r="Q73" s="10" t="s">
        <v>18</v>
      </c>
      <c r="R73" s="13">
        <f t="shared" si="2"/>
        <v>1</v>
      </c>
      <c r="S73" s="6"/>
      <c r="T73" s="6"/>
      <c r="U73" s="6">
        <f t="shared" si="3"/>
        <v>1</v>
      </c>
    </row>
    <row r="74">
      <c r="A74" s="9">
        <v>44409.0</v>
      </c>
      <c r="B74" s="10" t="s">
        <v>9</v>
      </c>
      <c r="C74" s="10" t="s">
        <v>10</v>
      </c>
      <c r="D74" s="10" t="s">
        <v>11</v>
      </c>
      <c r="E74" s="11">
        <v>235.079710144928</v>
      </c>
      <c r="F74" s="12" t="s">
        <v>12</v>
      </c>
      <c r="G74" s="13">
        <f t="shared" si="1"/>
        <v>1</v>
      </c>
      <c r="H74" s="6"/>
      <c r="I74" s="6"/>
      <c r="J74" s="6"/>
      <c r="M74" s="9">
        <v>44409.0</v>
      </c>
      <c r="N74" s="10" t="s">
        <v>9</v>
      </c>
      <c r="O74" s="10" t="s">
        <v>10</v>
      </c>
      <c r="P74" s="10" t="s">
        <v>11</v>
      </c>
      <c r="Q74" s="12" t="s">
        <v>12</v>
      </c>
      <c r="R74" s="13">
        <f t="shared" si="2"/>
        <v>1</v>
      </c>
      <c r="S74" s="6"/>
      <c r="T74" s="6"/>
      <c r="U74" s="6">
        <f t="shared" si="3"/>
        <v>1</v>
      </c>
    </row>
    <row r="75">
      <c r="A75" s="9">
        <v>44409.0</v>
      </c>
      <c r="B75" s="10" t="s">
        <v>9</v>
      </c>
      <c r="C75" s="10" t="s">
        <v>10</v>
      </c>
      <c r="D75" s="10" t="s">
        <v>13</v>
      </c>
      <c r="E75" s="11">
        <v>235.384057971015</v>
      </c>
      <c r="F75" s="10" t="s">
        <v>14</v>
      </c>
      <c r="G75" s="13">
        <f t="shared" si="1"/>
        <v>1</v>
      </c>
      <c r="H75" s="6"/>
      <c r="I75" s="6"/>
      <c r="J75" s="6"/>
      <c r="M75" s="9">
        <v>44409.0</v>
      </c>
      <c r="N75" s="10" t="s">
        <v>9</v>
      </c>
      <c r="O75" s="10" t="s">
        <v>10</v>
      </c>
      <c r="P75" s="10" t="s">
        <v>13</v>
      </c>
      <c r="Q75" s="10" t="s">
        <v>14</v>
      </c>
      <c r="R75" s="13">
        <f t="shared" si="2"/>
        <v>1</v>
      </c>
      <c r="S75" s="6"/>
      <c r="T75" s="6"/>
      <c r="U75" s="6">
        <f t="shared" si="3"/>
        <v>1</v>
      </c>
    </row>
    <row r="76">
      <c r="A76" s="9">
        <v>44409.0</v>
      </c>
      <c r="B76" s="10" t="s">
        <v>9</v>
      </c>
      <c r="C76" s="10" t="s">
        <v>10</v>
      </c>
      <c r="D76" s="10" t="s">
        <v>17</v>
      </c>
      <c r="E76" s="11">
        <v>235.688405797102</v>
      </c>
      <c r="F76" s="10" t="s">
        <v>18</v>
      </c>
      <c r="G76" s="13">
        <f t="shared" si="1"/>
        <v>1</v>
      </c>
      <c r="H76" s="6"/>
      <c r="I76" s="6"/>
      <c r="J76" s="6"/>
      <c r="M76" s="9">
        <v>44409.0</v>
      </c>
      <c r="N76" s="10" t="s">
        <v>9</v>
      </c>
      <c r="O76" s="10" t="s">
        <v>10</v>
      </c>
      <c r="P76" s="10" t="s">
        <v>17</v>
      </c>
      <c r="Q76" s="10" t="s">
        <v>18</v>
      </c>
      <c r="R76" s="13">
        <f t="shared" si="2"/>
        <v>1</v>
      </c>
      <c r="S76" s="6"/>
      <c r="T76" s="6"/>
      <c r="U76" s="6">
        <f t="shared" si="3"/>
        <v>1</v>
      </c>
    </row>
    <row r="77">
      <c r="A77" s="9">
        <v>44409.0</v>
      </c>
      <c r="B77" s="10" t="s">
        <v>9</v>
      </c>
      <c r="C77" s="10" t="s">
        <v>10</v>
      </c>
      <c r="D77" s="10" t="s">
        <v>19</v>
      </c>
      <c r="E77" s="11">
        <v>235.992753623189</v>
      </c>
      <c r="F77" s="10" t="s">
        <v>14</v>
      </c>
      <c r="G77" s="13">
        <f t="shared" si="1"/>
        <v>1</v>
      </c>
      <c r="H77" s="6"/>
      <c r="I77" s="6"/>
      <c r="J77" s="6"/>
      <c r="M77" s="9">
        <v>44409.0</v>
      </c>
      <c r="N77" s="10" t="s">
        <v>9</v>
      </c>
      <c r="O77" s="10" t="s">
        <v>10</v>
      </c>
      <c r="P77" s="10" t="s">
        <v>19</v>
      </c>
      <c r="Q77" s="10" t="s">
        <v>14</v>
      </c>
      <c r="R77" s="13">
        <f t="shared" si="2"/>
        <v>1</v>
      </c>
      <c r="S77" s="6"/>
      <c r="T77" s="6"/>
      <c r="U77" s="6">
        <f t="shared" si="3"/>
        <v>1</v>
      </c>
    </row>
    <row r="78">
      <c r="A78" s="9">
        <v>44409.0</v>
      </c>
      <c r="B78" s="10" t="s">
        <v>9</v>
      </c>
      <c r="C78" s="10" t="s">
        <v>10</v>
      </c>
      <c r="D78" s="10" t="s">
        <v>20</v>
      </c>
      <c r="E78" s="11">
        <v>236.297101449276</v>
      </c>
      <c r="F78" s="10" t="s">
        <v>21</v>
      </c>
      <c r="G78" s="13">
        <f t="shared" si="1"/>
        <v>1</v>
      </c>
      <c r="H78" s="6"/>
      <c r="I78" s="6"/>
      <c r="J78" s="6"/>
      <c r="M78" s="9">
        <v>44409.0</v>
      </c>
      <c r="N78" s="10" t="s">
        <v>9</v>
      </c>
      <c r="O78" s="10" t="s">
        <v>10</v>
      </c>
      <c r="P78" s="10" t="s">
        <v>20</v>
      </c>
      <c r="Q78" s="10" t="s">
        <v>21</v>
      </c>
      <c r="R78" s="13">
        <f t="shared" si="2"/>
        <v>1</v>
      </c>
      <c r="S78" s="6"/>
      <c r="T78" s="6"/>
      <c r="U78" s="6">
        <f t="shared" si="3"/>
        <v>1</v>
      </c>
    </row>
    <row r="79">
      <c r="A79" s="9">
        <v>44409.0</v>
      </c>
      <c r="B79" s="10" t="s">
        <v>9</v>
      </c>
      <c r="C79" s="10" t="s">
        <v>10</v>
      </c>
      <c r="D79" s="10" t="s">
        <v>22</v>
      </c>
      <c r="E79" s="11">
        <v>236.601449275363</v>
      </c>
      <c r="F79" s="10" t="s">
        <v>18</v>
      </c>
      <c r="G79" s="13">
        <f t="shared" si="1"/>
        <v>1</v>
      </c>
      <c r="H79" s="6"/>
      <c r="I79" s="6"/>
      <c r="J79" s="6"/>
      <c r="M79" s="9">
        <v>44409.0</v>
      </c>
      <c r="N79" s="10" t="s">
        <v>9</v>
      </c>
      <c r="O79" s="10" t="s">
        <v>10</v>
      </c>
      <c r="P79" s="10" t="s">
        <v>22</v>
      </c>
      <c r="Q79" s="10" t="s">
        <v>18</v>
      </c>
      <c r="R79" s="13">
        <f t="shared" si="2"/>
        <v>1</v>
      </c>
      <c r="S79" s="6"/>
      <c r="T79" s="6"/>
      <c r="U79" s="6">
        <f t="shared" si="3"/>
        <v>1</v>
      </c>
    </row>
    <row r="80">
      <c r="A80" s="9">
        <v>44409.0</v>
      </c>
      <c r="B80" s="10" t="s">
        <v>9</v>
      </c>
      <c r="C80" s="10" t="s">
        <v>10</v>
      </c>
      <c r="D80" s="10" t="s">
        <v>22</v>
      </c>
      <c r="E80" s="11">
        <v>236.90579710145</v>
      </c>
      <c r="F80" s="10" t="s">
        <v>18</v>
      </c>
      <c r="G80" s="13">
        <f t="shared" si="1"/>
        <v>1</v>
      </c>
      <c r="H80" s="6"/>
      <c r="I80" s="6"/>
      <c r="J80" s="6"/>
      <c r="M80" s="9">
        <v>44409.0</v>
      </c>
      <c r="N80" s="10" t="s">
        <v>9</v>
      </c>
      <c r="O80" s="10" t="s">
        <v>10</v>
      </c>
      <c r="P80" s="10" t="s">
        <v>22</v>
      </c>
      <c r="Q80" s="10" t="s">
        <v>18</v>
      </c>
      <c r="R80" s="13">
        <f t="shared" si="2"/>
        <v>1</v>
      </c>
      <c r="S80" s="6"/>
      <c r="T80" s="6"/>
      <c r="U80" s="6">
        <f t="shared" si="3"/>
        <v>1</v>
      </c>
    </row>
    <row r="81">
      <c r="A81" s="9">
        <v>44409.0</v>
      </c>
      <c r="B81" s="10" t="s">
        <v>23</v>
      </c>
      <c r="C81" s="10" t="s">
        <v>54</v>
      </c>
      <c r="D81" s="10" t="s">
        <v>22</v>
      </c>
      <c r="E81" s="11">
        <v>237.210144927537</v>
      </c>
      <c r="F81" s="10" t="s">
        <v>18</v>
      </c>
      <c r="G81" s="13">
        <f t="shared" si="1"/>
        <v>1</v>
      </c>
      <c r="H81" s="6"/>
      <c r="I81" s="6"/>
      <c r="J81" s="6"/>
      <c r="M81" s="9">
        <v>44409.0</v>
      </c>
      <c r="N81" s="10" t="s">
        <v>23</v>
      </c>
      <c r="O81" s="10" t="s">
        <v>54</v>
      </c>
      <c r="P81" s="10" t="s">
        <v>22</v>
      </c>
      <c r="Q81" s="10" t="s">
        <v>18</v>
      </c>
      <c r="R81" s="13">
        <f t="shared" si="2"/>
        <v>1</v>
      </c>
      <c r="S81" s="6"/>
      <c r="T81" s="6"/>
      <c r="U81" s="6">
        <f t="shared" si="3"/>
        <v>1</v>
      </c>
    </row>
    <row r="82">
      <c r="A82" s="9">
        <v>44409.0</v>
      </c>
      <c r="B82" s="10" t="s">
        <v>23</v>
      </c>
      <c r="C82" s="10" t="s">
        <v>55</v>
      </c>
      <c r="D82" s="10" t="s">
        <v>13</v>
      </c>
      <c r="E82" s="11">
        <v>237.514492753624</v>
      </c>
      <c r="F82" s="10" t="s">
        <v>14</v>
      </c>
      <c r="G82" s="13">
        <f t="shared" si="1"/>
        <v>1</v>
      </c>
      <c r="H82" s="6"/>
      <c r="I82" s="6"/>
      <c r="J82" s="6"/>
      <c r="M82" s="9">
        <v>44409.0</v>
      </c>
      <c r="N82" s="10" t="s">
        <v>23</v>
      </c>
      <c r="O82" s="10" t="s">
        <v>55</v>
      </c>
      <c r="P82" s="10" t="s">
        <v>13</v>
      </c>
      <c r="Q82" s="10" t="s">
        <v>14</v>
      </c>
      <c r="R82" s="13">
        <f t="shared" si="2"/>
        <v>1</v>
      </c>
      <c r="S82" s="6"/>
      <c r="T82" s="6"/>
      <c r="U82" s="6">
        <f t="shared" si="3"/>
        <v>1</v>
      </c>
    </row>
    <row r="83">
      <c r="A83" s="9">
        <v>44409.0</v>
      </c>
      <c r="B83" s="10" t="s">
        <v>23</v>
      </c>
      <c r="C83" s="10" t="s">
        <v>56</v>
      </c>
      <c r="D83" s="10" t="s">
        <v>27</v>
      </c>
      <c r="E83" s="11">
        <v>237.818840579711</v>
      </c>
      <c r="F83" s="10" t="s">
        <v>14</v>
      </c>
      <c r="G83" s="13">
        <f t="shared" si="1"/>
        <v>1</v>
      </c>
      <c r="H83" s="6"/>
      <c r="I83" s="6"/>
      <c r="J83" s="6"/>
      <c r="M83" s="9">
        <v>44409.0</v>
      </c>
      <c r="N83" s="10" t="s">
        <v>23</v>
      </c>
      <c r="O83" s="10" t="s">
        <v>56</v>
      </c>
      <c r="P83" s="10" t="s">
        <v>27</v>
      </c>
      <c r="Q83" s="10" t="s">
        <v>14</v>
      </c>
      <c r="R83" s="13">
        <f t="shared" si="2"/>
        <v>1</v>
      </c>
      <c r="S83" s="6"/>
      <c r="T83" s="6"/>
      <c r="U83" s="6">
        <f t="shared" si="3"/>
        <v>1</v>
      </c>
    </row>
    <row r="84">
      <c r="A84" s="9">
        <v>44409.0</v>
      </c>
      <c r="B84" s="10" t="s">
        <v>23</v>
      </c>
      <c r="C84" s="10" t="s">
        <v>28</v>
      </c>
      <c r="D84" s="10" t="s">
        <v>19</v>
      </c>
      <c r="E84" s="11">
        <v>238.123188405797</v>
      </c>
      <c r="F84" s="10" t="s">
        <v>14</v>
      </c>
      <c r="G84" s="13">
        <f t="shared" si="1"/>
        <v>1</v>
      </c>
      <c r="H84" s="6"/>
      <c r="I84" s="6"/>
      <c r="J84" s="6"/>
      <c r="M84" s="9">
        <v>44409.0</v>
      </c>
      <c r="N84" s="10" t="s">
        <v>23</v>
      </c>
      <c r="O84" s="10" t="s">
        <v>28</v>
      </c>
      <c r="P84" s="10" t="s">
        <v>19</v>
      </c>
      <c r="Q84" s="10" t="s">
        <v>14</v>
      </c>
      <c r="R84" s="13">
        <f t="shared" si="2"/>
        <v>1</v>
      </c>
      <c r="S84" s="6"/>
      <c r="T84" s="6"/>
      <c r="U84" s="6">
        <f t="shared" si="3"/>
        <v>1</v>
      </c>
    </row>
    <row r="85">
      <c r="A85" s="9">
        <v>44409.0</v>
      </c>
      <c r="B85" s="10" t="s">
        <v>23</v>
      </c>
      <c r="C85" s="10" t="s">
        <v>57</v>
      </c>
      <c r="D85" s="10" t="s">
        <v>27</v>
      </c>
      <c r="E85" s="11">
        <v>238.427536231884</v>
      </c>
      <c r="F85" s="10" t="s">
        <v>14</v>
      </c>
      <c r="G85" s="13">
        <f t="shared" si="1"/>
        <v>1</v>
      </c>
      <c r="H85" s="6"/>
      <c r="I85" s="6"/>
      <c r="J85" s="6"/>
      <c r="M85" s="9">
        <v>44409.0</v>
      </c>
      <c r="N85" s="10" t="s">
        <v>23</v>
      </c>
      <c r="O85" s="10" t="s">
        <v>57</v>
      </c>
      <c r="P85" s="10" t="s">
        <v>27</v>
      </c>
      <c r="Q85" s="10" t="s">
        <v>14</v>
      </c>
      <c r="R85" s="13">
        <f t="shared" si="2"/>
        <v>1</v>
      </c>
      <c r="S85" s="6"/>
      <c r="T85" s="6"/>
      <c r="U85" s="6">
        <f t="shared" si="3"/>
        <v>1</v>
      </c>
    </row>
    <row r="86">
      <c r="A86" s="9">
        <v>44409.0</v>
      </c>
      <c r="B86" s="10" t="s">
        <v>23</v>
      </c>
      <c r="C86" s="10">
        <v>247.0</v>
      </c>
      <c r="D86" s="10" t="s">
        <v>30</v>
      </c>
      <c r="E86" s="11">
        <v>238.731884057971</v>
      </c>
      <c r="F86" s="10" t="s">
        <v>31</v>
      </c>
      <c r="G86" s="13">
        <f t="shared" si="1"/>
        <v>1</v>
      </c>
      <c r="H86" s="6"/>
      <c r="I86" s="6"/>
      <c r="J86" s="6"/>
      <c r="M86" s="9">
        <v>44409.0</v>
      </c>
      <c r="N86" s="10" t="s">
        <v>23</v>
      </c>
      <c r="O86" s="10">
        <v>247.0</v>
      </c>
      <c r="P86" s="10" t="s">
        <v>30</v>
      </c>
      <c r="Q86" s="10" t="s">
        <v>31</v>
      </c>
      <c r="R86" s="13">
        <f t="shared" si="2"/>
        <v>1</v>
      </c>
      <c r="S86" s="6"/>
      <c r="T86" s="6"/>
      <c r="U86" s="6">
        <f t="shared" si="3"/>
        <v>1</v>
      </c>
    </row>
    <row r="87">
      <c r="A87" s="9">
        <v>44409.0</v>
      </c>
      <c r="B87" s="10" t="s">
        <v>23</v>
      </c>
      <c r="C87" s="10" t="s">
        <v>32</v>
      </c>
      <c r="D87" s="10" t="s">
        <v>20</v>
      </c>
      <c r="E87" s="11">
        <v>239.036231884058</v>
      </c>
      <c r="F87" s="10" t="s">
        <v>21</v>
      </c>
      <c r="G87" s="13">
        <f t="shared" si="1"/>
        <v>1</v>
      </c>
      <c r="H87" s="6"/>
      <c r="I87" s="6"/>
      <c r="J87" s="6"/>
      <c r="M87" s="9">
        <v>44409.0</v>
      </c>
      <c r="N87" s="10" t="s">
        <v>23</v>
      </c>
      <c r="O87" s="10" t="s">
        <v>32</v>
      </c>
      <c r="P87" s="10" t="s">
        <v>20</v>
      </c>
      <c r="Q87" s="10" t="s">
        <v>21</v>
      </c>
      <c r="R87" s="13">
        <f t="shared" si="2"/>
        <v>1</v>
      </c>
      <c r="S87" s="6"/>
      <c r="T87" s="6"/>
      <c r="U87" s="6">
        <f t="shared" si="3"/>
        <v>1</v>
      </c>
    </row>
    <row r="88">
      <c r="A88" s="9">
        <v>44409.0</v>
      </c>
      <c r="B88" s="10" t="s">
        <v>23</v>
      </c>
      <c r="C88" s="10" t="s">
        <v>33</v>
      </c>
      <c r="D88" s="10" t="s">
        <v>34</v>
      </c>
      <c r="E88" s="11">
        <v>239.340579710145</v>
      </c>
      <c r="F88" s="10" t="s">
        <v>14</v>
      </c>
      <c r="G88" s="13">
        <f t="shared" si="1"/>
        <v>1</v>
      </c>
      <c r="H88" s="6"/>
      <c r="I88" s="6"/>
      <c r="J88" s="6"/>
      <c r="M88" s="9">
        <v>44409.0</v>
      </c>
      <c r="N88" s="10" t="s">
        <v>23</v>
      </c>
      <c r="O88" s="10" t="s">
        <v>33</v>
      </c>
      <c r="P88" s="10" t="s">
        <v>34</v>
      </c>
      <c r="Q88" s="10" t="s">
        <v>14</v>
      </c>
      <c r="R88" s="13">
        <f t="shared" si="2"/>
        <v>1</v>
      </c>
      <c r="S88" s="6"/>
      <c r="T88" s="6"/>
      <c r="U88" s="6">
        <f t="shared" si="3"/>
        <v>1</v>
      </c>
    </row>
    <row r="89">
      <c r="A89" s="9">
        <v>44409.0</v>
      </c>
      <c r="B89" s="10" t="s">
        <v>23</v>
      </c>
      <c r="C89" s="10" t="s">
        <v>35</v>
      </c>
      <c r="D89" s="10" t="s">
        <v>34</v>
      </c>
      <c r="E89" s="11">
        <v>239.644927536232</v>
      </c>
      <c r="F89" s="10" t="s">
        <v>14</v>
      </c>
      <c r="G89" s="13">
        <f t="shared" si="1"/>
        <v>1</v>
      </c>
      <c r="H89" s="6"/>
      <c r="I89" s="6"/>
      <c r="J89" s="6"/>
      <c r="M89" s="9">
        <v>44409.0</v>
      </c>
      <c r="N89" s="10" t="s">
        <v>23</v>
      </c>
      <c r="O89" s="10" t="s">
        <v>35</v>
      </c>
      <c r="P89" s="10" t="s">
        <v>34</v>
      </c>
      <c r="Q89" s="10" t="s">
        <v>14</v>
      </c>
      <c r="R89" s="13">
        <f t="shared" si="2"/>
        <v>1</v>
      </c>
      <c r="S89" s="6"/>
      <c r="T89" s="6"/>
      <c r="U89" s="6">
        <f t="shared" si="3"/>
        <v>1</v>
      </c>
    </row>
    <row r="90">
      <c r="A90" s="9">
        <v>44409.0</v>
      </c>
      <c r="B90" s="10" t="s">
        <v>23</v>
      </c>
      <c r="C90" s="10">
        <v>4162.0</v>
      </c>
      <c r="D90" s="10" t="s">
        <v>34</v>
      </c>
      <c r="E90" s="11">
        <v>239.949275362319</v>
      </c>
      <c r="F90" s="10" t="s">
        <v>14</v>
      </c>
      <c r="G90" s="13">
        <f t="shared" si="1"/>
        <v>1</v>
      </c>
      <c r="H90" s="6"/>
      <c r="I90" s="6"/>
      <c r="J90" s="6"/>
      <c r="M90" s="9">
        <v>44409.0</v>
      </c>
      <c r="N90" s="10" t="s">
        <v>23</v>
      </c>
      <c r="O90" s="10">
        <v>4162.0</v>
      </c>
      <c r="P90" s="10" t="s">
        <v>34</v>
      </c>
      <c r="Q90" s="10" t="s">
        <v>14</v>
      </c>
      <c r="R90" s="13">
        <f t="shared" si="2"/>
        <v>1</v>
      </c>
      <c r="S90" s="6"/>
      <c r="T90" s="6"/>
      <c r="U90" s="6">
        <f t="shared" si="3"/>
        <v>1</v>
      </c>
    </row>
    <row r="91">
      <c r="A91" s="9">
        <v>44409.0</v>
      </c>
      <c r="B91" s="10" t="s">
        <v>23</v>
      </c>
      <c r="C91" s="10">
        <v>4114.5</v>
      </c>
      <c r="D91" s="10" t="s">
        <v>20</v>
      </c>
      <c r="E91" s="11">
        <v>240.253623188406</v>
      </c>
      <c r="F91" s="10" t="s">
        <v>21</v>
      </c>
      <c r="G91" s="13">
        <f t="shared" si="1"/>
        <v>1</v>
      </c>
      <c r="H91" s="6"/>
      <c r="I91" s="6"/>
      <c r="J91" s="6"/>
      <c r="M91" s="9">
        <v>44409.0</v>
      </c>
      <c r="N91" s="10" t="s">
        <v>23</v>
      </c>
      <c r="O91" s="10">
        <v>4114.5</v>
      </c>
      <c r="P91" s="10" t="s">
        <v>20</v>
      </c>
      <c r="Q91" s="10" t="s">
        <v>21</v>
      </c>
      <c r="R91" s="13">
        <f t="shared" si="2"/>
        <v>1</v>
      </c>
      <c r="S91" s="6"/>
      <c r="T91" s="6"/>
      <c r="U91" s="6">
        <f t="shared" si="3"/>
        <v>1</v>
      </c>
    </row>
    <row r="92">
      <c r="A92" s="9">
        <v>44409.0</v>
      </c>
      <c r="B92" s="10" t="s">
        <v>23</v>
      </c>
      <c r="C92" s="10">
        <v>4067.0</v>
      </c>
      <c r="D92" s="10" t="s">
        <v>36</v>
      </c>
      <c r="E92" s="11">
        <v>240.557971014493</v>
      </c>
      <c r="F92" s="10" t="s">
        <v>12</v>
      </c>
      <c r="G92" s="13">
        <f t="shared" si="1"/>
        <v>1</v>
      </c>
      <c r="H92" s="6"/>
      <c r="I92" s="6"/>
      <c r="J92" s="6"/>
      <c r="M92" s="9">
        <v>44409.0</v>
      </c>
      <c r="N92" s="10" t="s">
        <v>23</v>
      </c>
      <c r="O92" s="10">
        <v>4067.0</v>
      </c>
      <c r="P92" s="10" t="s">
        <v>36</v>
      </c>
      <c r="Q92" s="10" t="s">
        <v>12</v>
      </c>
      <c r="R92" s="13">
        <f t="shared" si="2"/>
        <v>1</v>
      </c>
      <c r="S92" s="6"/>
      <c r="T92" s="6"/>
      <c r="U92" s="6">
        <f t="shared" si="3"/>
        <v>1</v>
      </c>
    </row>
    <row r="93">
      <c r="A93" s="9">
        <v>44409.0</v>
      </c>
      <c r="B93" s="10" t="s">
        <v>23</v>
      </c>
      <c r="C93" s="10" t="s">
        <v>58</v>
      </c>
      <c r="D93" s="10" t="s">
        <v>34</v>
      </c>
      <c r="E93" s="11">
        <v>240.86231884058</v>
      </c>
      <c r="F93" s="10" t="s">
        <v>14</v>
      </c>
      <c r="G93" s="13">
        <f t="shared" si="1"/>
        <v>1</v>
      </c>
      <c r="H93" s="6"/>
      <c r="I93" s="6"/>
      <c r="J93" s="6"/>
      <c r="M93" s="9">
        <v>44409.0</v>
      </c>
      <c r="N93" s="10" t="s">
        <v>23</v>
      </c>
      <c r="O93" s="10" t="s">
        <v>58</v>
      </c>
      <c r="P93" s="10" t="s">
        <v>34</v>
      </c>
      <c r="Q93" s="10" t="s">
        <v>14</v>
      </c>
      <c r="R93" s="13">
        <f t="shared" si="2"/>
        <v>1</v>
      </c>
      <c r="S93" s="6"/>
      <c r="T93" s="6"/>
      <c r="U93" s="6">
        <f t="shared" si="3"/>
        <v>1</v>
      </c>
    </row>
    <row r="94">
      <c r="A94" s="9">
        <v>44409.0</v>
      </c>
      <c r="B94" s="10" t="s">
        <v>23</v>
      </c>
      <c r="C94" s="10" t="s">
        <v>59</v>
      </c>
      <c r="D94" s="10" t="s">
        <v>30</v>
      </c>
      <c r="E94" s="11">
        <v>241.166666666667</v>
      </c>
      <c r="F94" s="10" t="s">
        <v>31</v>
      </c>
      <c r="G94" s="13">
        <f t="shared" si="1"/>
        <v>1</v>
      </c>
      <c r="H94" s="6"/>
      <c r="I94" s="6"/>
      <c r="J94" s="6"/>
      <c r="M94" s="9">
        <v>44409.0</v>
      </c>
      <c r="N94" s="10" t="s">
        <v>23</v>
      </c>
      <c r="O94" s="10" t="s">
        <v>59</v>
      </c>
      <c r="P94" s="10" t="s">
        <v>30</v>
      </c>
      <c r="Q94" s="10" t="s">
        <v>31</v>
      </c>
      <c r="R94" s="13">
        <f t="shared" si="2"/>
        <v>1</v>
      </c>
      <c r="S94" s="6"/>
      <c r="T94" s="6"/>
      <c r="U94" s="6">
        <f t="shared" si="3"/>
        <v>1</v>
      </c>
    </row>
    <row r="95">
      <c r="A95" s="9">
        <v>44409.0</v>
      </c>
      <c r="B95" s="10" t="s">
        <v>23</v>
      </c>
      <c r="C95" s="10" t="s">
        <v>39</v>
      </c>
      <c r="D95" s="10" t="s">
        <v>36</v>
      </c>
      <c r="E95" s="11">
        <v>241.471014492754</v>
      </c>
      <c r="F95" s="10" t="s">
        <v>12</v>
      </c>
      <c r="G95" s="13">
        <f t="shared" si="1"/>
        <v>1</v>
      </c>
      <c r="H95" s="6"/>
      <c r="I95" s="6"/>
      <c r="J95" s="6"/>
      <c r="M95" s="9">
        <v>44409.0</v>
      </c>
      <c r="N95" s="10" t="s">
        <v>23</v>
      </c>
      <c r="O95" s="10" t="s">
        <v>39</v>
      </c>
      <c r="P95" s="10" t="s">
        <v>36</v>
      </c>
      <c r="Q95" s="10" t="s">
        <v>12</v>
      </c>
      <c r="R95" s="13">
        <f t="shared" si="2"/>
        <v>1</v>
      </c>
      <c r="S95" s="6"/>
      <c r="T95" s="6"/>
      <c r="U95" s="6">
        <f t="shared" si="3"/>
        <v>1</v>
      </c>
    </row>
    <row r="96">
      <c r="A96" s="9">
        <v>44409.0</v>
      </c>
      <c r="B96" s="10" t="s">
        <v>40</v>
      </c>
      <c r="C96" s="10" t="s">
        <v>41</v>
      </c>
      <c r="D96" s="10" t="s">
        <v>22</v>
      </c>
      <c r="E96" s="11">
        <v>241.775362318841</v>
      </c>
      <c r="F96" s="10" t="s">
        <v>18</v>
      </c>
      <c r="G96" s="13">
        <f t="shared" si="1"/>
        <v>1</v>
      </c>
      <c r="H96" s="6"/>
      <c r="I96" s="6"/>
      <c r="J96" s="6"/>
      <c r="M96" s="9">
        <v>44409.0</v>
      </c>
      <c r="N96" s="10" t="s">
        <v>40</v>
      </c>
      <c r="O96" s="10" t="s">
        <v>41</v>
      </c>
      <c r="P96" s="10" t="s">
        <v>22</v>
      </c>
      <c r="Q96" s="10" t="s">
        <v>18</v>
      </c>
      <c r="R96" s="13">
        <f t="shared" si="2"/>
        <v>1</v>
      </c>
      <c r="S96" s="6"/>
      <c r="T96" s="6"/>
      <c r="U96" s="6">
        <f t="shared" si="3"/>
        <v>1</v>
      </c>
    </row>
    <row r="97">
      <c r="A97" s="9">
        <v>44409.0</v>
      </c>
      <c r="B97" s="10" t="s">
        <v>40</v>
      </c>
      <c r="C97" s="10" t="s">
        <v>41</v>
      </c>
      <c r="D97" s="10" t="s">
        <v>22</v>
      </c>
      <c r="E97" s="11">
        <v>242.079710144928</v>
      </c>
      <c r="F97" s="10" t="s">
        <v>18</v>
      </c>
      <c r="G97" s="13">
        <f t="shared" si="1"/>
        <v>1</v>
      </c>
      <c r="H97" s="6"/>
      <c r="I97" s="6"/>
      <c r="J97" s="6"/>
      <c r="M97" s="9">
        <v>44409.0</v>
      </c>
      <c r="N97" s="10" t="s">
        <v>40</v>
      </c>
      <c r="O97" s="10" t="s">
        <v>41</v>
      </c>
      <c r="P97" s="10" t="s">
        <v>22</v>
      </c>
      <c r="Q97" s="10" t="s">
        <v>18</v>
      </c>
      <c r="R97" s="13">
        <f t="shared" si="2"/>
        <v>1</v>
      </c>
      <c r="S97" s="6"/>
      <c r="T97" s="6"/>
      <c r="U97" s="6">
        <f t="shared" si="3"/>
        <v>1</v>
      </c>
    </row>
    <row r="98">
      <c r="A98" s="9">
        <v>44409.0</v>
      </c>
      <c r="B98" s="10" t="s">
        <v>9</v>
      </c>
      <c r="C98" s="10" t="s">
        <v>10</v>
      </c>
      <c r="D98" s="10" t="s">
        <v>11</v>
      </c>
      <c r="E98" s="11">
        <v>242.384057971015</v>
      </c>
      <c r="F98" s="12" t="s">
        <v>12</v>
      </c>
      <c r="G98" s="13">
        <f t="shared" si="1"/>
        <v>1</v>
      </c>
      <c r="H98" s="6"/>
      <c r="I98" s="6"/>
      <c r="J98" s="6"/>
      <c r="M98" s="9">
        <v>44409.0</v>
      </c>
      <c r="N98" s="10" t="s">
        <v>9</v>
      </c>
      <c r="O98" s="10" t="s">
        <v>10</v>
      </c>
      <c r="P98" s="10" t="s">
        <v>11</v>
      </c>
      <c r="Q98" s="12" t="s">
        <v>12</v>
      </c>
      <c r="R98" s="13">
        <f t="shared" si="2"/>
        <v>1</v>
      </c>
      <c r="S98" s="6"/>
      <c r="T98" s="6"/>
      <c r="U98" s="6">
        <f t="shared" si="3"/>
        <v>1</v>
      </c>
    </row>
    <row r="99">
      <c r="A99" s="9">
        <v>44409.0</v>
      </c>
      <c r="B99" s="10" t="s">
        <v>9</v>
      </c>
      <c r="C99" s="10" t="s">
        <v>10</v>
      </c>
      <c r="D99" s="10" t="s">
        <v>13</v>
      </c>
      <c r="E99" s="11">
        <v>242.688405797102</v>
      </c>
      <c r="F99" s="10" t="s">
        <v>14</v>
      </c>
      <c r="G99" s="13">
        <f t="shared" si="1"/>
        <v>1</v>
      </c>
      <c r="H99" s="6"/>
      <c r="I99" s="6"/>
      <c r="J99" s="6"/>
      <c r="M99" s="9">
        <v>44409.0</v>
      </c>
      <c r="N99" s="10" t="s">
        <v>9</v>
      </c>
      <c r="O99" s="10" t="s">
        <v>10</v>
      </c>
      <c r="P99" s="10" t="s">
        <v>13</v>
      </c>
      <c r="Q99" s="10" t="s">
        <v>14</v>
      </c>
      <c r="R99" s="13">
        <f t="shared" si="2"/>
        <v>1</v>
      </c>
      <c r="S99" s="6"/>
      <c r="T99" s="6"/>
      <c r="U99" s="6">
        <f t="shared" si="3"/>
        <v>1</v>
      </c>
    </row>
    <row r="100">
      <c r="A100" s="9">
        <v>44409.0</v>
      </c>
      <c r="B100" s="10" t="s">
        <v>9</v>
      </c>
      <c r="C100" s="10" t="s">
        <v>10</v>
      </c>
      <c r="D100" s="10" t="s">
        <v>17</v>
      </c>
      <c r="E100" s="11">
        <v>242.992753623189</v>
      </c>
      <c r="F100" s="10" t="s">
        <v>18</v>
      </c>
      <c r="G100" s="13">
        <f t="shared" si="1"/>
        <v>1</v>
      </c>
      <c r="H100" s="6"/>
      <c r="I100" s="6"/>
      <c r="J100" s="6"/>
      <c r="M100" s="9">
        <v>44409.0</v>
      </c>
      <c r="N100" s="10" t="s">
        <v>9</v>
      </c>
      <c r="O100" s="10" t="s">
        <v>10</v>
      </c>
      <c r="P100" s="10" t="s">
        <v>17</v>
      </c>
      <c r="Q100" s="10" t="s">
        <v>18</v>
      </c>
      <c r="R100" s="13">
        <f t="shared" si="2"/>
        <v>1</v>
      </c>
      <c r="S100" s="6"/>
      <c r="T100" s="6"/>
      <c r="U100" s="6">
        <f t="shared" si="3"/>
        <v>1</v>
      </c>
    </row>
    <row r="101">
      <c r="A101" s="9">
        <v>44409.0</v>
      </c>
      <c r="B101" s="10" t="s">
        <v>9</v>
      </c>
      <c r="C101" s="10" t="s">
        <v>10</v>
      </c>
      <c r="D101" s="10" t="s">
        <v>19</v>
      </c>
      <c r="E101" s="11">
        <v>243.297101449276</v>
      </c>
      <c r="F101" s="10" t="s">
        <v>14</v>
      </c>
      <c r="G101" s="13">
        <f t="shared" si="1"/>
        <v>1</v>
      </c>
      <c r="H101" s="6"/>
      <c r="I101" s="6"/>
      <c r="J101" s="6"/>
      <c r="M101" s="9">
        <v>44409.0</v>
      </c>
      <c r="N101" s="10" t="s">
        <v>9</v>
      </c>
      <c r="O101" s="10" t="s">
        <v>10</v>
      </c>
      <c r="P101" s="10" t="s">
        <v>19</v>
      </c>
      <c r="Q101" s="10" t="s">
        <v>14</v>
      </c>
      <c r="R101" s="13">
        <f t="shared" si="2"/>
        <v>1</v>
      </c>
      <c r="S101" s="6"/>
      <c r="T101" s="6"/>
      <c r="U101" s="6">
        <f t="shared" si="3"/>
        <v>1</v>
      </c>
    </row>
    <row r="102">
      <c r="A102" s="9">
        <v>44409.0</v>
      </c>
      <c r="B102" s="10" t="s">
        <v>9</v>
      </c>
      <c r="C102" s="10" t="s">
        <v>10</v>
      </c>
      <c r="D102" s="10" t="s">
        <v>20</v>
      </c>
      <c r="E102" s="11">
        <v>243.601449275363</v>
      </c>
      <c r="F102" s="10" t="s">
        <v>21</v>
      </c>
      <c r="G102" s="13">
        <f t="shared" si="1"/>
        <v>1</v>
      </c>
      <c r="H102" s="6"/>
      <c r="I102" s="6"/>
      <c r="J102" s="6"/>
      <c r="M102" s="9">
        <v>44409.0</v>
      </c>
      <c r="N102" s="10" t="s">
        <v>9</v>
      </c>
      <c r="O102" s="10" t="s">
        <v>10</v>
      </c>
      <c r="P102" s="10" t="s">
        <v>20</v>
      </c>
      <c r="Q102" s="10" t="s">
        <v>21</v>
      </c>
      <c r="R102" s="13">
        <f t="shared" si="2"/>
        <v>1</v>
      </c>
      <c r="S102" s="6"/>
      <c r="T102" s="6"/>
      <c r="U102" s="6">
        <f t="shared" si="3"/>
        <v>1</v>
      </c>
    </row>
    <row r="103">
      <c r="A103" s="9">
        <v>44409.0</v>
      </c>
      <c r="B103" s="10" t="s">
        <v>9</v>
      </c>
      <c r="C103" s="10" t="s">
        <v>10</v>
      </c>
      <c r="D103" s="10" t="s">
        <v>22</v>
      </c>
      <c r="E103" s="11">
        <v>243.90579710145</v>
      </c>
      <c r="F103" s="10" t="s">
        <v>18</v>
      </c>
      <c r="G103" s="13">
        <f t="shared" si="1"/>
        <v>1</v>
      </c>
      <c r="H103" s="6"/>
      <c r="I103" s="6"/>
      <c r="J103" s="6"/>
      <c r="M103" s="9">
        <v>44409.0</v>
      </c>
      <c r="N103" s="10" t="s">
        <v>9</v>
      </c>
      <c r="O103" s="10" t="s">
        <v>10</v>
      </c>
      <c r="P103" s="10" t="s">
        <v>22</v>
      </c>
      <c r="Q103" s="10" t="s">
        <v>18</v>
      </c>
      <c r="R103" s="13">
        <f t="shared" si="2"/>
        <v>1</v>
      </c>
      <c r="S103" s="6"/>
      <c r="T103" s="6"/>
      <c r="U103" s="6">
        <f t="shared" si="3"/>
        <v>1</v>
      </c>
    </row>
    <row r="104">
      <c r="A104" s="9">
        <v>44409.0</v>
      </c>
      <c r="B104" s="10" t="s">
        <v>9</v>
      </c>
      <c r="C104" s="10" t="s">
        <v>10</v>
      </c>
      <c r="D104" s="10" t="s">
        <v>22</v>
      </c>
      <c r="E104" s="11">
        <v>244.210144927537</v>
      </c>
      <c r="F104" s="10" t="s">
        <v>18</v>
      </c>
      <c r="G104" s="13">
        <f t="shared" si="1"/>
        <v>1</v>
      </c>
      <c r="H104" s="6"/>
      <c r="I104" s="6"/>
      <c r="J104" s="6"/>
      <c r="M104" s="9">
        <v>44409.0</v>
      </c>
      <c r="N104" s="10" t="s">
        <v>9</v>
      </c>
      <c r="O104" s="10" t="s">
        <v>10</v>
      </c>
      <c r="P104" s="10" t="s">
        <v>22</v>
      </c>
      <c r="Q104" s="10" t="s">
        <v>18</v>
      </c>
      <c r="R104" s="13">
        <f t="shared" si="2"/>
        <v>1</v>
      </c>
      <c r="S104" s="6"/>
      <c r="T104" s="6"/>
      <c r="U104" s="6">
        <f t="shared" si="3"/>
        <v>1</v>
      </c>
    </row>
    <row r="105">
      <c r="A105" s="9">
        <v>44409.0</v>
      </c>
      <c r="B105" s="10" t="s">
        <v>23</v>
      </c>
      <c r="C105" s="10" t="s">
        <v>60</v>
      </c>
      <c r="D105" s="10" t="s">
        <v>22</v>
      </c>
      <c r="E105" s="11">
        <v>244.514492753624</v>
      </c>
      <c r="F105" s="10" t="s">
        <v>18</v>
      </c>
      <c r="G105" s="13">
        <f t="shared" si="1"/>
        <v>1</v>
      </c>
      <c r="H105" s="6"/>
      <c r="I105" s="6"/>
      <c r="J105" s="6"/>
      <c r="M105" s="9">
        <v>44409.0</v>
      </c>
      <c r="N105" s="10" t="s">
        <v>23</v>
      </c>
      <c r="O105" s="10" t="s">
        <v>60</v>
      </c>
      <c r="P105" s="10" t="s">
        <v>22</v>
      </c>
      <c r="Q105" s="10" t="s">
        <v>18</v>
      </c>
      <c r="R105" s="13">
        <f t="shared" si="2"/>
        <v>1</v>
      </c>
      <c r="S105" s="6"/>
      <c r="T105" s="6"/>
      <c r="U105" s="6">
        <f t="shared" si="3"/>
        <v>1</v>
      </c>
    </row>
    <row r="106">
      <c r="A106" s="9">
        <v>44409.0</v>
      </c>
      <c r="B106" s="10" t="s">
        <v>23</v>
      </c>
      <c r="C106" s="10" t="s">
        <v>61</v>
      </c>
      <c r="D106" s="10" t="s">
        <v>13</v>
      </c>
      <c r="E106" s="11">
        <v>244.818840579711</v>
      </c>
      <c r="F106" s="10" t="s">
        <v>14</v>
      </c>
      <c r="G106" s="13">
        <f t="shared" si="1"/>
        <v>1</v>
      </c>
      <c r="H106" s="6"/>
      <c r="I106" s="6"/>
      <c r="J106" s="6"/>
      <c r="M106" s="9">
        <v>44409.0</v>
      </c>
      <c r="N106" s="10" t="s">
        <v>23</v>
      </c>
      <c r="O106" s="10" t="s">
        <v>61</v>
      </c>
      <c r="P106" s="10" t="s">
        <v>13</v>
      </c>
      <c r="Q106" s="10" t="s">
        <v>14</v>
      </c>
      <c r="R106" s="13">
        <f t="shared" si="2"/>
        <v>1</v>
      </c>
      <c r="S106" s="6"/>
      <c r="T106" s="6"/>
      <c r="U106" s="6">
        <f t="shared" si="3"/>
        <v>1</v>
      </c>
    </row>
    <row r="107">
      <c r="A107" s="9">
        <v>44409.0</v>
      </c>
      <c r="B107" s="10" t="s">
        <v>23</v>
      </c>
      <c r="C107" s="10" t="s">
        <v>62</v>
      </c>
      <c r="D107" s="10" t="s">
        <v>27</v>
      </c>
      <c r="E107" s="11">
        <v>245.123188405798</v>
      </c>
      <c r="F107" s="10" t="s">
        <v>14</v>
      </c>
      <c r="G107" s="13">
        <f t="shared" si="1"/>
        <v>1</v>
      </c>
      <c r="H107" s="6"/>
      <c r="I107" s="6"/>
      <c r="J107" s="6"/>
      <c r="M107" s="9">
        <v>44409.0</v>
      </c>
      <c r="N107" s="10" t="s">
        <v>23</v>
      </c>
      <c r="O107" s="10" t="s">
        <v>62</v>
      </c>
      <c r="P107" s="10" t="s">
        <v>27</v>
      </c>
      <c r="Q107" s="10" t="s">
        <v>14</v>
      </c>
      <c r="R107" s="13">
        <f t="shared" si="2"/>
        <v>1</v>
      </c>
      <c r="S107" s="6"/>
      <c r="T107" s="6"/>
      <c r="U107" s="6">
        <f t="shared" si="3"/>
        <v>1</v>
      </c>
    </row>
    <row r="108">
      <c r="A108" s="9">
        <v>44409.0</v>
      </c>
      <c r="B108" s="10" t="s">
        <v>23</v>
      </c>
      <c r="C108" s="10" t="s">
        <v>28</v>
      </c>
      <c r="D108" s="10" t="s">
        <v>19</v>
      </c>
      <c r="E108" s="11">
        <v>245.427536231884</v>
      </c>
      <c r="F108" s="10" t="s">
        <v>14</v>
      </c>
      <c r="G108" s="13">
        <f t="shared" si="1"/>
        <v>1</v>
      </c>
      <c r="H108" s="6"/>
      <c r="I108" s="6"/>
      <c r="J108" s="6"/>
      <c r="M108" s="9">
        <v>44409.0</v>
      </c>
      <c r="N108" s="10" t="s">
        <v>23</v>
      </c>
      <c r="O108" s="10" t="s">
        <v>28</v>
      </c>
      <c r="P108" s="10" t="s">
        <v>19</v>
      </c>
      <c r="Q108" s="10" t="s">
        <v>14</v>
      </c>
      <c r="R108" s="13">
        <f t="shared" si="2"/>
        <v>1</v>
      </c>
      <c r="S108" s="6"/>
      <c r="T108" s="6"/>
      <c r="U108" s="6">
        <f t="shared" si="3"/>
        <v>1</v>
      </c>
    </row>
    <row r="109">
      <c r="A109" s="9">
        <v>44409.0</v>
      </c>
      <c r="B109" s="10" t="s">
        <v>23</v>
      </c>
      <c r="C109" s="10" t="s">
        <v>63</v>
      </c>
      <c r="D109" s="10" t="s">
        <v>27</v>
      </c>
      <c r="E109" s="11">
        <v>245.731884057971</v>
      </c>
      <c r="F109" s="10" t="s">
        <v>14</v>
      </c>
      <c r="G109" s="13">
        <f t="shared" si="1"/>
        <v>1</v>
      </c>
      <c r="H109" s="6"/>
      <c r="I109" s="6"/>
      <c r="J109" s="6"/>
      <c r="M109" s="9">
        <v>44409.0</v>
      </c>
      <c r="N109" s="10" t="s">
        <v>23</v>
      </c>
      <c r="O109" s="10" t="s">
        <v>63</v>
      </c>
      <c r="P109" s="10" t="s">
        <v>27</v>
      </c>
      <c r="Q109" s="10" t="s">
        <v>14</v>
      </c>
      <c r="R109" s="13">
        <f t="shared" si="2"/>
        <v>1</v>
      </c>
      <c r="S109" s="6"/>
      <c r="T109" s="6"/>
      <c r="U109" s="6">
        <f t="shared" si="3"/>
        <v>1</v>
      </c>
    </row>
    <row r="110">
      <c r="A110" s="9">
        <v>44409.0</v>
      </c>
      <c r="B110" s="10" t="s">
        <v>23</v>
      </c>
      <c r="C110" s="10">
        <v>248.0</v>
      </c>
      <c r="D110" s="10" t="s">
        <v>30</v>
      </c>
      <c r="E110" s="11">
        <v>246.036231884058</v>
      </c>
      <c r="F110" s="10" t="s">
        <v>31</v>
      </c>
      <c r="G110" s="13">
        <f t="shared" si="1"/>
        <v>1</v>
      </c>
      <c r="H110" s="6"/>
      <c r="I110" s="6"/>
      <c r="J110" s="6"/>
      <c r="M110" s="9">
        <v>44409.0</v>
      </c>
      <c r="N110" s="10" t="s">
        <v>23</v>
      </c>
      <c r="O110" s="10">
        <v>248.0</v>
      </c>
      <c r="P110" s="10" t="s">
        <v>30</v>
      </c>
      <c r="Q110" s="10" t="s">
        <v>31</v>
      </c>
      <c r="R110" s="13">
        <f t="shared" si="2"/>
        <v>1</v>
      </c>
      <c r="S110" s="6"/>
      <c r="T110" s="6"/>
      <c r="U110" s="6">
        <f t="shared" si="3"/>
        <v>1</v>
      </c>
    </row>
    <row r="111">
      <c r="A111" s="9">
        <v>44409.0</v>
      </c>
      <c r="B111" s="10" t="s">
        <v>16</v>
      </c>
      <c r="C111" s="10" t="s">
        <v>64</v>
      </c>
      <c r="D111" s="10" t="s">
        <v>22</v>
      </c>
      <c r="E111" s="11">
        <v>300.0</v>
      </c>
      <c r="F111" s="10" t="s">
        <v>18</v>
      </c>
      <c r="G111" s="13">
        <f t="shared" si="1"/>
        <v>1</v>
      </c>
      <c r="H111" s="6"/>
      <c r="I111" s="6"/>
      <c r="J111" s="6"/>
      <c r="M111" s="9">
        <v>44409.0</v>
      </c>
      <c r="N111" s="10" t="s">
        <v>16</v>
      </c>
      <c r="O111" s="10" t="s">
        <v>64</v>
      </c>
      <c r="P111" s="10" t="s">
        <v>22</v>
      </c>
      <c r="Q111" s="10" t="s">
        <v>18</v>
      </c>
      <c r="R111" s="13">
        <f t="shared" si="2"/>
        <v>1</v>
      </c>
      <c r="S111" s="6"/>
      <c r="T111" s="6"/>
      <c r="U111" s="6">
        <f t="shared" si="3"/>
        <v>1</v>
      </c>
    </row>
    <row r="112">
      <c r="A112" s="9">
        <v>44409.0</v>
      </c>
      <c r="B112" s="10" t="s">
        <v>16</v>
      </c>
      <c r="C112" s="10" t="s">
        <v>65</v>
      </c>
      <c r="D112" s="10" t="s">
        <v>19</v>
      </c>
      <c r="E112" s="11">
        <v>80.0</v>
      </c>
      <c r="F112" s="10" t="s">
        <v>14</v>
      </c>
      <c r="G112" s="13">
        <f t="shared" si="1"/>
        <v>1</v>
      </c>
      <c r="H112" s="6"/>
      <c r="I112" s="6"/>
      <c r="J112" s="6"/>
      <c r="M112" s="9">
        <v>44409.0</v>
      </c>
      <c r="N112" s="10" t="s">
        <v>16</v>
      </c>
      <c r="O112" s="10" t="s">
        <v>65</v>
      </c>
      <c r="P112" s="10" t="s">
        <v>19</v>
      </c>
      <c r="Q112" s="10" t="s">
        <v>14</v>
      </c>
      <c r="R112" s="13">
        <f t="shared" si="2"/>
        <v>1</v>
      </c>
      <c r="S112" s="6"/>
      <c r="T112" s="6"/>
      <c r="U112" s="6">
        <f t="shared" si="3"/>
        <v>1</v>
      </c>
    </row>
    <row r="113">
      <c r="A113" s="9">
        <v>44409.0</v>
      </c>
      <c r="B113" s="10" t="s">
        <v>16</v>
      </c>
      <c r="C113" s="10" t="s">
        <v>66</v>
      </c>
      <c r="D113" s="10" t="s">
        <v>22</v>
      </c>
      <c r="E113" s="11">
        <v>300.0</v>
      </c>
      <c r="F113" s="10" t="s">
        <v>18</v>
      </c>
      <c r="G113" s="13">
        <f t="shared" si="1"/>
        <v>1</v>
      </c>
      <c r="H113" s="6"/>
      <c r="I113" s="6"/>
      <c r="J113" s="6"/>
      <c r="M113" s="9">
        <v>44409.0</v>
      </c>
      <c r="N113" s="10" t="s">
        <v>16</v>
      </c>
      <c r="O113" s="10" t="s">
        <v>66</v>
      </c>
      <c r="P113" s="10" t="s">
        <v>22</v>
      </c>
      <c r="Q113" s="10" t="s">
        <v>18</v>
      </c>
      <c r="R113" s="13">
        <f t="shared" si="2"/>
        <v>1</v>
      </c>
      <c r="S113" s="6"/>
      <c r="T113" s="6"/>
      <c r="U113" s="6">
        <f t="shared" si="3"/>
        <v>1</v>
      </c>
    </row>
    <row r="114">
      <c r="A114" s="9">
        <v>44409.0</v>
      </c>
      <c r="B114" s="10" t="s">
        <v>16</v>
      </c>
      <c r="C114" s="10" t="s">
        <v>66</v>
      </c>
      <c r="D114" s="10" t="s">
        <v>22</v>
      </c>
      <c r="E114" s="11">
        <v>300.0</v>
      </c>
      <c r="F114" s="10" t="s">
        <v>18</v>
      </c>
      <c r="G114" s="13">
        <f t="shared" si="1"/>
        <v>1</v>
      </c>
      <c r="H114" s="6"/>
      <c r="I114" s="6"/>
      <c r="J114" s="6"/>
      <c r="M114" s="9">
        <v>44409.0</v>
      </c>
      <c r="N114" s="10" t="s">
        <v>16</v>
      </c>
      <c r="O114" s="10" t="s">
        <v>66</v>
      </c>
      <c r="P114" s="10" t="s">
        <v>22</v>
      </c>
      <c r="Q114" s="10" t="s">
        <v>18</v>
      </c>
      <c r="R114" s="13">
        <f t="shared" si="2"/>
        <v>1</v>
      </c>
      <c r="S114" s="6"/>
      <c r="T114" s="6"/>
      <c r="U114" s="6">
        <f t="shared" si="3"/>
        <v>1</v>
      </c>
    </row>
    <row r="115">
      <c r="A115" s="9">
        <v>44409.0</v>
      </c>
      <c r="B115" s="10" t="s">
        <v>16</v>
      </c>
      <c r="C115" s="10" t="s">
        <v>67</v>
      </c>
      <c r="D115" s="10" t="s">
        <v>17</v>
      </c>
      <c r="E115" s="11">
        <v>320.0</v>
      </c>
      <c r="F115" s="10" t="s">
        <v>18</v>
      </c>
      <c r="G115" s="13">
        <f t="shared" si="1"/>
        <v>1</v>
      </c>
      <c r="H115" s="6"/>
      <c r="I115" s="6"/>
      <c r="J115" s="6"/>
      <c r="M115" s="9">
        <v>44409.0</v>
      </c>
      <c r="N115" s="10" t="s">
        <v>16</v>
      </c>
      <c r="O115" s="10" t="s">
        <v>67</v>
      </c>
      <c r="P115" s="10" t="s">
        <v>17</v>
      </c>
      <c r="Q115" s="10" t="s">
        <v>18</v>
      </c>
      <c r="R115" s="13">
        <f t="shared" si="2"/>
        <v>1</v>
      </c>
      <c r="S115" s="6"/>
      <c r="T115" s="6"/>
      <c r="U115" s="6">
        <f t="shared" si="3"/>
        <v>1</v>
      </c>
    </row>
    <row r="116">
      <c r="A116" s="9">
        <v>44409.0</v>
      </c>
      <c r="B116" s="10" t="s">
        <v>16</v>
      </c>
      <c r="C116" s="10" t="s">
        <v>68</v>
      </c>
      <c r="D116" s="10" t="s">
        <v>20</v>
      </c>
      <c r="E116" s="11">
        <v>220.0</v>
      </c>
      <c r="F116" s="10" t="s">
        <v>21</v>
      </c>
      <c r="G116" s="13">
        <f t="shared" si="1"/>
        <v>1</v>
      </c>
      <c r="H116" s="6"/>
      <c r="I116" s="6"/>
      <c r="J116" s="6"/>
      <c r="M116" s="9">
        <v>44409.0</v>
      </c>
      <c r="N116" s="10" t="s">
        <v>16</v>
      </c>
      <c r="O116" s="10" t="s">
        <v>68</v>
      </c>
      <c r="P116" s="10" t="s">
        <v>20</v>
      </c>
      <c r="Q116" s="10" t="s">
        <v>21</v>
      </c>
      <c r="R116" s="13">
        <f t="shared" si="2"/>
        <v>1</v>
      </c>
      <c r="S116" s="6"/>
      <c r="T116" s="6"/>
      <c r="U116" s="6">
        <f t="shared" si="3"/>
        <v>1</v>
      </c>
    </row>
    <row r="117">
      <c r="A117" s="9">
        <v>44409.0</v>
      </c>
      <c r="B117" s="10" t="s">
        <v>69</v>
      </c>
      <c r="C117" s="10" t="s">
        <v>70</v>
      </c>
      <c r="D117" s="10" t="s">
        <v>30</v>
      </c>
      <c r="E117" s="11">
        <v>100.0</v>
      </c>
      <c r="F117" s="10" t="s">
        <v>31</v>
      </c>
      <c r="G117" s="13">
        <f t="shared" si="1"/>
        <v>1</v>
      </c>
      <c r="H117" s="6"/>
      <c r="I117" s="6"/>
      <c r="J117" s="6"/>
      <c r="M117" s="9">
        <v>44409.0</v>
      </c>
      <c r="N117" s="10" t="s">
        <v>69</v>
      </c>
      <c r="O117" s="10" t="s">
        <v>70</v>
      </c>
      <c r="P117" s="10" t="s">
        <v>30</v>
      </c>
      <c r="Q117" s="10" t="s">
        <v>31</v>
      </c>
      <c r="R117" s="13">
        <f t="shared" si="2"/>
        <v>1</v>
      </c>
      <c r="S117" s="6"/>
      <c r="T117" s="6"/>
      <c r="U117" s="6">
        <f t="shared" si="3"/>
        <v>1</v>
      </c>
    </row>
    <row r="118">
      <c r="A118" s="9">
        <v>44409.0</v>
      </c>
      <c r="B118" s="10" t="s">
        <v>69</v>
      </c>
      <c r="C118" s="10" t="s">
        <v>71</v>
      </c>
      <c r="D118" s="10" t="s">
        <v>34</v>
      </c>
      <c r="E118" s="11">
        <v>250.0</v>
      </c>
      <c r="F118" s="10" t="s">
        <v>14</v>
      </c>
      <c r="G118" s="13">
        <f t="shared" si="1"/>
        <v>1</v>
      </c>
      <c r="H118" s="6"/>
      <c r="I118" s="6"/>
      <c r="J118" s="6"/>
      <c r="M118" s="9">
        <v>44409.0</v>
      </c>
      <c r="N118" s="10" t="s">
        <v>69</v>
      </c>
      <c r="O118" s="10" t="s">
        <v>71</v>
      </c>
      <c r="P118" s="10" t="s">
        <v>34</v>
      </c>
      <c r="Q118" s="10" t="s">
        <v>14</v>
      </c>
      <c r="R118" s="13">
        <f t="shared" si="2"/>
        <v>1</v>
      </c>
      <c r="S118" s="6"/>
      <c r="T118" s="6"/>
      <c r="U118" s="6">
        <f t="shared" si="3"/>
        <v>1</v>
      </c>
    </row>
    <row r="119">
      <c r="A119" s="9">
        <v>44409.0</v>
      </c>
      <c r="B119" s="10" t="s">
        <v>69</v>
      </c>
      <c r="C119" s="10" t="s">
        <v>72</v>
      </c>
      <c r="D119" s="10" t="s">
        <v>27</v>
      </c>
      <c r="E119" s="11">
        <v>190.0</v>
      </c>
      <c r="F119" s="10" t="s">
        <v>14</v>
      </c>
      <c r="G119" s="13">
        <f t="shared" si="1"/>
        <v>1</v>
      </c>
      <c r="H119" s="6"/>
      <c r="I119" s="6"/>
      <c r="J119" s="6"/>
      <c r="M119" s="9">
        <v>44409.0</v>
      </c>
      <c r="N119" s="10" t="s">
        <v>69</v>
      </c>
      <c r="O119" s="10" t="s">
        <v>72</v>
      </c>
      <c r="P119" s="10" t="s">
        <v>27</v>
      </c>
      <c r="Q119" s="10" t="s">
        <v>14</v>
      </c>
      <c r="R119" s="13">
        <f t="shared" si="2"/>
        <v>1</v>
      </c>
      <c r="S119" s="6"/>
      <c r="T119" s="6"/>
      <c r="U119" s="6">
        <f t="shared" si="3"/>
        <v>1</v>
      </c>
    </row>
    <row r="120">
      <c r="A120" s="9">
        <v>44409.0</v>
      </c>
      <c r="B120" s="10" t="s">
        <v>69</v>
      </c>
      <c r="C120" s="10" t="s">
        <v>73</v>
      </c>
      <c r="D120" s="10" t="s">
        <v>27</v>
      </c>
      <c r="E120" s="11">
        <v>190.0</v>
      </c>
      <c r="F120" s="10" t="s">
        <v>14</v>
      </c>
      <c r="G120" s="13">
        <f t="shared" si="1"/>
        <v>1</v>
      </c>
      <c r="H120" s="6"/>
      <c r="I120" s="6"/>
      <c r="J120" s="6"/>
      <c r="M120" s="9">
        <v>44409.0</v>
      </c>
      <c r="N120" s="10" t="s">
        <v>69</v>
      </c>
      <c r="O120" s="10" t="s">
        <v>73</v>
      </c>
      <c r="P120" s="10" t="s">
        <v>27</v>
      </c>
      <c r="Q120" s="10" t="s">
        <v>14</v>
      </c>
      <c r="R120" s="13">
        <f t="shared" si="2"/>
        <v>1</v>
      </c>
      <c r="S120" s="6"/>
      <c r="T120" s="6"/>
      <c r="U120" s="6">
        <f t="shared" si="3"/>
        <v>1</v>
      </c>
    </row>
    <row r="121">
      <c r="A121" s="9">
        <v>44409.0</v>
      </c>
      <c r="B121" s="10" t="s">
        <v>69</v>
      </c>
      <c r="C121" s="10" t="s">
        <v>74</v>
      </c>
      <c r="D121" s="10" t="s">
        <v>34</v>
      </c>
      <c r="E121" s="11">
        <v>250.0</v>
      </c>
      <c r="F121" s="10" t="s">
        <v>14</v>
      </c>
      <c r="G121" s="13">
        <f t="shared" si="1"/>
        <v>1</v>
      </c>
      <c r="H121" s="6"/>
      <c r="I121" s="6"/>
      <c r="J121" s="6"/>
      <c r="M121" s="9">
        <v>44409.0</v>
      </c>
      <c r="N121" s="10" t="s">
        <v>69</v>
      </c>
      <c r="O121" s="10" t="s">
        <v>74</v>
      </c>
      <c r="P121" s="10" t="s">
        <v>34</v>
      </c>
      <c r="Q121" s="10" t="s">
        <v>14</v>
      </c>
      <c r="R121" s="13">
        <f t="shared" si="2"/>
        <v>1</v>
      </c>
      <c r="S121" s="6"/>
      <c r="T121" s="6"/>
      <c r="U121" s="6">
        <f t="shared" si="3"/>
        <v>1</v>
      </c>
    </row>
    <row r="122">
      <c r="A122" s="9">
        <v>44409.0</v>
      </c>
      <c r="B122" s="10" t="s">
        <v>69</v>
      </c>
      <c r="C122" s="10">
        <v>2340.0</v>
      </c>
      <c r="D122" s="10" t="s">
        <v>17</v>
      </c>
      <c r="E122" s="11">
        <v>320.0</v>
      </c>
      <c r="F122" s="10" t="s">
        <v>18</v>
      </c>
      <c r="G122" s="13">
        <f t="shared" si="1"/>
        <v>1</v>
      </c>
      <c r="H122" s="6"/>
      <c r="I122" s="6"/>
      <c r="J122" s="6"/>
      <c r="M122" s="9">
        <v>44409.0</v>
      </c>
      <c r="N122" s="10" t="s">
        <v>69</v>
      </c>
      <c r="O122" s="10">
        <v>2340.0</v>
      </c>
      <c r="P122" s="10" t="s">
        <v>17</v>
      </c>
      <c r="Q122" s="10" t="s">
        <v>18</v>
      </c>
      <c r="R122" s="13">
        <f t="shared" si="2"/>
        <v>1</v>
      </c>
      <c r="S122" s="6"/>
      <c r="T122" s="6"/>
      <c r="U122" s="6">
        <f t="shared" si="3"/>
        <v>1</v>
      </c>
    </row>
    <row r="123">
      <c r="A123" s="9">
        <v>44409.0</v>
      </c>
      <c r="B123" s="10" t="s">
        <v>69</v>
      </c>
      <c r="C123" s="10">
        <v>2440.0</v>
      </c>
      <c r="D123" s="10" t="s">
        <v>13</v>
      </c>
      <c r="E123" s="11">
        <v>230.0</v>
      </c>
      <c r="F123" s="10" t="s">
        <v>14</v>
      </c>
      <c r="G123" s="13">
        <f t="shared" si="1"/>
        <v>1</v>
      </c>
      <c r="H123" s="6"/>
      <c r="I123" s="6"/>
      <c r="J123" s="6"/>
      <c r="M123" s="9">
        <v>44409.0</v>
      </c>
      <c r="N123" s="10" t="s">
        <v>69</v>
      </c>
      <c r="O123" s="10">
        <v>2440.0</v>
      </c>
      <c r="P123" s="10" t="s">
        <v>13</v>
      </c>
      <c r="Q123" s="10" t="s">
        <v>14</v>
      </c>
      <c r="R123" s="13">
        <f t="shared" si="2"/>
        <v>1</v>
      </c>
      <c r="S123" s="6"/>
      <c r="T123" s="6"/>
      <c r="U123" s="6">
        <f t="shared" si="3"/>
        <v>1</v>
      </c>
    </row>
    <row r="124">
      <c r="A124" s="9">
        <v>44409.0</v>
      </c>
      <c r="B124" s="10" t="s">
        <v>69</v>
      </c>
      <c r="C124" s="10">
        <v>7447.0</v>
      </c>
      <c r="D124" s="10" t="s">
        <v>27</v>
      </c>
      <c r="E124" s="11">
        <v>190.0</v>
      </c>
      <c r="F124" s="10" t="s">
        <v>14</v>
      </c>
      <c r="G124" s="13">
        <f t="shared" si="1"/>
        <v>1</v>
      </c>
      <c r="H124" s="6"/>
      <c r="I124" s="6"/>
      <c r="J124" s="6"/>
      <c r="M124" s="9">
        <v>44409.0</v>
      </c>
      <c r="N124" s="10" t="s">
        <v>69</v>
      </c>
      <c r="O124" s="10">
        <v>7447.0</v>
      </c>
      <c r="P124" s="10" t="s">
        <v>27</v>
      </c>
      <c r="Q124" s="10" t="s">
        <v>14</v>
      </c>
      <c r="R124" s="13">
        <f t="shared" si="2"/>
        <v>1</v>
      </c>
      <c r="S124" s="6"/>
      <c r="T124" s="6"/>
      <c r="U124" s="6">
        <f t="shared" si="3"/>
        <v>1</v>
      </c>
    </row>
    <row r="125">
      <c r="A125" s="9">
        <v>44409.0</v>
      </c>
      <c r="B125" s="10" t="s">
        <v>69</v>
      </c>
      <c r="C125" s="10">
        <v>5649.0</v>
      </c>
      <c r="D125" s="10" t="s">
        <v>11</v>
      </c>
      <c r="E125" s="11">
        <v>160.0</v>
      </c>
      <c r="F125" s="10" t="s">
        <v>12</v>
      </c>
      <c r="G125" s="13">
        <f t="shared" si="1"/>
        <v>1</v>
      </c>
      <c r="H125" s="6"/>
      <c r="I125" s="6"/>
      <c r="J125" s="6"/>
      <c r="M125" s="9">
        <v>44409.0</v>
      </c>
      <c r="N125" s="10" t="s">
        <v>69</v>
      </c>
      <c r="O125" s="10">
        <v>5649.0</v>
      </c>
      <c r="P125" s="10" t="s">
        <v>11</v>
      </c>
      <c r="Q125" s="10" t="s">
        <v>12</v>
      </c>
      <c r="R125" s="13">
        <f t="shared" si="2"/>
        <v>1</v>
      </c>
      <c r="S125" s="6"/>
      <c r="T125" s="6"/>
      <c r="U125" s="6">
        <f t="shared" si="3"/>
        <v>1</v>
      </c>
    </row>
    <row r="126">
      <c r="A126" s="9">
        <v>44409.0</v>
      </c>
      <c r="B126" s="10" t="s">
        <v>69</v>
      </c>
      <c r="C126" s="10">
        <v>6444.0</v>
      </c>
      <c r="D126" s="10" t="s">
        <v>34</v>
      </c>
      <c r="E126" s="11">
        <v>250.0</v>
      </c>
      <c r="F126" s="10" t="s">
        <v>14</v>
      </c>
      <c r="G126" s="13">
        <f t="shared" si="1"/>
        <v>1</v>
      </c>
      <c r="H126" s="6"/>
      <c r="I126" s="6"/>
      <c r="J126" s="6"/>
      <c r="M126" s="9">
        <v>44409.0</v>
      </c>
      <c r="N126" s="10" t="s">
        <v>69</v>
      </c>
      <c r="O126" s="10">
        <v>6444.0</v>
      </c>
      <c r="P126" s="10" t="s">
        <v>34</v>
      </c>
      <c r="Q126" s="10" t="s">
        <v>14</v>
      </c>
      <c r="R126" s="13">
        <f t="shared" si="2"/>
        <v>1</v>
      </c>
      <c r="S126" s="6"/>
      <c r="T126" s="6"/>
      <c r="U126" s="6">
        <f t="shared" si="3"/>
        <v>1</v>
      </c>
    </row>
    <row r="127">
      <c r="A127" s="9">
        <v>44409.0</v>
      </c>
      <c r="B127" s="10" t="s">
        <v>69</v>
      </c>
      <c r="C127" s="10">
        <v>9045.0</v>
      </c>
      <c r="D127" s="10" t="s">
        <v>20</v>
      </c>
      <c r="E127" s="11">
        <v>220.0</v>
      </c>
      <c r="F127" s="10" t="s">
        <v>21</v>
      </c>
      <c r="G127" s="13">
        <f t="shared" si="1"/>
        <v>1</v>
      </c>
      <c r="H127" s="6"/>
      <c r="I127" s="6"/>
      <c r="J127" s="6"/>
      <c r="M127" s="9">
        <v>44409.0</v>
      </c>
      <c r="N127" s="10" t="s">
        <v>69</v>
      </c>
      <c r="O127" s="10">
        <v>9045.0</v>
      </c>
      <c r="P127" s="10" t="s">
        <v>20</v>
      </c>
      <c r="Q127" s="10" t="s">
        <v>21</v>
      </c>
      <c r="R127" s="13">
        <f t="shared" si="2"/>
        <v>1</v>
      </c>
      <c r="S127" s="6"/>
      <c r="T127" s="6"/>
      <c r="U127" s="6">
        <f t="shared" si="3"/>
        <v>1</v>
      </c>
    </row>
    <row r="128">
      <c r="A128" s="9">
        <v>44409.0</v>
      </c>
      <c r="B128" s="10" t="s">
        <v>69</v>
      </c>
      <c r="C128" s="10" t="s">
        <v>75</v>
      </c>
      <c r="D128" s="10" t="s">
        <v>17</v>
      </c>
      <c r="E128" s="11">
        <v>320.0</v>
      </c>
      <c r="F128" s="10" t="s">
        <v>18</v>
      </c>
      <c r="G128" s="13">
        <f t="shared" si="1"/>
        <v>1</v>
      </c>
      <c r="H128" s="6"/>
      <c r="I128" s="6"/>
      <c r="J128" s="6"/>
      <c r="M128" s="9">
        <v>44409.0</v>
      </c>
      <c r="N128" s="10" t="s">
        <v>69</v>
      </c>
      <c r="O128" s="10" t="s">
        <v>75</v>
      </c>
      <c r="P128" s="10" t="s">
        <v>17</v>
      </c>
      <c r="Q128" s="10" t="s">
        <v>18</v>
      </c>
      <c r="R128" s="13">
        <f t="shared" si="2"/>
        <v>1</v>
      </c>
      <c r="S128" s="6"/>
      <c r="T128" s="6"/>
      <c r="U128" s="6">
        <f t="shared" si="3"/>
        <v>1</v>
      </c>
    </row>
    <row r="129">
      <c r="A129" s="9">
        <v>44409.0</v>
      </c>
      <c r="B129" s="10" t="s">
        <v>69</v>
      </c>
      <c r="C129" s="10">
        <v>843.0</v>
      </c>
      <c r="D129" s="10" t="s">
        <v>22</v>
      </c>
      <c r="E129" s="11">
        <v>300.0</v>
      </c>
      <c r="F129" s="10" t="s">
        <v>18</v>
      </c>
      <c r="G129" s="13">
        <f t="shared" si="1"/>
        <v>1</v>
      </c>
      <c r="H129" s="6"/>
      <c r="I129" s="6"/>
      <c r="J129" s="6"/>
      <c r="M129" s="9">
        <v>44409.0</v>
      </c>
      <c r="N129" s="10" t="s">
        <v>69</v>
      </c>
      <c r="O129" s="10">
        <v>843.0</v>
      </c>
      <c r="P129" s="10" t="s">
        <v>22</v>
      </c>
      <c r="Q129" s="10" t="s">
        <v>18</v>
      </c>
      <c r="R129" s="13">
        <f t="shared" si="2"/>
        <v>1</v>
      </c>
      <c r="S129" s="6"/>
      <c r="T129" s="6"/>
      <c r="U129" s="6">
        <f t="shared" si="3"/>
        <v>1</v>
      </c>
    </row>
    <row r="130">
      <c r="A130" s="9">
        <v>44409.0</v>
      </c>
      <c r="B130" s="10" t="s">
        <v>69</v>
      </c>
      <c r="C130" s="10">
        <v>5747.0</v>
      </c>
      <c r="D130" s="10" t="s">
        <v>11</v>
      </c>
      <c r="E130" s="11">
        <v>160.0</v>
      </c>
      <c r="F130" s="10" t="s">
        <v>12</v>
      </c>
      <c r="G130" s="13">
        <f t="shared" si="1"/>
        <v>1</v>
      </c>
      <c r="H130" s="6"/>
      <c r="I130" s="6"/>
      <c r="J130" s="6"/>
      <c r="M130" s="9">
        <v>44409.0</v>
      </c>
      <c r="N130" s="10" t="s">
        <v>69</v>
      </c>
      <c r="O130" s="10">
        <v>5747.0</v>
      </c>
      <c r="P130" s="10" t="s">
        <v>11</v>
      </c>
      <c r="Q130" s="10" t="s">
        <v>12</v>
      </c>
      <c r="R130" s="13">
        <f t="shared" si="2"/>
        <v>1</v>
      </c>
      <c r="S130" s="6"/>
      <c r="T130" s="6"/>
      <c r="U130" s="6">
        <f t="shared" si="3"/>
        <v>1</v>
      </c>
    </row>
    <row r="131">
      <c r="A131" s="9">
        <v>44409.0</v>
      </c>
      <c r="B131" s="10" t="s">
        <v>69</v>
      </c>
      <c r="C131" s="10" t="s">
        <v>76</v>
      </c>
      <c r="D131" s="10" t="s">
        <v>27</v>
      </c>
      <c r="E131" s="11">
        <v>190.0</v>
      </c>
      <c r="F131" s="10" t="s">
        <v>14</v>
      </c>
      <c r="G131" s="13">
        <f t="shared" si="1"/>
        <v>1</v>
      </c>
      <c r="H131" s="6"/>
      <c r="I131" s="6"/>
      <c r="J131" s="6"/>
      <c r="M131" s="9">
        <v>44409.0</v>
      </c>
      <c r="N131" s="10" t="s">
        <v>69</v>
      </c>
      <c r="O131" s="10" t="s">
        <v>76</v>
      </c>
      <c r="P131" s="10" t="s">
        <v>27</v>
      </c>
      <c r="Q131" s="10" t="s">
        <v>14</v>
      </c>
      <c r="R131" s="13">
        <f t="shared" si="2"/>
        <v>1</v>
      </c>
      <c r="S131" s="6"/>
      <c r="T131" s="6"/>
      <c r="U131" s="6">
        <f t="shared" si="3"/>
        <v>1</v>
      </c>
    </row>
    <row r="132">
      <c r="A132" s="9">
        <v>44409.0</v>
      </c>
      <c r="B132" s="10" t="s">
        <v>69</v>
      </c>
      <c r="C132" s="10" t="s">
        <v>77</v>
      </c>
      <c r="D132" s="10" t="s">
        <v>13</v>
      </c>
      <c r="E132" s="11">
        <v>230.0</v>
      </c>
      <c r="F132" s="10" t="s">
        <v>14</v>
      </c>
      <c r="G132" s="13">
        <f t="shared" si="1"/>
        <v>1</v>
      </c>
      <c r="H132" s="6"/>
      <c r="I132" s="6"/>
      <c r="J132" s="6"/>
      <c r="M132" s="9">
        <v>44409.0</v>
      </c>
      <c r="N132" s="10" t="s">
        <v>69</v>
      </c>
      <c r="O132" s="10" t="s">
        <v>77</v>
      </c>
      <c r="P132" s="10" t="s">
        <v>13</v>
      </c>
      <c r="Q132" s="10" t="s">
        <v>14</v>
      </c>
      <c r="R132" s="13">
        <f t="shared" si="2"/>
        <v>1</v>
      </c>
      <c r="S132" s="6"/>
      <c r="T132" s="6"/>
      <c r="U132" s="6">
        <f t="shared" si="3"/>
        <v>1</v>
      </c>
    </row>
    <row r="133">
      <c r="A133" s="9">
        <v>44409.0</v>
      </c>
      <c r="B133" s="10" t="s">
        <v>69</v>
      </c>
      <c r="C133" s="10" t="s">
        <v>78</v>
      </c>
      <c r="D133" s="10" t="s">
        <v>17</v>
      </c>
      <c r="E133" s="11">
        <v>320.0</v>
      </c>
      <c r="F133" s="10" t="s">
        <v>18</v>
      </c>
      <c r="G133" s="13">
        <f t="shared" si="1"/>
        <v>1</v>
      </c>
      <c r="H133" s="6"/>
      <c r="I133" s="6"/>
      <c r="J133" s="6"/>
      <c r="M133" s="9">
        <v>44409.0</v>
      </c>
      <c r="N133" s="10" t="s">
        <v>69</v>
      </c>
      <c r="O133" s="10" t="s">
        <v>78</v>
      </c>
      <c r="P133" s="10" t="s">
        <v>17</v>
      </c>
      <c r="Q133" s="10" t="s">
        <v>18</v>
      </c>
      <c r="R133" s="13">
        <f t="shared" si="2"/>
        <v>1</v>
      </c>
      <c r="S133" s="6"/>
      <c r="T133" s="6"/>
      <c r="U133" s="6">
        <f t="shared" si="3"/>
        <v>1</v>
      </c>
    </row>
    <row r="134">
      <c r="A134" s="9">
        <v>44409.0</v>
      </c>
      <c r="B134" s="10" t="s">
        <v>69</v>
      </c>
      <c r="C134" s="10" t="s">
        <v>79</v>
      </c>
      <c r="D134" s="10" t="s">
        <v>30</v>
      </c>
      <c r="E134" s="11">
        <v>100.0</v>
      </c>
      <c r="F134" s="10" t="s">
        <v>31</v>
      </c>
      <c r="G134" s="13">
        <f t="shared" si="1"/>
        <v>1</v>
      </c>
      <c r="H134" s="6"/>
      <c r="I134" s="6"/>
      <c r="J134" s="6"/>
      <c r="M134" s="9">
        <v>44409.0</v>
      </c>
      <c r="N134" s="10" t="s">
        <v>69</v>
      </c>
      <c r="O134" s="10" t="s">
        <v>79</v>
      </c>
      <c r="P134" s="10" t="s">
        <v>30</v>
      </c>
      <c r="Q134" s="10" t="s">
        <v>31</v>
      </c>
      <c r="R134" s="13">
        <f t="shared" si="2"/>
        <v>1</v>
      </c>
      <c r="S134" s="6"/>
      <c r="T134" s="6"/>
      <c r="U134" s="6">
        <f t="shared" si="3"/>
        <v>1</v>
      </c>
    </row>
    <row r="135">
      <c r="A135" s="9">
        <v>44409.0</v>
      </c>
      <c r="B135" s="10" t="s">
        <v>69</v>
      </c>
      <c r="C135" s="10" t="s">
        <v>80</v>
      </c>
      <c r="D135" s="10" t="s">
        <v>11</v>
      </c>
      <c r="E135" s="11">
        <v>160.0</v>
      </c>
      <c r="F135" s="10" t="s">
        <v>12</v>
      </c>
      <c r="G135" s="13">
        <f t="shared" si="1"/>
        <v>1</v>
      </c>
      <c r="H135" s="6"/>
      <c r="I135" s="6"/>
      <c r="J135" s="6"/>
      <c r="M135" s="9">
        <v>44409.0</v>
      </c>
      <c r="N135" s="10" t="s">
        <v>69</v>
      </c>
      <c r="O135" s="10" t="s">
        <v>80</v>
      </c>
      <c r="P135" s="10" t="s">
        <v>11</v>
      </c>
      <c r="Q135" s="10" t="s">
        <v>12</v>
      </c>
      <c r="R135" s="13">
        <f t="shared" si="2"/>
        <v>1</v>
      </c>
      <c r="S135" s="6"/>
      <c r="T135" s="6"/>
      <c r="U135" s="6">
        <f t="shared" si="3"/>
        <v>1</v>
      </c>
    </row>
    <row r="136">
      <c r="A136" s="9">
        <v>44409.0</v>
      </c>
      <c r="B136" s="10" t="s">
        <v>69</v>
      </c>
      <c r="C136" s="10" t="s">
        <v>81</v>
      </c>
      <c r="D136" s="10" t="s">
        <v>13</v>
      </c>
      <c r="E136" s="11">
        <v>230.0</v>
      </c>
      <c r="F136" s="10" t="s">
        <v>14</v>
      </c>
      <c r="G136" s="13">
        <f t="shared" si="1"/>
        <v>1</v>
      </c>
      <c r="H136" s="6"/>
      <c r="I136" s="6"/>
      <c r="J136" s="6"/>
      <c r="M136" s="9">
        <v>44409.0</v>
      </c>
      <c r="N136" s="10" t="s">
        <v>69</v>
      </c>
      <c r="O136" s="10" t="s">
        <v>81</v>
      </c>
      <c r="P136" s="10" t="s">
        <v>13</v>
      </c>
      <c r="Q136" s="10" t="s">
        <v>14</v>
      </c>
      <c r="R136" s="13">
        <f t="shared" si="2"/>
        <v>1</v>
      </c>
      <c r="S136" s="6"/>
      <c r="T136" s="6"/>
      <c r="U136" s="6">
        <f t="shared" si="3"/>
        <v>1</v>
      </c>
    </row>
    <row r="137">
      <c r="A137" s="9">
        <v>44409.0</v>
      </c>
      <c r="B137" s="10" t="s">
        <v>69</v>
      </c>
      <c r="C137" s="10" t="s">
        <v>82</v>
      </c>
      <c r="D137" s="10" t="s">
        <v>13</v>
      </c>
      <c r="E137" s="11">
        <v>230.0</v>
      </c>
      <c r="F137" s="10" t="s">
        <v>14</v>
      </c>
      <c r="G137" s="13">
        <f t="shared" si="1"/>
        <v>1</v>
      </c>
      <c r="H137" s="6"/>
      <c r="I137" s="6"/>
      <c r="J137" s="6"/>
      <c r="M137" s="9">
        <v>44409.0</v>
      </c>
      <c r="N137" s="10" t="s">
        <v>69</v>
      </c>
      <c r="O137" s="10" t="s">
        <v>82</v>
      </c>
      <c r="P137" s="10" t="s">
        <v>13</v>
      </c>
      <c r="Q137" s="10" t="s">
        <v>14</v>
      </c>
      <c r="R137" s="13">
        <f t="shared" si="2"/>
        <v>1</v>
      </c>
      <c r="S137" s="6"/>
      <c r="T137" s="6"/>
      <c r="U137" s="6">
        <f t="shared" si="3"/>
        <v>1</v>
      </c>
    </row>
    <row r="138">
      <c r="A138" s="9">
        <v>44409.0</v>
      </c>
      <c r="B138" s="10" t="s">
        <v>69</v>
      </c>
      <c r="C138" s="10" t="s">
        <v>83</v>
      </c>
      <c r="D138" s="10" t="s">
        <v>20</v>
      </c>
      <c r="E138" s="11">
        <v>220.0</v>
      </c>
      <c r="F138" s="10" t="s">
        <v>21</v>
      </c>
      <c r="G138" s="13">
        <f t="shared" si="1"/>
        <v>1</v>
      </c>
      <c r="H138" s="6"/>
      <c r="I138" s="6"/>
      <c r="J138" s="6"/>
      <c r="M138" s="9">
        <v>44409.0</v>
      </c>
      <c r="N138" s="10" t="s">
        <v>69</v>
      </c>
      <c r="O138" s="10" t="s">
        <v>83</v>
      </c>
      <c r="P138" s="10" t="s">
        <v>20</v>
      </c>
      <c r="Q138" s="10" t="s">
        <v>21</v>
      </c>
      <c r="R138" s="13">
        <f t="shared" si="2"/>
        <v>1</v>
      </c>
      <c r="S138" s="6"/>
      <c r="T138" s="6"/>
      <c r="U138" s="6">
        <f t="shared" si="3"/>
        <v>1</v>
      </c>
    </row>
    <row r="139">
      <c r="A139" s="9">
        <v>44409.0</v>
      </c>
      <c r="B139" s="10" t="s">
        <v>69</v>
      </c>
      <c r="C139" s="10" t="s">
        <v>84</v>
      </c>
      <c r="D139" s="10" t="s">
        <v>27</v>
      </c>
      <c r="E139" s="11">
        <v>190.0</v>
      </c>
      <c r="F139" s="10" t="s">
        <v>14</v>
      </c>
      <c r="G139" s="13">
        <f t="shared" si="1"/>
        <v>1</v>
      </c>
      <c r="H139" s="6"/>
      <c r="I139" s="6"/>
      <c r="J139" s="6"/>
      <c r="M139" s="9">
        <v>44409.0</v>
      </c>
      <c r="N139" s="10" t="s">
        <v>69</v>
      </c>
      <c r="O139" s="10" t="s">
        <v>84</v>
      </c>
      <c r="P139" s="10" t="s">
        <v>27</v>
      </c>
      <c r="Q139" s="10" t="s">
        <v>14</v>
      </c>
      <c r="R139" s="13">
        <f t="shared" si="2"/>
        <v>1</v>
      </c>
      <c r="S139" s="6"/>
      <c r="T139" s="6"/>
      <c r="U139" s="6">
        <f t="shared" si="3"/>
        <v>1</v>
      </c>
    </row>
    <row r="140">
      <c r="A140" s="9">
        <v>44409.0</v>
      </c>
      <c r="B140" s="10" t="s">
        <v>69</v>
      </c>
      <c r="C140" s="10" t="s">
        <v>85</v>
      </c>
      <c r="D140" s="10" t="s">
        <v>11</v>
      </c>
      <c r="E140" s="11">
        <v>160.0</v>
      </c>
      <c r="F140" s="10" t="s">
        <v>12</v>
      </c>
      <c r="G140" s="13">
        <f t="shared" si="1"/>
        <v>1</v>
      </c>
      <c r="H140" s="6"/>
      <c r="I140" s="6"/>
      <c r="J140" s="6"/>
      <c r="M140" s="9">
        <v>44409.0</v>
      </c>
      <c r="N140" s="10" t="s">
        <v>69</v>
      </c>
      <c r="O140" s="10" t="s">
        <v>85</v>
      </c>
      <c r="P140" s="10" t="s">
        <v>11</v>
      </c>
      <c r="Q140" s="10" t="s">
        <v>12</v>
      </c>
      <c r="R140" s="13">
        <f t="shared" si="2"/>
        <v>1</v>
      </c>
      <c r="S140" s="6"/>
      <c r="T140" s="6"/>
      <c r="U140" s="6">
        <f t="shared" si="3"/>
        <v>1</v>
      </c>
    </row>
    <row r="141">
      <c r="A141" s="9">
        <v>44409.0</v>
      </c>
      <c r="B141" s="10" t="s">
        <v>69</v>
      </c>
      <c r="C141" s="10" t="s">
        <v>67</v>
      </c>
      <c r="D141" s="10" t="s">
        <v>13</v>
      </c>
      <c r="E141" s="11">
        <v>230.0</v>
      </c>
      <c r="F141" s="10" t="s">
        <v>14</v>
      </c>
      <c r="G141" s="13">
        <f t="shared" si="1"/>
        <v>1</v>
      </c>
      <c r="H141" s="6"/>
      <c r="I141" s="6"/>
      <c r="J141" s="6"/>
      <c r="M141" s="9">
        <v>44409.0</v>
      </c>
      <c r="N141" s="10" t="s">
        <v>69</v>
      </c>
      <c r="O141" s="10" t="s">
        <v>67</v>
      </c>
      <c r="P141" s="10" t="s">
        <v>13</v>
      </c>
      <c r="Q141" s="10" t="s">
        <v>14</v>
      </c>
      <c r="R141" s="13">
        <f t="shared" si="2"/>
        <v>1</v>
      </c>
      <c r="S141" s="6"/>
      <c r="T141" s="6"/>
      <c r="U141" s="6">
        <f t="shared" si="3"/>
        <v>1</v>
      </c>
    </row>
    <row r="142">
      <c r="A142" s="9">
        <v>44409.0</v>
      </c>
      <c r="B142" s="10" t="s">
        <v>69</v>
      </c>
      <c r="C142" s="10" t="s">
        <v>86</v>
      </c>
      <c r="D142" s="10" t="s">
        <v>13</v>
      </c>
      <c r="E142" s="11">
        <v>230.0</v>
      </c>
      <c r="F142" s="10" t="s">
        <v>14</v>
      </c>
      <c r="G142" s="13">
        <f t="shared" si="1"/>
        <v>1</v>
      </c>
      <c r="H142" s="6"/>
      <c r="I142" s="6"/>
      <c r="J142" s="6"/>
      <c r="M142" s="9">
        <v>44409.0</v>
      </c>
      <c r="N142" s="10" t="s">
        <v>69</v>
      </c>
      <c r="O142" s="10" t="s">
        <v>86</v>
      </c>
      <c r="P142" s="10" t="s">
        <v>13</v>
      </c>
      <c r="Q142" s="10" t="s">
        <v>14</v>
      </c>
      <c r="R142" s="13">
        <f t="shared" si="2"/>
        <v>1</v>
      </c>
      <c r="S142" s="6"/>
      <c r="T142" s="6"/>
      <c r="U142" s="6">
        <f t="shared" si="3"/>
        <v>1</v>
      </c>
    </row>
    <row r="143">
      <c r="A143" s="9">
        <v>44409.0</v>
      </c>
      <c r="B143" s="10" t="s">
        <v>69</v>
      </c>
      <c r="C143" s="10" t="s">
        <v>87</v>
      </c>
      <c r="D143" s="10" t="s">
        <v>13</v>
      </c>
      <c r="E143" s="11">
        <v>230.0</v>
      </c>
      <c r="F143" s="10" t="s">
        <v>14</v>
      </c>
      <c r="G143" s="13">
        <f t="shared" si="1"/>
        <v>1</v>
      </c>
      <c r="H143" s="6"/>
      <c r="I143" s="6"/>
      <c r="J143" s="6"/>
      <c r="M143" s="9">
        <v>44409.0</v>
      </c>
      <c r="N143" s="10" t="s">
        <v>69</v>
      </c>
      <c r="O143" s="10" t="s">
        <v>87</v>
      </c>
      <c r="P143" s="10" t="s">
        <v>13</v>
      </c>
      <c r="Q143" s="10" t="s">
        <v>14</v>
      </c>
      <c r="R143" s="13">
        <f t="shared" si="2"/>
        <v>1</v>
      </c>
      <c r="S143" s="6"/>
      <c r="T143" s="6"/>
      <c r="U143" s="6">
        <f t="shared" si="3"/>
        <v>1</v>
      </c>
    </row>
    <row r="144">
      <c r="A144" s="9">
        <v>44409.0</v>
      </c>
      <c r="B144" s="10" t="s">
        <v>69</v>
      </c>
      <c r="C144" s="10" t="s">
        <v>88</v>
      </c>
      <c r="D144" s="10" t="s">
        <v>22</v>
      </c>
      <c r="E144" s="11">
        <v>300.0</v>
      </c>
      <c r="F144" s="10" t="s">
        <v>18</v>
      </c>
      <c r="G144" s="13">
        <f t="shared" si="1"/>
        <v>1</v>
      </c>
      <c r="H144" s="6"/>
      <c r="I144" s="6"/>
      <c r="J144" s="6"/>
      <c r="M144" s="9">
        <v>44409.0</v>
      </c>
      <c r="N144" s="10" t="s">
        <v>69</v>
      </c>
      <c r="O144" s="10" t="s">
        <v>88</v>
      </c>
      <c r="P144" s="10" t="s">
        <v>22</v>
      </c>
      <c r="Q144" s="10" t="s">
        <v>18</v>
      </c>
      <c r="R144" s="13">
        <f t="shared" si="2"/>
        <v>1</v>
      </c>
      <c r="S144" s="6"/>
      <c r="T144" s="6"/>
      <c r="U144" s="6">
        <f t="shared" si="3"/>
        <v>1</v>
      </c>
    </row>
    <row r="145">
      <c r="A145" s="9">
        <v>44409.0</v>
      </c>
      <c r="B145" s="10" t="s">
        <v>69</v>
      </c>
      <c r="C145" s="10" t="s">
        <v>89</v>
      </c>
      <c r="D145" s="10" t="s">
        <v>27</v>
      </c>
      <c r="E145" s="11">
        <v>190.0</v>
      </c>
      <c r="F145" s="10" t="s">
        <v>14</v>
      </c>
      <c r="G145" s="13">
        <f t="shared" si="1"/>
        <v>1</v>
      </c>
      <c r="H145" s="6"/>
      <c r="I145" s="6"/>
      <c r="J145" s="6"/>
      <c r="M145" s="9">
        <v>44409.0</v>
      </c>
      <c r="N145" s="10" t="s">
        <v>69</v>
      </c>
      <c r="O145" s="10" t="s">
        <v>89</v>
      </c>
      <c r="P145" s="10" t="s">
        <v>27</v>
      </c>
      <c r="Q145" s="10" t="s">
        <v>14</v>
      </c>
      <c r="R145" s="13">
        <f t="shared" si="2"/>
        <v>1</v>
      </c>
      <c r="S145" s="6"/>
      <c r="T145" s="6"/>
      <c r="U145" s="6">
        <f t="shared" si="3"/>
        <v>1</v>
      </c>
    </row>
    <row r="146">
      <c r="A146" s="9">
        <v>44409.0</v>
      </c>
      <c r="B146" s="10" t="s">
        <v>69</v>
      </c>
      <c r="C146" s="10" t="s">
        <v>90</v>
      </c>
      <c r="D146" s="10" t="s">
        <v>17</v>
      </c>
      <c r="E146" s="11">
        <v>320.0</v>
      </c>
      <c r="F146" s="10" t="s">
        <v>18</v>
      </c>
      <c r="G146" s="13">
        <f t="shared" si="1"/>
        <v>1</v>
      </c>
      <c r="H146" s="6"/>
      <c r="I146" s="6"/>
      <c r="J146" s="6"/>
      <c r="M146" s="9">
        <v>44409.0</v>
      </c>
      <c r="N146" s="10" t="s">
        <v>69</v>
      </c>
      <c r="O146" s="10" t="s">
        <v>90</v>
      </c>
      <c r="P146" s="10" t="s">
        <v>17</v>
      </c>
      <c r="Q146" s="10" t="s">
        <v>18</v>
      </c>
      <c r="R146" s="13">
        <f t="shared" si="2"/>
        <v>1</v>
      </c>
      <c r="S146" s="6"/>
      <c r="T146" s="6"/>
      <c r="U146" s="6">
        <f t="shared" si="3"/>
        <v>1</v>
      </c>
    </row>
    <row r="147">
      <c r="A147" s="9">
        <v>44409.0</v>
      </c>
      <c r="B147" s="10" t="s">
        <v>69</v>
      </c>
      <c r="C147" s="10" t="s">
        <v>91</v>
      </c>
      <c r="D147" s="10" t="s">
        <v>19</v>
      </c>
      <c r="E147" s="11">
        <v>80.0</v>
      </c>
      <c r="F147" s="10" t="s">
        <v>14</v>
      </c>
      <c r="G147" s="13">
        <f t="shared" si="1"/>
        <v>1</v>
      </c>
      <c r="H147" s="6"/>
      <c r="I147" s="6"/>
      <c r="J147" s="6"/>
      <c r="M147" s="9">
        <v>44409.0</v>
      </c>
      <c r="N147" s="10" t="s">
        <v>69</v>
      </c>
      <c r="O147" s="10" t="s">
        <v>91</v>
      </c>
      <c r="P147" s="10" t="s">
        <v>19</v>
      </c>
      <c r="Q147" s="10" t="s">
        <v>14</v>
      </c>
      <c r="R147" s="13">
        <f t="shared" si="2"/>
        <v>1</v>
      </c>
      <c r="S147" s="6"/>
      <c r="T147" s="6"/>
      <c r="U147" s="6">
        <f t="shared" si="3"/>
        <v>1</v>
      </c>
    </row>
    <row r="148">
      <c r="A148" s="9">
        <v>44410.0</v>
      </c>
      <c r="B148" s="10" t="s">
        <v>9</v>
      </c>
      <c r="C148" s="10" t="s">
        <v>92</v>
      </c>
      <c r="D148" s="10" t="s">
        <v>13</v>
      </c>
      <c r="E148" s="11">
        <v>230.0</v>
      </c>
      <c r="F148" s="10" t="s">
        <v>14</v>
      </c>
      <c r="G148" s="13">
        <f t="shared" si="1"/>
        <v>2</v>
      </c>
      <c r="H148" s="6"/>
      <c r="I148" s="6"/>
      <c r="J148" s="6"/>
      <c r="M148" s="9">
        <v>44410.0</v>
      </c>
      <c r="N148" s="10" t="s">
        <v>9</v>
      </c>
      <c r="O148" s="10" t="s">
        <v>92</v>
      </c>
      <c r="P148" s="10" t="s">
        <v>13</v>
      </c>
      <c r="Q148" s="10" t="s">
        <v>14</v>
      </c>
      <c r="R148" s="13">
        <f t="shared" si="2"/>
        <v>2</v>
      </c>
      <c r="S148" s="6"/>
      <c r="T148" s="6"/>
      <c r="U148" s="6">
        <f t="shared" si="3"/>
        <v>2</v>
      </c>
    </row>
    <row r="149">
      <c r="A149" s="9">
        <v>44410.0</v>
      </c>
      <c r="B149" s="10" t="s">
        <v>9</v>
      </c>
      <c r="C149" s="10" t="s">
        <v>93</v>
      </c>
      <c r="D149" s="10" t="s">
        <v>27</v>
      </c>
      <c r="E149" s="11">
        <v>190.0</v>
      </c>
      <c r="F149" s="10" t="s">
        <v>14</v>
      </c>
      <c r="G149" s="13">
        <f t="shared" si="1"/>
        <v>2</v>
      </c>
      <c r="H149" s="6"/>
      <c r="I149" s="6"/>
      <c r="J149" s="6"/>
      <c r="M149" s="9">
        <v>44410.0</v>
      </c>
      <c r="N149" s="10" t="s">
        <v>9</v>
      </c>
      <c r="O149" s="10" t="s">
        <v>93</v>
      </c>
      <c r="P149" s="10" t="s">
        <v>27</v>
      </c>
      <c r="Q149" s="10" t="s">
        <v>14</v>
      </c>
      <c r="R149" s="13">
        <f t="shared" si="2"/>
        <v>2</v>
      </c>
      <c r="S149" s="6"/>
      <c r="T149" s="6"/>
      <c r="U149" s="6">
        <f t="shared" si="3"/>
        <v>2</v>
      </c>
    </row>
    <row r="150">
      <c r="A150" s="9">
        <v>44410.0</v>
      </c>
      <c r="B150" s="10" t="s">
        <v>23</v>
      </c>
      <c r="C150" s="10" t="s">
        <v>24</v>
      </c>
      <c r="D150" s="10" t="s">
        <v>30</v>
      </c>
      <c r="E150" s="11">
        <v>100.0</v>
      </c>
      <c r="F150" s="10" t="s">
        <v>31</v>
      </c>
      <c r="G150" s="13">
        <f t="shared" si="1"/>
        <v>2</v>
      </c>
      <c r="H150" s="6"/>
      <c r="I150" s="6"/>
      <c r="J150" s="6"/>
      <c r="M150" s="9">
        <v>44410.0</v>
      </c>
      <c r="N150" s="10" t="s">
        <v>23</v>
      </c>
      <c r="O150" s="10" t="s">
        <v>24</v>
      </c>
      <c r="P150" s="10" t="s">
        <v>30</v>
      </c>
      <c r="Q150" s="10" t="s">
        <v>31</v>
      </c>
      <c r="R150" s="13">
        <f t="shared" si="2"/>
        <v>2</v>
      </c>
      <c r="S150" s="6"/>
      <c r="T150" s="6"/>
      <c r="U150" s="6">
        <f t="shared" si="3"/>
        <v>2</v>
      </c>
    </row>
    <row r="151">
      <c r="A151" s="9">
        <v>44410.0</v>
      </c>
      <c r="B151" s="10" t="s">
        <v>23</v>
      </c>
      <c r="C151" s="10" t="s">
        <v>25</v>
      </c>
      <c r="D151" s="10" t="s">
        <v>13</v>
      </c>
      <c r="E151" s="11">
        <v>230.0</v>
      </c>
      <c r="F151" s="10" t="s">
        <v>14</v>
      </c>
      <c r="G151" s="13">
        <f t="shared" si="1"/>
        <v>2</v>
      </c>
      <c r="H151" s="6"/>
      <c r="I151" s="6"/>
      <c r="J151" s="6"/>
      <c r="M151" s="9">
        <v>44410.0</v>
      </c>
      <c r="N151" s="10" t="s">
        <v>23</v>
      </c>
      <c r="O151" s="10" t="s">
        <v>25</v>
      </c>
      <c r="P151" s="10" t="s">
        <v>13</v>
      </c>
      <c r="Q151" s="10" t="s">
        <v>14</v>
      </c>
      <c r="R151" s="13">
        <f t="shared" si="2"/>
        <v>2</v>
      </c>
      <c r="S151" s="6"/>
      <c r="T151" s="6"/>
      <c r="U151" s="6">
        <f t="shared" si="3"/>
        <v>2</v>
      </c>
    </row>
    <row r="152">
      <c r="A152" s="9">
        <v>44410.0</v>
      </c>
      <c r="B152" s="10" t="s">
        <v>23</v>
      </c>
      <c r="C152" s="10" t="s">
        <v>26</v>
      </c>
      <c r="D152" s="10" t="s">
        <v>19</v>
      </c>
      <c r="E152" s="11">
        <v>80.0</v>
      </c>
      <c r="F152" s="10" t="s">
        <v>14</v>
      </c>
      <c r="G152" s="13">
        <f t="shared" si="1"/>
        <v>2</v>
      </c>
      <c r="H152" s="6"/>
      <c r="I152" s="6"/>
      <c r="J152" s="6"/>
      <c r="M152" s="9">
        <v>44410.0</v>
      </c>
      <c r="N152" s="10" t="s">
        <v>23</v>
      </c>
      <c r="O152" s="10" t="s">
        <v>26</v>
      </c>
      <c r="P152" s="10" t="s">
        <v>19</v>
      </c>
      <c r="Q152" s="10" t="s">
        <v>14</v>
      </c>
      <c r="R152" s="13">
        <f t="shared" si="2"/>
        <v>2</v>
      </c>
      <c r="S152" s="6"/>
      <c r="T152" s="6"/>
      <c r="U152" s="6">
        <f t="shared" si="3"/>
        <v>2</v>
      </c>
    </row>
    <row r="153">
      <c r="A153" s="9">
        <v>44410.0</v>
      </c>
      <c r="B153" s="10" t="s">
        <v>23</v>
      </c>
      <c r="C153" s="10" t="s">
        <v>28</v>
      </c>
      <c r="D153" s="10" t="s">
        <v>36</v>
      </c>
      <c r="E153" s="11">
        <v>180.0</v>
      </c>
      <c r="F153" s="10" t="s">
        <v>12</v>
      </c>
      <c r="G153" s="13">
        <f t="shared" si="1"/>
        <v>2</v>
      </c>
      <c r="H153" s="6"/>
      <c r="I153" s="6"/>
      <c r="J153" s="6"/>
      <c r="M153" s="9">
        <v>44410.0</v>
      </c>
      <c r="N153" s="10" t="s">
        <v>23</v>
      </c>
      <c r="O153" s="10" t="s">
        <v>28</v>
      </c>
      <c r="P153" s="10" t="s">
        <v>36</v>
      </c>
      <c r="Q153" s="10" t="s">
        <v>12</v>
      </c>
      <c r="R153" s="13">
        <f t="shared" si="2"/>
        <v>2</v>
      </c>
      <c r="S153" s="6"/>
      <c r="T153" s="6"/>
      <c r="U153" s="6">
        <f t="shared" si="3"/>
        <v>2</v>
      </c>
    </row>
    <row r="154">
      <c r="A154" s="9">
        <v>44410.0</v>
      </c>
      <c r="B154" s="10" t="s">
        <v>23</v>
      </c>
      <c r="C154" s="10" t="s">
        <v>94</v>
      </c>
      <c r="D154" s="10" t="s">
        <v>30</v>
      </c>
      <c r="E154" s="11">
        <v>100.0</v>
      </c>
      <c r="F154" s="10" t="s">
        <v>31</v>
      </c>
      <c r="G154" s="13">
        <f t="shared" si="1"/>
        <v>2</v>
      </c>
      <c r="H154" s="6"/>
      <c r="I154" s="6"/>
      <c r="J154" s="6"/>
      <c r="M154" s="9">
        <v>44410.0</v>
      </c>
      <c r="N154" s="10" t="s">
        <v>23</v>
      </c>
      <c r="O154" s="10" t="s">
        <v>94</v>
      </c>
      <c r="P154" s="10" t="s">
        <v>30</v>
      </c>
      <c r="Q154" s="10" t="s">
        <v>31</v>
      </c>
      <c r="R154" s="13">
        <f t="shared" si="2"/>
        <v>2</v>
      </c>
      <c r="S154" s="6"/>
      <c r="T154" s="6"/>
      <c r="U154" s="6">
        <f t="shared" si="3"/>
        <v>2</v>
      </c>
    </row>
    <row r="155">
      <c r="A155" s="9">
        <v>44410.0</v>
      </c>
      <c r="B155" s="10" t="s">
        <v>23</v>
      </c>
      <c r="C155" s="10" t="s">
        <v>32</v>
      </c>
      <c r="D155" s="10" t="s">
        <v>22</v>
      </c>
      <c r="E155" s="11">
        <v>300.0</v>
      </c>
      <c r="F155" s="10" t="s">
        <v>18</v>
      </c>
      <c r="G155" s="13">
        <f t="shared" si="1"/>
        <v>2</v>
      </c>
      <c r="H155" s="6"/>
      <c r="I155" s="6"/>
      <c r="J155" s="6"/>
      <c r="M155" s="9">
        <v>44410.0</v>
      </c>
      <c r="N155" s="10" t="s">
        <v>23</v>
      </c>
      <c r="O155" s="10" t="s">
        <v>32</v>
      </c>
      <c r="P155" s="10" t="s">
        <v>22</v>
      </c>
      <c r="Q155" s="10" t="s">
        <v>18</v>
      </c>
      <c r="R155" s="13">
        <f t="shared" si="2"/>
        <v>2</v>
      </c>
      <c r="S155" s="6"/>
      <c r="T155" s="6"/>
      <c r="U155" s="6">
        <f t="shared" si="3"/>
        <v>2</v>
      </c>
    </row>
    <row r="156">
      <c r="A156" s="9">
        <v>44410.0</v>
      </c>
      <c r="B156" s="10" t="s">
        <v>23</v>
      </c>
      <c r="C156" s="10" t="s">
        <v>33</v>
      </c>
      <c r="D156" s="10" t="s">
        <v>13</v>
      </c>
      <c r="E156" s="11">
        <v>230.0</v>
      </c>
      <c r="F156" s="10" t="s">
        <v>14</v>
      </c>
      <c r="G156" s="13">
        <f t="shared" si="1"/>
        <v>2</v>
      </c>
      <c r="H156" s="6"/>
      <c r="I156" s="6"/>
      <c r="J156" s="6"/>
      <c r="M156" s="9">
        <v>44410.0</v>
      </c>
      <c r="N156" s="10" t="s">
        <v>23</v>
      </c>
      <c r="O156" s="10" t="s">
        <v>33</v>
      </c>
      <c r="P156" s="10" t="s">
        <v>13</v>
      </c>
      <c r="Q156" s="10" t="s">
        <v>14</v>
      </c>
      <c r="R156" s="13">
        <f t="shared" si="2"/>
        <v>2</v>
      </c>
      <c r="S156" s="6"/>
      <c r="T156" s="6"/>
      <c r="U156" s="6">
        <f t="shared" si="3"/>
        <v>2</v>
      </c>
    </row>
    <row r="157">
      <c r="A157" s="9">
        <v>44410.0</v>
      </c>
      <c r="B157" s="10" t="s">
        <v>23</v>
      </c>
      <c r="C157" s="10" t="s">
        <v>35</v>
      </c>
      <c r="D157" s="10" t="s">
        <v>11</v>
      </c>
      <c r="E157" s="11">
        <v>160.0</v>
      </c>
      <c r="F157" s="10" t="s">
        <v>12</v>
      </c>
      <c r="G157" s="13">
        <f t="shared" si="1"/>
        <v>2</v>
      </c>
      <c r="H157" s="6"/>
      <c r="I157" s="6"/>
      <c r="J157" s="6"/>
      <c r="M157" s="9">
        <v>44410.0</v>
      </c>
      <c r="N157" s="10" t="s">
        <v>23</v>
      </c>
      <c r="O157" s="10" t="s">
        <v>35</v>
      </c>
      <c r="P157" s="10" t="s">
        <v>11</v>
      </c>
      <c r="Q157" s="10" t="s">
        <v>12</v>
      </c>
      <c r="R157" s="13">
        <f t="shared" si="2"/>
        <v>2</v>
      </c>
      <c r="S157" s="6"/>
      <c r="T157" s="6"/>
      <c r="U157" s="6">
        <f t="shared" si="3"/>
        <v>2</v>
      </c>
    </row>
    <row r="158">
      <c r="A158" s="9">
        <v>44410.0</v>
      </c>
      <c r="B158" s="10" t="s">
        <v>23</v>
      </c>
      <c r="C158" s="10">
        <v>7742.0</v>
      </c>
      <c r="D158" s="10" t="s">
        <v>20</v>
      </c>
      <c r="E158" s="11">
        <v>220.0</v>
      </c>
      <c r="F158" s="10" t="s">
        <v>21</v>
      </c>
      <c r="G158" s="13">
        <f t="shared" si="1"/>
        <v>2</v>
      </c>
      <c r="H158" s="6"/>
      <c r="I158" s="6"/>
      <c r="J158" s="6"/>
      <c r="M158" s="9">
        <v>44410.0</v>
      </c>
      <c r="N158" s="10" t="s">
        <v>23</v>
      </c>
      <c r="O158" s="10">
        <v>7742.0</v>
      </c>
      <c r="P158" s="10" t="s">
        <v>20</v>
      </c>
      <c r="Q158" s="10" t="s">
        <v>21</v>
      </c>
      <c r="R158" s="13">
        <f t="shared" si="2"/>
        <v>2</v>
      </c>
      <c r="S158" s="6"/>
      <c r="T158" s="6"/>
      <c r="U158" s="6">
        <f t="shared" si="3"/>
        <v>2</v>
      </c>
    </row>
    <row r="159">
      <c r="A159" s="9">
        <v>44410.0</v>
      </c>
      <c r="B159" s="10" t="s">
        <v>23</v>
      </c>
      <c r="C159" s="10">
        <v>8240.0</v>
      </c>
      <c r="D159" s="10" t="s">
        <v>27</v>
      </c>
      <c r="E159" s="11">
        <v>190.0</v>
      </c>
      <c r="F159" s="10" t="s">
        <v>14</v>
      </c>
      <c r="G159" s="13">
        <f t="shared" si="1"/>
        <v>2</v>
      </c>
      <c r="H159" s="6"/>
      <c r="I159" s="6"/>
      <c r="J159" s="6"/>
      <c r="M159" s="9">
        <v>44410.0</v>
      </c>
      <c r="N159" s="10" t="s">
        <v>23</v>
      </c>
      <c r="O159" s="10">
        <v>8240.0</v>
      </c>
      <c r="P159" s="10" t="s">
        <v>27</v>
      </c>
      <c r="Q159" s="10" t="s">
        <v>14</v>
      </c>
      <c r="R159" s="13">
        <f t="shared" si="2"/>
        <v>2</v>
      </c>
      <c r="S159" s="6"/>
      <c r="T159" s="6"/>
      <c r="U159" s="6">
        <f t="shared" si="3"/>
        <v>2</v>
      </c>
    </row>
    <row r="160">
      <c r="A160" s="9">
        <v>44410.0</v>
      </c>
      <c r="B160" s="10" t="s">
        <v>23</v>
      </c>
      <c r="C160" s="10">
        <v>748.0</v>
      </c>
      <c r="D160" s="10" t="s">
        <v>30</v>
      </c>
      <c r="E160" s="11">
        <v>100.0</v>
      </c>
      <c r="F160" s="10" t="s">
        <v>31</v>
      </c>
      <c r="G160" s="13">
        <f t="shared" si="1"/>
        <v>2</v>
      </c>
      <c r="H160" s="6"/>
      <c r="I160" s="6"/>
      <c r="J160" s="6"/>
      <c r="M160" s="9">
        <v>44410.0</v>
      </c>
      <c r="N160" s="10" t="s">
        <v>23</v>
      </c>
      <c r="O160" s="10">
        <v>748.0</v>
      </c>
      <c r="P160" s="10" t="s">
        <v>30</v>
      </c>
      <c r="Q160" s="10" t="s">
        <v>31</v>
      </c>
      <c r="R160" s="13">
        <f t="shared" si="2"/>
        <v>2</v>
      </c>
      <c r="S160" s="6"/>
      <c r="T160" s="6"/>
      <c r="U160" s="6">
        <f t="shared" si="3"/>
        <v>2</v>
      </c>
    </row>
    <row r="161">
      <c r="A161" s="9">
        <v>44410.0</v>
      </c>
      <c r="B161" s="10" t="s">
        <v>23</v>
      </c>
      <c r="C161" s="10">
        <v>1041.0</v>
      </c>
      <c r="D161" s="10" t="s">
        <v>30</v>
      </c>
      <c r="E161" s="11">
        <v>100.0</v>
      </c>
      <c r="F161" s="10" t="s">
        <v>31</v>
      </c>
      <c r="G161" s="13">
        <f t="shared" si="1"/>
        <v>2</v>
      </c>
      <c r="H161" s="6"/>
      <c r="I161" s="6"/>
      <c r="J161" s="6"/>
      <c r="M161" s="9">
        <v>44410.0</v>
      </c>
      <c r="N161" s="10" t="s">
        <v>23</v>
      </c>
      <c r="O161" s="10">
        <v>1041.0</v>
      </c>
      <c r="P161" s="10" t="s">
        <v>30</v>
      </c>
      <c r="Q161" s="10" t="s">
        <v>31</v>
      </c>
      <c r="R161" s="13">
        <f t="shared" si="2"/>
        <v>2</v>
      </c>
      <c r="S161" s="6"/>
      <c r="T161" s="6"/>
      <c r="U161" s="6">
        <f t="shared" si="3"/>
        <v>2</v>
      </c>
    </row>
    <row r="162">
      <c r="A162" s="9">
        <v>44410.0</v>
      </c>
      <c r="B162" s="10" t="s">
        <v>23</v>
      </c>
      <c r="C162" s="10">
        <v>6245.0</v>
      </c>
      <c r="D162" s="10" t="s">
        <v>36</v>
      </c>
      <c r="E162" s="11">
        <v>180.0</v>
      </c>
      <c r="F162" s="10" t="s">
        <v>12</v>
      </c>
      <c r="G162" s="13">
        <f t="shared" si="1"/>
        <v>2</v>
      </c>
      <c r="H162" s="6"/>
      <c r="I162" s="6"/>
      <c r="J162" s="6"/>
      <c r="M162" s="9">
        <v>44410.0</v>
      </c>
      <c r="N162" s="10" t="s">
        <v>23</v>
      </c>
      <c r="O162" s="10">
        <v>6245.0</v>
      </c>
      <c r="P162" s="10" t="s">
        <v>36</v>
      </c>
      <c r="Q162" s="10" t="s">
        <v>12</v>
      </c>
      <c r="R162" s="13">
        <f t="shared" si="2"/>
        <v>2</v>
      </c>
      <c r="S162" s="6"/>
      <c r="T162" s="6"/>
      <c r="U162" s="6">
        <f t="shared" si="3"/>
        <v>2</v>
      </c>
    </row>
    <row r="163">
      <c r="A163" s="9">
        <v>44410.0</v>
      </c>
      <c r="B163" s="10" t="s">
        <v>23</v>
      </c>
      <c r="C163" s="10" t="s">
        <v>95</v>
      </c>
      <c r="D163" s="10" t="s">
        <v>22</v>
      </c>
      <c r="E163" s="11">
        <v>300.0</v>
      </c>
      <c r="F163" s="10" t="s">
        <v>18</v>
      </c>
      <c r="G163" s="13">
        <f t="shared" si="1"/>
        <v>2</v>
      </c>
      <c r="H163" s="6"/>
      <c r="I163" s="6"/>
      <c r="J163" s="6"/>
      <c r="M163" s="9">
        <v>44410.0</v>
      </c>
      <c r="N163" s="10" t="s">
        <v>23</v>
      </c>
      <c r="O163" s="10" t="s">
        <v>95</v>
      </c>
      <c r="P163" s="10" t="s">
        <v>22</v>
      </c>
      <c r="Q163" s="10" t="s">
        <v>18</v>
      </c>
      <c r="R163" s="13">
        <f t="shared" si="2"/>
        <v>2</v>
      </c>
      <c r="S163" s="6"/>
      <c r="T163" s="6"/>
      <c r="U163" s="6">
        <f t="shared" si="3"/>
        <v>2</v>
      </c>
    </row>
    <row r="164">
      <c r="A164" s="9">
        <v>44410.0</v>
      </c>
      <c r="B164" s="10" t="s">
        <v>23</v>
      </c>
      <c r="C164" s="10" t="s">
        <v>37</v>
      </c>
      <c r="D164" s="10" t="s">
        <v>30</v>
      </c>
      <c r="E164" s="11">
        <v>100.0</v>
      </c>
      <c r="F164" s="10" t="s">
        <v>31</v>
      </c>
      <c r="G164" s="13">
        <f t="shared" si="1"/>
        <v>2</v>
      </c>
      <c r="H164" s="6"/>
      <c r="I164" s="6"/>
      <c r="J164" s="6"/>
      <c r="M164" s="9">
        <v>44410.0</v>
      </c>
      <c r="N164" s="10" t="s">
        <v>23</v>
      </c>
      <c r="O164" s="10" t="s">
        <v>37</v>
      </c>
      <c r="P164" s="10" t="s">
        <v>30</v>
      </c>
      <c r="Q164" s="10" t="s">
        <v>31</v>
      </c>
      <c r="R164" s="13">
        <f t="shared" si="2"/>
        <v>2</v>
      </c>
      <c r="S164" s="6"/>
      <c r="T164" s="6"/>
      <c r="U164" s="6">
        <f t="shared" si="3"/>
        <v>2</v>
      </c>
    </row>
    <row r="165">
      <c r="A165" s="9">
        <v>44410.0</v>
      </c>
      <c r="B165" s="10" t="s">
        <v>23</v>
      </c>
      <c r="C165" s="10" t="s">
        <v>96</v>
      </c>
      <c r="D165" s="10" t="s">
        <v>30</v>
      </c>
      <c r="E165" s="11">
        <v>100.0</v>
      </c>
      <c r="F165" s="10" t="s">
        <v>31</v>
      </c>
      <c r="G165" s="13">
        <f t="shared" si="1"/>
        <v>2</v>
      </c>
      <c r="H165" s="6"/>
      <c r="I165" s="6"/>
      <c r="J165" s="6"/>
      <c r="M165" s="9">
        <v>44410.0</v>
      </c>
      <c r="N165" s="10" t="s">
        <v>23</v>
      </c>
      <c r="O165" s="10" t="s">
        <v>96</v>
      </c>
      <c r="P165" s="10" t="s">
        <v>30</v>
      </c>
      <c r="Q165" s="10" t="s">
        <v>31</v>
      </c>
      <c r="R165" s="13">
        <f t="shared" si="2"/>
        <v>2</v>
      </c>
      <c r="S165" s="6"/>
      <c r="T165" s="6"/>
      <c r="U165" s="6">
        <f t="shared" si="3"/>
        <v>2</v>
      </c>
    </row>
    <row r="166">
      <c r="A166" s="9">
        <v>44410.0</v>
      </c>
      <c r="B166" s="10" t="s">
        <v>40</v>
      </c>
      <c r="C166" s="10">
        <v>4640.0</v>
      </c>
      <c r="D166" s="10" t="s">
        <v>13</v>
      </c>
      <c r="E166" s="11">
        <v>230.0</v>
      </c>
      <c r="F166" s="10" t="s">
        <v>14</v>
      </c>
      <c r="G166" s="13">
        <f t="shared" si="1"/>
        <v>2</v>
      </c>
      <c r="H166" s="6"/>
      <c r="I166" s="6"/>
      <c r="J166" s="6"/>
      <c r="M166" s="9">
        <v>44410.0</v>
      </c>
      <c r="N166" s="10" t="s">
        <v>40</v>
      </c>
      <c r="O166" s="10">
        <v>4640.0</v>
      </c>
      <c r="P166" s="10" t="s">
        <v>13</v>
      </c>
      <c r="Q166" s="10" t="s">
        <v>14</v>
      </c>
      <c r="R166" s="13">
        <f t="shared" si="2"/>
        <v>2</v>
      </c>
      <c r="S166" s="6"/>
      <c r="T166" s="6"/>
      <c r="U166" s="6">
        <f t="shared" si="3"/>
        <v>2</v>
      </c>
    </row>
    <row r="167">
      <c r="A167" s="9">
        <v>44410.0</v>
      </c>
      <c r="B167" s="10" t="s">
        <v>97</v>
      </c>
      <c r="C167" s="16">
        <v>1.0E46</v>
      </c>
      <c r="D167" s="10" t="s">
        <v>19</v>
      </c>
      <c r="E167" s="11">
        <v>80.0</v>
      </c>
      <c r="F167" s="10" t="s">
        <v>14</v>
      </c>
      <c r="G167" s="13">
        <f t="shared" si="1"/>
        <v>2</v>
      </c>
      <c r="H167" s="6"/>
      <c r="I167" s="6"/>
      <c r="J167" s="6"/>
      <c r="M167" s="9">
        <v>44410.0</v>
      </c>
      <c r="N167" s="10" t="s">
        <v>97</v>
      </c>
      <c r="O167" s="16">
        <v>1.0E46</v>
      </c>
      <c r="P167" s="10" t="s">
        <v>19</v>
      </c>
      <c r="Q167" s="10" t="s">
        <v>14</v>
      </c>
      <c r="R167" s="13">
        <f t="shared" si="2"/>
        <v>2</v>
      </c>
      <c r="S167" s="6"/>
      <c r="T167" s="6"/>
      <c r="U167" s="6">
        <f t="shared" si="3"/>
        <v>2</v>
      </c>
    </row>
    <row r="168">
      <c r="A168" s="9">
        <v>44410.0</v>
      </c>
      <c r="B168" s="10" t="s">
        <v>97</v>
      </c>
      <c r="C168" s="10" t="s">
        <v>98</v>
      </c>
      <c r="D168" s="10" t="s">
        <v>34</v>
      </c>
      <c r="E168" s="11">
        <v>250.0</v>
      </c>
      <c r="F168" s="10" t="s">
        <v>14</v>
      </c>
      <c r="G168" s="13">
        <f t="shared" si="1"/>
        <v>2</v>
      </c>
      <c r="H168" s="6"/>
      <c r="I168" s="6"/>
      <c r="J168" s="6"/>
      <c r="M168" s="9">
        <v>44410.0</v>
      </c>
      <c r="N168" s="10" t="s">
        <v>97</v>
      </c>
      <c r="O168" s="10" t="s">
        <v>98</v>
      </c>
      <c r="P168" s="10" t="s">
        <v>34</v>
      </c>
      <c r="Q168" s="10" t="s">
        <v>14</v>
      </c>
      <c r="R168" s="13">
        <f t="shared" si="2"/>
        <v>2</v>
      </c>
      <c r="S168" s="6"/>
      <c r="T168" s="6"/>
      <c r="U168" s="6">
        <f t="shared" si="3"/>
        <v>2</v>
      </c>
    </row>
    <row r="169">
      <c r="A169" s="9">
        <v>44410.0</v>
      </c>
      <c r="B169" s="10" t="s">
        <v>97</v>
      </c>
      <c r="C169" s="10" t="s">
        <v>99</v>
      </c>
      <c r="D169" s="10" t="s">
        <v>13</v>
      </c>
      <c r="E169" s="11">
        <v>230.0</v>
      </c>
      <c r="F169" s="10" t="s">
        <v>14</v>
      </c>
      <c r="G169" s="13">
        <f t="shared" si="1"/>
        <v>2</v>
      </c>
      <c r="H169" s="6"/>
      <c r="I169" s="6"/>
      <c r="J169" s="6"/>
      <c r="M169" s="9">
        <v>44410.0</v>
      </c>
      <c r="N169" s="10" t="s">
        <v>97</v>
      </c>
      <c r="O169" s="10" t="s">
        <v>99</v>
      </c>
      <c r="P169" s="10" t="s">
        <v>13</v>
      </c>
      <c r="Q169" s="10" t="s">
        <v>14</v>
      </c>
      <c r="R169" s="13">
        <f t="shared" si="2"/>
        <v>2</v>
      </c>
      <c r="S169" s="6"/>
      <c r="T169" s="6"/>
      <c r="U169" s="6">
        <f t="shared" si="3"/>
        <v>2</v>
      </c>
    </row>
    <row r="170">
      <c r="A170" s="9">
        <v>44410.0</v>
      </c>
      <c r="B170" s="10" t="s">
        <v>97</v>
      </c>
      <c r="C170" s="16">
        <v>4.0E47</v>
      </c>
      <c r="D170" s="10" t="s">
        <v>36</v>
      </c>
      <c r="E170" s="11">
        <v>180.0</v>
      </c>
      <c r="F170" s="10" t="s">
        <v>12</v>
      </c>
      <c r="G170" s="13">
        <f t="shared" si="1"/>
        <v>2</v>
      </c>
      <c r="H170" s="6"/>
      <c r="I170" s="6"/>
      <c r="J170" s="6"/>
      <c r="M170" s="9">
        <v>44410.0</v>
      </c>
      <c r="N170" s="10" t="s">
        <v>97</v>
      </c>
      <c r="O170" s="16">
        <v>4.0E47</v>
      </c>
      <c r="P170" s="10" t="s">
        <v>36</v>
      </c>
      <c r="Q170" s="10" t="s">
        <v>12</v>
      </c>
      <c r="R170" s="13">
        <f t="shared" si="2"/>
        <v>2</v>
      </c>
      <c r="S170" s="6"/>
      <c r="T170" s="6"/>
      <c r="U170" s="6">
        <f t="shared" si="3"/>
        <v>2</v>
      </c>
    </row>
    <row r="171">
      <c r="A171" s="9">
        <v>44410.0</v>
      </c>
      <c r="B171" s="10" t="s">
        <v>97</v>
      </c>
      <c r="C171" s="10" t="s">
        <v>100</v>
      </c>
      <c r="D171" s="10" t="s">
        <v>30</v>
      </c>
      <c r="E171" s="11">
        <v>100.0</v>
      </c>
      <c r="F171" s="10" t="s">
        <v>31</v>
      </c>
      <c r="G171" s="13">
        <f t="shared" si="1"/>
        <v>2</v>
      </c>
      <c r="H171" s="6"/>
      <c r="I171" s="6"/>
      <c r="J171" s="6"/>
      <c r="M171" s="9">
        <v>44410.0</v>
      </c>
      <c r="N171" s="10" t="s">
        <v>97</v>
      </c>
      <c r="O171" s="10" t="s">
        <v>100</v>
      </c>
      <c r="P171" s="10" t="s">
        <v>30</v>
      </c>
      <c r="Q171" s="10" t="s">
        <v>31</v>
      </c>
      <c r="R171" s="13">
        <f t="shared" si="2"/>
        <v>2</v>
      </c>
      <c r="S171" s="6"/>
      <c r="T171" s="6"/>
      <c r="U171" s="6">
        <f t="shared" si="3"/>
        <v>2</v>
      </c>
    </row>
    <row r="172">
      <c r="A172" s="9">
        <v>44410.0</v>
      </c>
      <c r="B172" s="10" t="s">
        <v>97</v>
      </c>
      <c r="C172" s="10" t="s">
        <v>101</v>
      </c>
      <c r="D172" s="10" t="s">
        <v>11</v>
      </c>
      <c r="E172" s="11">
        <v>160.0</v>
      </c>
      <c r="F172" s="10" t="s">
        <v>12</v>
      </c>
      <c r="G172" s="13">
        <f t="shared" si="1"/>
        <v>2</v>
      </c>
      <c r="H172" s="6"/>
      <c r="I172" s="6"/>
      <c r="J172" s="6"/>
      <c r="M172" s="9">
        <v>44410.0</v>
      </c>
      <c r="N172" s="10" t="s">
        <v>97</v>
      </c>
      <c r="O172" s="10" t="s">
        <v>101</v>
      </c>
      <c r="P172" s="10" t="s">
        <v>11</v>
      </c>
      <c r="Q172" s="10" t="s">
        <v>12</v>
      </c>
      <c r="R172" s="13">
        <f t="shared" si="2"/>
        <v>2</v>
      </c>
      <c r="S172" s="6"/>
      <c r="T172" s="6"/>
      <c r="U172" s="6">
        <f t="shared" si="3"/>
        <v>2</v>
      </c>
    </row>
    <row r="173">
      <c r="A173" s="9">
        <v>44410.0</v>
      </c>
      <c r="B173" s="10" t="s">
        <v>97</v>
      </c>
      <c r="C173" s="10" t="s">
        <v>102</v>
      </c>
      <c r="D173" s="10" t="s">
        <v>22</v>
      </c>
      <c r="E173" s="11">
        <v>300.0</v>
      </c>
      <c r="F173" s="10" t="s">
        <v>18</v>
      </c>
      <c r="G173" s="13">
        <f t="shared" si="1"/>
        <v>2</v>
      </c>
      <c r="H173" s="6"/>
      <c r="I173" s="6"/>
      <c r="J173" s="6"/>
      <c r="M173" s="9">
        <v>44410.0</v>
      </c>
      <c r="N173" s="10" t="s">
        <v>97</v>
      </c>
      <c r="O173" s="10" t="s">
        <v>102</v>
      </c>
      <c r="P173" s="10" t="s">
        <v>22</v>
      </c>
      <c r="Q173" s="10" t="s">
        <v>18</v>
      </c>
      <c r="R173" s="13">
        <f t="shared" si="2"/>
        <v>2</v>
      </c>
      <c r="S173" s="6"/>
      <c r="T173" s="6"/>
      <c r="U173" s="6">
        <f t="shared" si="3"/>
        <v>2</v>
      </c>
    </row>
    <row r="174">
      <c r="A174" s="9">
        <v>44410.0</v>
      </c>
      <c r="B174" s="10" t="s">
        <v>97</v>
      </c>
      <c r="C174" s="10">
        <v>1544.0</v>
      </c>
      <c r="D174" s="10" t="s">
        <v>22</v>
      </c>
      <c r="E174" s="11">
        <v>300.0</v>
      </c>
      <c r="F174" s="10" t="s">
        <v>18</v>
      </c>
      <c r="G174" s="13">
        <f t="shared" si="1"/>
        <v>2</v>
      </c>
      <c r="H174" s="6"/>
      <c r="I174" s="6"/>
      <c r="J174" s="6"/>
      <c r="M174" s="9">
        <v>44410.0</v>
      </c>
      <c r="N174" s="10" t="s">
        <v>97</v>
      </c>
      <c r="O174" s="10">
        <v>1544.0</v>
      </c>
      <c r="P174" s="10" t="s">
        <v>22</v>
      </c>
      <c r="Q174" s="10" t="s">
        <v>18</v>
      </c>
      <c r="R174" s="13">
        <f t="shared" si="2"/>
        <v>2</v>
      </c>
      <c r="S174" s="6"/>
      <c r="T174" s="6"/>
      <c r="U174" s="6">
        <f t="shared" si="3"/>
        <v>2</v>
      </c>
    </row>
    <row r="175">
      <c r="A175" s="9">
        <v>44410.0</v>
      </c>
      <c r="B175" s="10" t="s">
        <v>97</v>
      </c>
      <c r="C175" s="10">
        <v>4340.0</v>
      </c>
      <c r="D175" s="10" t="s">
        <v>22</v>
      </c>
      <c r="E175" s="11">
        <v>300.0</v>
      </c>
      <c r="F175" s="10" t="s">
        <v>18</v>
      </c>
      <c r="G175" s="13">
        <f t="shared" si="1"/>
        <v>2</v>
      </c>
      <c r="H175" s="6"/>
      <c r="I175" s="6"/>
      <c r="J175" s="6"/>
      <c r="M175" s="9">
        <v>44410.0</v>
      </c>
      <c r="N175" s="10" t="s">
        <v>97</v>
      </c>
      <c r="O175" s="10">
        <v>4340.0</v>
      </c>
      <c r="P175" s="10" t="s">
        <v>22</v>
      </c>
      <c r="Q175" s="10" t="s">
        <v>18</v>
      </c>
      <c r="R175" s="13">
        <f t="shared" si="2"/>
        <v>2</v>
      </c>
      <c r="S175" s="6"/>
      <c r="T175" s="6"/>
      <c r="U175" s="6">
        <f t="shared" si="3"/>
        <v>2</v>
      </c>
    </row>
    <row r="176">
      <c r="A176" s="9">
        <v>44410.0</v>
      </c>
      <c r="B176" s="10" t="s">
        <v>97</v>
      </c>
      <c r="C176" s="10">
        <v>8041.0</v>
      </c>
      <c r="D176" s="10" t="s">
        <v>22</v>
      </c>
      <c r="E176" s="11">
        <v>300.0</v>
      </c>
      <c r="F176" s="10" t="s">
        <v>18</v>
      </c>
      <c r="G176" s="13">
        <f t="shared" si="1"/>
        <v>2</v>
      </c>
      <c r="H176" s="6"/>
      <c r="I176" s="6"/>
      <c r="J176" s="6"/>
      <c r="M176" s="9">
        <v>44410.0</v>
      </c>
      <c r="N176" s="10" t="s">
        <v>97</v>
      </c>
      <c r="O176" s="10">
        <v>8041.0</v>
      </c>
      <c r="P176" s="10" t="s">
        <v>22</v>
      </c>
      <c r="Q176" s="10" t="s">
        <v>18</v>
      </c>
      <c r="R176" s="13">
        <f t="shared" si="2"/>
        <v>2</v>
      </c>
      <c r="S176" s="6"/>
      <c r="T176" s="6"/>
      <c r="U176" s="6">
        <f t="shared" si="3"/>
        <v>2</v>
      </c>
    </row>
    <row r="177">
      <c r="A177" s="9">
        <v>44410.0</v>
      </c>
      <c r="B177" s="10" t="s">
        <v>97</v>
      </c>
      <c r="C177" s="10" t="s">
        <v>103</v>
      </c>
      <c r="D177" s="10" t="s">
        <v>34</v>
      </c>
      <c r="E177" s="11">
        <v>250.0</v>
      </c>
      <c r="F177" s="10" t="s">
        <v>14</v>
      </c>
      <c r="G177" s="13">
        <f t="shared" si="1"/>
        <v>2</v>
      </c>
      <c r="H177" s="6"/>
      <c r="I177" s="6"/>
      <c r="J177" s="6"/>
      <c r="M177" s="9">
        <v>44410.0</v>
      </c>
      <c r="N177" s="10" t="s">
        <v>97</v>
      </c>
      <c r="O177" s="10" t="s">
        <v>103</v>
      </c>
      <c r="P177" s="10" t="s">
        <v>34</v>
      </c>
      <c r="Q177" s="10" t="s">
        <v>14</v>
      </c>
      <c r="R177" s="13">
        <f t="shared" si="2"/>
        <v>2</v>
      </c>
      <c r="S177" s="6"/>
      <c r="T177" s="6"/>
      <c r="U177" s="6">
        <f t="shared" si="3"/>
        <v>2</v>
      </c>
    </row>
    <row r="178">
      <c r="A178" s="9">
        <v>44410.0</v>
      </c>
      <c r="B178" s="10" t="s">
        <v>97</v>
      </c>
      <c r="C178" s="10" t="s">
        <v>104</v>
      </c>
      <c r="D178" s="10" t="s">
        <v>34</v>
      </c>
      <c r="E178" s="11">
        <v>250.0</v>
      </c>
      <c r="F178" s="10" t="s">
        <v>14</v>
      </c>
      <c r="G178" s="13">
        <f t="shared" si="1"/>
        <v>2</v>
      </c>
      <c r="H178" s="6"/>
      <c r="I178" s="6"/>
      <c r="J178" s="6"/>
      <c r="M178" s="9">
        <v>44410.0</v>
      </c>
      <c r="N178" s="10" t="s">
        <v>97</v>
      </c>
      <c r="O178" s="10" t="s">
        <v>104</v>
      </c>
      <c r="P178" s="10" t="s">
        <v>34</v>
      </c>
      <c r="Q178" s="10" t="s">
        <v>14</v>
      </c>
      <c r="R178" s="13">
        <f t="shared" si="2"/>
        <v>2</v>
      </c>
      <c r="S178" s="6"/>
      <c r="T178" s="6"/>
      <c r="U178" s="6">
        <f t="shared" si="3"/>
        <v>2</v>
      </c>
    </row>
    <row r="179">
      <c r="A179" s="9">
        <v>44410.0</v>
      </c>
      <c r="B179" s="10" t="s">
        <v>97</v>
      </c>
      <c r="C179" s="10" t="s">
        <v>105</v>
      </c>
      <c r="D179" s="10" t="s">
        <v>36</v>
      </c>
      <c r="E179" s="11">
        <v>180.0</v>
      </c>
      <c r="F179" s="10" t="s">
        <v>12</v>
      </c>
      <c r="G179" s="13">
        <f t="shared" si="1"/>
        <v>2</v>
      </c>
      <c r="H179" s="6"/>
      <c r="I179" s="6"/>
      <c r="J179" s="6"/>
      <c r="M179" s="9">
        <v>44410.0</v>
      </c>
      <c r="N179" s="10" t="s">
        <v>97</v>
      </c>
      <c r="O179" s="10" t="s">
        <v>105</v>
      </c>
      <c r="P179" s="10" t="s">
        <v>36</v>
      </c>
      <c r="Q179" s="10" t="s">
        <v>12</v>
      </c>
      <c r="R179" s="13">
        <f t="shared" si="2"/>
        <v>2</v>
      </c>
      <c r="S179" s="6"/>
      <c r="T179" s="6"/>
      <c r="U179" s="6">
        <f t="shared" si="3"/>
        <v>2</v>
      </c>
    </row>
    <row r="180">
      <c r="A180" s="9">
        <v>44410.0</v>
      </c>
      <c r="B180" s="10" t="s">
        <v>97</v>
      </c>
      <c r="C180" s="10">
        <v>6145.0</v>
      </c>
      <c r="D180" s="10" t="s">
        <v>22</v>
      </c>
      <c r="E180" s="11">
        <v>300.0</v>
      </c>
      <c r="F180" s="10" t="s">
        <v>18</v>
      </c>
      <c r="G180" s="13">
        <f t="shared" si="1"/>
        <v>2</v>
      </c>
      <c r="H180" s="6"/>
      <c r="I180" s="6"/>
      <c r="J180" s="6"/>
      <c r="M180" s="9">
        <v>44410.0</v>
      </c>
      <c r="N180" s="10" t="s">
        <v>97</v>
      </c>
      <c r="O180" s="10">
        <v>6145.0</v>
      </c>
      <c r="P180" s="10" t="s">
        <v>22</v>
      </c>
      <c r="Q180" s="10" t="s">
        <v>18</v>
      </c>
      <c r="R180" s="13">
        <f t="shared" si="2"/>
        <v>2</v>
      </c>
      <c r="S180" s="6"/>
      <c r="T180" s="6"/>
      <c r="U180" s="6">
        <f t="shared" si="3"/>
        <v>2</v>
      </c>
    </row>
    <row r="181">
      <c r="A181" s="9">
        <v>44410.0</v>
      </c>
      <c r="B181" s="10" t="s">
        <v>97</v>
      </c>
      <c r="C181" s="10">
        <v>5049.0</v>
      </c>
      <c r="D181" s="10" t="s">
        <v>22</v>
      </c>
      <c r="E181" s="11">
        <v>300.0</v>
      </c>
      <c r="F181" s="10" t="s">
        <v>18</v>
      </c>
      <c r="G181" s="13">
        <f t="shared" si="1"/>
        <v>2</v>
      </c>
      <c r="H181" s="6"/>
      <c r="I181" s="6"/>
      <c r="J181" s="6"/>
      <c r="M181" s="9">
        <v>44410.0</v>
      </c>
      <c r="N181" s="10" t="s">
        <v>97</v>
      </c>
      <c r="O181" s="10">
        <v>5049.0</v>
      </c>
      <c r="P181" s="10" t="s">
        <v>22</v>
      </c>
      <c r="Q181" s="10" t="s">
        <v>18</v>
      </c>
      <c r="R181" s="13">
        <f t="shared" si="2"/>
        <v>2</v>
      </c>
      <c r="S181" s="6"/>
      <c r="T181" s="6"/>
      <c r="U181" s="6">
        <f t="shared" si="3"/>
        <v>2</v>
      </c>
    </row>
    <row r="182">
      <c r="A182" s="9">
        <v>44410.0</v>
      </c>
      <c r="B182" s="10" t="s">
        <v>97</v>
      </c>
      <c r="C182" s="10">
        <v>1342.0</v>
      </c>
      <c r="D182" s="10" t="s">
        <v>20</v>
      </c>
      <c r="E182" s="11">
        <v>220.0</v>
      </c>
      <c r="F182" s="10" t="s">
        <v>21</v>
      </c>
      <c r="G182" s="13">
        <f t="shared" si="1"/>
        <v>2</v>
      </c>
      <c r="H182" s="6"/>
      <c r="I182" s="6"/>
      <c r="J182" s="6"/>
      <c r="M182" s="9">
        <v>44410.0</v>
      </c>
      <c r="N182" s="10" t="s">
        <v>97</v>
      </c>
      <c r="O182" s="10">
        <v>1342.0</v>
      </c>
      <c r="P182" s="10" t="s">
        <v>20</v>
      </c>
      <c r="Q182" s="10" t="s">
        <v>21</v>
      </c>
      <c r="R182" s="13">
        <f t="shared" si="2"/>
        <v>2</v>
      </c>
      <c r="S182" s="6"/>
      <c r="T182" s="6"/>
      <c r="U182" s="6">
        <f t="shared" si="3"/>
        <v>2</v>
      </c>
    </row>
    <row r="183">
      <c r="A183" s="9">
        <v>44410.0</v>
      </c>
      <c r="B183" s="10" t="s">
        <v>97</v>
      </c>
      <c r="C183" s="10" t="s">
        <v>106</v>
      </c>
      <c r="D183" s="10" t="s">
        <v>17</v>
      </c>
      <c r="E183" s="11">
        <v>320.0</v>
      </c>
      <c r="F183" s="10" t="s">
        <v>18</v>
      </c>
      <c r="G183" s="13">
        <f t="shared" si="1"/>
        <v>2</v>
      </c>
      <c r="H183" s="6"/>
      <c r="I183" s="6"/>
      <c r="J183" s="6"/>
      <c r="M183" s="9">
        <v>44410.0</v>
      </c>
      <c r="N183" s="10" t="s">
        <v>97</v>
      </c>
      <c r="O183" s="10" t="s">
        <v>106</v>
      </c>
      <c r="P183" s="10" t="s">
        <v>17</v>
      </c>
      <c r="Q183" s="10" t="s">
        <v>18</v>
      </c>
      <c r="R183" s="13">
        <f t="shared" si="2"/>
        <v>2</v>
      </c>
      <c r="S183" s="6"/>
      <c r="T183" s="6"/>
      <c r="U183" s="6">
        <f t="shared" si="3"/>
        <v>2</v>
      </c>
    </row>
    <row r="184">
      <c r="A184" s="9">
        <v>44410.0</v>
      </c>
      <c r="B184" s="10" t="s">
        <v>97</v>
      </c>
      <c r="C184" s="10" t="s">
        <v>107</v>
      </c>
      <c r="D184" s="10" t="s">
        <v>27</v>
      </c>
      <c r="E184" s="11">
        <v>190.0</v>
      </c>
      <c r="F184" s="10" t="s">
        <v>14</v>
      </c>
      <c r="G184" s="13">
        <f t="shared" si="1"/>
        <v>2</v>
      </c>
      <c r="H184" s="6"/>
      <c r="I184" s="6"/>
      <c r="J184" s="6"/>
      <c r="M184" s="9">
        <v>44410.0</v>
      </c>
      <c r="N184" s="10" t="s">
        <v>97</v>
      </c>
      <c r="O184" s="10" t="s">
        <v>107</v>
      </c>
      <c r="P184" s="10" t="s">
        <v>27</v>
      </c>
      <c r="Q184" s="10" t="s">
        <v>14</v>
      </c>
      <c r="R184" s="13">
        <f t="shared" si="2"/>
        <v>2</v>
      </c>
      <c r="S184" s="6"/>
      <c r="T184" s="6"/>
      <c r="U184" s="6">
        <f t="shared" si="3"/>
        <v>2</v>
      </c>
    </row>
    <row r="185">
      <c r="A185" s="9">
        <v>44410.0</v>
      </c>
      <c r="B185" s="10" t="s">
        <v>97</v>
      </c>
      <c r="C185" s="10" t="s">
        <v>108</v>
      </c>
      <c r="D185" s="10" t="s">
        <v>27</v>
      </c>
      <c r="E185" s="11">
        <v>190.0</v>
      </c>
      <c r="F185" s="10" t="s">
        <v>14</v>
      </c>
      <c r="G185" s="13">
        <f t="shared" si="1"/>
        <v>2</v>
      </c>
      <c r="H185" s="6"/>
      <c r="I185" s="6"/>
      <c r="J185" s="6"/>
      <c r="M185" s="9">
        <v>44410.0</v>
      </c>
      <c r="N185" s="10" t="s">
        <v>97</v>
      </c>
      <c r="O185" s="10" t="s">
        <v>108</v>
      </c>
      <c r="P185" s="10" t="s">
        <v>27</v>
      </c>
      <c r="Q185" s="10" t="s">
        <v>14</v>
      </c>
      <c r="R185" s="13">
        <f t="shared" si="2"/>
        <v>2</v>
      </c>
      <c r="S185" s="6"/>
      <c r="T185" s="6"/>
      <c r="U185" s="6">
        <f t="shared" si="3"/>
        <v>2</v>
      </c>
    </row>
    <row r="186">
      <c r="A186" s="9">
        <v>44410.0</v>
      </c>
      <c r="B186" s="10" t="s">
        <v>97</v>
      </c>
      <c r="C186" s="10" t="s">
        <v>109</v>
      </c>
      <c r="D186" s="10" t="s">
        <v>13</v>
      </c>
      <c r="E186" s="11">
        <v>230.0</v>
      </c>
      <c r="F186" s="10" t="s">
        <v>14</v>
      </c>
      <c r="G186" s="13">
        <f t="shared" si="1"/>
        <v>2</v>
      </c>
      <c r="H186" s="6"/>
      <c r="I186" s="6"/>
      <c r="J186" s="6"/>
      <c r="M186" s="9">
        <v>44410.0</v>
      </c>
      <c r="N186" s="10" t="s">
        <v>97</v>
      </c>
      <c r="O186" s="10" t="s">
        <v>109</v>
      </c>
      <c r="P186" s="10" t="s">
        <v>13</v>
      </c>
      <c r="Q186" s="10" t="s">
        <v>14</v>
      </c>
      <c r="R186" s="13">
        <f t="shared" si="2"/>
        <v>2</v>
      </c>
      <c r="S186" s="6"/>
      <c r="T186" s="6"/>
      <c r="U186" s="6">
        <f t="shared" si="3"/>
        <v>2</v>
      </c>
    </row>
    <row r="187">
      <c r="A187" s="9">
        <v>44410.0</v>
      </c>
      <c r="B187" s="10" t="s">
        <v>97</v>
      </c>
      <c r="C187" s="10" t="s">
        <v>110</v>
      </c>
      <c r="D187" s="10" t="s">
        <v>11</v>
      </c>
      <c r="E187" s="11">
        <v>160.0</v>
      </c>
      <c r="F187" s="10" t="s">
        <v>12</v>
      </c>
      <c r="G187" s="13">
        <f t="shared" si="1"/>
        <v>2</v>
      </c>
      <c r="H187" s="6"/>
      <c r="I187" s="6"/>
      <c r="J187" s="6"/>
      <c r="M187" s="9">
        <v>44410.0</v>
      </c>
      <c r="N187" s="10" t="s">
        <v>97</v>
      </c>
      <c r="O187" s="10" t="s">
        <v>110</v>
      </c>
      <c r="P187" s="10" t="s">
        <v>11</v>
      </c>
      <c r="Q187" s="10" t="s">
        <v>12</v>
      </c>
      <c r="R187" s="13">
        <f t="shared" si="2"/>
        <v>2</v>
      </c>
      <c r="S187" s="6"/>
      <c r="T187" s="6"/>
      <c r="U187" s="6">
        <f t="shared" si="3"/>
        <v>2</v>
      </c>
    </row>
    <row r="188">
      <c r="A188" s="9">
        <v>44410.0</v>
      </c>
      <c r="B188" s="10" t="s">
        <v>97</v>
      </c>
      <c r="C188" s="10" t="s">
        <v>111</v>
      </c>
      <c r="D188" s="10" t="s">
        <v>27</v>
      </c>
      <c r="E188" s="11">
        <v>190.0</v>
      </c>
      <c r="F188" s="10" t="s">
        <v>14</v>
      </c>
      <c r="G188" s="13">
        <f t="shared" si="1"/>
        <v>2</v>
      </c>
      <c r="H188" s="6"/>
      <c r="I188" s="6"/>
      <c r="J188" s="6"/>
      <c r="M188" s="9">
        <v>44410.0</v>
      </c>
      <c r="N188" s="10" t="s">
        <v>97</v>
      </c>
      <c r="O188" s="10" t="s">
        <v>111</v>
      </c>
      <c r="P188" s="10" t="s">
        <v>27</v>
      </c>
      <c r="Q188" s="10" t="s">
        <v>14</v>
      </c>
      <c r="R188" s="13">
        <f t="shared" si="2"/>
        <v>2</v>
      </c>
      <c r="S188" s="6"/>
      <c r="T188" s="6"/>
      <c r="U188" s="6">
        <f t="shared" si="3"/>
        <v>2</v>
      </c>
    </row>
    <row r="189">
      <c r="A189" s="9">
        <v>44410.0</v>
      </c>
      <c r="B189" s="10" t="s">
        <v>97</v>
      </c>
      <c r="C189" s="10" t="s">
        <v>112</v>
      </c>
      <c r="D189" s="10" t="s">
        <v>22</v>
      </c>
      <c r="E189" s="11">
        <v>300.0</v>
      </c>
      <c r="F189" s="10" t="s">
        <v>18</v>
      </c>
      <c r="G189" s="13">
        <f t="shared" si="1"/>
        <v>2</v>
      </c>
      <c r="H189" s="6"/>
      <c r="I189" s="6"/>
      <c r="J189" s="6"/>
      <c r="M189" s="9">
        <v>44410.0</v>
      </c>
      <c r="N189" s="10" t="s">
        <v>97</v>
      </c>
      <c r="O189" s="10" t="s">
        <v>112</v>
      </c>
      <c r="P189" s="10" t="s">
        <v>22</v>
      </c>
      <c r="Q189" s="10" t="s">
        <v>18</v>
      </c>
      <c r="R189" s="13">
        <f t="shared" si="2"/>
        <v>2</v>
      </c>
      <c r="S189" s="6"/>
      <c r="T189" s="6"/>
      <c r="U189" s="6">
        <f t="shared" si="3"/>
        <v>2</v>
      </c>
    </row>
    <row r="190">
      <c r="A190" s="9">
        <v>44410.0</v>
      </c>
      <c r="B190" s="10" t="s">
        <v>113</v>
      </c>
      <c r="C190" s="10">
        <v>7940.0</v>
      </c>
      <c r="D190" s="10" t="s">
        <v>27</v>
      </c>
      <c r="E190" s="11">
        <v>190.0</v>
      </c>
      <c r="F190" s="10" t="s">
        <v>14</v>
      </c>
      <c r="G190" s="13">
        <f t="shared" si="1"/>
        <v>2</v>
      </c>
      <c r="H190" s="6"/>
      <c r="I190" s="6"/>
      <c r="J190" s="6"/>
      <c r="M190" s="9">
        <v>44410.0</v>
      </c>
      <c r="N190" s="10" t="s">
        <v>113</v>
      </c>
      <c r="O190" s="10">
        <v>7940.0</v>
      </c>
      <c r="P190" s="10" t="s">
        <v>27</v>
      </c>
      <c r="Q190" s="10" t="s">
        <v>14</v>
      </c>
      <c r="R190" s="13">
        <f t="shared" si="2"/>
        <v>2</v>
      </c>
      <c r="S190" s="6"/>
      <c r="T190" s="6"/>
      <c r="U190" s="6">
        <f t="shared" si="3"/>
        <v>2</v>
      </c>
    </row>
    <row r="191">
      <c r="A191" s="9">
        <v>44410.0</v>
      </c>
      <c r="B191" s="10" t="s">
        <v>113</v>
      </c>
      <c r="C191" s="10">
        <v>7940.0</v>
      </c>
      <c r="D191" s="10" t="s">
        <v>36</v>
      </c>
      <c r="E191" s="11">
        <v>180.0</v>
      </c>
      <c r="F191" s="10" t="s">
        <v>12</v>
      </c>
      <c r="G191" s="13">
        <f t="shared" si="1"/>
        <v>2</v>
      </c>
      <c r="H191" s="6"/>
      <c r="I191" s="6"/>
      <c r="J191" s="6"/>
      <c r="M191" s="9">
        <v>44410.0</v>
      </c>
      <c r="N191" s="10" t="s">
        <v>113</v>
      </c>
      <c r="O191" s="10">
        <v>7940.0</v>
      </c>
      <c r="P191" s="10" t="s">
        <v>36</v>
      </c>
      <c r="Q191" s="10" t="s">
        <v>12</v>
      </c>
      <c r="R191" s="13">
        <f t="shared" si="2"/>
        <v>2</v>
      </c>
      <c r="S191" s="6"/>
      <c r="T191" s="6"/>
      <c r="U191" s="6">
        <f t="shared" si="3"/>
        <v>2</v>
      </c>
    </row>
    <row r="192">
      <c r="A192" s="9">
        <v>44410.0</v>
      </c>
      <c r="B192" s="10" t="s">
        <v>113</v>
      </c>
      <c r="C192" s="10">
        <v>7940.0</v>
      </c>
      <c r="D192" s="10" t="s">
        <v>11</v>
      </c>
      <c r="E192" s="11">
        <v>160.0</v>
      </c>
      <c r="F192" s="10" t="s">
        <v>12</v>
      </c>
      <c r="G192" s="13">
        <f t="shared" si="1"/>
        <v>2</v>
      </c>
      <c r="H192" s="6"/>
      <c r="I192" s="6"/>
      <c r="J192" s="6"/>
      <c r="M192" s="9">
        <v>44410.0</v>
      </c>
      <c r="N192" s="10" t="s">
        <v>113</v>
      </c>
      <c r="O192" s="10">
        <v>7940.0</v>
      </c>
      <c r="P192" s="10" t="s">
        <v>11</v>
      </c>
      <c r="Q192" s="10" t="s">
        <v>12</v>
      </c>
      <c r="R192" s="13">
        <f t="shared" si="2"/>
        <v>2</v>
      </c>
      <c r="S192" s="6"/>
      <c r="T192" s="6"/>
      <c r="U192" s="6">
        <f t="shared" si="3"/>
        <v>2</v>
      </c>
    </row>
    <row r="193">
      <c r="A193" s="9">
        <v>44410.0</v>
      </c>
      <c r="B193" s="10" t="s">
        <v>113</v>
      </c>
      <c r="C193" s="10">
        <v>7940.0</v>
      </c>
      <c r="D193" s="10" t="s">
        <v>13</v>
      </c>
      <c r="E193" s="11">
        <v>230.0</v>
      </c>
      <c r="F193" s="10" t="s">
        <v>14</v>
      </c>
      <c r="G193" s="13">
        <f t="shared" si="1"/>
        <v>2</v>
      </c>
      <c r="H193" s="6"/>
      <c r="I193" s="6"/>
      <c r="J193" s="6"/>
      <c r="M193" s="9">
        <v>44410.0</v>
      </c>
      <c r="N193" s="10" t="s">
        <v>113</v>
      </c>
      <c r="O193" s="10">
        <v>7940.0</v>
      </c>
      <c r="P193" s="10" t="s">
        <v>13</v>
      </c>
      <c r="Q193" s="10" t="s">
        <v>14</v>
      </c>
      <c r="R193" s="13">
        <f t="shared" si="2"/>
        <v>2</v>
      </c>
      <c r="S193" s="6"/>
      <c r="T193" s="6"/>
      <c r="U193" s="6">
        <f t="shared" si="3"/>
        <v>2</v>
      </c>
    </row>
    <row r="194">
      <c r="A194" s="9">
        <v>44410.0</v>
      </c>
      <c r="B194" s="10" t="s">
        <v>113</v>
      </c>
      <c r="C194" s="10">
        <v>7940.0</v>
      </c>
      <c r="D194" s="10" t="s">
        <v>17</v>
      </c>
      <c r="E194" s="11">
        <v>320.0</v>
      </c>
      <c r="F194" s="10" t="s">
        <v>18</v>
      </c>
      <c r="G194" s="13">
        <f t="shared" si="1"/>
        <v>2</v>
      </c>
      <c r="H194" s="6"/>
      <c r="I194" s="6"/>
      <c r="J194" s="6"/>
      <c r="M194" s="9">
        <v>44410.0</v>
      </c>
      <c r="N194" s="10" t="s">
        <v>113</v>
      </c>
      <c r="O194" s="10">
        <v>7940.0</v>
      </c>
      <c r="P194" s="10" t="s">
        <v>17</v>
      </c>
      <c r="Q194" s="10" t="s">
        <v>18</v>
      </c>
      <c r="R194" s="13">
        <f t="shared" si="2"/>
        <v>2</v>
      </c>
      <c r="S194" s="6"/>
      <c r="T194" s="6"/>
      <c r="U194" s="6">
        <f t="shared" si="3"/>
        <v>2</v>
      </c>
    </row>
    <row r="195">
      <c r="A195" s="9">
        <v>44410.0</v>
      </c>
      <c r="B195" s="10" t="s">
        <v>113</v>
      </c>
      <c r="C195" s="10">
        <v>7940.0</v>
      </c>
      <c r="D195" s="10" t="s">
        <v>30</v>
      </c>
      <c r="E195" s="11">
        <v>100.0</v>
      </c>
      <c r="F195" s="10" t="s">
        <v>31</v>
      </c>
      <c r="G195" s="13">
        <f t="shared" si="1"/>
        <v>2</v>
      </c>
      <c r="H195" s="6"/>
      <c r="I195" s="6"/>
      <c r="J195" s="6"/>
      <c r="M195" s="9">
        <v>44410.0</v>
      </c>
      <c r="N195" s="10" t="s">
        <v>113</v>
      </c>
      <c r="O195" s="10">
        <v>7940.0</v>
      </c>
      <c r="P195" s="10" t="s">
        <v>30</v>
      </c>
      <c r="Q195" s="10" t="s">
        <v>31</v>
      </c>
      <c r="R195" s="13">
        <f t="shared" si="2"/>
        <v>2</v>
      </c>
      <c r="S195" s="6"/>
      <c r="T195" s="6"/>
      <c r="U195" s="6">
        <f t="shared" si="3"/>
        <v>2</v>
      </c>
    </row>
    <row r="196">
      <c r="A196" s="9">
        <v>44410.0</v>
      </c>
      <c r="B196" s="10" t="s">
        <v>113</v>
      </c>
      <c r="C196" s="10">
        <v>7940.0</v>
      </c>
      <c r="D196" s="10" t="s">
        <v>34</v>
      </c>
      <c r="E196" s="11">
        <v>250.0</v>
      </c>
      <c r="F196" s="10" t="s">
        <v>14</v>
      </c>
      <c r="G196" s="13">
        <f t="shared" si="1"/>
        <v>2</v>
      </c>
      <c r="H196" s="6"/>
      <c r="I196" s="6"/>
      <c r="J196" s="6"/>
      <c r="M196" s="9">
        <v>44410.0</v>
      </c>
      <c r="N196" s="10" t="s">
        <v>113</v>
      </c>
      <c r="O196" s="10">
        <v>7940.0</v>
      </c>
      <c r="P196" s="10" t="s">
        <v>34</v>
      </c>
      <c r="Q196" s="10" t="s">
        <v>14</v>
      </c>
      <c r="R196" s="13">
        <f t="shared" si="2"/>
        <v>2</v>
      </c>
      <c r="S196" s="6"/>
      <c r="T196" s="6"/>
      <c r="U196" s="6">
        <f t="shared" si="3"/>
        <v>2</v>
      </c>
    </row>
    <row r="197">
      <c r="A197" s="9">
        <v>44410.0</v>
      </c>
      <c r="B197" s="10" t="s">
        <v>113</v>
      </c>
      <c r="C197" s="10">
        <v>7940.0</v>
      </c>
      <c r="D197" s="10" t="s">
        <v>19</v>
      </c>
      <c r="E197" s="11">
        <v>80.0</v>
      </c>
      <c r="F197" s="10" t="s">
        <v>14</v>
      </c>
      <c r="G197" s="13">
        <f t="shared" si="1"/>
        <v>2</v>
      </c>
      <c r="H197" s="6"/>
      <c r="I197" s="6"/>
      <c r="J197" s="6"/>
      <c r="M197" s="9">
        <v>44410.0</v>
      </c>
      <c r="N197" s="10" t="s">
        <v>113</v>
      </c>
      <c r="O197" s="10">
        <v>7940.0</v>
      </c>
      <c r="P197" s="10" t="s">
        <v>19</v>
      </c>
      <c r="Q197" s="10" t="s">
        <v>14</v>
      </c>
      <c r="R197" s="13">
        <f t="shared" si="2"/>
        <v>2</v>
      </c>
      <c r="S197" s="6"/>
      <c r="T197" s="6"/>
      <c r="U197" s="6">
        <f t="shared" si="3"/>
        <v>2</v>
      </c>
    </row>
    <row r="198">
      <c r="A198" s="9">
        <v>44410.0</v>
      </c>
      <c r="B198" s="10" t="s">
        <v>113</v>
      </c>
      <c r="C198" s="10">
        <v>7940.0</v>
      </c>
      <c r="D198" s="10" t="s">
        <v>20</v>
      </c>
      <c r="E198" s="11">
        <v>220.0</v>
      </c>
      <c r="F198" s="10" t="s">
        <v>21</v>
      </c>
      <c r="G198" s="13">
        <f t="shared" si="1"/>
        <v>2</v>
      </c>
      <c r="H198" s="6"/>
      <c r="I198" s="6"/>
      <c r="J198" s="6"/>
      <c r="M198" s="9">
        <v>44410.0</v>
      </c>
      <c r="N198" s="10" t="s">
        <v>113</v>
      </c>
      <c r="O198" s="10">
        <v>7940.0</v>
      </c>
      <c r="P198" s="10" t="s">
        <v>20</v>
      </c>
      <c r="Q198" s="10" t="s">
        <v>21</v>
      </c>
      <c r="R198" s="13">
        <f t="shared" si="2"/>
        <v>2</v>
      </c>
      <c r="S198" s="6"/>
      <c r="T198" s="6"/>
      <c r="U198" s="6">
        <f t="shared" si="3"/>
        <v>2</v>
      </c>
    </row>
    <row r="199">
      <c r="A199" s="9">
        <v>44410.0</v>
      </c>
      <c r="B199" s="10" t="s">
        <v>113</v>
      </c>
      <c r="C199" s="10">
        <v>7940.0</v>
      </c>
      <c r="D199" s="10" t="s">
        <v>22</v>
      </c>
      <c r="E199" s="11">
        <v>300.0</v>
      </c>
      <c r="F199" s="10" t="s">
        <v>18</v>
      </c>
      <c r="G199" s="13">
        <f t="shared" si="1"/>
        <v>2</v>
      </c>
      <c r="H199" s="6"/>
      <c r="I199" s="6"/>
      <c r="J199" s="6"/>
      <c r="M199" s="9">
        <v>44410.0</v>
      </c>
      <c r="N199" s="10" t="s">
        <v>113</v>
      </c>
      <c r="O199" s="10">
        <v>7940.0</v>
      </c>
      <c r="P199" s="10" t="s">
        <v>22</v>
      </c>
      <c r="Q199" s="10" t="s">
        <v>18</v>
      </c>
      <c r="R199" s="13">
        <f t="shared" si="2"/>
        <v>2</v>
      </c>
      <c r="S199" s="6"/>
      <c r="T199" s="6"/>
      <c r="U199" s="6">
        <f t="shared" si="3"/>
        <v>2</v>
      </c>
    </row>
    <row r="200">
      <c r="A200" s="9">
        <v>44410.0</v>
      </c>
      <c r="B200" s="10" t="s">
        <v>114</v>
      </c>
      <c r="C200" s="10">
        <v>5043.0</v>
      </c>
      <c r="D200" s="10" t="s">
        <v>36</v>
      </c>
      <c r="E200" s="11">
        <v>180.0</v>
      </c>
      <c r="F200" s="10" t="s">
        <v>12</v>
      </c>
      <c r="G200" s="13">
        <f t="shared" si="1"/>
        <v>2</v>
      </c>
      <c r="H200" s="6"/>
      <c r="I200" s="6"/>
      <c r="J200" s="6"/>
      <c r="M200" s="9">
        <v>44410.0</v>
      </c>
      <c r="N200" s="10" t="s">
        <v>114</v>
      </c>
      <c r="O200" s="10">
        <v>5043.0</v>
      </c>
      <c r="P200" s="10" t="s">
        <v>36</v>
      </c>
      <c r="Q200" s="10" t="s">
        <v>12</v>
      </c>
      <c r="R200" s="13">
        <f t="shared" si="2"/>
        <v>2</v>
      </c>
      <c r="S200" s="6"/>
      <c r="T200" s="6"/>
      <c r="U200" s="6">
        <f t="shared" si="3"/>
        <v>2</v>
      </c>
    </row>
    <row r="201">
      <c r="A201" s="9">
        <v>44410.0</v>
      </c>
      <c r="B201" s="10" t="s">
        <v>114</v>
      </c>
      <c r="C201" s="10">
        <v>5043.0</v>
      </c>
      <c r="D201" s="10" t="s">
        <v>11</v>
      </c>
      <c r="E201" s="11">
        <v>160.0</v>
      </c>
      <c r="F201" s="10" t="s">
        <v>12</v>
      </c>
      <c r="G201" s="13">
        <f t="shared" si="1"/>
        <v>2</v>
      </c>
      <c r="H201" s="6"/>
      <c r="I201" s="6"/>
      <c r="J201" s="6"/>
      <c r="M201" s="9">
        <v>44410.0</v>
      </c>
      <c r="N201" s="10" t="s">
        <v>114</v>
      </c>
      <c r="O201" s="10">
        <v>5043.0</v>
      </c>
      <c r="P201" s="10" t="s">
        <v>11</v>
      </c>
      <c r="Q201" s="10" t="s">
        <v>12</v>
      </c>
      <c r="R201" s="13">
        <f t="shared" si="2"/>
        <v>2</v>
      </c>
      <c r="S201" s="6"/>
      <c r="T201" s="6"/>
      <c r="U201" s="6">
        <f t="shared" si="3"/>
        <v>2</v>
      </c>
    </row>
    <row r="202">
      <c r="A202" s="9">
        <v>44410.0</v>
      </c>
      <c r="B202" s="10" t="s">
        <v>114</v>
      </c>
      <c r="C202" s="10">
        <v>5043.0</v>
      </c>
      <c r="D202" s="10" t="s">
        <v>13</v>
      </c>
      <c r="E202" s="11">
        <v>230.0</v>
      </c>
      <c r="F202" s="10" t="s">
        <v>14</v>
      </c>
      <c r="G202" s="13">
        <f t="shared" si="1"/>
        <v>2</v>
      </c>
      <c r="H202" s="6"/>
      <c r="I202" s="6"/>
      <c r="J202" s="6"/>
      <c r="M202" s="9">
        <v>44410.0</v>
      </c>
      <c r="N202" s="10" t="s">
        <v>114</v>
      </c>
      <c r="O202" s="10">
        <v>5043.0</v>
      </c>
      <c r="P202" s="10" t="s">
        <v>13</v>
      </c>
      <c r="Q202" s="10" t="s">
        <v>14</v>
      </c>
      <c r="R202" s="13">
        <f t="shared" si="2"/>
        <v>2</v>
      </c>
      <c r="S202" s="6"/>
      <c r="T202" s="6"/>
      <c r="U202" s="6">
        <f t="shared" si="3"/>
        <v>2</v>
      </c>
    </row>
    <row r="203">
      <c r="A203" s="9">
        <v>44410.0</v>
      </c>
      <c r="B203" s="10" t="s">
        <v>114</v>
      </c>
      <c r="C203" s="10">
        <v>5043.0</v>
      </c>
      <c r="D203" s="10" t="s">
        <v>17</v>
      </c>
      <c r="E203" s="11">
        <v>320.0</v>
      </c>
      <c r="F203" s="10" t="s">
        <v>18</v>
      </c>
      <c r="G203" s="13">
        <f t="shared" si="1"/>
        <v>2</v>
      </c>
      <c r="H203" s="6"/>
      <c r="I203" s="6"/>
      <c r="J203" s="6"/>
      <c r="M203" s="9">
        <v>44410.0</v>
      </c>
      <c r="N203" s="10" t="s">
        <v>114</v>
      </c>
      <c r="O203" s="10">
        <v>5043.0</v>
      </c>
      <c r="P203" s="10" t="s">
        <v>17</v>
      </c>
      <c r="Q203" s="10" t="s">
        <v>18</v>
      </c>
      <c r="R203" s="13">
        <f t="shared" si="2"/>
        <v>2</v>
      </c>
      <c r="S203" s="6"/>
      <c r="T203" s="6"/>
      <c r="U203" s="6">
        <f t="shared" si="3"/>
        <v>2</v>
      </c>
    </row>
    <row r="204">
      <c r="A204" s="9">
        <v>44410.0</v>
      </c>
      <c r="B204" s="10" t="s">
        <v>114</v>
      </c>
      <c r="C204" s="10">
        <v>5043.0</v>
      </c>
      <c r="D204" s="10" t="s">
        <v>30</v>
      </c>
      <c r="E204" s="11">
        <v>100.0</v>
      </c>
      <c r="F204" s="10" t="s">
        <v>31</v>
      </c>
      <c r="G204" s="13">
        <f t="shared" si="1"/>
        <v>2</v>
      </c>
      <c r="H204" s="6"/>
      <c r="I204" s="6"/>
      <c r="J204" s="6"/>
      <c r="M204" s="9">
        <v>44410.0</v>
      </c>
      <c r="N204" s="10" t="s">
        <v>114</v>
      </c>
      <c r="O204" s="10">
        <v>5043.0</v>
      </c>
      <c r="P204" s="10" t="s">
        <v>30</v>
      </c>
      <c r="Q204" s="10" t="s">
        <v>31</v>
      </c>
      <c r="R204" s="13">
        <f t="shared" si="2"/>
        <v>2</v>
      </c>
      <c r="S204" s="6"/>
      <c r="T204" s="6"/>
      <c r="U204" s="6">
        <f t="shared" si="3"/>
        <v>2</v>
      </c>
    </row>
    <row r="205">
      <c r="A205" s="9">
        <v>44410.0</v>
      </c>
      <c r="B205" s="10" t="s">
        <v>114</v>
      </c>
      <c r="C205" s="10">
        <v>5043.0</v>
      </c>
      <c r="D205" s="10" t="s">
        <v>34</v>
      </c>
      <c r="E205" s="11">
        <v>250.0</v>
      </c>
      <c r="F205" s="10" t="s">
        <v>14</v>
      </c>
      <c r="G205" s="13">
        <f t="shared" si="1"/>
        <v>2</v>
      </c>
      <c r="H205" s="6"/>
      <c r="I205" s="6"/>
      <c r="J205" s="6"/>
      <c r="M205" s="9">
        <v>44410.0</v>
      </c>
      <c r="N205" s="10" t="s">
        <v>114</v>
      </c>
      <c r="O205" s="10">
        <v>5043.0</v>
      </c>
      <c r="P205" s="10" t="s">
        <v>34</v>
      </c>
      <c r="Q205" s="10" t="s">
        <v>14</v>
      </c>
      <c r="R205" s="13">
        <f t="shared" si="2"/>
        <v>2</v>
      </c>
      <c r="S205" s="6"/>
      <c r="T205" s="6"/>
      <c r="U205" s="6">
        <f t="shared" si="3"/>
        <v>2</v>
      </c>
    </row>
    <row r="206">
      <c r="A206" s="9">
        <v>44410.0</v>
      </c>
      <c r="B206" s="10" t="s">
        <v>115</v>
      </c>
      <c r="C206" s="10" t="s">
        <v>116</v>
      </c>
      <c r="D206" s="10" t="s">
        <v>34</v>
      </c>
      <c r="E206" s="11">
        <v>250.0</v>
      </c>
      <c r="F206" s="10" t="s">
        <v>14</v>
      </c>
      <c r="G206" s="13">
        <f t="shared" si="1"/>
        <v>2</v>
      </c>
      <c r="H206" s="6"/>
      <c r="I206" s="6"/>
      <c r="J206" s="6"/>
      <c r="M206" s="9">
        <v>44410.0</v>
      </c>
      <c r="N206" s="10" t="s">
        <v>115</v>
      </c>
      <c r="O206" s="10" t="s">
        <v>116</v>
      </c>
      <c r="P206" s="10" t="s">
        <v>34</v>
      </c>
      <c r="Q206" s="10" t="s">
        <v>14</v>
      </c>
      <c r="R206" s="13">
        <f t="shared" si="2"/>
        <v>2</v>
      </c>
      <c r="S206" s="6"/>
      <c r="T206" s="6"/>
      <c r="U206" s="6">
        <f t="shared" si="3"/>
        <v>2</v>
      </c>
    </row>
    <row r="207">
      <c r="A207" s="9">
        <v>44410.0</v>
      </c>
      <c r="B207" s="10" t="s">
        <v>115</v>
      </c>
      <c r="C207" s="16">
        <v>9.0E42</v>
      </c>
      <c r="D207" s="10" t="s">
        <v>36</v>
      </c>
      <c r="E207" s="11">
        <v>180.0</v>
      </c>
      <c r="F207" s="10" t="s">
        <v>12</v>
      </c>
      <c r="G207" s="13">
        <f t="shared" si="1"/>
        <v>2</v>
      </c>
      <c r="H207" s="6"/>
      <c r="I207" s="6"/>
      <c r="J207" s="6"/>
      <c r="M207" s="9">
        <v>44410.0</v>
      </c>
      <c r="N207" s="10" t="s">
        <v>115</v>
      </c>
      <c r="O207" s="16">
        <v>9.0E42</v>
      </c>
      <c r="P207" s="10" t="s">
        <v>36</v>
      </c>
      <c r="Q207" s="10" t="s">
        <v>12</v>
      </c>
      <c r="R207" s="13">
        <f t="shared" si="2"/>
        <v>2</v>
      </c>
      <c r="S207" s="6"/>
      <c r="T207" s="6"/>
      <c r="U207" s="6">
        <f t="shared" si="3"/>
        <v>2</v>
      </c>
    </row>
    <row r="208">
      <c r="A208" s="9">
        <v>44410.0</v>
      </c>
      <c r="B208" s="10" t="s">
        <v>115</v>
      </c>
      <c r="C208" s="10" t="s">
        <v>117</v>
      </c>
      <c r="D208" s="10" t="s">
        <v>22</v>
      </c>
      <c r="E208" s="11">
        <v>300.0</v>
      </c>
      <c r="F208" s="10" t="s">
        <v>18</v>
      </c>
      <c r="G208" s="13">
        <f t="shared" si="1"/>
        <v>2</v>
      </c>
      <c r="H208" s="6"/>
      <c r="I208" s="6"/>
      <c r="J208" s="6"/>
      <c r="M208" s="9">
        <v>44410.0</v>
      </c>
      <c r="N208" s="10" t="s">
        <v>115</v>
      </c>
      <c r="O208" s="10" t="s">
        <v>117</v>
      </c>
      <c r="P208" s="10" t="s">
        <v>22</v>
      </c>
      <c r="Q208" s="10" t="s">
        <v>18</v>
      </c>
      <c r="R208" s="13">
        <f t="shared" si="2"/>
        <v>2</v>
      </c>
      <c r="S208" s="6"/>
      <c r="T208" s="6"/>
      <c r="U208" s="6">
        <f t="shared" si="3"/>
        <v>2</v>
      </c>
    </row>
    <row r="209">
      <c r="A209" s="9">
        <v>44410.0</v>
      </c>
      <c r="B209" s="10" t="s">
        <v>115</v>
      </c>
      <c r="C209" s="10">
        <v>8647.0</v>
      </c>
      <c r="D209" s="10" t="s">
        <v>11</v>
      </c>
      <c r="E209" s="11">
        <v>160.0</v>
      </c>
      <c r="F209" s="10" t="s">
        <v>12</v>
      </c>
      <c r="G209" s="13">
        <f t="shared" si="1"/>
        <v>2</v>
      </c>
      <c r="H209" s="6"/>
      <c r="I209" s="6"/>
      <c r="J209" s="6"/>
      <c r="M209" s="9">
        <v>44410.0</v>
      </c>
      <c r="N209" s="10" t="s">
        <v>115</v>
      </c>
      <c r="O209" s="10">
        <v>8647.0</v>
      </c>
      <c r="P209" s="10" t="s">
        <v>11</v>
      </c>
      <c r="Q209" s="10" t="s">
        <v>12</v>
      </c>
      <c r="R209" s="13">
        <f t="shared" si="2"/>
        <v>2</v>
      </c>
      <c r="S209" s="6"/>
      <c r="T209" s="6"/>
      <c r="U209" s="6">
        <f t="shared" si="3"/>
        <v>2</v>
      </c>
    </row>
    <row r="210">
      <c r="A210" s="9">
        <v>44410.0</v>
      </c>
      <c r="B210" s="10" t="s">
        <v>115</v>
      </c>
      <c r="C210" s="10" t="s">
        <v>118</v>
      </c>
      <c r="D210" s="10" t="s">
        <v>22</v>
      </c>
      <c r="E210" s="11">
        <v>300.0</v>
      </c>
      <c r="F210" s="10" t="s">
        <v>18</v>
      </c>
      <c r="G210" s="13">
        <f t="shared" si="1"/>
        <v>2</v>
      </c>
      <c r="H210" s="6"/>
      <c r="I210" s="6"/>
      <c r="J210" s="6"/>
      <c r="M210" s="9">
        <v>44410.0</v>
      </c>
      <c r="N210" s="10" t="s">
        <v>115</v>
      </c>
      <c r="O210" s="10" t="s">
        <v>118</v>
      </c>
      <c r="P210" s="10" t="s">
        <v>22</v>
      </c>
      <c r="Q210" s="10" t="s">
        <v>18</v>
      </c>
      <c r="R210" s="13">
        <f t="shared" si="2"/>
        <v>2</v>
      </c>
      <c r="S210" s="6"/>
      <c r="T210" s="6"/>
      <c r="U210" s="6">
        <f t="shared" si="3"/>
        <v>2</v>
      </c>
    </row>
    <row r="211">
      <c r="A211" s="9">
        <v>44410.0</v>
      </c>
      <c r="B211" s="10" t="s">
        <v>115</v>
      </c>
      <c r="C211" s="10" t="s">
        <v>119</v>
      </c>
      <c r="D211" s="10" t="s">
        <v>30</v>
      </c>
      <c r="E211" s="11">
        <v>100.0</v>
      </c>
      <c r="F211" s="10" t="s">
        <v>31</v>
      </c>
      <c r="G211" s="13">
        <f t="shared" si="1"/>
        <v>2</v>
      </c>
      <c r="H211" s="6"/>
      <c r="I211" s="6"/>
      <c r="J211" s="6"/>
      <c r="M211" s="9">
        <v>44410.0</v>
      </c>
      <c r="N211" s="10" t="s">
        <v>115</v>
      </c>
      <c r="O211" s="10" t="s">
        <v>119</v>
      </c>
      <c r="P211" s="10" t="s">
        <v>30</v>
      </c>
      <c r="Q211" s="10" t="s">
        <v>31</v>
      </c>
      <c r="R211" s="13">
        <f t="shared" si="2"/>
        <v>2</v>
      </c>
      <c r="S211" s="6"/>
      <c r="T211" s="6"/>
      <c r="U211" s="6">
        <f t="shared" si="3"/>
        <v>2</v>
      </c>
    </row>
    <row r="212">
      <c r="A212" s="9">
        <v>44410.0</v>
      </c>
      <c r="B212" s="10" t="s">
        <v>115</v>
      </c>
      <c r="C212" s="10" t="s">
        <v>120</v>
      </c>
      <c r="D212" s="10" t="s">
        <v>11</v>
      </c>
      <c r="E212" s="11">
        <v>160.0</v>
      </c>
      <c r="F212" s="10" t="s">
        <v>12</v>
      </c>
      <c r="G212" s="13">
        <f t="shared" si="1"/>
        <v>2</v>
      </c>
      <c r="H212" s="6"/>
      <c r="I212" s="6"/>
      <c r="J212" s="6"/>
      <c r="M212" s="9">
        <v>44410.0</v>
      </c>
      <c r="N212" s="10" t="s">
        <v>115</v>
      </c>
      <c r="O212" s="10" t="s">
        <v>120</v>
      </c>
      <c r="P212" s="10" t="s">
        <v>11</v>
      </c>
      <c r="Q212" s="10" t="s">
        <v>12</v>
      </c>
      <c r="R212" s="13">
        <f t="shared" si="2"/>
        <v>2</v>
      </c>
      <c r="S212" s="6"/>
      <c r="T212" s="6"/>
      <c r="U212" s="6">
        <f t="shared" si="3"/>
        <v>2</v>
      </c>
    </row>
    <row r="213">
      <c r="A213" s="9">
        <v>44410.0</v>
      </c>
      <c r="B213" s="10" t="s">
        <v>115</v>
      </c>
      <c r="C213" s="10" t="s">
        <v>121</v>
      </c>
      <c r="D213" s="10" t="s">
        <v>22</v>
      </c>
      <c r="E213" s="11">
        <v>300.0</v>
      </c>
      <c r="F213" s="10" t="s">
        <v>18</v>
      </c>
      <c r="G213" s="13">
        <f t="shared" si="1"/>
        <v>2</v>
      </c>
      <c r="H213" s="6"/>
      <c r="I213" s="6"/>
      <c r="J213" s="6"/>
      <c r="M213" s="9">
        <v>44410.0</v>
      </c>
      <c r="N213" s="10" t="s">
        <v>115</v>
      </c>
      <c r="O213" s="10" t="s">
        <v>121</v>
      </c>
      <c r="P213" s="10" t="s">
        <v>22</v>
      </c>
      <c r="Q213" s="10" t="s">
        <v>18</v>
      </c>
      <c r="R213" s="13">
        <f t="shared" si="2"/>
        <v>2</v>
      </c>
      <c r="S213" s="6"/>
      <c r="T213" s="6"/>
      <c r="U213" s="6">
        <f t="shared" si="3"/>
        <v>2</v>
      </c>
    </row>
    <row r="214">
      <c r="A214" s="9">
        <v>44410.0</v>
      </c>
      <c r="B214" s="10" t="s">
        <v>122</v>
      </c>
      <c r="C214" s="10" t="s">
        <v>123</v>
      </c>
      <c r="D214" s="10" t="s">
        <v>30</v>
      </c>
      <c r="E214" s="11">
        <v>100.0</v>
      </c>
      <c r="F214" s="10" t="s">
        <v>31</v>
      </c>
      <c r="G214" s="13">
        <f t="shared" si="1"/>
        <v>2</v>
      </c>
      <c r="H214" s="6"/>
      <c r="I214" s="6"/>
      <c r="J214" s="6"/>
      <c r="M214" s="9">
        <v>44410.0</v>
      </c>
      <c r="N214" s="10" t="s">
        <v>122</v>
      </c>
      <c r="O214" s="10" t="s">
        <v>123</v>
      </c>
      <c r="P214" s="10" t="s">
        <v>30</v>
      </c>
      <c r="Q214" s="10" t="s">
        <v>31</v>
      </c>
      <c r="R214" s="13">
        <f t="shared" si="2"/>
        <v>2</v>
      </c>
      <c r="S214" s="6"/>
      <c r="T214" s="6"/>
      <c r="U214" s="6">
        <f t="shared" si="3"/>
        <v>2</v>
      </c>
    </row>
    <row r="215">
      <c r="A215" s="9">
        <v>44410.0</v>
      </c>
      <c r="B215" s="10" t="s">
        <v>122</v>
      </c>
      <c r="C215" s="10" t="s">
        <v>124</v>
      </c>
      <c r="D215" s="10" t="s">
        <v>11</v>
      </c>
      <c r="E215" s="11">
        <v>160.0</v>
      </c>
      <c r="F215" s="10" t="s">
        <v>12</v>
      </c>
      <c r="G215" s="13">
        <f t="shared" si="1"/>
        <v>2</v>
      </c>
      <c r="H215" s="6"/>
      <c r="I215" s="6"/>
      <c r="J215" s="6"/>
      <c r="M215" s="9">
        <v>44410.0</v>
      </c>
      <c r="N215" s="10" t="s">
        <v>122</v>
      </c>
      <c r="O215" s="10" t="s">
        <v>124</v>
      </c>
      <c r="P215" s="10" t="s">
        <v>11</v>
      </c>
      <c r="Q215" s="10" t="s">
        <v>12</v>
      </c>
      <c r="R215" s="13">
        <f t="shared" si="2"/>
        <v>2</v>
      </c>
      <c r="S215" s="6"/>
      <c r="T215" s="6"/>
      <c r="U215" s="6">
        <f t="shared" si="3"/>
        <v>2</v>
      </c>
    </row>
    <row r="216">
      <c r="A216" s="9">
        <v>44410.0</v>
      </c>
      <c r="B216" s="10" t="s">
        <v>122</v>
      </c>
      <c r="C216" s="10" t="s">
        <v>125</v>
      </c>
      <c r="D216" s="10" t="s">
        <v>11</v>
      </c>
      <c r="E216" s="11">
        <v>160.0</v>
      </c>
      <c r="F216" s="10" t="s">
        <v>12</v>
      </c>
      <c r="G216" s="13">
        <f t="shared" si="1"/>
        <v>2</v>
      </c>
      <c r="H216" s="6"/>
      <c r="I216" s="6"/>
      <c r="J216" s="6"/>
      <c r="M216" s="9">
        <v>44410.0</v>
      </c>
      <c r="N216" s="10" t="s">
        <v>122</v>
      </c>
      <c r="O216" s="10" t="s">
        <v>125</v>
      </c>
      <c r="P216" s="10" t="s">
        <v>11</v>
      </c>
      <c r="Q216" s="10" t="s">
        <v>12</v>
      </c>
      <c r="R216" s="13">
        <f t="shared" si="2"/>
        <v>2</v>
      </c>
      <c r="S216" s="6"/>
      <c r="T216" s="6"/>
      <c r="U216" s="6">
        <f t="shared" si="3"/>
        <v>2</v>
      </c>
    </row>
    <row r="217">
      <c r="A217" s="9">
        <v>44410.0</v>
      </c>
      <c r="B217" s="10" t="s">
        <v>122</v>
      </c>
      <c r="C217" s="10" t="s">
        <v>126</v>
      </c>
      <c r="D217" s="10" t="s">
        <v>30</v>
      </c>
      <c r="E217" s="11">
        <v>100.0</v>
      </c>
      <c r="F217" s="10" t="s">
        <v>31</v>
      </c>
      <c r="G217" s="13">
        <f t="shared" si="1"/>
        <v>2</v>
      </c>
      <c r="H217" s="6"/>
      <c r="I217" s="6"/>
      <c r="J217" s="6"/>
      <c r="M217" s="9">
        <v>44410.0</v>
      </c>
      <c r="N217" s="10" t="s">
        <v>122</v>
      </c>
      <c r="O217" s="10" t="s">
        <v>126</v>
      </c>
      <c r="P217" s="10" t="s">
        <v>30</v>
      </c>
      <c r="Q217" s="10" t="s">
        <v>31</v>
      </c>
      <c r="R217" s="13">
        <f t="shared" si="2"/>
        <v>2</v>
      </c>
      <c r="S217" s="6"/>
      <c r="T217" s="6"/>
      <c r="U217" s="6">
        <f t="shared" si="3"/>
        <v>2</v>
      </c>
    </row>
    <row r="218">
      <c r="A218" s="9">
        <v>44410.0</v>
      </c>
      <c r="B218" s="10" t="s">
        <v>122</v>
      </c>
      <c r="C218" s="10" t="s">
        <v>127</v>
      </c>
      <c r="D218" s="10" t="s">
        <v>30</v>
      </c>
      <c r="E218" s="11">
        <v>100.0</v>
      </c>
      <c r="F218" s="10" t="s">
        <v>31</v>
      </c>
      <c r="G218" s="13">
        <f t="shared" si="1"/>
        <v>2</v>
      </c>
      <c r="H218" s="6"/>
      <c r="I218" s="6"/>
      <c r="J218" s="6"/>
      <c r="M218" s="9">
        <v>44410.0</v>
      </c>
      <c r="N218" s="10" t="s">
        <v>122</v>
      </c>
      <c r="O218" s="10" t="s">
        <v>127</v>
      </c>
      <c r="P218" s="10" t="s">
        <v>30</v>
      </c>
      <c r="Q218" s="10" t="s">
        <v>31</v>
      </c>
      <c r="R218" s="13">
        <f t="shared" si="2"/>
        <v>2</v>
      </c>
      <c r="S218" s="6"/>
      <c r="T218" s="6"/>
      <c r="U218" s="6">
        <f t="shared" si="3"/>
        <v>2</v>
      </c>
    </row>
    <row r="219">
      <c r="A219" s="9">
        <v>44410.0</v>
      </c>
      <c r="B219" s="10" t="s">
        <v>122</v>
      </c>
      <c r="C219" s="10" t="s">
        <v>128</v>
      </c>
      <c r="D219" s="10" t="s">
        <v>13</v>
      </c>
      <c r="E219" s="11">
        <v>230.0</v>
      </c>
      <c r="F219" s="10" t="s">
        <v>14</v>
      </c>
      <c r="G219" s="13">
        <f t="shared" si="1"/>
        <v>2</v>
      </c>
      <c r="H219" s="6"/>
      <c r="I219" s="6"/>
      <c r="J219" s="6"/>
      <c r="M219" s="9">
        <v>44410.0</v>
      </c>
      <c r="N219" s="10" t="s">
        <v>122</v>
      </c>
      <c r="O219" s="10" t="s">
        <v>128</v>
      </c>
      <c r="P219" s="10" t="s">
        <v>13</v>
      </c>
      <c r="Q219" s="10" t="s">
        <v>14</v>
      </c>
      <c r="R219" s="13">
        <f t="shared" si="2"/>
        <v>2</v>
      </c>
      <c r="S219" s="6"/>
      <c r="T219" s="6"/>
      <c r="U219" s="6">
        <f t="shared" si="3"/>
        <v>2</v>
      </c>
    </row>
    <row r="220">
      <c r="A220" s="9">
        <v>44410.0</v>
      </c>
      <c r="B220" s="10" t="s">
        <v>122</v>
      </c>
      <c r="C220" s="10" t="s">
        <v>129</v>
      </c>
      <c r="D220" s="10" t="s">
        <v>22</v>
      </c>
      <c r="E220" s="11">
        <v>300.0</v>
      </c>
      <c r="F220" s="10" t="s">
        <v>18</v>
      </c>
      <c r="G220" s="13">
        <f t="shared" si="1"/>
        <v>2</v>
      </c>
      <c r="H220" s="6"/>
      <c r="I220" s="6"/>
      <c r="J220" s="6"/>
      <c r="M220" s="9">
        <v>44410.0</v>
      </c>
      <c r="N220" s="10" t="s">
        <v>122</v>
      </c>
      <c r="O220" s="10" t="s">
        <v>129</v>
      </c>
      <c r="P220" s="10" t="s">
        <v>22</v>
      </c>
      <c r="Q220" s="10" t="s">
        <v>18</v>
      </c>
      <c r="R220" s="13">
        <f t="shared" si="2"/>
        <v>2</v>
      </c>
      <c r="S220" s="6"/>
      <c r="T220" s="6"/>
      <c r="U220" s="6">
        <f t="shared" si="3"/>
        <v>2</v>
      </c>
    </row>
    <row r="221">
      <c r="A221" s="9">
        <v>44410.0</v>
      </c>
      <c r="B221" s="10" t="s">
        <v>15</v>
      </c>
      <c r="C221" s="10" t="s">
        <v>130</v>
      </c>
      <c r="D221" s="10" t="s">
        <v>13</v>
      </c>
      <c r="E221" s="11">
        <v>230.0</v>
      </c>
      <c r="F221" s="10" t="s">
        <v>14</v>
      </c>
      <c r="G221" s="13">
        <f t="shared" si="1"/>
        <v>2</v>
      </c>
      <c r="H221" s="6"/>
      <c r="I221" s="6"/>
      <c r="J221" s="6"/>
      <c r="M221" s="9">
        <v>44410.0</v>
      </c>
      <c r="N221" s="10" t="s">
        <v>15</v>
      </c>
      <c r="O221" s="10" t="s">
        <v>130</v>
      </c>
      <c r="P221" s="10" t="s">
        <v>13</v>
      </c>
      <c r="Q221" s="10" t="s">
        <v>14</v>
      </c>
      <c r="R221" s="13">
        <f t="shared" si="2"/>
        <v>2</v>
      </c>
      <c r="S221" s="6"/>
      <c r="T221" s="6"/>
      <c r="U221" s="6">
        <f t="shared" si="3"/>
        <v>2</v>
      </c>
    </row>
    <row r="222">
      <c r="A222" s="9">
        <v>44410.0</v>
      </c>
      <c r="B222" s="10" t="s">
        <v>15</v>
      </c>
      <c r="C222" s="10" t="s">
        <v>131</v>
      </c>
      <c r="D222" s="10" t="s">
        <v>27</v>
      </c>
      <c r="E222" s="11">
        <v>190.0</v>
      </c>
      <c r="F222" s="10" t="s">
        <v>14</v>
      </c>
      <c r="G222" s="13">
        <f t="shared" si="1"/>
        <v>2</v>
      </c>
      <c r="H222" s="6"/>
      <c r="I222" s="6"/>
      <c r="J222" s="6"/>
      <c r="M222" s="9">
        <v>44410.0</v>
      </c>
      <c r="N222" s="10" t="s">
        <v>15</v>
      </c>
      <c r="O222" s="10" t="s">
        <v>131</v>
      </c>
      <c r="P222" s="10" t="s">
        <v>27</v>
      </c>
      <c r="Q222" s="10" t="s">
        <v>14</v>
      </c>
      <c r="R222" s="13">
        <f t="shared" si="2"/>
        <v>2</v>
      </c>
      <c r="S222" s="6"/>
      <c r="T222" s="6"/>
      <c r="U222" s="6">
        <f t="shared" si="3"/>
        <v>2</v>
      </c>
    </row>
    <row r="223">
      <c r="A223" s="9">
        <v>44410.0</v>
      </c>
      <c r="B223" s="10" t="s">
        <v>15</v>
      </c>
      <c r="C223" s="10" t="s">
        <v>132</v>
      </c>
      <c r="D223" s="10" t="s">
        <v>36</v>
      </c>
      <c r="E223" s="11">
        <v>180.0</v>
      </c>
      <c r="F223" s="10" t="s">
        <v>12</v>
      </c>
      <c r="G223" s="13">
        <f t="shared" si="1"/>
        <v>2</v>
      </c>
      <c r="H223" s="6"/>
      <c r="I223" s="6"/>
      <c r="J223" s="6"/>
      <c r="M223" s="9">
        <v>44410.0</v>
      </c>
      <c r="N223" s="10" t="s">
        <v>15</v>
      </c>
      <c r="O223" s="10" t="s">
        <v>132</v>
      </c>
      <c r="P223" s="10" t="s">
        <v>36</v>
      </c>
      <c r="Q223" s="10" t="s">
        <v>12</v>
      </c>
      <c r="R223" s="13">
        <f t="shared" si="2"/>
        <v>2</v>
      </c>
      <c r="S223" s="6"/>
      <c r="T223" s="6"/>
      <c r="U223" s="6">
        <f t="shared" si="3"/>
        <v>2</v>
      </c>
    </row>
    <row r="224">
      <c r="A224" s="9">
        <v>44410.0</v>
      </c>
      <c r="B224" s="10" t="s">
        <v>15</v>
      </c>
      <c r="C224" s="16">
        <v>5.0E49</v>
      </c>
      <c r="D224" s="10" t="s">
        <v>13</v>
      </c>
      <c r="E224" s="11">
        <v>230.0</v>
      </c>
      <c r="F224" s="10" t="s">
        <v>14</v>
      </c>
      <c r="G224" s="13">
        <f t="shared" si="1"/>
        <v>2</v>
      </c>
      <c r="H224" s="6"/>
      <c r="I224" s="6"/>
      <c r="J224" s="6"/>
      <c r="M224" s="9">
        <v>44410.0</v>
      </c>
      <c r="N224" s="10" t="s">
        <v>15</v>
      </c>
      <c r="O224" s="16">
        <v>5.0E49</v>
      </c>
      <c r="P224" s="10" t="s">
        <v>13</v>
      </c>
      <c r="Q224" s="10" t="s">
        <v>14</v>
      </c>
      <c r="R224" s="13">
        <f t="shared" si="2"/>
        <v>2</v>
      </c>
      <c r="S224" s="6"/>
      <c r="T224" s="6"/>
      <c r="U224" s="6">
        <f t="shared" si="3"/>
        <v>2</v>
      </c>
    </row>
    <row r="225">
      <c r="A225" s="9">
        <v>44410.0</v>
      </c>
      <c r="B225" s="10" t="s">
        <v>15</v>
      </c>
      <c r="C225" s="10" t="s">
        <v>133</v>
      </c>
      <c r="D225" s="10" t="s">
        <v>22</v>
      </c>
      <c r="E225" s="11">
        <v>300.0</v>
      </c>
      <c r="F225" s="10" t="s">
        <v>18</v>
      </c>
      <c r="G225" s="13">
        <f t="shared" si="1"/>
        <v>2</v>
      </c>
      <c r="H225" s="6"/>
      <c r="I225" s="6"/>
      <c r="J225" s="6"/>
      <c r="M225" s="9">
        <v>44410.0</v>
      </c>
      <c r="N225" s="10" t="s">
        <v>15</v>
      </c>
      <c r="O225" s="10" t="s">
        <v>133</v>
      </c>
      <c r="P225" s="10" t="s">
        <v>22</v>
      </c>
      <c r="Q225" s="10" t="s">
        <v>18</v>
      </c>
      <c r="R225" s="13">
        <f t="shared" si="2"/>
        <v>2</v>
      </c>
      <c r="S225" s="6"/>
      <c r="T225" s="6"/>
      <c r="U225" s="6">
        <f t="shared" si="3"/>
        <v>2</v>
      </c>
    </row>
    <row r="226">
      <c r="A226" s="9">
        <v>44410.0</v>
      </c>
      <c r="B226" s="10" t="s">
        <v>15</v>
      </c>
      <c r="C226" s="10" t="s">
        <v>134</v>
      </c>
      <c r="D226" s="10" t="s">
        <v>27</v>
      </c>
      <c r="E226" s="11">
        <v>190.0</v>
      </c>
      <c r="F226" s="10" t="s">
        <v>14</v>
      </c>
      <c r="G226" s="13">
        <f t="shared" si="1"/>
        <v>2</v>
      </c>
      <c r="H226" s="6"/>
      <c r="I226" s="6"/>
      <c r="J226" s="6"/>
      <c r="M226" s="9">
        <v>44410.0</v>
      </c>
      <c r="N226" s="10" t="s">
        <v>15</v>
      </c>
      <c r="O226" s="10" t="s">
        <v>134</v>
      </c>
      <c r="P226" s="10" t="s">
        <v>27</v>
      </c>
      <c r="Q226" s="10" t="s">
        <v>14</v>
      </c>
      <c r="R226" s="13">
        <f t="shared" si="2"/>
        <v>2</v>
      </c>
      <c r="S226" s="6"/>
      <c r="T226" s="6"/>
      <c r="U226" s="6">
        <f t="shared" si="3"/>
        <v>2</v>
      </c>
    </row>
    <row r="227">
      <c r="A227" s="9">
        <v>44410.0</v>
      </c>
      <c r="B227" s="10" t="s">
        <v>15</v>
      </c>
      <c r="C227" s="10" t="s">
        <v>135</v>
      </c>
      <c r="D227" s="10" t="s">
        <v>13</v>
      </c>
      <c r="E227" s="11">
        <v>230.0</v>
      </c>
      <c r="F227" s="10" t="s">
        <v>14</v>
      </c>
      <c r="G227" s="13">
        <f t="shared" si="1"/>
        <v>2</v>
      </c>
      <c r="H227" s="6"/>
      <c r="I227" s="6"/>
      <c r="J227" s="6"/>
      <c r="M227" s="9">
        <v>44410.0</v>
      </c>
      <c r="N227" s="10" t="s">
        <v>15</v>
      </c>
      <c r="O227" s="10" t="s">
        <v>135</v>
      </c>
      <c r="P227" s="10" t="s">
        <v>13</v>
      </c>
      <c r="Q227" s="10" t="s">
        <v>14</v>
      </c>
      <c r="R227" s="13">
        <f t="shared" si="2"/>
        <v>2</v>
      </c>
      <c r="S227" s="6"/>
      <c r="T227" s="6"/>
      <c r="U227" s="6">
        <f t="shared" si="3"/>
        <v>2</v>
      </c>
    </row>
    <row r="228">
      <c r="A228" s="9">
        <v>44410.0</v>
      </c>
      <c r="B228" s="10" t="s">
        <v>15</v>
      </c>
      <c r="C228" s="10" t="s">
        <v>135</v>
      </c>
      <c r="D228" s="10" t="s">
        <v>20</v>
      </c>
      <c r="E228" s="11">
        <v>220.0</v>
      </c>
      <c r="F228" s="10" t="s">
        <v>21</v>
      </c>
      <c r="G228" s="13">
        <f t="shared" si="1"/>
        <v>2</v>
      </c>
      <c r="H228" s="6"/>
      <c r="I228" s="6"/>
      <c r="J228" s="6"/>
      <c r="M228" s="9">
        <v>44410.0</v>
      </c>
      <c r="N228" s="10" t="s">
        <v>15</v>
      </c>
      <c r="O228" s="10" t="s">
        <v>135</v>
      </c>
      <c r="P228" s="10" t="s">
        <v>20</v>
      </c>
      <c r="Q228" s="10" t="s">
        <v>21</v>
      </c>
      <c r="R228" s="13">
        <f t="shared" si="2"/>
        <v>2</v>
      </c>
      <c r="S228" s="6"/>
      <c r="T228" s="6"/>
      <c r="U228" s="6">
        <f t="shared" si="3"/>
        <v>2</v>
      </c>
    </row>
    <row r="229">
      <c r="A229" s="9">
        <v>44410.0</v>
      </c>
      <c r="B229" s="10" t="s">
        <v>15</v>
      </c>
      <c r="C229" s="10">
        <v>1344.0</v>
      </c>
      <c r="D229" s="10" t="s">
        <v>20</v>
      </c>
      <c r="E229" s="11">
        <v>220.0</v>
      </c>
      <c r="F229" s="10" t="s">
        <v>21</v>
      </c>
      <c r="G229" s="13">
        <f t="shared" si="1"/>
        <v>2</v>
      </c>
      <c r="H229" s="6"/>
      <c r="I229" s="6"/>
      <c r="J229" s="6"/>
      <c r="M229" s="9">
        <v>44410.0</v>
      </c>
      <c r="N229" s="10" t="s">
        <v>15</v>
      </c>
      <c r="O229" s="10">
        <v>1344.0</v>
      </c>
      <c r="P229" s="10" t="s">
        <v>20</v>
      </c>
      <c r="Q229" s="10" t="s">
        <v>21</v>
      </c>
      <c r="R229" s="13">
        <f t="shared" si="2"/>
        <v>2</v>
      </c>
      <c r="S229" s="6"/>
      <c r="T229" s="6"/>
      <c r="U229" s="6">
        <f t="shared" si="3"/>
        <v>2</v>
      </c>
    </row>
    <row r="230">
      <c r="A230" s="9">
        <v>44410.0</v>
      </c>
      <c r="B230" s="10" t="s">
        <v>15</v>
      </c>
      <c r="C230" s="10" t="s">
        <v>136</v>
      </c>
      <c r="D230" s="10" t="s">
        <v>36</v>
      </c>
      <c r="E230" s="11">
        <v>180.0</v>
      </c>
      <c r="F230" s="10" t="s">
        <v>12</v>
      </c>
      <c r="G230" s="13">
        <f t="shared" si="1"/>
        <v>2</v>
      </c>
      <c r="H230" s="6"/>
      <c r="I230" s="6"/>
      <c r="J230" s="6"/>
      <c r="M230" s="9">
        <v>44410.0</v>
      </c>
      <c r="N230" s="10" t="s">
        <v>15</v>
      </c>
      <c r="O230" s="10" t="s">
        <v>136</v>
      </c>
      <c r="P230" s="10" t="s">
        <v>36</v>
      </c>
      <c r="Q230" s="10" t="s">
        <v>12</v>
      </c>
      <c r="R230" s="13">
        <f t="shared" si="2"/>
        <v>2</v>
      </c>
      <c r="S230" s="6"/>
      <c r="T230" s="6"/>
      <c r="U230" s="6">
        <f t="shared" si="3"/>
        <v>2</v>
      </c>
    </row>
    <row r="231">
      <c r="A231" s="9">
        <v>44410.0</v>
      </c>
      <c r="B231" s="10" t="s">
        <v>15</v>
      </c>
      <c r="C231" s="10" t="s">
        <v>137</v>
      </c>
      <c r="D231" s="10" t="s">
        <v>22</v>
      </c>
      <c r="E231" s="11">
        <v>300.0</v>
      </c>
      <c r="F231" s="10" t="s">
        <v>18</v>
      </c>
      <c r="G231" s="13">
        <f t="shared" si="1"/>
        <v>2</v>
      </c>
      <c r="H231" s="6"/>
      <c r="I231" s="6"/>
      <c r="J231" s="6"/>
      <c r="M231" s="9">
        <v>44410.0</v>
      </c>
      <c r="N231" s="10" t="s">
        <v>15</v>
      </c>
      <c r="O231" s="10" t="s">
        <v>137</v>
      </c>
      <c r="P231" s="10" t="s">
        <v>22</v>
      </c>
      <c r="Q231" s="10" t="s">
        <v>18</v>
      </c>
      <c r="R231" s="13">
        <f t="shared" si="2"/>
        <v>2</v>
      </c>
      <c r="S231" s="6"/>
      <c r="T231" s="6"/>
      <c r="U231" s="6">
        <f t="shared" si="3"/>
        <v>2</v>
      </c>
    </row>
    <row r="232">
      <c r="A232" s="9">
        <v>44410.0</v>
      </c>
      <c r="B232" s="10" t="s">
        <v>15</v>
      </c>
      <c r="C232" s="10" t="s">
        <v>138</v>
      </c>
      <c r="D232" s="10" t="s">
        <v>36</v>
      </c>
      <c r="E232" s="11">
        <v>180.0</v>
      </c>
      <c r="F232" s="10" t="s">
        <v>12</v>
      </c>
      <c r="G232" s="13">
        <f t="shared" si="1"/>
        <v>2</v>
      </c>
      <c r="H232" s="6"/>
      <c r="I232" s="6"/>
      <c r="J232" s="6"/>
      <c r="M232" s="9">
        <v>44410.0</v>
      </c>
      <c r="N232" s="10" t="s">
        <v>15</v>
      </c>
      <c r="O232" s="10" t="s">
        <v>138</v>
      </c>
      <c r="P232" s="10" t="s">
        <v>36</v>
      </c>
      <c r="Q232" s="10" t="s">
        <v>12</v>
      </c>
      <c r="R232" s="13">
        <f t="shared" si="2"/>
        <v>2</v>
      </c>
      <c r="S232" s="6"/>
      <c r="T232" s="6"/>
      <c r="U232" s="6">
        <f t="shared" si="3"/>
        <v>2</v>
      </c>
    </row>
    <row r="233">
      <c r="A233" s="9">
        <v>44410.0</v>
      </c>
      <c r="B233" s="10" t="s">
        <v>15</v>
      </c>
      <c r="C233" s="10" t="s">
        <v>138</v>
      </c>
      <c r="D233" s="10" t="s">
        <v>30</v>
      </c>
      <c r="E233" s="11">
        <v>100.0</v>
      </c>
      <c r="F233" s="10" t="s">
        <v>31</v>
      </c>
      <c r="G233" s="13">
        <f t="shared" si="1"/>
        <v>2</v>
      </c>
      <c r="H233" s="6"/>
      <c r="I233" s="6"/>
      <c r="J233" s="6"/>
      <c r="M233" s="9">
        <v>44410.0</v>
      </c>
      <c r="N233" s="10" t="s">
        <v>15</v>
      </c>
      <c r="O233" s="10" t="s">
        <v>138</v>
      </c>
      <c r="P233" s="10" t="s">
        <v>30</v>
      </c>
      <c r="Q233" s="10" t="s">
        <v>31</v>
      </c>
      <c r="R233" s="13">
        <f t="shared" si="2"/>
        <v>2</v>
      </c>
      <c r="S233" s="6"/>
      <c r="T233" s="6"/>
      <c r="U233" s="6">
        <f t="shared" si="3"/>
        <v>2</v>
      </c>
    </row>
    <row r="234">
      <c r="A234" s="9">
        <v>44410.0</v>
      </c>
      <c r="B234" s="10" t="s">
        <v>15</v>
      </c>
      <c r="C234" s="10" t="s">
        <v>139</v>
      </c>
      <c r="D234" s="10" t="s">
        <v>27</v>
      </c>
      <c r="E234" s="11">
        <v>190.0</v>
      </c>
      <c r="F234" s="10" t="s">
        <v>14</v>
      </c>
      <c r="G234" s="13">
        <f t="shared" si="1"/>
        <v>2</v>
      </c>
      <c r="H234" s="6"/>
      <c r="I234" s="6"/>
      <c r="J234" s="6"/>
      <c r="M234" s="9">
        <v>44410.0</v>
      </c>
      <c r="N234" s="10" t="s">
        <v>15</v>
      </c>
      <c r="O234" s="10" t="s">
        <v>139</v>
      </c>
      <c r="P234" s="10" t="s">
        <v>27</v>
      </c>
      <c r="Q234" s="10" t="s">
        <v>14</v>
      </c>
      <c r="R234" s="13">
        <f t="shared" si="2"/>
        <v>2</v>
      </c>
      <c r="S234" s="6"/>
      <c r="T234" s="6"/>
      <c r="U234" s="6">
        <f t="shared" si="3"/>
        <v>2</v>
      </c>
    </row>
    <row r="235">
      <c r="A235" s="9">
        <v>44410.0</v>
      </c>
      <c r="B235" s="10" t="s">
        <v>15</v>
      </c>
      <c r="C235" s="10" t="s">
        <v>139</v>
      </c>
      <c r="D235" s="10" t="s">
        <v>11</v>
      </c>
      <c r="E235" s="11">
        <v>160.0</v>
      </c>
      <c r="F235" s="10" t="s">
        <v>12</v>
      </c>
      <c r="G235" s="13">
        <f t="shared" si="1"/>
        <v>2</v>
      </c>
      <c r="H235" s="6"/>
      <c r="I235" s="6"/>
      <c r="J235" s="6"/>
      <c r="M235" s="9">
        <v>44410.0</v>
      </c>
      <c r="N235" s="10" t="s">
        <v>15</v>
      </c>
      <c r="O235" s="10" t="s">
        <v>139</v>
      </c>
      <c r="P235" s="10" t="s">
        <v>11</v>
      </c>
      <c r="Q235" s="10" t="s">
        <v>12</v>
      </c>
      <c r="R235" s="13">
        <f t="shared" si="2"/>
        <v>2</v>
      </c>
      <c r="S235" s="6"/>
      <c r="T235" s="6"/>
      <c r="U235" s="6"/>
    </row>
    <row r="236">
      <c r="A236" s="9">
        <v>44410.0</v>
      </c>
      <c r="B236" s="10" t="s">
        <v>15</v>
      </c>
      <c r="C236" s="10" t="s">
        <v>140</v>
      </c>
      <c r="D236" s="10" t="s">
        <v>22</v>
      </c>
      <c r="E236" s="11">
        <v>300.0</v>
      </c>
      <c r="F236" s="10" t="s">
        <v>18</v>
      </c>
      <c r="G236" s="13">
        <f t="shared" si="1"/>
        <v>2</v>
      </c>
      <c r="H236" s="6"/>
      <c r="I236" s="6"/>
      <c r="J236" s="6"/>
      <c r="M236" s="9">
        <v>44410.0</v>
      </c>
      <c r="N236" s="10" t="s">
        <v>15</v>
      </c>
      <c r="O236" s="10" t="s">
        <v>140</v>
      </c>
      <c r="P236" s="10" t="s">
        <v>22</v>
      </c>
      <c r="Q236" s="10" t="s">
        <v>18</v>
      </c>
      <c r="R236" s="13">
        <f t="shared" si="2"/>
        <v>2</v>
      </c>
      <c r="S236" s="6"/>
      <c r="T236" s="6"/>
      <c r="U236" s="6"/>
    </row>
    <row r="237">
      <c r="A237" s="9">
        <v>44410.0</v>
      </c>
      <c r="B237" s="10" t="s">
        <v>16</v>
      </c>
      <c r="C237" s="10" t="s">
        <v>141</v>
      </c>
      <c r="D237" s="10" t="s">
        <v>20</v>
      </c>
      <c r="E237" s="11">
        <v>220.0</v>
      </c>
      <c r="F237" s="10" t="s">
        <v>21</v>
      </c>
      <c r="G237" s="13">
        <f t="shared" si="1"/>
        <v>2</v>
      </c>
      <c r="H237" s="6"/>
      <c r="I237" s="6"/>
      <c r="J237" s="6"/>
      <c r="M237" s="9">
        <v>44410.0</v>
      </c>
      <c r="N237" s="10" t="s">
        <v>16</v>
      </c>
      <c r="O237" s="10" t="s">
        <v>141</v>
      </c>
      <c r="P237" s="10" t="s">
        <v>20</v>
      </c>
      <c r="Q237" s="10" t="s">
        <v>21</v>
      </c>
      <c r="R237" s="13">
        <f t="shared" si="2"/>
        <v>2</v>
      </c>
      <c r="S237" s="6"/>
      <c r="T237" s="6"/>
      <c r="U237" s="6"/>
    </row>
    <row r="238">
      <c r="A238" s="9">
        <v>44410.0</v>
      </c>
      <c r="B238" s="10" t="s">
        <v>16</v>
      </c>
      <c r="C238" s="10" t="s">
        <v>141</v>
      </c>
      <c r="D238" s="10" t="s">
        <v>22</v>
      </c>
      <c r="E238" s="11">
        <v>300.0</v>
      </c>
      <c r="F238" s="10" t="s">
        <v>18</v>
      </c>
      <c r="G238" s="13">
        <f t="shared" si="1"/>
        <v>2</v>
      </c>
      <c r="H238" s="6"/>
      <c r="I238" s="6"/>
      <c r="J238" s="6"/>
      <c r="M238" s="9">
        <v>44410.0</v>
      </c>
      <c r="N238" s="10" t="s">
        <v>16</v>
      </c>
      <c r="O238" s="10" t="s">
        <v>141</v>
      </c>
      <c r="P238" s="10" t="s">
        <v>22</v>
      </c>
      <c r="Q238" s="10" t="s">
        <v>18</v>
      </c>
      <c r="R238" s="13">
        <f t="shared" si="2"/>
        <v>2</v>
      </c>
      <c r="S238" s="6"/>
      <c r="T238" s="6"/>
      <c r="U238" s="6"/>
    </row>
    <row r="239">
      <c r="A239" s="9">
        <v>44410.0</v>
      </c>
      <c r="B239" s="10" t="s">
        <v>16</v>
      </c>
      <c r="C239" s="10">
        <v>2543.0</v>
      </c>
      <c r="D239" s="10" t="s">
        <v>17</v>
      </c>
      <c r="E239" s="11">
        <v>320.0</v>
      </c>
      <c r="F239" s="10" t="s">
        <v>18</v>
      </c>
      <c r="G239" s="13">
        <f t="shared" si="1"/>
        <v>2</v>
      </c>
      <c r="H239" s="6"/>
      <c r="I239" s="6"/>
      <c r="J239" s="6"/>
      <c r="M239" s="9">
        <v>44410.0</v>
      </c>
      <c r="N239" s="10" t="s">
        <v>16</v>
      </c>
      <c r="O239" s="10">
        <v>2543.0</v>
      </c>
      <c r="P239" s="10" t="s">
        <v>17</v>
      </c>
      <c r="Q239" s="10" t="s">
        <v>18</v>
      </c>
      <c r="R239" s="13">
        <f t="shared" si="2"/>
        <v>2</v>
      </c>
      <c r="S239" s="6"/>
      <c r="T239" s="6"/>
      <c r="U239" s="6"/>
    </row>
    <row r="240">
      <c r="A240" s="9">
        <v>44410.0</v>
      </c>
      <c r="B240" s="10" t="s">
        <v>16</v>
      </c>
      <c r="C240" s="10" t="s">
        <v>142</v>
      </c>
      <c r="D240" s="10" t="s">
        <v>20</v>
      </c>
      <c r="E240" s="11">
        <v>220.0</v>
      </c>
      <c r="F240" s="10" t="s">
        <v>21</v>
      </c>
      <c r="G240" s="13">
        <f t="shared" si="1"/>
        <v>2</v>
      </c>
      <c r="H240" s="6"/>
      <c r="I240" s="6"/>
      <c r="J240" s="6"/>
      <c r="M240" s="9">
        <v>44410.0</v>
      </c>
      <c r="N240" s="10" t="s">
        <v>16</v>
      </c>
      <c r="O240" s="10" t="s">
        <v>142</v>
      </c>
      <c r="P240" s="10" t="s">
        <v>20</v>
      </c>
      <c r="Q240" s="10" t="s">
        <v>21</v>
      </c>
      <c r="R240" s="13">
        <f t="shared" si="2"/>
        <v>2</v>
      </c>
      <c r="S240" s="6"/>
      <c r="T240" s="6"/>
      <c r="U240" s="6"/>
    </row>
    <row r="241">
      <c r="A241" s="9">
        <v>44410.0</v>
      </c>
      <c r="B241" s="10" t="s">
        <v>16</v>
      </c>
      <c r="C241" s="10" t="s">
        <v>142</v>
      </c>
      <c r="D241" s="10" t="s">
        <v>22</v>
      </c>
      <c r="E241" s="11">
        <v>300.0</v>
      </c>
      <c r="F241" s="10" t="s">
        <v>18</v>
      </c>
      <c r="G241" s="13">
        <f t="shared" si="1"/>
        <v>2</v>
      </c>
      <c r="H241" s="6"/>
      <c r="I241" s="6"/>
      <c r="J241" s="6"/>
      <c r="M241" s="9">
        <v>44410.0</v>
      </c>
      <c r="N241" s="10" t="s">
        <v>16</v>
      </c>
      <c r="O241" s="10" t="s">
        <v>142</v>
      </c>
      <c r="P241" s="10" t="s">
        <v>22</v>
      </c>
      <c r="Q241" s="10" t="s">
        <v>18</v>
      </c>
      <c r="R241" s="13">
        <f t="shared" si="2"/>
        <v>2</v>
      </c>
      <c r="S241" s="6"/>
      <c r="T241" s="6"/>
      <c r="U241" s="6"/>
    </row>
    <row r="242">
      <c r="A242" s="9">
        <v>44410.0</v>
      </c>
      <c r="B242" s="10" t="s">
        <v>16</v>
      </c>
      <c r="C242" s="10" t="s">
        <v>143</v>
      </c>
      <c r="D242" s="10" t="s">
        <v>20</v>
      </c>
      <c r="E242" s="11">
        <v>220.0</v>
      </c>
      <c r="F242" s="10" t="s">
        <v>21</v>
      </c>
      <c r="G242" s="13">
        <f t="shared" si="1"/>
        <v>2</v>
      </c>
      <c r="H242" s="6"/>
      <c r="I242" s="6"/>
      <c r="J242" s="6"/>
      <c r="M242" s="9">
        <v>44410.0</v>
      </c>
      <c r="N242" s="10" t="s">
        <v>16</v>
      </c>
      <c r="O242" s="10" t="s">
        <v>143</v>
      </c>
      <c r="P242" s="10" t="s">
        <v>20</v>
      </c>
      <c r="Q242" s="10" t="s">
        <v>21</v>
      </c>
      <c r="R242" s="13">
        <f t="shared" si="2"/>
        <v>2</v>
      </c>
      <c r="S242" s="6"/>
      <c r="T242" s="6"/>
      <c r="U242" s="6"/>
    </row>
    <row r="243">
      <c r="A243" s="9">
        <v>44410.0</v>
      </c>
      <c r="B243" s="10" t="s">
        <v>16</v>
      </c>
      <c r="C243" s="10">
        <v>4143.0</v>
      </c>
      <c r="D243" s="10" t="s">
        <v>20</v>
      </c>
      <c r="E243" s="11">
        <v>220.0</v>
      </c>
      <c r="F243" s="10" t="s">
        <v>21</v>
      </c>
      <c r="G243" s="13">
        <f t="shared" si="1"/>
        <v>2</v>
      </c>
      <c r="H243" s="6"/>
      <c r="I243" s="6"/>
      <c r="J243" s="6"/>
      <c r="M243" s="9">
        <v>44410.0</v>
      </c>
      <c r="N243" s="10" t="s">
        <v>16</v>
      </c>
      <c r="O243" s="10">
        <v>4143.0</v>
      </c>
      <c r="P243" s="10" t="s">
        <v>20</v>
      </c>
      <c r="Q243" s="10" t="s">
        <v>21</v>
      </c>
      <c r="R243" s="13">
        <f t="shared" si="2"/>
        <v>2</v>
      </c>
      <c r="S243" s="6"/>
      <c r="T243" s="6"/>
      <c r="U243" s="6"/>
    </row>
    <row r="244">
      <c r="A244" s="9">
        <v>44410.0</v>
      </c>
      <c r="B244" s="10" t="s">
        <v>16</v>
      </c>
      <c r="C244" s="10">
        <v>4841.0</v>
      </c>
      <c r="D244" s="10" t="s">
        <v>19</v>
      </c>
      <c r="E244" s="11">
        <v>80.0</v>
      </c>
      <c r="F244" s="10" t="s">
        <v>14</v>
      </c>
      <c r="G244" s="13">
        <f t="shared" si="1"/>
        <v>2</v>
      </c>
      <c r="H244" s="6"/>
      <c r="I244" s="6"/>
      <c r="J244" s="6"/>
      <c r="M244" s="9">
        <v>44410.0</v>
      </c>
      <c r="N244" s="10" t="s">
        <v>16</v>
      </c>
      <c r="O244" s="10">
        <v>4841.0</v>
      </c>
      <c r="P244" s="10" t="s">
        <v>19</v>
      </c>
      <c r="Q244" s="10" t="s">
        <v>14</v>
      </c>
      <c r="R244" s="13">
        <f t="shared" si="2"/>
        <v>2</v>
      </c>
      <c r="S244" s="6"/>
      <c r="T244" s="6"/>
      <c r="U244" s="6"/>
    </row>
    <row r="245">
      <c r="A245" s="9">
        <v>44410.0</v>
      </c>
      <c r="B245" s="10" t="s">
        <v>16</v>
      </c>
      <c r="C245" s="10" t="s">
        <v>144</v>
      </c>
      <c r="D245" s="10" t="s">
        <v>22</v>
      </c>
      <c r="E245" s="11">
        <v>300.0</v>
      </c>
      <c r="F245" s="10" t="s">
        <v>18</v>
      </c>
      <c r="G245" s="13">
        <f t="shared" si="1"/>
        <v>2</v>
      </c>
      <c r="H245" s="6"/>
      <c r="I245" s="6"/>
      <c r="J245" s="6"/>
      <c r="M245" s="9">
        <v>44410.0</v>
      </c>
      <c r="N245" s="10" t="s">
        <v>16</v>
      </c>
      <c r="O245" s="10" t="s">
        <v>144</v>
      </c>
      <c r="P245" s="10" t="s">
        <v>22</v>
      </c>
      <c r="Q245" s="10" t="s">
        <v>18</v>
      </c>
      <c r="R245" s="13">
        <f t="shared" si="2"/>
        <v>2</v>
      </c>
      <c r="S245" s="6"/>
      <c r="T245" s="6"/>
      <c r="U245" s="6"/>
    </row>
    <row r="246">
      <c r="A246" s="9">
        <v>44410.0</v>
      </c>
      <c r="B246" s="10" t="s">
        <v>16</v>
      </c>
      <c r="C246" s="10" t="s">
        <v>145</v>
      </c>
      <c r="D246" s="10" t="s">
        <v>20</v>
      </c>
      <c r="E246" s="11">
        <v>220.0</v>
      </c>
      <c r="F246" s="10" t="s">
        <v>21</v>
      </c>
      <c r="G246" s="13">
        <f t="shared" si="1"/>
        <v>2</v>
      </c>
      <c r="H246" s="6"/>
      <c r="I246" s="6"/>
      <c r="J246" s="6"/>
      <c r="M246" s="9">
        <v>44410.0</v>
      </c>
      <c r="N246" s="10" t="s">
        <v>16</v>
      </c>
      <c r="O246" s="10" t="s">
        <v>145</v>
      </c>
      <c r="P246" s="10" t="s">
        <v>20</v>
      </c>
      <c r="Q246" s="10" t="s">
        <v>21</v>
      </c>
      <c r="R246" s="13">
        <f t="shared" si="2"/>
        <v>2</v>
      </c>
      <c r="S246" s="6"/>
      <c r="T246" s="6"/>
      <c r="U246" s="6"/>
    </row>
    <row r="247">
      <c r="A247" s="9">
        <v>44410.0</v>
      </c>
      <c r="B247" s="10" t="s">
        <v>16</v>
      </c>
      <c r="C247" s="10">
        <v>6141.0</v>
      </c>
      <c r="D247" s="10" t="s">
        <v>22</v>
      </c>
      <c r="E247" s="11">
        <v>300.0</v>
      </c>
      <c r="F247" s="10" t="s">
        <v>18</v>
      </c>
      <c r="G247" s="13">
        <f t="shared" si="1"/>
        <v>2</v>
      </c>
      <c r="H247" s="6"/>
      <c r="I247" s="6"/>
      <c r="J247" s="6"/>
      <c r="M247" s="9">
        <v>44410.0</v>
      </c>
      <c r="N247" s="10" t="s">
        <v>16</v>
      </c>
      <c r="O247" s="10">
        <v>6141.0</v>
      </c>
      <c r="P247" s="10" t="s">
        <v>22</v>
      </c>
      <c r="Q247" s="10" t="s">
        <v>18</v>
      </c>
      <c r="R247" s="13">
        <f t="shared" si="2"/>
        <v>2</v>
      </c>
      <c r="S247" s="6"/>
      <c r="T247" s="6"/>
      <c r="U247" s="6"/>
    </row>
    <row r="248">
      <c r="A248" s="9">
        <v>44410.0</v>
      </c>
      <c r="B248" s="10" t="s">
        <v>16</v>
      </c>
      <c r="C248" s="10">
        <v>1945.0</v>
      </c>
      <c r="D248" s="10" t="s">
        <v>17</v>
      </c>
      <c r="E248" s="11">
        <v>320.0</v>
      </c>
      <c r="F248" s="10" t="s">
        <v>18</v>
      </c>
      <c r="G248" s="13">
        <f t="shared" si="1"/>
        <v>2</v>
      </c>
      <c r="H248" s="6"/>
      <c r="I248" s="6"/>
      <c r="J248" s="6"/>
      <c r="M248" s="9">
        <v>44410.0</v>
      </c>
      <c r="N248" s="10" t="s">
        <v>16</v>
      </c>
      <c r="O248" s="10">
        <v>1945.0</v>
      </c>
      <c r="P248" s="10" t="s">
        <v>17</v>
      </c>
      <c r="Q248" s="10" t="s">
        <v>18</v>
      </c>
      <c r="R248" s="13">
        <f t="shared" si="2"/>
        <v>2</v>
      </c>
      <c r="S248" s="6"/>
      <c r="T248" s="6"/>
      <c r="U248" s="6"/>
    </row>
    <row r="249">
      <c r="A249" s="9">
        <v>44410.0</v>
      </c>
      <c r="B249" s="10" t="s">
        <v>16</v>
      </c>
      <c r="C249" s="10" t="s">
        <v>146</v>
      </c>
      <c r="D249" s="10" t="s">
        <v>22</v>
      </c>
      <c r="E249" s="11">
        <v>300.0</v>
      </c>
      <c r="F249" s="10" t="s">
        <v>18</v>
      </c>
      <c r="G249" s="13">
        <f t="shared" si="1"/>
        <v>2</v>
      </c>
      <c r="H249" s="6"/>
      <c r="I249" s="6"/>
      <c r="J249" s="6"/>
      <c r="M249" s="9">
        <v>44410.0</v>
      </c>
      <c r="N249" s="10" t="s">
        <v>16</v>
      </c>
      <c r="O249" s="10" t="s">
        <v>146</v>
      </c>
      <c r="P249" s="10" t="s">
        <v>22</v>
      </c>
      <c r="Q249" s="10" t="s">
        <v>18</v>
      </c>
      <c r="R249" s="13">
        <f t="shared" si="2"/>
        <v>2</v>
      </c>
      <c r="S249" s="6"/>
      <c r="T249" s="6"/>
      <c r="U249" s="6"/>
    </row>
    <row r="250">
      <c r="A250" s="9">
        <v>44410.0</v>
      </c>
      <c r="B250" s="10" t="s">
        <v>16</v>
      </c>
      <c r="C250" s="10" t="s">
        <v>147</v>
      </c>
      <c r="D250" s="10" t="s">
        <v>20</v>
      </c>
      <c r="E250" s="11">
        <v>220.0</v>
      </c>
      <c r="F250" s="10" t="s">
        <v>21</v>
      </c>
      <c r="G250" s="13">
        <f t="shared" si="1"/>
        <v>2</v>
      </c>
      <c r="H250" s="6"/>
      <c r="I250" s="6"/>
      <c r="J250" s="6"/>
      <c r="M250" s="9">
        <v>44410.0</v>
      </c>
      <c r="N250" s="10" t="s">
        <v>16</v>
      </c>
      <c r="O250" s="10" t="s">
        <v>147</v>
      </c>
      <c r="P250" s="10" t="s">
        <v>20</v>
      </c>
      <c r="Q250" s="10" t="s">
        <v>21</v>
      </c>
      <c r="R250" s="13">
        <f t="shared" si="2"/>
        <v>2</v>
      </c>
      <c r="S250" s="6"/>
      <c r="T250" s="6"/>
      <c r="U250" s="6"/>
    </row>
    <row r="251">
      <c r="A251" s="9">
        <v>44410.0</v>
      </c>
      <c r="B251" s="10" t="s">
        <v>16</v>
      </c>
      <c r="C251" s="10" t="s">
        <v>67</v>
      </c>
      <c r="D251" s="10" t="s">
        <v>22</v>
      </c>
      <c r="E251" s="11">
        <v>300.0</v>
      </c>
      <c r="F251" s="10" t="s">
        <v>18</v>
      </c>
      <c r="G251" s="13">
        <f t="shared" si="1"/>
        <v>2</v>
      </c>
      <c r="H251" s="6"/>
      <c r="I251" s="6"/>
      <c r="J251" s="6"/>
      <c r="M251" s="9">
        <v>44410.0</v>
      </c>
      <c r="N251" s="10" t="s">
        <v>16</v>
      </c>
      <c r="O251" s="10" t="s">
        <v>67</v>
      </c>
      <c r="P251" s="10" t="s">
        <v>22</v>
      </c>
      <c r="Q251" s="10" t="s">
        <v>18</v>
      </c>
      <c r="R251" s="13">
        <f t="shared" si="2"/>
        <v>2</v>
      </c>
      <c r="S251" s="6"/>
      <c r="T251" s="6"/>
      <c r="U251" s="6"/>
    </row>
    <row r="252">
      <c r="A252" s="9">
        <v>44410.0</v>
      </c>
      <c r="B252" s="10" t="s">
        <v>69</v>
      </c>
      <c r="C252" s="10" t="s">
        <v>70</v>
      </c>
      <c r="D252" s="10" t="s">
        <v>22</v>
      </c>
      <c r="E252" s="11">
        <v>300.0</v>
      </c>
      <c r="F252" s="10" t="s">
        <v>18</v>
      </c>
      <c r="G252" s="13">
        <f t="shared" si="1"/>
        <v>2</v>
      </c>
      <c r="H252" s="6"/>
      <c r="I252" s="6"/>
      <c r="J252" s="6"/>
      <c r="M252" s="9">
        <v>44410.0</v>
      </c>
      <c r="N252" s="10" t="s">
        <v>69</v>
      </c>
      <c r="O252" s="10" t="s">
        <v>70</v>
      </c>
      <c r="P252" s="10" t="s">
        <v>22</v>
      </c>
      <c r="Q252" s="10" t="s">
        <v>18</v>
      </c>
      <c r="R252" s="13">
        <f t="shared" si="2"/>
        <v>2</v>
      </c>
      <c r="S252" s="6"/>
      <c r="T252" s="6"/>
      <c r="U252" s="6"/>
    </row>
    <row r="253">
      <c r="A253" s="9">
        <v>44410.0</v>
      </c>
      <c r="B253" s="10" t="s">
        <v>69</v>
      </c>
      <c r="C253" s="10" t="s">
        <v>71</v>
      </c>
      <c r="D253" s="10" t="s">
        <v>11</v>
      </c>
      <c r="E253" s="11">
        <v>160.0</v>
      </c>
      <c r="F253" s="10" t="s">
        <v>12</v>
      </c>
      <c r="G253" s="13">
        <f t="shared" si="1"/>
        <v>2</v>
      </c>
      <c r="H253" s="6"/>
      <c r="I253" s="6"/>
      <c r="J253" s="6"/>
      <c r="M253" s="9">
        <v>44410.0</v>
      </c>
      <c r="N253" s="10" t="s">
        <v>69</v>
      </c>
      <c r="O253" s="10" t="s">
        <v>71</v>
      </c>
      <c r="P253" s="10" t="s">
        <v>11</v>
      </c>
      <c r="Q253" s="10" t="s">
        <v>12</v>
      </c>
      <c r="R253" s="13">
        <f t="shared" si="2"/>
        <v>2</v>
      </c>
      <c r="S253" s="6"/>
      <c r="T253" s="6"/>
      <c r="U253" s="6"/>
    </row>
    <row r="254">
      <c r="A254" s="9">
        <v>44410.0</v>
      </c>
      <c r="B254" s="10" t="s">
        <v>69</v>
      </c>
      <c r="C254" s="10" t="s">
        <v>72</v>
      </c>
      <c r="D254" s="10" t="s">
        <v>36</v>
      </c>
      <c r="E254" s="11">
        <v>180.0</v>
      </c>
      <c r="F254" s="10" t="s">
        <v>12</v>
      </c>
      <c r="G254" s="13">
        <f t="shared" si="1"/>
        <v>2</v>
      </c>
      <c r="H254" s="6"/>
      <c r="I254" s="6"/>
      <c r="J254" s="6"/>
      <c r="M254" s="9">
        <v>44410.0</v>
      </c>
      <c r="N254" s="10" t="s">
        <v>69</v>
      </c>
      <c r="O254" s="10" t="s">
        <v>72</v>
      </c>
      <c r="P254" s="10" t="s">
        <v>36</v>
      </c>
      <c r="Q254" s="10" t="s">
        <v>12</v>
      </c>
      <c r="R254" s="13">
        <f t="shared" si="2"/>
        <v>2</v>
      </c>
      <c r="S254" s="6"/>
      <c r="T254" s="6"/>
      <c r="U254" s="6"/>
    </row>
    <row r="255">
      <c r="A255" s="9">
        <v>44410.0</v>
      </c>
      <c r="B255" s="10" t="s">
        <v>69</v>
      </c>
      <c r="C255" s="10" t="s">
        <v>73</v>
      </c>
      <c r="D255" s="10" t="s">
        <v>13</v>
      </c>
      <c r="E255" s="11">
        <v>230.0</v>
      </c>
      <c r="F255" s="10" t="s">
        <v>14</v>
      </c>
      <c r="G255" s="13">
        <f t="shared" si="1"/>
        <v>2</v>
      </c>
      <c r="H255" s="6"/>
      <c r="I255" s="6"/>
      <c r="J255" s="6"/>
      <c r="M255" s="9">
        <v>44410.0</v>
      </c>
      <c r="N255" s="10" t="s">
        <v>69</v>
      </c>
      <c r="O255" s="10" t="s">
        <v>73</v>
      </c>
      <c r="P255" s="10" t="s">
        <v>13</v>
      </c>
      <c r="Q255" s="10" t="s">
        <v>14</v>
      </c>
      <c r="R255" s="13">
        <f t="shared" si="2"/>
        <v>2</v>
      </c>
      <c r="S255" s="6"/>
      <c r="T255" s="6"/>
      <c r="U255" s="6"/>
    </row>
    <row r="256">
      <c r="A256" s="9">
        <v>44410.0</v>
      </c>
      <c r="B256" s="10" t="s">
        <v>69</v>
      </c>
      <c r="C256" s="10" t="s">
        <v>74</v>
      </c>
      <c r="D256" s="10" t="s">
        <v>20</v>
      </c>
      <c r="E256" s="11">
        <v>220.0</v>
      </c>
      <c r="F256" s="10" t="s">
        <v>21</v>
      </c>
      <c r="G256" s="13">
        <f t="shared" si="1"/>
        <v>2</v>
      </c>
      <c r="H256" s="6"/>
      <c r="I256" s="6"/>
      <c r="J256" s="6"/>
      <c r="M256" s="9">
        <v>44410.0</v>
      </c>
      <c r="N256" s="10" t="s">
        <v>69</v>
      </c>
      <c r="O256" s="10" t="s">
        <v>74</v>
      </c>
      <c r="P256" s="10" t="s">
        <v>20</v>
      </c>
      <c r="Q256" s="10" t="s">
        <v>21</v>
      </c>
      <c r="R256" s="13">
        <f t="shared" si="2"/>
        <v>2</v>
      </c>
      <c r="S256" s="6"/>
      <c r="T256" s="6"/>
      <c r="U256" s="6"/>
    </row>
    <row r="257">
      <c r="A257" s="9">
        <v>44410.0</v>
      </c>
      <c r="B257" s="10" t="s">
        <v>69</v>
      </c>
      <c r="C257" s="10">
        <v>2340.0</v>
      </c>
      <c r="D257" s="10" t="s">
        <v>27</v>
      </c>
      <c r="E257" s="11">
        <v>190.0</v>
      </c>
      <c r="F257" s="10" t="s">
        <v>14</v>
      </c>
      <c r="G257" s="13">
        <f t="shared" si="1"/>
        <v>2</v>
      </c>
      <c r="H257" s="6"/>
      <c r="I257" s="6"/>
      <c r="J257" s="6"/>
      <c r="M257" s="9">
        <v>44410.0</v>
      </c>
      <c r="N257" s="10" t="s">
        <v>69</v>
      </c>
      <c r="O257" s="10">
        <v>2340.0</v>
      </c>
      <c r="P257" s="10" t="s">
        <v>27</v>
      </c>
      <c r="Q257" s="10" t="s">
        <v>14</v>
      </c>
      <c r="R257" s="13">
        <f t="shared" si="2"/>
        <v>2</v>
      </c>
      <c r="S257" s="6"/>
      <c r="T257" s="6"/>
      <c r="U257" s="6"/>
    </row>
    <row r="258">
      <c r="A258" s="9">
        <v>44410.0</v>
      </c>
      <c r="B258" s="10" t="s">
        <v>69</v>
      </c>
      <c r="C258" s="10">
        <v>2440.0</v>
      </c>
      <c r="D258" s="10" t="s">
        <v>17</v>
      </c>
      <c r="E258" s="11">
        <v>320.0</v>
      </c>
      <c r="F258" s="10" t="s">
        <v>18</v>
      </c>
      <c r="G258" s="13">
        <f t="shared" si="1"/>
        <v>2</v>
      </c>
      <c r="H258" s="6"/>
      <c r="I258" s="6"/>
      <c r="J258" s="6"/>
      <c r="M258" s="9">
        <v>44410.0</v>
      </c>
      <c r="N258" s="10" t="s">
        <v>69</v>
      </c>
      <c r="O258" s="10">
        <v>2440.0</v>
      </c>
      <c r="P258" s="10" t="s">
        <v>17</v>
      </c>
      <c r="Q258" s="10" t="s">
        <v>18</v>
      </c>
      <c r="R258" s="13">
        <f t="shared" si="2"/>
        <v>2</v>
      </c>
      <c r="S258" s="6"/>
      <c r="T258" s="6"/>
      <c r="U258" s="6"/>
    </row>
    <row r="259">
      <c r="A259" s="9">
        <v>44410.0</v>
      </c>
      <c r="B259" s="10" t="s">
        <v>69</v>
      </c>
      <c r="C259" s="10">
        <v>7447.0</v>
      </c>
      <c r="D259" s="10" t="s">
        <v>11</v>
      </c>
      <c r="E259" s="11">
        <v>160.0</v>
      </c>
      <c r="F259" s="10" t="s">
        <v>12</v>
      </c>
      <c r="G259" s="13">
        <f t="shared" si="1"/>
        <v>2</v>
      </c>
      <c r="H259" s="6"/>
      <c r="I259" s="6"/>
      <c r="J259" s="6"/>
      <c r="M259" s="9">
        <v>44410.0</v>
      </c>
      <c r="N259" s="10" t="s">
        <v>69</v>
      </c>
      <c r="O259" s="10">
        <v>7447.0</v>
      </c>
      <c r="P259" s="10" t="s">
        <v>11</v>
      </c>
      <c r="Q259" s="10" t="s">
        <v>12</v>
      </c>
      <c r="R259" s="13">
        <f t="shared" si="2"/>
        <v>2</v>
      </c>
      <c r="S259" s="6"/>
      <c r="T259" s="6"/>
      <c r="U259" s="6"/>
    </row>
    <row r="260">
      <c r="A260" s="9">
        <v>44410.0</v>
      </c>
      <c r="B260" s="10" t="s">
        <v>69</v>
      </c>
      <c r="C260" s="10">
        <v>5649.0</v>
      </c>
      <c r="D260" s="10" t="s">
        <v>30</v>
      </c>
      <c r="E260" s="11">
        <v>100.0</v>
      </c>
      <c r="F260" s="10" t="s">
        <v>31</v>
      </c>
      <c r="G260" s="13">
        <f t="shared" si="1"/>
        <v>2</v>
      </c>
      <c r="H260" s="6"/>
      <c r="I260" s="6"/>
      <c r="J260" s="6"/>
      <c r="M260" s="9">
        <v>44410.0</v>
      </c>
      <c r="N260" s="10" t="s">
        <v>69</v>
      </c>
      <c r="O260" s="10">
        <v>5649.0</v>
      </c>
      <c r="P260" s="10" t="s">
        <v>30</v>
      </c>
      <c r="Q260" s="10" t="s">
        <v>31</v>
      </c>
      <c r="R260" s="13">
        <f t="shared" si="2"/>
        <v>2</v>
      </c>
      <c r="S260" s="6"/>
      <c r="T260" s="6"/>
      <c r="U260" s="6"/>
    </row>
    <row r="261">
      <c r="A261" s="9">
        <v>44410.0</v>
      </c>
      <c r="B261" s="10" t="s">
        <v>69</v>
      </c>
      <c r="C261" s="10" t="s">
        <v>148</v>
      </c>
      <c r="D261" s="10" t="s">
        <v>20</v>
      </c>
      <c r="E261" s="11">
        <v>220.0</v>
      </c>
      <c r="F261" s="10" t="s">
        <v>21</v>
      </c>
      <c r="G261" s="13">
        <f t="shared" si="1"/>
        <v>2</v>
      </c>
      <c r="H261" s="6"/>
      <c r="I261" s="6"/>
      <c r="J261" s="6"/>
      <c r="M261" s="9">
        <v>44410.0</v>
      </c>
      <c r="N261" s="10" t="s">
        <v>69</v>
      </c>
      <c r="O261" s="10" t="s">
        <v>148</v>
      </c>
      <c r="P261" s="10" t="s">
        <v>20</v>
      </c>
      <c r="Q261" s="10" t="s">
        <v>21</v>
      </c>
      <c r="R261" s="13">
        <f t="shared" si="2"/>
        <v>2</v>
      </c>
      <c r="S261" s="6"/>
      <c r="T261" s="6"/>
      <c r="U261" s="6"/>
    </row>
    <row r="262">
      <c r="A262" s="9">
        <v>44410.0</v>
      </c>
      <c r="B262" s="10" t="s">
        <v>69</v>
      </c>
      <c r="C262" s="10">
        <v>9045.0</v>
      </c>
      <c r="D262" s="10" t="s">
        <v>13</v>
      </c>
      <c r="E262" s="11">
        <v>230.0</v>
      </c>
      <c r="F262" s="10" t="s">
        <v>14</v>
      </c>
      <c r="G262" s="13">
        <f t="shared" si="1"/>
        <v>2</v>
      </c>
      <c r="H262" s="6"/>
      <c r="I262" s="6"/>
      <c r="J262" s="6"/>
      <c r="M262" s="9">
        <v>44410.0</v>
      </c>
      <c r="N262" s="10" t="s">
        <v>69</v>
      </c>
      <c r="O262" s="10">
        <v>9045.0</v>
      </c>
      <c r="P262" s="10" t="s">
        <v>13</v>
      </c>
      <c r="Q262" s="10" t="s">
        <v>14</v>
      </c>
      <c r="R262" s="13">
        <f t="shared" si="2"/>
        <v>2</v>
      </c>
      <c r="S262" s="6"/>
      <c r="T262" s="6"/>
      <c r="U262" s="6"/>
    </row>
    <row r="263">
      <c r="A263" s="9">
        <v>44410.0</v>
      </c>
      <c r="B263" s="10" t="s">
        <v>69</v>
      </c>
      <c r="C263" s="10" t="s">
        <v>75</v>
      </c>
      <c r="D263" s="10" t="s">
        <v>22</v>
      </c>
      <c r="E263" s="11">
        <v>300.0</v>
      </c>
      <c r="F263" s="10" t="s">
        <v>18</v>
      </c>
      <c r="G263" s="13">
        <f t="shared" si="1"/>
        <v>2</v>
      </c>
      <c r="H263" s="6"/>
      <c r="I263" s="6"/>
      <c r="J263" s="6"/>
      <c r="M263" s="9">
        <v>44410.0</v>
      </c>
      <c r="N263" s="10" t="s">
        <v>69</v>
      </c>
      <c r="O263" s="10" t="s">
        <v>75</v>
      </c>
      <c r="P263" s="10" t="s">
        <v>22</v>
      </c>
      <c r="Q263" s="10" t="s">
        <v>18</v>
      </c>
      <c r="R263" s="13">
        <f t="shared" si="2"/>
        <v>2</v>
      </c>
      <c r="S263" s="6"/>
      <c r="T263" s="6"/>
      <c r="U263" s="6"/>
    </row>
    <row r="264">
      <c r="A264" s="9">
        <v>44410.0</v>
      </c>
      <c r="B264" s="10" t="s">
        <v>69</v>
      </c>
      <c r="C264" s="10">
        <v>5747.0</v>
      </c>
      <c r="D264" s="10" t="s">
        <v>19</v>
      </c>
      <c r="E264" s="11">
        <v>80.0</v>
      </c>
      <c r="F264" s="10" t="s">
        <v>14</v>
      </c>
      <c r="G264" s="13">
        <f t="shared" si="1"/>
        <v>2</v>
      </c>
      <c r="H264" s="6"/>
      <c r="I264" s="6"/>
      <c r="J264" s="6"/>
      <c r="M264" s="9">
        <v>44410.0</v>
      </c>
      <c r="N264" s="10" t="s">
        <v>69</v>
      </c>
      <c r="O264" s="10">
        <v>5747.0</v>
      </c>
      <c r="P264" s="10" t="s">
        <v>19</v>
      </c>
      <c r="Q264" s="10" t="s">
        <v>14</v>
      </c>
      <c r="R264" s="13">
        <f t="shared" si="2"/>
        <v>2</v>
      </c>
      <c r="S264" s="6"/>
      <c r="T264" s="6"/>
      <c r="U264" s="6"/>
    </row>
    <row r="265">
      <c r="A265" s="9">
        <v>44410.0</v>
      </c>
      <c r="B265" s="10" t="s">
        <v>69</v>
      </c>
      <c r="C265" s="10" t="s">
        <v>76</v>
      </c>
      <c r="D265" s="10" t="s">
        <v>30</v>
      </c>
      <c r="E265" s="11">
        <v>100.0</v>
      </c>
      <c r="F265" s="10" t="s">
        <v>31</v>
      </c>
      <c r="G265" s="13">
        <f t="shared" si="1"/>
        <v>2</v>
      </c>
      <c r="H265" s="6"/>
      <c r="I265" s="6"/>
      <c r="J265" s="6"/>
      <c r="M265" s="9">
        <v>44410.0</v>
      </c>
      <c r="N265" s="10" t="s">
        <v>69</v>
      </c>
      <c r="O265" s="10" t="s">
        <v>76</v>
      </c>
      <c r="P265" s="10" t="s">
        <v>30</v>
      </c>
      <c r="Q265" s="10" t="s">
        <v>31</v>
      </c>
      <c r="R265" s="13">
        <f t="shared" si="2"/>
        <v>2</v>
      </c>
      <c r="S265" s="6"/>
      <c r="T265" s="6"/>
      <c r="U265" s="6"/>
    </row>
    <row r="266">
      <c r="A266" s="9">
        <v>44410.0</v>
      </c>
      <c r="B266" s="10" t="s">
        <v>69</v>
      </c>
      <c r="C266" s="10" t="s">
        <v>77</v>
      </c>
      <c r="D266" s="10" t="s">
        <v>19</v>
      </c>
      <c r="E266" s="11">
        <v>80.0</v>
      </c>
      <c r="F266" s="10" t="s">
        <v>14</v>
      </c>
      <c r="G266" s="13">
        <f t="shared" si="1"/>
        <v>2</v>
      </c>
      <c r="H266" s="6"/>
      <c r="I266" s="6"/>
      <c r="J266" s="6"/>
      <c r="M266" s="9">
        <v>44410.0</v>
      </c>
      <c r="N266" s="10" t="s">
        <v>69</v>
      </c>
      <c r="O266" s="10" t="s">
        <v>77</v>
      </c>
      <c r="P266" s="10" t="s">
        <v>19</v>
      </c>
      <c r="Q266" s="10" t="s">
        <v>14</v>
      </c>
      <c r="R266" s="13">
        <f t="shared" si="2"/>
        <v>2</v>
      </c>
      <c r="S266" s="6"/>
      <c r="T266" s="6"/>
      <c r="U266" s="6"/>
    </row>
    <row r="267">
      <c r="A267" s="9">
        <v>44410.0</v>
      </c>
      <c r="B267" s="10" t="s">
        <v>69</v>
      </c>
      <c r="C267" s="10" t="s">
        <v>78</v>
      </c>
      <c r="D267" s="10" t="s">
        <v>22</v>
      </c>
      <c r="E267" s="11">
        <v>300.0</v>
      </c>
      <c r="F267" s="10" t="s">
        <v>18</v>
      </c>
      <c r="G267" s="13">
        <f t="shared" si="1"/>
        <v>2</v>
      </c>
      <c r="H267" s="6"/>
      <c r="I267" s="6"/>
      <c r="J267" s="6"/>
      <c r="M267" s="9">
        <v>44410.0</v>
      </c>
      <c r="N267" s="10" t="s">
        <v>69</v>
      </c>
      <c r="O267" s="10" t="s">
        <v>78</v>
      </c>
      <c r="P267" s="10" t="s">
        <v>22</v>
      </c>
      <c r="Q267" s="10" t="s">
        <v>18</v>
      </c>
      <c r="R267" s="13">
        <f t="shared" si="2"/>
        <v>2</v>
      </c>
      <c r="S267" s="6"/>
      <c r="T267" s="6"/>
      <c r="U267" s="6"/>
    </row>
    <row r="268">
      <c r="A268" s="9">
        <v>44410.0</v>
      </c>
      <c r="B268" s="10" t="s">
        <v>69</v>
      </c>
      <c r="C268" s="10" t="s">
        <v>79</v>
      </c>
      <c r="D268" s="10" t="s">
        <v>27</v>
      </c>
      <c r="E268" s="11">
        <v>190.0</v>
      </c>
      <c r="F268" s="10" t="s">
        <v>14</v>
      </c>
      <c r="G268" s="13">
        <f t="shared" si="1"/>
        <v>2</v>
      </c>
      <c r="H268" s="6"/>
      <c r="I268" s="6"/>
      <c r="J268" s="6"/>
      <c r="M268" s="9">
        <v>44410.0</v>
      </c>
      <c r="N268" s="10" t="s">
        <v>69</v>
      </c>
      <c r="O268" s="10" t="s">
        <v>79</v>
      </c>
      <c r="P268" s="10" t="s">
        <v>27</v>
      </c>
      <c r="Q268" s="10" t="s">
        <v>14</v>
      </c>
      <c r="R268" s="13">
        <f t="shared" si="2"/>
        <v>2</v>
      </c>
      <c r="S268" s="6"/>
      <c r="T268" s="6"/>
      <c r="U268" s="6"/>
    </row>
    <row r="269">
      <c r="A269" s="9">
        <v>44410.0</v>
      </c>
      <c r="B269" s="10" t="s">
        <v>69</v>
      </c>
      <c r="C269" s="10" t="s">
        <v>80</v>
      </c>
      <c r="D269" s="10" t="s">
        <v>11</v>
      </c>
      <c r="E269" s="11">
        <v>160.0</v>
      </c>
      <c r="F269" s="10" t="s">
        <v>12</v>
      </c>
      <c r="G269" s="13">
        <f t="shared" si="1"/>
        <v>2</v>
      </c>
      <c r="H269" s="6"/>
      <c r="I269" s="6"/>
      <c r="J269" s="6"/>
      <c r="M269" s="9">
        <v>44410.0</v>
      </c>
      <c r="N269" s="10" t="s">
        <v>69</v>
      </c>
      <c r="O269" s="10" t="s">
        <v>80</v>
      </c>
      <c r="P269" s="10" t="s">
        <v>11</v>
      </c>
      <c r="Q269" s="10" t="s">
        <v>12</v>
      </c>
      <c r="R269" s="13">
        <f t="shared" si="2"/>
        <v>2</v>
      </c>
      <c r="S269" s="6"/>
      <c r="T269" s="6"/>
      <c r="U269" s="6"/>
    </row>
    <row r="270">
      <c r="A270" s="9">
        <v>44410.0</v>
      </c>
      <c r="B270" s="10" t="s">
        <v>69</v>
      </c>
      <c r="C270" s="10" t="s">
        <v>81</v>
      </c>
      <c r="D270" s="10" t="s">
        <v>22</v>
      </c>
      <c r="E270" s="11">
        <v>300.0</v>
      </c>
      <c r="F270" s="10" t="s">
        <v>18</v>
      </c>
      <c r="G270" s="13">
        <f t="shared" si="1"/>
        <v>2</v>
      </c>
      <c r="H270" s="6"/>
      <c r="I270" s="6"/>
      <c r="J270" s="6"/>
      <c r="M270" s="9">
        <v>44410.0</v>
      </c>
      <c r="N270" s="10" t="s">
        <v>69</v>
      </c>
      <c r="O270" s="10" t="s">
        <v>81</v>
      </c>
      <c r="P270" s="10" t="s">
        <v>22</v>
      </c>
      <c r="Q270" s="10" t="s">
        <v>18</v>
      </c>
      <c r="R270" s="13">
        <f t="shared" si="2"/>
        <v>2</v>
      </c>
      <c r="S270" s="6"/>
      <c r="T270" s="6"/>
      <c r="U270" s="6"/>
    </row>
    <row r="271">
      <c r="A271" s="9">
        <v>44410.0</v>
      </c>
      <c r="B271" s="10" t="s">
        <v>69</v>
      </c>
      <c r="C271" s="10" t="s">
        <v>82</v>
      </c>
      <c r="D271" s="10" t="s">
        <v>13</v>
      </c>
      <c r="E271" s="11">
        <v>230.0</v>
      </c>
      <c r="F271" s="10" t="s">
        <v>14</v>
      </c>
      <c r="G271" s="13">
        <f t="shared" si="1"/>
        <v>2</v>
      </c>
      <c r="H271" s="6"/>
      <c r="I271" s="6"/>
      <c r="J271" s="6"/>
      <c r="M271" s="9">
        <v>44410.0</v>
      </c>
      <c r="N271" s="10" t="s">
        <v>69</v>
      </c>
      <c r="O271" s="10" t="s">
        <v>82</v>
      </c>
      <c r="P271" s="10" t="s">
        <v>13</v>
      </c>
      <c r="Q271" s="10" t="s">
        <v>14</v>
      </c>
      <c r="R271" s="13">
        <f t="shared" si="2"/>
        <v>2</v>
      </c>
      <c r="S271" s="6"/>
      <c r="T271" s="6"/>
      <c r="U271" s="6"/>
    </row>
    <row r="272">
      <c r="A272" s="9">
        <v>44410.0</v>
      </c>
      <c r="B272" s="10" t="s">
        <v>69</v>
      </c>
      <c r="C272" s="10" t="s">
        <v>83</v>
      </c>
      <c r="D272" s="10" t="s">
        <v>34</v>
      </c>
      <c r="E272" s="11">
        <v>250.0</v>
      </c>
      <c r="F272" s="10" t="s">
        <v>14</v>
      </c>
      <c r="G272" s="13">
        <f t="shared" si="1"/>
        <v>2</v>
      </c>
      <c r="H272" s="6"/>
      <c r="I272" s="6"/>
      <c r="J272" s="6"/>
      <c r="M272" s="9">
        <v>44410.0</v>
      </c>
      <c r="N272" s="10" t="s">
        <v>69</v>
      </c>
      <c r="O272" s="10" t="s">
        <v>83</v>
      </c>
      <c r="P272" s="10" t="s">
        <v>34</v>
      </c>
      <c r="Q272" s="10" t="s">
        <v>14</v>
      </c>
      <c r="R272" s="13">
        <f t="shared" si="2"/>
        <v>2</v>
      </c>
      <c r="S272" s="6"/>
      <c r="T272" s="6"/>
      <c r="U272" s="6"/>
    </row>
    <row r="273">
      <c r="A273" s="9">
        <v>44410.0</v>
      </c>
      <c r="B273" s="10" t="s">
        <v>69</v>
      </c>
      <c r="C273" s="10" t="s">
        <v>84</v>
      </c>
      <c r="D273" s="10" t="s">
        <v>19</v>
      </c>
      <c r="E273" s="11">
        <v>80.0</v>
      </c>
      <c r="F273" s="10" t="s">
        <v>14</v>
      </c>
      <c r="G273" s="13">
        <f t="shared" si="1"/>
        <v>2</v>
      </c>
      <c r="H273" s="6"/>
      <c r="I273" s="6"/>
      <c r="J273" s="6"/>
      <c r="M273" s="9">
        <v>44410.0</v>
      </c>
      <c r="N273" s="10" t="s">
        <v>69</v>
      </c>
      <c r="O273" s="10" t="s">
        <v>84</v>
      </c>
      <c r="P273" s="10" t="s">
        <v>19</v>
      </c>
      <c r="Q273" s="10" t="s">
        <v>14</v>
      </c>
      <c r="R273" s="13">
        <f t="shared" si="2"/>
        <v>2</v>
      </c>
      <c r="S273" s="6"/>
      <c r="T273" s="6"/>
      <c r="U273" s="6"/>
    </row>
    <row r="274">
      <c r="A274" s="9">
        <v>44410.0</v>
      </c>
      <c r="B274" s="10" t="s">
        <v>69</v>
      </c>
      <c r="C274" s="10" t="s">
        <v>85</v>
      </c>
      <c r="D274" s="10" t="s">
        <v>13</v>
      </c>
      <c r="E274" s="11">
        <v>230.0</v>
      </c>
      <c r="F274" s="10" t="s">
        <v>14</v>
      </c>
      <c r="G274" s="13">
        <f t="shared" si="1"/>
        <v>2</v>
      </c>
      <c r="H274" s="6"/>
      <c r="I274" s="6"/>
      <c r="J274" s="6"/>
      <c r="M274" s="9">
        <v>44410.0</v>
      </c>
      <c r="N274" s="10" t="s">
        <v>69</v>
      </c>
      <c r="O274" s="10" t="s">
        <v>85</v>
      </c>
      <c r="P274" s="10" t="s">
        <v>13</v>
      </c>
      <c r="Q274" s="10" t="s">
        <v>14</v>
      </c>
      <c r="R274" s="13">
        <f t="shared" si="2"/>
        <v>2</v>
      </c>
      <c r="S274" s="6"/>
      <c r="T274" s="6"/>
      <c r="U274" s="6"/>
    </row>
    <row r="275">
      <c r="A275" s="9">
        <v>44410.0</v>
      </c>
      <c r="B275" s="10" t="s">
        <v>69</v>
      </c>
      <c r="C275" s="10" t="s">
        <v>67</v>
      </c>
      <c r="D275" s="10" t="s">
        <v>19</v>
      </c>
      <c r="E275" s="11">
        <v>80.0</v>
      </c>
      <c r="F275" s="10" t="s">
        <v>14</v>
      </c>
      <c r="G275" s="13">
        <f t="shared" si="1"/>
        <v>2</v>
      </c>
      <c r="H275" s="6"/>
      <c r="I275" s="6"/>
      <c r="J275" s="6"/>
      <c r="M275" s="9">
        <v>44410.0</v>
      </c>
      <c r="N275" s="10" t="s">
        <v>69</v>
      </c>
      <c r="O275" s="10" t="s">
        <v>67</v>
      </c>
      <c r="P275" s="10" t="s">
        <v>19</v>
      </c>
      <c r="Q275" s="10" t="s">
        <v>14</v>
      </c>
      <c r="R275" s="13">
        <f t="shared" si="2"/>
        <v>2</v>
      </c>
      <c r="S275" s="6"/>
      <c r="T275" s="6"/>
      <c r="U275" s="6"/>
    </row>
    <row r="276">
      <c r="A276" s="9">
        <v>44410.0</v>
      </c>
      <c r="B276" s="10" t="s">
        <v>69</v>
      </c>
      <c r="C276" s="10" t="s">
        <v>86</v>
      </c>
      <c r="D276" s="10" t="s">
        <v>22</v>
      </c>
      <c r="E276" s="11">
        <v>300.0</v>
      </c>
      <c r="F276" s="10" t="s">
        <v>18</v>
      </c>
      <c r="G276" s="13">
        <f t="shared" si="1"/>
        <v>2</v>
      </c>
      <c r="H276" s="6"/>
      <c r="I276" s="6"/>
      <c r="J276" s="6"/>
      <c r="M276" s="9">
        <v>44410.0</v>
      </c>
      <c r="N276" s="10" t="s">
        <v>69</v>
      </c>
      <c r="O276" s="10" t="s">
        <v>86</v>
      </c>
      <c r="P276" s="10" t="s">
        <v>22</v>
      </c>
      <c r="Q276" s="10" t="s">
        <v>18</v>
      </c>
      <c r="R276" s="13">
        <f t="shared" si="2"/>
        <v>2</v>
      </c>
      <c r="S276" s="6"/>
      <c r="T276" s="6"/>
      <c r="U276" s="6"/>
    </row>
    <row r="277">
      <c r="A277" s="9">
        <v>44410.0</v>
      </c>
      <c r="B277" s="10" t="s">
        <v>69</v>
      </c>
      <c r="C277" s="10" t="s">
        <v>87</v>
      </c>
      <c r="D277" s="10" t="s">
        <v>30</v>
      </c>
      <c r="E277" s="11">
        <v>100.0</v>
      </c>
      <c r="F277" s="10" t="s">
        <v>31</v>
      </c>
      <c r="G277" s="13">
        <f t="shared" si="1"/>
        <v>2</v>
      </c>
      <c r="H277" s="6"/>
      <c r="I277" s="6"/>
      <c r="J277" s="6"/>
      <c r="M277" s="9">
        <v>44410.0</v>
      </c>
      <c r="N277" s="10" t="s">
        <v>69</v>
      </c>
      <c r="O277" s="10" t="s">
        <v>87</v>
      </c>
      <c r="P277" s="10" t="s">
        <v>30</v>
      </c>
      <c r="Q277" s="10" t="s">
        <v>31</v>
      </c>
      <c r="R277" s="13">
        <f t="shared" si="2"/>
        <v>2</v>
      </c>
      <c r="S277" s="6"/>
      <c r="T277" s="6"/>
      <c r="U277" s="6"/>
    </row>
    <row r="278">
      <c r="A278" s="9">
        <v>44410.0</v>
      </c>
      <c r="B278" s="10" t="s">
        <v>69</v>
      </c>
      <c r="C278" s="10" t="s">
        <v>88</v>
      </c>
      <c r="D278" s="10" t="s">
        <v>13</v>
      </c>
      <c r="E278" s="11">
        <v>230.0</v>
      </c>
      <c r="F278" s="10" t="s">
        <v>14</v>
      </c>
      <c r="G278" s="13">
        <f t="shared" si="1"/>
        <v>2</v>
      </c>
      <c r="H278" s="6"/>
      <c r="I278" s="6"/>
      <c r="J278" s="6"/>
      <c r="M278" s="9">
        <v>44410.0</v>
      </c>
      <c r="N278" s="10" t="s">
        <v>69</v>
      </c>
      <c r="O278" s="10" t="s">
        <v>88</v>
      </c>
      <c r="P278" s="10" t="s">
        <v>13</v>
      </c>
      <c r="Q278" s="10" t="s">
        <v>14</v>
      </c>
      <c r="R278" s="13">
        <f t="shared" si="2"/>
        <v>2</v>
      </c>
      <c r="S278" s="6"/>
      <c r="T278" s="6"/>
      <c r="U278" s="6"/>
    </row>
    <row r="279">
      <c r="A279" s="9">
        <v>44410.0</v>
      </c>
      <c r="B279" s="10" t="s">
        <v>69</v>
      </c>
      <c r="C279" s="10" t="s">
        <v>90</v>
      </c>
      <c r="D279" s="10" t="s">
        <v>36</v>
      </c>
      <c r="E279" s="11">
        <v>180.0</v>
      </c>
      <c r="F279" s="10" t="s">
        <v>12</v>
      </c>
      <c r="G279" s="13">
        <f t="shared" si="1"/>
        <v>2</v>
      </c>
      <c r="H279" s="6"/>
      <c r="I279" s="6"/>
      <c r="J279" s="6"/>
      <c r="M279" s="9">
        <v>44410.0</v>
      </c>
      <c r="N279" s="10" t="s">
        <v>69</v>
      </c>
      <c r="O279" s="10" t="s">
        <v>90</v>
      </c>
      <c r="P279" s="10" t="s">
        <v>36</v>
      </c>
      <c r="Q279" s="10" t="s">
        <v>12</v>
      </c>
      <c r="R279" s="13">
        <f t="shared" si="2"/>
        <v>2</v>
      </c>
      <c r="S279" s="6"/>
      <c r="T279" s="6"/>
      <c r="U279" s="6"/>
    </row>
    <row r="280">
      <c r="A280" s="9">
        <v>44410.0</v>
      </c>
      <c r="B280" s="10" t="s">
        <v>69</v>
      </c>
      <c r="C280" s="10" t="s">
        <v>91</v>
      </c>
      <c r="D280" s="10" t="s">
        <v>34</v>
      </c>
      <c r="E280" s="11">
        <v>250.0</v>
      </c>
      <c r="F280" s="10" t="s">
        <v>14</v>
      </c>
      <c r="G280" s="13">
        <f t="shared" si="1"/>
        <v>2</v>
      </c>
      <c r="H280" s="6"/>
      <c r="I280" s="6"/>
      <c r="J280" s="6"/>
      <c r="M280" s="9">
        <v>44410.0</v>
      </c>
      <c r="N280" s="10" t="s">
        <v>69</v>
      </c>
      <c r="O280" s="10" t="s">
        <v>91</v>
      </c>
      <c r="P280" s="10" t="s">
        <v>34</v>
      </c>
      <c r="Q280" s="10" t="s">
        <v>14</v>
      </c>
      <c r="R280" s="13">
        <f t="shared" si="2"/>
        <v>2</v>
      </c>
      <c r="S280" s="6"/>
      <c r="T280" s="6"/>
      <c r="U280" s="6"/>
    </row>
    <row r="281">
      <c r="A281" s="9">
        <v>44413.0</v>
      </c>
      <c r="B281" s="10" t="s">
        <v>9</v>
      </c>
      <c r="C281" s="10" t="s">
        <v>149</v>
      </c>
      <c r="D281" s="10" t="s">
        <v>150</v>
      </c>
      <c r="E281" s="11">
        <v>230.0</v>
      </c>
      <c r="F281" s="10" t="s">
        <v>21</v>
      </c>
      <c r="G281" s="13">
        <f t="shared" si="1"/>
        <v>5</v>
      </c>
      <c r="H281" s="6"/>
      <c r="I281" s="6"/>
      <c r="J281" s="6"/>
      <c r="M281" s="9">
        <v>44413.0</v>
      </c>
      <c r="N281" s="10" t="s">
        <v>9</v>
      </c>
      <c r="O281" s="10" t="s">
        <v>149</v>
      </c>
      <c r="P281" s="10" t="s">
        <v>150</v>
      </c>
      <c r="Q281" s="10" t="s">
        <v>21</v>
      </c>
      <c r="R281" s="13">
        <f t="shared" si="2"/>
        <v>5</v>
      </c>
      <c r="S281" s="6"/>
      <c r="T281" s="6"/>
      <c r="U281" s="6"/>
    </row>
    <row r="282">
      <c r="A282" s="9">
        <v>44413.0</v>
      </c>
      <c r="B282" s="10" t="s">
        <v>9</v>
      </c>
      <c r="C282" s="10" t="s">
        <v>151</v>
      </c>
      <c r="D282" s="10" t="s">
        <v>152</v>
      </c>
      <c r="E282" s="11">
        <v>250.0</v>
      </c>
      <c r="F282" s="10" t="s">
        <v>21</v>
      </c>
      <c r="G282" s="13">
        <f t="shared" si="1"/>
        <v>5</v>
      </c>
      <c r="H282" s="6"/>
      <c r="I282" s="6"/>
      <c r="J282" s="6"/>
      <c r="M282" s="9">
        <v>44413.0</v>
      </c>
      <c r="N282" s="10" t="s">
        <v>9</v>
      </c>
      <c r="O282" s="10" t="s">
        <v>151</v>
      </c>
      <c r="P282" s="10" t="s">
        <v>152</v>
      </c>
      <c r="Q282" s="10" t="s">
        <v>21</v>
      </c>
      <c r="R282" s="13">
        <f t="shared" si="2"/>
        <v>5</v>
      </c>
      <c r="S282" s="6"/>
      <c r="T282" s="6"/>
      <c r="U282" s="6"/>
    </row>
    <row r="283">
      <c r="A283" s="9">
        <v>44413.0</v>
      </c>
      <c r="B283" s="10" t="s">
        <v>23</v>
      </c>
      <c r="C283" s="10" t="s">
        <v>25</v>
      </c>
      <c r="D283" s="10" t="s">
        <v>153</v>
      </c>
      <c r="E283" s="11">
        <v>220.0</v>
      </c>
      <c r="F283" s="10" t="s">
        <v>12</v>
      </c>
      <c r="G283" s="13">
        <f t="shared" si="1"/>
        <v>5</v>
      </c>
      <c r="H283" s="6"/>
      <c r="I283" s="6"/>
      <c r="J283" s="6"/>
      <c r="M283" s="9">
        <v>44413.0</v>
      </c>
      <c r="N283" s="10" t="s">
        <v>23</v>
      </c>
      <c r="O283" s="10" t="s">
        <v>25</v>
      </c>
      <c r="P283" s="10" t="s">
        <v>153</v>
      </c>
      <c r="Q283" s="10" t="s">
        <v>12</v>
      </c>
      <c r="R283" s="13">
        <f t="shared" si="2"/>
        <v>5</v>
      </c>
      <c r="S283" s="6"/>
      <c r="T283" s="6"/>
      <c r="U283" s="6"/>
    </row>
    <row r="284">
      <c r="A284" s="9">
        <v>44413.0</v>
      </c>
      <c r="B284" s="10" t="s">
        <v>23</v>
      </c>
      <c r="C284" s="10" t="s">
        <v>154</v>
      </c>
      <c r="D284" s="10" t="s">
        <v>152</v>
      </c>
      <c r="E284" s="11">
        <v>250.0</v>
      </c>
      <c r="F284" s="10" t="s">
        <v>21</v>
      </c>
      <c r="G284" s="13">
        <f t="shared" si="1"/>
        <v>5</v>
      </c>
      <c r="H284" s="6"/>
      <c r="I284" s="6"/>
      <c r="J284" s="6"/>
      <c r="M284" s="9">
        <v>44413.0</v>
      </c>
      <c r="N284" s="10" t="s">
        <v>23</v>
      </c>
      <c r="O284" s="10" t="s">
        <v>154</v>
      </c>
      <c r="P284" s="10" t="s">
        <v>152</v>
      </c>
      <c r="Q284" s="10" t="s">
        <v>21</v>
      </c>
      <c r="R284" s="13">
        <f t="shared" si="2"/>
        <v>5</v>
      </c>
      <c r="S284" s="6"/>
      <c r="T284" s="6"/>
      <c r="U284" s="6"/>
    </row>
    <row r="285">
      <c r="A285" s="9">
        <v>44413.0</v>
      </c>
      <c r="B285" s="10" t="s">
        <v>23</v>
      </c>
      <c r="C285" s="10" t="s">
        <v>26</v>
      </c>
      <c r="D285" s="10" t="s">
        <v>155</v>
      </c>
      <c r="E285" s="11">
        <v>220.0</v>
      </c>
      <c r="F285" s="10" t="s">
        <v>18</v>
      </c>
      <c r="G285" s="13">
        <f t="shared" si="1"/>
        <v>5</v>
      </c>
      <c r="H285" s="6"/>
      <c r="I285" s="6"/>
      <c r="J285" s="6"/>
      <c r="M285" s="9">
        <v>44413.0</v>
      </c>
      <c r="N285" s="10" t="s">
        <v>23</v>
      </c>
      <c r="O285" s="10" t="s">
        <v>26</v>
      </c>
      <c r="P285" s="10" t="s">
        <v>155</v>
      </c>
      <c r="Q285" s="10" t="s">
        <v>18</v>
      </c>
      <c r="R285" s="13">
        <f t="shared" si="2"/>
        <v>5</v>
      </c>
      <c r="S285" s="6"/>
      <c r="T285" s="6"/>
      <c r="U285" s="6"/>
    </row>
    <row r="286">
      <c r="A286" s="9">
        <v>44413.0</v>
      </c>
      <c r="B286" s="10" t="s">
        <v>23</v>
      </c>
      <c r="C286" s="10" t="s">
        <v>29</v>
      </c>
      <c r="D286" s="10" t="s">
        <v>156</v>
      </c>
      <c r="E286" s="11">
        <v>120.0</v>
      </c>
      <c r="F286" s="10" t="s">
        <v>21</v>
      </c>
      <c r="G286" s="13">
        <f t="shared" si="1"/>
        <v>5</v>
      </c>
      <c r="H286" s="6"/>
      <c r="I286" s="6"/>
      <c r="J286" s="6"/>
      <c r="M286" s="9">
        <v>44413.0</v>
      </c>
      <c r="N286" s="10" t="s">
        <v>23</v>
      </c>
      <c r="O286" s="10" t="s">
        <v>29</v>
      </c>
      <c r="P286" s="10" t="s">
        <v>156</v>
      </c>
      <c r="Q286" s="10" t="s">
        <v>21</v>
      </c>
      <c r="R286" s="13">
        <f t="shared" si="2"/>
        <v>5</v>
      </c>
      <c r="S286" s="6"/>
      <c r="T286" s="6"/>
      <c r="U286" s="6"/>
    </row>
    <row r="287">
      <c r="A287" s="9">
        <v>44413.0</v>
      </c>
      <c r="B287" s="10" t="s">
        <v>23</v>
      </c>
      <c r="C287" s="10" t="s">
        <v>157</v>
      </c>
      <c r="D287" s="10" t="s">
        <v>158</v>
      </c>
      <c r="E287" s="11">
        <v>200.0</v>
      </c>
      <c r="F287" s="10" t="s">
        <v>14</v>
      </c>
      <c r="G287" s="13">
        <f t="shared" si="1"/>
        <v>5</v>
      </c>
      <c r="H287" s="6"/>
      <c r="I287" s="6"/>
      <c r="J287" s="6"/>
      <c r="M287" s="9">
        <v>44413.0</v>
      </c>
      <c r="N287" s="10" t="s">
        <v>23</v>
      </c>
      <c r="O287" s="10" t="s">
        <v>157</v>
      </c>
      <c r="P287" s="10" t="s">
        <v>158</v>
      </c>
      <c r="Q287" s="10" t="s">
        <v>14</v>
      </c>
      <c r="R287" s="13">
        <f t="shared" si="2"/>
        <v>5</v>
      </c>
      <c r="S287" s="6"/>
      <c r="T287" s="6"/>
      <c r="U287" s="6"/>
    </row>
    <row r="288">
      <c r="A288" s="9">
        <v>44413.0</v>
      </c>
      <c r="B288" s="10" t="s">
        <v>23</v>
      </c>
      <c r="C288" s="16">
        <v>7.0E45</v>
      </c>
      <c r="D288" s="10" t="s">
        <v>158</v>
      </c>
      <c r="E288" s="11">
        <v>200.0</v>
      </c>
      <c r="F288" s="10" t="s">
        <v>14</v>
      </c>
      <c r="G288" s="13">
        <f t="shared" si="1"/>
        <v>5</v>
      </c>
      <c r="H288" s="6"/>
      <c r="I288" s="6"/>
      <c r="J288" s="6"/>
      <c r="M288" s="9">
        <v>44413.0</v>
      </c>
      <c r="N288" s="10" t="s">
        <v>23</v>
      </c>
      <c r="O288" s="16">
        <v>7.0E45</v>
      </c>
      <c r="P288" s="10" t="s">
        <v>158</v>
      </c>
      <c r="Q288" s="10" t="s">
        <v>14</v>
      </c>
      <c r="R288" s="13">
        <f t="shared" si="2"/>
        <v>5</v>
      </c>
      <c r="S288" s="6"/>
      <c r="T288" s="6"/>
      <c r="U288" s="6"/>
    </row>
    <row r="289">
      <c r="A289" s="9">
        <v>44413.0</v>
      </c>
      <c r="B289" s="10" t="s">
        <v>23</v>
      </c>
      <c r="C289" s="10" t="s">
        <v>94</v>
      </c>
      <c r="D289" s="10" t="s">
        <v>159</v>
      </c>
      <c r="E289" s="11">
        <v>90.0</v>
      </c>
      <c r="F289" s="10" t="s">
        <v>160</v>
      </c>
      <c r="G289" s="13">
        <f t="shared" si="1"/>
        <v>5</v>
      </c>
      <c r="H289" s="6"/>
      <c r="I289" s="6"/>
      <c r="J289" s="6"/>
      <c r="M289" s="9">
        <v>44413.0</v>
      </c>
      <c r="N289" s="10" t="s">
        <v>23</v>
      </c>
      <c r="O289" s="10" t="s">
        <v>94</v>
      </c>
      <c r="P289" s="10" t="s">
        <v>159</v>
      </c>
      <c r="Q289" s="10" t="s">
        <v>160</v>
      </c>
      <c r="R289" s="13">
        <f t="shared" si="2"/>
        <v>5</v>
      </c>
      <c r="S289" s="6"/>
      <c r="T289" s="6"/>
      <c r="U289" s="6"/>
    </row>
    <row r="290">
      <c r="A290" s="9">
        <v>44413.0</v>
      </c>
      <c r="B290" s="10" t="s">
        <v>23</v>
      </c>
      <c r="C290" s="10" t="s">
        <v>35</v>
      </c>
      <c r="D290" s="10" t="s">
        <v>161</v>
      </c>
      <c r="E290" s="11">
        <v>240.0</v>
      </c>
      <c r="F290" s="10" t="s">
        <v>21</v>
      </c>
      <c r="G290" s="13">
        <f t="shared" si="1"/>
        <v>5</v>
      </c>
      <c r="H290" s="6"/>
      <c r="I290" s="6"/>
      <c r="J290" s="6"/>
      <c r="M290" s="9">
        <v>44413.0</v>
      </c>
      <c r="N290" s="10" t="s">
        <v>23</v>
      </c>
      <c r="O290" s="10" t="s">
        <v>35</v>
      </c>
      <c r="P290" s="10" t="s">
        <v>161</v>
      </c>
      <c r="Q290" s="10" t="s">
        <v>21</v>
      </c>
      <c r="R290" s="13">
        <f t="shared" si="2"/>
        <v>5</v>
      </c>
      <c r="S290" s="6"/>
      <c r="T290" s="6"/>
      <c r="U290" s="6"/>
    </row>
    <row r="291">
      <c r="A291" s="9">
        <v>44413.0</v>
      </c>
      <c r="B291" s="10" t="s">
        <v>23</v>
      </c>
      <c r="C291" s="10">
        <v>1041.0</v>
      </c>
      <c r="D291" s="10" t="s">
        <v>162</v>
      </c>
      <c r="E291" s="11">
        <v>130.0</v>
      </c>
      <c r="F291" s="10" t="s">
        <v>18</v>
      </c>
      <c r="G291" s="13">
        <f t="shared" si="1"/>
        <v>5</v>
      </c>
      <c r="H291" s="6"/>
      <c r="I291" s="6"/>
      <c r="J291" s="6"/>
      <c r="M291" s="9">
        <v>44413.0</v>
      </c>
      <c r="N291" s="10" t="s">
        <v>23</v>
      </c>
      <c r="O291" s="10">
        <v>1041.0</v>
      </c>
      <c r="P291" s="10" t="s">
        <v>162</v>
      </c>
      <c r="Q291" s="10" t="s">
        <v>18</v>
      </c>
      <c r="R291" s="13">
        <f t="shared" si="2"/>
        <v>5</v>
      </c>
      <c r="S291" s="6"/>
      <c r="T291" s="6"/>
      <c r="U291" s="6"/>
    </row>
    <row r="292">
      <c r="A292" s="9">
        <v>44413.0</v>
      </c>
      <c r="B292" s="10" t="s">
        <v>23</v>
      </c>
      <c r="C292" s="10">
        <v>2841.0</v>
      </c>
      <c r="D292" s="10" t="s">
        <v>159</v>
      </c>
      <c r="E292" s="11">
        <v>90.0</v>
      </c>
      <c r="F292" s="10" t="s">
        <v>160</v>
      </c>
      <c r="G292" s="13">
        <f t="shared" si="1"/>
        <v>5</v>
      </c>
      <c r="H292" s="6"/>
      <c r="I292" s="6"/>
      <c r="J292" s="6"/>
      <c r="M292" s="9">
        <v>44413.0</v>
      </c>
      <c r="N292" s="10" t="s">
        <v>23</v>
      </c>
      <c r="O292" s="10">
        <v>2841.0</v>
      </c>
      <c r="P292" s="10" t="s">
        <v>159</v>
      </c>
      <c r="Q292" s="10" t="s">
        <v>160</v>
      </c>
      <c r="R292" s="13">
        <f t="shared" si="2"/>
        <v>5</v>
      </c>
      <c r="S292" s="6"/>
      <c r="T292" s="6"/>
      <c r="U292" s="6"/>
    </row>
    <row r="293">
      <c r="A293" s="9">
        <v>44413.0</v>
      </c>
      <c r="B293" s="10" t="s">
        <v>23</v>
      </c>
      <c r="C293" s="10">
        <v>6245.0</v>
      </c>
      <c r="D293" s="10" t="s">
        <v>153</v>
      </c>
      <c r="E293" s="11">
        <v>220.0</v>
      </c>
      <c r="F293" s="10" t="s">
        <v>12</v>
      </c>
      <c r="G293" s="13">
        <f t="shared" si="1"/>
        <v>5</v>
      </c>
      <c r="H293" s="6"/>
      <c r="I293" s="6"/>
      <c r="J293" s="6"/>
      <c r="M293" s="9">
        <v>44413.0</v>
      </c>
      <c r="N293" s="10" t="s">
        <v>23</v>
      </c>
      <c r="O293" s="10">
        <v>6245.0</v>
      </c>
      <c r="P293" s="10" t="s">
        <v>153</v>
      </c>
      <c r="Q293" s="10" t="s">
        <v>12</v>
      </c>
      <c r="R293" s="13">
        <f t="shared" si="2"/>
        <v>5</v>
      </c>
      <c r="S293" s="6"/>
      <c r="T293" s="6"/>
      <c r="U293" s="6"/>
    </row>
    <row r="294">
      <c r="A294" s="9">
        <v>44413.0</v>
      </c>
      <c r="B294" s="10" t="s">
        <v>23</v>
      </c>
      <c r="C294" s="10" t="s">
        <v>163</v>
      </c>
      <c r="D294" s="10" t="s">
        <v>156</v>
      </c>
      <c r="E294" s="11">
        <v>120.0</v>
      </c>
      <c r="F294" s="10" t="s">
        <v>21</v>
      </c>
      <c r="G294" s="13">
        <f t="shared" si="1"/>
        <v>5</v>
      </c>
      <c r="H294" s="6"/>
      <c r="I294" s="6"/>
      <c r="J294" s="6"/>
      <c r="M294" s="9">
        <v>44413.0</v>
      </c>
      <c r="N294" s="10" t="s">
        <v>23</v>
      </c>
      <c r="O294" s="10" t="s">
        <v>163</v>
      </c>
      <c r="P294" s="10" t="s">
        <v>156</v>
      </c>
      <c r="Q294" s="10" t="s">
        <v>21</v>
      </c>
      <c r="R294" s="13">
        <f t="shared" si="2"/>
        <v>5</v>
      </c>
      <c r="S294" s="6"/>
      <c r="T294" s="6"/>
      <c r="U294" s="6"/>
    </row>
    <row r="295">
      <c r="A295" s="9">
        <v>44413.0</v>
      </c>
      <c r="B295" s="10" t="s">
        <v>23</v>
      </c>
      <c r="C295" s="10" t="s">
        <v>95</v>
      </c>
      <c r="D295" s="10" t="s">
        <v>159</v>
      </c>
      <c r="E295" s="11">
        <v>90.0</v>
      </c>
      <c r="F295" s="10" t="s">
        <v>160</v>
      </c>
      <c r="G295" s="13">
        <f t="shared" si="1"/>
        <v>5</v>
      </c>
      <c r="H295" s="6"/>
      <c r="I295" s="6"/>
      <c r="J295" s="6"/>
      <c r="M295" s="9">
        <v>44413.0</v>
      </c>
      <c r="N295" s="10" t="s">
        <v>23</v>
      </c>
      <c r="O295" s="10" t="s">
        <v>95</v>
      </c>
      <c r="P295" s="10" t="s">
        <v>159</v>
      </c>
      <c r="Q295" s="10" t="s">
        <v>160</v>
      </c>
      <c r="R295" s="13">
        <f t="shared" si="2"/>
        <v>5</v>
      </c>
      <c r="S295" s="6"/>
      <c r="T295" s="6"/>
      <c r="U295" s="6"/>
    </row>
    <row r="296">
      <c r="A296" s="9">
        <v>44413.0</v>
      </c>
      <c r="B296" s="10" t="s">
        <v>23</v>
      </c>
      <c r="C296" s="10" t="s">
        <v>164</v>
      </c>
      <c r="D296" s="10" t="s">
        <v>153</v>
      </c>
      <c r="E296" s="11">
        <v>220.0</v>
      </c>
      <c r="F296" s="10" t="s">
        <v>12</v>
      </c>
      <c r="G296" s="13">
        <f t="shared" si="1"/>
        <v>5</v>
      </c>
      <c r="H296" s="6"/>
      <c r="I296" s="6"/>
      <c r="J296" s="6"/>
      <c r="M296" s="9">
        <v>44413.0</v>
      </c>
      <c r="N296" s="10" t="s">
        <v>23</v>
      </c>
      <c r="O296" s="10" t="s">
        <v>164</v>
      </c>
      <c r="P296" s="10" t="s">
        <v>153</v>
      </c>
      <c r="Q296" s="10" t="s">
        <v>12</v>
      </c>
      <c r="R296" s="13">
        <f t="shared" si="2"/>
        <v>5</v>
      </c>
      <c r="S296" s="6"/>
      <c r="T296" s="6"/>
      <c r="U296" s="6"/>
    </row>
    <row r="297">
      <c r="A297" s="9">
        <v>44413.0</v>
      </c>
      <c r="B297" s="10" t="s">
        <v>23</v>
      </c>
      <c r="C297" s="10" t="s">
        <v>165</v>
      </c>
      <c r="D297" s="10" t="s">
        <v>159</v>
      </c>
      <c r="E297" s="11">
        <v>90.0</v>
      </c>
      <c r="F297" s="10" t="s">
        <v>160</v>
      </c>
      <c r="G297" s="13">
        <f t="shared" si="1"/>
        <v>5</v>
      </c>
      <c r="H297" s="6"/>
      <c r="I297" s="6"/>
      <c r="J297" s="6"/>
      <c r="M297" s="9">
        <v>44413.0</v>
      </c>
      <c r="N297" s="10" t="s">
        <v>23</v>
      </c>
      <c r="O297" s="10" t="s">
        <v>165</v>
      </c>
      <c r="P297" s="10" t="s">
        <v>159</v>
      </c>
      <c r="Q297" s="10" t="s">
        <v>160</v>
      </c>
      <c r="R297" s="13">
        <f t="shared" si="2"/>
        <v>5</v>
      </c>
      <c r="S297" s="6"/>
      <c r="T297" s="6"/>
      <c r="U297" s="6"/>
    </row>
    <row r="298">
      <c r="A298" s="9">
        <v>44413.0</v>
      </c>
      <c r="B298" s="10" t="s">
        <v>23</v>
      </c>
      <c r="C298" s="10" t="s">
        <v>39</v>
      </c>
      <c r="D298" s="10" t="s">
        <v>159</v>
      </c>
      <c r="E298" s="11">
        <v>90.0</v>
      </c>
      <c r="F298" s="10" t="s">
        <v>160</v>
      </c>
      <c r="G298" s="13">
        <f t="shared" si="1"/>
        <v>5</v>
      </c>
      <c r="H298" s="6"/>
      <c r="I298" s="6"/>
      <c r="J298" s="6"/>
      <c r="M298" s="9">
        <v>44413.0</v>
      </c>
      <c r="N298" s="10" t="s">
        <v>23</v>
      </c>
      <c r="O298" s="10" t="s">
        <v>39</v>
      </c>
      <c r="P298" s="10" t="s">
        <v>159</v>
      </c>
      <c r="Q298" s="10" t="s">
        <v>160</v>
      </c>
      <c r="R298" s="13">
        <f t="shared" si="2"/>
        <v>5</v>
      </c>
      <c r="S298" s="6"/>
      <c r="T298" s="6"/>
      <c r="U298" s="6"/>
    </row>
    <row r="299">
      <c r="A299" s="9">
        <v>44413.0</v>
      </c>
      <c r="B299" s="10" t="s">
        <v>23</v>
      </c>
      <c r="C299" s="10" t="s">
        <v>96</v>
      </c>
      <c r="D299" s="10" t="s">
        <v>166</v>
      </c>
      <c r="E299" s="11">
        <v>200.0</v>
      </c>
      <c r="F299" s="10" t="s">
        <v>14</v>
      </c>
      <c r="G299" s="13">
        <f t="shared" si="1"/>
        <v>5</v>
      </c>
      <c r="H299" s="6"/>
      <c r="I299" s="6"/>
      <c r="J299" s="6"/>
      <c r="M299" s="9">
        <v>44413.0</v>
      </c>
      <c r="N299" s="10" t="s">
        <v>23</v>
      </c>
      <c r="O299" s="10" t="s">
        <v>96</v>
      </c>
      <c r="P299" s="10" t="s">
        <v>166</v>
      </c>
      <c r="Q299" s="10" t="s">
        <v>14</v>
      </c>
      <c r="R299" s="13">
        <f t="shared" si="2"/>
        <v>5</v>
      </c>
      <c r="S299" s="6"/>
      <c r="T299" s="6"/>
      <c r="U299" s="6"/>
    </row>
    <row r="300">
      <c r="A300" s="9">
        <v>44413.0</v>
      </c>
      <c r="B300" s="10" t="s">
        <v>40</v>
      </c>
      <c r="C300" s="10" t="s">
        <v>41</v>
      </c>
      <c r="D300" s="10" t="s">
        <v>161</v>
      </c>
      <c r="E300" s="11">
        <v>240.0</v>
      </c>
      <c r="F300" s="10" t="s">
        <v>21</v>
      </c>
      <c r="G300" s="13">
        <f t="shared" si="1"/>
        <v>5</v>
      </c>
      <c r="H300" s="6"/>
      <c r="I300" s="6"/>
      <c r="J300" s="6"/>
      <c r="M300" s="9">
        <v>44413.0</v>
      </c>
      <c r="N300" s="10" t="s">
        <v>40</v>
      </c>
      <c r="O300" s="10" t="s">
        <v>41</v>
      </c>
      <c r="P300" s="10" t="s">
        <v>161</v>
      </c>
      <c r="Q300" s="10" t="s">
        <v>21</v>
      </c>
      <c r="R300" s="13">
        <f t="shared" si="2"/>
        <v>5</v>
      </c>
      <c r="S300" s="6"/>
      <c r="T300" s="6"/>
      <c r="U300" s="6"/>
    </row>
    <row r="301">
      <c r="A301" s="9">
        <v>44413.0</v>
      </c>
      <c r="B301" s="10" t="s">
        <v>40</v>
      </c>
      <c r="C301" s="10" t="s">
        <v>41</v>
      </c>
      <c r="D301" s="10" t="s">
        <v>159</v>
      </c>
      <c r="E301" s="11">
        <v>90.0</v>
      </c>
      <c r="F301" s="10" t="s">
        <v>160</v>
      </c>
      <c r="G301" s="13">
        <f t="shared" si="1"/>
        <v>5</v>
      </c>
      <c r="H301" s="6"/>
      <c r="I301" s="6"/>
      <c r="J301" s="6"/>
      <c r="M301" s="9">
        <v>44413.0</v>
      </c>
      <c r="N301" s="10" t="s">
        <v>40</v>
      </c>
      <c r="O301" s="10" t="s">
        <v>41</v>
      </c>
      <c r="P301" s="10" t="s">
        <v>159</v>
      </c>
      <c r="Q301" s="10" t="s">
        <v>160</v>
      </c>
      <c r="R301" s="13">
        <f t="shared" si="2"/>
        <v>5</v>
      </c>
      <c r="S301" s="6"/>
      <c r="T301" s="6"/>
      <c r="U301" s="6"/>
    </row>
    <row r="302">
      <c r="A302" s="9">
        <v>44413.0</v>
      </c>
      <c r="B302" s="10" t="s">
        <v>40</v>
      </c>
      <c r="C302" s="10" t="s">
        <v>41</v>
      </c>
      <c r="D302" s="10" t="s">
        <v>166</v>
      </c>
      <c r="E302" s="11">
        <v>200.0</v>
      </c>
      <c r="F302" s="10" t="s">
        <v>14</v>
      </c>
      <c r="G302" s="13">
        <f t="shared" si="1"/>
        <v>5</v>
      </c>
      <c r="H302" s="6"/>
      <c r="I302" s="6"/>
      <c r="J302" s="6"/>
      <c r="M302" s="9">
        <v>44413.0</v>
      </c>
      <c r="N302" s="10" t="s">
        <v>40</v>
      </c>
      <c r="O302" s="10" t="s">
        <v>41</v>
      </c>
      <c r="P302" s="10" t="s">
        <v>166</v>
      </c>
      <c r="Q302" s="10" t="s">
        <v>14</v>
      </c>
      <c r="R302" s="13">
        <f t="shared" si="2"/>
        <v>5</v>
      </c>
      <c r="S302" s="6"/>
      <c r="T302" s="6"/>
      <c r="U302" s="6"/>
    </row>
    <row r="303">
      <c r="A303" s="9">
        <v>44413.0</v>
      </c>
      <c r="B303" s="10" t="s">
        <v>40</v>
      </c>
      <c r="C303" s="10" t="s">
        <v>167</v>
      </c>
      <c r="D303" s="10" t="s">
        <v>159</v>
      </c>
      <c r="E303" s="11">
        <v>90.0</v>
      </c>
      <c r="F303" s="10" t="s">
        <v>160</v>
      </c>
      <c r="G303" s="13">
        <f t="shared" si="1"/>
        <v>5</v>
      </c>
      <c r="H303" s="6"/>
      <c r="I303" s="6"/>
      <c r="J303" s="6"/>
      <c r="M303" s="9">
        <v>44413.0</v>
      </c>
      <c r="N303" s="10" t="s">
        <v>40</v>
      </c>
      <c r="O303" s="10" t="s">
        <v>167</v>
      </c>
      <c r="P303" s="10" t="s">
        <v>159</v>
      </c>
      <c r="Q303" s="10" t="s">
        <v>160</v>
      </c>
      <c r="R303" s="13">
        <f t="shared" si="2"/>
        <v>5</v>
      </c>
      <c r="S303" s="6"/>
      <c r="T303" s="6"/>
      <c r="U303" s="6"/>
    </row>
    <row r="304">
      <c r="A304" s="9">
        <v>44413.0</v>
      </c>
      <c r="B304" s="10" t="s">
        <v>40</v>
      </c>
      <c r="C304" s="10" t="s">
        <v>168</v>
      </c>
      <c r="D304" s="10" t="s">
        <v>156</v>
      </c>
      <c r="E304" s="11">
        <v>120.0</v>
      </c>
      <c r="F304" s="10" t="s">
        <v>21</v>
      </c>
      <c r="G304" s="13">
        <f t="shared" si="1"/>
        <v>5</v>
      </c>
      <c r="H304" s="6"/>
      <c r="I304" s="6"/>
      <c r="J304" s="6"/>
      <c r="M304" s="9">
        <v>44413.0</v>
      </c>
      <c r="N304" s="10" t="s">
        <v>40</v>
      </c>
      <c r="O304" s="10" t="s">
        <v>168</v>
      </c>
      <c r="P304" s="10" t="s">
        <v>156</v>
      </c>
      <c r="Q304" s="10" t="s">
        <v>21</v>
      </c>
      <c r="R304" s="13">
        <f t="shared" si="2"/>
        <v>5</v>
      </c>
      <c r="S304" s="6"/>
      <c r="T304" s="6"/>
      <c r="U304" s="6"/>
    </row>
    <row r="305">
      <c r="A305" s="9">
        <v>44413.0</v>
      </c>
      <c r="B305" s="10" t="s">
        <v>40</v>
      </c>
      <c r="C305" s="10" t="s">
        <v>169</v>
      </c>
      <c r="D305" s="10" t="s">
        <v>161</v>
      </c>
      <c r="E305" s="11">
        <v>240.0</v>
      </c>
      <c r="F305" s="10" t="s">
        <v>21</v>
      </c>
      <c r="G305" s="13">
        <f t="shared" si="1"/>
        <v>5</v>
      </c>
      <c r="H305" s="6"/>
      <c r="I305" s="6"/>
      <c r="J305" s="6"/>
      <c r="M305" s="9">
        <v>44413.0</v>
      </c>
      <c r="N305" s="10" t="s">
        <v>40</v>
      </c>
      <c r="O305" s="10" t="s">
        <v>169</v>
      </c>
      <c r="P305" s="10" t="s">
        <v>161</v>
      </c>
      <c r="Q305" s="10" t="s">
        <v>21</v>
      </c>
      <c r="R305" s="13">
        <f t="shared" si="2"/>
        <v>5</v>
      </c>
      <c r="S305" s="6"/>
      <c r="T305" s="6"/>
      <c r="U305" s="6"/>
    </row>
    <row r="306">
      <c r="A306" s="9">
        <v>44413.0</v>
      </c>
      <c r="B306" s="10" t="s">
        <v>97</v>
      </c>
      <c r="C306" s="16">
        <v>1.0E46</v>
      </c>
      <c r="D306" s="10" t="s">
        <v>152</v>
      </c>
      <c r="E306" s="11">
        <v>250.0</v>
      </c>
      <c r="F306" s="10" t="s">
        <v>21</v>
      </c>
      <c r="G306" s="13">
        <f t="shared" si="1"/>
        <v>5</v>
      </c>
      <c r="H306" s="6"/>
      <c r="I306" s="6"/>
      <c r="J306" s="6"/>
      <c r="M306" s="9">
        <v>44413.0</v>
      </c>
      <c r="N306" s="10" t="s">
        <v>97</v>
      </c>
      <c r="O306" s="16">
        <v>1.0E46</v>
      </c>
      <c r="P306" s="10" t="s">
        <v>152</v>
      </c>
      <c r="Q306" s="10" t="s">
        <v>21</v>
      </c>
      <c r="R306" s="13">
        <f t="shared" si="2"/>
        <v>5</v>
      </c>
      <c r="S306" s="6"/>
      <c r="T306" s="6"/>
      <c r="U306" s="6"/>
    </row>
    <row r="307">
      <c r="A307" s="9">
        <v>44413.0</v>
      </c>
      <c r="B307" s="10" t="s">
        <v>97</v>
      </c>
      <c r="C307" s="10" t="s">
        <v>102</v>
      </c>
      <c r="D307" s="10" t="s">
        <v>155</v>
      </c>
      <c r="E307" s="11">
        <v>220.0</v>
      </c>
      <c r="F307" s="10" t="s">
        <v>18</v>
      </c>
      <c r="G307" s="13">
        <f t="shared" si="1"/>
        <v>5</v>
      </c>
      <c r="H307" s="6"/>
      <c r="I307" s="6"/>
      <c r="J307" s="6"/>
      <c r="M307" s="9">
        <v>44413.0</v>
      </c>
      <c r="N307" s="10" t="s">
        <v>97</v>
      </c>
      <c r="O307" s="10" t="s">
        <v>102</v>
      </c>
      <c r="P307" s="10" t="s">
        <v>155</v>
      </c>
      <c r="Q307" s="10" t="s">
        <v>18</v>
      </c>
      <c r="R307" s="13">
        <f t="shared" si="2"/>
        <v>5</v>
      </c>
      <c r="S307" s="6"/>
      <c r="T307" s="6"/>
      <c r="U307" s="6"/>
    </row>
    <row r="308">
      <c r="A308" s="9">
        <v>44413.0</v>
      </c>
      <c r="B308" s="10" t="s">
        <v>97</v>
      </c>
      <c r="C308" s="10">
        <v>2649.0</v>
      </c>
      <c r="D308" s="10" t="s">
        <v>159</v>
      </c>
      <c r="E308" s="11">
        <v>90.0</v>
      </c>
      <c r="F308" s="10" t="s">
        <v>160</v>
      </c>
      <c r="G308" s="13">
        <f t="shared" si="1"/>
        <v>5</v>
      </c>
      <c r="H308" s="6"/>
      <c r="I308" s="6"/>
      <c r="J308" s="6"/>
      <c r="M308" s="9">
        <v>44413.0</v>
      </c>
      <c r="N308" s="10" t="s">
        <v>97</v>
      </c>
      <c r="O308" s="10">
        <v>2649.0</v>
      </c>
      <c r="P308" s="10" t="s">
        <v>159</v>
      </c>
      <c r="Q308" s="10" t="s">
        <v>160</v>
      </c>
      <c r="R308" s="13">
        <f t="shared" si="2"/>
        <v>5</v>
      </c>
      <c r="S308" s="6"/>
      <c r="T308" s="6"/>
      <c r="U308" s="6"/>
    </row>
    <row r="309">
      <c r="A309" s="9">
        <v>44413.0</v>
      </c>
      <c r="B309" s="10" t="s">
        <v>97</v>
      </c>
      <c r="C309" s="10">
        <v>8041.0</v>
      </c>
      <c r="D309" s="10" t="s">
        <v>159</v>
      </c>
      <c r="E309" s="11">
        <v>90.0</v>
      </c>
      <c r="F309" s="10" t="s">
        <v>160</v>
      </c>
      <c r="G309" s="13">
        <f t="shared" si="1"/>
        <v>5</v>
      </c>
      <c r="H309" s="6"/>
      <c r="I309" s="6"/>
      <c r="J309" s="6"/>
      <c r="M309" s="9">
        <v>44413.0</v>
      </c>
      <c r="N309" s="10" t="s">
        <v>97</v>
      </c>
      <c r="O309" s="10">
        <v>8041.0</v>
      </c>
      <c r="P309" s="10" t="s">
        <v>159</v>
      </c>
      <c r="Q309" s="10" t="s">
        <v>160</v>
      </c>
      <c r="R309" s="13">
        <f t="shared" si="2"/>
        <v>5</v>
      </c>
      <c r="S309" s="6"/>
      <c r="T309" s="6"/>
      <c r="U309" s="6"/>
    </row>
    <row r="310">
      <c r="A310" s="9">
        <v>44413.0</v>
      </c>
      <c r="B310" s="10" t="s">
        <v>97</v>
      </c>
      <c r="C310" s="10">
        <v>8345.0</v>
      </c>
      <c r="D310" s="10" t="s">
        <v>156</v>
      </c>
      <c r="E310" s="11">
        <v>120.0</v>
      </c>
      <c r="F310" s="10" t="s">
        <v>21</v>
      </c>
      <c r="G310" s="13">
        <f t="shared" si="1"/>
        <v>5</v>
      </c>
      <c r="H310" s="6"/>
      <c r="I310" s="6"/>
      <c r="J310" s="6"/>
      <c r="M310" s="9">
        <v>44413.0</v>
      </c>
      <c r="N310" s="10" t="s">
        <v>97</v>
      </c>
      <c r="O310" s="10">
        <v>8345.0</v>
      </c>
      <c r="P310" s="10" t="s">
        <v>156</v>
      </c>
      <c r="Q310" s="10" t="s">
        <v>21</v>
      </c>
      <c r="R310" s="13">
        <f t="shared" si="2"/>
        <v>5</v>
      </c>
      <c r="S310" s="6"/>
      <c r="T310" s="6"/>
      <c r="U310" s="6"/>
    </row>
    <row r="311">
      <c r="A311" s="9">
        <v>44413.0</v>
      </c>
      <c r="B311" s="10" t="s">
        <v>97</v>
      </c>
      <c r="C311" s="10" t="s">
        <v>103</v>
      </c>
      <c r="D311" s="10" t="s">
        <v>159</v>
      </c>
      <c r="E311" s="11">
        <v>90.0</v>
      </c>
      <c r="F311" s="10" t="s">
        <v>160</v>
      </c>
      <c r="G311" s="13">
        <f t="shared" si="1"/>
        <v>5</v>
      </c>
      <c r="H311" s="6"/>
      <c r="I311" s="6"/>
      <c r="J311" s="6"/>
      <c r="M311" s="9">
        <v>44413.0</v>
      </c>
      <c r="N311" s="10" t="s">
        <v>97</v>
      </c>
      <c r="O311" s="10" t="s">
        <v>103</v>
      </c>
      <c r="P311" s="10" t="s">
        <v>159</v>
      </c>
      <c r="Q311" s="10" t="s">
        <v>160</v>
      </c>
      <c r="R311" s="13">
        <f t="shared" si="2"/>
        <v>5</v>
      </c>
      <c r="S311" s="6"/>
      <c r="T311" s="6"/>
      <c r="U311" s="6"/>
    </row>
    <row r="312">
      <c r="A312" s="9">
        <v>44413.0</v>
      </c>
      <c r="B312" s="10" t="s">
        <v>97</v>
      </c>
      <c r="C312" s="10">
        <v>7941.0</v>
      </c>
      <c r="D312" s="10" t="s">
        <v>156</v>
      </c>
      <c r="E312" s="11">
        <v>120.0</v>
      </c>
      <c r="F312" s="10" t="s">
        <v>21</v>
      </c>
      <c r="G312" s="13">
        <f t="shared" si="1"/>
        <v>5</v>
      </c>
      <c r="H312" s="6"/>
      <c r="I312" s="6"/>
      <c r="J312" s="6"/>
      <c r="M312" s="9">
        <v>44413.0</v>
      </c>
      <c r="N312" s="10" t="s">
        <v>97</v>
      </c>
      <c r="O312" s="10">
        <v>7941.0</v>
      </c>
      <c r="P312" s="10" t="s">
        <v>156</v>
      </c>
      <c r="Q312" s="10" t="s">
        <v>21</v>
      </c>
      <c r="R312" s="13">
        <f t="shared" si="2"/>
        <v>5</v>
      </c>
      <c r="S312" s="6"/>
      <c r="T312" s="6"/>
      <c r="U312" s="6"/>
    </row>
    <row r="313">
      <c r="A313" s="9">
        <v>44413.0</v>
      </c>
      <c r="B313" s="10" t="s">
        <v>97</v>
      </c>
      <c r="C313" s="10" t="s">
        <v>105</v>
      </c>
      <c r="D313" s="10" t="s">
        <v>166</v>
      </c>
      <c r="E313" s="11">
        <v>200.0</v>
      </c>
      <c r="F313" s="10" t="s">
        <v>14</v>
      </c>
      <c r="G313" s="13">
        <f t="shared" si="1"/>
        <v>5</v>
      </c>
      <c r="H313" s="6"/>
      <c r="I313" s="6"/>
      <c r="J313" s="6"/>
      <c r="M313" s="9">
        <v>44413.0</v>
      </c>
      <c r="N313" s="10" t="s">
        <v>97</v>
      </c>
      <c r="O313" s="10" t="s">
        <v>105</v>
      </c>
      <c r="P313" s="10" t="s">
        <v>166</v>
      </c>
      <c r="Q313" s="10" t="s">
        <v>14</v>
      </c>
      <c r="R313" s="13">
        <f t="shared" si="2"/>
        <v>5</v>
      </c>
      <c r="S313" s="6"/>
      <c r="T313" s="6"/>
      <c r="U313" s="6"/>
    </row>
    <row r="314">
      <c r="A314" s="9">
        <v>44413.0</v>
      </c>
      <c r="B314" s="10" t="s">
        <v>97</v>
      </c>
      <c r="C314" s="10">
        <v>5049.0</v>
      </c>
      <c r="D314" s="10" t="s">
        <v>161</v>
      </c>
      <c r="E314" s="11">
        <v>240.0</v>
      </c>
      <c r="F314" s="10" t="s">
        <v>21</v>
      </c>
      <c r="G314" s="13">
        <f t="shared" si="1"/>
        <v>5</v>
      </c>
      <c r="H314" s="6"/>
      <c r="I314" s="6"/>
      <c r="J314" s="6"/>
      <c r="M314" s="9">
        <v>44413.0</v>
      </c>
      <c r="N314" s="10" t="s">
        <v>97</v>
      </c>
      <c r="O314" s="10">
        <v>5049.0</v>
      </c>
      <c r="P314" s="10" t="s">
        <v>161</v>
      </c>
      <c r="Q314" s="10" t="s">
        <v>21</v>
      </c>
      <c r="R314" s="13">
        <f t="shared" si="2"/>
        <v>5</v>
      </c>
      <c r="S314" s="6"/>
      <c r="T314" s="6"/>
      <c r="U314" s="6"/>
    </row>
    <row r="315">
      <c r="A315" s="9">
        <v>44413.0</v>
      </c>
      <c r="B315" s="10" t="s">
        <v>97</v>
      </c>
      <c r="C315" s="10">
        <v>1342.0</v>
      </c>
      <c r="D315" s="10" t="s">
        <v>166</v>
      </c>
      <c r="E315" s="11">
        <v>200.0</v>
      </c>
      <c r="F315" s="10" t="s">
        <v>14</v>
      </c>
      <c r="G315" s="13">
        <f t="shared" si="1"/>
        <v>5</v>
      </c>
      <c r="H315" s="6"/>
      <c r="I315" s="6"/>
      <c r="J315" s="6"/>
      <c r="M315" s="9">
        <v>44413.0</v>
      </c>
      <c r="N315" s="10" t="s">
        <v>97</v>
      </c>
      <c r="O315" s="10">
        <v>1342.0</v>
      </c>
      <c r="P315" s="10" t="s">
        <v>166</v>
      </c>
      <c r="Q315" s="10" t="s">
        <v>14</v>
      </c>
      <c r="R315" s="13">
        <f t="shared" si="2"/>
        <v>5</v>
      </c>
      <c r="S315" s="6"/>
      <c r="T315" s="6"/>
      <c r="U315" s="6"/>
    </row>
    <row r="316">
      <c r="A316" s="9">
        <v>44413.0</v>
      </c>
      <c r="B316" s="10" t="s">
        <v>97</v>
      </c>
      <c r="C316" s="10">
        <v>5048.0</v>
      </c>
      <c r="D316" s="10" t="s">
        <v>161</v>
      </c>
      <c r="E316" s="11">
        <v>240.0</v>
      </c>
      <c r="F316" s="10" t="s">
        <v>21</v>
      </c>
      <c r="G316" s="13">
        <f t="shared" si="1"/>
        <v>5</v>
      </c>
      <c r="H316" s="6"/>
      <c r="I316" s="6"/>
      <c r="J316" s="6"/>
      <c r="M316" s="9">
        <v>44413.0</v>
      </c>
      <c r="N316" s="10" t="s">
        <v>97</v>
      </c>
      <c r="O316" s="10">
        <v>5048.0</v>
      </c>
      <c r="P316" s="10" t="s">
        <v>161</v>
      </c>
      <c r="Q316" s="10" t="s">
        <v>21</v>
      </c>
      <c r="R316" s="13">
        <f t="shared" si="2"/>
        <v>5</v>
      </c>
      <c r="S316" s="6"/>
      <c r="T316" s="6"/>
      <c r="U316" s="6"/>
    </row>
    <row r="317">
      <c r="A317" s="9">
        <v>44413.0</v>
      </c>
      <c r="B317" s="10" t="s">
        <v>97</v>
      </c>
      <c r="C317" s="10">
        <v>1641.0</v>
      </c>
      <c r="D317" s="10" t="s">
        <v>156</v>
      </c>
      <c r="E317" s="11">
        <v>120.0</v>
      </c>
      <c r="F317" s="10" t="s">
        <v>21</v>
      </c>
      <c r="G317" s="13">
        <f t="shared" si="1"/>
        <v>5</v>
      </c>
      <c r="H317" s="6"/>
      <c r="I317" s="6"/>
      <c r="J317" s="6"/>
      <c r="M317" s="9">
        <v>44413.0</v>
      </c>
      <c r="N317" s="10" t="s">
        <v>97</v>
      </c>
      <c r="O317" s="10">
        <v>1641.0</v>
      </c>
      <c r="P317" s="10" t="s">
        <v>156</v>
      </c>
      <c r="Q317" s="10" t="s">
        <v>21</v>
      </c>
      <c r="R317" s="13">
        <f t="shared" si="2"/>
        <v>5</v>
      </c>
      <c r="S317" s="6"/>
      <c r="T317" s="6"/>
      <c r="U317" s="6"/>
    </row>
    <row r="318">
      <c r="A318" s="9">
        <v>44413.0</v>
      </c>
      <c r="B318" s="10" t="s">
        <v>97</v>
      </c>
      <c r="C318" s="10" t="s">
        <v>107</v>
      </c>
      <c r="D318" s="10" t="s">
        <v>159</v>
      </c>
      <c r="E318" s="11">
        <v>90.0</v>
      </c>
      <c r="F318" s="10" t="s">
        <v>160</v>
      </c>
      <c r="G318" s="13">
        <f t="shared" si="1"/>
        <v>5</v>
      </c>
      <c r="H318" s="6"/>
      <c r="I318" s="6"/>
      <c r="J318" s="6"/>
      <c r="M318" s="9">
        <v>44413.0</v>
      </c>
      <c r="N318" s="10" t="s">
        <v>97</v>
      </c>
      <c r="O318" s="10" t="s">
        <v>107</v>
      </c>
      <c r="P318" s="10" t="s">
        <v>159</v>
      </c>
      <c r="Q318" s="10" t="s">
        <v>160</v>
      </c>
      <c r="R318" s="13">
        <f t="shared" si="2"/>
        <v>5</v>
      </c>
      <c r="S318" s="6"/>
      <c r="T318" s="6"/>
      <c r="U318" s="6"/>
    </row>
    <row r="319">
      <c r="A319" s="9">
        <v>44413.0</v>
      </c>
      <c r="B319" s="10" t="s">
        <v>97</v>
      </c>
      <c r="C319" s="10" t="s">
        <v>109</v>
      </c>
      <c r="D319" s="10" t="s">
        <v>152</v>
      </c>
      <c r="E319" s="11">
        <v>250.0</v>
      </c>
      <c r="F319" s="10" t="s">
        <v>21</v>
      </c>
      <c r="G319" s="13">
        <f t="shared" si="1"/>
        <v>5</v>
      </c>
      <c r="H319" s="6"/>
      <c r="I319" s="6"/>
      <c r="J319" s="6"/>
      <c r="M319" s="9">
        <v>44413.0</v>
      </c>
      <c r="N319" s="10" t="s">
        <v>97</v>
      </c>
      <c r="O319" s="10" t="s">
        <v>109</v>
      </c>
      <c r="P319" s="10" t="s">
        <v>152</v>
      </c>
      <c r="Q319" s="10" t="s">
        <v>21</v>
      </c>
      <c r="R319" s="13">
        <f t="shared" si="2"/>
        <v>5</v>
      </c>
      <c r="S319" s="6"/>
      <c r="T319" s="6"/>
      <c r="U319" s="6"/>
    </row>
    <row r="320">
      <c r="A320" s="9">
        <v>44413.0</v>
      </c>
      <c r="B320" s="10" t="s">
        <v>97</v>
      </c>
      <c r="C320" s="10" t="s">
        <v>110</v>
      </c>
      <c r="D320" s="10" t="s">
        <v>166</v>
      </c>
      <c r="E320" s="11">
        <v>200.0</v>
      </c>
      <c r="F320" s="10" t="s">
        <v>14</v>
      </c>
      <c r="G320" s="13">
        <f t="shared" si="1"/>
        <v>5</v>
      </c>
      <c r="H320" s="6"/>
      <c r="I320" s="6"/>
      <c r="J320" s="6"/>
      <c r="M320" s="9">
        <v>44413.0</v>
      </c>
      <c r="N320" s="10" t="s">
        <v>97</v>
      </c>
      <c r="O320" s="10" t="s">
        <v>110</v>
      </c>
      <c r="P320" s="10" t="s">
        <v>166</v>
      </c>
      <c r="Q320" s="10" t="s">
        <v>14</v>
      </c>
      <c r="R320" s="13">
        <f t="shared" si="2"/>
        <v>5</v>
      </c>
      <c r="S320" s="6"/>
      <c r="T320" s="6"/>
      <c r="U320" s="6"/>
    </row>
    <row r="321">
      <c r="A321" s="9">
        <v>44413.0</v>
      </c>
      <c r="B321" s="10" t="s">
        <v>97</v>
      </c>
      <c r="C321" s="10" t="s">
        <v>170</v>
      </c>
      <c r="D321" s="10" t="s">
        <v>153</v>
      </c>
      <c r="E321" s="11">
        <v>220.0</v>
      </c>
      <c r="F321" s="10" t="s">
        <v>12</v>
      </c>
      <c r="G321" s="13">
        <f t="shared" si="1"/>
        <v>5</v>
      </c>
      <c r="H321" s="6"/>
      <c r="I321" s="6"/>
      <c r="J321" s="6"/>
      <c r="M321" s="9">
        <v>44413.0</v>
      </c>
      <c r="N321" s="10" t="s">
        <v>97</v>
      </c>
      <c r="O321" s="10" t="s">
        <v>170</v>
      </c>
      <c r="P321" s="10" t="s">
        <v>153</v>
      </c>
      <c r="Q321" s="10" t="s">
        <v>12</v>
      </c>
      <c r="R321" s="13">
        <f t="shared" si="2"/>
        <v>5</v>
      </c>
      <c r="S321" s="6"/>
      <c r="T321" s="6"/>
      <c r="U321" s="6"/>
    </row>
    <row r="322">
      <c r="A322" s="9">
        <v>44413.0</v>
      </c>
      <c r="B322" s="10" t="s">
        <v>97</v>
      </c>
      <c r="C322" s="10" t="s">
        <v>171</v>
      </c>
      <c r="D322" s="10" t="s">
        <v>156</v>
      </c>
      <c r="E322" s="11">
        <v>120.0</v>
      </c>
      <c r="F322" s="10" t="s">
        <v>21</v>
      </c>
      <c r="G322" s="13">
        <f t="shared" si="1"/>
        <v>5</v>
      </c>
      <c r="H322" s="6"/>
      <c r="I322" s="6"/>
      <c r="J322" s="6"/>
      <c r="M322" s="9">
        <v>44413.0</v>
      </c>
      <c r="N322" s="10" t="s">
        <v>97</v>
      </c>
      <c r="O322" s="10" t="s">
        <v>171</v>
      </c>
      <c r="P322" s="10" t="s">
        <v>156</v>
      </c>
      <c r="Q322" s="10" t="s">
        <v>21</v>
      </c>
      <c r="R322" s="13">
        <f t="shared" si="2"/>
        <v>5</v>
      </c>
      <c r="S322" s="6"/>
      <c r="T322" s="6"/>
      <c r="U322" s="6"/>
    </row>
    <row r="323">
      <c r="A323" s="9">
        <v>44413.0</v>
      </c>
      <c r="B323" s="10" t="s">
        <v>97</v>
      </c>
      <c r="C323" s="10" t="s">
        <v>172</v>
      </c>
      <c r="D323" s="10" t="s">
        <v>161</v>
      </c>
      <c r="E323" s="11">
        <v>240.0</v>
      </c>
      <c r="F323" s="10" t="s">
        <v>21</v>
      </c>
      <c r="G323" s="13">
        <f t="shared" si="1"/>
        <v>5</v>
      </c>
      <c r="H323" s="6"/>
      <c r="I323" s="6"/>
      <c r="J323" s="6"/>
      <c r="M323" s="9">
        <v>44413.0</v>
      </c>
      <c r="N323" s="10" t="s">
        <v>97</v>
      </c>
      <c r="O323" s="10" t="s">
        <v>172</v>
      </c>
      <c r="P323" s="10" t="s">
        <v>161</v>
      </c>
      <c r="Q323" s="10" t="s">
        <v>21</v>
      </c>
      <c r="R323" s="13">
        <f t="shared" si="2"/>
        <v>5</v>
      </c>
      <c r="S323" s="6"/>
      <c r="T323" s="6"/>
      <c r="U323" s="6"/>
    </row>
    <row r="324">
      <c r="A324" s="9">
        <v>44413.0</v>
      </c>
      <c r="B324" s="10" t="s">
        <v>97</v>
      </c>
      <c r="C324" s="10" t="s">
        <v>173</v>
      </c>
      <c r="D324" s="10" t="s">
        <v>150</v>
      </c>
      <c r="E324" s="11">
        <v>230.0</v>
      </c>
      <c r="F324" s="10" t="s">
        <v>21</v>
      </c>
      <c r="G324" s="13">
        <f t="shared" si="1"/>
        <v>5</v>
      </c>
      <c r="H324" s="6"/>
      <c r="I324" s="6"/>
      <c r="J324" s="6"/>
      <c r="M324" s="9">
        <v>44413.0</v>
      </c>
      <c r="N324" s="10" t="s">
        <v>97</v>
      </c>
      <c r="O324" s="10" t="s">
        <v>173</v>
      </c>
      <c r="P324" s="10" t="s">
        <v>150</v>
      </c>
      <c r="Q324" s="10" t="s">
        <v>21</v>
      </c>
      <c r="R324" s="13">
        <f t="shared" si="2"/>
        <v>5</v>
      </c>
      <c r="S324" s="6"/>
      <c r="T324" s="6"/>
      <c r="U324" s="6"/>
    </row>
    <row r="325">
      <c r="A325" s="9">
        <v>44413.0</v>
      </c>
      <c r="B325" s="10" t="s">
        <v>114</v>
      </c>
      <c r="C325" s="10">
        <v>5043.0</v>
      </c>
      <c r="D325" s="10" t="s">
        <v>150</v>
      </c>
      <c r="E325" s="11">
        <v>230.0</v>
      </c>
      <c r="F325" s="10" t="s">
        <v>21</v>
      </c>
      <c r="G325" s="13">
        <f t="shared" si="1"/>
        <v>5</v>
      </c>
      <c r="H325" s="6"/>
      <c r="I325" s="6"/>
      <c r="J325" s="6"/>
      <c r="M325" s="9">
        <v>44413.0</v>
      </c>
      <c r="N325" s="10" t="s">
        <v>114</v>
      </c>
      <c r="O325" s="10">
        <v>5043.0</v>
      </c>
      <c r="P325" s="10" t="s">
        <v>150</v>
      </c>
      <c r="Q325" s="10" t="s">
        <v>21</v>
      </c>
      <c r="R325" s="13">
        <f t="shared" si="2"/>
        <v>5</v>
      </c>
      <c r="S325" s="6"/>
      <c r="T325" s="6"/>
      <c r="U325" s="6"/>
    </row>
    <row r="326">
      <c r="A326" s="9">
        <v>44413.0</v>
      </c>
      <c r="B326" s="10" t="s">
        <v>114</v>
      </c>
      <c r="C326" s="10">
        <v>5043.0</v>
      </c>
      <c r="D326" s="10" t="s">
        <v>158</v>
      </c>
      <c r="E326" s="11">
        <v>200.0</v>
      </c>
      <c r="F326" s="10" t="s">
        <v>14</v>
      </c>
      <c r="G326" s="13">
        <f t="shared" si="1"/>
        <v>5</v>
      </c>
      <c r="H326" s="6"/>
      <c r="I326" s="6"/>
      <c r="J326" s="6"/>
      <c r="M326" s="9">
        <v>44413.0</v>
      </c>
      <c r="N326" s="10" t="s">
        <v>114</v>
      </c>
      <c r="O326" s="10">
        <v>5043.0</v>
      </c>
      <c r="P326" s="10" t="s">
        <v>158</v>
      </c>
      <c r="Q326" s="10" t="s">
        <v>14</v>
      </c>
      <c r="R326" s="13">
        <f t="shared" si="2"/>
        <v>5</v>
      </c>
      <c r="S326" s="6"/>
      <c r="T326" s="6"/>
      <c r="U326" s="6"/>
    </row>
    <row r="327">
      <c r="A327" s="9">
        <v>44413.0</v>
      </c>
      <c r="B327" s="10" t="s">
        <v>114</v>
      </c>
      <c r="C327" s="10">
        <v>5043.0</v>
      </c>
      <c r="D327" s="10" t="s">
        <v>159</v>
      </c>
      <c r="E327" s="11">
        <v>90.0</v>
      </c>
      <c r="F327" s="10" t="s">
        <v>160</v>
      </c>
      <c r="G327" s="13">
        <f t="shared" si="1"/>
        <v>5</v>
      </c>
      <c r="H327" s="6"/>
      <c r="I327" s="6"/>
      <c r="J327" s="6"/>
      <c r="M327" s="9">
        <v>44413.0</v>
      </c>
      <c r="N327" s="10" t="s">
        <v>114</v>
      </c>
      <c r="O327" s="10">
        <v>5043.0</v>
      </c>
      <c r="P327" s="10" t="s">
        <v>159</v>
      </c>
      <c r="Q327" s="10" t="s">
        <v>160</v>
      </c>
      <c r="R327" s="13">
        <f t="shared" si="2"/>
        <v>5</v>
      </c>
      <c r="S327" s="6"/>
      <c r="T327" s="6"/>
      <c r="U327" s="6"/>
    </row>
    <row r="328">
      <c r="A328" s="9">
        <v>44413.0</v>
      </c>
      <c r="B328" s="10" t="s">
        <v>114</v>
      </c>
      <c r="C328" s="10">
        <v>5043.0</v>
      </c>
      <c r="D328" s="10" t="s">
        <v>166</v>
      </c>
      <c r="E328" s="11">
        <v>200.0</v>
      </c>
      <c r="F328" s="10" t="s">
        <v>14</v>
      </c>
      <c r="G328" s="13">
        <f t="shared" si="1"/>
        <v>5</v>
      </c>
      <c r="H328" s="6"/>
      <c r="I328" s="6"/>
      <c r="J328" s="6"/>
      <c r="M328" s="9">
        <v>44413.0</v>
      </c>
      <c r="N328" s="10" t="s">
        <v>114</v>
      </c>
      <c r="O328" s="10">
        <v>5043.0</v>
      </c>
      <c r="P328" s="10" t="s">
        <v>166</v>
      </c>
      <c r="Q328" s="10" t="s">
        <v>14</v>
      </c>
      <c r="R328" s="13">
        <f t="shared" si="2"/>
        <v>5</v>
      </c>
      <c r="S328" s="6"/>
      <c r="T328" s="6"/>
      <c r="U328" s="6"/>
    </row>
    <row r="329">
      <c r="A329" s="9">
        <v>44413.0</v>
      </c>
      <c r="B329" s="10" t="s">
        <v>114</v>
      </c>
      <c r="C329" s="10">
        <v>5043.0</v>
      </c>
      <c r="D329" s="10" t="s">
        <v>153</v>
      </c>
      <c r="E329" s="11">
        <v>220.0</v>
      </c>
      <c r="F329" s="10" t="s">
        <v>12</v>
      </c>
      <c r="G329" s="13">
        <f t="shared" si="1"/>
        <v>5</v>
      </c>
      <c r="H329" s="6"/>
      <c r="I329" s="6"/>
      <c r="J329" s="6"/>
      <c r="M329" s="9">
        <v>44413.0</v>
      </c>
      <c r="N329" s="10" t="s">
        <v>114</v>
      </c>
      <c r="O329" s="10">
        <v>5043.0</v>
      </c>
      <c r="P329" s="10" t="s">
        <v>153</v>
      </c>
      <c r="Q329" s="10" t="s">
        <v>12</v>
      </c>
      <c r="R329" s="13">
        <f t="shared" si="2"/>
        <v>5</v>
      </c>
      <c r="S329" s="6"/>
      <c r="T329" s="6"/>
      <c r="U329" s="6"/>
    </row>
    <row r="330">
      <c r="A330" s="9">
        <v>44413.0</v>
      </c>
      <c r="B330" s="10" t="s">
        <v>114</v>
      </c>
      <c r="C330" s="10">
        <v>5043.0</v>
      </c>
      <c r="D330" s="10" t="s">
        <v>152</v>
      </c>
      <c r="E330" s="11">
        <v>250.0</v>
      </c>
      <c r="F330" s="10" t="s">
        <v>21</v>
      </c>
      <c r="G330" s="13">
        <f t="shared" si="1"/>
        <v>5</v>
      </c>
      <c r="H330" s="6"/>
      <c r="I330" s="6"/>
      <c r="J330" s="6"/>
      <c r="M330" s="9">
        <v>44413.0</v>
      </c>
      <c r="N330" s="10" t="s">
        <v>114</v>
      </c>
      <c r="O330" s="10">
        <v>5043.0</v>
      </c>
      <c r="P330" s="10" t="s">
        <v>152</v>
      </c>
      <c r="Q330" s="10" t="s">
        <v>21</v>
      </c>
      <c r="R330" s="13">
        <f t="shared" si="2"/>
        <v>5</v>
      </c>
      <c r="S330" s="6"/>
      <c r="T330" s="6"/>
      <c r="U330" s="6"/>
    </row>
    <row r="331">
      <c r="A331" s="9">
        <v>44413.0</v>
      </c>
      <c r="B331" s="10" t="s">
        <v>115</v>
      </c>
      <c r="C331" s="10" t="s">
        <v>174</v>
      </c>
      <c r="D331" s="10" t="s">
        <v>159</v>
      </c>
      <c r="E331" s="11">
        <v>90.0</v>
      </c>
      <c r="F331" s="10" t="s">
        <v>160</v>
      </c>
      <c r="G331" s="13">
        <f t="shared" si="1"/>
        <v>5</v>
      </c>
      <c r="H331" s="6"/>
      <c r="I331" s="6"/>
      <c r="J331" s="6"/>
      <c r="M331" s="9">
        <v>44413.0</v>
      </c>
      <c r="N331" s="10" t="s">
        <v>115</v>
      </c>
      <c r="O331" s="10" t="s">
        <v>174</v>
      </c>
      <c r="P331" s="10" t="s">
        <v>159</v>
      </c>
      <c r="Q331" s="10" t="s">
        <v>160</v>
      </c>
      <c r="R331" s="13">
        <f t="shared" si="2"/>
        <v>5</v>
      </c>
      <c r="S331" s="6"/>
      <c r="T331" s="6"/>
      <c r="U331" s="6"/>
    </row>
    <row r="332">
      <c r="A332" s="9">
        <v>44413.0</v>
      </c>
      <c r="B332" s="10" t="s">
        <v>115</v>
      </c>
      <c r="C332" s="16">
        <v>9.0E42</v>
      </c>
      <c r="D332" s="10" t="s">
        <v>162</v>
      </c>
      <c r="E332" s="11">
        <v>130.0</v>
      </c>
      <c r="F332" s="10" t="s">
        <v>18</v>
      </c>
      <c r="G332" s="13">
        <f t="shared" si="1"/>
        <v>5</v>
      </c>
      <c r="H332" s="6"/>
      <c r="I332" s="6"/>
      <c r="J332" s="6"/>
      <c r="M332" s="9">
        <v>44413.0</v>
      </c>
      <c r="N332" s="10" t="s">
        <v>115</v>
      </c>
      <c r="O332" s="16">
        <v>9.0E42</v>
      </c>
      <c r="P332" s="10" t="s">
        <v>162</v>
      </c>
      <c r="Q332" s="10" t="s">
        <v>18</v>
      </c>
      <c r="R332" s="13">
        <f t="shared" si="2"/>
        <v>5</v>
      </c>
      <c r="S332" s="6"/>
      <c r="T332" s="6"/>
      <c r="U332" s="6"/>
    </row>
    <row r="333">
      <c r="A333" s="9">
        <v>44413.0</v>
      </c>
      <c r="B333" s="10" t="s">
        <v>115</v>
      </c>
      <c r="C333" s="10">
        <v>6840.0</v>
      </c>
      <c r="D333" s="10" t="s">
        <v>153</v>
      </c>
      <c r="E333" s="11">
        <v>220.0</v>
      </c>
      <c r="F333" s="10" t="s">
        <v>12</v>
      </c>
      <c r="G333" s="13">
        <f t="shared" si="1"/>
        <v>5</v>
      </c>
      <c r="H333" s="6"/>
      <c r="I333" s="6"/>
      <c r="J333" s="6"/>
      <c r="M333" s="9">
        <v>44413.0</v>
      </c>
      <c r="N333" s="10" t="s">
        <v>115</v>
      </c>
      <c r="O333" s="10">
        <v>6840.0</v>
      </c>
      <c r="P333" s="10" t="s">
        <v>153</v>
      </c>
      <c r="Q333" s="10" t="s">
        <v>12</v>
      </c>
      <c r="R333" s="13">
        <f t="shared" si="2"/>
        <v>5</v>
      </c>
      <c r="S333" s="6"/>
      <c r="T333" s="6"/>
      <c r="U333" s="6"/>
    </row>
    <row r="334">
      <c r="A334" s="9">
        <v>44413.0</v>
      </c>
      <c r="B334" s="10" t="s">
        <v>115</v>
      </c>
      <c r="C334" s="10">
        <v>9645.0</v>
      </c>
      <c r="D334" s="10" t="s">
        <v>150</v>
      </c>
      <c r="E334" s="11">
        <v>230.0</v>
      </c>
      <c r="F334" s="10" t="s">
        <v>21</v>
      </c>
      <c r="G334" s="13">
        <f t="shared" si="1"/>
        <v>5</v>
      </c>
      <c r="H334" s="6"/>
      <c r="I334" s="6"/>
      <c r="J334" s="6"/>
      <c r="M334" s="9">
        <v>44413.0</v>
      </c>
      <c r="N334" s="10" t="s">
        <v>115</v>
      </c>
      <c r="O334" s="10">
        <v>9645.0</v>
      </c>
      <c r="P334" s="10" t="s">
        <v>150</v>
      </c>
      <c r="Q334" s="10" t="s">
        <v>21</v>
      </c>
      <c r="R334" s="13">
        <f t="shared" si="2"/>
        <v>5</v>
      </c>
      <c r="S334" s="6"/>
      <c r="T334" s="6"/>
      <c r="U334" s="6"/>
    </row>
    <row r="335">
      <c r="A335" s="9">
        <v>44413.0</v>
      </c>
      <c r="B335" s="10" t="s">
        <v>115</v>
      </c>
      <c r="C335" s="10">
        <v>8647.0</v>
      </c>
      <c r="D335" s="10" t="s">
        <v>153</v>
      </c>
      <c r="E335" s="11">
        <v>220.0</v>
      </c>
      <c r="F335" s="10" t="s">
        <v>12</v>
      </c>
      <c r="G335" s="13">
        <f t="shared" si="1"/>
        <v>5</v>
      </c>
      <c r="H335" s="6"/>
      <c r="I335" s="6"/>
      <c r="J335" s="6"/>
      <c r="M335" s="9">
        <v>44413.0</v>
      </c>
      <c r="N335" s="10" t="s">
        <v>115</v>
      </c>
      <c r="O335" s="10">
        <v>8647.0</v>
      </c>
      <c r="P335" s="10" t="s">
        <v>153</v>
      </c>
      <c r="Q335" s="10" t="s">
        <v>12</v>
      </c>
      <c r="R335" s="13">
        <f t="shared" si="2"/>
        <v>5</v>
      </c>
      <c r="S335" s="6"/>
      <c r="T335" s="6"/>
      <c r="U335" s="6"/>
    </row>
    <row r="336">
      <c r="A336" s="9">
        <v>44413.0</v>
      </c>
      <c r="B336" s="10" t="s">
        <v>115</v>
      </c>
      <c r="C336" s="10" t="s">
        <v>119</v>
      </c>
      <c r="D336" s="10" t="s">
        <v>150</v>
      </c>
      <c r="E336" s="11">
        <v>230.0</v>
      </c>
      <c r="F336" s="10" t="s">
        <v>21</v>
      </c>
      <c r="G336" s="13">
        <f t="shared" si="1"/>
        <v>5</v>
      </c>
      <c r="H336" s="6"/>
      <c r="I336" s="6"/>
      <c r="J336" s="6"/>
      <c r="M336" s="9">
        <v>44413.0</v>
      </c>
      <c r="N336" s="10" t="s">
        <v>115</v>
      </c>
      <c r="O336" s="10" t="s">
        <v>119</v>
      </c>
      <c r="P336" s="10" t="s">
        <v>150</v>
      </c>
      <c r="Q336" s="10" t="s">
        <v>21</v>
      </c>
      <c r="R336" s="13">
        <f t="shared" si="2"/>
        <v>5</v>
      </c>
      <c r="S336" s="6"/>
      <c r="T336" s="6"/>
      <c r="U336" s="6"/>
    </row>
    <row r="337">
      <c r="A337" s="9">
        <v>44413.0</v>
      </c>
      <c r="B337" s="10" t="s">
        <v>115</v>
      </c>
      <c r="C337" s="10" t="s">
        <v>120</v>
      </c>
      <c r="D337" s="10" t="s">
        <v>153</v>
      </c>
      <c r="E337" s="11">
        <v>220.0</v>
      </c>
      <c r="F337" s="10" t="s">
        <v>12</v>
      </c>
      <c r="G337" s="13">
        <f t="shared" si="1"/>
        <v>5</v>
      </c>
      <c r="H337" s="6"/>
      <c r="I337" s="6"/>
      <c r="J337" s="6"/>
      <c r="M337" s="9">
        <v>44413.0</v>
      </c>
      <c r="N337" s="10" t="s">
        <v>115</v>
      </c>
      <c r="O337" s="10" t="s">
        <v>120</v>
      </c>
      <c r="P337" s="10" t="s">
        <v>153</v>
      </c>
      <c r="Q337" s="10" t="s">
        <v>12</v>
      </c>
      <c r="R337" s="13">
        <f t="shared" si="2"/>
        <v>5</v>
      </c>
      <c r="S337" s="6"/>
      <c r="T337" s="6"/>
      <c r="U337" s="6"/>
    </row>
    <row r="338">
      <c r="A338" s="9">
        <v>44413.0</v>
      </c>
      <c r="B338" s="10" t="s">
        <v>115</v>
      </c>
      <c r="C338" s="10" t="s">
        <v>175</v>
      </c>
      <c r="D338" s="10" t="s">
        <v>158</v>
      </c>
      <c r="E338" s="11">
        <v>200.0</v>
      </c>
      <c r="F338" s="10" t="s">
        <v>14</v>
      </c>
      <c r="G338" s="13">
        <f t="shared" si="1"/>
        <v>5</v>
      </c>
      <c r="H338" s="6"/>
      <c r="I338" s="6"/>
      <c r="J338" s="6"/>
      <c r="M338" s="9">
        <v>44413.0</v>
      </c>
      <c r="N338" s="10" t="s">
        <v>115</v>
      </c>
      <c r="O338" s="10" t="s">
        <v>175</v>
      </c>
      <c r="P338" s="10" t="s">
        <v>158</v>
      </c>
      <c r="Q338" s="10" t="s">
        <v>14</v>
      </c>
      <c r="R338" s="13">
        <f t="shared" si="2"/>
        <v>5</v>
      </c>
      <c r="S338" s="6"/>
      <c r="T338" s="6"/>
      <c r="U338" s="6"/>
    </row>
    <row r="339">
      <c r="A339" s="9">
        <v>44413.0</v>
      </c>
      <c r="B339" s="10" t="s">
        <v>115</v>
      </c>
      <c r="C339" s="10" t="s">
        <v>176</v>
      </c>
      <c r="D339" s="10" t="s">
        <v>162</v>
      </c>
      <c r="E339" s="11">
        <v>130.0</v>
      </c>
      <c r="F339" s="10" t="s">
        <v>18</v>
      </c>
      <c r="G339" s="13">
        <f t="shared" si="1"/>
        <v>5</v>
      </c>
      <c r="H339" s="6"/>
      <c r="I339" s="6"/>
      <c r="J339" s="6"/>
      <c r="M339" s="9">
        <v>44413.0</v>
      </c>
      <c r="N339" s="10" t="s">
        <v>115</v>
      </c>
      <c r="O339" s="10" t="s">
        <v>176</v>
      </c>
      <c r="P339" s="10" t="s">
        <v>162</v>
      </c>
      <c r="Q339" s="10" t="s">
        <v>18</v>
      </c>
      <c r="R339" s="13">
        <f t="shared" si="2"/>
        <v>5</v>
      </c>
      <c r="S339" s="6"/>
      <c r="T339" s="6"/>
      <c r="U339" s="6"/>
    </row>
    <row r="340">
      <c r="A340" s="9">
        <v>44413.0</v>
      </c>
      <c r="B340" s="10" t="s">
        <v>115</v>
      </c>
      <c r="C340" s="10" t="s">
        <v>177</v>
      </c>
      <c r="D340" s="10" t="s">
        <v>153</v>
      </c>
      <c r="E340" s="11">
        <v>220.0</v>
      </c>
      <c r="F340" s="10" t="s">
        <v>12</v>
      </c>
      <c r="G340" s="13">
        <f t="shared" si="1"/>
        <v>5</v>
      </c>
      <c r="H340" s="6"/>
      <c r="I340" s="6"/>
      <c r="J340" s="6"/>
      <c r="M340" s="9">
        <v>44413.0</v>
      </c>
      <c r="N340" s="10" t="s">
        <v>115</v>
      </c>
      <c r="O340" s="10" t="s">
        <v>177</v>
      </c>
      <c r="P340" s="10" t="s">
        <v>153</v>
      </c>
      <c r="Q340" s="10" t="s">
        <v>12</v>
      </c>
      <c r="R340" s="13">
        <f t="shared" si="2"/>
        <v>5</v>
      </c>
      <c r="S340" s="6"/>
      <c r="T340" s="6"/>
      <c r="U340" s="6"/>
    </row>
    <row r="341">
      <c r="A341" s="9">
        <v>44413.0</v>
      </c>
      <c r="B341" s="10" t="s">
        <v>122</v>
      </c>
      <c r="C341" s="10" t="s">
        <v>124</v>
      </c>
      <c r="D341" s="10" t="s">
        <v>166</v>
      </c>
      <c r="E341" s="11">
        <v>200.0</v>
      </c>
      <c r="F341" s="10" t="s">
        <v>14</v>
      </c>
      <c r="G341" s="13">
        <f t="shared" si="1"/>
        <v>5</v>
      </c>
      <c r="H341" s="6"/>
      <c r="I341" s="6"/>
      <c r="J341" s="6"/>
      <c r="M341" s="9">
        <v>44413.0</v>
      </c>
      <c r="N341" s="10" t="s">
        <v>122</v>
      </c>
      <c r="O341" s="10" t="s">
        <v>124</v>
      </c>
      <c r="P341" s="10" t="s">
        <v>166</v>
      </c>
      <c r="Q341" s="10" t="s">
        <v>14</v>
      </c>
      <c r="R341" s="13">
        <f t="shared" si="2"/>
        <v>5</v>
      </c>
      <c r="S341" s="6"/>
      <c r="T341" s="6"/>
      <c r="U341" s="6"/>
    </row>
    <row r="342">
      <c r="A342" s="9">
        <v>44413.0</v>
      </c>
      <c r="B342" s="10" t="s">
        <v>122</v>
      </c>
      <c r="C342" s="10" t="s">
        <v>178</v>
      </c>
      <c r="D342" s="10" t="s">
        <v>158</v>
      </c>
      <c r="E342" s="11">
        <v>200.0</v>
      </c>
      <c r="F342" s="10" t="s">
        <v>14</v>
      </c>
      <c r="G342" s="13">
        <f t="shared" si="1"/>
        <v>5</v>
      </c>
      <c r="H342" s="6"/>
      <c r="I342" s="6"/>
      <c r="J342" s="6"/>
      <c r="M342" s="9">
        <v>44413.0</v>
      </c>
      <c r="N342" s="10" t="s">
        <v>122</v>
      </c>
      <c r="O342" s="10" t="s">
        <v>178</v>
      </c>
      <c r="P342" s="10" t="s">
        <v>158</v>
      </c>
      <c r="Q342" s="10" t="s">
        <v>14</v>
      </c>
      <c r="R342" s="13">
        <f t="shared" si="2"/>
        <v>5</v>
      </c>
      <c r="S342" s="6"/>
      <c r="T342" s="6"/>
      <c r="U342" s="6"/>
    </row>
    <row r="343">
      <c r="A343" s="9">
        <v>44413.0</v>
      </c>
      <c r="B343" s="10" t="s">
        <v>122</v>
      </c>
      <c r="C343" s="10" t="s">
        <v>179</v>
      </c>
      <c r="D343" s="10" t="s">
        <v>153</v>
      </c>
      <c r="E343" s="11">
        <v>220.0</v>
      </c>
      <c r="F343" s="10" t="s">
        <v>12</v>
      </c>
      <c r="G343" s="13">
        <f t="shared" si="1"/>
        <v>5</v>
      </c>
      <c r="H343" s="6"/>
      <c r="I343" s="6"/>
      <c r="J343" s="6"/>
      <c r="M343" s="9">
        <v>44413.0</v>
      </c>
      <c r="N343" s="10" t="s">
        <v>122</v>
      </c>
      <c r="O343" s="10" t="s">
        <v>179</v>
      </c>
      <c r="P343" s="10" t="s">
        <v>153</v>
      </c>
      <c r="Q343" s="10" t="s">
        <v>12</v>
      </c>
      <c r="R343" s="13">
        <f t="shared" si="2"/>
        <v>5</v>
      </c>
      <c r="S343" s="6"/>
      <c r="T343" s="6"/>
      <c r="U343" s="6"/>
    </row>
    <row r="344">
      <c r="A344" s="9">
        <v>44413.0</v>
      </c>
      <c r="B344" s="10" t="s">
        <v>122</v>
      </c>
      <c r="C344" s="10" t="s">
        <v>125</v>
      </c>
      <c r="D344" s="10" t="s">
        <v>158</v>
      </c>
      <c r="E344" s="11">
        <v>200.0</v>
      </c>
      <c r="F344" s="10" t="s">
        <v>14</v>
      </c>
      <c r="G344" s="13">
        <f t="shared" si="1"/>
        <v>5</v>
      </c>
      <c r="H344" s="6"/>
      <c r="I344" s="6"/>
      <c r="J344" s="6"/>
      <c r="M344" s="9">
        <v>44413.0</v>
      </c>
      <c r="N344" s="10" t="s">
        <v>122</v>
      </c>
      <c r="O344" s="10" t="s">
        <v>125</v>
      </c>
      <c r="P344" s="10" t="s">
        <v>158</v>
      </c>
      <c r="Q344" s="10" t="s">
        <v>14</v>
      </c>
      <c r="R344" s="13">
        <f t="shared" si="2"/>
        <v>5</v>
      </c>
      <c r="S344" s="6"/>
      <c r="T344" s="6"/>
      <c r="U344" s="6"/>
    </row>
    <row r="345">
      <c r="A345" s="9">
        <v>44413.0</v>
      </c>
      <c r="B345" s="10" t="s">
        <v>122</v>
      </c>
      <c r="C345" s="10" t="s">
        <v>127</v>
      </c>
      <c r="D345" s="10" t="s">
        <v>161</v>
      </c>
      <c r="E345" s="11">
        <v>240.0</v>
      </c>
      <c r="F345" s="10" t="s">
        <v>21</v>
      </c>
      <c r="G345" s="13">
        <f t="shared" si="1"/>
        <v>5</v>
      </c>
      <c r="H345" s="6"/>
      <c r="I345" s="6"/>
      <c r="J345" s="6"/>
      <c r="M345" s="9">
        <v>44413.0</v>
      </c>
      <c r="N345" s="10" t="s">
        <v>122</v>
      </c>
      <c r="O345" s="10" t="s">
        <v>127</v>
      </c>
      <c r="P345" s="10" t="s">
        <v>161</v>
      </c>
      <c r="Q345" s="10" t="s">
        <v>21</v>
      </c>
      <c r="R345" s="13">
        <f t="shared" si="2"/>
        <v>5</v>
      </c>
      <c r="S345" s="6"/>
      <c r="T345" s="6"/>
      <c r="U345" s="6"/>
    </row>
    <row r="346">
      <c r="A346" s="9">
        <v>44413.0</v>
      </c>
      <c r="B346" s="10" t="s">
        <v>122</v>
      </c>
      <c r="C346" s="10" t="s">
        <v>180</v>
      </c>
      <c r="D346" s="10" t="s">
        <v>155</v>
      </c>
      <c r="E346" s="11">
        <v>220.0</v>
      </c>
      <c r="F346" s="10" t="s">
        <v>18</v>
      </c>
      <c r="G346" s="13">
        <f t="shared" si="1"/>
        <v>5</v>
      </c>
      <c r="H346" s="6"/>
      <c r="I346" s="6"/>
      <c r="J346" s="6"/>
      <c r="M346" s="9">
        <v>44413.0</v>
      </c>
      <c r="N346" s="10" t="s">
        <v>122</v>
      </c>
      <c r="O346" s="10" t="s">
        <v>180</v>
      </c>
      <c r="P346" s="10" t="s">
        <v>155</v>
      </c>
      <c r="Q346" s="10" t="s">
        <v>18</v>
      </c>
      <c r="R346" s="13">
        <f t="shared" si="2"/>
        <v>5</v>
      </c>
      <c r="S346" s="6"/>
      <c r="T346" s="6"/>
      <c r="U346" s="6"/>
    </row>
    <row r="347">
      <c r="A347" s="9">
        <v>44413.0</v>
      </c>
      <c r="B347" s="10" t="s">
        <v>15</v>
      </c>
      <c r="C347" s="10" t="s">
        <v>181</v>
      </c>
      <c r="D347" s="10" t="s">
        <v>159</v>
      </c>
      <c r="E347" s="11">
        <v>90.0</v>
      </c>
      <c r="F347" s="10" t="s">
        <v>160</v>
      </c>
      <c r="G347" s="13">
        <f t="shared" si="1"/>
        <v>5</v>
      </c>
      <c r="H347" s="6"/>
      <c r="I347" s="6"/>
      <c r="J347" s="6"/>
      <c r="M347" s="9">
        <v>44413.0</v>
      </c>
      <c r="N347" s="10" t="s">
        <v>15</v>
      </c>
      <c r="O347" s="10" t="s">
        <v>181</v>
      </c>
      <c r="P347" s="10" t="s">
        <v>159</v>
      </c>
      <c r="Q347" s="10" t="s">
        <v>160</v>
      </c>
      <c r="R347" s="13">
        <f t="shared" si="2"/>
        <v>5</v>
      </c>
      <c r="S347" s="6"/>
      <c r="T347" s="6"/>
      <c r="U347" s="6"/>
    </row>
    <row r="348">
      <c r="A348" s="9">
        <v>44413.0</v>
      </c>
      <c r="B348" s="10" t="s">
        <v>15</v>
      </c>
      <c r="C348" s="10" t="s">
        <v>131</v>
      </c>
      <c r="D348" s="10" t="s">
        <v>161</v>
      </c>
      <c r="E348" s="11">
        <v>240.0</v>
      </c>
      <c r="F348" s="10" t="s">
        <v>21</v>
      </c>
      <c r="G348" s="13">
        <f t="shared" si="1"/>
        <v>5</v>
      </c>
      <c r="H348" s="6"/>
      <c r="I348" s="6"/>
      <c r="J348" s="6"/>
      <c r="M348" s="9">
        <v>44413.0</v>
      </c>
      <c r="N348" s="10" t="s">
        <v>15</v>
      </c>
      <c r="O348" s="10" t="s">
        <v>131</v>
      </c>
      <c r="P348" s="10" t="s">
        <v>161</v>
      </c>
      <c r="Q348" s="10" t="s">
        <v>21</v>
      </c>
      <c r="R348" s="13">
        <f t="shared" si="2"/>
        <v>5</v>
      </c>
      <c r="S348" s="6"/>
      <c r="T348" s="6"/>
      <c r="U348" s="6"/>
    </row>
    <row r="349">
      <c r="A349" s="9">
        <v>44413.0</v>
      </c>
      <c r="B349" s="10" t="s">
        <v>15</v>
      </c>
      <c r="C349" s="10" t="s">
        <v>132</v>
      </c>
      <c r="D349" s="10" t="s">
        <v>150</v>
      </c>
      <c r="E349" s="11">
        <v>230.0</v>
      </c>
      <c r="F349" s="10" t="s">
        <v>21</v>
      </c>
      <c r="G349" s="13">
        <f t="shared" si="1"/>
        <v>5</v>
      </c>
      <c r="H349" s="6"/>
      <c r="I349" s="6"/>
      <c r="J349" s="6"/>
      <c r="M349" s="9">
        <v>44413.0</v>
      </c>
      <c r="N349" s="10" t="s">
        <v>15</v>
      </c>
      <c r="O349" s="10" t="s">
        <v>132</v>
      </c>
      <c r="P349" s="10" t="s">
        <v>150</v>
      </c>
      <c r="Q349" s="10" t="s">
        <v>21</v>
      </c>
      <c r="R349" s="13">
        <f t="shared" si="2"/>
        <v>5</v>
      </c>
      <c r="S349" s="6"/>
      <c r="T349" s="6"/>
      <c r="U349" s="6"/>
    </row>
    <row r="350">
      <c r="A350" s="9">
        <v>44413.0</v>
      </c>
      <c r="B350" s="10" t="s">
        <v>15</v>
      </c>
      <c r="C350" s="16">
        <v>5.0E49</v>
      </c>
      <c r="D350" s="10" t="s">
        <v>159</v>
      </c>
      <c r="E350" s="11">
        <v>90.0</v>
      </c>
      <c r="F350" s="10" t="s">
        <v>160</v>
      </c>
      <c r="G350" s="13">
        <f t="shared" si="1"/>
        <v>5</v>
      </c>
      <c r="H350" s="6"/>
      <c r="I350" s="6"/>
      <c r="J350" s="6"/>
      <c r="M350" s="9">
        <v>44413.0</v>
      </c>
      <c r="N350" s="10" t="s">
        <v>15</v>
      </c>
      <c r="O350" s="16">
        <v>5.0E49</v>
      </c>
      <c r="P350" s="10" t="s">
        <v>159</v>
      </c>
      <c r="Q350" s="10" t="s">
        <v>160</v>
      </c>
      <c r="R350" s="13">
        <f t="shared" si="2"/>
        <v>5</v>
      </c>
      <c r="S350" s="6"/>
      <c r="T350" s="6"/>
      <c r="U350" s="6"/>
    </row>
    <row r="351">
      <c r="A351" s="9">
        <v>44413.0</v>
      </c>
      <c r="B351" s="10" t="s">
        <v>15</v>
      </c>
      <c r="C351" s="16">
        <v>5.0E49</v>
      </c>
      <c r="D351" s="10" t="s">
        <v>153</v>
      </c>
      <c r="E351" s="11">
        <v>220.0</v>
      </c>
      <c r="F351" s="10" t="s">
        <v>12</v>
      </c>
      <c r="G351" s="13">
        <f t="shared" si="1"/>
        <v>5</v>
      </c>
      <c r="H351" s="6"/>
      <c r="I351" s="6"/>
      <c r="J351" s="6"/>
      <c r="M351" s="9">
        <v>44413.0</v>
      </c>
      <c r="N351" s="10" t="s">
        <v>15</v>
      </c>
      <c r="O351" s="16">
        <v>5.0E49</v>
      </c>
      <c r="P351" s="10" t="s">
        <v>153</v>
      </c>
      <c r="Q351" s="10" t="s">
        <v>12</v>
      </c>
      <c r="R351" s="13">
        <f t="shared" si="2"/>
        <v>5</v>
      </c>
      <c r="S351" s="6"/>
      <c r="T351" s="6"/>
      <c r="U351" s="6"/>
    </row>
    <row r="352">
      <c r="A352" s="9">
        <v>44413.0</v>
      </c>
      <c r="B352" s="10" t="s">
        <v>15</v>
      </c>
      <c r="C352" s="10" t="s">
        <v>133</v>
      </c>
      <c r="D352" s="10" t="s">
        <v>150</v>
      </c>
      <c r="E352" s="11">
        <v>230.0</v>
      </c>
      <c r="F352" s="10" t="s">
        <v>21</v>
      </c>
      <c r="G352" s="13">
        <f t="shared" si="1"/>
        <v>5</v>
      </c>
      <c r="H352" s="6"/>
      <c r="I352" s="6"/>
      <c r="J352" s="6"/>
      <c r="M352" s="9">
        <v>44413.0</v>
      </c>
      <c r="N352" s="10" t="s">
        <v>15</v>
      </c>
      <c r="O352" s="10" t="s">
        <v>133</v>
      </c>
      <c r="P352" s="10" t="s">
        <v>150</v>
      </c>
      <c r="Q352" s="10" t="s">
        <v>21</v>
      </c>
      <c r="R352" s="13">
        <f t="shared" si="2"/>
        <v>5</v>
      </c>
      <c r="S352" s="6"/>
      <c r="T352" s="6"/>
      <c r="U352" s="6"/>
    </row>
    <row r="353">
      <c r="A353" s="9">
        <v>44413.0</v>
      </c>
      <c r="B353" s="10" t="s">
        <v>15</v>
      </c>
      <c r="C353" s="10" t="s">
        <v>133</v>
      </c>
      <c r="D353" s="10" t="s">
        <v>159</v>
      </c>
      <c r="E353" s="11">
        <v>90.0</v>
      </c>
      <c r="F353" s="10" t="s">
        <v>160</v>
      </c>
      <c r="G353" s="13">
        <f t="shared" si="1"/>
        <v>5</v>
      </c>
      <c r="H353" s="6"/>
      <c r="I353" s="6"/>
      <c r="J353" s="6"/>
      <c r="M353" s="9">
        <v>44413.0</v>
      </c>
      <c r="N353" s="10" t="s">
        <v>15</v>
      </c>
      <c r="O353" s="10" t="s">
        <v>133</v>
      </c>
      <c r="P353" s="10" t="s">
        <v>159</v>
      </c>
      <c r="Q353" s="10" t="s">
        <v>160</v>
      </c>
      <c r="R353" s="13">
        <f t="shared" si="2"/>
        <v>5</v>
      </c>
      <c r="S353" s="6"/>
      <c r="T353" s="6"/>
      <c r="U353" s="6"/>
    </row>
    <row r="354">
      <c r="A354" s="9">
        <v>44413.0</v>
      </c>
      <c r="B354" s="10" t="s">
        <v>15</v>
      </c>
      <c r="C354" s="10" t="s">
        <v>135</v>
      </c>
      <c r="D354" s="10" t="s">
        <v>159</v>
      </c>
      <c r="E354" s="11">
        <v>90.0</v>
      </c>
      <c r="F354" s="10" t="s">
        <v>160</v>
      </c>
      <c r="G354" s="13">
        <f t="shared" si="1"/>
        <v>5</v>
      </c>
      <c r="H354" s="6"/>
      <c r="I354" s="6"/>
      <c r="J354" s="6"/>
      <c r="M354" s="9">
        <v>44413.0</v>
      </c>
      <c r="N354" s="10" t="s">
        <v>15</v>
      </c>
      <c r="O354" s="10" t="s">
        <v>135</v>
      </c>
      <c r="P354" s="10" t="s">
        <v>159</v>
      </c>
      <c r="Q354" s="10" t="s">
        <v>160</v>
      </c>
      <c r="R354" s="13">
        <f t="shared" si="2"/>
        <v>5</v>
      </c>
      <c r="S354" s="6"/>
      <c r="T354" s="6"/>
      <c r="U354" s="6"/>
    </row>
    <row r="355">
      <c r="A355" s="9">
        <v>44413.0</v>
      </c>
      <c r="B355" s="10" t="s">
        <v>15</v>
      </c>
      <c r="C355" s="10" t="s">
        <v>135</v>
      </c>
      <c r="D355" s="10" t="s">
        <v>152</v>
      </c>
      <c r="E355" s="11">
        <v>250.0</v>
      </c>
      <c r="F355" s="10" t="s">
        <v>21</v>
      </c>
      <c r="G355" s="13">
        <f t="shared" si="1"/>
        <v>5</v>
      </c>
      <c r="H355" s="6"/>
      <c r="I355" s="6"/>
      <c r="J355" s="6"/>
      <c r="M355" s="9">
        <v>44413.0</v>
      </c>
      <c r="N355" s="10" t="s">
        <v>15</v>
      </c>
      <c r="O355" s="10" t="s">
        <v>135</v>
      </c>
      <c r="P355" s="10" t="s">
        <v>152</v>
      </c>
      <c r="Q355" s="10" t="s">
        <v>21</v>
      </c>
      <c r="R355" s="13">
        <f t="shared" si="2"/>
        <v>5</v>
      </c>
      <c r="S355" s="6"/>
      <c r="T355" s="6"/>
      <c r="U355" s="6"/>
    </row>
    <row r="356">
      <c r="A356" s="9">
        <v>44413.0</v>
      </c>
      <c r="B356" s="10" t="s">
        <v>15</v>
      </c>
      <c r="C356" s="10">
        <v>1344.0</v>
      </c>
      <c r="D356" s="10" t="s">
        <v>159</v>
      </c>
      <c r="E356" s="11">
        <v>90.0</v>
      </c>
      <c r="F356" s="10" t="s">
        <v>160</v>
      </c>
      <c r="G356" s="13">
        <f t="shared" si="1"/>
        <v>5</v>
      </c>
      <c r="H356" s="6"/>
      <c r="I356" s="6"/>
      <c r="J356" s="6"/>
      <c r="M356" s="9">
        <v>44413.0</v>
      </c>
      <c r="N356" s="10" t="s">
        <v>15</v>
      </c>
      <c r="O356" s="10">
        <v>1344.0</v>
      </c>
      <c r="P356" s="10" t="s">
        <v>159</v>
      </c>
      <c r="Q356" s="10" t="s">
        <v>160</v>
      </c>
      <c r="R356" s="13">
        <f t="shared" si="2"/>
        <v>5</v>
      </c>
      <c r="S356" s="6"/>
      <c r="T356" s="6"/>
      <c r="U356" s="6"/>
    </row>
    <row r="357">
      <c r="A357" s="9">
        <v>44413.0</v>
      </c>
      <c r="B357" s="10" t="s">
        <v>15</v>
      </c>
      <c r="C357" s="10">
        <v>4645.0</v>
      </c>
      <c r="D357" s="10" t="s">
        <v>158</v>
      </c>
      <c r="E357" s="11">
        <v>200.0</v>
      </c>
      <c r="F357" s="10" t="s">
        <v>14</v>
      </c>
      <c r="G357" s="13">
        <f t="shared" si="1"/>
        <v>5</v>
      </c>
      <c r="H357" s="6"/>
      <c r="I357" s="6"/>
      <c r="J357" s="6"/>
      <c r="M357" s="9">
        <v>44413.0</v>
      </c>
      <c r="N357" s="10" t="s">
        <v>15</v>
      </c>
      <c r="O357" s="10">
        <v>4645.0</v>
      </c>
      <c r="P357" s="10" t="s">
        <v>158</v>
      </c>
      <c r="Q357" s="10" t="s">
        <v>14</v>
      </c>
      <c r="R357" s="13">
        <f t="shared" si="2"/>
        <v>5</v>
      </c>
      <c r="S357" s="6"/>
      <c r="T357" s="6"/>
      <c r="U357" s="6"/>
    </row>
    <row r="358">
      <c r="A358" s="9">
        <v>44413.0</v>
      </c>
      <c r="B358" s="10" t="s">
        <v>15</v>
      </c>
      <c r="C358" s="10">
        <v>9841.0</v>
      </c>
      <c r="D358" s="10" t="s">
        <v>161</v>
      </c>
      <c r="E358" s="11">
        <v>240.0</v>
      </c>
      <c r="F358" s="10" t="s">
        <v>21</v>
      </c>
      <c r="G358" s="13">
        <f t="shared" si="1"/>
        <v>5</v>
      </c>
      <c r="H358" s="6"/>
      <c r="I358" s="6"/>
      <c r="J358" s="6"/>
      <c r="M358" s="9">
        <v>44413.0</v>
      </c>
      <c r="N358" s="10" t="s">
        <v>15</v>
      </c>
      <c r="O358" s="10">
        <v>9841.0</v>
      </c>
      <c r="P358" s="10" t="s">
        <v>161</v>
      </c>
      <c r="Q358" s="10" t="s">
        <v>21</v>
      </c>
      <c r="R358" s="13">
        <f t="shared" si="2"/>
        <v>5</v>
      </c>
      <c r="S358" s="6"/>
      <c r="T358" s="6"/>
      <c r="U358" s="6"/>
    </row>
    <row r="359">
      <c r="A359" s="9">
        <v>44413.0</v>
      </c>
      <c r="B359" s="10" t="s">
        <v>15</v>
      </c>
      <c r="C359" s="10" t="s">
        <v>182</v>
      </c>
      <c r="D359" s="10" t="s">
        <v>159</v>
      </c>
      <c r="E359" s="11">
        <v>90.0</v>
      </c>
      <c r="F359" s="10" t="s">
        <v>160</v>
      </c>
      <c r="G359" s="13">
        <f t="shared" si="1"/>
        <v>5</v>
      </c>
      <c r="H359" s="6"/>
      <c r="I359" s="6"/>
      <c r="J359" s="6"/>
      <c r="M359" s="9">
        <v>44413.0</v>
      </c>
      <c r="N359" s="10" t="s">
        <v>15</v>
      </c>
      <c r="O359" s="10" t="s">
        <v>182</v>
      </c>
      <c r="P359" s="10" t="s">
        <v>159</v>
      </c>
      <c r="Q359" s="10" t="s">
        <v>160</v>
      </c>
      <c r="R359" s="13">
        <f t="shared" si="2"/>
        <v>5</v>
      </c>
      <c r="S359" s="6"/>
      <c r="T359" s="6"/>
      <c r="U359" s="6"/>
    </row>
    <row r="360">
      <c r="A360" s="9">
        <v>44413.0</v>
      </c>
      <c r="B360" s="10" t="s">
        <v>15</v>
      </c>
      <c r="C360" s="10">
        <v>3446.0</v>
      </c>
      <c r="D360" s="10" t="s">
        <v>150</v>
      </c>
      <c r="E360" s="11">
        <v>230.0</v>
      </c>
      <c r="F360" s="10" t="s">
        <v>21</v>
      </c>
      <c r="G360" s="13">
        <f t="shared" si="1"/>
        <v>5</v>
      </c>
      <c r="H360" s="6"/>
      <c r="I360" s="6"/>
      <c r="J360" s="6"/>
      <c r="M360" s="9">
        <v>44413.0</v>
      </c>
      <c r="N360" s="10" t="s">
        <v>15</v>
      </c>
      <c r="O360" s="10">
        <v>3446.0</v>
      </c>
      <c r="P360" s="10" t="s">
        <v>150</v>
      </c>
      <c r="Q360" s="10" t="s">
        <v>21</v>
      </c>
      <c r="R360" s="13">
        <f t="shared" si="2"/>
        <v>5</v>
      </c>
      <c r="S360" s="6"/>
      <c r="T360" s="6"/>
      <c r="U360" s="6"/>
    </row>
    <row r="361">
      <c r="A361" s="9">
        <v>44413.0</v>
      </c>
      <c r="B361" s="10" t="s">
        <v>15</v>
      </c>
      <c r="C361" s="10" t="s">
        <v>183</v>
      </c>
      <c r="D361" s="10" t="s">
        <v>150</v>
      </c>
      <c r="E361" s="11">
        <v>230.0</v>
      </c>
      <c r="F361" s="10" t="s">
        <v>21</v>
      </c>
      <c r="G361" s="13">
        <f t="shared" si="1"/>
        <v>5</v>
      </c>
      <c r="H361" s="6"/>
      <c r="I361" s="6"/>
      <c r="J361" s="6"/>
      <c r="M361" s="9">
        <v>44413.0</v>
      </c>
      <c r="N361" s="10" t="s">
        <v>15</v>
      </c>
      <c r="O361" s="10" t="s">
        <v>183</v>
      </c>
      <c r="P361" s="10" t="s">
        <v>150</v>
      </c>
      <c r="Q361" s="10" t="s">
        <v>21</v>
      </c>
      <c r="R361" s="13">
        <f t="shared" si="2"/>
        <v>5</v>
      </c>
      <c r="S361" s="6"/>
      <c r="T361" s="6"/>
      <c r="U361" s="6"/>
    </row>
    <row r="362">
      <c r="A362" s="9">
        <v>44413.0</v>
      </c>
      <c r="B362" s="10" t="s">
        <v>15</v>
      </c>
      <c r="C362" s="10">
        <v>8943.0</v>
      </c>
      <c r="D362" s="10" t="s">
        <v>161</v>
      </c>
      <c r="E362" s="11">
        <v>240.0</v>
      </c>
      <c r="F362" s="10" t="s">
        <v>21</v>
      </c>
      <c r="G362" s="13">
        <f t="shared" si="1"/>
        <v>5</v>
      </c>
      <c r="H362" s="6"/>
      <c r="I362" s="6"/>
      <c r="J362" s="6"/>
      <c r="M362" s="9">
        <v>44413.0</v>
      </c>
      <c r="N362" s="10" t="s">
        <v>15</v>
      </c>
      <c r="O362" s="10">
        <v>8943.0</v>
      </c>
      <c r="P362" s="10" t="s">
        <v>161</v>
      </c>
      <c r="Q362" s="10" t="s">
        <v>21</v>
      </c>
      <c r="R362" s="13">
        <f t="shared" si="2"/>
        <v>5</v>
      </c>
      <c r="S362" s="6"/>
      <c r="T362" s="6"/>
      <c r="U362" s="6"/>
    </row>
    <row r="363">
      <c r="A363" s="9">
        <v>44413.0</v>
      </c>
      <c r="B363" s="10" t="s">
        <v>15</v>
      </c>
      <c r="C363" s="10" t="s">
        <v>184</v>
      </c>
      <c r="D363" s="10" t="s">
        <v>153</v>
      </c>
      <c r="E363" s="11">
        <v>220.0</v>
      </c>
      <c r="F363" s="10" t="s">
        <v>12</v>
      </c>
      <c r="G363" s="13">
        <f t="shared" si="1"/>
        <v>5</v>
      </c>
      <c r="H363" s="6"/>
      <c r="I363" s="6"/>
      <c r="J363" s="6"/>
      <c r="M363" s="9">
        <v>44413.0</v>
      </c>
      <c r="N363" s="10" t="s">
        <v>15</v>
      </c>
      <c r="O363" s="10" t="s">
        <v>184</v>
      </c>
      <c r="P363" s="10" t="s">
        <v>153</v>
      </c>
      <c r="Q363" s="10" t="s">
        <v>12</v>
      </c>
      <c r="R363" s="13">
        <f t="shared" si="2"/>
        <v>5</v>
      </c>
      <c r="S363" s="6"/>
      <c r="T363" s="6"/>
      <c r="U363" s="6"/>
    </row>
    <row r="364">
      <c r="A364" s="9">
        <v>44413.0</v>
      </c>
      <c r="B364" s="10" t="s">
        <v>15</v>
      </c>
      <c r="C364" s="10" t="s">
        <v>185</v>
      </c>
      <c r="D364" s="10" t="s">
        <v>159</v>
      </c>
      <c r="E364" s="11">
        <v>90.0</v>
      </c>
      <c r="F364" s="10" t="s">
        <v>160</v>
      </c>
      <c r="G364" s="13">
        <f t="shared" si="1"/>
        <v>5</v>
      </c>
      <c r="H364" s="6"/>
      <c r="I364" s="6"/>
      <c r="J364" s="6"/>
      <c r="M364" s="9">
        <v>44413.0</v>
      </c>
      <c r="N364" s="10" t="s">
        <v>15</v>
      </c>
      <c r="O364" s="10" t="s">
        <v>185</v>
      </c>
      <c r="P364" s="10" t="s">
        <v>159</v>
      </c>
      <c r="Q364" s="10" t="s">
        <v>160</v>
      </c>
      <c r="R364" s="13">
        <f t="shared" si="2"/>
        <v>5</v>
      </c>
      <c r="S364" s="6"/>
      <c r="T364" s="6"/>
      <c r="U364" s="6"/>
    </row>
    <row r="365">
      <c r="A365" s="9">
        <v>44413.0</v>
      </c>
      <c r="B365" s="10" t="s">
        <v>15</v>
      </c>
      <c r="C365" s="10" t="s">
        <v>139</v>
      </c>
      <c r="D365" s="10" t="s">
        <v>152</v>
      </c>
      <c r="E365" s="11">
        <v>250.0</v>
      </c>
      <c r="F365" s="10" t="s">
        <v>21</v>
      </c>
      <c r="G365" s="13">
        <f t="shared" si="1"/>
        <v>5</v>
      </c>
      <c r="H365" s="6"/>
      <c r="I365" s="6"/>
      <c r="J365" s="6"/>
      <c r="M365" s="9">
        <v>44413.0</v>
      </c>
      <c r="N365" s="10" t="s">
        <v>15</v>
      </c>
      <c r="O365" s="10" t="s">
        <v>139</v>
      </c>
      <c r="P365" s="10" t="s">
        <v>152</v>
      </c>
      <c r="Q365" s="10" t="s">
        <v>21</v>
      </c>
      <c r="R365" s="13">
        <f t="shared" si="2"/>
        <v>5</v>
      </c>
      <c r="S365" s="6"/>
      <c r="T365" s="6"/>
      <c r="U365" s="6"/>
    </row>
    <row r="366">
      <c r="A366" s="9">
        <v>44413.0</v>
      </c>
      <c r="B366" s="10" t="s">
        <v>15</v>
      </c>
      <c r="C366" s="10" t="s">
        <v>139</v>
      </c>
      <c r="D366" s="10" t="s">
        <v>155</v>
      </c>
      <c r="E366" s="11">
        <v>220.0</v>
      </c>
      <c r="F366" s="10" t="s">
        <v>18</v>
      </c>
      <c r="G366" s="13">
        <f t="shared" si="1"/>
        <v>5</v>
      </c>
      <c r="H366" s="6"/>
      <c r="I366" s="6"/>
      <c r="J366" s="6"/>
      <c r="M366" s="9">
        <v>44413.0</v>
      </c>
      <c r="N366" s="10" t="s">
        <v>15</v>
      </c>
      <c r="O366" s="10" t="s">
        <v>139</v>
      </c>
      <c r="P366" s="10" t="s">
        <v>155</v>
      </c>
      <c r="Q366" s="10" t="s">
        <v>18</v>
      </c>
      <c r="R366" s="13">
        <f t="shared" si="2"/>
        <v>5</v>
      </c>
      <c r="S366" s="6"/>
      <c r="T366" s="6"/>
      <c r="U366" s="6"/>
    </row>
    <row r="367">
      <c r="A367" s="9">
        <v>44413.0</v>
      </c>
      <c r="B367" s="10" t="s">
        <v>15</v>
      </c>
      <c r="C367" s="10" t="s">
        <v>129</v>
      </c>
      <c r="D367" s="10" t="s">
        <v>166</v>
      </c>
      <c r="E367" s="11">
        <v>200.0</v>
      </c>
      <c r="F367" s="10" t="s">
        <v>14</v>
      </c>
      <c r="G367" s="13">
        <f t="shared" si="1"/>
        <v>5</v>
      </c>
      <c r="H367" s="6"/>
      <c r="I367" s="6"/>
      <c r="J367" s="6"/>
      <c r="M367" s="9">
        <v>44413.0</v>
      </c>
      <c r="N367" s="10" t="s">
        <v>15</v>
      </c>
      <c r="O367" s="10" t="s">
        <v>129</v>
      </c>
      <c r="P367" s="10" t="s">
        <v>166</v>
      </c>
      <c r="Q367" s="10" t="s">
        <v>14</v>
      </c>
      <c r="R367" s="13">
        <f t="shared" si="2"/>
        <v>5</v>
      </c>
      <c r="S367" s="6"/>
      <c r="T367" s="6"/>
      <c r="U367" s="6"/>
    </row>
    <row r="368">
      <c r="A368" s="9">
        <v>44413.0</v>
      </c>
      <c r="B368" s="10" t="s">
        <v>16</v>
      </c>
      <c r="C368" s="16">
        <v>5.0E41</v>
      </c>
      <c r="D368" s="10" t="s">
        <v>159</v>
      </c>
      <c r="E368" s="11">
        <v>90.0</v>
      </c>
      <c r="F368" s="10" t="s">
        <v>160</v>
      </c>
      <c r="G368" s="13">
        <f t="shared" si="1"/>
        <v>5</v>
      </c>
      <c r="H368" s="6"/>
      <c r="I368" s="6"/>
      <c r="J368" s="6"/>
      <c r="M368" s="9">
        <v>44413.0</v>
      </c>
      <c r="N368" s="10" t="s">
        <v>16</v>
      </c>
      <c r="O368" s="16">
        <v>5.0E41</v>
      </c>
      <c r="P368" s="10" t="s">
        <v>159</v>
      </c>
      <c r="Q368" s="10" t="s">
        <v>160</v>
      </c>
      <c r="R368" s="13">
        <f t="shared" si="2"/>
        <v>5</v>
      </c>
      <c r="S368" s="6"/>
      <c r="T368" s="6"/>
      <c r="U368" s="6"/>
    </row>
    <row r="369">
      <c r="A369" s="9">
        <v>44413.0</v>
      </c>
      <c r="B369" s="10" t="s">
        <v>16</v>
      </c>
      <c r="C369" s="10" t="s">
        <v>186</v>
      </c>
      <c r="D369" s="10" t="s">
        <v>152</v>
      </c>
      <c r="E369" s="11">
        <v>250.0</v>
      </c>
      <c r="F369" s="10" t="s">
        <v>21</v>
      </c>
      <c r="G369" s="13">
        <f t="shared" si="1"/>
        <v>5</v>
      </c>
      <c r="H369" s="6"/>
      <c r="I369" s="6"/>
      <c r="J369" s="6"/>
      <c r="M369" s="9">
        <v>44413.0</v>
      </c>
      <c r="N369" s="10" t="s">
        <v>16</v>
      </c>
      <c r="O369" s="10" t="s">
        <v>186</v>
      </c>
      <c r="P369" s="10" t="s">
        <v>152</v>
      </c>
      <c r="Q369" s="10" t="s">
        <v>21</v>
      </c>
      <c r="R369" s="13">
        <f t="shared" si="2"/>
        <v>5</v>
      </c>
      <c r="S369" s="6"/>
      <c r="T369" s="6"/>
      <c r="U369" s="6"/>
    </row>
    <row r="370">
      <c r="A370" s="9">
        <v>44413.0</v>
      </c>
      <c r="B370" s="10" t="s">
        <v>16</v>
      </c>
      <c r="C370" s="10" t="s">
        <v>187</v>
      </c>
      <c r="D370" s="10" t="s">
        <v>155</v>
      </c>
      <c r="E370" s="11">
        <v>220.0</v>
      </c>
      <c r="F370" s="10" t="s">
        <v>18</v>
      </c>
      <c r="G370" s="13">
        <f t="shared" si="1"/>
        <v>5</v>
      </c>
      <c r="H370" s="6"/>
      <c r="I370" s="6"/>
      <c r="J370" s="6"/>
      <c r="M370" s="9">
        <v>44413.0</v>
      </c>
      <c r="N370" s="10" t="s">
        <v>16</v>
      </c>
      <c r="O370" s="10" t="s">
        <v>187</v>
      </c>
      <c r="P370" s="10" t="s">
        <v>155</v>
      </c>
      <c r="Q370" s="10" t="s">
        <v>18</v>
      </c>
      <c r="R370" s="13">
        <f t="shared" si="2"/>
        <v>5</v>
      </c>
      <c r="S370" s="6"/>
      <c r="T370" s="6"/>
      <c r="U370" s="6"/>
    </row>
    <row r="371">
      <c r="A371" s="9">
        <v>44413.0</v>
      </c>
      <c r="B371" s="10" t="s">
        <v>16</v>
      </c>
      <c r="C371" s="10" t="s">
        <v>188</v>
      </c>
      <c r="D371" s="10" t="s">
        <v>162</v>
      </c>
      <c r="E371" s="11">
        <v>130.0</v>
      </c>
      <c r="F371" s="10" t="s">
        <v>18</v>
      </c>
      <c r="G371" s="13">
        <f t="shared" si="1"/>
        <v>5</v>
      </c>
      <c r="H371" s="6"/>
      <c r="I371" s="6"/>
      <c r="J371" s="6"/>
      <c r="M371" s="9">
        <v>44413.0</v>
      </c>
      <c r="N371" s="10" t="s">
        <v>16</v>
      </c>
      <c r="O371" s="10" t="s">
        <v>188</v>
      </c>
      <c r="P371" s="10" t="s">
        <v>162</v>
      </c>
      <c r="Q371" s="10" t="s">
        <v>18</v>
      </c>
      <c r="R371" s="13">
        <f t="shared" si="2"/>
        <v>5</v>
      </c>
      <c r="S371" s="6"/>
      <c r="T371" s="6"/>
      <c r="U371" s="6"/>
    </row>
    <row r="372">
      <c r="A372" s="9">
        <v>44413.0</v>
      </c>
      <c r="B372" s="10" t="s">
        <v>16</v>
      </c>
      <c r="C372" s="10">
        <v>7848.0</v>
      </c>
      <c r="D372" s="10" t="s">
        <v>162</v>
      </c>
      <c r="E372" s="11">
        <v>130.0</v>
      </c>
      <c r="F372" s="10" t="s">
        <v>18</v>
      </c>
      <c r="G372" s="13">
        <f t="shared" si="1"/>
        <v>5</v>
      </c>
      <c r="H372" s="6"/>
      <c r="I372" s="6"/>
      <c r="J372" s="6"/>
      <c r="M372" s="9">
        <v>44413.0</v>
      </c>
      <c r="N372" s="10" t="s">
        <v>16</v>
      </c>
      <c r="O372" s="10">
        <v>7848.0</v>
      </c>
      <c r="P372" s="10" t="s">
        <v>162</v>
      </c>
      <c r="Q372" s="10" t="s">
        <v>18</v>
      </c>
      <c r="R372" s="13">
        <f t="shared" si="2"/>
        <v>5</v>
      </c>
      <c r="S372" s="6"/>
      <c r="T372" s="6"/>
      <c r="U372" s="6"/>
    </row>
    <row r="373">
      <c r="A373" s="9">
        <v>44413.0</v>
      </c>
      <c r="B373" s="10" t="s">
        <v>16</v>
      </c>
      <c r="C373" s="10" t="s">
        <v>145</v>
      </c>
      <c r="D373" s="10" t="s">
        <v>159</v>
      </c>
      <c r="E373" s="11">
        <v>90.0</v>
      </c>
      <c r="F373" s="10" t="s">
        <v>160</v>
      </c>
      <c r="G373" s="13">
        <f t="shared" si="1"/>
        <v>5</v>
      </c>
      <c r="H373" s="6"/>
      <c r="I373" s="6"/>
      <c r="J373" s="6"/>
      <c r="M373" s="9">
        <v>44413.0</v>
      </c>
      <c r="N373" s="10" t="s">
        <v>16</v>
      </c>
      <c r="O373" s="10" t="s">
        <v>145</v>
      </c>
      <c r="P373" s="10" t="s">
        <v>159</v>
      </c>
      <c r="Q373" s="10" t="s">
        <v>160</v>
      </c>
      <c r="R373" s="13">
        <f t="shared" si="2"/>
        <v>5</v>
      </c>
      <c r="S373" s="6"/>
      <c r="T373" s="6"/>
      <c r="U373" s="6"/>
    </row>
    <row r="374">
      <c r="A374" s="9">
        <v>44413.0</v>
      </c>
      <c r="B374" s="10" t="s">
        <v>16</v>
      </c>
      <c r="C374" s="10">
        <v>6141.0</v>
      </c>
      <c r="D374" s="10" t="s">
        <v>159</v>
      </c>
      <c r="E374" s="11">
        <v>90.0</v>
      </c>
      <c r="F374" s="10" t="s">
        <v>160</v>
      </c>
      <c r="G374" s="13">
        <f t="shared" si="1"/>
        <v>5</v>
      </c>
      <c r="H374" s="6"/>
      <c r="I374" s="6"/>
      <c r="J374" s="6"/>
      <c r="M374" s="9">
        <v>44413.0</v>
      </c>
      <c r="N374" s="10" t="s">
        <v>16</v>
      </c>
      <c r="O374" s="10">
        <v>6141.0</v>
      </c>
      <c r="P374" s="10" t="s">
        <v>159</v>
      </c>
      <c r="Q374" s="10" t="s">
        <v>160</v>
      </c>
      <c r="R374" s="13">
        <f t="shared" si="2"/>
        <v>5</v>
      </c>
      <c r="S374" s="6"/>
      <c r="T374" s="6"/>
      <c r="U374" s="6"/>
    </row>
    <row r="375">
      <c r="A375" s="9">
        <v>44413.0</v>
      </c>
      <c r="B375" s="10" t="s">
        <v>16</v>
      </c>
      <c r="C375" s="10" t="s">
        <v>189</v>
      </c>
      <c r="D375" s="10" t="s">
        <v>159</v>
      </c>
      <c r="E375" s="11">
        <v>90.0</v>
      </c>
      <c r="F375" s="10" t="s">
        <v>160</v>
      </c>
      <c r="G375" s="13">
        <f t="shared" si="1"/>
        <v>5</v>
      </c>
      <c r="H375" s="6"/>
      <c r="I375" s="6"/>
      <c r="J375" s="6"/>
      <c r="M375" s="9">
        <v>44413.0</v>
      </c>
      <c r="N375" s="10" t="s">
        <v>16</v>
      </c>
      <c r="O375" s="10" t="s">
        <v>189</v>
      </c>
      <c r="P375" s="10" t="s">
        <v>159</v>
      </c>
      <c r="Q375" s="10" t="s">
        <v>160</v>
      </c>
      <c r="R375" s="13">
        <f t="shared" si="2"/>
        <v>5</v>
      </c>
      <c r="S375" s="6"/>
      <c r="T375" s="6"/>
      <c r="U375" s="6"/>
    </row>
    <row r="376">
      <c r="A376" s="9">
        <v>44413.0</v>
      </c>
      <c r="B376" s="10" t="s">
        <v>16</v>
      </c>
      <c r="C376" s="10">
        <v>1945.0</v>
      </c>
      <c r="D376" s="10" t="s">
        <v>159</v>
      </c>
      <c r="E376" s="11">
        <v>90.0</v>
      </c>
      <c r="F376" s="10" t="s">
        <v>160</v>
      </c>
      <c r="G376" s="13">
        <f t="shared" si="1"/>
        <v>5</v>
      </c>
      <c r="H376" s="6"/>
      <c r="I376" s="6"/>
      <c r="J376" s="6"/>
      <c r="M376" s="9">
        <v>44413.0</v>
      </c>
      <c r="N376" s="10" t="s">
        <v>16</v>
      </c>
      <c r="O376" s="10">
        <v>1945.0</v>
      </c>
      <c r="P376" s="10" t="s">
        <v>159</v>
      </c>
      <c r="Q376" s="10" t="s">
        <v>160</v>
      </c>
      <c r="R376" s="13">
        <f t="shared" si="2"/>
        <v>5</v>
      </c>
      <c r="S376" s="6"/>
      <c r="T376" s="6"/>
      <c r="U376" s="6"/>
    </row>
    <row r="377">
      <c r="A377" s="9">
        <v>44413.0</v>
      </c>
      <c r="B377" s="10" t="s">
        <v>16</v>
      </c>
      <c r="C377" s="10" t="s">
        <v>190</v>
      </c>
      <c r="D377" s="10" t="s">
        <v>155</v>
      </c>
      <c r="E377" s="11">
        <v>220.0</v>
      </c>
      <c r="F377" s="10" t="s">
        <v>18</v>
      </c>
      <c r="G377" s="13">
        <f t="shared" si="1"/>
        <v>5</v>
      </c>
      <c r="H377" s="6"/>
      <c r="I377" s="6"/>
      <c r="J377" s="6"/>
      <c r="M377" s="9">
        <v>44413.0</v>
      </c>
      <c r="N377" s="10" t="s">
        <v>16</v>
      </c>
      <c r="O377" s="10" t="s">
        <v>190</v>
      </c>
      <c r="P377" s="10" t="s">
        <v>155</v>
      </c>
      <c r="Q377" s="10" t="s">
        <v>18</v>
      </c>
      <c r="R377" s="13">
        <f t="shared" si="2"/>
        <v>5</v>
      </c>
      <c r="S377" s="6"/>
      <c r="T377" s="6"/>
      <c r="U377" s="6"/>
    </row>
    <row r="378">
      <c r="A378" s="9">
        <v>44413.0</v>
      </c>
      <c r="B378" s="10" t="s">
        <v>16</v>
      </c>
      <c r="C378" s="10" t="s">
        <v>191</v>
      </c>
      <c r="D378" s="10" t="s">
        <v>152</v>
      </c>
      <c r="E378" s="11">
        <v>250.0</v>
      </c>
      <c r="F378" s="10" t="s">
        <v>21</v>
      </c>
      <c r="G378" s="13">
        <f t="shared" si="1"/>
        <v>5</v>
      </c>
      <c r="H378" s="6"/>
      <c r="I378" s="6"/>
      <c r="J378" s="6"/>
      <c r="M378" s="9">
        <v>44413.0</v>
      </c>
      <c r="N378" s="10" t="s">
        <v>16</v>
      </c>
      <c r="O378" s="10" t="s">
        <v>191</v>
      </c>
      <c r="P378" s="10" t="s">
        <v>152</v>
      </c>
      <c r="Q378" s="10" t="s">
        <v>21</v>
      </c>
      <c r="R378" s="13">
        <f t="shared" si="2"/>
        <v>5</v>
      </c>
      <c r="S378" s="6"/>
      <c r="T378" s="6"/>
      <c r="U378" s="6"/>
    </row>
    <row r="379">
      <c r="A379" s="9">
        <v>44413.0</v>
      </c>
      <c r="B379" s="10" t="s">
        <v>16</v>
      </c>
      <c r="C379" s="10" t="s">
        <v>192</v>
      </c>
      <c r="D379" s="10" t="s">
        <v>159</v>
      </c>
      <c r="E379" s="11">
        <v>90.0</v>
      </c>
      <c r="F379" s="10" t="s">
        <v>160</v>
      </c>
      <c r="G379" s="13">
        <f t="shared" si="1"/>
        <v>5</v>
      </c>
      <c r="H379" s="6"/>
      <c r="I379" s="6"/>
      <c r="J379" s="6"/>
      <c r="M379" s="9">
        <v>44413.0</v>
      </c>
      <c r="N379" s="10" t="s">
        <v>16</v>
      </c>
      <c r="O379" s="10" t="s">
        <v>192</v>
      </c>
      <c r="P379" s="10" t="s">
        <v>159</v>
      </c>
      <c r="Q379" s="10" t="s">
        <v>160</v>
      </c>
      <c r="R379" s="13">
        <f t="shared" si="2"/>
        <v>5</v>
      </c>
      <c r="S379" s="6"/>
      <c r="T379" s="6"/>
      <c r="U379" s="6"/>
    </row>
    <row r="380">
      <c r="A380" s="9">
        <v>44413.0</v>
      </c>
      <c r="B380" s="10" t="s">
        <v>16</v>
      </c>
      <c r="C380" s="10" t="s">
        <v>193</v>
      </c>
      <c r="D380" s="10" t="s">
        <v>152</v>
      </c>
      <c r="E380" s="11">
        <v>250.0</v>
      </c>
      <c r="F380" s="10" t="s">
        <v>21</v>
      </c>
      <c r="G380" s="13">
        <f t="shared" si="1"/>
        <v>5</v>
      </c>
      <c r="H380" s="6"/>
      <c r="I380" s="6"/>
      <c r="J380" s="6"/>
      <c r="M380" s="9">
        <v>44413.0</v>
      </c>
      <c r="N380" s="10" t="s">
        <v>16</v>
      </c>
      <c r="O380" s="10" t="s">
        <v>193</v>
      </c>
      <c r="P380" s="10" t="s">
        <v>152</v>
      </c>
      <c r="Q380" s="10" t="s">
        <v>21</v>
      </c>
      <c r="R380" s="13">
        <f t="shared" si="2"/>
        <v>5</v>
      </c>
      <c r="S380" s="6"/>
      <c r="T380" s="6"/>
      <c r="U380" s="6"/>
    </row>
    <row r="381">
      <c r="A381" s="9">
        <v>44413.0</v>
      </c>
      <c r="B381" s="10" t="s">
        <v>16</v>
      </c>
      <c r="C381" s="10" t="s">
        <v>194</v>
      </c>
      <c r="D381" s="10" t="s">
        <v>162</v>
      </c>
      <c r="E381" s="11">
        <v>130.0</v>
      </c>
      <c r="F381" s="10" t="s">
        <v>18</v>
      </c>
      <c r="G381" s="13">
        <f t="shared" si="1"/>
        <v>5</v>
      </c>
      <c r="H381" s="6"/>
      <c r="I381" s="6"/>
      <c r="J381" s="6"/>
      <c r="M381" s="9">
        <v>44413.0</v>
      </c>
      <c r="N381" s="10" t="s">
        <v>16</v>
      </c>
      <c r="O381" s="10" t="s">
        <v>194</v>
      </c>
      <c r="P381" s="10" t="s">
        <v>162</v>
      </c>
      <c r="Q381" s="10" t="s">
        <v>18</v>
      </c>
      <c r="R381" s="13">
        <f t="shared" si="2"/>
        <v>5</v>
      </c>
      <c r="S381" s="6"/>
      <c r="T381" s="6"/>
      <c r="U381" s="6"/>
    </row>
    <row r="382">
      <c r="A382" s="9">
        <v>44413.0</v>
      </c>
      <c r="B382" s="10" t="s">
        <v>69</v>
      </c>
      <c r="C382" s="10" t="s">
        <v>70</v>
      </c>
      <c r="D382" s="10" t="s">
        <v>156</v>
      </c>
      <c r="E382" s="11">
        <v>120.0</v>
      </c>
      <c r="F382" s="10" t="s">
        <v>21</v>
      </c>
      <c r="G382" s="13">
        <f t="shared" si="1"/>
        <v>5</v>
      </c>
      <c r="H382" s="6"/>
      <c r="I382" s="6"/>
      <c r="J382" s="6"/>
      <c r="M382" s="9">
        <v>44413.0</v>
      </c>
      <c r="N382" s="10" t="s">
        <v>69</v>
      </c>
      <c r="O382" s="10" t="s">
        <v>70</v>
      </c>
      <c r="P382" s="10" t="s">
        <v>156</v>
      </c>
      <c r="Q382" s="10" t="s">
        <v>21</v>
      </c>
      <c r="R382" s="13">
        <f t="shared" si="2"/>
        <v>5</v>
      </c>
      <c r="S382" s="6"/>
      <c r="T382" s="6"/>
      <c r="U382" s="6"/>
    </row>
    <row r="383">
      <c r="A383" s="9">
        <v>44413.0</v>
      </c>
      <c r="B383" s="10" t="s">
        <v>69</v>
      </c>
      <c r="C383" s="10" t="s">
        <v>71</v>
      </c>
      <c r="D383" s="10" t="s">
        <v>153</v>
      </c>
      <c r="E383" s="11">
        <v>220.0</v>
      </c>
      <c r="F383" s="10" t="s">
        <v>12</v>
      </c>
      <c r="G383" s="13">
        <f t="shared" si="1"/>
        <v>5</v>
      </c>
      <c r="H383" s="6"/>
      <c r="I383" s="6"/>
      <c r="J383" s="6"/>
      <c r="M383" s="9">
        <v>44413.0</v>
      </c>
      <c r="N383" s="10" t="s">
        <v>69</v>
      </c>
      <c r="O383" s="10" t="s">
        <v>71</v>
      </c>
      <c r="P383" s="10" t="s">
        <v>153</v>
      </c>
      <c r="Q383" s="10" t="s">
        <v>12</v>
      </c>
      <c r="R383" s="13">
        <f t="shared" si="2"/>
        <v>5</v>
      </c>
      <c r="S383" s="6"/>
      <c r="T383" s="6"/>
      <c r="U383" s="6"/>
    </row>
    <row r="384">
      <c r="A384" s="9">
        <v>44413.0</v>
      </c>
      <c r="B384" s="10" t="s">
        <v>69</v>
      </c>
      <c r="C384" s="10" t="s">
        <v>72</v>
      </c>
      <c r="D384" s="10" t="s">
        <v>156</v>
      </c>
      <c r="E384" s="11">
        <v>120.0</v>
      </c>
      <c r="F384" s="10" t="s">
        <v>21</v>
      </c>
      <c r="G384" s="13">
        <f t="shared" si="1"/>
        <v>5</v>
      </c>
      <c r="H384" s="6"/>
      <c r="I384" s="6"/>
      <c r="J384" s="6"/>
      <c r="M384" s="9">
        <v>44413.0</v>
      </c>
      <c r="N384" s="10" t="s">
        <v>69</v>
      </c>
      <c r="O384" s="10" t="s">
        <v>72</v>
      </c>
      <c r="P384" s="10" t="s">
        <v>156</v>
      </c>
      <c r="Q384" s="10" t="s">
        <v>21</v>
      </c>
      <c r="R384" s="13">
        <f t="shared" si="2"/>
        <v>5</v>
      </c>
      <c r="S384" s="6"/>
      <c r="T384" s="6"/>
      <c r="U384" s="6"/>
    </row>
    <row r="385">
      <c r="A385" s="9">
        <v>44413.0</v>
      </c>
      <c r="B385" s="10" t="s">
        <v>69</v>
      </c>
      <c r="C385" s="10" t="s">
        <v>195</v>
      </c>
      <c r="D385" s="10" t="s">
        <v>159</v>
      </c>
      <c r="E385" s="11">
        <v>90.0</v>
      </c>
      <c r="F385" s="10" t="s">
        <v>160</v>
      </c>
      <c r="G385" s="13">
        <f t="shared" si="1"/>
        <v>5</v>
      </c>
      <c r="H385" s="6"/>
      <c r="I385" s="6"/>
      <c r="J385" s="6"/>
      <c r="M385" s="9">
        <v>44413.0</v>
      </c>
      <c r="N385" s="10" t="s">
        <v>69</v>
      </c>
      <c r="O385" s="10" t="s">
        <v>195</v>
      </c>
      <c r="P385" s="10" t="s">
        <v>159</v>
      </c>
      <c r="Q385" s="10" t="s">
        <v>160</v>
      </c>
      <c r="R385" s="13">
        <f t="shared" si="2"/>
        <v>5</v>
      </c>
      <c r="S385" s="6"/>
      <c r="T385" s="6"/>
      <c r="U385" s="6"/>
    </row>
    <row r="386">
      <c r="A386" s="9">
        <v>44413.0</v>
      </c>
      <c r="B386" s="10" t="s">
        <v>69</v>
      </c>
      <c r="C386" s="10" t="s">
        <v>73</v>
      </c>
      <c r="D386" s="10" t="s">
        <v>166</v>
      </c>
      <c r="E386" s="11">
        <v>200.0</v>
      </c>
      <c r="F386" s="10" t="s">
        <v>14</v>
      </c>
      <c r="G386" s="13">
        <f t="shared" si="1"/>
        <v>5</v>
      </c>
      <c r="H386" s="6"/>
      <c r="I386" s="6"/>
      <c r="J386" s="6"/>
      <c r="M386" s="9">
        <v>44413.0</v>
      </c>
      <c r="N386" s="10" t="s">
        <v>69</v>
      </c>
      <c r="O386" s="10" t="s">
        <v>73</v>
      </c>
      <c r="P386" s="10" t="s">
        <v>166</v>
      </c>
      <c r="Q386" s="10" t="s">
        <v>14</v>
      </c>
      <c r="R386" s="13">
        <f t="shared" si="2"/>
        <v>5</v>
      </c>
      <c r="S386" s="6"/>
      <c r="T386" s="6"/>
      <c r="U386" s="6"/>
    </row>
    <row r="387">
      <c r="A387" s="9">
        <v>44413.0</v>
      </c>
      <c r="B387" s="10" t="s">
        <v>69</v>
      </c>
      <c r="C387" s="10" t="s">
        <v>74</v>
      </c>
      <c r="D387" s="10" t="s">
        <v>156</v>
      </c>
      <c r="E387" s="11">
        <v>120.0</v>
      </c>
      <c r="F387" s="10" t="s">
        <v>21</v>
      </c>
      <c r="G387" s="13">
        <f t="shared" si="1"/>
        <v>5</v>
      </c>
      <c r="H387" s="6"/>
      <c r="I387" s="6"/>
      <c r="J387" s="6"/>
      <c r="M387" s="9">
        <v>44413.0</v>
      </c>
      <c r="N387" s="10" t="s">
        <v>69</v>
      </c>
      <c r="O387" s="10" t="s">
        <v>74</v>
      </c>
      <c r="P387" s="10" t="s">
        <v>156</v>
      </c>
      <c r="Q387" s="10" t="s">
        <v>21</v>
      </c>
      <c r="R387" s="13">
        <f t="shared" si="2"/>
        <v>5</v>
      </c>
      <c r="S387" s="6"/>
      <c r="T387" s="6"/>
      <c r="U387" s="6"/>
    </row>
    <row r="388">
      <c r="A388" s="9">
        <v>44413.0</v>
      </c>
      <c r="B388" s="10" t="s">
        <v>69</v>
      </c>
      <c r="C388" s="10">
        <v>2340.0</v>
      </c>
      <c r="D388" s="10" t="s">
        <v>159</v>
      </c>
      <c r="E388" s="11">
        <v>90.0</v>
      </c>
      <c r="F388" s="10" t="s">
        <v>160</v>
      </c>
      <c r="G388" s="13">
        <f t="shared" si="1"/>
        <v>5</v>
      </c>
      <c r="H388" s="6"/>
      <c r="I388" s="6"/>
      <c r="J388" s="6"/>
      <c r="M388" s="9">
        <v>44413.0</v>
      </c>
      <c r="N388" s="10" t="s">
        <v>69</v>
      </c>
      <c r="O388" s="10">
        <v>2340.0</v>
      </c>
      <c r="P388" s="10" t="s">
        <v>159</v>
      </c>
      <c r="Q388" s="10" t="s">
        <v>160</v>
      </c>
      <c r="R388" s="13">
        <f t="shared" si="2"/>
        <v>5</v>
      </c>
      <c r="S388" s="6"/>
      <c r="T388" s="6"/>
      <c r="U388" s="6"/>
    </row>
    <row r="389">
      <c r="A389" s="9">
        <v>44413.0</v>
      </c>
      <c r="B389" s="10" t="s">
        <v>69</v>
      </c>
      <c r="C389" s="10">
        <v>2440.0</v>
      </c>
      <c r="D389" s="10" t="s">
        <v>152</v>
      </c>
      <c r="E389" s="11">
        <v>250.0</v>
      </c>
      <c r="F389" s="10" t="s">
        <v>21</v>
      </c>
      <c r="G389" s="13">
        <f t="shared" si="1"/>
        <v>5</v>
      </c>
      <c r="H389" s="6"/>
      <c r="I389" s="6"/>
      <c r="J389" s="6"/>
      <c r="M389" s="9">
        <v>44413.0</v>
      </c>
      <c r="N389" s="10" t="s">
        <v>69</v>
      </c>
      <c r="O389" s="10">
        <v>2440.0</v>
      </c>
      <c r="P389" s="10" t="s">
        <v>152</v>
      </c>
      <c r="Q389" s="10" t="s">
        <v>21</v>
      </c>
      <c r="R389" s="13">
        <f t="shared" si="2"/>
        <v>5</v>
      </c>
      <c r="S389" s="6"/>
      <c r="T389" s="6"/>
      <c r="U389" s="6"/>
    </row>
    <row r="390">
      <c r="A390" s="9">
        <v>44413.0</v>
      </c>
      <c r="B390" s="10" t="s">
        <v>69</v>
      </c>
      <c r="C390" s="10">
        <v>7447.0</v>
      </c>
      <c r="D390" s="10" t="s">
        <v>150</v>
      </c>
      <c r="E390" s="11">
        <v>230.0</v>
      </c>
      <c r="F390" s="10" t="s">
        <v>21</v>
      </c>
      <c r="G390" s="13">
        <f t="shared" si="1"/>
        <v>5</v>
      </c>
      <c r="H390" s="6"/>
      <c r="I390" s="6"/>
      <c r="J390" s="6"/>
      <c r="M390" s="9">
        <v>44413.0</v>
      </c>
      <c r="N390" s="10" t="s">
        <v>69</v>
      </c>
      <c r="O390" s="10">
        <v>7447.0</v>
      </c>
      <c r="P390" s="10" t="s">
        <v>150</v>
      </c>
      <c r="Q390" s="10" t="s">
        <v>21</v>
      </c>
      <c r="R390" s="13">
        <f t="shared" si="2"/>
        <v>5</v>
      </c>
      <c r="S390" s="6"/>
      <c r="T390" s="6"/>
      <c r="U390" s="6"/>
    </row>
    <row r="391">
      <c r="A391" s="9">
        <v>44413.0</v>
      </c>
      <c r="B391" s="10" t="s">
        <v>69</v>
      </c>
      <c r="C391" s="10">
        <v>9045.0</v>
      </c>
      <c r="D391" s="10" t="s">
        <v>156</v>
      </c>
      <c r="E391" s="11">
        <v>120.0</v>
      </c>
      <c r="F391" s="10" t="s">
        <v>21</v>
      </c>
      <c r="G391" s="13">
        <f t="shared" si="1"/>
        <v>5</v>
      </c>
      <c r="H391" s="6"/>
      <c r="I391" s="6"/>
      <c r="J391" s="6"/>
      <c r="M391" s="9">
        <v>44413.0</v>
      </c>
      <c r="N391" s="10" t="s">
        <v>69</v>
      </c>
      <c r="O391" s="10">
        <v>9045.0</v>
      </c>
      <c r="P391" s="10" t="s">
        <v>156</v>
      </c>
      <c r="Q391" s="10" t="s">
        <v>21</v>
      </c>
      <c r="R391" s="13">
        <f t="shared" si="2"/>
        <v>5</v>
      </c>
      <c r="S391" s="6"/>
      <c r="T391" s="6"/>
      <c r="U391" s="6"/>
    </row>
    <row r="392">
      <c r="A392" s="9">
        <v>44413.0</v>
      </c>
      <c r="B392" s="10" t="s">
        <v>69</v>
      </c>
      <c r="C392" s="10" t="s">
        <v>75</v>
      </c>
      <c r="D392" s="10" t="s">
        <v>159</v>
      </c>
      <c r="E392" s="11">
        <v>90.0</v>
      </c>
      <c r="F392" s="10" t="s">
        <v>160</v>
      </c>
      <c r="G392" s="13">
        <f t="shared" si="1"/>
        <v>5</v>
      </c>
      <c r="H392" s="6"/>
      <c r="I392" s="6"/>
      <c r="J392" s="6"/>
      <c r="M392" s="9">
        <v>44413.0</v>
      </c>
      <c r="N392" s="10" t="s">
        <v>69</v>
      </c>
      <c r="O392" s="10" t="s">
        <v>75</v>
      </c>
      <c r="P392" s="10" t="s">
        <v>159</v>
      </c>
      <c r="Q392" s="10" t="s">
        <v>160</v>
      </c>
      <c r="R392" s="13">
        <f t="shared" si="2"/>
        <v>5</v>
      </c>
      <c r="S392" s="6"/>
      <c r="T392" s="6"/>
      <c r="U392" s="6"/>
    </row>
    <row r="393">
      <c r="A393" s="9">
        <v>44413.0</v>
      </c>
      <c r="B393" s="10" t="s">
        <v>69</v>
      </c>
      <c r="C393" s="10">
        <v>843.0</v>
      </c>
      <c r="D393" s="10" t="s">
        <v>156</v>
      </c>
      <c r="E393" s="11">
        <v>120.0</v>
      </c>
      <c r="F393" s="10" t="s">
        <v>21</v>
      </c>
      <c r="G393" s="13">
        <f t="shared" si="1"/>
        <v>5</v>
      </c>
      <c r="H393" s="6"/>
      <c r="I393" s="6"/>
      <c r="J393" s="6"/>
      <c r="M393" s="9">
        <v>44413.0</v>
      </c>
      <c r="N393" s="10" t="s">
        <v>69</v>
      </c>
      <c r="O393" s="10">
        <v>843.0</v>
      </c>
      <c r="P393" s="10" t="s">
        <v>156</v>
      </c>
      <c r="Q393" s="10" t="s">
        <v>21</v>
      </c>
      <c r="R393" s="13">
        <f t="shared" si="2"/>
        <v>5</v>
      </c>
      <c r="S393" s="6"/>
      <c r="T393" s="6"/>
      <c r="U393" s="6"/>
    </row>
    <row r="394">
      <c r="A394" s="9">
        <v>44413.0</v>
      </c>
      <c r="B394" s="10" t="s">
        <v>69</v>
      </c>
      <c r="C394" s="10">
        <v>5747.0</v>
      </c>
      <c r="D394" s="10" t="s">
        <v>159</v>
      </c>
      <c r="E394" s="11">
        <v>90.0</v>
      </c>
      <c r="F394" s="10" t="s">
        <v>160</v>
      </c>
      <c r="G394" s="13">
        <f t="shared" si="1"/>
        <v>5</v>
      </c>
      <c r="H394" s="6"/>
      <c r="I394" s="6"/>
      <c r="J394" s="6"/>
      <c r="M394" s="9">
        <v>44413.0</v>
      </c>
      <c r="N394" s="10" t="s">
        <v>69</v>
      </c>
      <c r="O394" s="10">
        <v>5747.0</v>
      </c>
      <c r="P394" s="10" t="s">
        <v>159</v>
      </c>
      <c r="Q394" s="10" t="s">
        <v>160</v>
      </c>
      <c r="R394" s="13">
        <f t="shared" si="2"/>
        <v>5</v>
      </c>
      <c r="S394" s="6"/>
      <c r="T394" s="6"/>
      <c r="U394" s="6"/>
    </row>
    <row r="395">
      <c r="A395" s="9">
        <v>44413.0</v>
      </c>
      <c r="B395" s="10" t="s">
        <v>69</v>
      </c>
      <c r="C395" s="10" t="s">
        <v>196</v>
      </c>
      <c r="D395" s="10" t="s">
        <v>159</v>
      </c>
      <c r="E395" s="11">
        <v>90.0</v>
      </c>
      <c r="F395" s="10" t="s">
        <v>160</v>
      </c>
      <c r="G395" s="13">
        <f t="shared" si="1"/>
        <v>5</v>
      </c>
      <c r="H395" s="6"/>
      <c r="I395" s="6"/>
      <c r="J395" s="6"/>
      <c r="M395" s="9">
        <v>44413.0</v>
      </c>
      <c r="N395" s="10" t="s">
        <v>69</v>
      </c>
      <c r="O395" s="10" t="s">
        <v>196</v>
      </c>
      <c r="P395" s="10" t="s">
        <v>159</v>
      </c>
      <c r="Q395" s="10" t="s">
        <v>160</v>
      </c>
      <c r="R395" s="13">
        <f t="shared" si="2"/>
        <v>5</v>
      </c>
      <c r="S395" s="6"/>
      <c r="T395" s="6"/>
      <c r="U395" s="6"/>
    </row>
    <row r="396">
      <c r="A396" s="9">
        <v>44413.0</v>
      </c>
      <c r="B396" s="10" t="s">
        <v>69</v>
      </c>
      <c r="C396" s="10" t="s">
        <v>76</v>
      </c>
      <c r="D396" s="10" t="s">
        <v>161</v>
      </c>
      <c r="E396" s="11">
        <v>240.0</v>
      </c>
      <c r="F396" s="10" t="s">
        <v>21</v>
      </c>
      <c r="G396" s="13">
        <f t="shared" si="1"/>
        <v>5</v>
      </c>
      <c r="H396" s="6"/>
      <c r="I396" s="6"/>
      <c r="J396" s="6"/>
      <c r="M396" s="9">
        <v>44413.0</v>
      </c>
      <c r="N396" s="10" t="s">
        <v>69</v>
      </c>
      <c r="O396" s="10" t="s">
        <v>76</v>
      </c>
      <c r="P396" s="10" t="s">
        <v>161</v>
      </c>
      <c r="Q396" s="10" t="s">
        <v>21</v>
      </c>
      <c r="R396" s="13">
        <f t="shared" si="2"/>
        <v>5</v>
      </c>
      <c r="S396" s="6"/>
      <c r="T396" s="6"/>
      <c r="U396" s="6"/>
    </row>
    <row r="397">
      <c r="A397" s="9">
        <v>44413.0</v>
      </c>
      <c r="B397" s="10" t="s">
        <v>69</v>
      </c>
      <c r="C397" s="10" t="s">
        <v>81</v>
      </c>
      <c r="D397" s="10" t="s">
        <v>159</v>
      </c>
      <c r="E397" s="11">
        <v>90.0</v>
      </c>
      <c r="F397" s="10" t="s">
        <v>160</v>
      </c>
      <c r="G397" s="13">
        <f t="shared" si="1"/>
        <v>5</v>
      </c>
      <c r="H397" s="6"/>
      <c r="I397" s="6"/>
      <c r="J397" s="6"/>
      <c r="M397" s="9">
        <v>44413.0</v>
      </c>
      <c r="N397" s="10" t="s">
        <v>69</v>
      </c>
      <c r="O397" s="10" t="s">
        <v>81</v>
      </c>
      <c r="P397" s="10" t="s">
        <v>159</v>
      </c>
      <c r="Q397" s="10" t="s">
        <v>160</v>
      </c>
      <c r="R397" s="13">
        <f t="shared" si="2"/>
        <v>5</v>
      </c>
      <c r="S397" s="6"/>
      <c r="T397" s="6"/>
      <c r="U397" s="6"/>
    </row>
    <row r="398">
      <c r="A398" s="9">
        <v>44413.0</v>
      </c>
      <c r="B398" s="10" t="s">
        <v>69</v>
      </c>
      <c r="C398" s="10" t="s">
        <v>82</v>
      </c>
      <c r="D398" s="10" t="s">
        <v>166</v>
      </c>
      <c r="E398" s="11">
        <v>200.0</v>
      </c>
      <c r="F398" s="10" t="s">
        <v>14</v>
      </c>
      <c r="G398" s="13">
        <f t="shared" si="1"/>
        <v>5</v>
      </c>
      <c r="H398" s="6"/>
      <c r="I398" s="6"/>
      <c r="J398" s="6"/>
      <c r="M398" s="9">
        <v>44413.0</v>
      </c>
      <c r="N398" s="10" t="s">
        <v>69</v>
      </c>
      <c r="O398" s="10" t="s">
        <v>82</v>
      </c>
      <c r="P398" s="10" t="s">
        <v>166</v>
      </c>
      <c r="Q398" s="10" t="s">
        <v>14</v>
      </c>
      <c r="R398" s="13">
        <f t="shared" si="2"/>
        <v>5</v>
      </c>
      <c r="S398" s="6"/>
      <c r="T398" s="6"/>
      <c r="U398" s="6"/>
    </row>
    <row r="399">
      <c r="A399" s="9">
        <v>44413.0</v>
      </c>
      <c r="B399" s="10" t="s">
        <v>69</v>
      </c>
      <c r="C399" s="10" t="s">
        <v>83</v>
      </c>
      <c r="D399" s="10" t="s">
        <v>152</v>
      </c>
      <c r="E399" s="11">
        <v>250.0</v>
      </c>
      <c r="F399" s="10" t="s">
        <v>21</v>
      </c>
      <c r="G399" s="13">
        <f t="shared" si="1"/>
        <v>5</v>
      </c>
      <c r="H399" s="6"/>
      <c r="I399" s="6"/>
      <c r="J399" s="6"/>
      <c r="M399" s="9">
        <v>44413.0</v>
      </c>
      <c r="N399" s="10" t="s">
        <v>69</v>
      </c>
      <c r="O399" s="10" t="s">
        <v>83</v>
      </c>
      <c r="P399" s="10" t="s">
        <v>152</v>
      </c>
      <c r="Q399" s="10" t="s">
        <v>21</v>
      </c>
      <c r="R399" s="13">
        <f t="shared" si="2"/>
        <v>5</v>
      </c>
      <c r="S399" s="6"/>
      <c r="T399" s="6"/>
      <c r="U399" s="6"/>
    </row>
    <row r="400">
      <c r="A400" s="9">
        <v>44413.0</v>
      </c>
      <c r="B400" s="10" t="s">
        <v>69</v>
      </c>
      <c r="C400" s="10" t="s">
        <v>84</v>
      </c>
      <c r="D400" s="10" t="s">
        <v>155</v>
      </c>
      <c r="E400" s="11">
        <v>220.0</v>
      </c>
      <c r="F400" s="10" t="s">
        <v>18</v>
      </c>
      <c r="G400" s="13">
        <f t="shared" si="1"/>
        <v>5</v>
      </c>
      <c r="H400" s="6"/>
      <c r="I400" s="6"/>
      <c r="J400" s="6"/>
      <c r="M400" s="9">
        <v>44413.0</v>
      </c>
      <c r="N400" s="10" t="s">
        <v>69</v>
      </c>
      <c r="O400" s="10" t="s">
        <v>84</v>
      </c>
      <c r="P400" s="10" t="s">
        <v>155</v>
      </c>
      <c r="Q400" s="10" t="s">
        <v>18</v>
      </c>
      <c r="R400" s="13">
        <f t="shared" si="2"/>
        <v>5</v>
      </c>
      <c r="S400" s="6"/>
      <c r="T400" s="6"/>
      <c r="U400" s="6"/>
    </row>
    <row r="401">
      <c r="A401" s="9">
        <v>44413.0</v>
      </c>
      <c r="B401" s="10" t="s">
        <v>69</v>
      </c>
      <c r="C401" s="10" t="s">
        <v>86</v>
      </c>
      <c r="D401" s="10" t="s">
        <v>158</v>
      </c>
      <c r="E401" s="11">
        <v>200.0</v>
      </c>
      <c r="F401" s="10" t="s">
        <v>14</v>
      </c>
      <c r="G401" s="13">
        <f t="shared" si="1"/>
        <v>5</v>
      </c>
      <c r="H401" s="6"/>
      <c r="I401" s="6"/>
      <c r="J401" s="6"/>
      <c r="M401" s="9">
        <v>44413.0</v>
      </c>
      <c r="N401" s="10" t="s">
        <v>69</v>
      </c>
      <c r="O401" s="10" t="s">
        <v>86</v>
      </c>
      <c r="P401" s="10" t="s">
        <v>158</v>
      </c>
      <c r="Q401" s="10" t="s">
        <v>14</v>
      </c>
      <c r="R401" s="13">
        <f t="shared" si="2"/>
        <v>5</v>
      </c>
      <c r="S401" s="6"/>
      <c r="T401" s="6"/>
      <c r="U401" s="6"/>
    </row>
    <row r="402">
      <c r="A402" s="9">
        <v>44413.0</v>
      </c>
      <c r="B402" s="10" t="s">
        <v>69</v>
      </c>
      <c r="C402" s="10" t="s">
        <v>86</v>
      </c>
      <c r="D402" s="10" t="s">
        <v>152</v>
      </c>
      <c r="E402" s="11">
        <v>250.0</v>
      </c>
      <c r="F402" s="10" t="s">
        <v>21</v>
      </c>
      <c r="G402" s="13">
        <f t="shared" si="1"/>
        <v>5</v>
      </c>
      <c r="H402" s="6"/>
      <c r="I402" s="6"/>
      <c r="J402" s="6"/>
      <c r="M402" s="9">
        <v>44413.0</v>
      </c>
      <c r="N402" s="10" t="s">
        <v>69</v>
      </c>
      <c r="O402" s="10" t="s">
        <v>86</v>
      </c>
      <c r="P402" s="10" t="s">
        <v>152</v>
      </c>
      <c r="Q402" s="10" t="s">
        <v>21</v>
      </c>
      <c r="R402" s="13">
        <f t="shared" si="2"/>
        <v>5</v>
      </c>
      <c r="S402" s="6"/>
      <c r="T402" s="6"/>
      <c r="U402" s="6"/>
    </row>
    <row r="403">
      <c r="A403" s="9">
        <v>44413.0</v>
      </c>
      <c r="B403" s="10" t="s">
        <v>69</v>
      </c>
      <c r="C403" s="10" t="s">
        <v>87</v>
      </c>
      <c r="D403" s="10" t="s">
        <v>158</v>
      </c>
      <c r="E403" s="11">
        <v>200.0</v>
      </c>
      <c r="F403" s="10" t="s">
        <v>14</v>
      </c>
      <c r="G403" s="13">
        <f t="shared" si="1"/>
        <v>5</v>
      </c>
      <c r="H403" s="6"/>
      <c r="I403" s="6"/>
      <c r="J403" s="6"/>
      <c r="M403" s="9">
        <v>44413.0</v>
      </c>
      <c r="N403" s="10" t="s">
        <v>69</v>
      </c>
      <c r="O403" s="10" t="s">
        <v>87</v>
      </c>
      <c r="P403" s="10" t="s">
        <v>158</v>
      </c>
      <c r="Q403" s="10" t="s">
        <v>14</v>
      </c>
      <c r="R403" s="13">
        <f t="shared" si="2"/>
        <v>5</v>
      </c>
      <c r="S403" s="6"/>
      <c r="T403" s="6"/>
      <c r="U403" s="6"/>
    </row>
    <row r="404">
      <c r="A404" s="9">
        <v>44413.0</v>
      </c>
      <c r="B404" s="10" t="s">
        <v>69</v>
      </c>
      <c r="C404" s="10" t="s">
        <v>88</v>
      </c>
      <c r="D404" s="10" t="s">
        <v>162</v>
      </c>
      <c r="E404" s="11">
        <v>130.0</v>
      </c>
      <c r="F404" s="10" t="s">
        <v>18</v>
      </c>
      <c r="G404" s="13">
        <f t="shared" si="1"/>
        <v>5</v>
      </c>
      <c r="H404" s="6"/>
      <c r="I404" s="6"/>
      <c r="J404" s="6"/>
      <c r="M404" s="9">
        <v>44413.0</v>
      </c>
      <c r="N404" s="10" t="s">
        <v>69</v>
      </c>
      <c r="O404" s="10" t="s">
        <v>88</v>
      </c>
      <c r="P404" s="10" t="s">
        <v>162</v>
      </c>
      <c r="Q404" s="10" t="s">
        <v>18</v>
      </c>
      <c r="R404" s="13">
        <f t="shared" si="2"/>
        <v>5</v>
      </c>
      <c r="S404" s="6"/>
      <c r="T404" s="6"/>
      <c r="U404" s="6"/>
    </row>
    <row r="405">
      <c r="A405" s="9">
        <v>44413.0</v>
      </c>
      <c r="B405" s="10" t="s">
        <v>69</v>
      </c>
      <c r="C405" s="10" t="s">
        <v>89</v>
      </c>
      <c r="D405" s="10" t="s">
        <v>153</v>
      </c>
      <c r="E405" s="11">
        <v>220.0</v>
      </c>
      <c r="F405" s="10" t="s">
        <v>12</v>
      </c>
      <c r="G405" s="13">
        <f t="shared" si="1"/>
        <v>5</v>
      </c>
      <c r="H405" s="6"/>
      <c r="I405" s="6"/>
      <c r="J405" s="6"/>
      <c r="M405" s="9">
        <v>44413.0</v>
      </c>
      <c r="N405" s="10" t="s">
        <v>69</v>
      </c>
      <c r="O405" s="10" t="s">
        <v>89</v>
      </c>
      <c r="P405" s="10" t="s">
        <v>153</v>
      </c>
      <c r="Q405" s="10" t="s">
        <v>12</v>
      </c>
      <c r="R405" s="13">
        <f t="shared" si="2"/>
        <v>5</v>
      </c>
      <c r="S405" s="6"/>
      <c r="T405" s="6"/>
      <c r="U405" s="6"/>
    </row>
    <row r="406">
      <c r="A406" s="9">
        <v>44413.0</v>
      </c>
      <c r="B406" s="10" t="s">
        <v>69</v>
      </c>
      <c r="C406" s="10" t="s">
        <v>90</v>
      </c>
      <c r="D406" s="10" t="s">
        <v>159</v>
      </c>
      <c r="E406" s="11">
        <v>90.0</v>
      </c>
      <c r="F406" s="10" t="s">
        <v>160</v>
      </c>
      <c r="G406" s="13">
        <f t="shared" si="1"/>
        <v>5</v>
      </c>
      <c r="H406" s="6"/>
      <c r="I406" s="6"/>
      <c r="J406" s="6"/>
      <c r="M406" s="9">
        <v>44413.0</v>
      </c>
      <c r="N406" s="10" t="s">
        <v>69</v>
      </c>
      <c r="O406" s="10" t="s">
        <v>90</v>
      </c>
      <c r="P406" s="10" t="s">
        <v>159</v>
      </c>
      <c r="Q406" s="10" t="s">
        <v>160</v>
      </c>
      <c r="R406" s="13">
        <f t="shared" si="2"/>
        <v>5</v>
      </c>
      <c r="S406" s="6"/>
      <c r="T406" s="6"/>
      <c r="U406" s="6"/>
    </row>
    <row r="407">
      <c r="A407" s="9">
        <v>44413.0</v>
      </c>
      <c r="B407" s="10" t="s">
        <v>69</v>
      </c>
      <c r="C407" s="10" t="s">
        <v>91</v>
      </c>
      <c r="D407" s="10" t="s">
        <v>152</v>
      </c>
      <c r="E407" s="11">
        <v>250.0</v>
      </c>
      <c r="F407" s="10" t="s">
        <v>21</v>
      </c>
      <c r="G407" s="13">
        <f t="shared" si="1"/>
        <v>5</v>
      </c>
      <c r="H407" s="6"/>
      <c r="I407" s="6"/>
      <c r="J407" s="6"/>
      <c r="M407" s="9">
        <v>44413.0</v>
      </c>
      <c r="N407" s="10" t="s">
        <v>69</v>
      </c>
      <c r="O407" s="10" t="s">
        <v>91</v>
      </c>
      <c r="P407" s="10" t="s">
        <v>152</v>
      </c>
      <c r="Q407" s="10" t="s">
        <v>21</v>
      </c>
      <c r="R407" s="13">
        <f t="shared" si="2"/>
        <v>5</v>
      </c>
      <c r="S407" s="6"/>
      <c r="T407" s="6"/>
      <c r="U407" s="6"/>
    </row>
    <row r="408">
      <c r="A408" s="9">
        <v>44414.0</v>
      </c>
      <c r="B408" s="10" t="s">
        <v>9</v>
      </c>
      <c r="C408" s="10" t="s">
        <v>197</v>
      </c>
      <c r="D408" s="10" t="s">
        <v>152</v>
      </c>
      <c r="E408" s="11">
        <v>250.0</v>
      </c>
      <c r="F408" s="10" t="s">
        <v>21</v>
      </c>
      <c r="G408" s="13">
        <f t="shared" si="1"/>
        <v>6</v>
      </c>
      <c r="H408" s="6"/>
      <c r="I408" s="6"/>
      <c r="J408" s="6"/>
      <c r="M408" s="9">
        <v>44414.0</v>
      </c>
      <c r="N408" s="10" t="s">
        <v>9</v>
      </c>
      <c r="O408" s="10" t="s">
        <v>197</v>
      </c>
      <c r="P408" s="10" t="s">
        <v>152</v>
      </c>
      <c r="Q408" s="10" t="s">
        <v>21</v>
      </c>
      <c r="R408" s="13">
        <f t="shared" si="2"/>
        <v>6</v>
      </c>
      <c r="S408" s="6"/>
      <c r="T408" s="6"/>
      <c r="U408" s="6"/>
    </row>
    <row r="409">
      <c r="A409" s="9">
        <v>44414.0</v>
      </c>
      <c r="B409" s="10" t="s">
        <v>9</v>
      </c>
      <c r="C409" s="10" t="s">
        <v>149</v>
      </c>
      <c r="D409" s="10" t="s">
        <v>158</v>
      </c>
      <c r="E409" s="11">
        <v>200.0</v>
      </c>
      <c r="F409" s="10" t="s">
        <v>14</v>
      </c>
      <c r="G409" s="13">
        <f t="shared" si="1"/>
        <v>6</v>
      </c>
      <c r="H409" s="6"/>
      <c r="I409" s="6"/>
      <c r="J409" s="6"/>
      <c r="M409" s="9">
        <v>44414.0</v>
      </c>
      <c r="N409" s="10" t="s">
        <v>9</v>
      </c>
      <c r="O409" s="10" t="s">
        <v>149</v>
      </c>
      <c r="P409" s="10" t="s">
        <v>158</v>
      </c>
      <c r="Q409" s="10" t="s">
        <v>14</v>
      </c>
      <c r="R409" s="13">
        <f t="shared" si="2"/>
        <v>6</v>
      </c>
      <c r="S409" s="6"/>
      <c r="T409" s="6"/>
      <c r="U409" s="6"/>
    </row>
    <row r="410">
      <c r="A410" s="9">
        <v>44414.0</v>
      </c>
      <c r="B410" s="10" t="s">
        <v>9</v>
      </c>
      <c r="C410" s="10">
        <v>7843.0</v>
      </c>
      <c r="D410" s="10" t="s">
        <v>152</v>
      </c>
      <c r="E410" s="11">
        <v>250.0</v>
      </c>
      <c r="F410" s="10" t="s">
        <v>21</v>
      </c>
      <c r="G410" s="13">
        <f t="shared" si="1"/>
        <v>6</v>
      </c>
      <c r="H410" s="6"/>
      <c r="I410" s="6"/>
      <c r="J410" s="6"/>
      <c r="M410" s="9">
        <v>44414.0</v>
      </c>
      <c r="N410" s="10" t="s">
        <v>9</v>
      </c>
      <c r="O410" s="10">
        <v>7843.0</v>
      </c>
      <c r="P410" s="10" t="s">
        <v>152</v>
      </c>
      <c r="Q410" s="10" t="s">
        <v>21</v>
      </c>
      <c r="R410" s="13">
        <f t="shared" si="2"/>
        <v>6</v>
      </c>
      <c r="S410" s="6"/>
      <c r="T410" s="6"/>
      <c r="U410" s="6"/>
    </row>
    <row r="411">
      <c r="A411" s="9">
        <v>44414.0</v>
      </c>
      <c r="B411" s="10" t="s">
        <v>9</v>
      </c>
      <c r="C411" s="10" t="s">
        <v>92</v>
      </c>
      <c r="D411" s="10" t="s">
        <v>158</v>
      </c>
      <c r="E411" s="11">
        <v>200.0</v>
      </c>
      <c r="F411" s="10" t="s">
        <v>14</v>
      </c>
      <c r="G411" s="13">
        <f t="shared" si="1"/>
        <v>6</v>
      </c>
      <c r="H411" s="6"/>
      <c r="I411" s="6"/>
      <c r="J411" s="6"/>
      <c r="M411" s="9">
        <v>44414.0</v>
      </c>
      <c r="N411" s="10" t="s">
        <v>9</v>
      </c>
      <c r="O411" s="10" t="s">
        <v>92</v>
      </c>
      <c r="P411" s="10" t="s">
        <v>158</v>
      </c>
      <c r="Q411" s="10" t="s">
        <v>14</v>
      </c>
      <c r="R411" s="13">
        <f t="shared" si="2"/>
        <v>6</v>
      </c>
      <c r="S411" s="6"/>
      <c r="T411" s="6"/>
      <c r="U411" s="6"/>
    </row>
    <row r="412">
      <c r="A412" s="9">
        <v>44414.0</v>
      </c>
      <c r="B412" s="10" t="s">
        <v>23</v>
      </c>
      <c r="C412" s="10" t="s">
        <v>198</v>
      </c>
      <c r="D412" s="10" t="s">
        <v>162</v>
      </c>
      <c r="E412" s="11">
        <v>130.0</v>
      </c>
      <c r="F412" s="10" t="s">
        <v>18</v>
      </c>
      <c r="G412" s="13">
        <f t="shared" si="1"/>
        <v>6</v>
      </c>
      <c r="H412" s="6"/>
      <c r="I412" s="6"/>
      <c r="J412" s="6"/>
      <c r="M412" s="9">
        <v>44414.0</v>
      </c>
      <c r="N412" s="10" t="s">
        <v>23</v>
      </c>
      <c r="O412" s="10" t="s">
        <v>198</v>
      </c>
      <c r="P412" s="10" t="s">
        <v>162</v>
      </c>
      <c r="Q412" s="10" t="s">
        <v>18</v>
      </c>
      <c r="R412" s="13">
        <f t="shared" si="2"/>
        <v>6</v>
      </c>
      <c r="S412" s="6"/>
      <c r="T412" s="6"/>
      <c r="U412" s="6"/>
    </row>
    <row r="413">
      <c r="A413" s="9">
        <v>44414.0</v>
      </c>
      <c r="B413" s="10" t="s">
        <v>23</v>
      </c>
      <c r="C413" s="10" t="s">
        <v>199</v>
      </c>
      <c r="D413" s="10" t="s">
        <v>156</v>
      </c>
      <c r="E413" s="11">
        <v>120.0</v>
      </c>
      <c r="F413" s="10" t="s">
        <v>21</v>
      </c>
      <c r="G413" s="13">
        <f t="shared" si="1"/>
        <v>6</v>
      </c>
      <c r="H413" s="6"/>
      <c r="I413" s="6"/>
      <c r="J413" s="6"/>
      <c r="M413" s="9">
        <v>44414.0</v>
      </c>
      <c r="N413" s="10" t="s">
        <v>23</v>
      </c>
      <c r="O413" s="10" t="s">
        <v>199</v>
      </c>
      <c r="P413" s="10" t="s">
        <v>156</v>
      </c>
      <c r="Q413" s="10" t="s">
        <v>21</v>
      </c>
      <c r="R413" s="13">
        <f t="shared" si="2"/>
        <v>6</v>
      </c>
      <c r="S413" s="6"/>
      <c r="T413" s="6"/>
      <c r="U413" s="6"/>
    </row>
    <row r="414">
      <c r="A414" s="9">
        <v>44414.0</v>
      </c>
      <c r="B414" s="10" t="s">
        <v>23</v>
      </c>
      <c r="C414" s="10" t="s">
        <v>25</v>
      </c>
      <c r="D414" s="10" t="s">
        <v>162</v>
      </c>
      <c r="E414" s="11">
        <v>130.0</v>
      </c>
      <c r="F414" s="10" t="s">
        <v>18</v>
      </c>
      <c r="G414" s="13">
        <f t="shared" si="1"/>
        <v>6</v>
      </c>
      <c r="H414" s="6"/>
      <c r="I414" s="6"/>
      <c r="J414" s="6"/>
      <c r="M414" s="9">
        <v>44414.0</v>
      </c>
      <c r="N414" s="10" t="s">
        <v>23</v>
      </c>
      <c r="O414" s="10" t="s">
        <v>25</v>
      </c>
      <c r="P414" s="10" t="s">
        <v>162</v>
      </c>
      <c r="Q414" s="10" t="s">
        <v>18</v>
      </c>
      <c r="R414" s="13">
        <f t="shared" si="2"/>
        <v>6</v>
      </c>
      <c r="S414" s="6"/>
      <c r="T414" s="6"/>
      <c r="U414" s="6"/>
    </row>
    <row r="415">
      <c r="A415" s="9">
        <v>44414.0</v>
      </c>
      <c r="B415" s="10" t="s">
        <v>23</v>
      </c>
      <c r="C415" s="10" t="s">
        <v>154</v>
      </c>
      <c r="D415" s="10" t="s">
        <v>156</v>
      </c>
      <c r="E415" s="11">
        <v>120.0</v>
      </c>
      <c r="F415" s="10" t="s">
        <v>21</v>
      </c>
      <c r="G415" s="13">
        <f t="shared" si="1"/>
        <v>6</v>
      </c>
      <c r="H415" s="6"/>
      <c r="I415" s="6"/>
      <c r="J415" s="6"/>
      <c r="M415" s="9">
        <v>44414.0</v>
      </c>
      <c r="N415" s="10" t="s">
        <v>23</v>
      </c>
      <c r="O415" s="10" t="s">
        <v>154</v>
      </c>
      <c r="P415" s="10" t="s">
        <v>156</v>
      </c>
      <c r="Q415" s="10" t="s">
        <v>21</v>
      </c>
      <c r="R415" s="13">
        <f t="shared" si="2"/>
        <v>6</v>
      </c>
      <c r="S415" s="6"/>
      <c r="T415" s="6"/>
      <c r="U415" s="6"/>
    </row>
    <row r="416">
      <c r="A416" s="9">
        <v>44414.0</v>
      </c>
      <c r="B416" s="10" t="s">
        <v>23</v>
      </c>
      <c r="C416" s="10" t="s">
        <v>200</v>
      </c>
      <c r="D416" s="10" t="s">
        <v>152</v>
      </c>
      <c r="E416" s="11">
        <v>250.0</v>
      </c>
      <c r="F416" s="10" t="s">
        <v>21</v>
      </c>
      <c r="G416" s="13">
        <f t="shared" si="1"/>
        <v>6</v>
      </c>
      <c r="H416" s="6"/>
      <c r="I416" s="6"/>
      <c r="J416" s="6"/>
      <c r="M416" s="9">
        <v>44414.0</v>
      </c>
      <c r="N416" s="10" t="s">
        <v>23</v>
      </c>
      <c r="O416" s="10" t="s">
        <v>200</v>
      </c>
      <c r="P416" s="10" t="s">
        <v>152</v>
      </c>
      <c r="Q416" s="10" t="s">
        <v>21</v>
      </c>
      <c r="R416" s="13">
        <f t="shared" si="2"/>
        <v>6</v>
      </c>
      <c r="S416" s="6"/>
      <c r="T416" s="6"/>
      <c r="U416" s="6"/>
    </row>
    <row r="417">
      <c r="A417" s="9">
        <v>44414.0</v>
      </c>
      <c r="B417" s="10" t="s">
        <v>23</v>
      </c>
      <c r="C417" s="10" t="s">
        <v>26</v>
      </c>
      <c r="D417" s="10" t="s">
        <v>153</v>
      </c>
      <c r="E417" s="11">
        <v>220.0</v>
      </c>
      <c r="F417" s="10" t="s">
        <v>12</v>
      </c>
      <c r="G417" s="13">
        <f t="shared" si="1"/>
        <v>6</v>
      </c>
      <c r="H417" s="6"/>
      <c r="I417" s="6"/>
      <c r="J417" s="6"/>
      <c r="M417" s="9">
        <v>44414.0</v>
      </c>
      <c r="N417" s="10" t="s">
        <v>23</v>
      </c>
      <c r="O417" s="10" t="s">
        <v>26</v>
      </c>
      <c r="P417" s="10" t="s">
        <v>153</v>
      </c>
      <c r="Q417" s="10" t="s">
        <v>12</v>
      </c>
      <c r="R417" s="13">
        <f t="shared" si="2"/>
        <v>6</v>
      </c>
      <c r="S417" s="6"/>
      <c r="T417" s="6"/>
      <c r="U417" s="6"/>
    </row>
    <row r="418">
      <c r="A418" s="9">
        <v>44414.0</v>
      </c>
      <c r="B418" s="10" t="s">
        <v>23</v>
      </c>
      <c r="C418" s="10" t="s">
        <v>29</v>
      </c>
      <c r="D418" s="10" t="s">
        <v>152</v>
      </c>
      <c r="E418" s="11">
        <v>250.0</v>
      </c>
      <c r="F418" s="10" t="s">
        <v>21</v>
      </c>
      <c r="G418" s="13">
        <f t="shared" si="1"/>
        <v>6</v>
      </c>
      <c r="H418" s="6"/>
      <c r="I418" s="6"/>
      <c r="J418" s="6"/>
      <c r="M418" s="9">
        <v>44414.0</v>
      </c>
      <c r="N418" s="10" t="s">
        <v>23</v>
      </c>
      <c r="O418" s="10" t="s">
        <v>29</v>
      </c>
      <c r="P418" s="10" t="s">
        <v>152</v>
      </c>
      <c r="Q418" s="10" t="s">
        <v>21</v>
      </c>
      <c r="R418" s="13">
        <f t="shared" si="2"/>
        <v>6</v>
      </c>
      <c r="S418" s="6"/>
      <c r="T418" s="6"/>
      <c r="U418" s="6"/>
    </row>
    <row r="419">
      <c r="A419" s="9">
        <v>44414.0</v>
      </c>
      <c r="B419" s="10" t="s">
        <v>23</v>
      </c>
      <c r="C419" s="16">
        <v>7.0E45</v>
      </c>
      <c r="D419" s="10" t="s">
        <v>156</v>
      </c>
      <c r="E419" s="11">
        <v>120.0</v>
      </c>
      <c r="F419" s="10" t="s">
        <v>21</v>
      </c>
      <c r="G419" s="13">
        <f t="shared" si="1"/>
        <v>6</v>
      </c>
      <c r="H419" s="6"/>
      <c r="I419" s="6"/>
      <c r="J419" s="6"/>
      <c r="M419" s="9">
        <v>44414.0</v>
      </c>
      <c r="N419" s="10" t="s">
        <v>23</v>
      </c>
      <c r="O419" s="16">
        <v>7.0E45</v>
      </c>
      <c r="P419" s="10" t="s">
        <v>156</v>
      </c>
      <c r="Q419" s="10" t="s">
        <v>21</v>
      </c>
      <c r="R419" s="13">
        <f t="shared" si="2"/>
        <v>6</v>
      </c>
      <c r="S419" s="6"/>
      <c r="T419" s="6"/>
      <c r="U419" s="6"/>
    </row>
    <row r="420">
      <c r="A420" s="9">
        <v>44414.0</v>
      </c>
      <c r="B420" s="10" t="s">
        <v>23</v>
      </c>
      <c r="C420" s="10" t="s">
        <v>94</v>
      </c>
      <c r="D420" s="10" t="s">
        <v>166</v>
      </c>
      <c r="E420" s="11">
        <v>200.0</v>
      </c>
      <c r="F420" s="10" t="s">
        <v>14</v>
      </c>
      <c r="G420" s="13">
        <f t="shared" si="1"/>
        <v>6</v>
      </c>
      <c r="H420" s="6"/>
      <c r="I420" s="6"/>
      <c r="J420" s="6"/>
      <c r="M420" s="9">
        <v>44414.0</v>
      </c>
      <c r="N420" s="10" t="s">
        <v>23</v>
      </c>
      <c r="O420" s="10" t="s">
        <v>94</v>
      </c>
      <c r="P420" s="10" t="s">
        <v>166</v>
      </c>
      <c r="Q420" s="10" t="s">
        <v>14</v>
      </c>
      <c r="R420" s="13">
        <f t="shared" si="2"/>
        <v>6</v>
      </c>
      <c r="S420" s="6"/>
      <c r="T420" s="6"/>
      <c r="U420" s="6"/>
    </row>
    <row r="421">
      <c r="A421" s="9">
        <v>44414.0</v>
      </c>
      <c r="B421" s="10" t="s">
        <v>23</v>
      </c>
      <c r="C421" s="10" t="s">
        <v>94</v>
      </c>
      <c r="D421" s="10" t="s">
        <v>156</v>
      </c>
      <c r="E421" s="11">
        <v>120.0</v>
      </c>
      <c r="F421" s="10" t="s">
        <v>21</v>
      </c>
      <c r="G421" s="13">
        <f t="shared" si="1"/>
        <v>6</v>
      </c>
      <c r="H421" s="6"/>
      <c r="I421" s="6"/>
      <c r="J421" s="6"/>
      <c r="M421" s="9">
        <v>44414.0</v>
      </c>
      <c r="N421" s="10" t="s">
        <v>23</v>
      </c>
      <c r="O421" s="10" t="s">
        <v>94</v>
      </c>
      <c r="P421" s="10" t="s">
        <v>156</v>
      </c>
      <c r="Q421" s="10" t="s">
        <v>21</v>
      </c>
      <c r="R421" s="13">
        <f t="shared" si="2"/>
        <v>6</v>
      </c>
      <c r="S421" s="6"/>
      <c r="T421" s="6"/>
      <c r="U421" s="6"/>
    </row>
    <row r="422">
      <c r="A422" s="9">
        <v>44414.0</v>
      </c>
      <c r="B422" s="10" t="s">
        <v>23</v>
      </c>
      <c r="C422" s="10" t="s">
        <v>33</v>
      </c>
      <c r="D422" s="10" t="s">
        <v>156</v>
      </c>
      <c r="E422" s="11">
        <v>120.0</v>
      </c>
      <c r="F422" s="10" t="s">
        <v>21</v>
      </c>
      <c r="G422" s="13">
        <f t="shared" si="1"/>
        <v>6</v>
      </c>
      <c r="H422" s="6"/>
      <c r="I422" s="6"/>
      <c r="J422" s="6"/>
      <c r="M422" s="9">
        <v>44414.0</v>
      </c>
      <c r="N422" s="10" t="s">
        <v>23</v>
      </c>
      <c r="O422" s="10" t="s">
        <v>33</v>
      </c>
      <c r="P422" s="10" t="s">
        <v>156</v>
      </c>
      <c r="Q422" s="10" t="s">
        <v>21</v>
      </c>
      <c r="R422" s="13">
        <f t="shared" si="2"/>
        <v>6</v>
      </c>
      <c r="S422" s="6"/>
      <c r="T422" s="6"/>
      <c r="U422" s="6"/>
    </row>
    <row r="423">
      <c r="A423" s="9">
        <v>44414.0</v>
      </c>
      <c r="B423" s="10" t="s">
        <v>23</v>
      </c>
      <c r="C423" s="10" t="s">
        <v>35</v>
      </c>
      <c r="D423" s="10" t="s">
        <v>156</v>
      </c>
      <c r="E423" s="11">
        <v>120.0</v>
      </c>
      <c r="F423" s="10" t="s">
        <v>21</v>
      </c>
      <c r="G423" s="13">
        <f t="shared" si="1"/>
        <v>6</v>
      </c>
      <c r="H423" s="6"/>
      <c r="I423" s="6"/>
      <c r="J423" s="6"/>
      <c r="M423" s="9">
        <v>44414.0</v>
      </c>
      <c r="N423" s="10" t="s">
        <v>23</v>
      </c>
      <c r="O423" s="10" t="s">
        <v>35</v>
      </c>
      <c r="P423" s="10" t="s">
        <v>156</v>
      </c>
      <c r="Q423" s="10" t="s">
        <v>21</v>
      </c>
      <c r="R423" s="13">
        <f t="shared" si="2"/>
        <v>6</v>
      </c>
      <c r="S423" s="6"/>
      <c r="T423" s="6"/>
      <c r="U423" s="6"/>
    </row>
    <row r="424">
      <c r="A424" s="9">
        <v>44414.0</v>
      </c>
      <c r="B424" s="10" t="s">
        <v>23</v>
      </c>
      <c r="C424" s="10" t="s">
        <v>35</v>
      </c>
      <c r="D424" s="10" t="s">
        <v>153</v>
      </c>
      <c r="E424" s="11">
        <v>220.0</v>
      </c>
      <c r="F424" s="10" t="s">
        <v>12</v>
      </c>
      <c r="G424" s="13">
        <f t="shared" si="1"/>
        <v>6</v>
      </c>
      <c r="H424" s="6"/>
      <c r="I424" s="6"/>
      <c r="J424" s="6"/>
      <c r="M424" s="9">
        <v>44414.0</v>
      </c>
      <c r="N424" s="10" t="s">
        <v>23</v>
      </c>
      <c r="O424" s="10" t="s">
        <v>35</v>
      </c>
      <c r="P424" s="10" t="s">
        <v>153</v>
      </c>
      <c r="Q424" s="10" t="s">
        <v>12</v>
      </c>
      <c r="R424" s="13">
        <f t="shared" si="2"/>
        <v>6</v>
      </c>
      <c r="S424" s="6"/>
      <c r="T424" s="6"/>
      <c r="U424" s="6"/>
    </row>
    <row r="425">
      <c r="A425" s="9">
        <v>44414.0</v>
      </c>
      <c r="B425" s="10" t="s">
        <v>23</v>
      </c>
      <c r="C425" s="10" t="s">
        <v>201</v>
      </c>
      <c r="D425" s="10" t="s">
        <v>155</v>
      </c>
      <c r="E425" s="11">
        <v>220.0</v>
      </c>
      <c r="F425" s="10" t="s">
        <v>18</v>
      </c>
      <c r="G425" s="13">
        <f t="shared" si="1"/>
        <v>6</v>
      </c>
      <c r="H425" s="6"/>
      <c r="I425" s="6"/>
      <c r="J425" s="6"/>
      <c r="M425" s="9">
        <v>44414.0</v>
      </c>
      <c r="N425" s="10" t="s">
        <v>23</v>
      </c>
      <c r="O425" s="10" t="s">
        <v>201</v>
      </c>
      <c r="P425" s="10" t="s">
        <v>155</v>
      </c>
      <c r="Q425" s="10" t="s">
        <v>18</v>
      </c>
      <c r="R425" s="13">
        <f t="shared" si="2"/>
        <v>6</v>
      </c>
      <c r="S425" s="6"/>
      <c r="T425" s="6"/>
      <c r="U425" s="6"/>
    </row>
    <row r="426">
      <c r="A426" s="9">
        <v>44414.0</v>
      </c>
      <c r="B426" s="10" t="s">
        <v>23</v>
      </c>
      <c r="C426" s="10">
        <v>7742.0</v>
      </c>
      <c r="D426" s="10" t="s">
        <v>155</v>
      </c>
      <c r="E426" s="11">
        <v>220.0</v>
      </c>
      <c r="F426" s="10" t="s">
        <v>18</v>
      </c>
      <c r="G426" s="13">
        <f t="shared" si="1"/>
        <v>6</v>
      </c>
      <c r="H426" s="6"/>
      <c r="I426" s="6"/>
      <c r="J426" s="6"/>
      <c r="M426" s="9">
        <v>44414.0</v>
      </c>
      <c r="N426" s="10" t="s">
        <v>23</v>
      </c>
      <c r="O426" s="10">
        <v>7742.0</v>
      </c>
      <c r="P426" s="10" t="s">
        <v>155</v>
      </c>
      <c r="Q426" s="10" t="s">
        <v>18</v>
      </c>
      <c r="R426" s="13">
        <f t="shared" si="2"/>
        <v>6</v>
      </c>
      <c r="S426" s="6"/>
      <c r="T426" s="6"/>
      <c r="U426" s="6"/>
    </row>
    <row r="427">
      <c r="A427" s="9">
        <v>44414.0</v>
      </c>
      <c r="B427" s="10" t="s">
        <v>23</v>
      </c>
      <c r="C427" s="10">
        <v>748.0</v>
      </c>
      <c r="D427" s="10" t="s">
        <v>166</v>
      </c>
      <c r="E427" s="11">
        <v>200.0</v>
      </c>
      <c r="F427" s="10" t="s">
        <v>14</v>
      </c>
      <c r="G427" s="13">
        <f t="shared" si="1"/>
        <v>6</v>
      </c>
      <c r="H427" s="6"/>
      <c r="I427" s="6"/>
      <c r="J427" s="6"/>
      <c r="M427" s="9">
        <v>44414.0</v>
      </c>
      <c r="N427" s="10" t="s">
        <v>23</v>
      </c>
      <c r="O427" s="10">
        <v>748.0</v>
      </c>
      <c r="P427" s="10" t="s">
        <v>166</v>
      </c>
      <c r="Q427" s="10" t="s">
        <v>14</v>
      </c>
      <c r="R427" s="13">
        <f t="shared" si="2"/>
        <v>6</v>
      </c>
      <c r="S427" s="6"/>
      <c r="T427" s="6"/>
      <c r="U427" s="6"/>
    </row>
    <row r="428">
      <c r="A428" s="9">
        <v>44414.0</v>
      </c>
      <c r="B428" s="10" t="s">
        <v>23</v>
      </c>
      <c r="C428" s="10">
        <v>748.0</v>
      </c>
      <c r="D428" s="10" t="s">
        <v>155</v>
      </c>
      <c r="E428" s="11">
        <v>220.0</v>
      </c>
      <c r="F428" s="10" t="s">
        <v>18</v>
      </c>
      <c r="G428" s="13">
        <f t="shared" si="1"/>
        <v>6</v>
      </c>
      <c r="H428" s="6"/>
      <c r="I428" s="6"/>
      <c r="J428" s="6"/>
      <c r="M428" s="9">
        <v>44414.0</v>
      </c>
      <c r="N428" s="10" t="s">
        <v>23</v>
      </c>
      <c r="O428" s="10">
        <v>748.0</v>
      </c>
      <c r="P428" s="10" t="s">
        <v>155</v>
      </c>
      <c r="Q428" s="10" t="s">
        <v>18</v>
      </c>
      <c r="R428" s="13">
        <f t="shared" si="2"/>
        <v>6</v>
      </c>
      <c r="S428" s="6"/>
      <c r="T428" s="6"/>
      <c r="U428" s="6"/>
    </row>
    <row r="429">
      <c r="A429" s="9">
        <v>44414.0</v>
      </c>
      <c r="B429" s="10" t="s">
        <v>23</v>
      </c>
      <c r="C429" s="10">
        <v>2841.0</v>
      </c>
      <c r="D429" s="10" t="s">
        <v>166</v>
      </c>
      <c r="E429" s="11">
        <v>200.0</v>
      </c>
      <c r="F429" s="10" t="s">
        <v>14</v>
      </c>
      <c r="G429" s="13">
        <f t="shared" si="1"/>
        <v>6</v>
      </c>
      <c r="H429" s="6"/>
      <c r="I429" s="6"/>
      <c r="J429" s="6"/>
      <c r="M429" s="9">
        <v>44414.0</v>
      </c>
      <c r="N429" s="10" t="s">
        <v>23</v>
      </c>
      <c r="O429" s="10">
        <v>2841.0</v>
      </c>
      <c r="P429" s="10" t="s">
        <v>166</v>
      </c>
      <c r="Q429" s="10" t="s">
        <v>14</v>
      </c>
      <c r="R429" s="13">
        <f t="shared" si="2"/>
        <v>6</v>
      </c>
      <c r="S429" s="6"/>
      <c r="T429" s="6"/>
      <c r="U429" s="6"/>
    </row>
    <row r="430">
      <c r="A430" s="9">
        <v>44414.0</v>
      </c>
      <c r="B430" s="10" t="s">
        <v>23</v>
      </c>
      <c r="C430" s="10">
        <v>6245.0</v>
      </c>
      <c r="D430" s="10" t="s">
        <v>166</v>
      </c>
      <c r="E430" s="11">
        <v>200.0</v>
      </c>
      <c r="F430" s="10" t="s">
        <v>14</v>
      </c>
      <c r="G430" s="13">
        <f t="shared" si="1"/>
        <v>6</v>
      </c>
      <c r="H430" s="6"/>
      <c r="I430" s="6"/>
      <c r="J430" s="6"/>
      <c r="M430" s="9">
        <v>44414.0</v>
      </c>
      <c r="N430" s="10" t="s">
        <v>23</v>
      </c>
      <c r="O430" s="10">
        <v>6245.0</v>
      </c>
      <c r="P430" s="10" t="s">
        <v>166</v>
      </c>
      <c r="Q430" s="10" t="s">
        <v>14</v>
      </c>
      <c r="R430" s="13">
        <f t="shared" si="2"/>
        <v>6</v>
      </c>
      <c r="S430" s="6"/>
      <c r="T430" s="6"/>
      <c r="U430" s="6"/>
    </row>
    <row r="431">
      <c r="A431" s="9">
        <v>44414.0</v>
      </c>
      <c r="B431" s="10" t="s">
        <v>23</v>
      </c>
      <c r="C431" s="10">
        <v>7449.0</v>
      </c>
      <c r="D431" s="10" t="s">
        <v>156</v>
      </c>
      <c r="E431" s="11">
        <v>120.0</v>
      </c>
      <c r="F431" s="10" t="s">
        <v>21</v>
      </c>
      <c r="G431" s="13">
        <f t="shared" si="1"/>
        <v>6</v>
      </c>
      <c r="H431" s="6"/>
      <c r="I431" s="6"/>
      <c r="J431" s="6"/>
      <c r="M431" s="9">
        <v>44414.0</v>
      </c>
      <c r="N431" s="10" t="s">
        <v>23</v>
      </c>
      <c r="O431" s="10">
        <v>7449.0</v>
      </c>
      <c r="P431" s="10" t="s">
        <v>156</v>
      </c>
      <c r="Q431" s="10" t="s">
        <v>21</v>
      </c>
      <c r="R431" s="13">
        <f t="shared" si="2"/>
        <v>6</v>
      </c>
      <c r="S431" s="6"/>
      <c r="T431" s="6"/>
      <c r="U431" s="6"/>
    </row>
    <row r="432">
      <c r="A432" s="9">
        <v>44414.0</v>
      </c>
      <c r="B432" s="10" t="s">
        <v>23</v>
      </c>
      <c r="C432" s="10" t="s">
        <v>163</v>
      </c>
      <c r="D432" s="10" t="s">
        <v>153</v>
      </c>
      <c r="E432" s="11">
        <v>220.0</v>
      </c>
      <c r="F432" s="10" t="s">
        <v>12</v>
      </c>
      <c r="G432" s="13">
        <f t="shared" si="1"/>
        <v>6</v>
      </c>
      <c r="H432" s="6"/>
      <c r="I432" s="6"/>
      <c r="J432" s="6"/>
      <c r="M432" s="9">
        <v>44414.0</v>
      </c>
      <c r="N432" s="10" t="s">
        <v>23</v>
      </c>
      <c r="O432" s="10" t="s">
        <v>163</v>
      </c>
      <c r="P432" s="10" t="s">
        <v>153</v>
      </c>
      <c r="Q432" s="10" t="s">
        <v>12</v>
      </c>
      <c r="R432" s="13">
        <f t="shared" si="2"/>
        <v>6</v>
      </c>
      <c r="S432" s="6"/>
      <c r="T432" s="6"/>
      <c r="U432" s="6"/>
    </row>
    <row r="433">
      <c r="A433" s="9">
        <v>44414.0</v>
      </c>
      <c r="B433" s="10" t="s">
        <v>23</v>
      </c>
      <c r="C433" s="10" t="s">
        <v>95</v>
      </c>
      <c r="D433" s="10" t="s">
        <v>162</v>
      </c>
      <c r="E433" s="11">
        <v>130.0</v>
      </c>
      <c r="F433" s="10" t="s">
        <v>18</v>
      </c>
      <c r="G433" s="13">
        <f t="shared" si="1"/>
        <v>6</v>
      </c>
      <c r="H433" s="6"/>
      <c r="I433" s="6"/>
      <c r="J433" s="6"/>
      <c r="M433" s="9">
        <v>44414.0</v>
      </c>
      <c r="N433" s="10" t="s">
        <v>23</v>
      </c>
      <c r="O433" s="10" t="s">
        <v>95</v>
      </c>
      <c r="P433" s="10" t="s">
        <v>162</v>
      </c>
      <c r="Q433" s="10" t="s">
        <v>18</v>
      </c>
      <c r="R433" s="13">
        <f t="shared" si="2"/>
        <v>6</v>
      </c>
      <c r="S433" s="6"/>
      <c r="T433" s="6"/>
      <c r="U433" s="6"/>
    </row>
    <row r="434">
      <c r="A434" s="9">
        <v>44414.0</v>
      </c>
      <c r="B434" s="10" t="s">
        <v>23</v>
      </c>
      <c r="C434" s="10" t="s">
        <v>202</v>
      </c>
      <c r="D434" s="10" t="s">
        <v>156</v>
      </c>
      <c r="E434" s="11">
        <v>120.0</v>
      </c>
      <c r="F434" s="10" t="s">
        <v>21</v>
      </c>
      <c r="G434" s="13">
        <f t="shared" si="1"/>
        <v>6</v>
      </c>
      <c r="H434" s="6"/>
      <c r="I434" s="6"/>
      <c r="J434" s="6"/>
      <c r="M434" s="9">
        <v>44414.0</v>
      </c>
      <c r="N434" s="10" t="s">
        <v>23</v>
      </c>
      <c r="O434" s="10" t="s">
        <v>202</v>
      </c>
      <c r="P434" s="10" t="s">
        <v>156</v>
      </c>
      <c r="Q434" s="10" t="s">
        <v>21</v>
      </c>
      <c r="R434" s="13">
        <f t="shared" si="2"/>
        <v>6</v>
      </c>
      <c r="S434" s="6"/>
      <c r="T434" s="6"/>
      <c r="U434" s="6"/>
    </row>
    <row r="435">
      <c r="A435" s="9">
        <v>44414.0</v>
      </c>
      <c r="B435" s="10" t="s">
        <v>23</v>
      </c>
      <c r="C435" s="10" t="s">
        <v>96</v>
      </c>
      <c r="D435" s="10" t="s">
        <v>156</v>
      </c>
      <c r="E435" s="11">
        <v>120.0</v>
      </c>
      <c r="F435" s="10" t="s">
        <v>21</v>
      </c>
      <c r="G435" s="13">
        <f t="shared" si="1"/>
        <v>6</v>
      </c>
      <c r="H435" s="6"/>
      <c r="I435" s="6"/>
      <c r="J435" s="6"/>
      <c r="M435" s="9">
        <v>44414.0</v>
      </c>
      <c r="N435" s="10" t="s">
        <v>23</v>
      </c>
      <c r="O435" s="10" t="s">
        <v>96</v>
      </c>
      <c r="P435" s="10" t="s">
        <v>156</v>
      </c>
      <c r="Q435" s="10" t="s">
        <v>21</v>
      </c>
      <c r="R435" s="13">
        <f t="shared" si="2"/>
        <v>6</v>
      </c>
      <c r="S435" s="6"/>
      <c r="T435" s="6"/>
      <c r="U435" s="6"/>
    </row>
    <row r="436">
      <c r="A436" s="9">
        <v>44414.0</v>
      </c>
      <c r="B436" s="10" t="s">
        <v>40</v>
      </c>
      <c r="C436" s="10" t="s">
        <v>41</v>
      </c>
      <c r="D436" s="10" t="s">
        <v>158</v>
      </c>
      <c r="E436" s="11">
        <v>200.0</v>
      </c>
      <c r="F436" s="10" t="s">
        <v>14</v>
      </c>
      <c r="G436" s="13">
        <f t="shared" si="1"/>
        <v>6</v>
      </c>
      <c r="H436" s="6"/>
      <c r="I436" s="6"/>
      <c r="J436" s="6"/>
      <c r="M436" s="9">
        <v>44414.0</v>
      </c>
      <c r="N436" s="10" t="s">
        <v>40</v>
      </c>
      <c r="O436" s="10" t="s">
        <v>41</v>
      </c>
      <c r="P436" s="10" t="s">
        <v>158</v>
      </c>
      <c r="Q436" s="10" t="s">
        <v>14</v>
      </c>
      <c r="R436" s="13">
        <f t="shared" si="2"/>
        <v>6</v>
      </c>
      <c r="S436" s="6"/>
      <c r="T436" s="6"/>
      <c r="U436" s="6"/>
    </row>
    <row r="437">
      <c r="A437" s="9">
        <v>44414.0</v>
      </c>
      <c r="B437" s="10" t="s">
        <v>40</v>
      </c>
      <c r="C437" s="10" t="s">
        <v>41</v>
      </c>
      <c r="D437" s="10" t="s">
        <v>162</v>
      </c>
      <c r="E437" s="11">
        <v>130.0</v>
      </c>
      <c r="F437" s="10" t="s">
        <v>18</v>
      </c>
      <c r="G437" s="13">
        <f t="shared" si="1"/>
        <v>6</v>
      </c>
      <c r="H437" s="6"/>
      <c r="I437" s="6"/>
      <c r="J437" s="6"/>
      <c r="M437" s="9">
        <v>44414.0</v>
      </c>
      <c r="N437" s="10" t="s">
        <v>40</v>
      </c>
      <c r="O437" s="10" t="s">
        <v>41</v>
      </c>
      <c r="P437" s="10" t="s">
        <v>162</v>
      </c>
      <c r="Q437" s="10" t="s">
        <v>18</v>
      </c>
      <c r="R437" s="13">
        <f t="shared" si="2"/>
        <v>6</v>
      </c>
      <c r="S437" s="6"/>
      <c r="T437" s="6"/>
      <c r="U437" s="6"/>
    </row>
    <row r="438">
      <c r="A438" s="9">
        <v>44414.0</v>
      </c>
      <c r="B438" s="10" t="s">
        <v>40</v>
      </c>
      <c r="C438" s="10" t="s">
        <v>167</v>
      </c>
      <c r="D438" s="10" t="s">
        <v>150</v>
      </c>
      <c r="E438" s="11">
        <v>230.0</v>
      </c>
      <c r="F438" s="10" t="s">
        <v>21</v>
      </c>
      <c r="G438" s="13">
        <f t="shared" si="1"/>
        <v>6</v>
      </c>
      <c r="H438" s="6"/>
      <c r="I438" s="6"/>
      <c r="J438" s="6"/>
      <c r="M438" s="9">
        <v>44414.0</v>
      </c>
      <c r="N438" s="10" t="s">
        <v>40</v>
      </c>
      <c r="O438" s="10" t="s">
        <v>167</v>
      </c>
      <c r="P438" s="10" t="s">
        <v>150</v>
      </c>
      <c r="Q438" s="10" t="s">
        <v>21</v>
      </c>
      <c r="R438" s="13">
        <f t="shared" si="2"/>
        <v>6</v>
      </c>
      <c r="S438" s="6"/>
      <c r="T438" s="6"/>
      <c r="U438" s="6"/>
    </row>
    <row r="439">
      <c r="A439" s="9">
        <v>44414.0</v>
      </c>
      <c r="B439" s="10" t="s">
        <v>40</v>
      </c>
      <c r="C439" s="10">
        <v>4640.0</v>
      </c>
      <c r="D439" s="10" t="s">
        <v>156</v>
      </c>
      <c r="E439" s="11">
        <v>120.0</v>
      </c>
      <c r="F439" s="10" t="s">
        <v>21</v>
      </c>
      <c r="G439" s="13">
        <f t="shared" si="1"/>
        <v>6</v>
      </c>
      <c r="H439" s="6"/>
      <c r="I439" s="6"/>
      <c r="J439" s="6"/>
      <c r="M439" s="9">
        <v>44414.0</v>
      </c>
      <c r="N439" s="10" t="s">
        <v>40</v>
      </c>
      <c r="O439" s="10">
        <v>4640.0</v>
      </c>
      <c r="P439" s="10" t="s">
        <v>156</v>
      </c>
      <c r="Q439" s="10" t="s">
        <v>21</v>
      </c>
      <c r="R439" s="13">
        <f t="shared" si="2"/>
        <v>6</v>
      </c>
      <c r="S439" s="6"/>
      <c r="T439" s="6"/>
      <c r="U439" s="6"/>
    </row>
    <row r="440">
      <c r="A440" s="9">
        <v>44414.0</v>
      </c>
      <c r="B440" s="10" t="s">
        <v>40</v>
      </c>
      <c r="C440" s="10" t="s">
        <v>168</v>
      </c>
      <c r="D440" s="10" t="s">
        <v>158</v>
      </c>
      <c r="E440" s="11">
        <v>200.0</v>
      </c>
      <c r="F440" s="10" t="s">
        <v>14</v>
      </c>
      <c r="G440" s="13">
        <f t="shared" si="1"/>
        <v>6</v>
      </c>
      <c r="H440" s="6"/>
      <c r="I440" s="6"/>
      <c r="J440" s="6"/>
      <c r="M440" s="9">
        <v>44414.0</v>
      </c>
      <c r="N440" s="10" t="s">
        <v>40</v>
      </c>
      <c r="O440" s="10" t="s">
        <v>168</v>
      </c>
      <c r="P440" s="10" t="s">
        <v>158</v>
      </c>
      <c r="Q440" s="10" t="s">
        <v>14</v>
      </c>
      <c r="R440" s="13">
        <f t="shared" si="2"/>
        <v>6</v>
      </c>
      <c r="S440" s="6"/>
      <c r="T440" s="6"/>
      <c r="U440" s="6"/>
    </row>
    <row r="441">
      <c r="A441" s="9">
        <v>44414.0</v>
      </c>
      <c r="B441" s="10" t="s">
        <v>40</v>
      </c>
      <c r="C441" s="10" t="s">
        <v>169</v>
      </c>
      <c r="D441" s="10" t="s">
        <v>158</v>
      </c>
      <c r="E441" s="11">
        <v>200.0</v>
      </c>
      <c r="F441" s="10" t="s">
        <v>14</v>
      </c>
      <c r="G441" s="13">
        <f t="shared" si="1"/>
        <v>6</v>
      </c>
      <c r="H441" s="6"/>
      <c r="I441" s="6"/>
      <c r="J441" s="6"/>
      <c r="M441" s="9">
        <v>44414.0</v>
      </c>
      <c r="N441" s="10" t="s">
        <v>40</v>
      </c>
      <c r="O441" s="10" t="s">
        <v>169</v>
      </c>
      <c r="P441" s="10" t="s">
        <v>158</v>
      </c>
      <c r="Q441" s="10" t="s">
        <v>14</v>
      </c>
      <c r="R441" s="13">
        <f t="shared" si="2"/>
        <v>6</v>
      </c>
      <c r="S441" s="6"/>
      <c r="T441" s="6"/>
      <c r="U441" s="6"/>
    </row>
    <row r="442">
      <c r="A442" s="9">
        <v>44414.0</v>
      </c>
      <c r="B442" s="10" t="s">
        <v>97</v>
      </c>
      <c r="C442" s="10" t="s">
        <v>203</v>
      </c>
      <c r="D442" s="10" t="s">
        <v>156</v>
      </c>
      <c r="E442" s="11">
        <v>120.0</v>
      </c>
      <c r="F442" s="10" t="s">
        <v>21</v>
      </c>
      <c r="G442" s="13">
        <f t="shared" si="1"/>
        <v>6</v>
      </c>
      <c r="H442" s="6"/>
      <c r="I442" s="6"/>
      <c r="J442" s="6"/>
      <c r="M442" s="9">
        <v>44414.0</v>
      </c>
      <c r="N442" s="10" t="s">
        <v>97</v>
      </c>
      <c r="O442" s="10" t="s">
        <v>203</v>
      </c>
      <c r="P442" s="10" t="s">
        <v>156</v>
      </c>
      <c r="Q442" s="10" t="s">
        <v>21</v>
      </c>
      <c r="R442" s="13">
        <f t="shared" si="2"/>
        <v>6</v>
      </c>
      <c r="S442" s="6"/>
      <c r="T442" s="6"/>
      <c r="U442" s="6"/>
    </row>
    <row r="443">
      <c r="A443" s="9">
        <v>44414.0</v>
      </c>
      <c r="B443" s="10" t="s">
        <v>97</v>
      </c>
      <c r="C443" s="16">
        <v>1.0E46</v>
      </c>
      <c r="D443" s="10" t="s">
        <v>155</v>
      </c>
      <c r="E443" s="11">
        <v>220.0</v>
      </c>
      <c r="F443" s="10" t="s">
        <v>18</v>
      </c>
      <c r="G443" s="13">
        <f t="shared" si="1"/>
        <v>6</v>
      </c>
      <c r="H443" s="6"/>
      <c r="I443" s="6"/>
      <c r="J443" s="6"/>
      <c r="M443" s="9">
        <v>44414.0</v>
      </c>
      <c r="N443" s="10" t="s">
        <v>97</v>
      </c>
      <c r="O443" s="16">
        <v>1.0E46</v>
      </c>
      <c r="P443" s="10" t="s">
        <v>155</v>
      </c>
      <c r="Q443" s="10" t="s">
        <v>18</v>
      </c>
      <c r="R443" s="13">
        <f t="shared" si="2"/>
        <v>6</v>
      </c>
      <c r="S443" s="6"/>
      <c r="T443" s="6"/>
      <c r="U443" s="6"/>
    </row>
    <row r="444">
      <c r="A444" s="9">
        <v>44414.0</v>
      </c>
      <c r="B444" s="10" t="s">
        <v>97</v>
      </c>
      <c r="C444" s="10" t="s">
        <v>98</v>
      </c>
      <c r="D444" s="10" t="s">
        <v>156</v>
      </c>
      <c r="E444" s="11">
        <v>120.0</v>
      </c>
      <c r="F444" s="10" t="s">
        <v>21</v>
      </c>
      <c r="G444" s="13">
        <f t="shared" si="1"/>
        <v>6</v>
      </c>
      <c r="H444" s="6"/>
      <c r="I444" s="6"/>
      <c r="J444" s="6"/>
      <c r="M444" s="9">
        <v>44414.0</v>
      </c>
      <c r="N444" s="10" t="s">
        <v>97</v>
      </c>
      <c r="O444" s="10" t="s">
        <v>98</v>
      </c>
      <c r="P444" s="10" t="s">
        <v>156</v>
      </c>
      <c r="Q444" s="10" t="s">
        <v>21</v>
      </c>
      <c r="R444" s="13">
        <f t="shared" si="2"/>
        <v>6</v>
      </c>
      <c r="S444" s="6"/>
      <c r="T444" s="6"/>
      <c r="U444" s="6"/>
    </row>
    <row r="445">
      <c r="A445" s="9">
        <v>44414.0</v>
      </c>
      <c r="B445" s="10" t="s">
        <v>97</v>
      </c>
      <c r="C445" s="16">
        <v>4.0E47</v>
      </c>
      <c r="D445" s="10" t="s">
        <v>159</v>
      </c>
      <c r="E445" s="11">
        <v>90.0</v>
      </c>
      <c r="F445" s="10" t="s">
        <v>160</v>
      </c>
      <c r="G445" s="13">
        <f t="shared" si="1"/>
        <v>6</v>
      </c>
      <c r="H445" s="6"/>
      <c r="I445" s="6"/>
      <c r="J445" s="6"/>
      <c r="M445" s="9">
        <v>44414.0</v>
      </c>
      <c r="N445" s="10" t="s">
        <v>97</v>
      </c>
      <c r="O445" s="16">
        <v>4.0E47</v>
      </c>
      <c r="P445" s="10" t="s">
        <v>159</v>
      </c>
      <c r="Q445" s="10" t="s">
        <v>160</v>
      </c>
      <c r="R445" s="13">
        <f t="shared" si="2"/>
        <v>6</v>
      </c>
      <c r="S445" s="6"/>
      <c r="T445" s="6"/>
      <c r="U445" s="6"/>
    </row>
    <row r="446">
      <c r="A446" s="9">
        <v>44414.0</v>
      </c>
      <c r="B446" s="10" t="s">
        <v>97</v>
      </c>
      <c r="C446" s="10" t="s">
        <v>204</v>
      </c>
      <c r="D446" s="10" t="s">
        <v>156</v>
      </c>
      <c r="E446" s="11">
        <v>120.0</v>
      </c>
      <c r="F446" s="10" t="s">
        <v>21</v>
      </c>
      <c r="G446" s="13">
        <f t="shared" si="1"/>
        <v>6</v>
      </c>
      <c r="H446" s="6"/>
      <c r="I446" s="6"/>
      <c r="J446" s="6"/>
      <c r="M446" s="9">
        <v>44414.0</v>
      </c>
      <c r="N446" s="10" t="s">
        <v>97</v>
      </c>
      <c r="O446" s="10" t="s">
        <v>204</v>
      </c>
      <c r="P446" s="10" t="s">
        <v>156</v>
      </c>
      <c r="Q446" s="10" t="s">
        <v>21</v>
      </c>
      <c r="R446" s="13">
        <f t="shared" si="2"/>
        <v>6</v>
      </c>
      <c r="S446" s="6"/>
      <c r="T446" s="6"/>
      <c r="U446" s="6"/>
    </row>
    <row r="447">
      <c r="A447" s="9">
        <v>44414.0</v>
      </c>
      <c r="B447" s="10" t="s">
        <v>97</v>
      </c>
      <c r="C447" s="10" t="s">
        <v>100</v>
      </c>
      <c r="D447" s="10" t="s">
        <v>166</v>
      </c>
      <c r="E447" s="11">
        <v>200.0</v>
      </c>
      <c r="F447" s="10" t="s">
        <v>14</v>
      </c>
      <c r="G447" s="13">
        <f t="shared" si="1"/>
        <v>6</v>
      </c>
      <c r="H447" s="6"/>
      <c r="I447" s="6"/>
      <c r="J447" s="6"/>
      <c r="M447" s="9">
        <v>44414.0</v>
      </c>
      <c r="N447" s="10" t="s">
        <v>97</v>
      </c>
      <c r="O447" s="10" t="s">
        <v>100</v>
      </c>
      <c r="P447" s="10" t="s">
        <v>166</v>
      </c>
      <c r="Q447" s="10" t="s">
        <v>14</v>
      </c>
      <c r="R447" s="13">
        <f t="shared" si="2"/>
        <v>6</v>
      </c>
      <c r="S447" s="6"/>
      <c r="T447" s="6"/>
      <c r="U447" s="6"/>
    </row>
    <row r="448">
      <c r="A448" s="9">
        <v>44414.0</v>
      </c>
      <c r="B448" s="10" t="s">
        <v>97</v>
      </c>
      <c r="C448" s="10" t="s">
        <v>101</v>
      </c>
      <c r="D448" s="10" t="s">
        <v>166</v>
      </c>
      <c r="E448" s="11">
        <v>200.0</v>
      </c>
      <c r="F448" s="10" t="s">
        <v>14</v>
      </c>
      <c r="G448" s="13">
        <f t="shared" si="1"/>
        <v>6</v>
      </c>
      <c r="H448" s="6"/>
      <c r="I448" s="6"/>
      <c r="J448" s="6"/>
      <c r="M448" s="9">
        <v>44414.0</v>
      </c>
      <c r="N448" s="10" t="s">
        <v>97</v>
      </c>
      <c r="O448" s="10" t="s">
        <v>101</v>
      </c>
      <c r="P448" s="10" t="s">
        <v>166</v>
      </c>
      <c r="Q448" s="10" t="s">
        <v>14</v>
      </c>
      <c r="R448" s="13">
        <f t="shared" si="2"/>
        <v>6</v>
      </c>
      <c r="S448" s="6"/>
      <c r="T448" s="6"/>
      <c r="U448" s="6"/>
    </row>
    <row r="449">
      <c r="A449" s="9">
        <v>44414.0</v>
      </c>
      <c r="B449" s="10" t="s">
        <v>97</v>
      </c>
      <c r="C449" s="10">
        <v>2649.0</v>
      </c>
      <c r="D449" s="10" t="s">
        <v>158</v>
      </c>
      <c r="E449" s="11">
        <v>200.0</v>
      </c>
      <c r="F449" s="10" t="s">
        <v>14</v>
      </c>
      <c r="G449" s="13">
        <f t="shared" si="1"/>
        <v>6</v>
      </c>
      <c r="H449" s="6"/>
      <c r="I449" s="6"/>
      <c r="J449" s="6"/>
      <c r="M449" s="9">
        <v>44414.0</v>
      </c>
      <c r="N449" s="10" t="s">
        <v>97</v>
      </c>
      <c r="O449" s="10">
        <v>2649.0</v>
      </c>
      <c r="P449" s="10" t="s">
        <v>158</v>
      </c>
      <c r="Q449" s="10" t="s">
        <v>14</v>
      </c>
      <c r="R449" s="13">
        <f t="shared" si="2"/>
        <v>6</v>
      </c>
      <c r="S449" s="6"/>
      <c r="T449" s="6"/>
      <c r="U449" s="6"/>
    </row>
    <row r="450">
      <c r="A450" s="9">
        <v>44414.0</v>
      </c>
      <c r="B450" s="10" t="s">
        <v>97</v>
      </c>
      <c r="C450" s="10">
        <v>2649.0</v>
      </c>
      <c r="D450" s="10" t="s">
        <v>166</v>
      </c>
      <c r="E450" s="11">
        <v>200.0</v>
      </c>
      <c r="F450" s="10" t="s">
        <v>14</v>
      </c>
      <c r="G450" s="13">
        <f t="shared" si="1"/>
        <v>6</v>
      </c>
      <c r="H450" s="6"/>
      <c r="I450" s="6"/>
      <c r="J450" s="6"/>
      <c r="M450" s="9">
        <v>44414.0</v>
      </c>
      <c r="N450" s="10" t="s">
        <v>97</v>
      </c>
      <c r="O450" s="10">
        <v>2649.0</v>
      </c>
      <c r="P450" s="10" t="s">
        <v>166</v>
      </c>
      <c r="Q450" s="10" t="s">
        <v>14</v>
      </c>
      <c r="R450" s="13">
        <f t="shared" si="2"/>
        <v>6</v>
      </c>
      <c r="S450" s="6"/>
      <c r="T450" s="6"/>
      <c r="U450" s="6"/>
    </row>
    <row r="451">
      <c r="A451" s="9">
        <v>44414.0</v>
      </c>
      <c r="B451" s="10" t="s">
        <v>97</v>
      </c>
      <c r="C451" s="10">
        <v>8043.0</v>
      </c>
      <c r="D451" s="10" t="s">
        <v>159</v>
      </c>
      <c r="E451" s="11">
        <v>90.0</v>
      </c>
      <c r="F451" s="10" t="s">
        <v>160</v>
      </c>
      <c r="G451" s="13">
        <f t="shared" si="1"/>
        <v>6</v>
      </c>
      <c r="H451" s="6"/>
      <c r="I451" s="6"/>
      <c r="J451" s="6"/>
      <c r="M451" s="9">
        <v>44414.0</v>
      </c>
      <c r="N451" s="10" t="s">
        <v>97</v>
      </c>
      <c r="O451" s="10">
        <v>8043.0</v>
      </c>
      <c r="P451" s="10" t="s">
        <v>159</v>
      </c>
      <c r="Q451" s="10" t="s">
        <v>160</v>
      </c>
      <c r="R451" s="13">
        <f t="shared" si="2"/>
        <v>6</v>
      </c>
      <c r="S451" s="6"/>
      <c r="T451" s="6"/>
      <c r="U451" s="6"/>
    </row>
    <row r="452">
      <c r="A452" s="9">
        <v>44414.0</v>
      </c>
      <c r="B452" s="10" t="s">
        <v>97</v>
      </c>
      <c r="C452" s="10" t="s">
        <v>103</v>
      </c>
      <c r="D452" s="10" t="s">
        <v>153</v>
      </c>
      <c r="E452" s="11">
        <v>220.0</v>
      </c>
      <c r="F452" s="10" t="s">
        <v>12</v>
      </c>
      <c r="G452" s="13">
        <f t="shared" si="1"/>
        <v>6</v>
      </c>
      <c r="H452" s="6"/>
      <c r="I452" s="6"/>
      <c r="J452" s="6"/>
      <c r="M452" s="9">
        <v>44414.0</v>
      </c>
      <c r="N452" s="10" t="s">
        <v>97</v>
      </c>
      <c r="O452" s="10" t="s">
        <v>103</v>
      </c>
      <c r="P452" s="10" t="s">
        <v>153</v>
      </c>
      <c r="Q452" s="10" t="s">
        <v>12</v>
      </c>
      <c r="R452" s="13">
        <f t="shared" si="2"/>
        <v>6</v>
      </c>
      <c r="S452" s="6"/>
      <c r="T452" s="6"/>
      <c r="U452" s="6"/>
    </row>
    <row r="453">
      <c r="A453" s="9">
        <v>44414.0</v>
      </c>
      <c r="B453" s="10" t="s">
        <v>97</v>
      </c>
      <c r="C453" s="10">
        <v>6145.0</v>
      </c>
      <c r="D453" s="10" t="s">
        <v>152</v>
      </c>
      <c r="E453" s="11">
        <v>250.0</v>
      </c>
      <c r="F453" s="10" t="s">
        <v>21</v>
      </c>
      <c r="G453" s="13">
        <f t="shared" si="1"/>
        <v>6</v>
      </c>
      <c r="H453" s="6"/>
      <c r="I453" s="6"/>
      <c r="J453" s="6"/>
      <c r="M453" s="9">
        <v>44414.0</v>
      </c>
      <c r="N453" s="10" t="s">
        <v>97</v>
      </c>
      <c r="O453" s="10">
        <v>6145.0</v>
      </c>
      <c r="P453" s="10" t="s">
        <v>152</v>
      </c>
      <c r="Q453" s="10" t="s">
        <v>21</v>
      </c>
      <c r="R453" s="13">
        <f t="shared" si="2"/>
        <v>6</v>
      </c>
      <c r="S453" s="6"/>
      <c r="T453" s="6"/>
      <c r="U453" s="6"/>
    </row>
    <row r="454">
      <c r="A454" s="9">
        <v>44414.0</v>
      </c>
      <c r="B454" s="10" t="s">
        <v>97</v>
      </c>
      <c r="C454" s="10">
        <v>1342.0</v>
      </c>
      <c r="D454" s="10" t="s">
        <v>159</v>
      </c>
      <c r="E454" s="11">
        <v>90.0</v>
      </c>
      <c r="F454" s="10" t="s">
        <v>160</v>
      </c>
      <c r="G454" s="13">
        <f t="shared" si="1"/>
        <v>6</v>
      </c>
      <c r="H454" s="6"/>
      <c r="I454" s="6"/>
      <c r="J454" s="6"/>
      <c r="M454" s="9">
        <v>44414.0</v>
      </c>
      <c r="N454" s="10" t="s">
        <v>97</v>
      </c>
      <c r="O454" s="10">
        <v>1342.0</v>
      </c>
      <c r="P454" s="10" t="s">
        <v>159</v>
      </c>
      <c r="Q454" s="10" t="s">
        <v>160</v>
      </c>
      <c r="R454" s="13">
        <f t="shared" si="2"/>
        <v>6</v>
      </c>
      <c r="S454" s="6"/>
      <c r="T454" s="6"/>
      <c r="U454" s="6"/>
    </row>
    <row r="455">
      <c r="A455" s="9">
        <v>44414.0</v>
      </c>
      <c r="B455" s="10" t="s">
        <v>97</v>
      </c>
      <c r="C455" s="10">
        <v>5048.0</v>
      </c>
      <c r="D455" s="10" t="s">
        <v>152</v>
      </c>
      <c r="E455" s="11">
        <v>250.0</v>
      </c>
      <c r="F455" s="10" t="s">
        <v>21</v>
      </c>
      <c r="G455" s="13">
        <f t="shared" si="1"/>
        <v>6</v>
      </c>
      <c r="H455" s="6"/>
      <c r="I455" s="6"/>
      <c r="J455" s="6"/>
      <c r="M455" s="9">
        <v>44414.0</v>
      </c>
      <c r="N455" s="10" t="s">
        <v>97</v>
      </c>
      <c r="O455" s="10">
        <v>5048.0</v>
      </c>
      <c r="P455" s="10" t="s">
        <v>152</v>
      </c>
      <c r="Q455" s="10" t="s">
        <v>21</v>
      </c>
      <c r="R455" s="13">
        <f t="shared" si="2"/>
        <v>6</v>
      </c>
      <c r="S455" s="6"/>
      <c r="T455" s="6"/>
      <c r="U455" s="6"/>
    </row>
    <row r="456">
      <c r="A456" s="9">
        <v>44414.0</v>
      </c>
      <c r="B456" s="10" t="s">
        <v>97</v>
      </c>
      <c r="C456" s="10">
        <v>8247.0</v>
      </c>
      <c r="D456" s="10" t="s">
        <v>156</v>
      </c>
      <c r="E456" s="11">
        <v>120.0</v>
      </c>
      <c r="F456" s="10" t="s">
        <v>21</v>
      </c>
      <c r="G456" s="13">
        <f t="shared" si="1"/>
        <v>6</v>
      </c>
      <c r="H456" s="6"/>
      <c r="I456" s="6"/>
      <c r="J456" s="6"/>
      <c r="M456" s="9">
        <v>44414.0</v>
      </c>
      <c r="N456" s="10" t="s">
        <v>97</v>
      </c>
      <c r="O456" s="10">
        <v>8247.0</v>
      </c>
      <c r="P456" s="10" t="s">
        <v>156</v>
      </c>
      <c r="Q456" s="10" t="s">
        <v>21</v>
      </c>
      <c r="R456" s="13">
        <f t="shared" si="2"/>
        <v>6</v>
      </c>
      <c r="S456" s="6"/>
      <c r="T456" s="6"/>
      <c r="U456" s="6"/>
    </row>
    <row r="457">
      <c r="A457" s="9">
        <v>44414.0</v>
      </c>
      <c r="B457" s="10" t="s">
        <v>97</v>
      </c>
      <c r="C457" s="10" t="s">
        <v>109</v>
      </c>
      <c r="D457" s="10" t="s">
        <v>159</v>
      </c>
      <c r="E457" s="11">
        <v>90.0</v>
      </c>
      <c r="F457" s="10" t="s">
        <v>160</v>
      </c>
      <c r="G457" s="13">
        <f t="shared" si="1"/>
        <v>6</v>
      </c>
      <c r="H457" s="6"/>
      <c r="I457" s="6"/>
      <c r="J457" s="6"/>
      <c r="M457" s="9">
        <v>44414.0</v>
      </c>
      <c r="N457" s="10" t="s">
        <v>97</v>
      </c>
      <c r="O457" s="10" t="s">
        <v>109</v>
      </c>
      <c r="P457" s="10" t="s">
        <v>159</v>
      </c>
      <c r="Q457" s="10" t="s">
        <v>160</v>
      </c>
      <c r="R457" s="13">
        <f t="shared" si="2"/>
        <v>6</v>
      </c>
      <c r="S457" s="6"/>
      <c r="T457" s="6"/>
      <c r="U457" s="6"/>
    </row>
    <row r="458">
      <c r="A458" s="9">
        <v>44414.0</v>
      </c>
      <c r="B458" s="10" t="s">
        <v>97</v>
      </c>
      <c r="C458" s="10" t="s">
        <v>205</v>
      </c>
      <c r="D458" s="10" t="s">
        <v>156</v>
      </c>
      <c r="E458" s="11">
        <v>120.0</v>
      </c>
      <c r="F458" s="10" t="s">
        <v>21</v>
      </c>
      <c r="G458" s="13">
        <f t="shared" si="1"/>
        <v>6</v>
      </c>
      <c r="H458" s="6"/>
      <c r="I458" s="6"/>
      <c r="J458" s="6"/>
      <c r="M458" s="9">
        <v>44414.0</v>
      </c>
      <c r="N458" s="10" t="s">
        <v>97</v>
      </c>
      <c r="O458" s="10" t="s">
        <v>205</v>
      </c>
      <c r="P458" s="10" t="s">
        <v>156</v>
      </c>
      <c r="Q458" s="10" t="s">
        <v>21</v>
      </c>
      <c r="R458" s="13">
        <f t="shared" si="2"/>
        <v>6</v>
      </c>
      <c r="S458" s="6"/>
      <c r="T458" s="6"/>
      <c r="U458" s="6"/>
    </row>
    <row r="459">
      <c r="A459" s="9">
        <v>44414.0</v>
      </c>
      <c r="B459" s="10" t="s">
        <v>97</v>
      </c>
      <c r="C459" s="10" t="s">
        <v>170</v>
      </c>
      <c r="D459" s="10" t="s">
        <v>166</v>
      </c>
      <c r="E459" s="11">
        <v>200.0</v>
      </c>
      <c r="F459" s="10" t="s">
        <v>14</v>
      </c>
      <c r="G459" s="13">
        <f t="shared" si="1"/>
        <v>6</v>
      </c>
      <c r="H459" s="6"/>
      <c r="I459" s="6"/>
      <c r="J459" s="6"/>
      <c r="M459" s="9">
        <v>44414.0</v>
      </c>
      <c r="N459" s="10" t="s">
        <v>97</v>
      </c>
      <c r="O459" s="10" t="s">
        <v>170</v>
      </c>
      <c r="P459" s="10" t="s">
        <v>166</v>
      </c>
      <c r="Q459" s="10" t="s">
        <v>14</v>
      </c>
      <c r="R459" s="13">
        <f t="shared" si="2"/>
        <v>6</v>
      </c>
      <c r="S459" s="6"/>
      <c r="T459" s="6"/>
      <c r="U459" s="6"/>
    </row>
    <row r="460">
      <c r="A460" s="9">
        <v>44414.0</v>
      </c>
      <c r="B460" s="10" t="s">
        <v>97</v>
      </c>
      <c r="C460" s="10" t="s">
        <v>206</v>
      </c>
      <c r="D460" s="10" t="s">
        <v>152</v>
      </c>
      <c r="E460" s="11">
        <v>250.0</v>
      </c>
      <c r="F460" s="10" t="s">
        <v>21</v>
      </c>
      <c r="G460" s="13">
        <f t="shared" si="1"/>
        <v>6</v>
      </c>
      <c r="H460" s="6"/>
      <c r="I460" s="6"/>
      <c r="J460" s="6"/>
      <c r="M460" s="9">
        <v>44414.0</v>
      </c>
      <c r="N460" s="10" t="s">
        <v>97</v>
      </c>
      <c r="O460" s="10" t="s">
        <v>206</v>
      </c>
      <c r="P460" s="10" t="s">
        <v>152</v>
      </c>
      <c r="Q460" s="10" t="s">
        <v>21</v>
      </c>
      <c r="R460" s="13">
        <f t="shared" si="2"/>
        <v>6</v>
      </c>
      <c r="S460" s="6"/>
      <c r="T460" s="6"/>
      <c r="U460" s="6"/>
    </row>
    <row r="461">
      <c r="A461" s="9">
        <v>44414.0</v>
      </c>
      <c r="B461" s="10" t="s">
        <v>97</v>
      </c>
      <c r="C461" s="10" t="s">
        <v>207</v>
      </c>
      <c r="D461" s="10" t="s">
        <v>156</v>
      </c>
      <c r="E461" s="11">
        <v>120.0</v>
      </c>
      <c r="F461" s="10" t="s">
        <v>21</v>
      </c>
      <c r="G461" s="13">
        <f t="shared" si="1"/>
        <v>6</v>
      </c>
      <c r="H461" s="6"/>
      <c r="I461" s="6"/>
      <c r="J461" s="6"/>
      <c r="M461" s="9">
        <v>44414.0</v>
      </c>
      <c r="N461" s="10" t="s">
        <v>97</v>
      </c>
      <c r="O461" s="10" t="s">
        <v>207</v>
      </c>
      <c r="P461" s="10" t="s">
        <v>156</v>
      </c>
      <c r="Q461" s="10" t="s">
        <v>21</v>
      </c>
      <c r="R461" s="13">
        <f t="shared" si="2"/>
        <v>6</v>
      </c>
      <c r="S461" s="6"/>
      <c r="T461" s="6"/>
      <c r="U461" s="6"/>
    </row>
    <row r="462">
      <c r="A462" s="9">
        <v>44414.0</v>
      </c>
      <c r="B462" s="10" t="s">
        <v>97</v>
      </c>
      <c r="C462" s="10" t="s">
        <v>208</v>
      </c>
      <c r="D462" s="10" t="s">
        <v>159</v>
      </c>
      <c r="E462" s="11">
        <v>90.0</v>
      </c>
      <c r="F462" s="10" t="s">
        <v>160</v>
      </c>
      <c r="G462" s="13">
        <f t="shared" si="1"/>
        <v>6</v>
      </c>
      <c r="H462" s="6"/>
      <c r="I462" s="6"/>
      <c r="J462" s="6"/>
      <c r="M462" s="9">
        <v>44414.0</v>
      </c>
      <c r="N462" s="10" t="s">
        <v>97</v>
      </c>
      <c r="O462" s="10" t="s">
        <v>208</v>
      </c>
      <c r="P462" s="10" t="s">
        <v>159</v>
      </c>
      <c r="Q462" s="10" t="s">
        <v>160</v>
      </c>
      <c r="R462" s="13">
        <f t="shared" si="2"/>
        <v>6</v>
      </c>
      <c r="S462" s="6"/>
      <c r="T462" s="6"/>
      <c r="U462" s="6"/>
    </row>
    <row r="463">
      <c r="A463" s="9">
        <v>44414.0</v>
      </c>
      <c r="B463" s="10" t="s">
        <v>97</v>
      </c>
      <c r="C463" s="10" t="s">
        <v>171</v>
      </c>
      <c r="D463" s="10" t="s">
        <v>159</v>
      </c>
      <c r="E463" s="11">
        <v>90.0</v>
      </c>
      <c r="F463" s="10" t="s">
        <v>160</v>
      </c>
      <c r="G463" s="13">
        <f t="shared" si="1"/>
        <v>6</v>
      </c>
      <c r="H463" s="6"/>
      <c r="I463" s="6"/>
      <c r="J463" s="6"/>
      <c r="M463" s="9">
        <v>44414.0</v>
      </c>
      <c r="N463" s="10" t="s">
        <v>97</v>
      </c>
      <c r="O463" s="10" t="s">
        <v>171</v>
      </c>
      <c r="P463" s="10" t="s">
        <v>159</v>
      </c>
      <c r="Q463" s="10" t="s">
        <v>160</v>
      </c>
      <c r="R463" s="13">
        <f t="shared" si="2"/>
        <v>6</v>
      </c>
      <c r="S463" s="6"/>
      <c r="T463" s="6"/>
      <c r="U463" s="6"/>
    </row>
    <row r="464">
      <c r="A464" s="9">
        <v>44414.0</v>
      </c>
      <c r="B464" s="10" t="s">
        <v>97</v>
      </c>
      <c r="C464" s="10" t="s">
        <v>172</v>
      </c>
      <c r="D464" s="10" t="s">
        <v>156</v>
      </c>
      <c r="E464" s="11">
        <v>120.0</v>
      </c>
      <c r="F464" s="10" t="s">
        <v>21</v>
      </c>
      <c r="G464" s="13">
        <f t="shared" si="1"/>
        <v>6</v>
      </c>
      <c r="H464" s="6"/>
      <c r="I464" s="6"/>
      <c r="J464" s="6"/>
      <c r="M464" s="9">
        <v>44414.0</v>
      </c>
      <c r="N464" s="10" t="s">
        <v>97</v>
      </c>
      <c r="O464" s="10" t="s">
        <v>172</v>
      </c>
      <c r="P464" s="10" t="s">
        <v>156</v>
      </c>
      <c r="Q464" s="10" t="s">
        <v>21</v>
      </c>
      <c r="R464" s="13">
        <f t="shared" si="2"/>
        <v>6</v>
      </c>
      <c r="S464" s="6"/>
      <c r="T464" s="6"/>
      <c r="U464" s="6"/>
    </row>
    <row r="465">
      <c r="A465" s="9">
        <v>44414.0</v>
      </c>
      <c r="B465" s="10" t="s">
        <v>97</v>
      </c>
      <c r="C465" s="10" t="s">
        <v>173</v>
      </c>
      <c r="D465" s="10" t="s">
        <v>166</v>
      </c>
      <c r="E465" s="11">
        <v>200.0</v>
      </c>
      <c r="F465" s="10" t="s">
        <v>14</v>
      </c>
      <c r="G465" s="13">
        <f t="shared" si="1"/>
        <v>6</v>
      </c>
      <c r="H465" s="6"/>
      <c r="I465" s="6"/>
      <c r="J465" s="6"/>
      <c r="M465" s="9">
        <v>44414.0</v>
      </c>
      <c r="N465" s="10" t="s">
        <v>97</v>
      </c>
      <c r="O465" s="10" t="s">
        <v>173</v>
      </c>
      <c r="P465" s="10" t="s">
        <v>166</v>
      </c>
      <c r="Q465" s="10" t="s">
        <v>14</v>
      </c>
      <c r="R465" s="13">
        <f t="shared" si="2"/>
        <v>6</v>
      </c>
      <c r="S465" s="6"/>
      <c r="T465" s="6"/>
      <c r="U465" s="6"/>
    </row>
    <row r="466">
      <c r="A466" s="9">
        <v>44414.0</v>
      </c>
      <c r="B466" s="10" t="s">
        <v>97</v>
      </c>
      <c r="C466" s="10" t="s">
        <v>209</v>
      </c>
      <c r="D466" s="10" t="s">
        <v>166</v>
      </c>
      <c r="E466" s="11">
        <v>200.0</v>
      </c>
      <c r="F466" s="10" t="s">
        <v>14</v>
      </c>
      <c r="G466" s="13">
        <f t="shared" si="1"/>
        <v>6</v>
      </c>
      <c r="H466" s="6"/>
      <c r="I466" s="6"/>
      <c r="J466" s="6"/>
      <c r="M466" s="9">
        <v>44414.0</v>
      </c>
      <c r="N466" s="10" t="s">
        <v>97</v>
      </c>
      <c r="O466" s="10" t="s">
        <v>209</v>
      </c>
      <c r="P466" s="10" t="s">
        <v>166</v>
      </c>
      <c r="Q466" s="10" t="s">
        <v>14</v>
      </c>
      <c r="R466" s="13">
        <f t="shared" si="2"/>
        <v>6</v>
      </c>
      <c r="S466" s="6"/>
      <c r="T466" s="6"/>
      <c r="U466" s="6"/>
    </row>
    <row r="467">
      <c r="A467" s="9">
        <v>44414.0</v>
      </c>
      <c r="B467" s="10" t="s">
        <v>97</v>
      </c>
      <c r="C467" s="10" t="s">
        <v>210</v>
      </c>
      <c r="D467" s="10" t="s">
        <v>153</v>
      </c>
      <c r="E467" s="11">
        <v>220.0</v>
      </c>
      <c r="F467" s="10" t="s">
        <v>12</v>
      </c>
      <c r="G467" s="13">
        <f t="shared" si="1"/>
        <v>6</v>
      </c>
      <c r="H467" s="6"/>
      <c r="I467" s="6"/>
      <c r="J467" s="6"/>
      <c r="M467" s="9">
        <v>44414.0</v>
      </c>
      <c r="N467" s="10" t="s">
        <v>97</v>
      </c>
      <c r="O467" s="10" t="s">
        <v>210</v>
      </c>
      <c r="P467" s="10" t="s">
        <v>153</v>
      </c>
      <c r="Q467" s="10" t="s">
        <v>12</v>
      </c>
      <c r="R467" s="13">
        <f t="shared" si="2"/>
        <v>6</v>
      </c>
      <c r="S467" s="6"/>
      <c r="T467" s="6"/>
      <c r="U467" s="6"/>
    </row>
    <row r="468">
      <c r="A468" s="9">
        <v>44414.0</v>
      </c>
      <c r="B468" s="10" t="s">
        <v>114</v>
      </c>
      <c r="C468" s="10">
        <v>5043.0</v>
      </c>
      <c r="D468" s="10" t="s">
        <v>161</v>
      </c>
      <c r="E468" s="11">
        <v>240.0</v>
      </c>
      <c r="F468" s="10" t="s">
        <v>21</v>
      </c>
      <c r="G468" s="13">
        <f t="shared" si="1"/>
        <v>6</v>
      </c>
      <c r="H468" s="6"/>
      <c r="I468" s="6"/>
      <c r="J468" s="6"/>
      <c r="M468" s="9">
        <v>44414.0</v>
      </c>
      <c r="N468" s="10" t="s">
        <v>114</v>
      </c>
      <c r="O468" s="10">
        <v>5043.0</v>
      </c>
      <c r="P468" s="10" t="s">
        <v>161</v>
      </c>
      <c r="Q468" s="10" t="s">
        <v>21</v>
      </c>
      <c r="R468" s="13">
        <f t="shared" si="2"/>
        <v>6</v>
      </c>
      <c r="S468" s="6"/>
      <c r="T468" s="6"/>
      <c r="U468" s="6"/>
    </row>
    <row r="469">
      <c r="A469" s="9">
        <v>44414.0</v>
      </c>
      <c r="B469" s="10" t="s">
        <v>114</v>
      </c>
      <c r="C469" s="10">
        <v>5043.0</v>
      </c>
      <c r="D469" s="10" t="s">
        <v>150</v>
      </c>
      <c r="E469" s="11">
        <v>230.0</v>
      </c>
      <c r="F469" s="10" t="s">
        <v>21</v>
      </c>
      <c r="G469" s="13">
        <f t="shared" si="1"/>
        <v>6</v>
      </c>
      <c r="H469" s="6"/>
      <c r="I469" s="6"/>
      <c r="J469" s="6"/>
      <c r="M469" s="9">
        <v>44414.0</v>
      </c>
      <c r="N469" s="10" t="s">
        <v>114</v>
      </c>
      <c r="O469" s="10">
        <v>5043.0</v>
      </c>
      <c r="P469" s="10" t="s">
        <v>150</v>
      </c>
      <c r="Q469" s="10" t="s">
        <v>21</v>
      </c>
      <c r="R469" s="13">
        <f t="shared" si="2"/>
        <v>6</v>
      </c>
      <c r="S469" s="6"/>
      <c r="T469" s="6"/>
      <c r="U469" s="6"/>
    </row>
    <row r="470">
      <c r="A470" s="9">
        <v>44414.0</v>
      </c>
      <c r="B470" s="10" t="s">
        <v>114</v>
      </c>
      <c r="C470" s="10">
        <v>5043.0</v>
      </c>
      <c r="D470" s="10" t="s">
        <v>158</v>
      </c>
      <c r="E470" s="11">
        <v>200.0</v>
      </c>
      <c r="F470" s="10" t="s">
        <v>14</v>
      </c>
      <c r="G470" s="13">
        <f t="shared" si="1"/>
        <v>6</v>
      </c>
      <c r="H470" s="6"/>
      <c r="I470" s="6"/>
      <c r="J470" s="6"/>
      <c r="M470" s="9">
        <v>44414.0</v>
      </c>
      <c r="N470" s="10" t="s">
        <v>114</v>
      </c>
      <c r="O470" s="10">
        <v>5043.0</v>
      </c>
      <c r="P470" s="10" t="s">
        <v>158</v>
      </c>
      <c r="Q470" s="10" t="s">
        <v>14</v>
      </c>
      <c r="R470" s="13">
        <f t="shared" si="2"/>
        <v>6</v>
      </c>
      <c r="S470" s="6"/>
      <c r="T470" s="6"/>
      <c r="U470" s="6"/>
    </row>
    <row r="471">
      <c r="A471" s="9">
        <v>44414.0</v>
      </c>
      <c r="B471" s="10" t="s">
        <v>114</v>
      </c>
      <c r="C471" s="10">
        <v>5043.0</v>
      </c>
      <c r="D471" s="10" t="s">
        <v>166</v>
      </c>
      <c r="E471" s="11">
        <v>200.0</v>
      </c>
      <c r="F471" s="10" t="s">
        <v>14</v>
      </c>
      <c r="G471" s="13">
        <f t="shared" si="1"/>
        <v>6</v>
      </c>
      <c r="H471" s="6"/>
      <c r="I471" s="6"/>
      <c r="J471" s="6"/>
      <c r="M471" s="9">
        <v>44414.0</v>
      </c>
      <c r="N471" s="10" t="s">
        <v>114</v>
      </c>
      <c r="O471" s="10">
        <v>5043.0</v>
      </c>
      <c r="P471" s="10" t="s">
        <v>166</v>
      </c>
      <c r="Q471" s="10" t="s">
        <v>14</v>
      </c>
      <c r="R471" s="13">
        <f t="shared" si="2"/>
        <v>6</v>
      </c>
      <c r="S471" s="6"/>
      <c r="T471" s="6"/>
      <c r="U471" s="6"/>
    </row>
    <row r="472">
      <c r="A472" s="9">
        <v>44414.0</v>
      </c>
      <c r="B472" s="10" t="s">
        <v>114</v>
      </c>
      <c r="C472" s="10">
        <v>5043.0</v>
      </c>
      <c r="D472" s="10" t="s">
        <v>156</v>
      </c>
      <c r="E472" s="11">
        <v>120.0</v>
      </c>
      <c r="F472" s="10" t="s">
        <v>21</v>
      </c>
      <c r="G472" s="13">
        <f t="shared" si="1"/>
        <v>6</v>
      </c>
      <c r="H472" s="6"/>
      <c r="I472" s="6"/>
      <c r="J472" s="6"/>
      <c r="M472" s="9">
        <v>44414.0</v>
      </c>
      <c r="N472" s="10" t="s">
        <v>114</v>
      </c>
      <c r="O472" s="10">
        <v>5043.0</v>
      </c>
      <c r="P472" s="10" t="s">
        <v>156</v>
      </c>
      <c r="Q472" s="10" t="s">
        <v>21</v>
      </c>
      <c r="R472" s="13">
        <f t="shared" si="2"/>
        <v>6</v>
      </c>
      <c r="S472" s="6"/>
      <c r="T472" s="6"/>
      <c r="U472" s="6"/>
    </row>
    <row r="473">
      <c r="A473" s="9">
        <v>44414.0</v>
      </c>
      <c r="B473" s="10" t="s">
        <v>114</v>
      </c>
      <c r="C473" s="10">
        <v>5043.0</v>
      </c>
      <c r="D473" s="10" t="s">
        <v>153</v>
      </c>
      <c r="E473" s="11">
        <v>220.0</v>
      </c>
      <c r="F473" s="10" t="s">
        <v>12</v>
      </c>
      <c r="G473" s="13">
        <f t="shared" si="1"/>
        <v>6</v>
      </c>
      <c r="H473" s="6"/>
      <c r="I473" s="6"/>
      <c r="J473" s="6"/>
      <c r="M473" s="9">
        <v>44414.0</v>
      </c>
      <c r="N473" s="10" t="s">
        <v>114</v>
      </c>
      <c r="O473" s="10">
        <v>5043.0</v>
      </c>
      <c r="P473" s="10" t="s">
        <v>153</v>
      </c>
      <c r="Q473" s="10" t="s">
        <v>12</v>
      </c>
      <c r="R473" s="13">
        <f t="shared" si="2"/>
        <v>6</v>
      </c>
      <c r="S473" s="6"/>
      <c r="T473" s="6"/>
      <c r="U473" s="6"/>
    </row>
    <row r="474">
      <c r="A474" s="9">
        <v>44414.0</v>
      </c>
      <c r="B474" s="10" t="s">
        <v>211</v>
      </c>
      <c r="C474" s="10">
        <v>4142.0</v>
      </c>
      <c r="D474" s="10" t="s">
        <v>156</v>
      </c>
      <c r="E474" s="11">
        <v>120.0</v>
      </c>
      <c r="F474" s="10" t="s">
        <v>21</v>
      </c>
      <c r="G474" s="13">
        <f t="shared" si="1"/>
        <v>6</v>
      </c>
      <c r="H474" s="6"/>
      <c r="I474" s="6"/>
      <c r="J474" s="6"/>
      <c r="M474" s="9">
        <v>44414.0</v>
      </c>
      <c r="N474" s="10" t="s">
        <v>211</v>
      </c>
      <c r="O474" s="10">
        <v>4142.0</v>
      </c>
      <c r="P474" s="10" t="s">
        <v>156</v>
      </c>
      <c r="Q474" s="10" t="s">
        <v>21</v>
      </c>
      <c r="R474" s="13">
        <f t="shared" si="2"/>
        <v>6</v>
      </c>
      <c r="S474" s="6"/>
      <c r="T474" s="6"/>
      <c r="U474" s="6"/>
    </row>
    <row r="475">
      <c r="A475" s="9">
        <v>44414.0</v>
      </c>
      <c r="B475" s="10" t="s">
        <v>211</v>
      </c>
      <c r="C475" s="10" t="s">
        <v>212</v>
      </c>
      <c r="D475" s="10" t="s">
        <v>150</v>
      </c>
      <c r="E475" s="11">
        <v>230.0</v>
      </c>
      <c r="F475" s="10" t="s">
        <v>21</v>
      </c>
      <c r="G475" s="13">
        <f t="shared" si="1"/>
        <v>6</v>
      </c>
      <c r="H475" s="6"/>
      <c r="I475" s="6"/>
      <c r="J475" s="6"/>
      <c r="M475" s="9">
        <v>44414.0</v>
      </c>
      <c r="N475" s="10" t="s">
        <v>211</v>
      </c>
      <c r="O475" s="10" t="s">
        <v>212</v>
      </c>
      <c r="P475" s="10" t="s">
        <v>150</v>
      </c>
      <c r="Q475" s="10" t="s">
        <v>21</v>
      </c>
      <c r="R475" s="13">
        <f t="shared" si="2"/>
        <v>6</v>
      </c>
      <c r="S475" s="6"/>
      <c r="T475" s="6"/>
      <c r="U475" s="6"/>
    </row>
    <row r="476">
      <c r="A476" s="9">
        <v>44414.0</v>
      </c>
      <c r="B476" s="10" t="s">
        <v>211</v>
      </c>
      <c r="C476" s="10" t="s">
        <v>212</v>
      </c>
      <c r="D476" s="10" t="s">
        <v>150</v>
      </c>
      <c r="E476" s="11">
        <v>230.0</v>
      </c>
      <c r="F476" s="10" t="s">
        <v>21</v>
      </c>
      <c r="G476" s="13">
        <f t="shared" si="1"/>
        <v>6</v>
      </c>
      <c r="H476" s="6"/>
      <c r="I476" s="6"/>
      <c r="J476" s="6"/>
      <c r="M476" s="9">
        <v>44414.0</v>
      </c>
      <c r="N476" s="10" t="s">
        <v>211</v>
      </c>
      <c r="O476" s="10" t="s">
        <v>212</v>
      </c>
      <c r="P476" s="10" t="s">
        <v>150</v>
      </c>
      <c r="Q476" s="10" t="s">
        <v>21</v>
      </c>
      <c r="R476" s="13">
        <f t="shared" si="2"/>
        <v>6</v>
      </c>
      <c r="S476" s="6"/>
      <c r="T476" s="6"/>
      <c r="U476" s="6"/>
    </row>
    <row r="477">
      <c r="A477" s="9">
        <v>44414.0</v>
      </c>
      <c r="B477" s="10" t="s">
        <v>211</v>
      </c>
      <c r="C477" s="10">
        <v>7744.0</v>
      </c>
      <c r="D477" s="10" t="s">
        <v>158</v>
      </c>
      <c r="E477" s="11">
        <v>200.0</v>
      </c>
      <c r="F477" s="10" t="s">
        <v>14</v>
      </c>
      <c r="G477" s="13">
        <f t="shared" si="1"/>
        <v>6</v>
      </c>
      <c r="H477" s="6"/>
      <c r="I477" s="6"/>
      <c r="J477" s="6"/>
      <c r="M477" s="9">
        <v>44414.0</v>
      </c>
      <c r="N477" s="10" t="s">
        <v>211</v>
      </c>
      <c r="O477" s="10">
        <v>7744.0</v>
      </c>
      <c r="P477" s="10" t="s">
        <v>158</v>
      </c>
      <c r="Q477" s="10" t="s">
        <v>14</v>
      </c>
      <c r="R477" s="13">
        <f t="shared" si="2"/>
        <v>6</v>
      </c>
      <c r="S477" s="6"/>
      <c r="T477" s="6"/>
      <c r="U477" s="6"/>
    </row>
    <row r="478">
      <c r="A478" s="9">
        <v>44414.0</v>
      </c>
      <c r="B478" s="10" t="s">
        <v>211</v>
      </c>
      <c r="C478" s="10">
        <v>540.0</v>
      </c>
      <c r="D478" s="10" t="s">
        <v>156</v>
      </c>
      <c r="E478" s="11">
        <v>120.0</v>
      </c>
      <c r="F478" s="10" t="s">
        <v>21</v>
      </c>
      <c r="G478" s="13">
        <f t="shared" si="1"/>
        <v>6</v>
      </c>
      <c r="H478" s="6"/>
      <c r="I478" s="6"/>
      <c r="J478" s="6"/>
      <c r="M478" s="9">
        <v>44414.0</v>
      </c>
      <c r="N478" s="10" t="s">
        <v>211</v>
      </c>
      <c r="O478" s="10">
        <v>540.0</v>
      </c>
      <c r="P478" s="10" t="s">
        <v>156</v>
      </c>
      <c r="Q478" s="10" t="s">
        <v>21</v>
      </c>
      <c r="R478" s="13">
        <f t="shared" si="2"/>
        <v>6</v>
      </c>
      <c r="S478" s="6"/>
      <c r="T478" s="6"/>
      <c r="U478" s="6"/>
    </row>
    <row r="479">
      <c r="A479" s="9">
        <v>44414.0</v>
      </c>
      <c r="B479" s="10" t="s">
        <v>115</v>
      </c>
      <c r="C479" s="10" t="s">
        <v>116</v>
      </c>
      <c r="D479" s="10" t="s">
        <v>156</v>
      </c>
      <c r="E479" s="11">
        <v>120.0</v>
      </c>
      <c r="F479" s="10" t="s">
        <v>21</v>
      </c>
      <c r="G479" s="13">
        <f t="shared" si="1"/>
        <v>6</v>
      </c>
      <c r="H479" s="6"/>
      <c r="I479" s="6"/>
      <c r="J479" s="6"/>
      <c r="M479" s="9">
        <v>44414.0</v>
      </c>
      <c r="N479" s="10" t="s">
        <v>115</v>
      </c>
      <c r="O479" s="10" t="s">
        <v>116</v>
      </c>
      <c r="P479" s="10" t="s">
        <v>156</v>
      </c>
      <c r="Q479" s="10" t="s">
        <v>21</v>
      </c>
      <c r="R479" s="13">
        <f t="shared" si="2"/>
        <v>6</v>
      </c>
      <c r="S479" s="6"/>
      <c r="T479" s="6"/>
      <c r="U479" s="6"/>
    </row>
    <row r="480">
      <c r="A480" s="9">
        <v>44414.0</v>
      </c>
      <c r="B480" s="10" t="s">
        <v>115</v>
      </c>
      <c r="C480" s="10" t="s">
        <v>213</v>
      </c>
      <c r="D480" s="10" t="s">
        <v>159</v>
      </c>
      <c r="E480" s="11">
        <v>90.0</v>
      </c>
      <c r="F480" s="10" t="s">
        <v>160</v>
      </c>
      <c r="G480" s="13">
        <f t="shared" si="1"/>
        <v>6</v>
      </c>
      <c r="H480" s="6"/>
      <c r="I480" s="6"/>
      <c r="J480" s="6"/>
      <c r="M480" s="9">
        <v>44414.0</v>
      </c>
      <c r="N480" s="10" t="s">
        <v>115</v>
      </c>
      <c r="O480" s="10" t="s">
        <v>213</v>
      </c>
      <c r="P480" s="10" t="s">
        <v>159</v>
      </c>
      <c r="Q480" s="10" t="s">
        <v>160</v>
      </c>
      <c r="R480" s="13">
        <f t="shared" si="2"/>
        <v>6</v>
      </c>
      <c r="S480" s="6"/>
      <c r="T480" s="6"/>
      <c r="U480" s="6"/>
    </row>
    <row r="481">
      <c r="A481" s="9">
        <v>44414.0</v>
      </c>
      <c r="B481" s="10" t="s">
        <v>115</v>
      </c>
      <c r="C481" s="10">
        <v>6840.0</v>
      </c>
      <c r="D481" s="10" t="s">
        <v>153</v>
      </c>
      <c r="E481" s="11">
        <v>220.0</v>
      </c>
      <c r="F481" s="10" t="s">
        <v>12</v>
      </c>
      <c r="G481" s="13">
        <f t="shared" si="1"/>
        <v>6</v>
      </c>
      <c r="H481" s="6"/>
      <c r="I481" s="6"/>
      <c r="J481" s="6"/>
      <c r="M481" s="9">
        <v>44414.0</v>
      </c>
      <c r="N481" s="10" t="s">
        <v>115</v>
      </c>
      <c r="O481" s="10">
        <v>6840.0</v>
      </c>
      <c r="P481" s="10" t="s">
        <v>153</v>
      </c>
      <c r="Q481" s="10" t="s">
        <v>12</v>
      </c>
      <c r="R481" s="13">
        <f t="shared" si="2"/>
        <v>6</v>
      </c>
      <c r="S481" s="6"/>
      <c r="T481" s="6"/>
      <c r="U481" s="6"/>
    </row>
    <row r="482">
      <c r="A482" s="9">
        <v>44414.0</v>
      </c>
      <c r="B482" s="10" t="s">
        <v>115</v>
      </c>
      <c r="C482" s="10" t="s">
        <v>214</v>
      </c>
      <c r="D482" s="10" t="s">
        <v>162</v>
      </c>
      <c r="E482" s="11">
        <v>130.0</v>
      </c>
      <c r="F482" s="10" t="s">
        <v>18</v>
      </c>
      <c r="G482" s="13">
        <f t="shared" si="1"/>
        <v>6</v>
      </c>
      <c r="H482" s="6"/>
      <c r="I482" s="6"/>
      <c r="J482" s="6"/>
      <c r="M482" s="9">
        <v>44414.0</v>
      </c>
      <c r="N482" s="10" t="s">
        <v>115</v>
      </c>
      <c r="O482" s="10" t="s">
        <v>214</v>
      </c>
      <c r="P482" s="10" t="s">
        <v>162</v>
      </c>
      <c r="Q482" s="10" t="s">
        <v>18</v>
      </c>
      <c r="R482" s="13">
        <f t="shared" si="2"/>
        <v>6</v>
      </c>
      <c r="S482" s="6"/>
      <c r="T482" s="6"/>
      <c r="U482" s="6"/>
    </row>
    <row r="483">
      <c r="A483" s="9">
        <v>44414.0</v>
      </c>
      <c r="B483" s="10" t="s">
        <v>115</v>
      </c>
      <c r="C483" s="10" t="s">
        <v>119</v>
      </c>
      <c r="D483" s="10" t="s">
        <v>153</v>
      </c>
      <c r="E483" s="11">
        <v>220.0</v>
      </c>
      <c r="F483" s="10" t="s">
        <v>12</v>
      </c>
      <c r="G483" s="13">
        <f t="shared" si="1"/>
        <v>6</v>
      </c>
      <c r="H483" s="6"/>
      <c r="I483" s="6"/>
      <c r="J483" s="6"/>
      <c r="M483" s="9">
        <v>44414.0</v>
      </c>
      <c r="N483" s="10" t="s">
        <v>115</v>
      </c>
      <c r="O483" s="10" t="s">
        <v>119</v>
      </c>
      <c r="P483" s="10" t="s">
        <v>153</v>
      </c>
      <c r="Q483" s="10" t="s">
        <v>12</v>
      </c>
      <c r="R483" s="13">
        <f t="shared" si="2"/>
        <v>6</v>
      </c>
      <c r="S483" s="6"/>
      <c r="T483" s="6"/>
      <c r="U483" s="6"/>
    </row>
    <row r="484">
      <c r="A484" s="9">
        <v>44414.0</v>
      </c>
      <c r="B484" s="10" t="s">
        <v>115</v>
      </c>
      <c r="C484" s="10" t="s">
        <v>120</v>
      </c>
      <c r="D484" s="10" t="s">
        <v>156</v>
      </c>
      <c r="E484" s="11">
        <v>120.0</v>
      </c>
      <c r="F484" s="10" t="s">
        <v>21</v>
      </c>
      <c r="G484" s="13">
        <f t="shared" si="1"/>
        <v>6</v>
      </c>
      <c r="H484" s="6"/>
      <c r="I484" s="6"/>
      <c r="J484" s="6"/>
      <c r="M484" s="9">
        <v>44414.0</v>
      </c>
      <c r="N484" s="10" t="s">
        <v>115</v>
      </c>
      <c r="O484" s="10" t="s">
        <v>120</v>
      </c>
      <c r="P484" s="10" t="s">
        <v>156</v>
      </c>
      <c r="Q484" s="10" t="s">
        <v>21</v>
      </c>
      <c r="R484" s="13">
        <f t="shared" si="2"/>
        <v>6</v>
      </c>
      <c r="S484" s="6"/>
      <c r="T484" s="6"/>
      <c r="U484" s="6"/>
    </row>
    <row r="485">
      <c r="A485" s="9">
        <v>44415.0</v>
      </c>
      <c r="B485" s="10" t="s">
        <v>115</v>
      </c>
      <c r="C485" s="10" t="s">
        <v>175</v>
      </c>
      <c r="D485" s="10" t="s">
        <v>153</v>
      </c>
      <c r="E485" s="11">
        <v>220.0</v>
      </c>
      <c r="F485" s="10" t="s">
        <v>12</v>
      </c>
      <c r="G485" s="13">
        <f t="shared" si="1"/>
        <v>7</v>
      </c>
      <c r="H485" s="6"/>
      <c r="I485" s="6"/>
      <c r="J485" s="6"/>
      <c r="M485" s="9">
        <v>44415.0</v>
      </c>
      <c r="N485" s="10" t="s">
        <v>115</v>
      </c>
      <c r="O485" s="10" t="s">
        <v>175</v>
      </c>
      <c r="P485" s="10" t="s">
        <v>153</v>
      </c>
      <c r="Q485" s="10" t="s">
        <v>12</v>
      </c>
      <c r="R485" s="13">
        <f t="shared" si="2"/>
        <v>7</v>
      </c>
      <c r="S485" s="6"/>
      <c r="T485" s="6"/>
      <c r="U485" s="6"/>
    </row>
    <row r="486">
      <c r="A486" s="9">
        <v>44416.0</v>
      </c>
      <c r="B486" s="10" t="s">
        <v>115</v>
      </c>
      <c r="C486" s="10" t="s">
        <v>121</v>
      </c>
      <c r="D486" s="10" t="s">
        <v>152</v>
      </c>
      <c r="E486" s="11">
        <v>250.0</v>
      </c>
      <c r="F486" s="10" t="s">
        <v>21</v>
      </c>
      <c r="G486" s="13">
        <f t="shared" si="1"/>
        <v>1</v>
      </c>
      <c r="H486" s="6"/>
      <c r="I486" s="6"/>
      <c r="J486" s="6"/>
      <c r="M486" s="9">
        <v>44416.0</v>
      </c>
      <c r="N486" s="10" t="s">
        <v>115</v>
      </c>
      <c r="O486" s="10" t="s">
        <v>121</v>
      </c>
      <c r="P486" s="10" t="s">
        <v>152</v>
      </c>
      <c r="Q486" s="10" t="s">
        <v>21</v>
      </c>
      <c r="R486" s="13">
        <f t="shared" si="2"/>
        <v>1</v>
      </c>
      <c r="S486" s="6"/>
      <c r="T486" s="6"/>
      <c r="U486" s="6"/>
    </row>
    <row r="487">
      <c r="A487" s="9">
        <v>44417.0</v>
      </c>
      <c r="B487" s="10" t="s">
        <v>115</v>
      </c>
      <c r="C487" s="10" t="s">
        <v>176</v>
      </c>
      <c r="D487" s="10" t="s">
        <v>158</v>
      </c>
      <c r="E487" s="11">
        <v>200.0</v>
      </c>
      <c r="F487" s="10" t="s">
        <v>14</v>
      </c>
      <c r="G487" s="13">
        <f t="shared" si="1"/>
        <v>2</v>
      </c>
      <c r="H487" s="6"/>
      <c r="I487" s="6"/>
      <c r="J487" s="6"/>
      <c r="M487" s="9">
        <v>44417.0</v>
      </c>
      <c r="N487" s="10" t="s">
        <v>115</v>
      </c>
      <c r="O487" s="10" t="s">
        <v>176</v>
      </c>
      <c r="P487" s="10" t="s">
        <v>158</v>
      </c>
      <c r="Q487" s="10" t="s">
        <v>14</v>
      </c>
      <c r="R487" s="13">
        <f t="shared" si="2"/>
        <v>2</v>
      </c>
      <c r="S487" s="6"/>
      <c r="T487" s="6"/>
      <c r="U487" s="6"/>
    </row>
    <row r="488">
      <c r="A488" s="9">
        <v>44418.0</v>
      </c>
      <c r="B488" s="10" t="s">
        <v>122</v>
      </c>
      <c r="C488" s="10" t="s">
        <v>123</v>
      </c>
      <c r="D488" s="10" t="s">
        <v>158</v>
      </c>
      <c r="E488" s="11">
        <v>200.0</v>
      </c>
      <c r="F488" s="10" t="s">
        <v>14</v>
      </c>
      <c r="G488" s="13">
        <f t="shared" si="1"/>
        <v>3</v>
      </c>
      <c r="H488" s="6"/>
      <c r="I488" s="6"/>
      <c r="J488" s="6"/>
      <c r="M488" s="9">
        <v>44418.0</v>
      </c>
      <c r="N488" s="10" t="s">
        <v>122</v>
      </c>
      <c r="O488" s="10" t="s">
        <v>123</v>
      </c>
      <c r="P488" s="10" t="s">
        <v>158</v>
      </c>
      <c r="Q488" s="10" t="s">
        <v>14</v>
      </c>
      <c r="R488" s="13">
        <f t="shared" si="2"/>
        <v>3</v>
      </c>
      <c r="S488" s="6"/>
      <c r="T488" s="6"/>
      <c r="U488" s="6"/>
    </row>
    <row r="489">
      <c r="A489" s="9">
        <v>44419.0</v>
      </c>
      <c r="B489" s="10" t="s">
        <v>122</v>
      </c>
      <c r="C489" s="10" t="s">
        <v>124</v>
      </c>
      <c r="D489" s="10" t="s">
        <v>155</v>
      </c>
      <c r="E489" s="11">
        <v>220.0</v>
      </c>
      <c r="F489" s="10" t="s">
        <v>18</v>
      </c>
      <c r="G489" s="13">
        <f t="shared" si="1"/>
        <v>4</v>
      </c>
      <c r="H489" s="6"/>
      <c r="I489" s="6"/>
      <c r="J489" s="6"/>
      <c r="M489" s="9">
        <v>44419.0</v>
      </c>
      <c r="N489" s="10" t="s">
        <v>122</v>
      </c>
      <c r="O489" s="10" t="s">
        <v>124</v>
      </c>
      <c r="P489" s="10" t="s">
        <v>155</v>
      </c>
      <c r="Q489" s="10" t="s">
        <v>18</v>
      </c>
      <c r="R489" s="13">
        <f t="shared" si="2"/>
        <v>4</v>
      </c>
      <c r="S489" s="6"/>
      <c r="T489" s="6"/>
      <c r="U489" s="6"/>
    </row>
    <row r="490">
      <c r="A490" s="9">
        <v>44420.0</v>
      </c>
      <c r="B490" s="10" t="s">
        <v>122</v>
      </c>
      <c r="C490" s="10" t="s">
        <v>125</v>
      </c>
      <c r="D490" s="10" t="s">
        <v>156</v>
      </c>
      <c r="E490" s="11">
        <v>120.0</v>
      </c>
      <c r="F490" s="10" t="s">
        <v>21</v>
      </c>
      <c r="G490" s="13">
        <f t="shared" si="1"/>
        <v>5</v>
      </c>
      <c r="H490" s="6"/>
      <c r="I490" s="6"/>
      <c r="J490" s="6"/>
      <c r="M490" s="9">
        <v>44420.0</v>
      </c>
      <c r="N490" s="10" t="s">
        <v>122</v>
      </c>
      <c r="O490" s="10" t="s">
        <v>125</v>
      </c>
      <c r="P490" s="10" t="s">
        <v>156</v>
      </c>
      <c r="Q490" s="10" t="s">
        <v>21</v>
      </c>
      <c r="R490" s="13">
        <f t="shared" si="2"/>
        <v>5</v>
      </c>
      <c r="S490" s="6"/>
      <c r="T490" s="6"/>
      <c r="U490" s="6"/>
    </row>
    <row r="491">
      <c r="A491" s="9">
        <v>44421.0</v>
      </c>
      <c r="B491" s="10" t="s">
        <v>122</v>
      </c>
      <c r="C491" s="10" t="s">
        <v>127</v>
      </c>
      <c r="D491" s="10" t="s">
        <v>152</v>
      </c>
      <c r="E491" s="11">
        <v>250.0</v>
      </c>
      <c r="F491" s="10" t="s">
        <v>21</v>
      </c>
      <c r="G491" s="13">
        <f t="shared" si="1"/>
        <v>6</v>
      </c>
      <c r="H491" s="6"/>
      <c r="I491" s="6"/>
      <c r="J491" s="6"/>
      <c r="M491" s="9">
        <v>44421.0</v>
      </c>
      <c r="N491" s="10" t="s">
        <v>122</v>
      </c>
      <c r="O491" s="10" t="s">
        <v>127</v>
      </c>
      <c r="P491" s="10" t="s">
        <v>152</v>
      </c>
      <c r="Q491" s="10" t="s">
        <v>21</v>
      </c>
      <c r="R491" s="13">
        <f t="shared" si="2"/>
        <v>6</v>
      </c>
      <c r="S491" s="6"/>
      <c r="T491" s="6"/>
      <c r="U491" s="6"/>
    </row>
    <row r="492">
      <c r="A492" s="9">
        <v>44422.0</v>
      </c>
      <c r="B492" s="10" t="s">
        <v>122</v>
      </c>
      <c r="C492" s="10" t="s">
        <v>215</v>
      </c>
      <c r="D492" s="10" t="s">
        <v>162</v>
      </c>
      <c r="E492" s="11">
        <v>130.0</v>
      </c>
      <c r="F492" s="10" t="s">
        <v>18</v>
      </c>
      <c r="G492" s="13">
        <f t="shared" si="1"/>
        <v>7</v>
      </c>
      <c r="H492" s="6"/>
      <c r="I492" s="6"/>
      <c r="J492" s="6"/>
      <c r="M492" s="9">
        <v>44422.0</v>
      </c>
      <c r="N492" s="10" t="s">
        <v>122</v>
      </c>
      <c r="O492" s="10" t="s">
        <v>215</v>
      </c>
      <c r="P492" s="10" t="s">
        <v>162</v>
      </c>
      <c r="Q492" s="10" t="s">
        <v>18</v>
      </c>
      <c r="R492" s="13">
        <f t="shared" si="2"/>
        <v>7</v>
      </c>
      <c r="S492" s="6"/>
      <c r="T492" s="6"/>
      <c r="U492" s="6"/>
    </row>
    <row r="493">
      <c r="A493" s="9">
        <v>44423.0</v>
      </c>
      <c r="B493" s="10" t="s">
        <v>122</v>
      </c>
      <c r="C493" s="10" t="s">
        <v>180</v>
      </c>
      <c r="D493" s="10" t="s">
        <v>162</v>
      </c>
      <c r="E493" s="11">
        <v>130.0</v>
      </c>
      <c r="F493" s="10" t="s">
        <v>18</v>
      </c>
      <c r="G493" s="13">
        <f t="shared" si="1"/>
        <v>1</v>
      </c>
      <c r="H493" s="6"/>
      <c r="I493" s="6"/>
      <c r="J493" s="6"/>
      <c r="M493" s="9">
        <v>44423.0</v>
      </c>
      <c r="N493" s="10" t="s">
        <v>122</v>
      </c>
      <c r="O493" s="10" t="s">
        <v>180</v>
      </c>
      <c r="P493" s="10" t="s">
        <v>162</v>
      </c>
      <c r="Q493" s="10" t="s">
        <v>18</v>
      </c>
      <c r="R493" s="13">
        <f t="shared" si="2"/>
        <v>1</v>
      </c>
      <c r="S493" s="6"/>
      <c r="T493" s="6"/>
      <c r="U493" s="6"/>
    </row>
    <row r="494">
      <c r="A494" s="9">
        <v>44424.0</v>
      </c>
      <c r="B494" s="10" t="s">
        <v>15</v>
      </c>
      <c r="C494" s="10" t="s">
        <v>216</v>
      </c>
      <c r="D494" s="10" t="s">
        <v>153</v>
      </c>
      <c r="E494" s="11">
        <v>220.0</v>
      </c>
      <c r="F494" s="10" t="s">
        <v>12</v>
      </c>
      <c r="G494" s="13">
        <f t="shared" si="1"/>
        <v>2</v>
      </c>
      <c r="H494" s="6"/>
      <c r="I494" s="6"/>
      <c r="J494" s="6"/>
      <c r="M494" s="9">
        <v>44424.0</v>
      </c>
      <c r="N494" s="10" t="s">
        <v>15</v>
      </c>
      <c r="O494" s="10" t="s">
        <v>216</v>
      </c>
      <c r="P494" s="10" t="s">
        <v>153</v>
      </c>
      <c r="Q494" s="10" t="s">
        <v>12</v>
      </c>
      <c r="R494" s="13">
        <f t="shared" si="2"/>
        <v>2</v>
      </c>
      <c r="S494" s="6"/>
      <c r="T494" s="6"/>
      <c r="U494" s="6"/>
    </row>
    <row r="495">
      <c r="A495" s="9">
        <v>44425.0</v>
      </c>
      <c r="B495" s="10" t="s">
        <v>15</v>
      </c>
      <c r="C495" s="10" t="s">
        <v>181</v>
      </c>
      <c r="D495" s="10" t="s">
        <v>159</v>
      </c>
      <c r="E495" s="11">
        <v>90.0</v>
      </c>
      <c r="F495" s="10" t="s">
        <v>160</v>
      </c>
      <c r="G495" s="13">
        <f t="shared" si="1"/>
        <v>3</v>
      </c>
      <c r="H495" s="6"/>
      <c r="I495" s="6"/>
      <c r="J495" s="6"/>
      <c r="M495" s="9">
        <v>44425.0</v>
      </c>
      <c r="N495" s="10" t="s">
        <v>15</v>
      </c>
      <c r="O495" s="10" t="s">
        <v>181</v>
      </c>
      <c r="P495" s="10" t="s">
        <v>159</v>
      </c>
      <c r="Q495" s="10" t="s">
        <v>160</v>
      </c>
      <c r="R495" s="13">
        <f t="shared" si="2"/>
        <v>3</v>
      </c>
      <c r="S495" s="6"/>
      <c r="T495" s="6"/>
      <c r="U495" s="6"/>
    </row>
    <row r="496">
      <c r="A496" s="9">
        <v>44426.0</v>
      </c>
      <c r="B496" s="10" t="s">
        <v>15</v>
      </c>
      <c r="C496" s="10" t="s">
        <v>131</v>
      </c>
      <c r="D496" s="10" t="s">
        <v>153</v>
      </c>
      <c r="E496" s="11">
        <v>220.0</v>
      </c>
      <c r="F496" s="10" t="s">
        <v>12</v>
      </c>
      <c r="G496" s="13">
        <f t="shared" si="1"/>
        <v>4</v>
      </c>
      <c r="H496" s="6"/>
      <c r="I496" s="6"/>
      <c r="J496" s="6"/>
      <c r="M496" s="9">
        <v>44426.0</v>
      </c>
      <c r="N496" s="10" t="s">
        <v>15</v>
      </c>
      <c r="O496" s="10" t="s">
        <v>131</v>
      </c>
      <c r="P496" s="10" t="s">
        <v>153</v>
      </c>
      <c r="Q496" s="10" t="s">
        <v>12</v>
      </c>
      <c r="R496" s="13">
        <f t="shared" si="2"/>
        <v>4</v>
      </c>
      <c r="S496" s="6"/>
      <c r="T496" s="6"/>
      <c r="U496" s="6"/>
    </row>
    <row r="497">
      <c r="A497" s="9">
        <v>44427.0</v>
      </c>
      <c r="B497" s="10" t="s">
        <v>15</v>
      </c>
      <c r="C497" s="10" t="s">
        <v>217</v>
      </c>
      <c r="D497" s="10" t="s">
        <v>159</v>
      </c>
      <c r="E497" s="11">
        <v>90.0</v>
      </c>
      <c r="F497" s="10" t="s">
        <v>160</v>
      </c>
      <c r="G497" s="13">
        <f t="shared" si="1"/>
        <v>5</v>
      </c>
      <c r="H497" s="6"/>
      <c r="I497" s="6"/>
      <c r="J497" s="6"/>
      <c r="M497" s="9">
        <v>44427.0</v>
      </c>
      <c r="N497" s="10" t="s">
        <v>15</v>
      </c>
      <c r="O497" s="10" t="s">
        <v>217</v>
      </c>
      <c r="P497" s="10" t="s">
        <v>159</v>
      </c>
      <c r="Q497" s="10" t="s">
        <v>160</v>
      </c>
      <c r="R497" s="13">
        <f t="shared" si="2"/>
        <v>5</v>
      </c>
      <c r="S497" s="6"/>
      <c r="T497" s="6"/>
      <c r="U497" s="6"/>
    </row>
    <row r="498">
      <c r="A498" s="9">
        <v>44428.0</v>
      </c>
      <c r="B498" s="10" t="s">
        <v>15</v>
      </c>
      <c r="C498" s="10" t="s">
        <v>132</v>
      </c>
      <c r="D498" s="10" t="s">
        <v>156</v>
      </c>
      <c r="E498" s="11">
        <v>120.0</v>
      </c>
      <c r="F498" s="10" t="s">
        <v>21</v>
      </c>
      <c r="G498" s="13">
        <f t="shared" si="1"/>
        <v>6</v>
      </c>
      <c r="H498" s="6"/>
      <c r="I498" s="6"/>
      <c r="J498" s="6"/>
      <c r="M498" s="9">
        <v>44428.0</v>
      </c>
      <c r="N498" s="10" t="s">
        <v>15</v>
      </c>
      <c r="O498" s="10" t="s">
        <v>132</v>
      </c>
      <c r="P498" s="10" t="s">
        <v>156</v>
      </c>
      <c r="Q498" s="10" t="s">
        <v>21</v>
      </c>
      <c r="R498" s="13">
        <f t="shared" si="2"/>
        <v>6</v>
      </c>
      <c r="S498" s="6"/>
      <c r="T498" s="6"/>
      <c r="U498" s="6"/>
    </row>
    <row r="499">
      <c r="A499" s="9">
        <v>44429.0</v>
      </c>
      <c r="B499" s="10" t="s">
        <v>15</v>
      </c>
      <c r="C499" s="16">
        <v>5.0E49</v>
      </c>
      <c r="D499" s="10" t="s">
        <v>150</v>
      </c>
      <c r="E499" s="11">
        <v>230.0</v>
      </c>
      <c r="F499" s="10" t="s">
        <v>21</v>
      </c>
      <c r="G499" s="13">
        <f t="shared" si="1"/>
        <v>7</v>
      </c>
      <c r="H499" s="6"/>
      <c r="I499" s="6"/>
      <c r="J499" s="6"/>
      <c r="M499" s="9">
        <v>44429.0</v>
      </c>
      <c r="N499" s="10" t="s">
        <v>15</v>
      </c>
      <c r="O499" s="16">
        <v>5.0E49</v>
      </c>
      <c r="P499" s="10" t="s">
        <v>150</v>
      </c>
      <c r="Q499" s="10" t="s">
        <v>21</v>
      </c>
      <c r="R499" s="13">
        <f t="shared" si="2"/>
        <v>7</v>
      </c>
      <c r="S499" s="6"/>
      <c r="T499" s="6"/>
      <c r="U499" s="6"/>
    </row>
    <row r="500">
      <c r="A500" s="9">
        <v>44430.0</v>
      </c>
      <c r="B500" s="10" t="s">
        <v>15</v>
      </c>
      <c r="C500" s="16">
        <v>5.0E49</v>
      </c>
      <c r="D500" s="10" t="s">
        <v>152</v>
      </c>
      <c r="E500" s="11">
        <v>250.0</v>
      </c>
      <c r="F500" s="10" t="s">
        <v>21</v>
      </c>
      <c r="G500" s="13">
        <f t="shared" si="1"/>
        <v>1</v>
      </c>
      <c r="H500" s="6"/>
      <c r="I500" s="6"/>
      <c r="J500" s="6"/>
      <c r="M500" s="9">
        <v>44430.0</v>
      </c>
      <c r="N500" s="10" t="s">
        <v>15</v>
      </c>
      <c r="O500" s="16">
        <v>5.0E49</v>
      </c>
      <c r="P500" s="10" t="s">
        <v>152</v>
      </c>
      <c r="Q500" s="10" t="s">
        <v>21</v>
      </c>
      <c r="R500" s="13">
        <f t="shared" si="2"/>
        <v>1</v>
      </c>
      <c r="S500" s="6"/>
      <c r="T500" s="6"/>
      <c r="U500" s="6"/>
    </row>
    <row r="501">
      <c r="A501" s="9">
        <v>44431.0</v>
      </c>
      <c r="B501" s="10" t="s">
        <v>15</v>
      </c>
      <c r="C501" s="10" t="s">
        <v>124</v>
      </c>
      <c r="D501" s="10" t="s">
        <v>156</v>
      </c>
      <c r="E501" s="11">
        <v>120.0</v>
      </c>
      <c r="F501" s="10" t="s">
        <v>21</v>
      </c>
      <c r="G501" s="13">
        <f t="shared" si="1"/>
        <v>2</v>
      </c>
      <c r="H501" s="6"/>
      <c r="I501" s="6"/>
      <c r="J501" s="6"/>
      <c r="M501" s="9">
        <v>44431.0</v>
      </c>
      <c r="N501" s="10" t="s">
        <v>15</v>
      </c>
      <c r="O501" s="10" t="s">
        <v>124</v>
      </c>
      <c r="P501" s="10" t="s">
        <v>156</v>
      </c>
      <c r="Q501" s="10" t="s">
        <v>21</v>
      </c>
      <c r="R501" s="13">
        <f t="shared" si="2"/>
        <v>2</v>
      </c>
      <c r="S501" s="6"/>
      <c r="T501" s="6"/>
      <c r="U501" s="6"/>
    </row>
    <row r="502">
      <c r="A502" s="9">
        <v>44432.0</v>
      </c>
      <c r="B502" s="10" t="s">
        <v>15</v>
      </c>
      <c r="C502" s="10" t="s">
        <v>133</v>
      </c>
      <c r="D502" s="10" t="s">
        <v>166</v>
      </c>
      <c r="E502" s="11">
        <v>200.0</v>
      </c>
      <c r="F502" s="10" t="s">
        <v>14</v>
      </c>
      <c r="G502" s="13">
        <f t="shared" si="1"/>
        <v>3</v>
      </c>
      <c r="H502" s="6"/>
      <c r="I502" s="6"/>
      <c r="J502" s="6"/>
      <c r="M502" s="9">
        <v>44432.0</v>
      </c>
      <c r="N502" s="10" t="s">
        <v>15</v>
      </c>
      <c r="O502" s="10" t="s">
        <v>133</v>
      </c>
      <c r="P502" s="10" t="s">
        <v>166</v>
      </c>
      <c r="Q502" s="10" t="s">
        <v>14</v>
      </c>
      <c r="R502" s="13">
        <f t="shared" si="2"/>
        <v>3</v>
      </c>
      <c r="S502" s="6"/>
      <c r="T502" s="6"/>
      <c r="U502" s="6"/>
    </row>
    <row r="503">
      <c r="A503" s="9">
        <v>44433.0</v>
      </c>
      <c r="B503" s="10" t="s">
        <v>15</v>
      </c>
      <c r="C503" s="10" t="s">
        <v>133</v>
      </c>
      <c r="D503" s="10" t="s">
        <v>152</v>
      </c>
      <c r="E503" s="11">
        <v>250.0</v>
      </c>
      <c r="F503" s="10" t="s">
        <v>21</v>
      </c>
      <c r="G503" s="13">
        <f t="shared" si="1"/>
        <v>4</v>
      </c>
      <c r="H503" s="6"/>
      <c r="I503" s="6"/>
      <c r="J503" s="6"/>
      <c r="M503" s="9">
        <v>44433.0</v>
      </c>
      <c r="N503" s="10" t="s">
        <v>15</v>
      </c>
      <c r="O503" s="10" t="s">
        <v>133</v>
      </c>
      <c r="P503" s="10" t="s">
        <v>152</v>
      </c>
      <c r="Q503" s="10" t="s">
        <v>21</v>
      </c>
      <c r="R503" s="13">
        <f t="shared" si="2"/>
        <v>4</v>
      </c>
      <c r="S503" s="6"/>
      <c r="T503" s="6"/>
      <c r="U503" s="6"/>
    </row>
    <row r="504">
      <c r="A504" s="9">
        <v>44434.0</v>
      </c>
      <c r="B504" s="10" t="s">
        <v>15</v>
      </c>
      <c r="C504" s="16">
        <v>6.0E40</v>
      </c>
      <c r="D504" s="10" t="s">
        <v>159</v>
      </c>
      <c r="E504" s="11">
        <v>90.0</v>
      </c>
      <c r="F504" s="10" t="s">
        <v>160</v>
      </c>
      <c r="G504" s="13">
        <f t="shared" si="1"/>
        <v>5</v>
      </c>
      <c r="H504" s="6"/>
      <c r="I504" s="6"/>
      <c r="J504" s="6"/>
      <c r="M504" s="9">
        <v>44434.0</v>
      </c>
      <c r="N504" s="10" t="s">
        <v>15</v>
      </c>
      <c r="O504" s="16">
        <v>6.0E40</v>
      </c>
      <c r="P504" s="10" t="s">
        <v>159</v>
      </c>
      <c r="Q504" s="10" t="s">
        <v>160</v>
      </c>
      <c r="R504" s="13">
        <f t="shared" si="2"/>
        <v>5</v>
      </c>
      <c r="S504" s="6"/>
      <c r="T504" s="6"/>
      <c r="U504" s="6"/>
    </row>
    <row r="505">
      <c r="A505" s="9">
        <v>44435.0</v>
      </c>
      <c r="B505" s="10" t="s">
        <v>15</v>
      </c>
      <c r="C505" s="16">
        <v>6.0E40</v>
      </c>
      <c r="D505" s="10" t="s">
        <v>152</v>
      </c>
      <c r="E505" s="11">
        <v>250.0</v>
      </c>
      <c r="F505" s="10" t="s">
        <v>21</v>
      </c>
      <c r="G505" s="13">
        <f t="shared" si="1"/>
        <v>6</v>
      </c>
      <c r="H505" s="6"/>
      <c r="I505" s="6"/>
      <c r="J505" s="6"/>
      <c r="M505" s="9">
        <v>44435.0</v>
      </c>
      <c r="N505" s="10" t="s">
        <v>15</v>
      </c>
      <c r="O505" s="16">
        <v>6.0E40</v>
      </c>
      <c r="P505" s="10" t="s">
        <v>152</v>
      </c>
      <c r="Q505" s="10" t="s">
        <v>21</v>
      </c>
      <c r="R505" s="13">
        <f t="shared" si="2"/>
        <v>6</v>
      </c>
      <c r="S505" s="6"/>
      <c r="T505" s="6"/>
      <c r="U505" s="6"/>
    </row>
    <row r="506">
      <c r="A506" s="9">
        <v>44436.0</v>
      </c>
      <c r="B506" s="10" t="s">
        <v>15</v>
      </c>
      <c r="C506" s="10" t="s">
        <v>218</v>
      </c>
      <c r="D506" s="10" t="s">
        <v>159</v>
      </c>
      <c r="E506" s="11">
        <v>90.0</v>
      </c>
      <c r="F506" s="10" t="s">
        <v>160</v>
      </c>
      <c r="G506" s="13">
        <f t="shared" si="1"/>
        <v>7</v>
      </c>
      <c r="H506" s="6"/>
      <c r="I506" s="6"/>
      <c r="J506" s="6"/>
      <c r="M506" s="9">
        <v>44436.0</v>
      </c>
      <c r="N506" s="10" t="s">
        <v>15</v>
      </c>
      <c r="O506" s="10" t="s">
        <v>218</v>
      </c>
      <c r="P506" s="10" t="s">
        <v>159</v>
      </c>
      <c r="Q506" s="10" t="s">
        <v>160</v>
      </c>
      <c r="R506" s="13">
        <f t="shared" si="2"/>
        <v>7</v>
      </c>
      <c r="S506" s="6"/>
      <c r="T506" s="6"/>
      <c r="U506" s="6"/>
    </row>
    <row r="507">
      <c r="A507" s="9">
        <v>44437.0</v>
      </c>
      <c r="B507" s="10" t="s">
        <v>15</v>
      </c>
      <c r="C507" s="10" t="s">
        <v>219</v>
      </c>
      <c r="D507" s="10" t="s">
        <v>159</v>
      </c>
      <c r="E507" s="11">
        <v>90.0</v>
      </c>
      <c r="F507" s="10" t="s">
        <v>160</v>
      </c>
      <c r="G507" s="13">
        <f t="shared" si="1"/>
        <v>1</v>
      </c>
      <c r="H507" s="6"/>
      <c r="I507" s="6"/>
      <c r="J507" s="6"/>
      <c r="M507" s="9">
        <v>44437.0</v>
      </c>
      <c r="N507" s="10" t="s">
        <v>15</v>
      </c>
      <c r="O507" s="10" t="s">
        <v>219</v>
      </c>
      <c r="P507" s="10" t="s">
        <v>159</v>
      </c>
      <c r="Q507" s="10" t="s">
        <v>160</v>
      </c>
      <c r="R507" s="13">
        <f t="shared" si="2"/>
        <v>1</v>
      </c>
      <c r="S507" s="6"/>
      <c r="T507" s="6"/>
      <c r="U507" s="6"/>
    </row>
    <row r="508">
      <c r="A508" s="9">
        <v>44438.0</v>
      </c>
      <c r="B508" s="10" t="s">
        <v>15</v>
      </c>
      <c r="C508" s="10" t="s">
        <v>219</v>
      </c>
      <c r="D508" s="10" t="s">
        <v>152</v>
      </c>
      <c r="E508" s="11">
        <v>250.0</v>
      </c>
      <c r="F508" s="10" t="s">
        <v>21</v>
      </c>
      <c r="G508" s="13">
        <f t="shared" si="1"/>
        <v>2</v>
      </c>
      <c r="H508" s="6"/>
      <c r="I508" s="6"/>
      <c r="J508" s="6"/>
      <c r="M508" s="9">
        <v>44438.0</v>
      </c>
      <c r="N508" s="10" t="s">
        <v>15</v>
      </c>
      <c r="O508" s="10" t="s">
        <v>219</v>
      </c>
      <c r="P508" s="10" t="s">
        <v>152</v>
      </c>
      <c r="Q508" s="10" t="s">
        <v>21</v>
      </c>
      <c r="R508" s="13">
        <f t="shared" si="2"/>
        <v>2</v>
      </c>
      <c r="S508" s="6"/>
      <c r="T508" s="6"/>
      <c r="U508" s="6"/>
    </row>
    <row r="509">
      <c r="A509" s="9">
        <v>44439.0</v>
      </c>
      <c r="B509" s="10" t="s">
        <v>15</v>
      </c>
      <c r="C509" s="10" t="s">
        <v>135</v>
      </c>
      <c r="D509" s="10" t="s">
        <v>150</v>
      </c>
      <c r="E509" s="11">
        <v>230.0</v>
      </c>
      <c r="F509" s="10" t="s">
        <v>21</v>
      </c>
      <c r="G509" s="13">
        <f t="shared" si="1"/>
        <v>3</v>
      </c>
      <c r="H509" s="6"/>
      <c r="I509" s="6"/>
      <c r="J509" s="6"/>
      <c r="M509" s="9">
        <v>44439.0</v>
      </c>
      <c r="N509" s="10" t="s">
        <v>15</v>
      </c>
      <c r="O509" s="10" t="s">
        <v>135</v>
      </c>
      <c r="P509" s="10" t="s">
        <v>150</v>
      </c>
      <c r="Q509" s="10" t="s">
        <v>21</v>
      </c>
      <c r="R509" s="13">
        <f t="shared" si="2"/>
        <v>3</v>
      </c>
      <c r="S509" s="6"/>
      <c r="T509" s="6"/>
      <c r="U509" s="6"/>
    </row>
    <row r="510">
      <c r="A510" s="9">
        <v>44440.0</v>
      </c>
      <c r="B510" s="10" t="s">
        <v>15</v>
      </c>
      <c r="C510" s="10" t="s">
        <v>135</v>
      </c>
      <c r="D510" s="10" t="s">
        <v>156</v>
      </c>
      <c r="E510" s="11">
        <v>120.0</v>
      </c>
      <c r="F510" s="10" t="s">
        <v>21</v>
      </c>
      <c r="G510" s="13">
        <f t="shared" si="1"/>
        <v>4</v>
      </c>
      <c r="H510" s="6"/>
      <c r="I510" s="6"/>
      <c r="J510" s="6"/>
      <c r="M510" s="9">
        <v>44440.0</v>
      </c>
      <c r="N510" s="10" t="s">
        <v>15</v>
      </c>
      <c r="O510" s="10" t="s">
        <v>135</v>
      </c>
      <c r="P510" s="10" t="s">
        <v>156</v>
      </c>
      <c r="Q510" s="10" t="s">
        <v>21</v>
      </c>
      <c r="R510" s="13">
        <f t="shared" si="2"/>
        <v>4</v>
      </c>
      <c r="S510" s="6"/>
      <c r="T510" s="6"/>
      <c r="U510" s="6"/>
    </row>
    <row r="511">
      <c r="A511" s="9">
        <v>44441.0</v>
      </c>
      <c r="B511" s="10" t="s">
        <v>15</v>
      </c>
      <c r="C511" s="10" t="s">
        <v>220</v>
      </c>
      <c r="D511" s="10" t="s">
        <v>159</v>
      </c>
      <c r="E511" s="11">
        <v>90.0</v>
      </c>
      <c r="F511" s="10" t="s">
        <v>160</v>
      </c>
      <c r="G511" s="13">
        <f t="shared" si="1"/>
        <v>5</v>
      </c>
      <c r="H511" s="6"/>
      <c r="I511" s="6"/>
      <c r="J511" s="6"/>
      <c r="M511" s="9">
        <v>44441.0</v>
      </c>
      <c r="N511" s="10" t="s">
        <v>15</v>
      </c>
      <c r="O511" s="10" t="s">
        <v>220</v>
      </c>
      <c r="P511" s="10" t="s">
        <v>159</v>
      </c>
      <c r="Q511" s="10" t="s">
        <v>160</v>
      </c>
      <c r="R511" s="13">
        <f t="shared" si="2"/>
        <v>5</v>
      </c>
      <c r="S511" s="6"/>
      <c r="T511" s="6"/>
      <c r="U511" s="6"/>
    </row>
    <row r="512">
      <c r="A512" s="9">
        <v>44442.0</v>
      </c>
      <c r="B512" s="10" t="s">
        <v>15</v>
      </c>
      <c r="C512" s="10">
        <v>4645.0</v>
      </c>
      <c r="D512" s="10" t="s">
        <v>150</v>
      </c>
      <c r="E512" s="11">
        <v>230.0</v>
      </c>
      <c r="F512" s="10" t="s">
        <v>21</v>
      </c>
      <c r="G512" s="13">
        <f t="shared" si="1"/>
        <v>6</v>
      </c>
      <c r="H512" s="6"/>
      <c r="I512" s="6"/>
      <c r="J512" s="6"/>
      <c r="M512" s="9">
        <v>44442.0</v>
      </c>
      <c r="N512" s="10" t="s">
        <v>15</v>
      </c>
      <c r="O512" s="10">
        <v>4645.0</v>
      </c>
      <c r="P512" s="10" t="s">
        <v>150</v>
      </c>
      <c r="Q512" s="10" t="s">
        <v>21</v>
      </c>
      <c r="R512" s="13">
        <f t="shared" si="2"/>
        <v>6</v>
      </c>
      <c r="S512" s="6"/>
      <c r="T512" s="6"/>
      <c r="U512" s="6"/>
    </row>
    <row r="513">
      <c r="A513" s="9">
        <v>44443.0</v>
      </c>
      <c r="B513" s="10" t="s">
        <v>15</v>
      </c>
      <c r="C513" s="10" t="s">
        <v>221</v>
      </c>
      <c r="D513" s="10" t="s">
        <v>153</v>
      </c>
      <c r="E513" s="11">
        <v>220.0</v>
      </c>
      <c r="F513" s="10" t="s">
        <v>12</v>
      </c>
      <c r="G513" s="13">
        <f t="shared" si="1"/>
        <v>7</v>
      </c>
      <c r="H513" s="6"/>
      <c r="I513" s="6"/>
      <c r="J513" s="6"/>
      <c r="M513" s="9">
        <v>44443.0</v>
      </c>
      <c r="N513" s="10" t="s">
        <v>15</v>
      </c>
      <c r="O513" s="10" t="s">
        <v>221</v>
      </c>
      <c r="P513" s="10" t="s">
        <v>153</v>
      </c>
      <c r="Q513" s="10" t="s">
        <v>12</v>
      </c>
      <c r="R513" s="13">
        <f t="shared" si="2"/>
        <v>7</v>
      </c>
      <c r="S513" s="6"/>
      <c r="T513" s="6"/>
      <c r="U513" s="6"/>
    </row>
    <row r="514">
      <c r="A514" s="9">
        <v>44444.0</v>
      </c>
      <c r="B514" s="10" t="s">
        <v>15</v>
      </c>
      <c r="C514" s="10">
        <v>3446.0</v>
      </c>
      <c r="D514" s="10" t="s">
        <v>156</v>
      </c>
      <c r="E514" s="11">
        <v>120.0</v>
      </c>
      <c r="F514" s="10" t="s">
        <v>21</v>
      </c>
      <c r="G514" s="13">
        <f t="shared" si="1"/>
        <v>1</v>
      </c>
      <c r="H514" s="6"/>
      <c r="I514" s="6"/>
      <c r="J514" s="6"/>
      <c r="M514" s="9">
        <v>44444.0</v>
      </c>
      <c r="N514" s="10" t="s">
        <v>15</v>
      </c>
      <c r="O514" s="10">
        <v>3446.0</v>
      </c>
      <c r="P514" s="10" t="s">
        <v>156</v>
      </c>
      <c r="Q514" s="10" t="s">
        <v>21</v>
      </c>
      <c r="R514" s="13">
        <f t="shared" si="2"/>
        <v>1</v>
      </c>
      <c r="S514" s="6"/>
      <c r="T514" s="6"/>
      <c r="U514" s="6"/>
    </row>
    <row r="515">
      <c r="A515" s="9">
        <v>44445.0</v>
      </c>
      <c r="B515" s="10" t="s">
        <v>15</v>
      </c>
      <c r="C515" s="10" t="s">
        <v>222</v>
      </c>
      <c r="D515" s="10" t="s">
        <v>150</v>
      </c>
      <c r="E515" s="11">
        <v>230.0</v>
      </c>
      <c r="F515" s="10" t="s">
        <v>21</v>
      </c>
      <c r="G515" s="13">
        <f t="shared" si="1"/>
        <v>2</v>
      </c>
      <c r="H515" s="6"/>
      <c r="I515" s="6"/>
      <c r="J515" s="6"/>
      <c r="M515" s="9">
        <v>44445.0</v>
      </c>
      <c r="N515" s="10" t="s">
        <v>15</v>
      </c>
      <c r="O515" s="10" t="s">
        <v>222</v>
      </c>
      <c r="P515" s="10" t="s">
        <v>150</v>
      </c>
      <c r="Q515" s="10" t="s">
        <v>21</v>
      </c>
      <c r="R515" s="13">
        <f t="shared" si="2"/>
        <v>2</v>
      </c>
      <c r="S515" s="6"/>
      <c r="T515" s="6"/>
      <c r="U515" s="6"/>
    </row>
    <row r="516">
      <c r="A516" s="9">
        <v>44446.0</v>
      </c>
      <c r="B516" s="10" t="s">
        <v>15</v>
      </c>
      <c r="C516" s="10" t="s">
        <v>222</v>
      </c>
      <c r="D516" s="10" t="s">
        <v>156</v>
      </c>
      <c r="E516" s="11">
        <v>120.0</v>
      </c>
      <c r="F516" s="10" t="s">
        <v>21</v>
      </c>
      <c r="G516" s="13">
        <f t="shared" si="1"/>
        <v>3</v>
      </c>
      <c r="H516" s="6"/>
      <c r="I516" s="6"/>
      <c r="J516" s="6"/>
      <c r="M516" s="9">
        <v>44446.0</v>
      </c>
      <c r="N516" s="10" t="s">
        <v>15</v>
      </c>
      <c r="O516" s="10" t="s">
        <v>222</v>
      </c>
      <c r="P516" s="10" t="s">
        <v>156</v>
      </c>
      <c r="Q516" s="10" t="s">
        <v>21</v>
      </c>
      <c r="R516" s="13">
        <f t="shared" si="2"/>
        <v>3</v>
      </c>
      <c r="S516" s="6"/>
      <c r="T516" s="6"/>
      <c r="U516" s="6"/>
    </row>
    <row r="517">
      <c r="A517" s="9">
        <v>44447.0</v>
      </c>
      <c r="B517" s="10" t="s">
        <v>15</v>
      </c>
      <c r="C517" s="10" t="s">
        <v>184</v>
      </c>
      <c r="D517" s="10" t="s">
        <v>166</v>
      </c>
      <c r="E517" s="11">
        <v>200.0</v>
      </c>
      <c r="F517" s="10" t="s">
        <v>14</v>
      </c>
      <c r="G517" s="13">
        <f t="shared" si="1"/>
        <v>4</v>
      </c>
      <c r="H517" s="6"/>
      <c r="I517" s="6"/>
      <c r="J517" s="6"/>
      <c r="M517" s="9">
        <v>44447.0</v>
      </c>
      <c r="N517" s="10" t="s">
        <v>15</v>
      </c>
      <c r="O517" s="10" t="s">
        <v>184</v>
      </c>
      <c r="P517" s="10" t="s">
        <v>166</v>
      </c>
      <c r="Q517" s="10" t="s">
        <v>14</v>
      </c>
      <c r="R517" s="13">
        <f t="shared" si="2"/>
        <v>4</v>
      </c>
      <c r="S517" s="6"/>
      <c r="T517" s="6"/>
      <c r="U517" s="6"/>
    </row>
    <row r="518">
      <c r="A518" s="9">
        <v>44448.0</v>
      </c>
      <c r="B518" s="10" t="s">
        <v>15</v>
      </c>
      <c r="C518" s="10" t="s">
        <v>223</v>
      </c>
      <c r="D518" s="10" t="s">
        <v>159</v>
      </c>
      <c r="E518" s="11">
        <v>90.0</v>
      </c>
      <c r="F518" s="10" t="s">
        <v>160</v>
      </c>
      <c r="G518" s="13">
        <f t="shared" si="1"/>
        <v>5</v>
      </c>
      <c r="H518" s="6"/>
      <c r="I518" s="6"/>
      <c r="J518" s="6"/>
      <c r="M518" s="9">
        <v>44448.0</v>
      </c>
      <c r="N518" s="10" t="s">
        <v>15</v>
      </c>
      <c r="O518" s="10" t="s">
        <v>223</v>
      </c>
      <c r="P518" s="10" t="s">
        <v>159</v>
      </c>
      <c r="Q518" s="10" t="s">
        <v>160</v>
      </c>
      <c r="R518" s="13">
        <f t="shared" si="2"/>
        <v>5</v>
      </c>
      <c r="S518" s="6"/>
      <c r="T518" s="6"/>
      <c r="U518" s="6"/>
    </row>
    <row r="519">
      <c r="A519" s="9">
        <v>44449.0</v>
      </c>
      <c r="B519" s="10" t="s">
        <v>15</v>
      </c>
      <c r="C519" s="10" t="s">
        <v>224</v>
      </c>
      <c r="D519" s="10" t="s">
        <v>152</v>
      </c>
      <c r="E519" s="11">
        <v>250.0</v>
      </c>
      <c r="F519" s="10" t="s">
        <v>21</v>
      </c>
      <c r="G519" s="13">
        <f t="shared" si="1"/>
        <v>6</v>
      </c>
      <c r="H519" s="6"/>
      <c r="I519" s="6"/>
      <c r="J519" s="6"/>
      <c r="M519" s="9">
        <v>44449.0</v>
      </c>
      <c r="N519" s="10" t="s">
        <v>15</v>
      </c>
      <c r="O519" s="10" t="s">
        <v>224</v>
      </c>
      <c r="P519" s="10" t="s">
        <v>152</v>
      </c>
      <c r="Q519" s="10" t="s">
        <v>21</v>
      </c>
      <c r="R519" s="13">
        <f t="shared" si="2"/>
        <v>6</v>
      </c>
      <c r="S519" s="6"/>
      <c r="T519" s="6"/>
      <c r="U519" s="6"/>
    </row>
    <row r="520">
      <c r="A520" s="9">
        <v>44450.0</v>
      </c>
      <c r="B520" s="10" t="s">
        <v>15</v>
      </c>
      <c r="C520" s="10" t="s">
        <v>225</v>
      </c>
      <c r="D520" s="10" t="s">
        <v>152</v>
      </c>
      <c r="E520" s="11">
        <v>250.0</v>
      </c>
      <c r="F520" s="10" t="s">
        <v>21</v>
      </c>
      <c r="G520" s="13">
        <f t="shared" si="1"/>
        <v>7</v>
      </c>
      <c r="H520" s="6"/>
      <c r="I520" s="6"/>
      <c r="J520" s="6"/>
      <c r="M520" s="9">
        <v>44450.0</v>
      </c>
      <c r="N520" s="10" t="s">
        <v>15</v>
      </c>
      <c r="O520" s="10" t="s">
        <v>225</v>
      </c>
      <c r="P520" s="10" t="s">
        <v>152</v>
      </c>
      <c r="Q520" s="10" t="s">
        <v>21</v>
      </c>
      <c r="R520" s="13">
        <f t="shared" si="2"/>
        <v>7</v>
      </c>
      <c r="S520" s="6"/>
      <c r="T520" s="6"/>
      <c r="U520" s="6"/>
    </row>
    <row r="521">
      <c r="A521" s="9">
        <v>44451.0</v>
      </c>
      <c r="B521" s="10" t="s">
        <v>15</v>
      </c>
      <c r="C521" s="10" t="s">
        <v>140</v>
      </c>
      <c r="D521" s="10" t="s">
        <v>159</v>
      </c>
      <c r="E521" s="11">
        <v>90.0</v>
      </c>
      <c r="F521" s="10" t="s">
        <v>160</v>
      </c>
      <c r="G521" s="13">
        <f t="shared" si="1"/>
        <v>1</v>
      </c>
      <c r="H521" s="6"/>
      <c r="I521" s="6"/>
      <c r="J521" s="6"/>
      <c r="M521" s="9">
        <v>44451.0</v>
      </c>
      <c r="N521" s="10" t="s">
        <v>15</v>
      </c>
      <c r="O521" s="10" t="s">
        <v>140</v>
      </c>
      <c r="P521" s="10" t="s">
        <v>159</v>
      </c>
      <c r="Q521" s="10" t="s">
        <v>160</v>
      </c>
      <c r="R521" s="13">
        <f t="shared" si="2"/>
        <v>1</v>
      </c>
      <c r="S521" s="6"/>
      <c r="T521" s="6"/>
      <c r="U521" s="6"/>
    </row>
    <row r="522">
      <c r="A522" s="9">
        <v>44452.0</v>
      </c>
      <c r="B522" s="10" t="s">
        <v>15</v>
      </c>
      <c r="C522" s="10" t="s">
        <v>226</v>
      </c>
      <c r="D522" s="10" t="s">
        <v>158</v>
      </c>
      <c r="E522" s="11">
        <v>200.0</v>
      </c>
      <c r="F522" s="10" t="s">
        <v>14</v>
      </c>
      <c r="G522" s="13">
        <f t="shared" si="1"/>
        <v>2</v>
      </c>
      <c r="H522" s="6"/>
      <c r="I522" s="6"/>
      <c r="J522" s="6"/>
      <c r="M522" s="9">
        <v>44452.0</v>
      </c>
      <c r="N522" s="10" t="s">
        <v>15</v>
      </c>
      <c r="O522" s="10" t="s">
        <v>226</v>
      </c>
      <c r="P522" s="10" t="s">
        <v>158</v>
      </c>
      <c r="Q522" s="10" t="s">
        <v>14</v>
      </c>
      <c r="R522" s="13">
        <f t="shared" si="2"/>
        <v>2</v>
      </c>
      <c r="S522" s="6"/>
      <c r="T522" s="6"/>
      <c r="U522" s="6"/>
    </row>
    <row r="523">
      <c r="A523" s="9">
        <v>44453.0</v>
      </c>
      <c r="B523" s="10" t="s">
        <v>15</v>
      </c>
      <c r="C523" s="10" t="s">
        <v>226</v>
      </c>
      <c r="D523" s="10" t="s">
        <v>162</v>
      </c>
      <c r="E523" s="11">
        <v>130.0</v>
      </c>
      <c r="F523" s="10" t="s">
        <v>18</v>
      </c>
      <c r="G523" s="13">
        <f t="shared" si="1"/>
        <v>3</v>
      </c>
      <c r="H523" s="6"/>
      <c r="I523" s="6"/>
      <c r="J523" s="6"/>
      <c r="M523" s="9">
        <v>44453.0</v>
      </c>
      <c r="N523" s="10" t="s">
        <v>15</v>
      </c>
      <c r="O523" s="10" t="s">
        <v>226</v>
      </c>
      <c r="P523" s="10" t="s">
        <v>162</v>
      </c>
      <c r="Q523" s="10" t="s">
        <v>18</v>
      </c>
      <c r="R523" s="13">
        <f t="shared" si="2"/>
        <v>3</v>
      </c>
      <c r="S523" s="6"/>
      <c r="T523" s="6"/>
      <c r="U523" s="6"/>
    </row>
    <row r="524">
      <c r="A524" s="9">
        <v>44454.0</v>
      </c>
      <c r="B524" s="10" t="s">
        <v>16</v>
      </c>
      <c r="C524" s="10" t="s">
        <v>227</v>
      </c>
      <c r="D524" s="10" t="s">
        <v>159</v>
      </c>
      <c r="E524" s="11">
        <v>90.0</v>
      </c>
      <c r="F524" s="10" t="s">
        <v>160</v>
      </c>
      <c r="G524" s="13">
        <f t="shared" si="1"/>
        <v>4</v>
      </c>
      <c r="H524" s="6"/>
      <c r="I524" s="6"/>
      <c r="J524" s="6"/>
      <c r="M524" s="9">
        <v>44454.0</v>
      </c>
      <c r="N524" s="10" t="s">
        <v>16</v>
      </c>
      <c r="O524" s="10" t="s">
        <v>227</v>
      </c>
      <c r="P524" s="10" t="s">
        <v>159</v>
      </c>
      <c r="Q524" s="10" t="s">
        <v>160</v>
      </c>
      <c r="R524" s="13">
        <f t="shared" si="2"/>
        <v>4</v>
      </c>
      <c r="S524" s="6"/>
      <c r="T524" s="6"/>
      <c r="U524" s="6"/>
    </row>
    <row r="525">
      <c r="A525" s="9">
        <v>44455.0</v>
      </c>
      <c r="B525" s="10" t="s">
        <v>16</v>
      </c>
      <c r="C525" s="10" t="s">
        <v>227</v>
      </c>
      <c r="D525" s="10" t="s">
        <v>152</v>
      </c>
      <c r="E525" s="11">
        <v>250.0</v>
      </c>
      <c r="F525" s="10" t="s">
        <v>21</v>
      </c>
      <c r="G525" s="13">
        <f t="shared" si="1"/>
        <v>5</v>
      </c>
      <c r="H525" s="6"/>
      <c r="I525" s="6"/>
      <c r="J525" s="6"/>
      <c r="M525" s="9">
        <v>44455.0</v>
      </c>
      <c r="N525" s="10" t="s">
        <v>16</v>
      </c>
      <c r="O525" s="10" t="s">
        <v>227</v>
      </c>
      <c r="P525" s="10" t="s">
        <v>152</v>
      </c>
      <c r="Q525" s="10" t="s">
        <v>21</v>
      </c>
      <c r="R525" s="13">
        <f t="shared" si="2"/>
        <v>5</v>
      </c>
      <c r="S525" s="6"/>
      <c r="T525" s="6"/>
      <c r="U525" s="6"/>
    </row>
    <row r="526">
      <c r="A526" s="9">
        <v>44456.0</v>
      </c>
      <c r="B526" s="10" t="s">
        <v>16</v>
      </c>
      <c r="C526" s="10" t="s">
        <v>187</v>
      </c>
      <c r="D526" s="10" t="s">
        <v>159</v>
      </c>
      <c r="E526" s="11">
        <v>90.0</v>
      </c>
      <c r="F526" s="10" t="s">
        <v>160</v>
      </c>
      <c r="G526" s="13">
        <f t="shared" si="1"/>
        <v>6</v>
      </c>
      <c r="H526" s="6"/>
      <c r="I526" s="6"/>
      <c r="J526" s="6"/>
      <c r="M526" s="9">
        <v>44456.0</v>
      </c>
      <c r="N526" s="10" t="s">
        <v>16</v>
      </c>
      <c r="O526" s="10" t="s">
        <v>187</v>
      </c>
      <c r="P526" s="10" t="s">
        <v>159</v>
      </c>
      <c r="Q526" s="10" t="s">
        <v>160</v>
      </c>
      <c r="R526" s="13">
        <f t="shared" si="2"/>
        <v>6</v>
      </c>
      <c r="S526" s="6"/>
      <c r="T526" s="6"/>
      <c r="U526" s="6"/>
    </row>
    <row r="527">
      <c r="A527" s="9">
        <v>44457.0</v>
      </c>
      <c r="B527" s="10" t="s">
        <v>16</v>
      </c>
      <c r="C527" s="10">
        <v>4643.0</v>
      </c>
      <c r="D527" s="10" t="s">
        <v>159</v>
      </c>
      <c r="E527" s="11">
        <v>90.0</v>
      </c>
      <c r="F527" s="10" t="s">
        <v>160</v>
      </c>
      <c r="G527" s="13">
        <f t="shared" si="1"/>
        <v>7</v>
      </c>
      <c r="H527" s="6"/>
      <c r="I527" s="6"/>
      <c r="J527" s="6"/>
      <c r="M527" s="9">
        <v>44457.0</v>
      </c>
      <c r="N527" s="10" t="s">
        <v>16</v>
      </c>
      <c r="O527" s="10">
        <v>4643.0</v>
      </c>
      <c r="P527" s="10" t="s">
        <v>159</v>
      </c>
      <c r="Q527" s="10" t="s">
        <v>160</v>
      </c>
      <c r="R527" s="13">
        <f t="shared" si="2"/>
        <v>7</v>
      </c>
      <c r="S527" s="6"/>
      <c r="T527" s="6"/>
      <c r="U527" s="6"/>
    </row>
    <row r="528">
      <c r="A528" s="9">
        <v>44458.0</v>
      </c>
      <c r="B528" s="10" t="s">
        <v>16</v>
      </c>
      <c r="C528" s="10" t="s">
        <v>142</v>
      </c>
      <c r="D528" s="10" t="s">
        <v>159</v>
      </c>
      <c r="E528" s="11">
        <v>90.0</v>
      </c>
      <c r="F528" s="10" t="s">
        <v>160</v>
      </c>
      <c r="G528" s="13">
        <f t="shared" si="1"/>
        <v>1</v>
      </c>
      <c r="H528" s="6"/>
      <c r="I528" s="6"/>
      <c r="J528" s="6"/>
      <c r="M528" s="9">
        <v>44458.0</v>
      </c>
      <c r="N528" s="10" t="s">
        <v>16</v>
      </c>
      <c r="O528" s="10" t="s">
        <v>142</v>
      </c>
      <c r="P528" s="10" t="s">
        <v>159</v>
      </c>
      <c r="Q528" s="10" t="s">
        <v>160</v>
      </c>
      <c r="R528" s="13">
        <f t="shared" si="2"/>
        <v>1</v>
      </c>
      <c r="S528" s="6"/>
      <c r="T528" s="6"/>
      <c r="U528" s="6"/>
    </row>
    <row r="529">
      <c r="A529" s="9">
        <v>44459.0</v>
      </c>
      <c r="B529" s="10" t="s">
        <v>16</v>
      </c>
      <c r="C529" s="10" t="s">
        <v>145</v>
      </c>
      <c r="D529" s="10" t="s">
        <v>159</v>
      </c>
      <c r="E529" s="11">
        <v>90.0</v>
      </c>
      <c r="F529" s="10" t="s">
        <v>160</v>
      </c>
      <c r="G529" s="13">
        <f t="shared" si="1"/>
        <v>2</v>
      </c>
      <c r="H529" s="6"/>
      <c r="I529" s="6"/>
      <c r="J529" s="6"/>
      <c r="M529" s="9">
        <v>44459.0</v>
      </c>
      <c r="N529" s="10" t="s">
        <v>16</v>
      </c>
      <c r="O529" s="10" t="s">
        <v>145</v>
      </c>
      <c r="P529" s="10" t="s">
        <v>159</v>
      </c>
      <c r="Q529" s="10" t="s">
        <v>160</v>
      </c>
      <c r="R529" s="13">
        <f t="shared" si="2"/>
        <v>2</v>
      </c>
      <c r="S529" s="6"/>
      <c r="T529" s="6"/>
      <c r="U529" s="6"/>
    </row>
    <row r="530">
      <c r="A530" s="9">
        <v>44460.0</v>
      </c>
      <c r="B530" s="10" t="s">
        <v>16</v>
      </c>
      <c r="C530" s="10">
        <v>6141.0</v>
      </c>
      <c r="D530" s="10" t="s">
        <v>152</v>
      </c>
      <c r="E530" s="11">
        <v>250.0</v>
      </c>
      <c r="F530" s="10" t="s">
        <v>21</v>
      </c>
      <c r="G530" s="13">
        <f t="shared" si="1"/>
        <v>3</v>
      </c>
      <c r="H530" s="6"/>
      <c r="I530" s="6"/>
      <c r="J530" s="6"/>
      <c r="M530" s="9">
        <v>44460.0</v>
      </c>
      <c r="N530" s="10" t="s">
        <v>16</v>
      </c>
      <c r="O530" s="10">
        <v>6141.0</v>
      </c>
      <c r="P530" s="10" t="s">
        <v>152</v>
      </c>
      <c r="Q530" s="10" t="s">
        <v>21</v>
      </c>
      <c r="R530" s="13">
        <f t="shared" si="2"/>
        <v>3</v>
      </c>
      <c r="S530" s="6"/>
      <c r="T530" s="6"/>
      <c r="U530" s="6"/>
    </row>
    <row r="531">
      <c r="A531" s="9">
        <v>44461.0</v>
      </c>
      <c r="B531" s="10" t="s">
        <v>16</v>
      </c>
      <c r="C531" s="10" t="s">
        <v>228</v>
      </c>
      <c r="D531" s="10" t="s">
        <v>152</v>
      </c>
      <c r="E531" s="11">
        <v>250.0</v>
      </c>
      <c r="F531" s="10" t="s">
        <v>21</v>
      </c>
      <c r="G531" s="13">
        <f t="shared" si="1"/>
        <v>4</v>
      </c>
      <c r="H531" s="6"/>
      <c r="I531" s="6"/>
      <c r="J531" s="6"/>
      <c r="M531" s="9">
        <v>44461.0</v>
      </c>
      <c r="N531" s="10" t="s">
        <v>16</v>
      </c>
      <c r="O531" s="10" t="s">
        <v>228</v>
      </c>
      <c r="P531" s="10" t="s">
        <v>152</v>
      </c>
      <c r="Q531" s="10" t="s">
        <v>21</v>
      </c>
      <c r="R531" s="13">
        <f t="shared" si="2"/>
        <v>4</v>
      </c>
      <c r="S531" s="6"/>
      <c r="T531" s="6"/>
      <c r="U531" s="6"/>
    </row>
    <row r="532">
      <c r="A532" s="9">
        <v>44462.0</v>
      </c>
      <c r="B532" s="10" t="s">
        <v>16</v>
      </c>
      <c r="C532" s="10">
        <v>4340.0</v>
      </c>
      <c r="D532" s="10" t="s">
        <v>152</v>
      </c>
      <c r="E532" s="11">
        <v>250.0</v>
      </c>
      <c r="F532" s="10" t="s">
        <v>21</v>
      </c>
      <c r="G532" s="13">
        <f t="shared" si="1"/>
        <v>5</v>
      </c>
      <c r="H532" s="6"/>
      <c r="I532" s="6"/>
      <c r="J532" s="6"/>
      <c r="M532" s="9">
        <v>44462.0</v>
      </c>
      <c r="N532" s="10" t="s">
        <v>16</v>
      </c>
      <c r="O532" s="10">
        <v>4340.0</v>
      </c>
      <c r="P532" s="10" t="s">
        <v>152</v>
      </c>
      <c r="Q532" s="10" t="s">
        <v>21</v>
      </c>
      <c r="R532" s="13">
        <f t="shared" si="2"/>
        <v>5</v>
      </c>
      <c r="S532" s="6"/>
      <c r="T532" s="6"/>
      <c r="U532" s="6"/>
    </row>
    <row r="533">
      <c r="A533" s="9">
        <v>44463.0</v>
      </c>
      <c r="B533" s="10" t="s">
        <v>16</v>
      </c>
      <c r="C533" s="10">
        <v>1945.0</v>
      </c>
      <c r="D533" s="10" t="s">
        <v>162</v>
      </c>
      <c r="E533" s="11">
        <v>130.0</v>
      </c>
      <c r="F533" s="10" t="s">
        <v>18</v>
      </c>
      <c r="G533" s="13">
        <f t="shared" si="1"/>
        <v>6</v>
      </c>
      <c r="H533" s="6"/>
      <c r="I533" s="6"/>
      <c r="J533" s="6"/>
      <c r="M533" s="9">
        <v>44463.0</v>
      </c>
      <c r="N533" s="10" t="s">
        <v>16</v>
      </c>
      <c r="O533" s="10">
        <v>1945.0</v>
      </c>
      <c r="P533" s="10" t="s">
        <v>162</v>
      </c>
      <c r="Q533" s="10" t="s">
        <v>18</v>
      </c>
      <c r="R533" s="13">
        <f t="shared" si="2"/>
        <v>6</v>
      </c>
      <c r="S533" s="6"/>
      <c r="T533" s="6"/>
      <c r="U533" s="6"/>
    </row>
    <row r="534">
      <c r="A534" s="9">
        <v>44464.0</v>
      </c>
      <c r="B534" s="10" t="s">
        <v>16</v>
      </c>
      <c r="C534" s="10" t="s">
        <v>229</v>
      </c>
      <c r="D534" s="10" t="s">
        <v>162</v>
      </c>
      <c r="E534" s="11">
        <v>130.0</v>
      </c>
      <c r="F534" s="10" t="s">
        <v>18</v>
      </c>
      <c r="G534" s="13">
        <f t="shared" si="1"/>
        <v>7</v>
      </c>
      <c r="H534" s="6"/>
      <c r="I534" s="6"/>
      <c r="J534" s="6"/>
      <c r="M534" s="9">
        <v>44464.0</v>
      </c>
      <c r="N534" s="10" t="s">
        <v>16</v>
      </c>
      <c r="O534" s="10" t="s">
        <v>229</v>
      </c>
      <c r="P534" s="10" t="s">
        <v>162</v>
      </c>
      <c r="Q534" s="10" t="s">
        <v>18</v>
      </c>
      <c r="R534" s="13">
        <f t="shared" si="2"/>
        <v>7</v>
      </c>
      <c r="S534" s="6"/>
      <c r="T534" s="6"/>
      <c r="U534" s="6"/>
    </row>
    <row r="535">
      <c r="A535" s="9">
        <v>44465.0</v>
      </c>
      <c r="B535" s="10" t="s">
        <v>16</v>
      </c>
      <c r="C535" s="10" t="s">
        <v>230</v>
      </c>
      <c r="D535" s="10" t="s">
        <v>159</v>
      </c>
      <c r="E535" s="11">
        <v>90.0</v>
      </c>
      <c r="F535" s="10" t="s">
        <v>160</v>
      </c>
      <c r="G535" s="13">
        <f t="shared" si="1"/>
        <v>1</v>
      </c>
      <c r="H535" s="6"/>
      <c r="I535" s="6"/>
      <c r="J535" s="6"/>
      <c r="M535" s="9">
        <v>44465.0</v>
      </c>
      <c r="N535" s="10" t="s">
        <v>16</v>
      </c>
      <c r="O535" s="10" t="s">
        <v>230</v>
      </c>
      <c r="P535" s="10" t="s">
        <v>159</v>
      </c>
      <c r="Q535" s="10" t="s">
        <v>160</v>
      </c>
      <c r="R535" s="13">
        <f t="shared" si="2"/>
        <v>1</v>
      </c>
      <c r="S535" s="6"/>
      <c r="T535" s="6"/>
      <c r="U535" s="6"/>
    </row>
    <row r="536">
      <c r="A536" s="9">
        <v>44466.0</v>
      </c>
      <c r="B536" s="10" t="s">
        <v>16</v>
      </c>
      <c r="C536" s="10" t="s">
        <v>110</v>
      </c>
      <c r="D536" s="10" t="s">
        <v>159</v>
      </c>
      <c r="E536" s="11">
        <v>90.0</v>
      </c>
      <c r="F536" s="10" t="s">
        <v>160</v>
      </c>
      <c r="G536" s="13">
        <f t="shared" si="1"/>
        <v>2</v>
      </c>
      <c r="H536" s="6"/>
      <c r="I536" s="6"/>
      <c r="J536" s="6"/>
      <c r="M536" s="9">
        <v>44466.0</v>
      </c>
      <c r="N536" s="10" t="s">
        <v>16</v>
      </c>
      <c r="O536" s="10" t="s">
        <v>110</v>
      </c>
      <c r="P536" s="10" t="s">
        <v>159</v>
      </c>
      <c r="Q536" s="10" t="s">
        <v>160</v>
      </c>
      <c r="R536" s="13">
        <f t="shared" si="2"/>
        <v>2</v>
      </c>
      <c r="S536" s="6"/>
      <c r="T536" s="6"/>
      <c r="U536" s="6"/>
    </row>
    <row r="537">
      <c r="A537" s="9">
        <v>44467.0</v>
      </c>
      <c r="B537" s="10" t="s">
        <v>16</v>
      </c>
      <c r="C537" s="10" t="s">
        <v>190</v>
      </c>
      <c r="D537" s="10" t="s">
        <v>159</v>
      </c>
      <c r="E537" s="11">
        <v>90.0</v>
      </c>
      <c r="F537" s="10" t="s">
        <v>160</v>
      </c>
      <c r="G537" s="13">
        <f t="shared" si="1"/>
        <v>3</v>
      </c>
      <c r="H537" s="6"/>
      <c r="I537" s="6"/>
      <c r="J537" s="6"/>
      <c r="M537" s="9">
        <v>44467.0</v>
      </c>
      <c r="N537" s="10" t="s">
        <v>16</v>
      </c>
      <c r="O537" s="10" t="s">
        <v>190</v>
      </c>
      <c r="P537" s="10" t="s">
        <v>159</v>
      </c>
      <c r="Q537" s="10" t="s">
        <v>160</v>
      </c>
      <c r="R537" s="13">
        <f t="shared" si="2"/>
        <v>3</v>
      </c>
      <c r="S537" s="6"/>
      <c r="T537" s="6"/>
      <c r="U537" s="6"/>
    </row>
    <row r="538">
      <c r="A538" s="9">
        <v>44468.0</v>
      </c>
      <c r="B538" s="10" t="s">
        <v>69</v>
      </c>
      <c r="C538" s="10" t="s">
        <v>70</v>
      </c>
      <c r="D538" s="10" t="s">
        <v>152</v>
      </c>
      <c r="E538" s="11">
        <v>250.0</v>
      </c>
      <c r="F538" s="10" t="s">
        <v>21</v>
      </c>
      <c r="G538" s="13">
        <f t="shared" si="1"/>
        <v>4</v>
      </c>
      <c r="H538" s="6"/>
      <c r="I538" s="6"/>
      <c r="J538" s="6"/>
      <c r="M538" s="9">
        <v>44468.0</v>
      </c>
      <c r="N538" s="10" t="s">
        <v>69</v>
      </c>
      <c r="O538" s="10" t="s">
        <v>70</v>
      </c>
      <c r="P538" s="10" t="s">
        <v>152</v>
      </c>
      <c r="Q538" s="10" t="s">
        <v>21</v>
      </c>
      <c r="R538" s="13">
        <f t="shared" si="2"/>
        <v>4</v>
      </c>
      <c r="S538" s="6"/>
      <c r="T538" s="6"/>
      <c r="U538" s="6"/>
    </row>
    <row r="539">
      <c r="A539" s="9">
        <v>44469.0</v>
      </c>
      <c r="B539" s="10" t="s">
        <v>69</v>
      </c>
      <c r="C539" s="10" t="s">
        <v>71</v>
      </c>
      <c r="D539" s="10" t="s">
        <v>156</v>
      </c>
      <c r="E539" s="11">
        <v>120.0</v>
      </c>
      <c r="F539" s="10" t="s">
        <v>21</v>
      </c>
      <c r="G539" s="13">
        <f t="shared" si="1"/>
        <v>5</v>
      </c>
      <c r="H539" s="6"/>
      <c r="I539" s="6"/>
      <c r="J539" s="6"/>
      <c r="M539" s="9">
        <v>44469.0</v>
      </c>
      <c r="N539" s="10" t="s">
        <v>69</v>
      </c>
      <c r="O539" s="10" t="s">
        <v>71</v>
      </c>
      <c r="P539" s="10" t="s">
        <v>156</v>
      </c>
      <c r="Q539" s="10" t="s">
        <v>21</v>
      </c>
      <c r="R539" s="13">
        <f t="shared" si="2"/>
        <v>5</v>
      </c>
      <c r="S539" s="6"/>
      <c r="T539" s="6"/>
      <c r="U539" s="6"/>
    </row>
    <row r="540">
      <c r="A540" s="9">
        <v>44470.0</v>
      </c>
      <c r="B540" s="10" t="s">
        <v>69</v>
      </c>
      <c r="C540" s="10" t="s">
        <v>195</v>
      </c>
      <c r="D540" s="10" t="s">
        <v>166</v>
      </c>
      <c r="E540" s="11">
        <v>200.0</v>
      </c>
      <c r="F540" s="10" t="s">
        <v>14</v>
      </c>
      <c r="G540" s="13">
        <f t="shared" si="1"/>
        <v>6</v>
      </c>
      <c r="H540" s="6"/>
      <c r="I540" s="6"/>
      <c r="J540" s="6"/>
      <c r="M540" s="9">
        <v>44470.0</v>
      </c>
      <c r="N540" s="10" t="s">
        <v>69</v>
      </c>
      <c r="O540" s="10" t="s">
        <v>195</v>
      </c>
      <c r="P540" s="10" t="s">
        <v>166</v>
      </c>
      <c r="Q540" s="10" t="s">
        <v>14</v>
      </c>
      <c r="R540" s="13">
        <f t="shared" si="2"/>
        <v>6</v>
      </c>
      <c r="S540" s="6"/>
      <c r="T540" s="6"/>
      <c r="U540" s="6"/>
    </row>
    <row r="541">
      <c r="A541" s="9">
        <v>44471.0</v>
      </c>
      <c r="B541" s="10" t="s">
        <v>69</v>
      </c>
      <c r="C541" s="10" t="s">
        <v>74</v>
      </c>
      <c r="D541" s="10" t="s">
        <v>150</v>
      </c>
      <c r="E541" s="11">
        <v>230.0</v>
      </c>
      <c r="F541" s="10" t="s">
        <v>21</v>
      </c>
      <c r="G541" s="13">
        <f t="shared" si="1"/>
        <v>7</v>
      </c>
      <c r="H541" s="6"/>
      <c r="I541" s="6"/>
      <c r="J541" s="6"/>
      <c r="M541" s="9">
        <v>44471.0</v>
      </c>
      <c r="N541" s="10" t="s">
        <v>69</v>
      </c>
      <c r="O541" s="10" t="s">
        <v>74</v>
      </c>
      <c r="P541" s="10" t="s">
        <v>150</v>
      </c>
      <c r="Q541" s="10" t="s">
        <v>21</v>
      </c>
      <c r="R541" s="13">
        <f t="shared" si="2"/>
        <v>7</v>
      </c>
      <c r="S541" s="6"/>
      <c r="T541" s="6"/>
      <c r="U541" s="6"/>
    </row>
    <row r="542">
      <c r="A542" s="9">
        <v>44472.0</v>
      </c>
      <c r="B542" s="10" t="s">
        <v>69</v>
      </c>
      <c r="C542" s="10">
        <v>2340.0</v>
      </c>
      <c r="D542" s="10" t="s">
        <v>155</v>
      </c>
      <c r="E542" s="11">
        <v>220.0</v>
      </c>
      <c r="F542" s="10" t="s">
        <v>18</v>
      </c>
      <c r="G542" s="13">
        <f t="shared" si="1"/>
        <v>1</v>
      </c>
      <c r="H542" s="6"/>
      <c r="I542" s="6"/>
      <c r="J542" s="6"/>
      <c r="M542" s="9">
        <v>44472.0</v>
      </c>
      <c r="N542" s="10" t="s">
        <v>69</v>
      </c>
      <c r="O542" s="10">
        <v>2340.0</v>
      </c>
      <c r="P542" s="10" t="s">
        <v>155</v>
      </c>
      <c r="Q542" s="10" t="s">
        <v>18</v>
      </c>
      <c r="R542" s="13">
        <f t="shared" si="2"/>
        <v>1</v>
      </c>
      <c r="S542" s="6"/>
      <c r="T542" s="6"/>
      <c r="U542" s="6"/>
    </row>
    <row r="543">
      <c r="A543" s="9">
        <v>44473.0</v>
      </c>
      <c r="B543" s="10" t="s">
        <v>69</v>
      </c>
      <c r="C543" s="10">
        <v>2440.0</v>
      </c>
      <c r="D543" s="10" t="s">
        <v>153</v>
      </c>
      <c r="E543" s="11">
        <v>220.0</v>
      </c>
      <c r="F543" s="10" t="s">
        <v>12</v>
      </c>
      <c r="G543" s="13">
        <f t="shared" si="1"/>
        <v>2</v>
      </c>
      <c r="H543" s="6"/>
      <c r="I543" s="6"/>
      <c r="J543" s="6"/>
      <c r="M543" s="9">
        <v>44473.0</v>
      </c>
      <c r="N543" s="10" t="s">
        <v>69</v>
      </c>
      <c r="O543" s="10">
        <v>2440.0</v>
      </c>
      <c r="P543" s="10" t="s">
        <v>153</v>
      </c>
      <c r="Q543" s="10" t="s">
        <v>12</v>
      </c>
      <c r="R543" s="13">
        <f t="shared" si="2"/>
        <v>2</v>
      </c>
      <c r="S543" s="6"/>
      <c r="T543" s="6"/>
      <c r="U543" s="6"/>
    </row>
    <row r="544">
      <c r="A544" s="9">
        <v>44474.0</v>
      </c>
      <c r="B544" s="10" t="s">
        <v>69</v>
      </c>
      <c r="C544" s="10">
        <v>7447.0</v>
      </c>
      <c r="D544" s="10" t="s">
        <v>159</v>
      </c>
      <c r="E544" s="11">
        <v>90.0</v>
      </c>
      <c r="F544" s="10" t="s">
        <v>160</v>
      </c>
      <c r="G544" s="13">
        <f t="shared" si="1"/>
        <v>3</v>
      </c>
      <c r="H544" s="6"/>
      <c r="I544" s="6"/>
      <c r="J544" s="6"/>
      <c r="M544" s="9">
        <v>44474.0</v>
      </c>
      <c r="N544" s="10" t="s">
        <v>69</v>
      </c>
      <c r="O544" s="10">
        <v>7447.0</v>
      </c>
      <c r="P544" s="10" t="s">
        <v>159</v>
      </c>
      <c r="Q544" s="10" t="s">
        <v>160</v>
      </c>
      <c r="R544" s="13">
        <f t="shared" si="2"/>
        <v>3</v>
      </c>
      <c r="S544" s="6"/>
      <c r="T544" s="6"/>
      <c r="U544" s="6"/>
    </row>
    <row r="545">
      <c r="A545" s="9">
        <v>44475.0</v>
      </c>
      <c r="B545" s="10" t="s">
        <v>69</v>
      </c>
      <c r="C545" s="10">
        <v>9045.0</v>
      </c>
      <c r="D545" s="10" t="s">
        <v>153</v>
      </c>
      <c r="E545" s="11">
        <v>220.0</v>
      </c>
      <c r="F545" s="10" t="s">
        <v>12</v>
      </c>
      <c r="G545" s="13">
        <f t="shared" si="1"/>
        <v>4</v>
      </c>
      <c r="H545" s="6"/>
      <c r="I545" s="6"/>
      <c r="J545" s="6"/>
      <c r="M545" s="9">
        <v>44475.0</v>
      </c>
      <c r="N545" s="10" t="s">
        <v>69</v>
      </c>
      <c r="O545" s="10">
        <v>9045.0</v>
      </c>
      <c r="P545" s="10" t="s">
        <v>153</v>
      </c>
      <c r="Q545" s="10" t="s">
        <v>12</v>
      </c>
      <c r="R545" s="13">
        <f t="shared" si="2"/>
        <v>4</v>
      </c>
      <c r="S545" s="6"/>
      <c r="T545" s="6"/>
      <c r="U545" s="6"/>
    </row>
    <row r="546">
      <c r="A546" s="9">
        <v>44476.0</v>
      </c>
      <c r="B546" s="10" t="s">
        <v>69</v>
      </c>
      <c r="C546" s="10" t="s">
        <v>75</v>
      </c>
      <c r="D546" s="10" t="s">
        <v>152</v>
      </c>
      <c r="E546" s="11">
        <v>250.0</v>
      </c>
      <c r="F546" s="10" t="s">
        <v>21</v>
      </c>
      <c r="G546" s="13">
        <f t="shared" si="1"/>
        <v>5</v>
      </c>
      <c r="H546" s="6"/>
      <c r="I546" s="6"/>
      <c r="J546" s="6"/>
      <c r="M546" s="9">
        <v>44476.0</v>
      </c>
      <c r="N546" s="10" t="s">
        <v>69</v>
      </c>
      <c r="O546" s="10" t="s">
        <v>75</v>
      </c>
      <c r="P546" s="10" t="s">
        <v>152</v>
      </c>
      <c r="Q546" s="10" t="s">
        <v>21</v>
      </c>
      <c r="R546" s="13">
        <f t="shared" si="2"/>
        <v>5</v>
      </c>
      <c r="S546" s="6"/>
      <c r="T546" s="6"/>
      <c r="U546" s="6"/>
    </row>
    <row r="547">
      <c r="A547" s="9">
        <v>44477.0</v>
      </c>
      <c r="B547" s="10" t="s">
        <v>69</v>
      </c>
      <c r="C547" s="10">
        <v>5747.0</v>
      </c>
      <c r="D547" s="10" t="s">
        <v>152</v>
      </c>
      <c r="E547" s="11">
        <v>250.0</v>
      </c>
      <c r="F547" s="10" t="s">
        <v>21</v>
      </c>
      <c r="G547" s="13">
        <f t="shared" si="1"/>
        <v>6</v>
      </c>
      <c r="H547" s="6"/>
      <c r="I547" s="6"/>
      <c r="J547" s="6"/>
      <c r="M547" s="9">
        <v>44477.0</v>
      </c>
      <c r="N547" s="10" t="s">
        <v>69</v>
      </c>
      <c r="O547" s="10">
        <v>5747.0</v>
      </c>
      <c r="P547" s="10" t="s">
        <v>152</v>
      </c>
      <c r="Q547" s="10" t="s">
        <v>21</v>
      </c>
      <c r="R547" s="13">
        <f t="shared" si="2"/>
        <v>6</v>
      </c>
      <c r="S547" s="6"/>
      <c r="T547" s="6"/>
      <c r="U547" s="6"/>
    </row>
    <row r="548">
      <c r="A548" s="9">
        <v>44478.0</v>
      </c>
      <c r="B548" s="10" t="s">
        <v>69</v>
      </c>
      <c r="C548" s="10" t="s">
        <v>196</v>
      </c>
      <c r="D548" s="10" t="s">
        <v>162</v>
      </c>
      <c r="E548" s="11">
        <v>130.0</v>
      </c>
      <c r="F548" s="10" t="s">
        <v>18</v>
      </c>
      <c r="G548" s="13">
        <f t="shared" si="1"/>
        <v>7</v>
      </c>
      <c r="H548" s="6"/>
      <c r="I548" s="6"/>
      <c r="J548" s="6"/>
      <c r="M548" s="9">
        <v>44478.0</v>
      </c>
      <c r="N548" s="10" t="s">
        <v>69</v>
      </c>
      <c r="O548" s="10" t="s">
        <v>196</v>
      </c>
      <c r="P548" s="10" t="s">
        <v>162</v>
      </c>
      <c r="Q548" s="10" t="s">
        <v>18</v>
      </c>
      <c r="R548" s="13">
        <f t="shared" si="2"/>
        <v>7</v>
      </c>
      <c r="S548" s="6"/>
      <c r="T548" s="6"/>
      <c r="U548" s="6"/>
    </row>
    <row r="549">
      <c r="A549" s="9">
        <v>44479.0</v>
      </c>
      <c r="B549" s="10" t="s">
        <v>69</v>
      </c>
      <c r="C549" s="10" t="s">
        <v>76</v>
      </c>
      <c r="D549" s="10" t="s">
        <v>166</v>
      </c>
      <c r="E549" s="11">
        <v>200.0</v>
      </c>
      <c r="F549" s="10" t="s">
        <v>14</v>
      </c>
      <c r="G549" s="13">
        <f t="shared" si="1"/>
        <v>1</v>
      </c>
      <c r="H549" s="6"/>
      <c r="I549" s="6"/>
      <c r="J549" s="6"/>
      <c r="M549" s="9">
        <v>44479.0</v>
      </c>
      <c r="N549" s="10" t="s">
        <v>69</v>
      </c>
      <c r="O549" s="10" t="s">
        <v>76</v>
      </c>
      <c r="P549" s="10" t="s">
        <v>166</v>
      </c>
      <c r="Q549" s="10" t="s">
        <v>14</v>
      </c>
      <c r="R549" s="13">
        <f t="shared" si="2"/>
        <v>1</v>
      </c>
      <c r="S549" s="6"/>
      <c r="T549" s="6"/>
      <c r="U549" s="6"/>
    </row>
    <row r="550">
      <c r="A550" s="9">
        <v>44480.0</v>
      </c>
      <c r="B550" s="10" t="s">
        <v>69</v>
      </c>
      <c r="C550" s="10" t="s">
        <v>79</v>
      </c>
      <c r="D550" s="10" t="s">
        <v>166</v>
      </c>
      <c r="E550" s="11">
        <v>200.0</v>
      </c>
      <c r="F550" s="10" t="s">
        <v>14</v>
      </c>
      <c r="G550" s="13">
        <f t="shared" si="1"/>
        <v>2</v>
      </c>
      <c r="H550" s="6"/>
      <c r="I550" s="6"/>
      <c r="J550" s="6"/>
      <c r="M550" s="9">
        <v>44480.0</v>
      </c>
      <c r="N550" s="10" t="s">
        <v>69</v>
      </c>
      <c r="O550" s="10" t="s">
        <v>79</v>
      </c>
      <c r="P550" s="10" t="s">
        <v>166</v>
      </c>
      <c r="Q550" s="10" t="s">
        <v>14</v>
      </c>
      <c r="R550" s="13">
        <f t="shared" si="2"/>
        <v>2</v>
      </c>
      <c r="S550" s="6"/>
      <c r="T550" s="6"/>
      <c r="U550" s="6"/>
    </row>
    <row r="551">
      <c r="A551" s="9">
        <v>44481.0</v>
      </c>
      <c r="B551" s="10" t="s">
        <v>69</v>
      </c>
      <c r="C551" s="10" t="s">
        <v>81</v>
      </c>
      <c r="D551" s="10" t="s">
        <v>166</v>
      </c>
      <c r="E551" s="11">
        <v>200.0</v>
      </c>
      <c r="F551" s="10" t="s">
        <v>14</v>
      </c>
      <c r="G551" s="13">
        <f t="shared" si="1"/>
        <v>3</v>
      </c>
      <c r="H551" s="6"/>
      <c r="I551" s="6"/>
      <c r="J551" s="6"/>
      <c r="M551" s="9">
        <v>44481.0</v>
      </c>
      <c r="N551" s="10" t="s">
        <v>69</v>
      </c>
      <c r="O551" s="10" t="s">
        <v>81</v>
      </c>
      <c r="P551" s="10" t="s">
        <v>166</v>
      </c>
      <c r="Q551" s="10" t="s">
        <v>14</v>
      </c>
      <c r="R551" s="13">
        <f t="shared" si="2"/>
        <v>3</v>
      </c>
      <c r="S551" s="6"/>
      <c r="T551" s="6"/>
      <c r="U551" s="6"/>
    </row>
    <row r="552">
      <c r="A552" s="9">
        <v>44482.0</v>
      </c>
      <c r="B552" s="10" t="s">
        <v>69</v>
      </c>
      <c r="C552" s="10" t="s">
        <v>82</v>
      </c>
      <c r="D552" s="10" t="s">
        <v>150</v>
      </c>
      <c r="E552" s="11">
        <v>230.0</v>
      </c>
      <c r="F552" s="10" t="s">
        <v>21</v>
      </c>
      <c r="G552" s="13">
        <f t="shared" si="1"/>
        <v>4</v>
      </c>
      <c r="H552" s="6"/>
      <c r="I552" s="6"/>
      <c r="J552" s="6"/>
      <c r="M552" s="9">
        <v>44482.0</v>
      </c>
      <c r="N552" s="10" t="s">
        <v>69</v>
      </c>
      <c r="O552" s="10" t="s">
        <v>82</v>
      </c>
      <c r="P552" s="10" t="s">
        <v>150</v>
      </c>
      <c r="Q552" s="10" t="s">
        <v>21</v>
      </c>
      <c r="R552" s="13">
        <f t="shared" si="2"/>
        <v>4</v>
      </c>
      <c r="S552" s="6"/>
      <c r="T552" s="6"/>
      <c r="U552" s="6"/>
    </row>
    <row r="553">
      <c r="A553" s="9">
        <v>44483.0</v>
      </c>
      <c r="B553" s="10" t="s">
        <v>69</v>
      </c>
      <c r="C553" s="10" t="s">
        <v>83</v>
      </c>
      <c r="D553" s="10" t="s">
        <v>150</v>
      </c>
      <c r="E553" s="11">
        <v>230.0</v>
      </c>
      <c r="F553" s="10" t="s">
        <v>21</v>
      </c>
      <c r="G553" s="13">
        <f t="shared" si="1"/>
        <v>5</v>
      </c>
      <c r="H553" s="6"/>
      <c r="I553" s="6"/>
      <c r="J553" s="6"/>
      <c r="M553" s="9">
        <v>44483.0</v>
      </c>
      <c r="N553" s="10" t="s">
        <v>69</v>
      </c>
      <c r="O553" s="10" t="s">
        <v>83</v>
      </c>
      <c r="P553" s="10" t="s">
        <v>150</v>
      </c>
      <c r="Q553" s="10" t="s">
        <v>21</v>
      </c>
      <c r="R553" s="13">
        <f t="shared" si="2"/>
        <v>5</v>
      </c>
      <c r="S553" s="6"/>
      <c r="T553" s="6"/>
      <c r="U553" s="6"/>
    </row>
    <row r="554">
      <c r="A554" s="9">
        <v>44484.0</v>
      </c>
      <c r="B554" s="10" t="s">
        <v>69</v>
      </c>
      <c r="C554" s="10" t="s">
        <v>84</v>
      </c>
      <c r="D554" s="10" t="s">
        <v>159</v>
      </c>
      <c r="E554" s="11">
        <v>90.0</v>
      </c>
      <c r="F554" s="10" t="s">
        <v>160</v>
      </c>
      <c r="G554" s="13">
        <f t="shared" si="1"/>
        <v>6</v>
      </c>
      <c r="H554" s="6"/>
      <c r="I554" s="6"/>
      <c r="J554" s="6"/>
      <c r="M554" s="9">
        <v>44484.0</v>
      </c>
      <c r="N554" s="10" t="s">
        <v>69</v>
      </c>
      <c r="O554" s="10" t="s">
        <v>84</v>
      </c>
      <c r="P554" s="10" t="s">
        <v>159</v>
      </c>
      <c r="Q554" s="10" t="s">
        <v>160</v>
      </c>
      <c r="R554" s="13">
        <f t="shared" si="2"/>
        <v>6</v>
      </c>
      <c r="S554" s="6"/>
      <c r="T554" s="6"/>
      <c r="U554" s="6"/>
    </row>
    <row r="555">
      <c r="A555" s="9">
        <v>44485.0</v>
      </c>
      <c r="B555" s="10" t="s">
        <v>69</v>
      </c>
      <c r="C555" s="10" t="s">
        <v>85</v>
      </c>
      <c r="D555" s="10" t="s">
        <v>158</v>
      </c>
      <c r="E555" s="11">
        <v>200.0</v>
      </c>
      <c r="F555" s="10" t="s">
        <v>14</v>
      </c>
      <c r="G555" s="13">
        <f t="shared" si="1"/>
        <v>7</v>
      </c>
      <c r="H555" s="6"/>
      <c r="I555" s="6"/>
      <c r="J555" s="6"/>
      <c r="M555" s="9">
        <v>44485.0</v>
      </c>
      <c r="N555" s="10" t="s">
        <v>69</v>
      </c>
      <c r="O555" s="10" t="s">
        <v>85</v>
      </c>
      <c r="P555" s="10" t="s">
        <v>158</v>
      </c>
      <c r="Q555" s="10" t="s">
        <v>14</v>
      </c>
      <c r="R555" s="13">
        <f t="shared" si="2"/>
        <v>7</v>
      </c>
      <c r="S555" s="6"/>
      <c r="T555" s="6"/>
      <c r="U555" s="6"/>
    </row>
    <row r="556">
      <c r="A556" s="9">
        <v>44486.0</v>
      </c>
      <c r="B556" s="10" t="s">
        <v>69</v>
      </c>
      <c r="C556" s="10" t="s">
        <v>86</v>
      </c>
      <c r="D556" s="10" t="s">
        <v>159</v>
      </c>
      <c r="E556" s="11">
        <v>90.0</v>
      </c>
      <c r="F556" s="10" t="s">
        <v>160</v>
      </c>
      <c r="G556" s="13">
        <f t="shared" si="1"/>
        <v>1</v>
      </c>
      <c r="H556" s="6"/>
      <c r="I556" s="6"/>
      <c r="J556" s="6"/>
      <c r="M556" s="9">
        <v>44486.0</v>
      </c>
      <c r="N556" s="10" t="s">
        <v>69</v>
      </c>
      <c r="O556" s="10" t="s">
        <v>86</v>
      </c>
      <c r="P556" s="10" t="s">
        <v>159</v>
      </c>
      <c r="Q556" s="10" t="s">
        <v>160</v>
      </c>
      <c r="R556" s="13">
        <f t="shared" si="2"/>
        <v>1</v>
      </c>
      <c r="S556" s="6"/>
      <c r="T556" s="6"/>
      <c r="U556" s="6"/>
    </row>
    <row r="557">
      <c r="A557" s="9">
        <v>44487.0</v>
      </c>
      <c r="B557" s="10" t="s">
        <v>69</v>
      </c>
      <c r="C557" s="10" t="s">
        <v>87</v>
      </c>
      <c r="D557" s="10" t="s">
        <v>150</v>
      </c>
      <c r="E557" s="11">
        <v>230.0</v>
      </c>
      <c r="F557" s="10" t="s">
        <v>21</v>
      </c>
      <c r="G557" s="13">
        <f t="shared" si="1"/>
        <v>2</v>
      </c>
      <c r="H557" s="6"/>
      <c r="I557" s="6"/>
      <c r="J557" s="6"/>
      <c r="M557" s="9">
        <v>44487.0</v>
      </c>
      <c r="N557" s="10" t="s">
        <v>69</v>
      </c>
      <c r="O557" s="10" t="s">
        <v>87</v>
      </c>
      <c r="P557" s="10" t="s">
        <v>150</v>
      </c>
      <c r="Q557" s="10" t="s">
        <v>21</v>
      </c>
      <c r="R557" s="13">
        <f t="shared" si="2"/>
        <v>2</v>
      </c>
      <c r="S557" s="6"/>
      <c r="T557" s="6"/>
      <c r="U557" s="6"/>
    </row>
    <row r="558">
      <c r="A558" s="9">
        <v>44488.0</v>
      </c>
      <c r="B558" s="10" t="s">
        <v>69</v>
      </c>
      <c r="C558" s="10" t="s">
        <v>89</v>
      </c>
      <c r="D558" s="10" t="s">
        <v>156</v>
      </c>
      <c r="E558" s="11">
        <v>120.0</v>
      </c>
      <c r="F558" s="10" t="s">
        <v>21</v>
      </c>
      <c r="G558" s="13">
        <f t="shared" si="1"/>
        <v>3</v>
      </c>
      <c r="H558" s="6"/>
      <c r="I558" s="6"/>
      <c r="J558" s="6"/>
      <c r="M558" s="9">
        <v>44488.0</v>
      </c>
      <c r="N558" s="10" t="s">
        <v>69</v>
      </c>
      <c r="O558" s="10" t="s">
        <v>89</v>
      </c>
      <c r="P558" s="10" t="s">
        <v>156</v>
      </c>
      <c r="Q558" s="10" t="s">
        <v>21</v>
      </c>
      <c r="R558" s="13">
        <f t="shared" si="2"/>
        <v>3</v>
      </c>
      <c r="S558" s="6"/>
      <c r="T558" s="6"/>
      <c r="U558" s="6"/>
    </row>
    <row r="559">
      <c r="A559" s="9">
        <v>44489.0</v>
      </c>
      <c r="B559" s="10" t="s">
        <v>69</v>
      </c>
      <c r="C559" s="10" t="s">
        <v>91</v>
      </c>
      <c r="D559" s="10" t="s">
        <v>158</v>
      </c>
      <c r="E559" s="11">
        <v>200.0</v>
      </c>
      <c r="F559" s="10" t="s">
        <v>14</v>
      </c>
      <c r="G559" s="13">
        <f t="shared" si="1"/>
        <v>4</v>
      </c>
      <c r="H559" s="6"/>
      <c r="I559" s="6"/>
      <c r="J559" s="6"/>
      <c r="M559" s="9">
        <v>44489.0</v>
      </c>
      <c r="N559" s="10" t="s">
        <v>69</v>
      </c>
      <c r="O559" s="10" t="s">
        <v>91</v>
      </c>
      <c r="P559" s="10" t="s">
        <v>158</v>
      </c>
      <c r="Q559" s="10" t="s">
        <v>14</v>
      </c>
      <c r="R559" s="13">
        <f t="shared" si="2"/>
        <v>4</v>
      </c>
      <c r="S559" s="6"/>
      <c r="T559" s="6"/>
      <c r="U559" s="6"/>
    </row>
    <row r="560">
      <c r="A560" s="9">
        <v>44490.0</v>
      </c>
      <c r="B560" s="10" t="s">
        <v>9</v>
      </c>
      <c r="C560" s="10" t="s">
        <v>231</v>
      </c>
      <c r="D560" s="10" t="s">
        <v>158</v>
      </c>
      <c r="E560" s="11">
        <v>200.0</v>
      </c>
      <c r="F560" s="10" t="s">
        <v>14</v>
      </c>
      <c r="G560" s="13">
        <f t="shared" si="1"/>
        <v>5</v>
      </c>
      <c r="H560" s="6"/>
      <c r="I560" s="6"/>
      <c r="J560" s="6"/>
      <c r="M560" s="9">
        <v>44490.0</v>
      </c>
      <c r="N560" s="10" t="s">
        <v>9</v>
      </c>
      <c r="O560" s="10" t="s">
        <v>231</v>
      </c>
      <c r="P560" s="10" t="s">
        <v>158</v>
      </c>
      <c r="Q560" s="10" t="s">
        <v>14</v>
      </c>
      <c r="R560" s="13">
        <f t="shared" si="2"/>
        <v>5</v>
      </c>
      <c r="S560" s="6"/>
      <c r="T560" s="6"/>
      <c r="U560" s="6"/>
    </row>
    <row r="561">
      <c r="A561" s="9">
        <v>44491.0</v>
      </c>
      <c r="B561" s="10" t="s">
        <v>9</v>
      </c>
      <c r="C561" s="16">
        <v>4.0E47</v>
      </c>
      <c r="D561" s="10" t="s">
        <v>158</v>
      </c>
      <c r="E561" s="11">
        <v>200.0</v>
      </c>
      <c r="F561" s="10" t="s">
        <v>14</v>
      </c>
      <c r="G561" s="13">
        <f t="shared" si="1"/>
        <v>6</v>
      </c>
      <c r="H561" s="6"/>
      <c r="I561" s="6"/>
      <c r="J561" s="6"/>
      <c r="M561" s="9">
        <v>44491.0</v>
      </c>
      <c r="N561" s="10" t="s">
        <v>9</v>
      </c>
      <c r="O561" s="16">
        <v>4.0E47</v>
      </c>
      <c r="P561" s="10" t="s">
        <v>158</v>
      </c>
      <c r="Q561" s="10" t="s">
        <v>14</v>
      </c>
      <c r="R561" s="13">
        <f t="shared" si="2"/>
        <v>6</v>
      </c>
      <c r="S561" s="6"/>
      <c r="T561" s="6"/>
      <c r="U561" s="6"/>
    </row>
    <row r="562">
      <c r="A562" s="9">
        <v>44492.0</v>
      </c>
      <c r="B562" s="10" t="s">
        <v>9</v>
      </c>
      <c r="C562" s="16">
        <v>4.0E47</v>
      </c>
      <c r="D562" s="10" t="s">
        <v>159</v>
      </c>
      <c r="E562" s="11">
        <v>90.0</v>
      </c>
      <c r="F562" s="10" t="s">
        <v>160</v>
      </c>
      <c r="G562" s="13">
        <f t="shared" si="1"/>
        <v>7</v>
      </c>
      <c r="H562" s="6"/>
      <c r="I562" s="6"/>
      <c r="J562" s="6"/>
      <c r="M562" s="9">
        <v>44492.0</v>
      </c>
      <c r="N562" s="10" t="s">
        <v>9</v>
      </c>
      <c r="O562" s="16">
        <v>4.0E47</v>
      </c>
      <c r="P562" s="10" t="s">
        <v>159</v>
      </c>
      <c r="Q562" s="10" t="s">
        <v>160</v>
      </c>
      <c r="R562" s="13">
        <f t="shared" si="2"/>
        <v>7</v>
      </c>
      <c r="S562" s="6"/>
      <c r="T562" s="6"/>
      <c r="U562" s="6"/>
    </row>
    <row r="563">
      <c r="A563" s="9">
        <v>44493.0</v>
      </c>
      <c r="B563" s="10" t="s">
        <v>9</v>
      </c>
      <c r="C563" s="10" t="s">
        <v>232</v>
      </c>
      <c r="D563" s="10" t="s">
        <v>150</v>
      </c>
      <c r="E563" s="11">
        <v>230.0</v>
      </c>
      <c r="F563" s="10" t="s">
        <v>21</v>
      </c>
      <c r="G563" s="13">
        <f t="shared" si="1"/>
        <v>1</v>
      </c>
      <c r="H563" s="6"/>
      <c r="I563" s="6"/>
      <c r="J563" s="6"/>
      <c r="M563" s="9">
        <v>44493.0</v>
      </c>
      <c r="N563" s="10" t="s">
        <v>9</v>
      </c>
      <c r="O563" s="10" t="s">
        <v>232</v>
      </c>
      <c r="P563" s="10" t="s">
        <v>150</v>
      </c>
      <c r="Q563" s="10" t="s">
        <v>21</v>
      </c>
      <c r="R563" s="13">
        <f t="shared" si="2"/>
        <v>1</v>
      </c>
      <c r="S563" s="6"/>
      <c r="T563" s="6"/>
      <c r="U563" s="6"/>
    </row>
    <row r="564">
      <c r="A564" s="9">
        <v>44494.0</v>
      </c>
      <c r="B564" s="10" t="s">
        <v>9</v>
      </c>
      <c r="C564" s="10" t="s">
        <v>233</v>
      </c>
      <c r="D564" s="10" t="s">
        <v>159</v>
      </c>
      <c r="E564" s="11">
        <v>90.0</v>
      </c>
      <c r="F564" s="10" t="s">
        <v>160</v>
      </c>
      <c r="G564" s="13">
        <f t="shared" si="1"/>
        <v>2</v>
      </c>
      <c r="H564" s="6"/>
      <c r="I564" s="6"/>
      <c r="J564" s="6"/>
      <c r="M564" s="9">
        <v>44494.0</v>
      </c>
      <c r="N564" s="10" t="s">
        <v>9</v>
      </c>
      <c r="O564" s="10" t="s">
        <v>233</v>
      </c>
      <c r="P564" s="10" t="s">
        <v>159</v>
      </c>
      <c r="Q564" s="10" t="s">
        <v>160</v>
      </c>
      <c r="R564" s="13">
        <f t="shared" si="2"/>
        <v>2</v>
      </c>
      <c r="S564" s="6"/>
      <c r="T564" s="6"/>
      <c r="U564" s="6"/>
    </row>
    <row r="565">
      <c r="A565" s="9">
        <v>44495.0</v>
      </c>
      <c r="B565" s="10" t="s">
        <v>9</v>
      </c>
      <c r="C565" s="10" t="s">
        <v>151</v>
      </c>
      <c r="D565" s="10" t="s">
        <v>152</v>
      </c>
      <c r="E565" s="11">
        <v>250.0</v>
      </c>
      <c r="F565" s="10" t="s">
        <v>21</v>
      </c>
      <c r="G565" s="13">
        <f t="shared" si="1"/>
        <v>3</v>
      </c>
      <c r="H565" s="6"/>
      <c r="I565" s="6"/>
      <c r="J565" s="6"/>
      <c r="M565" s="9">
        <v>44495.0</v>
      </c>
      <c r="N565" s="10" t="s">
        <v>9</v>
      </c>
      <c r="O565" s="10" t="s">
        <v>151</v>
      </c>
      <c r="P565" s="10" t="s">
        <v>152</v>
      </c>
      <c r="Q565" s="10" t="s">
        <v>21</v>
      </c>
      <c r="R565" s="13">
        <f t="shared" si="2"/>
        <v>3</v>
      </c>
      <c r="S565" s="6"/>
      <c r="T565" s="6"/>
      <c r="U565" s="6"/>
    </row>
    <row r="566">
      <c r="A566" s="9">
        <v>44496.0</v>
      </c>
      <c r="B566" s="10" t="s">
        <v>9</v>
      </c>
      <c r="C566" s="10" t="s">
        <v>234</v>
      </c>
      <c r="D566" s="10" t="s">
        <v>158</v>
      </c>
      <c r="E566" s="11">
        <v>200.0</v>
      </c>
      <c r="F566" s="10" t="s">
        <v>14</v>
      </c>
      <c r="G566" s="13">
        <f t="shared" si="1"/>
        <v>4</v>
      </c>
      <c r="H566" s="6"/>
      <c r="I566" s="6"/>
      <c r="J566" s="6"/>
      <c r="M566" s="9">
        <v>44496.0</v>
      </c>
      <c r="N566" s="10" t="s">
        <v>9</v>
      </c>
      <c r="O566" s="10" t="s">
        <v>234</v>
      </c>
      <c r="P566" s="10" t="s">
        <v>158</v>
      </c>
      <c r="Q566" s="10" t="s">
        <v>14</v>
      </c>
      <c r="R566" s="13">
        <f t="shared" si="2"/>
        <v>4</v>
      </c>
      <c r="S566" s="6"/>
      <c r="T566" s="6"/>
      <c r="U566" s="6"/>
    </row>
    <row r="567">
      <c r="A567" s="9">
        <v>44497.0</v>
      </c>
      <c r="B567" s="10" t="s">
        <v>23</v>
      </c>
      <c r="C567" s="10" t="s">
        <v>235</v>
      </c>
      <c r="D567" s="10" t="s">
        <v>153</v>
      </c>
      <c r="E567" s="11">
        <v>220.0</v>
      </c>
      <c r="F567" s="10" t="s">
        <v>12</v>
      </c>
      <c r="G567" s="13">
        <f t="shared" si="1"/>
        <v>5</v>
      </c>
      <c r="H567" s="6"/>
      <c r="I567" s="6"/>
      <c r="J567" s="6"/>
      <c r="M567" s="9">
        <v>44497.0</v>
      </c>
      <c r="N567" s="10" t="s">
        <v>23</v>
      </c>
      <c r="O567" s="10" t="s">
        <v>235</v>
      </c>
      <c r="P567" s="10" t="s">
        <v>153</v>
      </c>
      <c r="Q567" s="10" t="s">
        <v>12</v>
      </c>
      <c r="R567" s="13">
        <f t="shared" si="2"/>
        <v>5</v>
      </c>
      <c r="S567" s="6"/>
      <c r="T567" s="6"/>
      <c r="U567" s="6"/>
    </row>
    <row r="568">
      <c r="A568" s="9">
        <v>44498.0</v>
      </c>
      <c r="B568" s="10" t="s">
        <v>23</v>
      </c>
      <c r="C568" s="10" t="s">
        <v>24</v>
      </c>
      <c r="D568" s="10" t="s">
        <v>166</v>
      </c>
      <c r="E568" s="11">
        <v>200.0</v>
      </c>
      <c r="F568" s="10" t="s">
        <v>14</v>
      </c>
      <c r="G568" s="13">
        <f t="shared" si="1"/>
        <v>6</v>
      </c>
      <c r="H568" s="6"/>
      <c r="I568" s="6"/>
      <c r="J568" s="6"/>
      <c r="M568" s="9">
        <v>44498.0</v>
      </c>
      <c r="N568" s="10" t="s">
        <v>23</v>
      </c>
      <c r="O568" s="10" t="s">
        <v>24</v>
      </c>
      <c r="P568" s="10" t="s">
        <v>166</v>
      </c>
      <c r="Q568" s="10" t="s">
        <v>14</v>
      </c>
      <c r="R568" s="13">
        <f t="shared" si="2"/>
        <v>6</v>
      </c>
      <c r="S568" s="6"/>
      <c r="T568" s="6"/>
      <c r="U568" s="6"/>
    </row>
    <row r="569">
      <c r="A569" s="9">
        <v>44499.0</v>
      </c>
      <c r="B569" s="10" t="s">
        <v>23</v>
      </c>
      <c r="C569" s="10" t="s">
        <v>25</v>
      </c>
      <c r="D569" s="10" t="s">
        <v>159</v>
      </c>
      <c r="E569" s="11">
        <v>90.0</v>
      </c>
      <c r="F569" s="10" t="s">
        <v>160</v>
      </c>
      <c r="G569" s="13">
        <f t="shared" si="1"/>
        <v>7</v>
      </c>
      <c r="H569" s="6"/>
      <c r="I569" s="6"/>
      <c r="J569" s="6"/>
      <c r="M569" s="9">
        <v>44499.0</v>
      </c>
      <c r="N569" s="10" t="s">
        <v>23</v>
      </c>
      <c r="O569" s="10" t="s">
        <v>25</v>
      </c>
      <c r="P569" s="10" t="s">
        <v>159</v>
      </c>
      <c r="Q569" s="10" t="s">
        <v>160</v>
      </c>
      <c r="R569" s="13">
        <f t="shared" si="2"/>
        <v>7</v>
      </c>
      <c r="S569" s="6"/>
      <c r="T569" s="6"/>
      <c r="U569" s="6"/>
    </row>
    <row r="570">
      <c r="A570" s="9">
        <v>44500.0</v>
      </c>
      <c r="B570" s="10" t="s">
        <v>23</v>
      </c>
      <c r="C570" s="10" t="s">
        <v>200</v>
      </c>
      <c r="D570" s="10" t="s">
        <v>159</v>
      </c>
      <c r="E570" s="11">
        <v>90.0</v>
      </c>
      <c r="F570" s="10" t="s">
        <v>160</v>
      </c>
      <c r="G570" s="13">
        <f t="shared" si="1"/>
        <v>1</v>
      </c>
      <c r="H570" s="6"/>
      <c r="I570" s="6"/>
      <c r="J570" s="6"/>
      <c r="M570" s="9">
        <v>44500.0</v>
      </c>
      <c r="N570" s="10" t="s">
        <v>23</v>
      </c>
      <c r="O570" s="10" t="s">
        <v>200</v>
      </c>
      <c r="P570" s="10" t="s">
        <v>159</v>
      </c>
      <c r="Q570" s="10" t="s">
        <v>160</v>
      </c>
      <c r="R570" s="13">
        <f t="shared" si="2"/>
        <v>1</v>
      </c>
      <c r="S570" s="6"/>
      <c r="T570" s="6"/>
      <c r="U570" s="6"/>
    </row>
    <row r="571">
      <c r="A571" s="9">
        <v>44501.0</v>
      </c>
      <c r="B571" s="10" t="s">
        <v>23</v>
      </c>
      <c r="C571" s="10" t="s">
        <v>26</v>
      </c>
      <c r="D571" s="10" t="s">
        <v>156</v>
      </c>
      <c r="E571" s="11">
        <v>120.0</v>
      </c>
      <c r="F571" s="10" t="s">
        <v>21</v>
      </c>
      <c r="G571" s="13">
        <f t="shared" si="1"/>
        <v>2</v>
      </c>
      <c r="H571" s="6"/>
      <c r="I571" s="6"/>
      <c r="J571" s="6"/>
      <c r="M571" s="9">
        <v>44501.0</v>
      </c>
      <c r="N571" s="10" t="s">
        <v>23</v>
      </c>
      <c r="O571" s="10" t="s">
        <v>26</v>
      </c>
      <c r="P571" s="10" t="s">
        <v>156</v>
      </c>
      <c r="Q571" s="10" t="s">
        <v>21</v>
      </c>
      <c r="R571" s="13">
        <f t="shared" si="2"/>
        <v>2</v>
      </c>
      <c r="S571" s="6"/>
      <c r="T571" s="6"/>
      <c r="U571" s="6"/>
    </row>
    <row r="572">
      <c r="A572" s="9">
        <v>44502.0</v>
      </c>
      <c r="B572" s="10" t="s">
        <v>23</v>
      </c>
      <c r="C572" s="10" t="s">
        <v>157</v>
      </c>
      <c r="D572" s="10" t="s">
        <v>159</v>
      </c>
      <c r="E572" s="11">
        <v>90.0</v>
      </c>
      <c r="F572" s="10" t="s">
        <v>160</v>
      </c>
      <c r="G572" s="13">
        <f t="shared" si="1"/>
        <v>3</v>
      </c>
      <c r="H572" s="6"/>
      <c r="I572" s="6"/>
      <c r="J572" s="6"/>
      <c r="M572" s="9">
        <v>44502.0</v>
      </c>
      <c r="N572" s="10" t="s">
        <v>23</v>
      </c>
      <c r="O572" s="10" t="s">
        <v>157</v>
      </c>
      <c r="P572" s="10" t="s">
        <v>159</v>
      </c>
      <c r="Q572" s="10" t="s">
        <v>160</v>
      </c>
      <c r="R572" s="13">
        <f t="shared" si="2"/>
        <v>3</v>
      </c>
      <c r="S572" s="6"/>
      <c r="T572" s="6"/>
      <c r="U572" s="6"/>
    </row>
    <row r="573">
      <c r="A573" s="9">
        <v>44503.0</v>
      </c>
      <c r="B573" s="10" t="s">
        <v>23</v>
      </c>
      <c r="C573" s="16">
        <v>7.0E45</v>
      </c>
      <c r="D573" s="10" t="s">
        <v>158</v>
      </c>
      <c r="E573" s="11">
        <v>200.0</v>
      </c>
      <c r="F573" s="10" t="s">
        <v>14</v>
      </c>
      <c r="G573" s="13">
        <f t="shared" si="1"/>
        <v>4</v>
      </c>
      <c r="H573" s="6"/>
      <c r="I573" s="6"/>
      <c r="J573" s="6"/>
      <c r="M573" s="9">
        <v>44503.0</v>
      </c>
      <c r="N573" s="10" t="s">
        <v>23</v>
      </c>
      <c r="O573" s="16">
        <v>7.0E45</v>
      </c>
      <c r="P573" s="10" t="s">
        <v>158</v>
      </c>
      <c r="Q573" s="10" t="s">
        <v>14</v>
      </c>
      <c r="R573" s="13">
        <f t="shared" si="2"/>
        <v>4</v>
      </c>
      <c r="S573" s="6"/>
      <c r="T573" s="6"/>
      <c r="U573" s="6"/>
    </row>
    <row r="574">
      <c r="A574" s="9">
        <v>44504.0</v>
      </c>
      <c r="B574" s="10" t="s">
        <v>23</v>
      </c>
      <c r="C574" s="10" t="s">
        <v>94</v>
      </c>
      <c r="D574" s="10" t="s">
        <v>161</v>
      </c>
      <c r="E574" s="11">
        <v>240.0</v>
      </c>
      <c r="F574" s="10" t="s">
        <v>21</v>
      </c>
      <c r="G574" s="13">
        <f t="shared" si="1"/>
        <v>5</v>
      </c>
      <c r="H574" s="6"/>
      <c r="I574" s="6"/>
      <c r="J574" s="6"/>
      <c r="M574" s="9">
        <v>44504.0</v>
      </c>
      <c r="N574" s="10" t="s">
        <v>23</v>
      </c>
      <c r="O574" s="10" t="s">
        <v>94</v>
      </c>
      <c r="P574" s="10" t="s">
        <v>161</v>
      </c>
      <c r="Q574" s="10" t="s">
        <v>21</v>
      </c>
      <c r="R574" s="13">
        <f t="shared" si="2"/>
        <v>5</v>
      </c>
      <c r="S574" s="6"/>
      <c r="T574" s="6"/>
      <c r="U574" s="6"/>
    </row>
    <row r="575">
      <c r="A575" s="9">
        <v>44505.0</v>
      </c>
      <c r="B575" s="10" t="s">
        <v>23</v>
      </c>
      <c r="C575" s="10" t="s">
        <v>33</v>
      </c>
      <c r="D575" s="10" t="s">
        <v>153</v>
      </c>
      <c r="E575" s="11">
        <v>220.0</v>
      </c>
      <c r="F575" s="10" t="s">
        <v>12</v>
      </c>
      <c r="G575" s="13">
        <f t="shared" si="1"/>
        <v>6</v>
      </c>
      <c r="H575" s="6"/>
      <c r="I575" s="6"/>
      <c r="J575" s="6"/>
      <c r="M575" s="9">
        <v>44505.0</v>
      </c>
      <c r="N575" s="10" t="s">
        <v>23</v>
      </c>
      <c r="O575" s="10" t="s">
        <v>33</v>
      </c>
      <c r="P575" s="10" t="s">
        <v>153</v>
      </c>
      <c r="Q575" s="10" t="s">
        <v>12</v>
      </c>
      <c r="R575" s="13">
        <f t="shared" si="2"/>
        <v>6</v>
      </c>
      <c r="S575" s="6"/>
      <c r="T575" s="6"/>
      <c r="U575" s="6"/>
    </row>
    <row r="576">
      <c r="A576" s="9">
        <v>44506.0</v>
      </c>
      <c r="B576" s="10" t="s">
        <v>23</v>
      </c>
      <c r="C576" s="10">
        <v>8240.0</v>
      </c>
      <c r="D576" s="10" t="s">
        <v>159</v>
      </c>
      <c r="E576" s="11">
        <v>90.0</v>
      </c>
      <c r="F576" s="10" t="s">
        <v>160</v>
      </c>
      <c r="G576" s="13">
        <f t="shared" si="1"/>
        <v>7</v>
      </c>
      <c r="H576" s="6"/>
      <c r="I576" s="6"/>
      <c r="J576" s="6"/>
      <c r="M576" s="9">
        <v>44506.0</v>
      </c>
      <c r="N576" s="10" t="s">
        <v>23</v>
      </c>
      <c r="O576" s="10">
        <v>8240.0</v>
      </c>
      <c r="P576" s="10" t="s">
        <v>159</v>
      </c>
      <c r="Q576" s="10" t="s">
        <v>160</v>
      </c>
      <c r="R576" s="13">
        <f t="shared" si="2"/>
        <v>7</v>
      </c>
      <c r="S576" s="6"/>
      <c r="T576" s="6"/>
      <c r="U576" s="6"/>
    </row>
    <row r="577">
      <c r="A577" s="9">
        <v>44507.0</v>
      </c>
      <c r="B577" s="10" t="s">
        <v>23</v>
      </c>
      <c r="C577" s="10">
        <v>2440.0</v>
      </c>
      <c r="D577" s="10" t="s">
        <v>156</v>
      </c>
      <c r="E577" s="11">
        <v>120.0</v>
      </c>
      <c r="F577" s="10" t="s">
        <v>21</v>
      </c>
      <c r="G577" s="13">
        <f t="shared" si="1"/>
        <v>1</v>
      </c>
      <c r="H577" s="6"/>
      <c r="I577" s="6"/>
      <c r="J577" s="6"/>
      <c r="M577" s="9">
        <v>44507.0</v>
      </c>
      <c r="N577" s="10" t="s">
        <v>23</v>
      </c>
      <c r="O577" s="10">
        <v>2440.0</v>
      </c>
      <c r="P577" s="10" t="s">
        <v>156</v>
      </c>
      <c r="Q577" s="10" t="s">
        <v>21</v>
      </c>
      <c r="R577" s="13">
        <f t="shared" si="2"/>
        <v>1</v>
      </c>
      <c r="S577" s="6"/>
      <c r="T577" s="6"/>
      <c r="U577" s="6"/>
    </row>
    <row r="578">
      <c r="A578" s="9">
        <v>44508.0</v>
      </c>
      <c r="B578" s="10" t="s">
        <v>23</v>
      </c>
      <c r="C578" s="10" t="s">
        <v>37</v>
      </c>
      <c r="D578" s="10" t="s">
        <v>156</v>
      </c>
      <c r="E578" s="11">
        <v>120.0</v>
      </c>
      <c r="F578" s="10" t="s">
        <v>21</v>
      </c>
      <c r="G578" s="13">
        <f t="shared" si="1"/>
        <v>2</v>
      </c>
      <c r="H578" s="6"/>
      <c r="I578" s="6"/>
      <c r="J578" s="6"/>
      <c r="M578" s="9">
        <v>44508.0</v>
      </c>
      <c r="N578" s="10" t="s">
        <v>23</v>
      </c>
      <c r="O578" s="10" t="s">
        <v>37</v>
      </c>
      <c r="P578" s="10" t="s">
        <v>156</v>
      </c>
      <c r="Q578" s="10" t="s">
        <v>21</v>
      </c>
      <c r="R578" s="13">
        <f t="shared" si="2"/>
        <v>2</v>
      </c>
      <c r="S578" s="6"/>
      <c r="T578" s="6"/>
      <c r="U578" s="6"/>
    </row>
    <row r="579">
      <c r="A579" s="9">
        <v>44509.0</v>
      </c>
      <c r="B579" s="10" t="s">
        <v>23</v>
      </c>
      <c r="C579" s="10" t="s">
        <v>39</v>
      </c>
      <c r="D579" s="10" t="s">
        <v>150</v>
      </c>
      <c r="E579" s="11">
        <v>230.0</v>
      </c>
      <c r="F579" s="10" t="s">
        <v>21</v>
      </c>
      <c r="G579" s="13">
        <f t="shared" si="1"/>
        <v>3</v>
      </c>
      <c r="H579" s="6"/>
      <c r="I579" s="6"/>
      <c r="J579" s="6"/>
      <c r="M579" s="9">
        <v>44509.0</v>
      </c>
      <c r="N579" s="10" t="s">
        <v>23</v>
      </c>
      <c r="O579" s="10" t="s">
        <v>39</v>
      </c>
      <c r="P579" s="10" t="s">
        <v>150</v>
      </c>
      <c r="Q579" s="10" t="s">
        <v>21</v>
      </c>
      <c r="R579" s="13">
        <f t="shared" si="2"/>
        <v>3</v>
      </c>
      <c r="S579" s="6"/>
      <c r="T579" s="6"/>
      <c r="U579" s="6"/>
    </row>
    <row r="580">
      <c r="A580" s="9">
        <v>44510.0</v>
      </c>
      <c r="B580" s="10" t="s">
        <v>23</v>
      </c>
      <c r="C580" s="10" t="s">
        <v>236</v>
      </c>
      <c r="D580" s="10" t="s">
        <v>156</v>
      </c>
      <c r="E580" s="11">
        <v>120.0</v>
      </c>
      <c r="F580" s="10" t="s">
        <v>21</v>
      </c>
      <c r="G580" s="13">
        <f t="shared" si="1"/>
        <v>4</v>
      </c>
      <c r="H580" s="6"/>
      <c r="I580" s="6"/>
      <c r="J580" s="6"/>
      <c r="M580" s="9">
        <v>44510.0</v>
      </c>
      <c r="N580" s="10" t="s">
        <v>23</v>
      </c>
      <c r="O580" s="10" t="s">
        <v>236</v>
      </c>
      <c r="P580" s="10" t="s">
        <v>156</v>
      </c>
      <c r="Q580" s="10" t="s">
        <v>21</v>
      </c>
      <c r="R580" s="13">
        <f t="shared" si="2"/>
        <v>4</v>
      </c>
      <c r="S580" s="6"/>
      <c r="T580" s="6"/>
      <c r="U580" s="6"/>
    </row>
    <row r="581">
      <c r="A581" s="9">
        <v>44511.0</v>
      </c>
      <c r="B581" s="10" t="s">
        <v>23</v>
      </c>
      <c r="C581" s="10" t="s">
        <v>96</v>
      </c>
      <c r="D581" s="10" t="s">
        <v>166</v>
      </c>
      <c r="E581" s="11">
        <v>200.0</v>
      </c>
      <c r="F581" s="10" t="s">
        <v>14</v>
      </c>
      <c r="G581" s="13">
        <f t="shared" si="1"/>
        <v>5</v>
      </c>
      <c r="H581" s="6"/>
      <c r="I581" s="6"/>
      <c r="J581" s="6"/>
      <c r="M581" s="9">
        <v>44511.0</v>
      </c>
      <c r="N581" s="10" t="s">
        <v>23</v>
      </c>
      <c r="O581" s="10" t="s">
        <v>96</v>
      </c>
      <c r="P581" s="10" t="s">
        <v>166</v>
      </c>
      <c r="Q581" s="10" t="s">
        <v>14</v>
      </c>
      <c r="R581" s="13">
        <f t="shared" si="2"/>
        <v>5</v>
      </c>
      <c r="S581" s="6"/>
      <c r="T581" s="6"/>
      <c r="U581" s="6"/>
    </row>
    <row r="582">
      <c r="A582" s="9">
        <v>44512.0</v>
      </c>
      <c r="B582" s="10" t="s">
        <v>40</v>
      </c>
      <c r="C582" s="10" t="s">
        <v>41</v>
      </c>
      <c r="D582" s="10" t="s">
        <v>156</v>
      </c>
      <c r="E582" s="11">
        <v>120.0</v>
      </c>
      <c r="F582" s="10" t="s">
        <v>21</v>
      </c>
      <c r="G582" s="13">
        <f t="shared" si="1"/>
        <v>6</v>
      </c>
      <c r="H582" s="6"/>
      <c r="I582" s="6"/>
      <c r="J582" s="6"/>
      <c r="M582" s="9">
        <v>44512.0</v>
      </c>
      <c r="N582" s="10" t="s">
        <v>40</v>
      </c>
      <c r="O582" s="10" t="s">
        <v>41</v>
      </c>
      <c r="P582" s="10" t="s">
        <v>156</v>
      </c>
      <c r="Q582" s="10" t="s">
        <v>21</v>
      </c>
      <c r="R582" s="13">
        <f t="shared" si="2"/>
        <v>6</v>
      </c>
      <c r="S582" s="6"/>
      <c r="T582" s="6"/>
      <c r="U582" s="6"/>
    </row>
    <row r="583">
      <c r="A583" s="9">
        <v>44513.0</v>
      </c>
      <c r="B583" s="10" t="s">
        <v>40</v>
      </c>
      <c r="C583" s="10" t="s">
        <v>41</v>
      </c>
      <c r="D583" s="10" t="s">
        <v>153</v>
      </c>
      <c r="E583" s="11">
        <v>220.0</v>
      </c>
      <c r="F583" s="10" t="s">
        <v>12</v>
      </c>
      <c r="G583" s="13">
        <f t="shared" si="1"/>
        <v>7</v>
      </c>
      <c r="H583" s="6"/>
      <c r="I583" s="6"/>
      <c r="J583" s="6"/>
      <c r="M583" s="9">
        <v>44513.0</v>
      </c>
      <c r="N583" s="10" t="s">
        <v>40</v>
      </c>
      <c r="O583" s="10" t="s">
        <v>41</v>
      </c>
      <c r="P583" s="10" t="s">
        <v>153</v>
      </c>
      <c r="Q583" s="10" t="s">
        <v>12</v>
      </c>
      <c r="R583" s="13">
        <f t="shared" si="2"/>
        <v>7</v>
      </c>
      <c r="S583" s="6"/>
      <c r="T583" s="6"/>
      <c r="U583" s="6"/>
    </row>
    <row r="584">
      <c r="A584" s="9">
        <v>44514.0</v>
      </c>
      <c r="B584" s="10" t="s">
        <v>40</v>
      </c>
      <c r="C584" s="10" t="s">
        <v>167</v>
      </c>
      <c r="D584" s="10" t="s">
        <v>162</v>
      </c>
      <c r="E584" s="11">
        <v>130.0</v>
      </c>
      <c r="F584" s="10" t="s">
        <v>18</v>
      </c>
      <c r="G584" s="13">
        <f t="shared" si="1"/>
        <v>1</v>
      </c>
      <c r="H584" s="6"/>
      <c r="I584" s="6"/>
      <c r="J584" s="6"/>
      <c r="M584" s="9">
        <v>44514.0</v>
      </c>
      <c r="N584" s="10" t="s">
        <v>40</v>
      </c>
      <c r="O584" s="10" t="s">
        <v>167</v>
      </c>
      <c r="P584" s="10" t="s">
        <v>162</v>
      </c>
      <c r="Q584" s="10" t="s">
        <v>18</v>
      </c>
      <c r="R584" s="13">
        <f t="shared" si="2"/>
        <v>1</v>
      </c>
      <c r="S584" s="6"/>
      <c r="T584" s="6"/>
      <c r="U584" s="6"/>
    </row>
    <row r="585">
      <c r="A585" s="9">
        <v>44515.0</v>
      </c>
      <c r="B585" s="10" t="s">
        <v>40</v>
      </c>
      <c r="C585" s="10" t="s">
        <v>168</v>
      </c>
      <c r="D585" s="10" t="s">
        <v>152</v>
      </c>
      <c r="E585" s="11">
        <v>250.0</v>
      </c>
      <c r="F585" s="10" t="s">
        <v>21</v>
      </c>
      <c r="G585" s="13">
        <f t="shared" si="1"/>
        <v>2</v>
      </c>
      <c r="H585" s="6"/>
      <c r="I585" s="6"/>
      <c r="J585" s="6"/>
      <c r="M585" s="9">
        <v>44515.0</v>
      </c>
      <c r="N585" s="10" t="s">
        <v>40</v>
      </c>
      <c r="O585" s="10" t="s">
        <v>168</v>
      </c>
      <c r="P585" s="10" t="s">
        <v>152</v>
      </c>
      <c r="Q585" s="10" t="s">
        <v>21</v>
      </c>
      <c r="R585" s="13">
        <f t="shared" si="2"/>
        <v>2</v>
      </c>
      <c r="S585" s="6"/>
      <c r="T585" s="6"/>
      <c r="U585" s="6"/>
    </row>
    <row r="586">
      <c r="A586" s="9">
        <v>44516.0</v>
      </c>
      <c r="B586" s="10" t="s">
        <v>97</v>
      </c>
      <c r="C586" s="16">
        <v>1.0E46</v>
      </c>
      <c r="D586" s="10" t="s">
        <v>150</v>
      </c>
      <c r="E586" s="11">
        <v>230.0</v>
      </c>
      <c r="F586" s="10" t="s">
        <v>21</v>
      </c>
      <c r="G586" s="13">
        <f t="shared" si="1"/>
        <v>3</v>
      </c>
      <c r="H586" s="6"/>
      <c r="I586" s="6"/>
      <c r="J586" s="6"/>
      <c r="M586" s="9">
        <v>44516.0</v>
      </c>
      <c r="N586" s="10" t="s">
        <v>97</v>
      </c>
      <c r="O586" s="16">
        <v>1.0E46</v>
      </c>
      <c r="P586" s="10" t="s">
        <v>150</v>
      </c>
      <c r="Q586" s="10" t="s">
        <v>21</v>
      </c>
      <c r="R586" s="13">
        <f t="shared" si="2"/>
        <v>3</v>
      </c>
      <c r="S586" s="6"/>
      <c r="T586" s="6"/>
      <c r="U586" s="6"/>
    </row>
    <row r="587">
      <c r="A587" s="9">
        <v>44517.0</v>
      </c>
      <c r="B587" s="10" t="s">
        <v>97</v>
      </c>
      <c r="C587" s="10" t="s">
        <v>237</v>
      </c>
      <c r="D587" s="10" t="s">
        <v>155</v>
      </c>
      <c r="E587" s="11">
        <v>220.0</v>
      </c>
      <c r="F587" s="10" t="s">
        <v>18</v>
      </c>
      <c r="G587" s="13">
        <f t="shared" si="1"/>
        <v>4</v>
      </c>
      <c r="H587" s="6"/>
      <c r="I587" s="6"/>
      <c r="J587" s="6"/>
      <c r="M587" s="9">
        <v>44517.0</v>
      </c>
      <c r="N587" s="10" t="s">
        <v>97</v>
      </c>
      <c r="O587" s="10" t="s">
        <v>237</v>
      </c>
      <c r="P587" s="10" t="s">
        <v>155</v>
      </c>
      <c r="Q587" s="10" t="s">
        <v>18</v>
      </c>
      <c r="R587" s="13">
        <f t="shared" si="2"/>
        <v>4</v>
      </c>
      <c r="S587" s="6"/>
      <c r="T587" s="6"/>
      <c r="U587" s="6"/>
    </row>
    <row r="588">
      <c r="A588" s="9">
        <v>44518.0</v>
      </c>
      <c r="B588" s="10" t="s">
        <v>97</v>
      </c>
      <c r="C588" s="10" t="s">
        <v>98</v>
      </c>
      <c r="D588" s="10" t="s">
        <v>162</v>
      </c>
      <c r="E588" s="11">
        <v>130.0</v>
      </c>
      <c r="F588" s="10" t="s">
        <v>18</v>
      </c>
      <c r="G588" s="13">
        <f t="shared" si="1"/>
        <v>5</v>
      </c>
      <c r="H588" s="6"/>
      <c r="I588" s="6"/>
      <c r="J588" s="6"/>
      <c r="M588" s="9">
        <v>44518.0</v>
      </c>
      <c r="N588" s="10" t="s">
        <v>97</v>
      </c>
      <c r="O588" s="10" t="s">
        <v>98</v>
      </c>
      <c r="P588" s="10" t="s">
        <v>162</v>
      </c>
      <c r="Q588" s="10" t="s">
        <v>18</v>
      </c>
      <c r="R588" s="13">
        <f t="shared" si="2"/>
        <v>5</v>
      </c>
      <c r="S588" s="6"/>
      <c r="T588" s="6"/>
      <c r="U588" s="6"/>
    </row>
    <row r="589">
      <c r="A589" s="9">
        <v>44519.0</v>
      </c>
      <c r="B589" s="10" t="s">
        <v>97</v>
      </c>
      <c r="C589" s="10" t="s">
        <v>204</v>
      </c>
      <c r="D589" s="10" t="s">
        <v>159</v>
      </c>
      <c r="E589" s="11">
        <v>90.0</v>
      </c>
      <c r="F589" s="10" t="s">
        <v>160</v>
      </c>
      <c r="G589" s="13">
        <f t="shared" si="1"/>
        <v>6</v>
      </c>
      <c r="H589" s="6"/>
      <c r="I589" s="6"/>
      <c r="J589" s="6"/>
      <c r="M589" s="9">
        <v>44519.0</v>
      </c>
      <c r="N589" s="10" t="s">
        <v>97</v>
      </c>
      <c r="O589" s="10" t="s">
        <v>204</v>
      </c>
      <c r="P589" s="10" t="s">
        <v>159</v>
      </c>
      <c r="Q589" s="10" t="s">
        <v>160</v>
      </c>
      <c r="R589" s="13">
        <f t="shared" si="2"/>
        <v>6</v>
      </c>
      <c r="S589" s="6"/>
      <c r="T589" s="6"/>
      <c r="U589" s="6"/>
    </row>
    <row r="590">
      <c r="A590" s="9">
        <v>44520.0</v>
      </c>
      <c r="B590" s="10" t="s">
        <v>97</v>
      </c>
      <c r="C590" s="10" t="s">
        <v>101</v>
      </c>
      <c r="D590" s="10" t="s">
        <v>161</v>
      </c>
      <c r="E590" s="11">
        <v>240.0</v>
      </c>
      <c r="F590" s="10" t="s">
        <v>21</v>
      </c>
      <c r="G590" s="13">
        <f t="shared" si="1"/>
        <v>7</v>
      </c>
      <c r="H590" s="6"/>
      <c r="I590" s="6"/>
      <c r="J590" s="6"/>
      <c r="M590" s="9">
        <v>44520.0</v>
      </c>
      <c r="N590" s="10" t="s">
        <v>97</v>
      </c>
      <c r="O590" s="10" t="s">
        <v>101</v>
      </c>
      <c r="P590" s="10" t="s">
        <v>161</v>
      </c>
      <c r="Q590" s="10" t="s">
        <v>21</v>
      </c>
      <c r="R590" s="13">
        <f t="shared" si="2"/>
        <v>7</v>
      </c>
      <c r="S590" s="6"/>
      <c r="T590" s="6"/>
      <c r="U590" s="6"/>
    </row>
    <row r="591">
      <c r="A591" s="9">
        <v>44521.0</v>
      </c>
      <c r="B591" s="10" t="s">
        <v>97</v>
      </c>
      <c r="C591" s="16">
        <v>9.0E45</v>
      </c>
      <c r="D591" s="10" t="s">
        <v>155</v>
      </c>
      <c r="E591" s="11">
        <v>220.0</v>
      </c>
      <c r="F591" s="10" t="s">
        <v>18</v>
      </c>
      <c r="G591" s="13">
        <f t="shared" si="1"/>
        <v>1</v>
      </c>
      <c r="H591" s="6"/>
      <c r="I591" s="6"/>
      <c r="J591" s="6"/>
      <c r="M591" s="9">
        <v>44521.0</v>
      </c>
      <c r="N591" s="10" t="s">
        <v>97</v>
      </c>
      <c r="O591" s="16">
        <v>9.0E45</v>
      </c>
      <c r="P591" s="10" t="s">
        <v>155</v>
      </c>
      <c r="Q591" s="10" t="s">
        <v>18</v>
      </c>
      <c r="R591" s="13">
        <f t="shared" si="2"/>
        <v>1</v>
      </c>
      <c r="S591" s="6"/>
      <c r="T591" s="6"/>
      <c r="U591" s="6"/>
    </row>
    <row r="592">
      <c r="A592" s="9">
        <v>44522.0</v>
      </c>
      <c r="B592" s="10" t="s">
        <v>97</v>
      </c>
      <c r="C592" s="10">
        <v>8041.0</v>
      </c>
      <c r="D592" s="10" t="s">
        <v>150</v>
      </c>
      <c r="E592" s="11">
        <v>230.0</v>
      </c>
      <c r="F592" s="10" t="s">
        <v>21</v>
      </c>
      <c r="G592" s="13">
        <f t="shared" si="1"/>
        <v>2</v>
      </c>
      <c r="H592" s="6"/>
      <c r="I592" s="6"/>
      <c r="J592" s="6"/>
      <c r="M592" s="9">
        <v>44522.0</v>
      </c>
      <c r="N592" s="10" t="s">
        <v>97</v>
      </c>
      <c r="O592" s="10">
        <v>8041.0</v>
      </c>
      <c r="P592" s="10" t="s">
        <v>150</v>
      </c>
      <c r="Q592" s="10" t="s">
        <v>21</v>
      </c>
      <c r="R592" s="13">
        <f t="shared" si="2"/>
        <v>2</v>
      </c>
      <c r="S592" s="6"/>
      <c r="T592" s="6"/>
      <c r="U592" s="6"/>
    </row>
    <row r="593">
      <c r="A593" s="9">
        <v>44523.0</v>
      </c>
      <c r="B593" s="10" t="s">
        <v>97</v>
      </c>
      <c r="C593" s="10">
        <v>8345.0</v>
      </c>
      <c r="D593" s="10" t="s">
        <v>166</v>
      </c>
      <c r="E593" s="11">
        <v>200.0</v>
      </c>
      <c r="F593" s="10" t="s">
        <v>14</v>
      </c>
      <c r="G593" s="13">
        <f t="shared" si="1"/>
        <v>3</v>
      </c>
      <c r="H593" s="6"/>
      <c r="I593" s="6"/>
      <c r="J593" s="6"/>
      <c r="M593" s="9">
        <v>44523.0</v>
      </c>
      <c r="N593" s="10" t="s">
        <v>97</v>
      </c>
      <c r="O593" s="10">
        <v>8345.0</v>
      </c>
      <c r="P593" s="10" t="s">
        <v>166</v>
      </c>
      <c r="Q593" s="10" t="s">
        <v>14</v>
      </c>
      <c r="R593" s="13">
        <f t="shared" si="2"/>
        <v>3</v>
      </c>
      <c r="S593" s="6"/>
      <c r="T593" s="6"/>
      <c r="U593" s="6"/>
    </row>
    <row r="594">
      <c r="A594" s="9">
        <v>44524.0</v>
      </c>
      <c r="B594" s="10" t="s">
        <v>97</v>
      </c>
      <c r="C594" s="10">
        <v>8744.0</v>
      </c>
      <c r="D594" s="10" t="s">
        <v>161</v>
      </c>
      <c r="E594" s="11">
        <v>240.0</v>
      </c>
      <c r="F594" s="10" t="s">
        <v>21</v>
      </c>
      <c r="G594" s="13">
        <f t="shared" si="1"/>
        <v>4</v>
      </c>
      <c r="H594" s="6"/>
      <c r="I594" s="6"/>
      <c r="J594" s="6"/>
      <c r="M594" s="9">
        <v>44524.0</v>
      </c>
      <c r="N594" s="10" t="s">
        <v>97</v>
      </c>
      <c r="O594" s="10">
        <v>8744.0</v>
      </c>
      <c r="P594" s="10" t="s">
        <v>161</v>
      </c>
      <c r="Q594" s="10" t="s">
        <v>21</v>
      </c>
      <c r="R594" s="13">
        <f t="shared" si="2"/>
        <v>4</v>
      </c>
      <c r="S594" s="6"/>
      <c r="T594" s="6"/>
      <c r="U594" s="6"/>
    </row>
    <row r="595">
      <c r="A595" s="9">
        <v>44525.0</v>
      </c>
      <c r="B595" s="10" t="s">
        <v>97</v>
      </c>
      <c r="C595" s="10" t="s">
        <v>238</v>
      </c>
      <c r="D595" s="10" t="s">
        <v>158</v>
      </c>
      <c r="E595" s="11">
        <v>200.0</v>
      </c>
      <c r="F595" s="10" t="s">
        <v>14</v>
      </c>
      <c r="G595" s="13">
        <f t="shared" si="1"/>
        <v>5</v>
      </c>
      <c r="H595" s="6"/>
      <c r="I595" s="6"/>
      <c r="J595" s="6"/>
      <c r="M595" s="9">
        <v>44525.0</v>
      </c>
      <c r="N595" s="10" t="s">
        <v>97</v>
      </c>
      <c r="O595" s="10" t="s">
        <v>238</v>
      </c>
      <c r="P595" s="10" t="s">
        <v>158</v>
      </c>
      <c r="Q595" s="10" t="s">
        <v>14</v>
      </c>
      <c r="R595" s="13">
        <f t="shared" si="2"/>
        <v>5</v>
      </c>
      <c r="S595" s="6"/>
      <c r="T595" s="6"/>
      <c r="U595" s="6"/>
    </row>
    <row r="596">
      <c r="A596" s="9">
        <v>44526.0</v>
      </c>
      <c r="B596" s="10" t="s">
        <v>97</v>
      </c>
      <c r="C596" s="10" t="s">
        <v>239</v>
      </c>
      <c r="D596" s="10" t="s">
        <v>153</v>
      </c>
      <c r="E596" s="11">
        <v>220.0</v>
      </c>
      <c r="F596" s="10" t="s">
        <v>12</v>
      </c>
      <c r="G596" s="13">
        <f t="shared" si="1"/>
        <v>6</v>
      </c>
      <c r="H596" s="6"/>
      <c r="I596" s="6"/>
      <c r="J596" s="6"/>
      <c r="M596" s="9">
        <v>44526.0</v>
      </c>
      <c r="N596" s="10" t="s">
        <v>97</v>
      </c>
      <c r="O596" s="10" t="s">
        <v>239</v>
      </c>
      <c r="P596" s="10" t="s">
        <v>153</v>
      </c>
      <c r="Q596" s="10" t="s">
        <v>12</v>
      </c>
      <c r="R596" s="13">
        <f t="shared" si="2"/>
        <v>6</v>
      </c>
      <c r="S596" s="6"/>
      <c r="T596" s="6"/>
      <c r="U596" s="6"/>
    </row>
    <row r="597">
      <c r="A597" s="9">
        <v>44527.0</v>
      </c>
      <c r="B597" s="10" t="s">
        <v>97</v>
      </c>
      <c r="C597" s="10">
        <v>6145.0</v>
      </c>
      <c r="D597" s="10" t="s">
        <v>155</v>
      </c>
      <c r="E597" s="11">
        <v>220.0</v>
      </c>
      <c r="F597" s="10" t="s">
        <v>18</v>
      </c>
      <c r="G597" s="13">
        <f t="shared" si="1"/>
        <v>7</v>
      </c>
      <c r="H597" s="6"/>
      <c r="I597" s="6"/>
      <c r="J597" s="6"/>
      <c r="M597" s="9">
        <v>44527.0</v>
      </c>
      <c r="N597" s="10" t="s">
        <v>97</v>
      </c>
      <c r="O597" s="10">
        <v>6145.0</v>
      </c>
      <c r="P597" s="10" t="s">
        <v>155</v>
      </c>
      <c r="Q597" s="10" t="s">
        <v>18</v>
      </c>
      <c r="R597" s="13">
        <f t="shared" si="2"/>
        <v>7</v>
      </c>
      <c r="S597" s="6"/>
      <c r="T597" s="6"/>
      <c r="U597" s="6"/>
    </row>
    <row r="598">
      <c r="A598" s="9">
        <v>44528.0</v>
      </c>
      <c r="B598" s="10" t="s">
        <v>97</v>
      </c>
      <c r="C598" s="10">
        <v>8247.0</v>
      </c>
      <c r="D598" s="10" t="s">
        <v>159</v>
      </c>
      <c r="E598" s="11">
        <v>90.0</v>
      </c>
      <c r="F598" s="10" t="s">
        <v>160</v>
      </c>
      <c r="G598" s="13">
        <f t="shared" si="1"/>
        <v>1</v>
      </c>
      <c r="H598" s="6"/>
      <c r="I598" s="6"/>
      <c r="J598" s="6"/>
      <c r="M598" s="9">
        <v>44528.0</v>
      </c>
      <c r="N598" s="10" t="s">
        <v>97</v>
      </c>
      <c r="O598" s="10">
        <v>8247.0</v>
      </c>
      <c r="P598" s="10" t="s">
        <v>159</v>
      </c>
      <c r="Q598" s="10" t="s">
        <v>160</v>
      </c>
      <c r="R598" s="13">
        <f t="shared" si="2"/>
        <v>1</v>
      </c>
      <c r="S598" s="6"/>
      <c r="T598" s="6"/>
      <c r="U598" s="6"/>
    </row>
    <row r="599">
      <c r="A599" s="9">
        <v>44529.0</v>
      </c>
      <c r="B599" s="10" t="s">
        <v>97</v>
      </c>
      <c r="C599" s="10" t="s">
        <v>172</v>
      </c>
      <c r="D599" s="10" t="s">
        <v>161</v>
      </c>
      <c r="E599" s="11">
        <v>240.0</v>
      </c>
      <c r="F599" s="10" t="s">
        <v>21</v>
      </c>
      <c r="G599" s="13">
        <f t="shared" si="1"/>
        <v>2</v>
      </c>
      <c r="H599" s="6"/>
      <c r="I599" s="6"/>
      <c r="J599" s="6"/>
      <c r="M599" s="9">
        <v>44529.0</v>
      </c>
      <c r="N599" s="10" t="s">
        <v>97</v>
      </c>
      <c r="O599" s="10" t="s">
        <v>172</v>
      </c>
      <c r="P599" s="10" t="s">
        <v>161</v>
      </c>
      <c r="Q599" s="10" t="s">
        <v>21</v>
      </c>
      <c r="R599" s="13">
        <f t="shared" si="2"/>
        <v>2</v>
      </c>
      <c r="S599" s="6"/>
      <c r="T599" s="6"/>
      <c r="U599" s="6"/>
    </row>
    <row r="600">
      <c r="A600" s="9">
        <v>44530.0</v>
      </c>
      <c r="B600" s="10" t="s">
        <v>114</v>
      </c>
      <c r="C600" s="10">
        <v>5043.0</v>
      </c>
      <c r="D600" s="10" t="s">
        <v>150</v>
      </c>
      <c r="E600" s="11">
        <v>230.0</v>
      </c>
      <c r="F600" s="10" t="s">
        <v>21</v>
      </c>
      <c r="G600" s="13">
        <f t="shared" si="1"/>
        <v>3</v>
      </c>
      <c r="H600" s="6"/>
      <c r="I600" s="6"/>
      <c r="J600" s="6"/>
      <c r="M600" s="9">
        <v>44530.0</v>
      </c>
      <c r="N600" s="10" t="s">
        <v>114</v>
      </c>
      <c r="O600" s="10">
        <v>5043.0</v>
      </c>
      <c r="P600" s="10" t="s">
        <v>150</v>
      </c>
      <c r="Q600" s="10" t="s">
        <v>21</v>
      </c>
      <c r="R600" s="13">
        <f t="shared" si="2"/>
        <v>3</v>
      </c>
      <c r="S600" s="6"/>
      <c r="T600" s="6"/>
      <c r="U600" s="6"/>
    </row>
    <row r="601">
      <c r="A601" s="9">
        <v>44531.0</v>
      </c>
      <c r="B601" s="10" t="s">
        <v>114</v>
      </c>
      <c r="C601" s="10">
        <v>5043.0</v>
      </c>
      <c r="D601" s="10" t="s">
        <v>158</v>
      </c>
      <c r="E601" s="11">
        <v>200.0</v>
      </c>
      <c r="F601" s="10" t="s">
        <v>14</v>
      </c>
      <c r="G601" s="13">
        <f t="shared" si="1"/>
        <v>4</v>
      </c>
      <c r="H601" s="6"/>
      <c r="I601" s="6"/>
      <c r="J601" s="6"/>
      <c r="M601" s="9">
        <v>44531.0</v>
      </c>
      <c r="N601" s="10" t="s">
        <v>114</v>
      </c>
      <c r="O601" s="10">
        <v>5043.0</v>
      </c>
      <c r="P601" s="10" t="s">
        <v>158</v>
      </c>
      <c r="Q601" s="10" t="s">
        <v>14</v>
      </c>
      <c r="R601" s="13">
        <f t="shared" si="2"/>
        <v>4</v>
      </c>
      <c r="S601" s="6"/>
      <c r="T601" s="6"/>
      <c r="U601" s="6"/>
    </row>
    <row r="602">
      <c r="A602" s="9">
        <v>44532.0</v>
      </c>
      <c r="B602" s="10" t="s">
        <v>114</v>
      </c>
      <c r="C602" s="10">
        <v>5043.0</v>
      </c>
      <c r="D602" s="10" t="s">
        <v>159</v>
      </c>
      <c r="E602" s="11">
        <v>90.0</v>
      </c>
      <c r="F602" s="10" t="s">
        <v>160</v>
      </c>
      <c r="G602" s="13">
        <f t="shared" si="1"/>
        <v>5</v>
      </c>
      <c r="H602" s="6"/>
      <c r="I602" s="6"/>
      <c r="J602" s="6"/>
      <c r="M602" s="9">
        <v>44532.0</v>
      </c>
      <c r="N602" s="10" t="s">
        <v>114</v>
      </c>
      <c r="O602" s="10">
        <v>5043.0</v>
      </c>
      <c r="P602" s="10" t="s">
        <v>159</v>
      </c>
      <c r="Q602" s="10" t="s">
        <v>160</v>
      </c>
      <c r="R602" s="13">
        <f t="shared" si="2"/>
        <v>5</v>
      </c>
      <c r="S602" s="6"/>
      <c r="T602" s="6"/>
      <c r="U602" s="6"/>
    </row>
    <row r="603">
      <c r="A603" s="9">
        <v>44533.0</v>
      </c>
      <c r="B603" s="10" t="s">
        <v>114</v>
      </c>
      <c r="C603" s="10">
        <v>5043.0</v>
      </c>
      <c r="D603" s="10" t="s">
        <v>153</v>
      </c>
      <c r="E603" s="11">
        <v>220.0</v>
      </c>
      <c r="F603" s="10" t="s">
        <v>12</v>
      </c>
      <c r="G603" s="13">
        <f t="shared" si="1"/>
        <v>6</v>
      </c>
      <c r="H603" s="6"/>
      <c r="I603" s="6"/>
      <c r="J603" s="6"/>
      <c r="M603" s="9">
        <v>44533.0</v>
      </c>
      <c r="N603" s="10" t="s">
        <v>114</v>
      </c>
      <c r="O603" s="10">
        <v>5043.0</v>
      </c>
      <c r="P603" s="10" t="s">
        <v>153</v>
      </c>
      <c r="Q603" s="10" t="s">
        <v>12</v>
      </c>
      <c r="R603" s="13">
        <f t="shared" si="2"/>
        <v>6</v>
      </c>
      <c r="S603" s="6"/>
      <c r="T603" s="6"/>
      <c r="U603" s="6"/>
    </row>
    <row r="604">
      <c r="A604" s="9">
        <v>44534.0</v>
      </c>
      <c r="B604" s="10" t="s">
        <v>114</v>
      </c>
      <c r="C604" s="10">
        <v>5043.0</v>
      </c>
      <c r="D604" s="10" t="s">
        <v>152</v>
      </c>
      <c r="E604" s="11">
        <v>250.0</v>
      </c>
      <c r="F604" s="10" t="s">
        <v>21</v>
      </c>
      <c r="G604" s="13">
        <f t="shared" si="1"/>
        <v>7</v>
      </c>
      <c r="H604" s="6"/>
      <c r="I604" s="6"/>
      <c r="J604" s="6"/>
      <c r="M604" s="9">
        <v>44534.0</v>
      </c>
      <c r="N604" s="10" t="s">
        <v>114</v>
      </c>
      <c r="O604" s="10">
        <v>5043.0</v>
      </c>
      <c r="P604" s="10" t="s">
        <v>152</v>
      </c>
      <c r="Q604" s="10" t="s">
        <v>21</v>
      </c>
      <c r="R604" s="13">
        <f t="shared" si="2"/>
        <v>7</v>
      </c>
      <c r="S604" s="6"/>
      <c r="T604" s="6"/>
      <c r="U604" s="6"/>
    </row>
    <row r="605">
      <c r="A605" s="9">
        <v>44535.0</v>
      </c>
      <c r="B605" s="10" t="s">
        <v>211</v>
      </c>
      <c r="C605" s="10" t="s">
        <v>212</v>
      </c>
      <c r="D605" s="10" t="s">
        <v>159</v>
      </c>
      <c r="E605" s="11">
        <v>90.0</v>
      </c>
      <c r="F605" s="10" t="s">
        <v>160</v>
      </c>
      <c r="G605" s="13">
        <f t="shared" si="1"/>
        <v>1</v>
      </c>
      <c r="H605" s="6"/>
      <c r="I605" s="6"/>
      <c r="J605" s="6"/>
      <c r="M605" s="9">
        <v>44535.0</v>
      </c>
      <c r="N605" s="10" t="s">
        <v>211</v>
      </c>
      <c r="O605" s="10" t="s">
        <v>212</v>
      </c>
      <c r="P605" s="10" t="s">
        <v>159</v>
      </c>
      <c r="Q605" s="10" t="s">
        <v>160</v>
      </c>
      <c r="R605" s="13">
        <f t="shared" si="2"/>
        <v>1</v>
      </c>
      <c r="S605" s="6"/>
      <c r="T605" s="6"/>
      <c r="U605" s="6"/>
    </row>
    <row r="606">
      <c r="A606" s="9">
        <v>44536.0</v>
      </c>
      <c r="B606" s="10" t="s">
        <v>211</v>
      </c>
      <c r="C606" s="10" t="s">
        <v>212</v>
      </c>
      <c r="D606" s="10" t="s">
        <v>152</v>
      </c>
      <c r="E606" s="11">
        <v>250.0</v>
      </c>
      <c r="F606" s="10" t="s">
        <v>21</v>
      </c>
      <c r="G606" s="13">
        <f t="shared" si="1"/>
        <v>2</v>
      </c>
      <c r="H606" s="6"/>
      <c r="I606" s="6"/>
      <c r="J606" s="6"/>
      <c r="M606" s="9">
        <v>44536.0</v>
      </c>
      <c r="N606" s="10" t="s">
        <v>211</v>
      </c>
      <c r="O606" s="10" t="s">
        <v>212</v>
      </c>
      <c r="P606" s="10" t="s">
        <v>152</v>
      </c>
      <c r="Q606" s="10" t="s">
        <v>21</v>
      </c>
      <c r="R606" s="13">
        <f t="shared" si="2"/>
        <v>2</v>
      </c>
      <c r="S606" s="6"/>
      <c r="T606" s="6"/>
      <c r="U606" s="6"/>
    </row>
    <row r="607">
      <c r="A607" s="9">
        <v>44537.0</v>
      </c>
      <c r="B607" s="10" t="s">
        <v>115</v>
      </c>
      <c r="C607" s="10" t="s">
        <v>116</v>
      </c>
      <c r="D607" s="10" t="s">
        <v>166</v>
      </c>
      <c r="E607" s="11">
        <v>200.0</v>
      </c>
      <c r="F607" s="10" t="s">
        <v>14</v>
      </c>
      <c r="G607" s="13">
        <f t="shared" si="1"/>
        <v>3</v>
      </c>
      <c r="H607" s="6"/>
      <c r="I607" s="6"/>
      <c r="J607" s="6"/>
      <c r="M607" s="9">
        <v>44537.0</v>
      </c>
      <c r="N607" s="10" t="s">
        <v>115</v>
      </c>
      <c r="O607" s="10" t="s">
        <v>116</v>
      </c>
      <c r="P607" s="10" t="s">
        <v>166</v>
      </c>
      <c r="Q607" s="10" t="s">
        <v>14</v>
      </c>
      <c r="R607" s="13">
        <f t="shared" si="2"/>
        <v>3</v>
      </c>
      <c r="S607" s="6"/>
      <c r="T607" s="6"/>
      <c r="U607" s="6"/>
    </row>
    <row r="608">
      <c r="A608" s="9">
        <v>44538.0</v>
      </c>
      <c r="B608" s="10" t="s">
        <v>115</v>
      </c>
      <c r="C608" s="16">
        <v>9.0E42</v>
      </c>
      <c r="D608" s="10" t="s">
        <v>153</v>
      </c>
      <c r="E608" s="11">
        <v>220.0</v>
      </c>
      <c r="F608" s="10" t="s">
        <v>12</v>
      </c>
      <c r="G608" s="13">
        <f t="shared" si="1"/>
        <v>4</v>
      </c>
      <c r="H608" s="6"/>
      <c r="I608" s="6"/>
      <c r="J608" s="6"/>
      <c r="M608" s="9">
        <v>44538.0</v>
      </c>
      <c r="N608" s="10" t="s">
        <v>115</v>
      </c>
      <c r="O608" s="16">
        <v>9.0E42</v>
      </c>
      <c r="P608" s="10" t="s">
        <v>153</v>
      </c>
      <c r="Q608" s="10" t="s">
        <v>12</v>
      </c>
      <c r="R608" s="13">
        <f t="shared" si="2"/>
        <v>4</v>
      </c>
      <c r="S608" s="6"/>
      <c r="T608" s="6"/>
      <c r="U608" s="6"/>
    </row>
    <row r="609">
      <c r="A609" s="9">
        <v>44539.0</v>
      </c>
      <c r="B609" s="10" t="s">
        <v>115</v>
      </c>
      <c r="C609" s="10">
        <v>6840.0</v>
      </c>
      <c r="D609" s="10" t="s">
        <v>153</v>
      </c>
      <c r="E609" s="11">
        <v>220.0</v>
      </c>
      <c r="F609" s="10" t="s">
        <v>12</v>
      </c>
      <c r="G609" s="13">
        <f t="shared" si="1"/>
        <v>5</v>
      </c>
      <c r="H609" s="6"/>
      <c r="I609" s="6"/>
      <c r="J609" s="6"/>
      <c r="M609" s="9">
        <v>44539.0</v>
      </c>
      <c r="N609" s="10" t="s">
        <v>115</v>
      </c>
      <c r="O609" s="10">
        <v>6840.0</v>
      </c>
      <c r="P609" s="10" t="s">
        <v>153</v>
      </c>
      <c r="Q609" s="10" t="s">
        <v>12</v>
      </c>
      <c r="R609" s="13">
        <f t="shared" si="2"/>
        <v>5</v>
      </c>
      <c r="S609" s="6"/>
      <c r="T609" s="6"/>
      <c r="U609" s="6"/>
    </row>
    <row r="610">
      <c r="A610" s="9">
        <v>44540.0</v>
      </c>
      <c r="B610" s="10" t="s">
        <v>115</v>
      </c>
      <c r="C610" s="10">
        <v>9645.0</v>
      </c>
      <c r="D610" s="10" t="s">
        <v>150</v>
      </c>
      <c r="E610" s="11">
        <v>230.0</v>
      </c>
      <c r="F610" s="10" t="s">
        <v>21</v>
      </c>
      <c r="G610" s="13">
        <f t="shared" si="1"/>
        <v>6</v>
      </c>
      <c r="H610" s="6"/>
      <c r="I610" s="6"/>
      <c r="J610" s="6"/>
      <c r="M610" s="9">
        <v>44540.0</v>
      </c>
      <c r="N610" s="10" t="s">
        <v>115</v>
      </c>
      <c r="O610" s="10">
        <v>9645.0</v>
      </c>
      <c r="P610" s="10" t="s">
        <v>150</v>
      </c>
      <c r="Q610" s="10" t="s">
        <v>21</v>
      </c>
      <c r="R610" s="13">
        <f t="shared" si="2"/>
        <v>6</v>
      </c>
      <c r="S610" s="6"/>
      <c r="T610" s="6"/>
      <c r="U610" s="6"/>
    </row>
    <row r="611">
      <c r="A611" s="9">
        <v>44541.0</v>
      </c>
      <c r="B611" s="10" t="s">
        <v>115</v>
      </c>
      <c r="C611" s="10">
        <v>8647.0</v>
      </c>
      <c r="D611" s="10" t="s">
        <v>153</v>
      </c>
      <c r="E611" s="11">
        <v>220.0</v>
      </c>
      <c r="F611" s="10" t="s">
        <v>12</v>
      </c>
      <c r="G611" s="13">
        <f t="shared" si="1"/>
        <v>7</v>
      </c>
      <c r="H611" s="6"/>
      <c r="I611" s="6"/>
      <c r="J611" s="6"/>
      <c r="M611" s="9">
        <v>44541.0</v>
      </c>
      <c r="N611" s="10" t="s">
        <v>115</v>
      </c>
      <c r="O611" s="10">
        <v>8647.0</v>
      </c>
      <c r="P611" s="10" t="s">
        <v>153</v>
      </c>
      <c r="Q611" s="10" t="s">
        <v>12</v>
      </c>
      <c r="R611" s="13">
        <f t="shared" si="2"/>
        <v>7</v>
      </c>
      <c r="S611" s="6"/>
      <c r="T611" s="6"/>
      <c r="U611" s="6"/>
    </row>
    <row r="612">
      <c r="A612" s="9">
        <v>44542.0</v>
      </c>
      <c r="B612" s="10" t="s">
        <v>115</v>
      </c>
      <c r="C612" s="10" t="s">
        <v>118</v>
      </c>
      <c r="D612" s="10" t="s">
        <v>156</v>
      </c>
      <c r="E612" s="11">
        <v>120.0</v>
      </c>
      <c r="F612" s="10" t="s">
        <v>21</v>
      </c>
      <c r="G612" s="13">
        <f t="shared" si="1"/>
        <v>1</v>
      </c>
      <c r="H612" s="6"/>
      <c r="I612" s="6"/>
      <c r="J612" s="6"/>
      <c r="M612" s="9">
        <v>44542.0</v>
      </c>
      <c r="N612" s="10" t="s">
        <v>115</v>
      </c>
      <c r="O612" s="10" t="s">
        <v>118</v>
      </c>
      <c r="P612" s="10" t="s">
        <v>156</v>
      </c>
      <c r="Q612" s="10" t="s">
        <v>21</v>
      </c>
      <c r="R612" s="13">
        <f t="shared" si="2"/>
        <v>1</v>
      </c>
      <c r="S612" s="6"/>
      <c r="T612" s="6"/>
      <c r="U612" s="6"/>
    </row>
    <row r="613">
      <c r="A613" s="9">
        <v>44543.0</v>
      </c>
      <c r="B613" s="10" t="s">
        <v>115</v>
      </c>
      <c r="C613" s="10" t="s">
        <v>240</v>
      </c>
      <c r="D613" s="10" t="s">
        <v>156</v>
      </c>
      <c r="E613" s="11">
        <v>120.0</v>
      </c>
      <c r="F613" s="10" t="s">
        <v>21</v>
      </c>
      <c r="G613" s="13">
        <f t="shared" si="1"/>
        <v>2</v>
      </c>
      <c r="H613" s="6"/>
      <c r="I613" s="6"/>
      <c r="J613" s="6"/>
      <c r="M613" s="9">
        <v>44543.0</v>
      </c>
      <c r="N613" s="10" t="s">
        <v>115</v>
      </c>
      <c r="O613" s="10" t="s">
        <v>240</v>
      </c>
      <c r="P613" s="10" t="s">
        <v>156</v>
      </c>
      <c r="Q613" s="10" t="s">
        <v>21</v>
      </c>
      <c r="R613" s="13">
        <f t="shared" si="2"/>
        <v>2</v>
      </c>
      <c r="S613" s="6"/>
      <c r="T613" s="6"/>
      <c r="U613" s="6"/>
    </row>
    <row r="614">
      <c r="A614" s="9">
        <v>44544.0</v>
      </c>
      <c r="B614" s="10" t="s">
        <v>115</v>
      </c>
      <c r="C614" s="10" t="s">
        <v>119</v>
      </c>
      <c r="D614" s="10" t="s">
        <v>158</v>
      </c>
      <c r="E614" s="11">
        <v>200.0</v>
      </c>
      <c r="F614" s="10" t="s">
        <v>14</v>
      </c>
      <c r="G614" s="13">
        <f t="shared" si="1"/>
        <v>3</v>
      </c>
      <c r="H614" s="6"/>
      <c r="I614" s="6"/>
      <c r="J614" s="6"/>
      <c r="M614" s="9">
        <v>44544.0</v>
      </c>
      <c r="N614" s="10" t="s">
        <v>115</v>
      </c>
      <c r="O614" s="10" t="s">
        <v>119</v>
      </c>
      <c r="P614" s="10" t="s">
        <v>158</v>
      </c>
      <c r="Q614" s="10" t="s">
        <v>14</v>
      </c>
      <c r="R614" s="13">
        <f t="shared" si="2"/>
        <v>3</v>
      </c>
      <c r="S614" s="6"/>
      <c r="T614" s="6"/>
      <c r="U614" s="6"/>
    </row>
    <row r="615">
      <c r="A615" s="9">
        <v>44545.0</v>
      </c>
      <c r="B615" s="10" t="s">
        <v>115</v>
      </c>
      <c r="C615" s="10" t="s">
        <v>176</v>
      </c>
      <c r="D615" s="10" t="s">
        <v>153</v>
      </c>
      <c r="E615" s="11">
        <v>220.0</v>
      </c>
      <c r="F615" s="10" t="s">
        <v>12</v>
      </c>
      <c r="G615" s="13">
        <f t="shared" si="1"/>
        <v>4</v>
      </c>
      <c r="H615" s="6"/>
      <c r="I615" s="6"/>
      <c r="J615" s="6"/>
      <c r="M615" s="9">
        <v>44545.0</v>
      </c>
      <c r="N615" s="10" t="s">
        <v>115</v>
      </c>
      <c r="O615" s="10" t="s">
        <v>176</v>
      </c>
      <c r="P615" s="10" t="s">
        <v>153</v>
      </c>
      <c r="Q615" s="10" t="s">
        <v>12</v>
      </c>
      <c r="R615" s="13">
        <f t="shared" si="2"/>
        <v>4</v>
      </c>
      <c r="S615" s="6"/>
      <c r="T615" s="6"/>
      <c r="U615" s="6"/>
    </row>
    <row r="616">
      <c r="A616" s="9">
        <v>44546.0</v>
      </c>
      <c r="B616" s="10" t="s">
        <v>122</v>
      </c>
      <c r="C616" s="10" t="s">
        <v>241</v>
      </c>
      <c r="D616" s="10" t="s">
        <v>155</v>
      </c>
      <c r="E616" s="11">
        <v>220.0</v>
      </c>
      <c r="F616" s="10" t="s">
        <v>18</v>
      </c>
      <c r="G616" s="13">
        <f t="shared" si="1"/>
        <v>5</v>
      </c>
      <c r="H616" s="6"/>
      <c r="I616" s="6"/>
      <c r="J616" s="6"/>
      <c r="M616" s="9">
        <v>44546.0</v>
      </c>
      <c r="N616" s="10" t="s">
        <v>122</v>
      </c>
      <c r="O616" s="10" t="s">
        <v>241</v>
      </c>
      <c r="P616" s="10" t="s">
        <v>155</v>
      </c>
      <c r="Q616" s="10" t="s">
        <v>18</v>
      </c>
      <c r="R616" s="13">
        <f t="shared" si="2"/>
        <v>5</v>
      </c>
      <c r="S616" s="6"/>
      <c r="T616" s="6"/>
      <c r="U616" s="6"/>
    </row>
    <row r="617">
      <c r="A617" s="9">
        <v>44547.0</v>
      </c>
      <c r="B617" s="10" t="s">
        <v>122</v>
      </c>
      <c r="C617" s="10" t="s">
        <v>123</v>
      </c>
      <c r="D617" s="10" t="s">
        <v>155</v>
      </c>
      <c r="E617" s="11">
        <v>220.0</v>
      </c>
      <c r="F617" s="10" t="s">
        <v>18</v>
      </c>
      <c r="G617" s="13">
        <f t="shared" si="1"/>
        <v>6</v>
      </c>
      <c r="H617" s="6"/>
      <c r="I617" s="6"/>
      <c r="J617" s="6"/>
      <c r="M617" s="9">
        <v>44547.0</v>
      </c>
      <c r="N617" s="10" t="s">
        <v>122</v>
      </c>
      <c r="O617" s="10" t="s">
        <v>123</v>
      </c>
      <c r="P617" s="10" t="s">
        <v>155</v>
      </c>
      <c r="Q617" s="10" t="s">
        <v>18</v>
      </c>
      <c r="R617" s="13">
        <f t="shared" si="2"/>
        <v>6</v>
      </c>
      <c r="S617" s="6"/>
      <c r="T617" s="6"/>
      <c r="U617" s="6"/>
    </row>
    <row r="618">
      <c r="A618" s="9">
        <v>44548.0</v>
      </c>
      <c r="B618" s="10" t="s">
        <v>122</v>
      </c>
      <c r="C618" s="10" t="s">
        <v>179</v>
      </c>
      <c r="D618" s="10" t="s">
        <v>166</v>
      </c>
      <c r="E618" s="11">
        <v>200.0</v>
      </c>
      <c r="F618" s="10" t="s">
        <v>14</v>
      </c>
      <c r="G618" s="13">
        <f t="shared" si="1"/>
        <v>7</v>
      </c>
      <c r="H618" s="6"/>
      <c r="I618" s="6"/>
      <c r="J618" s="6"/>
      <c r="M618" s="9">
        <v>44548.0</v>
      </c>
      <c r="N618" s="10" t="s">
        <v>122</v>
      </c>
      <c r="O618" s="10" t="s">
        <v>179</v>
      </c>
      <c r="P618" s="10" t="s">
        <v>166</v>
      </c>
      <c r="Q618" s="10" t="s">
        <v>14</v>
      </c>
      <c r="R618" s="13">
        <f t="shared" si="2"/>
        <v>7</v>
      </c>
      <c r="S618" s="6"/>
      <c r="T618" s="6"/>
      <c r="U618" s="6"/>
    </row>
    <row r="619">
      <c r="A619" s="9">
        <v>44549.0</v>
      </c>
      <c r="B619" s="10" t="s">
        <v>122</v>
      </c>
      <c r="C619" s="10" t="s">
        <v>125</v>
      </c>
      <c r="D619" s="10" t="s">
        <v>153</v>
      </c>
      <c r="E619" s="11">
        <v>220.0</v>
      </c>
      <c r="F619" s="10" t="s">
        <v>12</v>
      </c>
      <c r="G619" s="13">
        <f t="shared" si="1"/>
        <v>1</v>
      </c>
      <c r="H619" s="6"/>
      <c r="I619" s="6"/>
      <c r="J619" s="6"/>
      <c r="M619" s="9">
        <v>44549.0</v>
      </c>
      <c r="N619" s="10" t="s">
        <v>122</v>
      </c>
      <c r="O619" s="10" t="s">
        <v>125</v>
      </c>
      <c r="P619" s="10" t="s">
        <v>153</v>
      </c>
      <c r="Q619" s="10" t="s">
        <v>12</v>
      </c>
      <c r="R619" s="13">
        <f t="shared" si="2"/>
        <v>1</v>
      </c>
      <c r="S619" s="6"/>
      <c r="T619" s="6"/>
      <c r="U619" s="6"/>
    </row>
    <row r="620">
      <c r="A620" s="9">
        <v>44550.0</v>
      </c>
      <c r="B620" s="10" t="s">
        <v>122</v>
      </c>
      <c r="C620" s="10" t="s">
        <v>242</v>
      </c>
      <c r="D620" s="10" t="s">
        <v>159</v>
      </c>
      <c r="E620" s="11">
        <v>90.0</v>
      </c>
      <c r="F620" s="10" t="s">
        <v>160</v>
      </c>
      <c r="G620" s="13">
        <f t="shared" si="1"/>
        <v>2</v>
      </c>
      <c r="H620" s="6"/>
      <c r="I620" s="6"/>
      <c r="J620" s="6"/>
      <c r="M620" s="9">
        <v>44550.0</v>
      </c>
      <c r="N620" s="10" t="s">
        <v>122</v>
      </c>
      <c r="O620" s="10" t="s">
        <v>242</v>
      </c>
      <c r="P620" s="10" t="s">
        <v>159</v>
      </c>
      <c r="Q620" s="10" t="s">
        <v>160</v>
      </c>
      <c r="R620" s="13">
        <f t="shared" si="2"/>
        <v>2</v>
      </c>
      <c r="S620" s="6"/>
      <c r="T620" s="6"/>
      <c r="U620" s="6"/>
    </row>
    <row r="621">
      <c r="A621" s="9">
        <v>44551.0</v>
      </c>
      <c r="B621" s="10" t="s">
        <v>122</v>
      </c>
      <c r="C621" s="10" t="s">
        <v>243</v>
      </c>
      <c r="D621" s="10" t="s">
        <v>153</v>
      </c>
      <c r="E621" s="11">
        <v>220.0</v>
      </c>
      <c r="F621" s="10" t="s">
        <v>12</v>
      </c>
      <c r="G621" s="13">
        <f t="shared" si="1"/>
        <v>3</v>
      </c>
      <c r="H621" s="6"/>
      <c r="I621" s="6"/>
      <c r="J621" s="6"/>
      <c r="M621" s="9">
        <v>44551.0</v>
      </c>
      <c r="N621" s="10" t="s">
        <v>122</v>
      </c>
      <c r="O621" s="10" t="s">
        <v>243</v>
      </c>
      <c r="P621" s="10" t="s">
        <v>153</v>
      </c>
      <c r="Q621" s="10" t="s">
        <v>12</v>
      </c>
      <c r="R621" s="13">
        <f t="shared" si="2"/>
        <v>3</v>
      </c>
      <c r="S621" s="6"/>
      <c r="T621" s="6"/>
      <c r="U621" s="6"/>
    </row>
    <row r="622">
      <c r="A622" s="9">
        <v>44552.0</v>
      </c>
      <c r="B622" s="10" t="s">
        <v>244</v>
      </c>
      <c r="C622" s="10">
        <v>7841.0</v>
      </c>
      <c r="D622" s="10" t="s">
        <v>159</v>
      </c>
      <c r="E622" s="11">
        <v>90.0</v>
      </c>
      <c r="F622" s="10" t="s">
        <v>160</v>
      </c>
      <c r="G622" s="13">
        <f t="shared" si="1"/>
        <v>4</v>
      </c>
      <c r="H622" s="6"/>
      <c r="I622" s="6"/>
      <c r="J622" s="6"/>
      <c r="M622" s="9">
        <v>44552.0</v>
      </c>
      <c r="N622" s="10" t="s">
        <v>244</v>
      </c>
      <c r="O622" s="10">
        <v>7841.0</v>
      </c>
      <c r="P622" s="10" t="s">
        <v>159</v>
      </c>
      <c r="Q622" s="10" t="s">
        <v>160</v>
      </c>
      <c r="R622" s="13">
        <f t="shared" si="2"/>
        <v>4</v>
      </c>
      <c r="S622" s="6"/>
      <c r="T622" s="6"/>
      <c r="U622" s="6"/>
    </row>
    <row r="623">
      <c r="A623" s="9">
        <v>44553.0</v>
      </c>
      <c r="B623" s="10" t="s">
        <v>244</v>
      </c>
      <c r="C623" s="10">
        <v>7841.0</v>
      </c>
      <c r="D623" s="10" t="s">
        <v>153</v>
      </c>
      <c r="E623" s="11">
        <v>220.0</v>
      </c>
      <c r="F623" s="10" t="s">
        <v>12</v>
      </c>
      <c r="G623" s="13">
        <f t="shared" si="1"/>
        <v>5</v>
      </c>
      <c r="H623" s="6"/>
      <c r="I623" s="6"/>
      <c r="J623" s="6"/>
      <c r="M623" s="9">
        <v>44553.0</v>
      </c>
      <c r="N623" s="10" t="s">
        <v>244</v>
      </c>
      <c r="O623" s="10">
        <v>7841.0</v>
      </c>
      <c r="P623" s="10" t="s">
        <v>153</v>
      </c>
      <c r="Q623" s="10" t="s">
        <v>12</v>
      </c>
      <c r="R623" s="13">
        <f t="shared" si="2"/>
        <v>5</v>
      </c>
      <c r="S623" s="6"/>
      <c r="T623" s="6"/>
      <c r="U623" s="6"/>
    </row>
    <row r="624">
      <c r="A624" s="9">
        <v>44554.0</v>
      </c>
      <c r="B624" s="10" t="s">
        <v>15</v>
      </c>
      <c r="C624" s="10" t="s">
        <v>245</v>
      </c>
      <c r="D624" s="10" t="s">
        <v>159</v>
      </c>
      <c r="E624" s="11">
        <v>90.0</v>
      </c>
      <c r="F624" s="10" t="s">
        <v>160</v>
      </c>
      <c r="G624" s="13">
        <f t="shared" si="1"/>
        <v>6</v>
      </c>
      <c r="H624" s="6"/>
      <c r="I624" s="6"/>
      <c r="J624" s="6"/>
      <c r="M624" s="9">
        <v>44554.0</v>
      </c>
      <c r="N624" s="10" t="s">
        <v>15</v>
      </c>
      <c r="O624" s="10" t="s">
        <v>245</v>
      </c>
      <c r="P624" s="10" t="s">
        <v>159</v>
      </c>
      <c r="Q624" s="10" t="s">
        <v>160</v>
      </c>
      <c r="R624" s="13">
        <f t="shared" si="2"/>
        <v>6</v>
      </c>
      <c r="S624" s="6"/>
      <c r="T624" s="6"/>
      <c r="U624" s="6"/>
    </row>
    <row r="625">
      <c r="A625" s="9">
        <v>44555.0</v>
      </c>
      <c r="B625" s="10" t="s">
        <v>15</v>
      </c>
      <c r="C625" s="10" t="s">
        <v>130</v>
      </c>
      <c r="D625" s="10" t="s">
        <v>156</v>
      </c>
      <c r="E625" s="11">
        <v>120.0</v>
      </c>
      <c r="F625" s="10" t="s">
        <v>21</v>
      </c>
      <c r="G625" s="13">
        <f t="shared" si="1"/>
        <v>7</v>
      </c>
      <c r="H625" s="6"/>
      <c r="I625" s="6"/>
      <c r="J625" s="6"/>
      <c r="M625" s="9">
        <v>44555.0</v>
      </c>
      <c r="N625" s="10" t="s">
        <v>15</v>
      </c>
      <c r="O625" s="10" t="s">
        <v>130</v>
      </c>
      <c r="P625" s="10" t="s">
        <v>156</v>
      </c>
      <c r="Q625" s="10" t="s">
        <v>21</v>
      </c>
      <c r="R625" s="13">
        <f t="shared" si="2"/>
        <v>7</v>
      </c>
      <c r="S625" s="6"/>
      <c r="T625" s="6"/>
      <c r="U625" s="6"/>
    </row>
    <row r="626">
      <c r="A626" s="9">
        <v>44556.0</v>
      </c>
      <c r="B626" s="10" t="s">
        <v>15</v>
      </c>
      <c r="C626" s="10" t="s">
        <v>130</v>
      </c>
      <c r="D626" s="10" t="s">
        <v>153</v>
      </c>
      <c r="E626" s="11">
        <v>220.0</v>
      </c>
      <c r="F626" s="10" t="s">
        <v>12</v>
      </c>
      <c r="G626" s="13">
        <f t="shared" si="1"/>
        <v>1</v>
      </c>
      <c r="H626" s="6"/>
      <c r="I626" s="6"/>
      <c r="J626" s="6"/>
      <c r="M626" s="9">
        <v>44556.0</v>
      </c>
      <c r="N626" s="10" t="s">
        <v>15</v>
      </c>
      <c r="O626" s="10" t="s">
        <v>130</v>
      </c>
      <c r="P626" s="10" t="s">
        <v>153</v>
      </c>
      <c r="Q626" s="10" t="s">
        <v>12</v>
      </c>
      <c r="R626" s="13">
        <f t="shared" si="2"/>
        <v>1</v>
      </c>
      <c r="S626" s="6"/>
      <c r="T626" s="6"/>
      <c r="U626" s="6"/>
    </row>
    <row r="627">
      <c r="A627" s="9">
        <v>44557.0</v>
      </c>
      <c r="B627" s="10" t="s">
        <v>15</v>
      </c>
      <c r="C627" s="10" t="s">
        <v>181</v>
      </c>
      <c r="D627" s="10" t="s">
        <v>150</v>
      </c>
      <c r="E627" s="11">
        <v>230.0</v>
      </c>
      <c r="F627" s="10" t="s">
        <v>21</v>
      </c>
      <c r="G627" s="13">
        <f t="shared" si="1"/>
        <v>2</v>
      </c>
      <c r="H627" s="6"/>
      <c r="I627" s="6"/>
      <c r="J627" s="6"/>
      <c r="M627" s="9">
        <v>44557.0</v>
      </c>
      <c r="N627" s="10" t="s">
        <v>15</v>
      </c>
      <c r="O627" s="10" t="s">
        <v>181</v>
      </c>
      <c r="P627" s="10" t="s">
        <v>150</v>
      </c>
      <c r="Q627" s="10" t="s">
        <v>21</v>
      </c>
      <c r="R627" s="13">
        <f t="shared" si="2"/>
        <v>2</v>
      </c>
      <c r="S627" s="6"/>
      <c r="T627" s="6"/>
      <c r="U627" s="6"/>
    </row>
    <row r="628">
      <c r="A628" s="9">
        <v>44558.0</v>
      </c>
      <c r="B628" s="10" t="s">
        <v>15</v>
      </c>
      <c r="C628" s="10" t="s">
        <v>131</v>
      </c>
      <c r="D628" s="10" t="s">
        <v>166</v>
      </c>
      <c r="E628" s="11">
        <v>200.0</v>
      </c>
      <c r="F628" s="10" t="s">
        <v>14</v>
      </c>
      <c r="G628" s="13">
        <f t="shared" si="1"/>
        <v>3</v>
      </c>
      <c r="H628" s="6"/>
      <c r="I628" s="6"/>
      <c r="J628" s="6"/>
      <c r="M628" s="9">
        <v>44558.0</v>
      </c>
      <c r="N628" s="10" t="s">
        <v>15</v>
      </c>
      <c r="O628" s="10" t="s">
        <v>131</v>
      </c>
      <c r="P628" s="10" t="s">
        <v>166</v>
      </c>
      <c r="Q628" s="10" t="s">
        <v>14</v>
      </c>
      <c r="R628" s="13">
        <f t="shared" si="2"/>
        <v>3</v>
      </c>
      <c r="S628" s="6"/>
      <c r="T628" s="6"/>
      <c r="U628" s="6"/>
    </row>
    <row r="629">
      <c r="A629" s="9">
        <v>44559.0</v>
      </c>
      <c r="B629" s="10" t="s">
        <v>15</v>
      </c>
      <c r="C629" s="10" t="s">
        <v>217</v>
      </c>
      <c r="D629" s="10" t="s">
        <v>152</v>
      </c>
      <c r="E629" s="11">
        <v>250.0</v>
      </c>
      <c r="F629" s="10" t="s">
        <v>21</v>
      </c>
      <c r="G629" s="13">
        <f t="shared" si="1"/>
        <v>4</v>
      </c>
      <c r="H629" s="6"/>
      <c r="I629" s="6"/>
      <c r="J629" s="6"/>
      <c r="M629" s="9">
        <v>44559.0</v>
      </c>
      <c r="N629" s="10" t="s">
        <v>15</v>
      </c>
      <c r="O629" s="10" t="s">
        <v>217</v>
      </c>
      <c r="P629" s="10" t="s">
        <v>152</v>
      </c>
      <c r="Q629" s="10" t="s">
        <v>21</v>
      </c>
      <c r="R629" s="13">
        <f t="shared" si="2"/>
        <v>4</v>
      </c>
      <c r="S629" s="6"/>
      <c r="T629" s="6"/>
      <c r="U629" s="6"/>
    </row>
    <row r="630">
      <c r="A630" s="9">
        <v>44560.0</v>
      </c>
      <c r="B630" s="10" t="s">
        <v>15</v>
      </c>
      <c r="C630" s="10" t="s">
        <v>132</v>
      </c>
      <c r="D630" s="10" t="s">
        <v>150</v>
      </c>
      <c r="E630" s="11">
        <v>230.0</v>
      </c>
      <c r="F630" s="10" t="s">
        <v>21</v>
      </c>
      <c r="G630" s="13">
        <f t="shared" si="1"/>
        <v>5</v>
      </c>
      <c r="H630" s="6"/>
      <c r="I630" s="6"/>
      <c r="J630" s="6"/>
      <c r="M630" s="9">
        <v>44560.0</v>
      </c>
      <c r="N630" s="10" t="s">
        <v>15</v>
      </c>
      <c r="O630" s="10" t="s">
        <v>132</v>
      </c>
      <c r="P630" s="10" t="s">
        <v>150</v>
      </c>
      <c r="Q630" s="10" t="s">
        <v>21</v>
      </c>
      <c r="R630" s="13">
        <f t="shared" si="2"/>
        <v>5</v>
      </c>
      <c r="S630" s="6"/>
      <c r="T630" s="6"/>
      <c r="U630" s="6"/>
    </row>
    <row r="631">
      <c r="A631" s="9">
        <v>44561.0</v>
      </c>
      <c r="B631" s="10" t="s">
        <v>15</v>
      </c>
      <c r="C631" s="16">
        <v>5.0E49</v>
      </c>
      <c r="D631" s="10" t="s">
        <v>166</v>
      </c>
      <c r="E631" s="11">
        <v>200.0</v>
      </c>
      <c r="F631" s="10" t="s">
        <v>14</v>
      </c>
      <c r="G631" s="13">
        <f t="shared" si="1"/>
        <v>6</v>
      </c>
      <c r="H631" s="6"/>
      <c r="I631" s="6"/>
      <c r="J631" s="6"/>
      <c r="M631" s="9">
        <v>44561.0</v>
      </c>
      <c r="N631" s="10" t="s">
        <v>15</v>
      </c>
      <c r="O631" s="16">
        <v>5.0E49</v>
      </c>
      <c r="P631" s="10" t="s">
        <v>166</v>
      </c>
      <c r="Q631" s="10" t="s">
        <v>14</v>
      </c>
      <c r="R631" s="13">
        <f t="shared" si="2"/>
        <v>6</v>
      </c>
      <c r="S631" s="6"/>
      <c r="T631" s="6"/>
      <c r="U631" s="6"/>
    </row>
    <row r="632">
      <c r="A632" s="9">
        <v>44562.0</v>
      </c>
      <c r="B632" s="10" t="s">
        <v>15</v>
      </c>
      <c r="C632" s="16">
        <v>5.0E49</v>
      </c>
      <c r="D632" s="10" t="s">
        <v>156</v>
      </c>
      <c r="E632" s="11">
        <v>120.0</v>
      </c>
      <c r="F632" s="10" t="s">
        <v>21</v>
      </c>
      <c r="G632" s="13">
        <f t="shared" si="1"/>
        <v>7</v>
      </c>
      <c r="H632" s="6"/>
      <c r="I632" s="6"/>
      <c r="J632" s="6"/>
      <c r="M632" s="9">
        <v>44562.0</v>
      </c>
      <c r="N632" s="10" t="s">
        <v>15</v>
      </c>
      <c r="O632" s="16">
        <v>5.0E49</v>
      </c>
      <c r="P632" s="10" t="s">
        <v>156</v>
      </c>
      <c r="Q632" s="10" t="s">
        <v>21</v>
      </c>
      <c r="R632" s="13">
        <f t="shared" si="2"/>
        <v>7</v>
      </c>
      <c r="S632" s="6"/>
      <c r="T632" s="6"/>
      <c r="U632" s="6"/>
    </row>
    <row r="633">
      <c r="A633" s="9">
        <v>44563.0</v>
      </c>
      <c r="B633" s="10" t="s">
        <v>15</v>
      </c>
      <c r="C633" s="10" t="s">
        <v>133</v>
      </c>
      <c r="D633" s="10" t="s">
        <v>156</v>
      </c>
      <c r="E633" s="11">
        <v>120.0</v>
      </c>
      <c r="F633" s="10" t="s">
        <v>21</v>
      </c>
      <c r="G633" s="13">
        <f t="shared" si="1"/>
        <v>1</v>
      </c>
      <c r="H633" s="6"/>
      <c r="I633" s="6"/>
      <c r="J633" s="6"/>
      <c r="M633" s="9">
        <v>44563.0</v>
      </c>
      <c r="N633" s="10" t="s">
        <v>15</v>
      </c>
      <c r="O633" s="10" t="s">
        <v>133</v>
      </c>
      <c r="P633" s="10" t="s">
        <v>156</v>
      </c>
      <c r="Q633" s="10" t="s">
        <v>21</v>
      </c>
      <c r="R633" s="13">
        <f t="shared" si="2"/>
        <v>1</v>
      </c>
      <c r="S633" s="6"/>
      <c r="T633" s="6"/>
      <c r="U633" s="6"/>
    </row>
    <row r="634">
      <c r="A634" s="9">
        <v>44564.0</v>
      </c>
      <c r="B634" s="10" t="s">
        <v>15</v>
      </c>
      <c r="C634" s="10" t="s">
        <v>219</v>
      </c>
      <c r="D634" s="10" t="s">
        <v>150</v>
      </c>
      <c r="E634" s="11">
        <v>230.0</v>
      </c>
      <c r="F634" s="10" t="s">
        <v>21</v>
      </c>
      <c r="G634" s="13">
        <f t="shared" si="1"/>
        <v>2</v>
      </c>
      <c r="H634" s="6"/>
      <c r="I634" s="6"/>
      <c r="J634" s="6"/>
      <c r="M634" s="9">
        <v>44564.0</v>
      </c>
      <c r="N634" s="10" t="s">
        <v>15</v>
      </c>
      <c r="O634" s="10" t="s">
        <v>219</v>
      </c>
      <c r="P634" s="10" t="s">
        <v>150</v>
      </c>
      <c r="Q634" s="10" t="s">
        <v>21</v>
      </c>
      <c r="R634" s="13">
        <f t="shared" si="2"/>
        <v>2</v>
      </c>
      <c r="S634" s="6"/>
      <c r="T634" s="6"/>
      <c r="U634" s="6"/>
    </row>
    <row r="635">
      <c r="A635" s="9">
        <v>44565.0</v>
      </c>
      <c r="B635" s="10" t="s">
        <v>15</v>
      </c>
      <c r="C635" s="10" t="s">
        <v>219</v>
      </c>
      <c r="D635" s="10" t="s">
        <v>156</v>
      </c>
      <c r="E635" s="11">
        <v>120.0</v>
      </c>
      <c r="F635" s="10" t="s">
        <v>21</v>
      </c>
      <c r="G635" s="13">
        <f t="shared" si="1"/>
        <v>3</v>
      </c>
      <c r="H635" s="6"/>
      <c r="I635" s="6"/>
      <c r="J635" s="6"/>
      <c r="M635" s="9">
        <v>44565.0</v>
      </c>
      <c r="N635" s="10" t="s">
        <v>15</v>
      </c>
      <c r="O635" s="10" t="s">
        <v>219</v>
      </c>
      <c r="P635" s="10" t="s">
        <v>156</v>
      </c>
      <c r="Q635" s="10" t="s">
        <v>21</v>
      </c>
      <c r="R635" s="13">
        <f t="shared" si="2"/>
        <v>3</v>
      </c>
      <c r="S635" s="6"/>
      <c r="T635" s="6"/>
      <c r="U635" s="6"/>
    </row>
    <row r="636">
      <c r="A636" s="9">
        <v>44566.0</v>
      </c>
      <c r="B636" s="10" t="s">
        <v>15</v>
      </c>
      <c r="C636" s="10" t="s">
        <v>135</v>
      </c>
      <c r="D636" s="10" t="s">
        <v>159</v>
      </c>
      <c r="E636" s="11">
        <v>90.0</v>
      </c>
      <c r="F636" s="10" t="s">
        <v>160</v>
      </c>
      <c r="G636" s="13">
        <f t="shared" si="1"/>
        <v>4</v>
      </c>
      <c r="H636" s="6"/>
      <c r="I636" s="6"/>
      <c r="J636" s="6"/>
      <c r="M636" s="9">
        <v>44566.0</v>
      </c>
      <c r="N636" s="10" t="s">
        <v>15</v>
      </c>
      <c r="O636" s="10" t="s">
        <v>135</v>
      </c>
      <c r="P636" s="10" t="s">
        <v>159</v>
      </c>
      <c r="Q636" s="10" t="s">
        <v>160</v>
      </c>
      <c r="R636" s="13">
        <f t="shared" si="2"/>
        <v>4</v>
      </c>
      <c r="S636" s="6"/>
      <c r="T636" s="6"/>
      <c r="U636" s="6"/>
    </row>
    <row r="637">
      <c r="A637" s="9">
        <v>44567.0</v>
      </c>
      <c r="B637" s="10" t="s">
        <v>15</v>
      </c>
      <c r="C637" s="10" t="s">
        <v>220</v>
      </c>
      <c r="D637" s="10" t="s">
        <v>166</v>
      </c>
      <c r="E637" s="11">
        <v>200.0</v>
      </c>
      <c r="F637" s="10" t="s">
        <v>14</v>
      </c>
      <c r="G637" s="13">
        <f t="shared" si="1"/>
        <v>5</v>
      </c>
      <c r="H637" s="6"/>
      <c r="I637" s="6"/>
      <c r="J637" s="6"/>
      <c r="M637" s="9">
        <v>44567.0</v>
      </c>
      <c r="N637" s="10" t="s">
        <v>15</v>
      </c>
      <c r="O637" s="10" t="s">
        <v>220</v>
      </c>
      <c r="P637" s="10" t="s">
        <v>166</v>
      </c>
      <c r="Q637" s="10" t="s">
        <v>14</v>
      </c>
      <c r="R637" s="13">
        <f t="shared" si="2"/>
        <v>5</v>
      </c>
      <c r="S637" s="6"/>
      <c r="T637" s="6"/>
      <c r="U637" s="6"/>
    </row>
    <row r="638">
      <c r="A638" s="9">
        <v>44568.0</v>
      </c>
      <c r="B638" s="10" t="s">
        <v>15</v>
      </c>
      <c r="C638" s="10" t="s">
        <v>182</v>
      </c>
      <c r="D638" s="10" t="s">
        <v>156</v>
      </c>
      <c r="E638" s="11">
        <v>120.0</v>
      </c>
      <c r="F638" s="10" t="s">
        <v>21</v>
      </c>
      <c r="G638" s="13">
        <f t="shared" si="1"/>
        <v>6</v>
      </c>
      <c r="H638" s="6"/>
      <c r="I638" s="6"/>
      <c r="J638" s="6"/>
      <c r="M638" s="9">
        <v>44568.0</v>
      </c>
      <c r="N638" s="10" t="s">
        <v>15</v>
      </c>
      <c r="O638" s="10" t="s">
        <v>182</v>
      </c>
      <c r="P638" s="10" t="s">
        <v>156</v>
      </c>
      <c r="Q638" s="10" t="s">
        <v>21</v>
      </c>
      <c r="R638" s="13">
        <f t="shared" si="2"/>
        <v>6</v>
      </c>
      <c r="S638" s="6"/>
      <c r="T638" s="6"/>
      <c r="U638" s="6"/>
    </row>
    <row r="639">
      <c r="A639" s="9">
        <v>44569.0</v>
      </c>
      <c r="B639" s="10" t="s">
        <v>15</v>
      </c>
      <c r="C639" s="10">
        <v>3446.0</v>
      </c>
      <c r="D639" s="10" t="s">
        <v>150</v>
      </c>
      <c r="E639" s="11">
        <v>230.0</v>
      </c>
      <c r="F639" s="10" t="s">
        <v>21</v>
      </c>
      <c r="G639" s="13">
        <f t="shared" si="1"/>
        <v>7</v>
      </c>
      <c r="H639" s="6"/>
      <c r="I639" s="6"/>
      <c r="J639" s="6"/>
      <c r="M639" s="9">
        <v>44569.0</v>
      </c>
      <c r="N639" s="10" t="s">
        <v>15</v>
      </c>
      <c r="O639" s="10">
        <v>3446.0</v>
      </c>
      <c r="P639" s="10" t="s">
        <v>150</v>
      </c>
      <c r="Q639" s="10" t="s">
        <v>21</v>
      </c>
      <c r="R639" s="13">
        <f t="shared" si="2"/>
        <v>7</v>
      </c>
      <c r="S639" s="6"/>
      <c r="T639" s="6"/>
      <c r="U639" s="6"/>
    </row>
    <row r="640">
      <c r="A640" s="9">
        <v>44570.0</v>
      </c>
      <c r="B640" s="10" t="s">
        <v>15</v>
      </c>
      <c r="C640" s="10" t="s">
        <v>246</v>
      </c>
      <c r="D640" s="10" t="s">
        <v>159</v>
      </c>
      <c r="E640" s="11">
        <v>90.0</v>
      </c>
      <c r="F640" s="10" t="s">
        <v>160</v>
      </c>
      <c r="G640" s="13">
        <f t="shared" si="1"/>
        <v>1</v>
      </c>
      <c r="H640" s="6"/>
      <c r="I640" s="6"/>
      <c r="J640" s="6"/>
      <c r="M640" s="9">
        <v>44570.0</v>
      </c>
      <c r="N640" s="10" t="s">
        <v>15</v>
      </c>
      <c r="O640" s="10" t="s">
        <v>246</v>
      </c>
      <c r="P640" s="10" t="s">
        <v>159</v>
      </c>
      <c r="Q640" s="10" t="s">
        <v>160</v>
      </c>
      <c r="R640" s="13">
        <f t="shared" si="2"/>
        <v>1</v>
      </c>
      <c r="S640" s="6"/>
      <c r="T640" s="6"/>
      <c r="U640" s="6"/>
    </row>
    <row r="641">
      <c r="A641" s="9">
        <v>44571.0</v>
      </c>
      <c r="B641" s="10" t="s">
        <v>15</v>
      </c>
      <c r="C641" s="10" t="s">
        <v>137</v>
      </c>
      <c r="D641" s="10" t="s">
        <v>158</v>
      </c>
      <c r="E641" s="11">
        <v>200.0</v>
      </c>
      <c r="F641" s="10" t="s">
        <v>14</v>
      </c>
      <c r="G641" s="13">
        <f t="shared" si="1"/>
        <v>2</v>
      </c>
      <c r="H641" s="6"/>
      <c r="I641" s="6"/>
      <c r="J641" s="6"/>
      <c r="M641" s="9">
        <v>44571.0</v>
      </c>
      <c r="N641" s="10" t="s">
        <v>15</v>
      </c>
      <c r="O641" s="10" t="s">
        <v>137</v>
      </c>
      <c r="P641" s="10" t="s">
        <v>158</v>
      </c>
      <c r="Q641" s="10" t="s">
        <v>14</v>
      </c>
      <c r="R641" s="13">
        <f t="shared" si="2"/>
        <v>2</v>
      </c>
      <c r="S641" s="6"/>
      <c r="T641" s="6"/>
      <c r="U641" s="6"/>
    </row>
    <row r="642">
      <c r="A642" s="9">
        <v>44572.0</v>
      </c>
      <c r="B642" s="10" t="s">
        <v>15</v>
      </c>
      <c r="C642" s="10" t="s">
        <v>185</v>
      </c>
      <c r="D642" s="10" t="s">
        <v>159</v>
      </c>
      <c r="E642" s="11">
        <v>90.0</v>
      </c>
      <c r="F642" s="10" t="s">
        <v>160</v>
      </c>
      <c r="G642" s="13">
        <f t="shared" si="1"/>
        <v>3</v>
      </c>
      <c r="H642" s="6"/>
      <c r="I642" s="6"/>
      <c r="J642" s="6"/>
      <c r="M642" s="9">
        <v>44572.0</v>
      </c>
      <c r="N642" s="10" t="s">
        <v>15</v>
      </c>
      <c r="O642" s="10" t="s">
        <v>185</v>
      </c>
      <c r="P642" s="10" t="s">
        <v>159</v>
      </c>
      <c r="Q642" s="10" t="s">
        <v>160</v>
      </c>
      <c r="R642" s="13">
        <f t="shared" si="2"/>
        <v>3</v>
      </c>
      <c r="S642" s="6"/>
      <c r="T642" s="6"/>
      <c r="U642" s="6"/>
    </row>
    <row r="643">
      <c r="A643" s="9">
        <v>44573.0</v>
      </c>
      <c r="B643" s="10" t="s">
        <v>15</v>
      </c>
      <c r="C643" s="10" t="s">
        <v>223</v>
      </c>
      <c r="D643" s="10" t="s">
        <v>150</v>
      </c>
      <c r="E643" s="11">
        <v>230.0</v>
      </c>
      <c r="F643" s="10" t="s">
        <v>21</v>
      </c>
      <c r="G643" s="13">
        <f t="shared" si="1"/>
        <v>4</v>
      </c>
      <c r="H643" s="6"/>
      <c r="I643" s="6"/>
      <c r="J643" s="6"/>
      <c r="M643" s="9">
        <v>44573.0</v>
      </c>
      <c r="N643" s="10" t="s">
        <v>15</v>
      </c>
      <c r="O643" s="10" t="s">
        <v>223</v>
      </c>
      <c r="P643" s="10" t="s">
        <v>150</v>
      </c>
      <c r="Q643" s="10" t="s">
        <v>21</v>
      </c>
      <c r="R643" s="13">
        <f t="shared" si="2"/>
        <v>4</v>
      </c>
      <c r="S643" s="6"/>
      <c r="T643" s="6"/>
      <c r="U643" s="6"/>
    </row>
    <row r="644">
      <c r="A644" s="9">
        <v>44574.0</v>
      </c>
      <c r="B644" s="10" t="s">
        <v>15</v>
      </c>
      <c r="C644" s="10" t="s">
        <v>225</v>
      </c>
      <c r="D644" s="10" t="s">
        <v>156</v>
      </c>
      <c r="E644" s="11">
        <v>120.0</v>
      </c>
      <c r="F644" s="10" t="s">
        <v>21</v>
      </c>
      <c r="G644" s="13">
        <f t="shared" si="1"/>
        <v>5</v>
      </c>
      <c r="H644" s="6"/>
      <c r="I644" s="6"/>
      <c r="J644" s="6"/>
      <c r="M644" s="9">
        <v>44574.0</v>
      </c>
      <c r="N644" s="10" t="s">
        <v>15</v>
      </c>
      <c r="O644" s="10" t="s">
        <v>225</v>
      </c>
      <c r="P644" s="10" t="s">
        <v>156</v>
      </c>
      <c r="Q644" s="10" t="s">
        <v>21</v>
      </c>
      <c r="R644" s="13">
        <f t="shared" si="2"/>
        <v>5</v>
      </c>
      <c r="S644" s="6"/>
      <c r="T644" s="6"/>
      <c r="U644" s="6"/>
    </row>
    <row r="645">
      <c r="A645" s="9">
        <v>44575.0</v>
      </c>
      <c r="B645" s="10" t="s">
        <v>247</v>
      </c>
      <c r="C645" s="10" t="s">
        <v>138</v>
      </c>
      <c r="D645" s="10" t="s">
        <v>159</v>
      </c>
      <c r="E645" s="11">
        <v>90.0</v>
      </c>
      <c r="F645" s="10" t="s">
        <v>160</v>
      </c>
      <c r="G645" s="13">
        <f t="shared" si="1"/>
        <v>6</v>
      </c>
      <c r="H645" s="6"/>
      <c r="I645" s="6"/>
      <c r="J645" s="6"/>
      <c r="M645" s="9">
        <v>44575.0</v>
      </c>
      <c r="N645" s="10" t="s">
        <v>247</v>
      </c>
      <c r="O645" s="10" t="s">
        <v>138</v>
      </c>
      <c r="P645" s="10" t="s">
        <v>159</v>
      </c>
      <c r="Q645" s="10" t="s">
        <v>160</v>
      </c>
      <c r="R645" s="13">
        <f t="shared" si="2"/>
        <v>6</v>
      </c>
      <c r="S645" s="6"/>
      <c r="T645" s="6"/>
      <c r="U645" s="6"/>
    </row>
    <row r="646">
      <c r="A646" s="9">
        <v>44576.0</v>
      </c>
      <c r="B646" s="10" t="s">
        <v>247</v>
      </c>
      <c r="C646" s="10" t="s">
        <v>138</v>
      </c>
      <c r="D646" s="10" t="s">
        <v>152</v>
      </c>
      <c r="E646" s="11">
        <v>250.0</v>
      </c>
      <c r="F646" s="10" t="s">
        <v>21</v>
      </c>
      <c r="G646" s="13">
        <f t="shared" si="1"/>
        <v>7</v>
      </c>
      <c r="H646" s="6"/>
      <c r="I646" s="6"/>
      <c r="J646" s="6"/>
      <c r="M646" s="9">
        <v>44576.0</v>
      </c>
      <c r="N646" s="10" t="s">
        <v>247</v>
      </c>
      <c r="O646" s="10" t="s">
        <v>138</v>
      </c>
      <c r="P646" s="10" t="s">
        <v>152</v>
      </c>
      <c r="Q646" s="10" t="s">
        <v>21</v>
      </c>
      <c r="R646" s="13">
        <f t="shared" si="2"/>
        <v>7</v>
      </c>
      <c r="S646" s="6"/>
      <c r="T646" s="6"/>
      <c r="U646" s="6"/>
    </row>
    <row r="647">
      <c r="A647" s="9">
        <v>44577.0</v>
      </c>
      <c r="B647" s="10" t="s">
        <v>247</v>
      </c>
      <c r="C647" s="10" t="s">
        <v>138</v>
      </c>
      <c r="D647" s="10" t="s">
        <v>162</v>
      </c>
      <c r="E647" s="11">
        <v>130.0</v>
      </c>
      <c r="F647" s="10" t="s">
        <v>18</v>
      </c>
      <c r="G647" s="13">
        <f t="shared" si="1"/>
        <v>1</v>
      </c>
      <c r="H647" s="6"/>
      <c r="I647" s="6"/>
      <c r="J647" s="6"/>
      <c r="M647" s="9">
        <v>44577.0</v>
      </c>
      <c r="N647" s="10" t="s">
        <v>247</v>
      </c>
      <c r="O647" s="10" t="s">
        <v>138</v>
      </c>
      <c r="P647" s="10" t="s">
        <v>162</v>
      </c>
      <c r="Q647" s="10" t="s">
        <v>18</v>
      </c>
      <c r="R647" s="13">
        <f t="shared" si="2"/>
        <v>1</v>
      </c>
      <c r="S647" s="6"/>
      <c r="T647" s="6"/>
      <c r="U647" s="6"/>
    </row>
    <row r="648">
      <c r="A648" s="9">
        <v>44578.0</v>
      </c>
      <c r="B648" s="10" t="s">
        <v>247</v>
      </c>
      <c r="C648" s="10" t="s">
        <v>138</v>
      </c>
      <c r="D648" s="10" t="s">
        <v>155</v>
      </c>
      <c r="E648" s="11">
        <v>220.0</v>
      </c>
      <c r="F648" s="10" t="s">
        <v>18</v>
      </c>
      <c r="G648" s="13">
        <f t="shared" si="1"/>
        <v>2</v>
      </c>
      <c r="H648" s="6"/>
      <c r="I648" s="6"/>
      <c r="J648" s="6"/>
      <c r="M648" s="9">
        <v>44578.0</v>
      </c>
      <c r="N648" s="10" t="s">
        <v>247</v>
      </c>
      <c r="O648" s="10" t="s">
        <v>138</v>
      </c>
      <c r="P648" s="10" t="s">
        <v>155</v>
      </c>
      <c r="Q648" s="10" t="s">
        <v>18</v>
      </c>
      <c r="R648" s="13">
        <f t="shared" si="2"/>
        <v>2</v>
      </c>
      <c r="S648" s="6"/>
      <c r="T648" s="6"/>
      <c r="U648" s="6"/>
    </row>
    <row r="649">
      <c r="A649" s="9">
        <v>44579.0</v>
      </c>
      <c r="B649" s="10" t="s">
        <v>248</v>
      </c>
      <c r="C649" s="10" t="s">
        <v>249</v>
      </c>
      <c r="D649" s="10" t="s">
        <v>159</v>
      </c>
      <c r="E649" s="11">
        <v>90.0</v>
      </c>
      <c r="F649" s="10" t="s">
        <v>160</v>
      </c>
      <c r="G649" s="13">
        <f t="shared" si="1"/>
        <v>3</v>
      </c>
      <c r="H649" s="6"/>
      <c r="I649" s="6"/>
      <c r="J649" s="6"/>
      <c r="M649" s="9">
        <v>44579.0</v>
      </c>
      <c r="N649" s="10" t="s">
        <v>248</v>
      </c>
      <c r="O649" s="10" t="s">
        <v>249</v>
      </c>
      <c r="P649" s="10" t="s">
        <v>159</v>
      </c>
      <c r="Q649" s="10" t="s">
        <v>160</v>
      </c>
      <c r="R649" s="13">
        <f t="shared" si="2"/>
        <v>3</v>
      </c>
      <c r="S649" s="6"/>
      <c r="T649" s="6"/>
      <c r="U649" s="6"/>
    </row>
    <row r="650">
      <c r="A650" s="9">
        <v>44580.0</v>
      </c>
      <c r="B650" s="10" t="s">
        <v>248</v>
      </c>
      <c r="C650" s="10">
        <v>5348.0</v>
      </c>
      <c r="D650" s="10" t="s">
        <v>150</v>
      </c>
      <c r="E650" s="11">
        <v>230.0</v>
      </c>
      <c r="F650" s="10" t="s">
        <v>21</v>
      </c>
      <c r="G650" s="13">
        <f t="shared" si="1"/>
        <v>4</v>
      </c>
      <c r="H650" s="6"/>
      <c r="I650" s="6"/>
      <c r="J650" s="6"/>
      <c r="M650" s="9">
        <v>44580.0</v>
      </c>
      <c r="N650" s="10" t="s">
        <v>248</v>
      </c>
      <c r="O650" s="10">
        <v>5348.0</v>
      </c>
      <c r="P650" s="10" t="s">
        <v>150</v>
      </c>
      <c r="Q650" s="10" t="s">
        <v>21</v>
      </c>
      <c r="R650" s="13">
        <f t="shared" si="2"/>
        <v>4</v>
      </c>
      <c r="S650" s="6"/>
      <c r="T650" s="6"/>
      <c r="U650" s="6"/>
    </row>
    <row r="651">
      <c r="A651" s="9">
        <v>44581.0</v>
      </c>
      <c r="B651" s="10" t="s">
        <v>248</v>
      </c>
      <c r="C651" s="10" t="s">
        <v>250</v>
      </c>
      <c r="D651" s="10" t="s">
        <v>159</v>
      </c>
      <c r="E651" s="11">
        <v>90.0</v>
      </c>
      <c r="F651" s="10" t="s">
        <v>160</v>
      </c>
      <c r="G651" s="13">
        <f t="shared" si="1"/>
        <v>5</v>
      </c>
      <c r="H651" s="6"/>
      <c r="I651" s="6"/>
      <c r="J651" s="6"/>
      <c r="M651" s="9">
        <v>44581.0</v>
      </c>
      <c r="N651" s="10" t="s">
        <v>248</v>
      </c>
      <c r="O651" s="10" t="s">
        <v>250</v>
      </c>
      <c r="P651" s="10" t="s">
        <v>159</v>
      </c>
      <c r="Q651" s="10" t="s">
        <v>160</v>
      </c>
      <c r="R651" s="13">
        <f t="shared" si="2"/>
        <v>5</v>
      </c>
      <c r="S651" s="6"/>
      <c r="T651" s="6"/>
      <c r="U651" s="6"/>
    </row>
    <row r="652">
      <c r="A652" s="9">
        <v>44582.0</v>
      </c>
      <c r="B652" s="10" t="s">
        <v>248</v>
      </c>
      <c r="C652" s="10" t="s">
        <v>251</v>
      </c>
      <c r="D652" s="10" t="s">
        <v>152</v>
      </c>
      <c r="E652" s="11">
        <v>250.0</v>
      </c>
      <c r="F652" s="10" t="s">
        <v>21</v>
      </c>
      <c r="G652" s="13">
        <f t="shared" si="1"/>
        <v>6</v>
      </c>
      <c r="H652" s="6"/>
      <c r="I652" s="6"/>
      <c r="J652" s="6"/>
      <c r="M652" s="9">
        <v>44582.0</v>
      </c>
      <c r="N652" s="10" t="s">
        <v>248</v>
      </c>
      <c r="O652" s="10" t="s">
        <v>251</v>
      </c>
      <c r="P652" s="10" t="s">
        <v>152</v>
      </c>
      <c r="Q652" s="10" t="s">
        <v>21</v>
      </c>
      <c r="R652" s="13">
        <f t="shared" si="2"/>
        <v>6</v>
      </c>
      <c r="S652" s="6"/>
      <c r="T652" s="6"/>
      <c r="U652" s="6"/>
    </row>
    <row r="653">
      <c r="A653" s="9">
        <v>44583.0</v>
      </c>
      <c r="B653" s="10" t="s">
        <v>69</v>
      </c>
      <c r="C653" s="10" t="s">
        <v>71</v>
      </c>
      <c r="D653" s="10" t="s">
        <v>150</v>
      </c>
      <c r="E653" s="11">
        <v>230.0</v>
      </c>
      <c r="F653" s="10" t="s">
        <v>21</v>
      </c>
      <c r="G653" s="13">
        <f t="shared" si="1"/>
        <v>7</v>
      </c>
      <c r="H653" s="6"/>
      <c r="I653" s="6"/>
      <c r="J653" s="6"/>
      <c r="M653" s="9">
        <v>44583.0</v>
      </c>
      <c r="N653" s="10" t="s">
        <v>69</v>
      </c>
      <c r="O653" s="10" t="s">
        <v>71</v>
      </c>
      <c r="P653" s="10" t="s">
        <v>150</v>
      </c>
      <c r="Q653" s="10" t="s">
        <v>21</v>
      </c>
      <c r="R653" s="13">
        <f t="shared" si="2"/>
        <v>7</v>
      </c>
      <c r="S653" s="6"/>
      <c r="T653" s="6"/>
      <c r="U653" s="6"/>
    </row>
    <row r="654">
      <c r="A654" s="9">
        <v>44584.0</v>
      </c>
      <c r="B654" s="10" t="s">
        <v>69</v>
      </c>
      <c r="C654" s="10" t="s">
        <v>72</v>
      </c>
      <c r="D654" s="10" t="s">
        <v>166</v>
      </c>
      <c r="E654" s="11">
        <v>200.0</v>
      </c>
      <c r="F654" s="10" t="s">
        <v>14</v>
      </c>
      <c r="G654" s="13">
        <f t="shared" si="1"/>
        <v>1</v>
      </c>
      <c r="H654" s="6"/>
      <c r="I654" s="6"/>
      <c r="J654" s="6"/>
      <c r="M654" s="9">
        <v>44584.0</v>
      </c>
      <c r="N654" s="10" t="s">
        <v>69</v>
      </c>
      <c r="O654" s="10" t="s">
        <v>72</v>
      </c>
      <c r="P654" s="10" t="s">
        <v>166</v>
      </c>
      <c r="Q654" s="10" t="s">
        <v>14</v>
      </c>
      <c r="R654" s="13">
        <f t="shared" si="2"/>
        <v>1</v>
      </c>
      <c r="S654" s="6"/>
      <c r="T654" s="6"/>
      <c r="U654" s="6"/>
    </row>
    <row r="655">
      <c r="A655" s="9">
        <v>44585.0</v>
      </c>
      <c r="B655" s="10" t="s">
        <v>69</v>
      </c>
      <c r="C655" s="10" t="s">
        <v>195</v>
      </c>
      <c r="D655" s="10" t="s">
        <v>158</v>
      </c>
      <c r="E655" s="11">
        <v>200.0</v>
      </c>
      <c r="F655" s="10" t="s">
        <v>14</v>
      </c>
      <c r="G655" s="13">
        <f t="shared" si="1"/>
        <v>2</v>
      </c>
      <c r="H655" s="6"/>
      <c r="I655" s="6"/>
      <c r="J655" s="6"/>
      <c r="M655" s="9">
        <v>44585.0</v>
      </c>
      <c r="N655" s="10" t="s">
        <v>69</v>
      </c>
      <c r="O655" s="10" t="s">
        <v>195</v>
      </c>
      <c r="P655" s="10" t="s">
        <v>158</v>
      </c>
      <c r="Q655" s="10" t="s">
        <v>14</v>
      </c>
      <c r="R655" s="13">
        <f t="shared" si="2"/>
        <v>2</v>
      </c>
      <c r="S655" s="6"/>
      <c r="T655" s="6"/>
      <c r="U655" s="6"/>
    </row>
    <row r="656">
      <c r="A656" s="9">
        <v>44586.0</v>
      </c>
      <c r="B656" s="10" t="s">
        <v>69</v>
      </c>
      <c r="C656" s="10" t="s">
        <v>73</v>
      </c>
      <c r="D656" s="10" t="s">
        <v>156</v>
      </c>
      <c r="E656" s="11">
        <v>120.0</v>
      </c>
      <c r="F656" s="10" t="s">
        <v>21</v>
      </c>
      <c r="G656" s="13">
        <f t="shared" si="1"/>
        <v>3</v>
      </c>
      <c r="H656" s="6"/>
      <c r="I656" s="6"/>
      <c r="J656" s="6"/>
      <c r="M656" s="9">
        <v>44586.0</v>
      </c>
      <c r="N656" s="10" t="s">
        <v>69</v>
      </c>
      <c r="O656" s="10" t="s">
        <v>73</v>
      </c>
      <c r="P656" s="10" t="s">
        <v>156</v>
      </c>
      <c r="Q656" s="10" t="s">
        <v>21</v>
      </c>
      <c r="R656" s="13">
        <f t="shared" si="2"/>
        <v>3</v>
      </c>
      <c r="S656" s="6"/>
      <c r="T656" s="6"/>
      <c r="U656" s="6"/>
    </row>
    <row r="657">
      <c r="A657" s="9">
        <v>44587.0</v>
      </c>
      <c r="B657" s="10" t="s">
        <v>69</v>
      </c>
      <c r="C657" s="10" t="s">
        <v>74</v>
      </c>
      <c r="D657" s="10" t="s">
        <v>166</v>
      </c>
      <c r="E657" s="11">
        <v>200.0</v>
      </c>
      <c r="F657" s="10" t="s">
        <v>14</v>
      </c>
      <c r="G657" s="13">
        <f t="shared" si="1"/>
        <v>4</v>
      </c>
      <c r="H657" s="6"/>
      <c r="I657" s="6"/>
      <c r="J657" s="6"/>
      <c r="M657" s="9">
        <v>44587.0</v>
      </c>
      <c r="N657" s="10" t="s">
        <v>69</v>
      </c>
      <c r="O657" s="10" t="s">
        <v>74</v>
      </c>
      <c r="P657" s="10" t="s">
        <v>166</v>
      </c>
      <c r="Q657" s="10" t="s">
        <v>14</v>
      </c>
      <c r="R657" s="13">
        <f t="shared" si="2"/>
        <v>4</v>
      </c>
      <c r="S657" s="6"/>
      <c r="T657" s="6"/>
      <c r="U657" s="6"/>
    </row>
    <row r="658">
      <c r="A658" s="9">
        <v>44588.0</v>
      </c>
      <c r="B658" s="10" t="s">
        <v>69</v>
      </c>
      <c r="C658" s="10">
        <v>2340.0</v>
      </c>
      <c r="D658" s="10" t="s">
        <v>155</v>
      </c>
      <c r="E658" s="11">
        <v>220.0</v>
      </c>
      <c r="F658" s="10" t="s">
        <v>18</v>
      </c>
      <c r="G658" s="13">
        <f t="shared" si="1"/>
        <v>5</v>
      </c>
      <c r="H658" s="6"/>
      <c r="I658" s="6"/>
      <c r="J658" s="6"/>
      <c r="M658" s="9">
        <v>44588.0</v>
      </c>
      <c r="N658" s="10" t="s">
        <v>69</v>
      </c>
      <c r="O658" s="10">
        <v>2340.0</v>
      </c>
      <c r="P658" s="10" t="s">
        <v>155</v>
      </c>
      <c r="Q658" s="10" t="s">
        <v>18</v>
      </c>
      <c r="R658" s="13">
        <f t="shared" si="2"/>
        <v>5</v>
      </c>
      <c r="S658" s="6"/>
      <c r="T658" s="6"/>
      <c r="U658" s="6"/>
    </row>
    <row r="659">
      <c r="A659" s="9">
        <v>44589.0</v>
      </c>
      <c r="B659" s="10" t="s">
        <v>69</v>
      </c>
      <c r="C659" s="10">
        <v>2440.0</v>
      </c>
      <c r="D659" s="10" t="s">
        <v>162</v>
      </c>
      <c r="E659" s="11">
        <v>130.0</v>
      </c>
      <c r="F659" s="10" t="s">
        <v>18</v>
      </c>
      <c r="G659" s="13">
        <f t="shared" si="1"/>
        <v>6</v>
      </c>
      <c r="H659" s="6"/>
      <c r="I659" s="6"/>
      <c r="J659" s="6"/>
      <c r="M659" s="9">
        <v>44589.0</v>
      </c>
      <c r="N659" s="10" t="s">
        <v>69</v>
      </c>
      <c r="O659" s="10">
        <v>2440.0</v>
      </c>
      <c r="P659" s="10" t="s">
        <v>162</v>
      </c>
      <c r="Q659" s="10" t="s">
        <v>18</v>
      </c>
      <c r="R659" s="13">
        <f t="shared" si="2"/>
        <v>6</v>
      </c>
      <c r="S659" s="6"/>
      <c r="T659" s="6"/>
      <c r="U659" s="6"/>
    </row>
    <row r="660">
      <c r="A660" s="9">
        <v>44590.0</v>
      </c>
      <c r="B660" s="10" t="s">
        <v>69</v>
      </c>
      <c r="C660" s="10">
        <v>7447.0</v>
      </c>
      <c r="D660" s="10" t="s">
        <v>156</v>
      </c>
      <c r="E660" s="11">
        <v>120.0</v>
      </c>
      <c r="F660" s="10" t="s">
        <v>21</v>
      </c>
      <c r="G660" s="13">
        <f t="shared" si="1"/>
        <v>7</v>
      </c>
      <c r="H660" s="6"/>
      <c r="I660" s="6"/>
      <c r="J660" s="6"/>
      <c r="M660" s="9">
        <v>44590.0</v>
      </c>
      <c r="N660" s="10" t="s">
        <v>69</v>
      </c>
      <c r="O660" s="10">
        <v>7447.0</v>
      </c>
      <c r="P660" s="10" t="s">
        <v>156</v>
      </c>
      <c r="Q660" s="10" t="s">
        <v>21</v>
      </c>
      <c r="R660" s="13">
        <f t="shared" si="2"/>
        <v>7</v>
      </c>
      <c r="S660" s="6"/>
      <c r="T660" s="6"/>
      <c r="U660" s="6"/>
    </row>
    <row r="661">
      <c r="A661" s="9">
        <v>44591.0</v>
      </c>
      <c r="B661" s="10" t="s">
        <v>69</v>
      </c>
      <c r="C661" s="10" t="s">
        <v>75</v>
      </c>
      <c r="D661" s="10" t="s">
        <v>155</v>
      </c>
      <c r="E661" s="11">
        <v>220.0</v>
      </c>
      <c r="F661" s="10" t="s">
        <v>18</v>
      </c>
      <c r="G661" s="13">
        <f t="shared" si="1"/>
        <v>1</v>
      </c>
      <c r="H661" s="6"/>
      <c r="I661" s="6"/>
      <c r="J661" s="6"/>
      <c r="M661" s="9">
        <v>44591.0</v>
      </c>
      <c r="N661" s="10" t="s">
        <v>69</v>
      </c>
      <c r="O661" s="10" t="s">
        <v>75</v>
      </c>
      <c r="P661" s="10" t="s">
        <v>155</v>
      </c>
      <c r="Q661" s="10" t="s">
        <v>18</v>
      </c>
      <c r="R661" s="13">
        <f t="shared" si="2"/>
        <v>1</v>
      </c>
      <c r="S661" s="6"/>
      <c r="T661" s="6"/>
      <c r="U661" s="6"/>
    </row>
    <row r="662">
      <c r="A662" s="9">
        <v>44592.0</v>
      </c>
      <c r="B662" s="10" t="s">
        <v>69</v>
      </c>
      <c r="C662" s="10">
        <v>5747.0</v>
      </c>
      <c r="D662" s="10" t="s">
        <v>150</v>
      </c>
      <c r="E662" s="11">
        <v>230.0</v>
      </c>
      <c r="F662" s="10" t="s">
        <v>21</v>
      </c>
      <c r="G662" s="13">
        <f t="shared" si="1"/>
        <v>2</v>
      </c>
      <c r="H662" s="6"/>
      <c r="I662" s="6"/>
      <c r="J662" s="6"/>
      <c r="M662" s="9">
        <v>44592.0</v>
      </c>
      <c r="N662" s="10" t="s">
        <v>69</v>
      </c>
      <c r="O662" s="10">
        <v>5747.0</v>
      </c>
      <c r="P662" s="10" t="s">
        <v>150</v>
      </c>
      <c r="Q662" s="10" t="s">
        <v>21</v>
      </c>
      <c r="R662" s="13">
        <f t="shared" si="2"/>
        <v>2</v>
      </c>
      <c r="S662" s="6"/>
      <c r="T662" s="6"/>
      <c r="U662" s="6"/>
    </row>
    <row r="663">
      <c r="A663" s="9">
        <v>44593.0</v>
      </c>
      <c r="B663" s="10" t="s">
        <v>69</v>
      </c>
      <c r="C663" s="10">
        <v>5747.0</v>
      </c>
      <c r="D663" s="10" t="s">
        <v>155</v>
      </c>
      <c r="E663" s="11">
        <v>220.0</v>
      </c>
      <c r="F663" s="10" t="s">
        <v>18</v>
      </c>
      <c r="G663" s="13">
        <f t="shared" si="1"/>
        <v>3</v>
      </c>
      <c r="H663" s="6"/>
      <c r="I663" s="6"/>
      <c r="J663" s="6"/>
      <c r="M663" s="9">
        <v>44593.0</v>
      </c>
      <c r="N663" s="10" t="s">
        <v>69</v>
      </c>
      <c r="O663" s="10">
        <v>5747.0</v>
      </c>
      <c r="P663" s="10" t="s">
        <v>155</v>
      </c>
      <c r="Q663" s="10" t="s">
        <v>18</v>
      </c>
      <c r="R663" s="13">
        <f t="shared" si="2"/>
        <v>3</v>
      </c>
      <c r="S663" s="6"/>
      <c r="T663" s="6"/>
      <c r="U663" s="6"/>
    </row>
    <row r="664">
      <c r="A664" s="9">
        <v>44594.0</v>
      </c>
      <c r="B664" s="10" t="s">
        <v>69</v>
      </c>
      <c r="C664" s="10" t="s">
        <v>196</v>
      </c>
      <c r="D664" s="10" t="s">
        <v>156</v>
      </c>
      <c r="E664" s="11">
        <v>120.0</v>
      </c>
      <c r="F664" s="10" t="s">
        <v>21</v>
      </c>
      <c r="G664" s="13">
        <f t="shared" si="1"/>
        <v>4</v>
      </c>
      <c r="H664" s="6"/>
      <c r="I664" s="6"/>
      <c r="J664" s="6"/>
      <c r="M664" s="9">
        <v>44594.0</v>
      </c>
      <c r="N664" s="10" t="s">
        <v>69</v>
      </c>
      <c r="O664" s="10" t="s">
        <v>196</v>
      </c>
      <c r="P664" s="10" t="s">
        <v>156</v>
      </c>
      <c r="Q664" s="10" t="s">
        <v>21</v>
      </c>
      <c r="R664" s="13">
        <f t="shared" si="2"/>
        <v>4</v>
      </c>
      <c r="S664" s="6"/>
      <c r="T664" s="6"/>
      <c r="U664" s="6"/>
    </row>
    <row r="665">
      <c r="A665" s="9">
        <v>44595.0</v>
      </c>
      <c r="B665" s="10" t="s">
        <v>69</v>
      </c>
      <c r="C665" s="10" t="s">
        <v>76</v>
      </c>
      <c r="D665" s="10" t="s">
        <v>156</v>
      </c>
      <c r="E665" s="11">
        <v>120.0</v>
      </c>
      <c r="F665" s="10" t="s">
        <v>21</v>
      </c>
      <c r="G665" s="13">
        <f t="shared" si="1"/>
        <v>5</v>
      </c>
      <c r="H665" s="6"/>
      <c r="I665" s="6"/>
      <c r="J665" s="6"/>
      <c r="M665" s="9">
        <v>44595.0</v>
      </c>
      <c r="N665" s="10" t="s">
        <v>69</v>
      </c>
      <c r="O665" s="10" t="s">
        <v>76</v>
      </c>
      <c r="P665" s="10" t="s">
        <v>156</v>
      </c>
      <c r="Q665" s="10" t="s">
        <v>21</v>
      </c>
      <c r="R665" s="13">
        <f t="shared" si="2"/>
        <v>5</v>
      </c>
      <c r="S665" s="6"/>
      <c r="T665" s="6"/>
      <c r="U665" s="6"/>
    </row>
    <row r="666">
      <c r="A666" s="9">
        <v>44596.0</v>
      </c>
      <c r="B666" s="10" t="s">
        <v>69</v>
      </c>
      <c r="C666" s="10" t="s">
        <v>79</v>
      </c>
      <c r="D666" s="10" t="s">
        <v>153</v>
      </c>
      <c r="E666" s="11">
        <v>220.0</v>
      </c>
      <c r="F666" s="10" t="s">
        <v>12</v>
      </c>
      <c r="G666" s="13">
        <f t="shared" si="1"/>
        <v>6</v>
      </c>
      <c r="H666" s="6"/>
      <c r="I666" s="6"/>
      <c r="J666" s="6"/>
      <c r="M666" s="9">
        <v>44596.0</v>
      </c>
      <c r="N666" s="10" t="s">
        <v>69</v>
      </c>
      <c r="O666" s="10" t="s">
        <v>79</v>
      </c>
      <c r="P666" s="10" t="s">
        <v>153</v>
      </c>
      <c r="Q666" s="10" t="s">
        <v>12</v>
      </c>
      <c r="R666" s="13">
        <f t="shared" si="2"/>
        <v>6</v>
      </c>
      <c r="S666" s="6"/>
      <c r="T666" s="6"/>
      <c r="U666" s="6"/>
    </row>
    <row r="667">
      <c r="A667" s="9">
        <v>44597.0</v>
      </c>
      <c r="B667" s="10" t="s">
        <v>69</v>
      </c>
      <c r="C667" s="10" t="s">
        <v>252</v>
      </c>
      <c r="D667" s="10" t="s">
        <v>155</v>
      </c>
      <c r="E667" s="11">
        <v>220.0</v>
      </c>
      <c r="F667" s="10" t="s">
        <v>18</v>
      </c>
      <c r="G667" s="13">
        <f t="shared" si="1"/>
        <v>7</v>
      </c>
      <c r="H667" s="6"/>
      <c r="I667" s="6"/>
      <c r="J667" s="6"/>
      <c r="M667" s="9">
        <v>44597.0</v>
      </c>
      <c r="N667" s="10" t="s">
        <v>69</v>
      </c>
      <c r="O667" s="10" t="s">
        <v>252</v>
      </c>
      <c r="P667" s="10" t="s">
        <v>155</v>
      </c>
      <c r="Q667" s="10" t="s">
        <v>18</v>
      </c>
      <c r="R667" s="13">
        <f t="shared" si="2"/>
        <v>7</v>
      </c>
      <c r="S667" s="6"/>
      <c r="T667" s="6"/>
      <c r="U667" s="6"/>
    </row>
    <row r="668">
      <c r="A668" s="9">
        <v>44598.0</v>
      </c>
      <c r="B668" s="10" t="s">
        <v>69</v>
      </c>
      <c r="C668" s="10" t="s">
        <v>81</v>
      </c>
      <c r="D668" s="10" t="s">
        <v>166</v>
      </c>
      <c r="E668" s="11">
        <v>200.0</v>
      </c>
      <c r="F668" s="10" t="s">
        <v>14</v>
      </c>
      <c r="G668" s="13">
        <f t="shared" si="1"/>
        <v>1</v>
      </c>
      <c r="H668" s="6"/>
      <c r="I668" s="6"/>
      <c r="J668" s="6"/>
      <c r="M668" s="9">
        <v>44598.0</v>
      </c>
      <c r="N668" s="10" t="s">
        <v>69</v>
      </c>
      <c r="O668" s="10" t="s">
        <v>81</v>
      </c>
      <c r="P668" s="10" t="s">
        <v>166</v>
      </c>
      <c r="Q668" s="10" t="s">
        <v>14</v>
      </c>
      <c r="R668" s="13">
        <f t="shared" si="2"/>
        <v>1</v>
      </c>
      <c r="S668" s="6"/>
      <c r="T668" s="6"/>
      <c r="U668" s="6"/>
    </row>
    <row r="669">
      <c r="A669" s="9">
        <v>44599.0</v>
      </c>
      <c r="B669" s="10" t="s">
        <v>69</v>
      </c>
      <c r="C669" s="10" t="s">
        <v>82</v>
      </c>
      <c r="D669" s="10" t="s">
        <v>155</v>
      </c>
      <c r="E669" s="11">
        <v>220.0</v>
      </c>
      <c r="F669" s="10" t="s">
        <v>18</v>
      </c>
      <c r="G669" s="13">
        <f t="shared" si="1"/>
        <v>2</v>
      </c>
      <c r="H669" s="6"/>
      <c r="I669" s="6"/>
      <c r="J669" s="6"/>
      <c r="M669" s="9">
        <v>44599.0</v>
      </c>
      <c r="N669" s="10" t="s">
        <v>69</v>
      </c>
      <c r="O669" s="10" t="s">
        <v>82</v>
      </c>
      <c r="P669" s="10" t="s">
        <v>155</v>
      </c>
      <c r="Q669" s="10" t="s">
        <v>18</v>
      </c>
      <c r="R669" s="13">
        <f t="shared" si="2"/>
        <v>2</v>
      </c>
      <c r="S669" s="6"/>
      <c r="T669" s="6"/>
      <c r="U669" s="6"/>
    </row>
    <row r="670">
      <c r="A670" s="9">
        <v>44600.0</v>
      </c>
      <c r="B670" s="10" t="s">
        <v>69</v>
      </c>
      <c r="C670" s="10" t="s">
        <v>83</v>
      </c>
      <c r="D670" s="10" t="s">
        <v>155</v>
      </c>
      <c r="E670" s="11">
        <v>220.0</v>
      </c>
      <c r="F670" s="10" t="s">
        <v>18</v>
      </c>
      <c r="G670" s="13">
        <f t="shared" si="1"/>
        <v>3</v>
      </c>
      <c r="H670" s="6"/>
      <c r="I670" s="6"/>
      <c r="J670" s="6"/>
      <c r="M670" s="9">
        <v>44600.0</v>
      </c>
      <c r="N670" s="10" t="s">
        <v>69</v>
      </c>
      <c r="O670" s="10" t="s">
        <v>83</v>
      </c>
      <c r="P670" s="10" t="s">
        <v>155</v>
      </c>
      <c r="Q670" s="10" t="s">
        <v>18</v>
      </c>
      <c r="R670" s="13">
        <f t="shared" si="2"/>
        <v>3</v>
      </c>
      <c r="S670" s="6"/>
      <c r="T670" s="6"/>
      <c r="U670" s="6"/>
    </row>
    <row r="671">
      <c r="A671" s="9">
        <v>44601.0</v>
      </c>
      <c r="B671" s="10" t="s">
        <v>69</v>
      </c>
      <c r="C671" s="10" t="s">
        <v>85</v>
      </c>
      <c r="D671" s="10" t="s">
        <v>158</v>
      </c>
      <c r="E671" s="11">
        <v>200.0</v>
      </c>
      <c r="F671" s="10" t="s">
        <v>14</v>
      </c>
      <c r="G671" s="13">
        <f t="shared" si="1"/>
        <v>4</v>
      </c>
      <c r="H671" s="6"/>
      <c r="I671" s="6"/>
      <c r="J671" s="6"/>
      <c r="M671" s="9">
        <v>44601.0</v>
      </c>
      <c r="N671" s="10" t="s">
        <v>69</v>
      </c>
      <c r="O671" s="10" t="s">
        <v>85</v>
      </c>
      <c r="P671" s="10" t="s">
        <v>158</v>
      </c>
      <c r="Q671" s="10" t="s">
        <v>14</v>
      </c>
      <c r="R671" s="13">
        <f t="shared" si="2"/>
        <v>4</v>
      </c>
      <c r="S671" s="6"/>
      <c r="T671" s="6"/>
      <c r="U671" s="6"/>
    </row>
    <row r="672">
      <c r="A672" s="9">
        <v>44602.0</v>
      </c>
      <c r="B672" s="10" t="s">
        <v>69</v>
      </c>
      <c r="C672" s="10" t="s">
        <v>86</v>
      </c>
      <c r="D672" s="10" t="s">
        <v>150</v>
      </c>
      <c r="E672" s="11">
        <v>230.0</v>
      </c>
      <c r="F672" s="10" t="s">
        <v>21</v>
      </c>
      <c r="G672" s="13">
        <f t="shared" si="1"/>
        <v>5</v>
      </c>
      <c r="H672" s="6"/>
      <c r="I672" s="6"/>
      <c r="J672" s="6"/>
      <c r="M672" s="9">
        <v>44602.0</v>
      </c>
      <c r="N672" s="10" t="s">
        <v>69</v>
      </c>
      <c r="O672" s="10" t="s">
        <v>86</v>
      </c>
      <c r="P672" s="10" t="s">
        <v>150</v>
      </c>
      <c r="Q672" s="10" t="s">
        <v>21</v>
      </c>
      <c r="R672" s="13">
        <f t="shared" si="2"/>
        <v>5</v>
      </c>
      <c r="S672" s="6"/>
      <c r="T672" s="6"/>
      <c r="U672" s="6"/>
    </row>
    <row r="673">
      <c r="A673" s="9">
        <v>44603.0</v>
      </c>
      <c r="B673" s="10" t="s">
        <v>69</v>
      </c>
      <c r="C673" s="10" t="s">
        <v>86</v>
      </c>
      <c r="D673" s="10" t="s">
        <v>152</v>
      </c>
      <c r="E673" s="11">
        <v>250.0</v>
      </c>
      <c r="F673" s="10" t="s">
        <v>21</v>
      </c>
      <c r="G673" s="13">
        <f t="shared" si="1"/>
        <v>6</v>
      </c>
      <c r="H673" s="6"/>
      <c r="I673" s="6"/>
      <c r="J673" s="6"/>
      <c r="M673" s="9">
        <v>44603.0</v>
      </c>
      <c r="N673" s="10" t="s">
        <v>69</v>
      </c>
      <c r="O673" s="10" t="s">
        <v>86</v>
      </c>
      <c r="P673" s="10" t="s">
        <v>152</v>
      </c>
      <c r="Q673" s="10" t="s">
        <v>21</v>
      </c>
      <c r="R673" s="13">
        <f t="shared" si="2"/>
        <v>6</v>
      </c>
      <c r="S673" s="6"/>
      <c r="T673" s="6"/>
      <c r="U673" s="6"/>
    </row>
    <row r="674">
      <c r="A674" s="9">
        <v>44604.0</v>
      </c>
      <c r="B674" s="10" t="s">
        <v>69</v>
      </c>
      <c r="C674" s="10" t="s">
        <v>87</v>
      </c>
      <c r="D674" s="10" t="s">
        <v>155</v>
      </c>
      <c r="E674" s="11">
        <v>220.0</v>
      </c>
      <c r="F674" s="10" t="s">
        <v>18</v>
      </c>
      <c r="G674" s="13">
        <f t="shared" si="1"/>
        <v>7</v>
      </c>
      <c r="H674" s="6"/>
      <c r="I674" s="6"/>
      <c r="J674" s="6"/>
      <c r="M674" s="9">
        <v>44604.0</v>
      </c>
      <c r="N674" s="10" t="s">
        <v>69</v>
      </c>
      <c r="O674" s="10" t="s">
        <v>87</v>
      </c>
      <c r="P674" s="10" t="s">
        <v>155</v>
      </c>
      <c r="Q674" s="10" t="s">
        <v>18</v>
      </c>
      <c r="R674" s="13">
        <f t="shared" si="2"/>
        <v>7</v>
      </c>
      <c r="S674" s="6"/>
      <c r="T674" s="6"/>
      <c r="U674" s="6"/>
    </row>
    <row r="675">
      <c r="A675" s="9">
        <v>44605.0</v>
      </c>
      <c r="B675" s="10" t="s">
        <v>69</v>
      </c>
      <c r="C675" s="10" t="s">
        <v>89</v>
      </c>
      <c r="D675" s="10" t="s">
        <v>150</v>
      </c>
      <c r="E675" s="11">
        <v>230.0</v>
      </c>
      <c r="F675" s="10" t="s">
        <v>21</v>
      </c>
      <c r="G675" s="13">
        <f t="shared" si="1"/>
        <v>1</v>
      </c>
      <c r="H675" s="6"/>
      <c r="I675" s="6"/>
      <c r="J675" s="6"/>
      <c r="M675" s="9">
        <v>44605.0</v>
      </c>
      <c r="N675" s="10" t="s">
        <v>69</v>
      </c>
      <c r="O675" s="10" t="s">
        <v>89</v>
      </c>
      <c r="P675" s="10" t="s">
        <v>150</v>
      </c>
      <c r="Q675" s="10" t="s">
        <v>21</v>
      </c>
      <c r="R675" s="13">
        <f t="shared" si="2"/>
        <v>1</v>
      </c>
      <c r="S675" s="6"/>
      <c r="T675" s="6"/>
      <c r="U675" s="6"/>
    </row>
    <row r="676">
      <c r="A676" s="9">
        <v>44606.0</v>
      </c>
      <c r="B676" s="10" t="s">
        <v>69</v>
      </c>
      <c r="C676" s="10" t="s">
        <v>91</v>
      </c>
      <c r="D676" s="10" t="s">
        <v>150</v>
      </c>
      <c r="E676" s="11">
        <v>230.0</v>
      </c>
      <c r="F676" s="10" t="s">
        <v>21</v>
      </c>
      <c r="G676" s="13">
        <f t="shared" si="1"/>
        <v>2</v>
      </c>
      <c r="H676" s="6"/>
      <c r="I676" s="6"/>
      <c r="J676" s="6"/>
      <c r="M676" s="9">
        <v>44606.0</v>
      </c>
      <c r="N676" s="10" t="s">
        <v>69</v>
      </c>
      <c r="O676" s="10" t="s">
        <v>91</v>
      </c>
      <c r="P676" s="10" t="s">
        <v>150</v>
      </c>
      <c r="Q676" s="10" t="s">
        <v>21</v>
      </c>
      <c r="R676" s="13">
        <f t="shared" si="2"/>
        <v>2</v>
      </c>
      <c r="S676" s="6"/>
      <c r="T676" s="6"/>
      <c r="U676" s="6"/>
    </row>
    <row r="677">
      <c r="A677" s="9">
        <v>44607.0</v>
      </c>
      <c r="B677" s="10" t="s">
        <v>9</v>
      </c>
      <c r="C677" s="10" t="s">
        <v>253</v>
      </c>
      <c r="D677" s="10" t="s">
        <v>150</v>
      </c>
      <c r="E677" s="11">
        <v>230.0</v>
      </c>
      <c r="F677" s="10" t="s">
        <v>21</v>
      </c>
      <c r="G677" s="13">
        <f t="shared" si="1"/>
        <v>3</v>
      </c>
      <c r="H677" s="6"/>
      <c r="I677" s="6"/>
      <c r="J677" s="6"/>
      <c r="M677" s="9">
        <v>44607.0</v>
      </c>
      <c r="N677" s="10" t="s">
        <v>9</v>
      </c>
      <c r="O677" s="10" t="s">
        <v>253</v>
      </c>
      <c r="P677" s="10" t="s">
        <v>150</v>
      </c>
      <c r="Q677" s="10" t="s">
        <v>21</v>
      </c>
      <c r="R677" s="13">
        <f t="shared" si="2"/>
        <v>3</v>
      </c>
      <c r="S677" s="6"/>
      <c r="T677" s="6"/>
      <c r="U677" s="6"/>
    </row>
    <row r="678">
      <c r="A678" s="9">
        <v>44608.0</v>
      </c>
      <c r="B678" s="10" t="s">
        <v>9</v>
      </c>
      <c r="C678" s="10" t="s">
        <v>233</v>
      </c>
      <c r="D678" s="10" t="s">
        <v>159</v>
      </c>
      <c r="E678" s="11">
        <v>90.0</v>
      </c>
      <c r="F678" s="10" t="s">
        <v>160</v>
      </c>
      <c r="G678" s="13">
        <f t="shared" si="1"/>
        <v>4</v>
      </c>
      <c r="H678" s="6"/>
      <c r="I678" s="6"/>
      <c r="J678" s="6"/>
      <c r="M678" s="9">
        <v>44608.0</v>
      </c>
      <c r="N678" s="10" t="s">
        <v>9</v>
      </c>
      <c r="O678" s="10" t="s">
        <v>233</v>
      </c>
      <c r="P678" s="10" t="s">
        <v>159</v>
      </c>
      <c r="Q678" s="10" t="s">
        <v>160</v>
      </c>
      <c r="R678" s="13">
        <f t="shared" si="2"/>
        <v>4</v>
      </c>
      <c r="S678" s="6"/>
      <c r="T678" s="6"/>
      <c r="U678" s="6"/>
    </row>
    <row r="679">
      <c r="A679" s="9">
        <v>44609.0</v>
      </c>
      <c r="B679" s="10" t="s">
        <v>9</v>
      </c>
      <c r="C679" s="10" t="s">
        <v>151</v>
      </c>
      <c r="D679" s="10" t="s">
        <v>155</v>
      </c>
      <c r="E679" s="11">
        <v>220.0</v>
      </c>
      <c r="F679" s="10" t="s">
        <v>18</v>
      </c>
      <c r="G679" s="13">
        <f t="shared" si="1"/>
        <v>5</v>
      </c>
      <c r="H679" s="6"/>
      <c r="I679" s="6"/>
      <c r="J679" s="6"/>
      <c r="M679" s="9">
        <v>44609.0</v>
      </c>
      <c r="N679" s="10" t="s">
        <v>9</v>
      </c>
      <c r="O679" s="10" t="s">
        <v>151</v>
      </c>
      <c r="P679" s="10" t="s">
        <v>155</v>
      </c>
      <c r="Q679" s="10" t="s">
        <v>18</v>
      </c>
      <c r="R679" s="13">
        <f t="shared" si="2"/>
        <v>5</v>
      </c>
      <c r="S679" s="6"/>
      <c r="T679" s="6"/>
      <c r="U679" s="6"/>
    </row>
    <row r="680">
      <c r="A680" s="9">
        <v>44610.0</v>
      </c>
      <c r="B680" s="10" t="s">
        <v>23</v>
      </c>
      <c r="C680" s="10" t="s">
        <v>25</v>
      </c>
      <c r="D680" s="10" t="s">
        <v>150</v>
      </c>
      <c r="E680" s="11">
        <v>230.0</v>
      </c>
      <c r="F680" s="10" t="s">
        <v>21</v>
      </c>
      <c r="G680" s="13">
        <f t="shared" si="1"/>
        <v>6</v>
      </c>
      <c r="H680" s="6"/>
      <c r="I680" s="6"/>
      <c r="J680" s="6"/>
      <c r="M680" s="9">
        <v>44610.0</v>
      </c>
      <c r="N680" s="10" t="s">
        <v>23</v>
      </c>
      <c r="O680" s="10" t="s">
        <v>25</v>
      </c>
      <c r="P680" s="10" t="s">
        <v>150</v>
      </c>
      <c r="Q680" s="10" t="s">
        <v>21</v>
      </c>
      <c r="R680" s="13">
        <f t="shared" si="2"/>
        <v>6</v>
      </c>
      <c r="S680" s="6"/>
      <c r="T680" s="6"/>
      <c r="U680" s="6"/>
    </row>
    <row r="681">
      <c r="A681" s="9">
        <v>44611.0</v>
      </c>
      <c r="B681" s="10" t="s">
        <v>23</v>
      </c>
      <c r="C681" s="16">
        <v>7.0E45</v>
      </c>
      <c r="D681" s="10" t="s">
        <v>166</v>
      </c>
      <c r="E681" s="11">
        <v>200.0</v>
      </c>
      <c r="F681" s="10" t="s">
        <v>14</v>
      </c>
      <c r="G681" s="13">
        <f t="shared" si="1"/>
        <v>7</v>
      </c>
      <c r="H681" s="6"/>
      <c r="I681" s="6"/>
      <c r="J681" s="6"/>
      <c r="M681" s="9">
        <v>44611.0</v>
      </c>
      <c r="N681" s="10" t="s">
        <v>23</v>
      </c>
      <c r="O681" s="16">
        <v>7.0E45</v>
      </c>
      <c r="P681" s="10" t="s">
        <v>166</v>
      </c>
      <c r="Q681" s="10" t="s">
        <v>14</v>
      </c>
      <c r="R681" s="13">
        <f t="shared" si="2"/>
        <v>7</v>
      </c>
      <c r="S681" s="6"/>
      <c r="T681" s="6"/>
      <c r="U681" s="6"/>
    </row>
    <row r="682">
      <c r="A682" s="9">
        <v>44612.0</v>
      </c>
      <c r="B682" s="10" t="s">
        <v>23</v>
      </c>
      <c r="C682" s="10" t="s">
        <v>32</v>
      </c>
      <c r="D682" s="10" t="s">
        <v>153</v>
      </c>
      <c r="E682" s="11">
        <v>220.0</v>
      </c>
      <c r="F682" s="10" t="s">
        <v>12</v>
      </c>
      <c r="G682" s="13">
        <f t="shared" si="1"/>
        <v>1</v>
      </c>
      <c r="H682" s="6"/>
      <c r="I682" s="6"/>
      <c r="J682" s="6"/>
      <c r="M682" s="9">
        <v>44612.0</v>
      </c>
      <c r="N682" s="10" t="s">
        <v>23</v>
      </c>
      <c r="O682" s="10" t="s">
        <v>32</v>
      </c>
      <c r="P682" s="10" t="s">
        <v>153</v>
      </c>
      <c r="Q682" s="10" t="s">
        <v>12</v>
      </c>
      <c r="R682" s="13">
        <f t="shared" si="2"/>
        <v>1</v>
      </c>
      <c r="S682" s="6"/>
      <c r="T682" s="6"/>
      <c r="U682" s="6"/>
    </row>
    <row r="683">
      <c r="A683" s="9">
        <v>44613.0</v>
      </c>
      <c r="B683" s="10" t="s">
        <v>23</v>
      </c>
      <c r="C683" s="10" t="s">
        <v>33</v>
      </c>
      <c r="D683" s="10" t="s">
        <v>158</v>
      </c>
      <c r="E683" s="11">
        <v>200.0</v>
      </c>
      <c r="F683" s="10" t="s">
        <v>14</v>
      </c>
      <c r="G683" s="13">
        <f t="shared" si="1"/>
        <v>2</v>
      </c>
      <c r="H683" s="6"/>
      <c r="I683" s="6"/>
      <c r="J683" s="6"/>
      <c r="M683" s="9">
        <v>44613.0</v>
      </c>
      <c r="N683" s="10" t="s">
        <v>23</v>
      </c>
      <c r="O683" s="10" t="s">
        <v>33</v>
      </c>
      <c r="P683" s="10" t="s">
        <v>158</v>
      </c>
      <c r="Q683" s="10" t="s">
        <v>14</v>
      </c>
      <c r="R683" s="13">
        <f t="shared" si="2"/>
        <v>2</v>
      </c>
      <c r="S683" s="6"/>
      <c r="T683" s="6"/>
      <c r="U683" s="6"/>
    </row>
    <row r="684">
      <c r="A684" s="9">
        <v>44614.0</v>
      </c>
      <c r="B684" s="10" t="s">
        <v>23</v>
      </c>
      <c r="C684" s="10">
        <v>2841.0</v>
      </c>
      <c r="D684" s="10" t="s">
        <v>156</v>
      </c>
      <c r="E684" s="11">
        <v>120.0</v>
      </c>
      <c r="F684" s="10" t="s">
        <v>21</v>
      </c>
      <c r="G684" s="13">
        <f t="shared" si="1"/>
        <v>3</v>
      </c>
      <c r="H684" s="6"/>
      <c r="I684" s="6"/>
      <c r="J684" s="6"/>
      <c r="M684" s="9">
        <v>44614.0</v>
      </c>
      <c r="N684" s="10" t="s">
        <v>23</v>
      </c>
      <c r="O684" s="10">
        <v>2841.0</v>
      </c>
      <c r="P684" s="10" t="s">
        <v>156</v>
      </c>
      <c r="Q684" s="10" t="s">
        <v>21</v>
      </c>
      <c r="R684" s="13">
        <f t="shared" si="2"/>
        <v>3</v>
      </c>
      <c r="S684" s="6"/>
      <c r="T684" s="6"/>
      <c r="U684" s="6"/>
    </row>
    <row r="685">
      <c r="A685" s="9">
        <v>44615.0</v>
      </c>
      <c r="B685" s="10" t="s">
        <v>23</v>
      </c>
      <c r="C685" s="10">
        <v>6245.0</v>
      </c>
      <c r="D685" s="10" t="s">
        <v>166</v>
      </c>
      <c r="E685" s="11">
        <v>200.0</v>
      </c>
      <c r="F685" s="10" t="s">
        <v>14</v>
      </c>
      <c r="G685" s="13">
        <f t="shared" si="1"/>
        <v>4</v>
      </c>
      <c r="H685" s="6"/>
      <c r="I685" s="6"/>
      <c r="J685" s="6"/>
      <c r="M685" s="9">
        <v>44615.0</v>
      </c>
      <c r="N685" s="10" t="s">
        <v>23</v>
      </c>
      <c r="O685" s="10">
        <v>6245.0</v>
      </c>
      <c r="P685" s="10" t="s">
        <v>166</v>
      </c>
      <c r="Q685" s="10" t="s">
        <v>14</v>
      </c>
      <c r="R685" s="13">
        <f t="shared" si="2"/>
        <v>4</v>
      </c>
      <c r="S685" s="6"/>
      <c r="T685" s="6"/>
      <c r="U685" s="6"/>
    </row>
    <row r="686">
      <c r="A686" s="9">
        <v>44616.0</v>
      </c>
      <c r="B686" s="10" t="s">
        <v>23</v>
      </c>
      <c r="C686" s="10" t="s">
        <v>164</v>
      </c>
      <c r="D686" s="10" t="s">
        <v>153</v>
      </c>
      <c r="E686" s="11">
        <v>220.0</v>
      </c>
      <c r="F686" s="10" t="s">
        <v>12</v>
      </c>
      <c r="G686" s="13">
        <f t="shared" si="1"/>
        <v>5</v>
      </c>
      <c r="H686" s="6"/>
      <c r="I686" s="6"/>
      <c r="J686" s="6"/>
      <c r="M686" s="9">
        <v>44616.0</v>
      </c>
      <c r="N686" s="10" t="s">
        <v>23</v>
      </c>
      <c r="O686" s="10" t="s">
        <v>164</v>
      </c>
      <c r="P686" s="10" t="s">
        <v>153</v>
      </c>
      <c r="Q686" s="10" t="s">
        <v>12</v>
      </c>
      <c r="R686" s="13">
        <f t="shared" si="2"/>
        <v>5</v>
      </c>
      <c r="S686" s="6"/>
      <c r="T686" s="6"/>
      <c r="U686" s="6"/>
    </row>
    <row r="687">
      <c r="A687" s="9">
        <v>44617.0</v>
      </c>
      <c r="B687" s="10" t="s">
        <v>23</v>
      </c>
      <c r="C687" s="10" t="s">
        <v>147</v>
      </c>
      <c r="D687" s="10" t="s">
        <v>152</v>
      </c>
      <c r="E687" s="11">
        <v>250.0</v>
      </c>
      <c r="F687" s="10" t="s">
        <v>21</v>
      </c>
      <c r="G687" s="13">
        <f t="shared" si="1"/>
        <v>6</v>
      </c>
      <c r="H687" s="6"/>
      <c r="I687" s="6"/>
      <c r="J687" s="6"/>
      <c r="M687" s="9">
        <v>44617.0</v>
      </c>
      <c r="N687" s="10" t="s">
        <v>23</v>
      </c>
      <c r="O687" s="10" t="s">
        <v>147</v>
      </c>
      <c r="P687" s="10" t="s">
        <v>152</v>
      </c>
      <c r="Q687" s="10" t="s">
        <v>21</v>
      </c>
      <c r="R687" s="13">
        <f t="shared" si="2"/>
        <v>6</v>
      </c>
      <c r="S687" s="6"/>
      <c r="T687" s="6"/>
      <c r="U687" s="6"/>
    </row>
    <row r="688">
      <c r="A688" s="9">
        <v>44618.0</v>
      </c>
      <c r="B688" s="10" t="s">
        <v>23</v>
      </c>
      <c r="C688" s="10" t="s">
        <v>39</v>
      </c>
      <c r="D688" s="10" t="s">
        <v>155</v>
      </c>
      <c r="E688" s="11">
        <v>220.0</v>
      </c>
      <c r="F688" s="10" t="s">
        <v>18</v>
      </c>
      <c r="G688" s="13">
        <f t="shared" si="1"/>
        <v>7</v>
      </c>
      <c r="H688" s="6"/>
      <c r="I688" s="6"/>
      <c r="J688" s="6"/>
      <c r="M688" s="9">
        <v>44618.0</v>
      </c>
      <c r="N688" s="10" t="s">
        <v>23</v>
      </c>
      <c r="O688" s="10" t="s">
        <v>39</v>
      </c>
      <c r="P688" s="10" t="s">
        <v>155</v>
      </c>
      <c r="Q688" s="10" t="s">
        <v>18</v>
      </c>
      <c r="R688" s="13">
        <f t="shared" si="2"/>
        <v>7</v>
      </c>
      <c r="S688" s="6"/>
      <c r="T688" s="6"/>
      <c r="U688" s="6"/>
    </row>
    <row r="689">
      <c r="A689" s="9">
        <v>44619.0</v>
      </c>
      <c r="B689" s="10" t="s">
        <v>254</v>
      </c>
      <c r="C689" s="16">
        <v>0.0</v>
      </c>
      <c r="D689" s="10" t="s">
        <v>158</v>
      </c>
      <c r="E689" s="11">
        <v>200.0</v>
      </c>
      <c r="F689" s="10" t="s">
        <v>14</v>
      </c>
      <c r="G689" s="13">
        <f t="shared" si="1"/>
        <v>1</v>
      </c>
      <c r="H689" s="6"/>
      <c r="I689" s="6"/>
      <c r="J689" s="6"/>
      <c r="M689" s="9">
        <v>44619.0</v>
      </c>
      <c r="N689" s="10" t="s">
        <v>254</v>
      </c>
      <c r="O689" s="16">
        <v>0.0</v>
      </c>
      <c r="P689" s="10" t="s">
        <v>158</v>
      </c>
      <c r="Q689" s="10" t="s">
        <v>14</v>
      </c>
      <c r="R689" s="13">
        <f t="shared" si="2"/>
        <v>1</v>
      </c>
      <c r="S689" s="6"/>
      <c r="T689" s="6"/>
      <c r="U689" s="6"/>
    </row>
    <row r="690">
      <c r="A690" s="9">
        <v>44620.0</v>
      </c>
      <c r="B690" s="10" t="s">
        <v>254</v>
      </c>
      <c r="C690" s="10" t="s">
        <v>255</v>
      </c>
      <c r="D690" s="10" t="s">
        <v>150</v>
      </c>
      <c r="E690" s="11">
        <v>230.0</v>
      </c>
      <c r="F690" s="10" t="s">
        <v>21</v>
      </c>
      <c r="G690" s="13">
        <f t="shared" si="1"/>
        <v>2</v>
      </c>
      <c r="H690" s="6"/>
      <c r="I690" s="6"/>
      <c r="J690" s="6"/>
      <c r="M690" s="9">
        <v>44620.0</v>
      </c>
      <c r="N690" s="10" t="s">
        <v>254</v>
      </c>
      <c r="O690" s="10" t="s">
        <v>255</v>
      </c>
      <c r="P690" s="10" t="s">
        <v>150</v>
      </c>
      <c r="Q690" s="10" t="s">
        <v>21</v>
      </c>
      <c r="R690" s="13">
        <f t="shared" si="2"/>
        <v>2</v>
      </c>
      <c r="S690" s="6"/>
      <c r="T690" s="6"/>
      <c r="U690" s="6"/>
    </row>
    <row r="691">
      <c r="A691" s="9">
        <v>44621.0</v>
      </c>
      <c r="B691" s="10" t="s">
        <v>254</v>
      </c>
      <c r="C691" s="10" t="s">
        <v>255</v>
      </c>
      <c r="D691" s="10" t="s">
        <v>155</v>
      </c>
      <c r="E691" s="11">
        <v>220.0</v>
      </c>
      <c r="F691" s="10" t="s">
        <v>18</v>
      </c>
      <c r="G691" s="13">
        <f t="shared" si="1"/>
        <v>3</v>
      </c>
      <c r="H691" s="6"/>
      <c r="I691" s="6"/>
      <c r="J691" s="6"/>
      <c r="M691" s="9">
        <v>44621.0</v>
      </c>
      <c r="N691" s="10" t="s">
        <v>254</v>
      </c>
      <c r="O691" s="10" t="s">
        <v>255</v>
      </c>
      <c r="P691" s="10" t="s">
        <v>155</v>
      </c>
      <c r="Q691" s="10" t="s">
        <v>18</v>
      </c>
      <c r="R691" s="13">
        <f t="shared" si="2"/>
        <v>3</v>
      </c>
      <c r="S691" s="6"/>
      <c r="T691" s="6"/>
      <c r="U691" s="6"/>
    </row>
    <row r="692">
      <c r="A692" s="9">
        <v>44622.0</v>
      </c>
      <c r="B692" s="10" t="s">
        <v>254</v>
      </c>
      <c r="C692" s="10" t="s">
        <v>256</v>
      </c>
      <c r="D692" s="10" t="s">
        <v>153</v>
      </c>
      <c r="E692" s="11">
        <v>220.0</v>
      </c>
      <c r="F692" s="10" t="s">
        <v>12</v>
      </c>
      <c r="G692" s="13">
        <f t="shared" si="1"/>
        <v>4</v>
      </c>
      <c r="H692" s="6"/>
      <c r="I692" s="6"/>
      <c r="J692" s="6"/>
      <c r="M692" s="9">
        <v>44622.0</v>
      </c>
      <c r="N692" s="10" t="s">
        <v>254</v>
      </c>
      <c r="O692" s="10" t="s">
        <v>256</v>
      </c>
      <c r="P692" s="10" t="s">
        <v>153</v>
      </c>
      <c r="Q692" s="10" t="s">
        <v>12</v>
      </c>
      <c r="R692" s="13">
        <f t="shared" si="2"/>
        <v>4</v>
      </c>
      <c r="S692" s="6"/>
      <c r="T692" s="6"/>
      <c r="U692" s="6"/>
    </row>
    <row r="693">
      <c r="A693" s="9">
        <v>44623.0</v>
      </c>
      <c r="B693" s="10" t="s">
        <v>254</v>
      </c>
      <c r="C693" s="10" t="s">
        <v>257</v>
      </c>
      <c r="D693" s="10" t="s">
        <v>159</v>
      </c>
      <c r="E693" s="11">
        <v>90.0</v>
      </c>
      <c r="F693" s="10" t="s">
        <v>160</v>
      </c>
      <c r="G693" s="13">
        <f t="shared" si="1"/>
        <v>5</v>
      </c>
      <c r="H693" s="6"/>
      <c r="I693" s="6"/>
      <c r="J693" s="6"/>
      <c r="M693" s="9">
        <v>44623.0</v>
      </c>
      <c r="N693" s="10" t="s">
        <v>254</v>
      </c>
      <c r="O693" s="10" t="s">
        <v>257</v>
      </c>
      <c r="P693" s="10" t="s">
        <v>159</v>
      </c>
      <c r="Q693" s="10" t="s">
        <v>160</v>
      </c>
      <c r="R693" s="13">
        <f t="shared" si="2"/>
        <v>5</v>
      </c>
      <c r="S693" s="6"/>
      <c r="T693" s="6"/>
      <c r="U693" s="6"/>
    </row>
    <row r="694">
      <c r="A694" s="9">
        <v>44624.0</v>
      </c>
      <c r="B694" s="10" t="s">
        <v>254</v>
      </c>
      <c r="C694" s="10">
        <v>140.0</v>
      </c>
      <c r="D694" s="10" t="s">
        <v>166</v>
      </c>
      <c r="E694" s="11">
        <v>200.0</v>
      </c>
      <c r="F694" s="10" t="s">
        <v>14</v>
      </c>
      <c r="G694" s="13">
        <f t="shared" si="1"/>
        <v>6</v>
      </c>
      <c r="H694" s="6"/>
      <c r="I694" s="6"/>
      <c r="J694" s="6"/>
      <c r="M694" s="9">
        <v>44624.0</v>
      </c>
      <c r="N694" s="10" t="s">
        <v>254</v>
      </c>
      <c r="O694" s="10">
        <v>140.0</v>
      </c>
      <c r="P694" s="10" t="s">
        <v>166</v>
      </c>
      <c r="Q694" s="10" t="s">
        <v>14</v>
      </c>
      <c r="R694" s="13">
        <f t="shared" si="2"/>
        <v>6</v>
      </c>
      <c r="S694" s="6"/>
      <c r="T694" s="6"/>
      <c r="U694" s="6"/>
    </row>
    <row r="695">
      <c r="A695" s="9">
        <v>44625.0</v>
      </c>
      <c r="B695" s="10" t="s">
        <v>254</v>
      </c>
      <c r="C695" s="10">
        <v>8249.0</v>
      </c>
      <c r="D695" s="10" t="s">
        <v>158</v>
      </c>
      <c r="E695" s="11">
        <v>200.0</v>
      </c>
      <c r="F695" s="10" t="s">
        <v>14</v>
      </c>
      <c r="G695" s="13">
        <f t="shared" si="1"/>
        <v>7</v>
      </c>
      <c r="H695" s="6"/>
      <c r="I695" s="6"/>
      <c r="J695" s="6"/>
      <c r="M695" s="9">
        <v>44625.0</v>
      </c>
      <c r="N695" s="10" t="s">
        <v>254</v>
      </c>
      <c r="O695" s="10">
        <v>8249.0</v>
      </c>
      <c r="P695" s="10" t="s">
        <v>158</v>
      </c>
      <c r="Q695" s="10" t="s">
        <v>14</v>
      </c>
      <c r="R695" s="13">
        <f t="shared" si="2"/>
        <v>7</v>
      </c>
      <c r="S695" s="6"/>
      <c r="T695" s="6"/>
      <c r="U695" s="6"/>
    </row>
    <row r="696">
      <c r="A696" s="9">
        <v>44626.0</v>
      </c>
      <c r="B696" s="10" t="s">
        <v>254</v>
      </c>
      <c r="C696" s="10" t="s">
        <v>258</v>
      </c>
      <c r="D696" s="10" t="s">
        <v>156</v>
      </c>
      <c r="E696" s="11">
        <v>120.0</v>
      </c>
      <c r="F696" s="10" t="s">
        <v>21</v>
      </c>
      <c r="G696" s="13">
        <f t="shared" si="1"/>
        <v>1</v>
      </c>
      <c r="H696" s="6"/>
      <c r="I696" s="6"/>
      <c r="J696" s="6"/>
      <c r="M696" s="9">
        <v>44626.0</v>
      </c>
      <c r="N696" s="10" t="s">
        <v>254</v>
      </c>
      <c r="O696" s="10" t="s">
        <v>258</v>
      </c>
      <c r="P696" s="10" t="s">
        <v>156</v>
      </c>
      <c r="Q696" s="10" t="s">
        <v>21</v>
      </c>
      <c r="R696" s="13">
        <f t="shared" si="2"/>
        <v>1</v>
      </c>
      <c r="S696" s="6"/>
      <c r="T696" s="6"/>
      <c r="U696" s="6"/>
    </row>
    <row r="697">
      <c r="A697" s="9">
        <v>44627.0</v>
      </c>
      <c r="B697" s="10" t="s">
        <v>254</v>
      </c>
      <c r="C697" s="10" t="s">
        <v>259</v>
      </c>
      <c r="D697" s="10" t="s">
        <v>152</v>
      </c>
      <c r="E697" s="11">
        <v>250.0</v>
      </c>
      <c r="F697" s="10" t="s">
        <v>21</v>
      </c>
      <c r="G697" s="13">
        <f t="shared" si="1"/>
        <v>2</v>
      </c>
      <c r="H697" s="6"/>
      <c r="I697" s="6"/>
      <c r="J697" s="6"/>
      <c r="M697" s="9">
        <v>44627.0</v>
      </c>
      <c r="N697" s="10" t="s">
        <v>254</v>
      </c>
      <c r="O697" s="10" t="s">
        <v>259</v>
      </c>
      <c r="P697" s="10" t="s">
        <v>152</v>
      </c>
      <c r="Q697" s="10" t="s">
        <v>21</v>
      </c>
      <c r="R697" s="13">
        <f t="shared" si="2"/>
        <v>2</v>
      </c>
      <c r="S697" s="6"/>
      <c r="T697" s="6"/>
      <c r="U697" s="6"/>
    </row>
    <row r="698">
      <c r="A698" s="9">
        <v>44628.0</v>
      </c>
      <c r="B698" s="10" t="s">
        <v>254</v>
      </c>
      <c r="C698" s="10" t="s">
        <v>260</v>
      </c>
      <c r="D698" s="10" t="s">
        <v>150</v>
      </c>
      <c r="E698" s="11">
        <v>230.0</v>
      </c>
      <c r="F698" s="10" t="s">
        <v>21</v>
      </c>
      <c r="G698" s="13">
        <f t="shared" si="1"/>
        <v>3</v>
      </c>
      <c r="H698" s="6"/>
      <c r="I698" s="6"/>
      <c r="J698" s="6"/>
      <c r="M698" s="9">
        <v>44628.0</v>
      </c>
      <c r="N698" s="10" t="s">
        <v>254</v>
      </c>
      <c r="O698" s="10" t="s">
        <v>260</v>
      </c>
      <c r="P698" s="10" t="s">
        <v>150</v>
      </c>
      <c r="Q698" s="10" t="s">
        <v>21</v>
      </c>
      <c r="R698" s="13">
        <f t="shared" si="2"/>
        <v>3</v>
      </c>
      <c r="S698" s="6"/>
      <c r="T698" s="6"/>
      <c r="U698" s="6"/>
    </row>
    <row r="699">
      <c r="A699" s="9">
        <v>44629.0</v>
      </c>
      <c r="B699" s="10" t="s">
        <v>254</v>
      </c>
      <c r="C699" s="10" t="s">
        <v>261</v>
      </c>
      <c r="D699" s="10" t="s">
        <v>152</v>
      </c>
      <c r="E699" s="11">
        <v>250.0</v>
      </c>
      <c r="F699" s="10" t="s">
        <v>21</v>
      </c>
      <c r="G699" s="13">
        <f t="shared" si="1"/>
        <v>4</v>
      </c>
      <c r="H699" s="6"/>
      <c r="I699" s="6"/>
      <c r="J699" s="6"/>
      <c r="M699" s="9">
        <v>44629.0</v>
      </c>
      <c r="N699" s="10" t="s">
        <v>254</v>
      </c>
      <c r="O699" s="10" t="s">
        <v>261</v>
      </c>
      <c r="P699" s="10" t="s">
        <v>152</v>
      </c>
      <c r="Q699" s="10" t="s">
        <v>21</v>
      </c>
      <c r="R699" s="13">
        <f t="shared" si="2"/>
        <v>4</v>
      </c>
      <c r="S699" s="6"/>
      <c r="T699" s="6"/>
      <c r="U699" s="6"/>
    </row>
    <row r="700">
      <c r="A700" s="9">
        <v>44630.0</v>
      </c>
      <c r="B700" s="10" t="s">
        <v>40</v>
      </c>
      <c r="C700" s="10" t="s">
        <v>167</v>
      </c>
      <c r="D700" s="10" t="s">
        <v>162</v>
      </c>
      <c r="E700" s="11">
        <v>130.0</v>
      </c>
      <c r="F700" s="10" t="s">
        <v>18</v>
      </c>
      <c r="G700" s="13">
        <f t="shared" si="1"/>
        <v>5</v>
      </c>
      <c r="H700" s="6"/>
      <c r="I700" s="6"/>
      <c r="J700" s="6"/>
      <c r="M700" s="9">
        <v>44630.0</v>
      </c>
      <c r="N700" s="10" t="s">
        <v>40</v>
      </c>
      <c r="O700" s="10" t="s">
        <v>167</v>
      </c>
      <c r="P700" s="10" t="s">
        <v>162</v>
      </c>
      <c r="Q700" s="10" t="s">
        <v>18</v>
      </c>
      <c r="R700" s="13">
        <f t="shared" si="2"/>
        <v>5</v>
      </c>
      <c r="S700" s="6"/>
      <c r="T700" s="6"/>
      <c r="U700" s="6"/>
    </row>
    <row r="701">
      <c r="A701" s="9">
        <v>44631.0</v>
      </c>
      <c r="B701" s="10" t="s">
        <v>40</v>
      </c>
      <c r="C701" s="10" t="s">
        <v>168</v>
      </c>
      <c r="D701" s="10" t="s">
        <v>155</v>
      </c>
      <c r="E701" s="11">
        <v>220.0</v>
      </c>
      <c r="F701" s="10" t="s">
        <v>18</v>
      </c>
      <c r="G701" s="13">
        <f t="shared" si="1"/>
        <v>6</v>
      </c>
      <c r="H701" s="6"/>
      <c r="I701" s="6"/>
      <c r="J701" s="6"/>
      <c r="M701" s="9">
        <v>44631.0</v>
      </c>
      <c r="N701" s="10" t="s">
        <v>40</v>
      </c>
      <c r="O701" s="10" t="s">
        <v>168</v>
      </c>
      <c r="P701" s="10" t="s">
        <v>155</v>
      </c>
      <c r="Q701" s="10" t="s">
        <v>18</v>
      </c>
      <c r="R701" s="13">
        <f t="shared" si="2"/>
        <v>6</v>
      </c>
      <c r="S701" s="6"/>
      <c r="T701" s="6"/>
      <c r="U701" s="6"/>
    </row>
    <row r="702">
      <c r="A702" s="9">
        <v>44632.0</v>
      </c>
      <c r="B702" s="10" t="s">
        <v>97</v>
      </c>
      <c r="C702" s="16">
        <v>1.0E46</v>
      </c>
      <c r="D702" s="10" t="s">
        <v>162</v>
      </c>
      <c r="E702" s="11">
        <v>130.0</v>
      </c>
      <c r="F702" s="10" t="s">
        <v>18</v>
      </c>
      <c r="G702" s="13">
        <f t="shared" si="1"/>
        <v>7</v>
      </c>
      <c r="H702" s="6"/>
      <c r="I702" s="6"/>
      <c r="J702" s="6"/>
      <c r="M702" s="9">
        <v>44632.0</v>
      </c>
      <c r="N702" s="10" t="s">
        <v>97</v>
      </c>
      <c r="O702" s="16">
        <v>1.0E46</v>
      </c>
      <c r="P702" s="10" t="s">
        <v>162</v>
      </c>
      <c r="Q702" s="10" t="s">
        <v>18</v>
      </c>
      <c r="R702" s="13">
        <f t="shared" si="2"/>
        <v>7</v>
      </c>
      <c r="S702" s="6"/>
      <c r="T702" s="6"/>
      <c r="U702" s="6"/>
    </row>
    <row r="703">
      <c r="A703" s="9">
        <v>44633.0</v>
      </c>
      <c r="B703" s="10" t="s">
        <v>97</v>
      </c>
      <c r="C703" s="10" t="s">
        <v>98</v>
      </c>
      <c r="D703" s="10" t="s">
        <v>162</v>
      </c>
      <c r="E703" s="11">
        <v>130.0</v>
      </c>
      <c r="F703" s="10" t="s">
        <v>18</v>
      </c>
      <c r="G703" s="13">
        <f t="shared" si="1"/>
        <v>1</v>
      </c>
      <c r="H703" s="6"/>
      <c r="I703" s="6"/>
      <c r="J703" s="6"/>
      <c r="M703" s="9">
        <v>44633.0</v>
      </c>
      <c r="N703" s="10" t="s">
        <v>97</v>
      </c>
      <c r="O703" s="10" t="s">
        <v>98</v>
      </c>
      <c r="P703" s="10" t="s">
        <v>162</v>
      </c>
      <c r="Q703" s="10" t="s">
        <v>18</v>
      </c>
      <c r="R703" s="13">
        <f t="shared" si="2"/>
        <v>1</v>
      </c>
      <c r="S703" s="6"/>
      <c r="T703" s="6"/>
      <c r="U703" s="6"/>
    </row>
    <row r="704">
      <c r="A704" s="9">
        <v>44634.0</v>
      </c>
      <c r="B704" s="10" t="s">
        <v>97</v>
      </c>
      <c r="C704" s="10" t="s">
        <v>262</v>
      </c>
      <c r="D704" s="10" t="s">
        <v>158</v>
      </c>
      <c r="E704" s="11">
        <v>200.0</v>
      </c>
      <c r="F704" s="10" t="s">
        <v>14</v>
      </c>
      <c r="G704" s="13">
        <f t="shared" si="1"/>
        <v>2</v>
      </c>
      <c r="H704" s="6"/>
      <c r="I704" s="6"/>
      <c r="J704" s="6"/>
      <c r="M704" s="9">
        <v>44634.0</v>
      </c>
      <c r="N704" s="10" t="s">
        <v>97</v>
      </c>
      <c r="O704" s="10" t="s">
        <v>262</v>
      </c>
      <c r="P704" s="10" t="s">
        <v>158</v>
      </c>
      <c r="Q704" s="10" t="s">
        <v>14</v>
      </c>
      <c r="R704" s="13">
        <f t="shared" si="2"/>
        <v>2</v>
      </c>
      <c r="S704" s="6"/>
      <c r="T704" s="6"/>
      <c r="U704" s="6"/>
    </row>
    <row r="705">
      <c r="A705" s="9">
        <v>44635.0</v>
      </c>
      <c r="B705" s="10" t="s">
        <v>97</v>
      </c>
      <c r="C705" s="10" t="s">
        <v>100</v>
      </c>
      <c r="D705" s="10" t="s">
        <v>156</v>
      </c>
      <c r="E705" s="11">
        <v>120.0</v>
      </c>
      <c r="F705" s="10" t="s">
        <v>21</v>
      </c>
      <c r="G705" s="13">
        <f t="shared" si="1"/>
        <v>3</v>
      </c>
      <c r="H705" s="6"/>
      <c r="I705" s="6"/>
      <c r="J705" s="6"/>
      <c r="M705" s="9">
        <v>44635.0</v>
      </c>
      <c r="N705" s="10" t="s">
        <v>97</v>
      </c>
      <c r="O705" s="10" t="s">
        <v>100</v>
      </c>
      <c r="P705" s="10" t="s">
        <v>156</v>
      </c>
      <c r="Q705" s="10" t="s">
        <v>21</v>
      </c>
      <c r="R705" s="13">
        <f t="shared" si="2"/>
        <v>3</v>
      </c>
      <c r="S705" s="6"/>
      <c r="T705" s="6"/>
      <c r="U705" s="6"/>
    </row>
    <row r="706">
      <c r="A706" s="9">
        <v>44636.0</v>
      </c>
      <c r="B706" s="10" t="s">
        <v>97</v>
      </c>
      <c r="C706" s="10" t="s">
        <v>101</v>
      </c>
      <c r="D706" s="10" t="s">
        <v>153</v>
      </c>
      <c r="E706" s="11">
        <v>220.0</v>
      </c>
      <c r="F706" s="10" t="s">
        <v>12</v>
      </c>
      <c r="G706" s="13">
        <f t="shared" si="1"/>
        <v>4</v>
      </c>
      <c r="H706" s="6"/>
      <c r="I706" s="6"/>
      <c r="J706" s="6"/>
      <c r="M706" s="9">
        <v>44636.0</v>
      </c>
      <c r="N706" s="10" t="s">
        <v>97</v>
      </c>
      <c r="O706" s="10" t="s">
        <v>101</v>
      </c>
      <c r="P706" s="10" t="s">
        <v>153</v>
      </c>
      <c r="Q706" s="10" t="s">
        <v>12</v>
      </c>
      <c r="R706" s="13">
        <f t="shared" si="2"/>
        <v>4</v>
      </c>
      <c r="S706" s="6"/>
      <c r="T706" s="6"/>
      <c r="U706" s="6"/>
    </row>
    <row r="707">
      <c r="A707" s="9">
        <v>44637.0</v>
      </c>
      <c r="B707" s="10" t="s">
        <v>97</v>
      </c>
      <c r="C707" s="10">
        <v>8041.0</v>
      </c>
      <c r="D707" s="10" t="s">
        <v>155</v>
      </c>
      <c r="E707" s="11">
        <v>220.0</v>
      </c>
      <c r="F707" s="10" t="s">
        <v>18</v>
      </c>
      <c r="G707" s="13">
        <f t="shared" si="1"/>
        <v>5</v>
      </c>
      <c r="H707" s="6"/>
      <c r="I707" s="6"/>
      <c r="J707" s="6"/>
      <c r="M707" s="9">
        <v>44637.0</v>
      </c>
      <c r="N707" s="10" t="s">
        <v>97</v>
      </c>
      <c r="O707" s="10">
        <v>8041.0</v>
      </c>
      <c r="P707" s="10" t="s">
        <v>155</v>
      </c>
      <c r="Q707" s="10" t="s">
        <v>18</v>
      </c>
      <c r="R707" s="13">
        <f t="shared" si="2"/>
        <v>5</v>
      </c>
      <c r="S707" s="6"/>
      <c r="T707" s="6"/>
      <c r="U707" s="6"/>
    </row>
    <row r="708">
      <c r="A708" s="9">
        <v>44638.0</v>
      </c>
      <c r="B708" s="10" t="s">
        <v>97</v>
      </c>
      <c r="C708" s="10" t="s">
        <v>105</v>
      </c>
      <c r="D708" s="10" t="s">
        <v>161</v>
      </c>
      <c r="E708" s="11">
        <v>240.0</v>
      </c>
      <c r="F708" s="10" t="s">
        <v>21</v>
      </c>
      <c r="G708" s="13">
        <f t="shared" si="1"/>
        <v>6</v>
      </c>
      <c r="H708" s="6"/>
      <c r="I708" s="6"/>
      <c r="J708" s="6"/>
      <c r="M708" s="9">
        <v>44638.0</v>
      </c>
      <c r="N708" s="10" t="s">
        <v>97</v>
      </c>
      <c r="O708" s="10" t="s">
        <v>105</v>
      </c>
      <c r="P708" s="10" t="s">
        <v>161</v>
      </c>
      <c r="Q708" s="10" t="s">
        <v>21</v>
      </c>
      <c r="R708" s="13">
        <f t="shared" si="2"/>
        <v>6</v>
      </c>
      <c r="S708" s="6"/>
      <c r="T708" s="6"/>
      <c r="U708" s="6"/>
    </row>
    <row r="709">
      <c r="A709" s="9">
        <v>44639.0</v>
      </c>
      <c r="B709" s="10" t="s">
        <v>97</v>
      </c>
      <c r="C709" s="10">
        <v>1342.0</v>
      </c>
      <c r="D709" s="10" t="s">
        <v>161</v>
      </c>
      <c r="E709" s="11">
        <v>240.0</v>
      </c>
      <c r="F709" s="10" t="s">
        <v>21</v>
      </c>
      <c r="G709" s="13">
        <f t="shared" si="1"/>
        <v>7</v>
      </c>
      <c r="H709" s="6"/>
      <c r="I709" s="6"/>
      <c r="J709" s="6"/>
      <c r="M709" s="9">
        <v>44639.0</v>
      </c>
      <c r="N709" s="10" t="s">
        <v>97</v>
      </c>
      <c r="O709" s="10">
        <v>1342.0</v>
      </c>
      <c r="P709" s="10" t="s">
        <v>161</v>
      </c>
      <c r="Q709" s="10" t="s">
        <v>21</v>
      </c>
      <c r="R709" s="13">
        <f t="shared" si="2"/>
        <v>7</v>
      </c>
      <c r="S709" s="6"/>
      <c r="T709" s="6"/>
      <c r="U709" s="6"/>
    </row>
    <row r="710">
      <c r="A710" s="9">
        <v>44640.0</v>
      </c>
      <c r="B710" s="10" t="s">
        <v>97</v>
      </c>
      <c r="C710" s="10" t="s">
        <v>108</v>
      </c>
      <c r="D710" s="10" t="s">
        <v>153</v>
      </c>
      <c r="E710" s="11">
        <v>220.0</v>
      </c>
      <c r="F710" s="10" t="s">
        <v>12</v>
      </c>
      <c r="G710" s="13">
        <f t="shared" si="1"/>
        <v>1</v>
      </c>
      <c r="H710" s="6"/>
      <c r="I710" s="6"/>
      <c r="J710" s="6"/>
      <c r="M710" s="9">
        <v>44640.0</v>
      </c>
      <c r="N710" s="10" t="s">
        <v>97</v>
      </c>
      <c r="O710" s="10" t="s">
        <v>108</v>
      </c>
      <c r="P710" s="10" t="s">
        <v>153</v>
      </c>
      <c r="Q710" s="10" t="s">
        <v>12</v>
      </c>
      <c r="R710" s="13">
        <f t="shared" si="2"/>
        <v>1</v>
      </c>
      <c r="S710" s="6"/>
      <c r="T710" s="6"/>
      <c r="U710" s="6"/>
    </row>
    <row r="711">
      <c r="A711" s="9">
        <v>44641.0</v>
      </c>
      <c r="B711" s="10" t="s">
        <v>97</v>
      </c>
      <c r="C711" s="10" t="s">
        <v>109</v>
      </c>
      <c r="D711" s="10" t="s">
        <v>162</v>
      </c>
      <c r="E711" s="11">
        <v>130.0</v>
      </c>
      <c r="F711" s="10" t="s">
        <v>18</v>
      </c>
      <c r="G711" s="13">
        <f t="shared" si="1"/>
        <v>2</v>
      </c>
      <c r="H711" s="6"/>
      <c r="I711" s="6"/>
      <c r="J711" s="6"/>
      <c r="M711" s="9">
        <v>44641.0</v>
      </c>
      <c r="N711" s="10" t="s">
        <v>97</v>
      </c>
      <c r="O711" s="10" t="s">
        <v>109</v>
      </c>
      <c r="P711" s="10" t="s">
        <v>162</v>
      </c>
      <c r="Q711" s="10" t="s">
        <v>18</v>
      </c>
      <c r="R711" s="13">
        <f t="shared" si="2"/>
        <v>2</v>
      </c>
      <c r="S711" s="6"/>
      <c r="T711" s="6"/>
      <c r="U711" s="6"/>
    </row>
    <row r="712">
      <c r="A712" s="9">
        <v>44642.0</v>
      </c>
      <c r="B712" s="10" t="s">
        <v>97</v>
      </c>
      <c r="C712" s="10" t="s">
        <v>111</v>
      </c>
      <c r="D712" s="10" t="s">
        <v>152</v>
      </c>
      <c r="E712" s="11">
        <v>250.0</v>
      </c>
      <c r="F712" s="10" t="s">
        <v>21</v>
      </c>
      <c r="G712" s="13">
        <f t="shared" si="1"/>
        <v>3</v>
      </c>
      <c r="H712" s="6"/>
      <c r="I712" s="6"/>
      <c r="J712" s="6"/>
      <c r="M712" s="9">
        <v>44642.0</v>
      </c>
      <c r="N712" s="10" t="s">
        <v>97</v>
      </c>
      <c r="O712" s="10" t="s">
        <v>111</v>
      </c>
      <c r="P712" s="10" t="s">
        <v>152</v>
      </c>
      <c r="Q712" s="10" t="s">
        <v>21</v>
      </c>
      <c r="R712" s="13">
        <f t="shared" si="2"/>
        <v>3</v>
      </c>
      <c r="S712" s="6"/>
      <c r="T712" s="6"/>
      <c r="U712" s="6"/>
    </row>
    <row r="713">
      <c r="A713" s="9">
        <v>44643.0</v>
      </c>
      <c r="B713" s="10" t="s">
        <v>97</v>
      </c>
      <c r="C713" s="10" t="s">
        <v>172</v>
      </c>
      <c r="D713" s="10" t="s">
        <v>156</v>
      </c>
      <c r="E713" s="11">
        <v>120.0</v>
      </c>
      <c r="F713" s="10" t="s">
        <v>21</v>
      </c>
      <c r="G713" s="13">
        <f t="shared" si="1"/>
        <v>4</v>
      </c>
      <c r="H713" s="6"/>
      <c r="I713" s="6"/>
      <c r="J713" s="6"/>
      <c r="M713" s="9">
        <v>44643.0</v>
      </c>
      <c r="N713" s="10" t="s">
        <v>97</v>
      </c>
      <c r="O713" s="10" t="s">
        <v>172</v>
      </c>
      <c r="P713" s="10" t="s">
        <v>156</v>
      </c>
      <c r="Q713" s="10" t="s">
        <v>21</v>
      </c>
      <c r="R713" s="13">
        <f t="shared" si="2"/>
        <v>4</v>
      </c>
      <c r="S713" s="6"/>
      <c r="T713" s="6"/>
      <c r="U713" s="6"/>
    </row>
    <row r="714">
      <c r="A714" s="9">
        <v>44644.0</v>
      </c>
      <c r="B714" s="10" t="s">
        <v>97</v>
      </c>
      <c r="C714" s="10" t="s">
        <v>112</v>
      </c>
      <c r="D714" s="10" t="s">
        <v>156</v>
      </c>
      <c r="E714" s="11">
        <v>120.0</v>
      </c>
      <c r="F714" s="10" t="s">
        <v>21</v>
      </c>
      <c r="G714" s="13">
        <f t="shared" si="1"/>
        <v>5</v>
      </c>
      <c r="H714" s="6"/>
      <c r="I714" s="6"/>
      <c r="J714" s="6"/>
      <c r="M714" s="9">
        <v>44644.0</v>
      </c>
      <c r="N714" s="10" t="s">
        <v>97</v>
      </c>
      <c r="O714" s="10" t="s">
        <v>112</v>
      </c>
      <c r="P714" s="10" t="s">
        <v>156</v>
      </c>
      <c r="Q714" s="10" t="s">
        <v>21</v>
      </c>
      <c r="R714" s="13">
        <f t="shared" si="2"/>
        <v>5</v>
      </c>
      <c r="S714" s="6"/>
      <c r="T714" s="6"/>
      <c r="U714" s="6"/>
    </row>
    <row r="715">
      <c r="A715" s="9">
        <v>44645.0</v>
      </c>
      <c r="B715" s="10" t="s">
        <v>97</v>
      </c>
      <c r="C715" s="10" t="s">
        <v>263</v>
      </c>
      <c r="D715" s="10" t="s">
        <v>156</v>
      </c>
      <c r="E715" s="11">
        <v>120.0</v>
      </c>
      <c r="F715" s="10" t="s">
        <v>21</v>
      </c>
      <c r="G715" s="13">
        <f t="shared" si="1"/>
        <v>6</v>
      </c>
      <c r="H715" s="6"/>
      <c r="I715" s="6"/>
      <c r="J715" s="6"/>
      <c r="M715" s="9">
        <v>44645.0</v>
      </c>
      <c r="N715" s="10" t="s">
        <v>97</v>
      </c>
      <c r="O715" s="10" t="s">
        <v>263</v>
      </c>
      <c r="P715" s="10" t="s">
        <v>156</v>
      </c>
      <c r="Q715" s="10" t="s">
        <v>21</v>
      </c>
      <c r="R715" s="13">
        <f t="shared" si="2"/>
        <v>6</v>
      </c>
      <c r="S715" s="6"/>
      <c r="T715" s="6"/>
      <c r="U715" s="6"/>
    </row>
    <row r="716">
      <c r="A716" s="9">
        <v>44646.0</v>
      </c>
      <c r="B716" s="10" t="s">
        <v>114</v>
      </c>
      <c r="C716" s="10">
        <v>5043.0</v>
      </c>
      <c r="D716" s="10" t="s">
        <v>158</v>
      </c>
      <c r="E716" s="11">
        <v>200.0</v>
      </c>
      <c r="F716" s="10" t="s">
        <v>14</v>
      </c>
      <c r="G716" s="13">
        <f t="shared" si="1"/>
        <v>7</v>
      </c>
      <c r="H716" s="6"/>
      <c r="I716" s="6"/>
      <c r="J716" s="6"/>
      <c r="M716" s="9">
        <v>44646.0</v>
      </c>
      <c r="N716" s="10" t="s">
        <v>114</v>
      </c>
      <c r="O716" s="10">
        <v>5043.0</v>
      </c>
      <c r="P716" s="10" t="s">
        <v>158</v>
      </c>
      <c r="Q716" s="10" t="s">
        <v>14</v>
      </c>
      <c r="R716" s="13">
        <f t="shared" si="2"/>
        <v>7</v>
      </c>
      <c r="S716" s="6"/>
      <c r="T716" s="6"/>
      <c r="U716" s="6"/>
    </row>
    <row r="717">
      <c r="A717" s="9">
        <v>44647.0</v>
      </c>
      <c r="B717" s="10" t="s">
        <v>114</v>
      </c>
      <c r="C717" s="10">
        <v>5043.0</v>
      </c>
      <c r="D717" s="10" t="s">
        <v>156</v>
      </c>
      <c r="E717" s="11">
        <v>120.0</v>
      </c>
      <c r="F717" s="10" t="s">
        <v>21</v>
      </c>
      <c r="G717" s="13">
        <f t="shared" si="1"/>
        <v>1</v>
      </c>
      <c r="H717" s="6"/>
      <c r="I717" s="6"/>
      <c r="J717" s="6"/>
      <c r="M717" s="9">
        <v>44647.0</v>
      </c>
      <c r="N717" s="10" t="s">
        <v>114</v>
      </c>
      <c r="O717" s="10">
        <v>5043.0</v>
      </c>
      <c r="P717" s="10" t="s">
        <v>156</v>
      </c>
      <c r="Q717" s="10" t="s">
        <v>21</v>
      </c>
      <c r="R717" s="13">
        <f t="shared" si="2"/>
        <v>1</v>
      </c>
      <c r="S717" s="6"/>
      <c r="T717" s="6"/>
      <c r="U717" s="6"/>
    </row>
    <row r="718">
      <c r="A718" s="9">
        <v>44648.0</v>
      </c>
      <c r="B718" s="10" t="s">
        <v>114</v>
      </c>
      <c r="C718" s="10">
        <v>5043.0</v>
      </c>
      <c r="D718" s="10" t="s">
        <v>153</v>
      </c>
      <c r="E718" s="11">
        <v>220.0</v>
      </c>
      <c r="F718" s="10" t="s">
        <v>12</v>
      </c>
      <c r="G718" s="13">
        <f t="shared" si="1"/>
        <v>2</v>
      </c>
      <c r="H718" s="6"/>
      <c r="I718" s="6"/>
      <c r="J718" s="6"/>
      <c r="M718" s="9">
        <v>44648.0</v>
      </c>
      <c r="N718" s="10" t="s">
        <v>114</v>
      </c>
      <c r="O718" s="10">
        <v>5043.0</v>
      </c>
      <c r="P718" s="10" t="s">
        <v>153</v>
      </c>
      <c r="Q718" s="10" t="s">
        <v>12</v>
      </c>
      <c r="R718" s="13">
        <f t="shared" si="2"/>
        <v>2</v>
      </c>
      <c r="S718" s="6"/>
      <c r="T718" s="6"/>
      <c r="U718" s="6"/>
    </row>
    <row r="719">
      <c r="A719" s="9">
        <v>44649.0</v>
      </c>
      <c r="B719" s="10" t="s">
        <v>114</v>
      </c>
      <c r="C719" s="10">
        <v>5043.0</v>
      </c>
      <c r="D719" s="10" t="s">
        <v>152</v>
      </c>
      <c r="E719" s="11">
        <v>250.0</v>
      </c>
      <c r="F719" s="10" t="s">
        <v>21</v>
      </c>
      <c r="G719" s="13">
        <f t="shared" si="1"/>
        <v>3</v>
      </c>
      <c r="H719" s="6"/>
      <c r="I719" s="6"/>
      <c r="J719" s="6"/>
      <c r="M719" s="9">
        <v>44649.0</v>
      </c>
      <c r="N719" s="10" t="s">
        <v>114</v>
      </c>
      <c r="O719" s="10">
        <v>5043.0</v>
      </c>
      <c r="P719" s="10" t="s">
        <v>152</v>
      </c>
      <c r="Q719" s="10" t="s">
        <v>21</v>
      </c>
      <c r="R719" s="13">
        <f t="shared" si="2"/>
        <v>3</v>
      </c>
      <c r="S719" s="6"/>
      <c r="T719" s="6"/>
      <c r="U719" s="6"/>
    </row>
    <row r="720">
      <c r="A720" s="9">
        <v>44650.0</v>
      </c>
      <c r="B720" s="10" t="s">
        <v>114</v>
      </c>
      <c r="C720" s="10">
        <v>5043.0</v>
      </c>
      <c r="D720" s="10" t="s">
        <v>155</v>
      </c>
      <c r="E720" s="11">
        <v>220.0</v>
      </c>
      <c r="F720" s="10" t="s">
        <v>18</v>
      </c>
      <c r="G720" s="13">
        <f t="shared" si="1"/>
        <v>4</v>
      </c>
      <c r="H720" s="6"/>
      <c r="I720" s="6"/>
      <c r="J720" s="6"/>
      <c r="M720" s="9">
        <v>44650.0</v>
      </c>
      <c r="N720" s="10" t="s">
        <v>114</v>
      </c>
      <c r="O720" s="10">
        <v>5043.0</v>
      </c>
      <c r="P720" s="10" t="s">
        <v>155</v>
      </c>
      <c r="Q720" s="10" t="s">
        <v>18</v>
      </c>
      <c r="R720" s="13">
        <f t="shared" si="2"/>
        <v>4</v>
      </c>
      <c r="S720" s="6"/>
      <c r="T720" s="6"/>
      <c r="U720" s="6"/>
    </row>
    <row r="721">
      <c r="A721" s="9">
        <v>44651.0</v>
      </c>
      <c r="B721" s="10" t="s">
        <v>115</v>
      </c>
      <c r="C721" s="10" t="s">
        <v>176</v>
      </c>
      <c r="D721" s="10" t="s">
        <v>158</v>
      </c>
      <c r="E721" s="11">
        <v>200.0</v>
      </c>
      <c r="F721" s="10" t="s">
        <v>14</v>
      </c>
      <c r="G721" s="13">
        <f t="shared" si="1"/>
        <v>5</v>
      </c>
      <c r="H721" s="6"/>
      <c r="I721" s="6"/>
      <c r="J721" s="6"/>
      <c r="M721" s="9">
        <v>44651.0</v>
      </c>
      <c r="N721" s="10" t="s">
        <v>115</v>
      </c>
      <c r="O721" s="10" t="s">
        <v>176</v>
      </c>
      <c r="P721" s="10" t="s">
        <v>158</v>
      </c>
      <c r="Q721" s="10" t="s">
        <v>14</v>
      </c>
      <c r="R721" s="13">
        <f t="shared" si="2"/>
        <v>5</v>
      </c>
      <c r="S721" s="6"/>
      <c r="T721" s="6"/>
      <c r="U721" s="6"/>
    </row>
    <row r="722">
      <c r="A722" s="9">
        <v>44652.0</v>
      </c>
      <c r="B722" s="10" t="s">
        <v>122</v>
      </c>
      <c r="C722" s="10" t="s">
        <v>123</v>
      </c>
      <c r="D722" s="10" t="s">
        <v>152</v>
      </c>
      <c r="E722" s="11">
        <v>250.0</v>
      </c>
      <c r="F722" s="10" t="s">
        <v>21</v>
      </c>
      <c r="G722" s="13">
        <f t="shared" si="1"/>
        <v>6</v>
      </c>
      <c r="H722" s="6"/>
      <c r="I722" s="6"/>
      <c r="J722" s="6"/>
      <c r="M722" s="9">
        <v>44652.0</v>
      </c>
      <c r="N722" s="10" t="s">
        <v>122</v>
      </c>
      <c r="O722" s="10" t="s">
        <v>123</v>
      </c>
      <c r="P722" s="10" t="s">
        <v>152</v>
      </c>
      <c r="Q722" s="10" t="s">
        <v>21</v>
      </c>
      <c r="R722" s="13">
        <f t="shared" si="2"/>
        <v>6</v>
      </c>
      <c r="S722" s="6"/>
      <c r="T722" s="6"/>
      <c r="U722" s="6"/>
    </row>
    <row r="723">
      <c r="A723" s="9">
        <v>44653.0</v>
      </c>
      <c r="B723" s="10" t="s">
        <v>122</v>
      </c>
      <c r="C723" s="10" t="s">
        <v>125</v>
      </c>
      <c r="D723" s="10" t="s">
        <v>158</v>
      </c>
      <c r="E723" s="11">
        <v>200.0</v>
      </c>
      <c r="F723" s="10" t="s">
        <v>14</v>
      </c>
      <c r="G723" s="13">
        <f t="shared" si="1"/>
        <v>7</v>
      </c>
      <c r="H723" s="6"/>
      <c r="I723" s="6"/>
      <c r="J723" s="6"/>
      <c r="M723" s="9">
        <v>44653.0</v>
      </c>
      <c r="N723" s="10" t="s">
        <v>122</v>
      </c>
      <c r="O723" s="10" t="s">
        <v>125</v>
      </c>
      <c r="P723" s="10" t="s">
        <v>158</v>
      </c>
      <c r="Q723" s="10" t="s">
        <v>14</v>
      </c>
      <c r="R723" s="13">
        <f t="shared" si="2"/>
        <v>7</v>
      </c>
      <c r="S723" s="6"/>
      <c r="T723" s="6"/>
      <c r="U723" s="6"/>
    </row>
    <row r="724">
      <c r="A724" s="9">
        <v>44654.0</v>
      </c>
      <c r="B724" s="10" t="s">
        <v>122</v>
      </c>
      <c r="C724" s="10" t="s">
        <v>127</v>
      </c>
      <c r="D724" s="10" t="s">
        <v>152</v>
      </c>
      <c r="E724" s="11">
        <v>250.0</v>
      </c>
      <c r="F724" s="10" t="s">
        <v>21</v>
      </c>
      <c r="G724" s="13">
        <f t="shared" si="1"/>
        <v>1</v>
      </c>
      <c r="H724" s="6"/>
      <c r="I724" s="6"/>
      <c r="J724" s="6"/>
      <c r="M724" s="9">
        <v>44654.0</v>
      </c>
      <c r="N724" s="10" t="s">
        <v>122</v>
      </c>
      <c r="O724" s="10" t="s">
        <v>127</v>
      </c>
      <c r="P724" s="10" t="s">
        <v>152</v>
      </c>
      <c r="Q724" s="10" t="s">
        <v>21</v>
      </c>
      <c r="R724" s="13">
        <f t="shared" si="2"/>
        <v>1</v>
      </c>
      <c r="S724" s="6"/>
      <c r="T724" s="6"/>
      <c r="U724" s="6"/>
    </row>
    <row r="725">
      <c r="A725" s="9">
        <v>44655.0</v>
      </c>
      <c r="B725" s="10" t="s">
        <v>122</v>
      </c>
      <c r="C725" s="10" t="s">
        <v>215</v>
      </c>
      <c r="D725" s="10" t="s">
        <v>153</v>
      </c>
      <c r="E725" s="11">
        <v>220.0</v>
      </c>
      <c r="F725" s="10" t="s">
        <v>12</v>
      </c>
      <c r="G725" s="13">
        <f t="shared" si="1"/>
        <v>2</v>
      </c>
      <c r="H725" s="6"/>
      <c r="I725" s="6"/>
      <c r="J725" s="6"/>
      <c r="M725" s="9">
        <v>44655.0</v>
      </c>
      <c r="N725" s="10" t="s">
        <v>122</v>
      </c>
      <c r="O725" s="10" t="s">
        <v>215</v>
      </c>
      <c r="P725" s="10" t="s">
        <v>153</v>
      </c>
      <c r="Q725" s="10" t="s">
        <v>12</v>
      </c>
      <c r="R725" s="13">
        <f t="shared" si="2"/>
        <v>2</v>
      </c>
      <c r="S725" s="6"/>
      <c r="T725" s="6"/>
      <c r="U725" s="6"/>
    </row>
    <row r="726">
      <c r="A726" s="9">
        <v>44656.0</v>
      </c>
      <c r="B726" s="10" t="s">
        <v>122</v>
      </c>
      <c r="C726" s="10" t="s">
        <v>264</v>
      </c>
      <c r="D726" s="10" t="s">
        <v>161</v>
      </c>
      <c r="E726" s="11">
        <v>240.0</v>
      </c>
      <c r="F726" s="10" t="s">
        <v>21</v>
      </c>
      <c r="G726" s="13">
        <f t="shared" si="1"/>
        <v>3</v>
      </c>
      <c r="H726" s="6"/>
      <c r="I726" s="6"/>
      <c r="J726" s="6"/>
      <c r="M726" s="9">
        <v>44656.0</v>
      </c>
      <c r="N726" s="10" t="s">
        <v>122</v>
      </c>
      <c r="O726" s="10" t="s">
        <v>264</v>
      </c>
      <c r="P726" s="10" t="s">
        <v>161</v>
      </c>
      <c r="Q726" s="10" t="s">
        <v>21</v>
      </c>
      <c r="R726" s="13">
        <f t="shared" si="2"/>
        <v>3</v>
      </c>
      <c r="S726" s="6"/>
      <c r="T726" s="6"/>
      <c r="U726" s="6"/>
    </row>
    <row r="727">
      <c r="A727" s="9">
        <v>44657.0</v>
      </c>
      <c r="B727" s="10" t="s">
        <v>122</v>
      </c>
      <c r="C727" s="10" t="s">
        <v>180</v>
      </c>
      <c r="D727" s="10" t="s">
        <v>155</v>
      </c>
      <c r="E727" s="11">
        <v>220.0</v>
      </c>
      <c r="F727" s="10" t="s">
        <v>18</v>
      </c>
      <c r="G727" s="13">
        <f t="shared" si="1"/>
        <v>4</v>
      </c>
      <c r="H727" s="6"/>
      <c r="I727" s="6"/>
      <c r="J727" s="6"/>
      <c r="M727" s="9">
        <v>44657.0</v>
      </c>
      <c r="N727" s="10" t="s">
        <v>122</v>
      </c>
      <c r="O727" s="10" t="s">
        <v>180</v>
      </c>
      <c r="P727" s="10" t="s">
        <v>155</v>
      </c>
      <c r="Q727" s="10" t="s">
        <v>18</v>
      </c>
      <c r="R727" s="13">
        <f t="shared" si="2"/>
        <v>4</v>
      </c>
      <c r="S727" s="6"/>
      <c r="T727" s="6"/>
      <c r="U727" s="6"/>
    </row>
    <row r="728">
      <c r="A728" s="9">
        <v>44658.0</v>
      </c>
      <c r="B728" s="10" t="s">
        <v>15</v>
      </c>
      <c r="C728" s="10" t="s">
        <v>245</v>
      </c>
      <c r="D728" s="10" t="s">
        <v>150</v>
      </c>
      <c r="E728" s="11">
        <v>230.0</v>
      </c>
      <c r="F728" s="10" t="s">
        <v>21</v>
      </c>
      <c r="G728" s="13">
        <f t="shared" si="1"/>
        <v>5</v>
      </c>
      <c r="H728" s="6"/>
      <c r="I728" s="6"/>
      <c r="J728" s="6"/>
      <c r="M728" s="9">
        <v>44658.0</v>
      </c>
      <c r="N728" s="10" t="s">
        <v>15</v>
      </c>
      <c r="O728" s="10" t="s">
        <v>245</v>
      </c>
      <c r="P728" s="10" t="s">
        <v>150</v>
      </c>
      <c r="Q728" s="10" t="s">
        <v>21</v>
      </c>
      <c r="R728" s="13">
        <f t="shared" si="2"/>
        <v>5</v>
      </c>
      <c r="S728" s="6"/>
      <c r="T728" s="6"/>
      <c r="U728" s="6"/>
    </row>
    <row r="729">
      <c r="A729" s="9">
        <v>44659.0</v>
      </c>
      <c r="B729" s="10" t="s">
        <v>15</v>
      </c>
      <c r="C729" s="10" t="s">
        <v>216</v>
      </c>
      <c r="D729" s="10" t="s">
        <v>152</v>
      </c>
      <c r="E729" s="11">
        <v>250.0</v>
      </c>
      <c r="F729" s="10" t="s">
        <v>21</v>
      </c>
      <c r="G729" s="13">
        <f t="shared" si="1"/>
        <v>6</v>
      </c>
      <c r="H729" s="6"/>
      <c r="I729" s="6"/>
      <c r="J729" s="6"/>
      <c r="M729" s="9">
        <v>44659.0</v>
      </c>
      <c r="N729" s="10" t="s">
        <v>15</v>
      </c>
      <c r="O729" s="10" t="s">
        <v>216</v>
      </c>
      <c r="P729" s="10" t="s">
        <v>152</v>
      </c>
      <c r="Q729" s="10" t="s">
        <v>21</v>
      </c>
      <c r="R729" s="13">
        <f t="shared" si="2"/>
        <v>6</v>
      </c>
      <c r="S729" s="6"/>
      <c r="T729" s="6"/>
      <c r="U729" s="6"/>
    </row>
    <row r="730">
      <c r="A730" s="9">
        <v>44660.0</v>
      </c>
      <c r="B730" s="10" t="s">
        <v>15</v>
      </c>
      <c r="C730" s="10" t="s">
        <v>130</v>
      </c>
      <c r="D730" s="10" t="s">
        <v>158</v>
      </c>
      <c r="E730" s="11">
        <v>200.0</v>
      </c>
      <c r="F730" s="10" t="s">
        <v>14</v>
      </c>
      <c r="G730" s="13">
        <f t="shared" si="1"/>
        <v>7</v>
      </c>
      <c r="H730" s="6"/>
      <c r="I730" s="6"/>
      <c r="J730" s="6"/>
      <c r="M730" s="9">
        <v>44660.0</v>
      </c>
      <c r="N730" s="10" t="s">
        <v>15</v>
      </c>
      <c r="O730" s="10" t="s">
        <v>130</v>
      </c>
      <c r="P730" s="10" t="s">
        <v>158</v>
      </c>
      <c r="Q730" s="10" t="s">
        <v>14</v>
      </c>
      <c r="R730" s="13">
        <f t="shared" si="2"/>
        <v>7</v>
      </c>
      <c r="S730" s="6"/>
      <c r="T730" s="6"/>
      <c r="U730" s="6"/>
    </row>
    <row r="731">
      <c r="A731" s="9">
        <v>44661.0</v>
      </c>
      <c r="B731" s="10" t="s">
        <v>15</v>
      </c>
      <c r="C731" s="10" t="s">
        <v>130</v>
      </c>
      <c r="D731" s="10" t="s">
        <v>162</v>
      </c>
      <c r="E731" s="11">
        <v>130.0</v>
      </c>
      <c r="F731" s="10" t="s">
        <v>18</v>
      </c>
      <c r="G731" s="13">
        <f t="shared" si="1"/>
        <v>1</v>
      </c>
      <c r="H731" s="6"/>
      <c r="I731" s="6"/>
      <c r="J731" s="6"/>
      <c r="M731" s="9">
        <v>44661.0</v>
      </c>
      <c r="N731" s="10" t="s">
        <v>15</v>
      </c>
      <c r="O731" s="10" t="s">
        <v>130</v>
      </c>
      <c r="P731" s="10" t="s">
        <v>162</v>
      </c>
      <c r="Q731" s="10" t="s">
        <v>18</v>
      </c>
      <c r="R731" s="13">
        <f t="shared" si="2"/>
        <v>1</v>
      </c>
      <c r="S731" s="6"/>
      <c r="T731" s="6"/>
      <c r="U731" s="6"/>
    </row>
    <row r="732">
      <c r="A732" s="9">
        <v>44662.0</v>
      </c>
      <c r="B732" s="10" t="s">
        <v>15</v>
      </c>
      <c r="C732" s="10" t="s">
        <v>181</v>
      </c>
      <c r="D732" s="10" t="s">
        <v>152</v>
      </c>
      <c r="E732" s="11">
        <v>250.0</v>
      </c>
      <c r="F732" s="10" t="s">
        <v>21</v>
      </c>
      <c r="G732" s="13">
        <f t="shared" si="1"/>
        <v>2</v>
      </c>
      <c r="H732" s="6"/>
      <c r="I732" s="6"/>
      <c r="J732" s="6"/>
      <c r="M732" s="9">
        <v>44662.0</v>
      </c>
      <c r="N732" s="10" t="s">
        <v>15</v>
      </c>
      <c r="O732" s="10" t="s">
        <v>181</v>
      </c>
      <c r="P732" s="10" t="s">
        <v>152</v>
      </c>
      <c r="Q732" s="10" t="s">
        <v>21</v>
      </c>
      <c r="R732" s="13">
        <f t="shared" si="2"/>
        <v>2</v>
      </c>
      <c r="S732" s="6"/>
      <c r="T732" s="6"/>
      <c r="U732" s="6"/>
    </row>
    <row r="733">
      <c r="A733" s="9">
        <v>44663.0</v>
      </c>
      <c r="B733" s="10" t="s">
        <v>15</v>
      </c>
      <c r="C733" s="10" t="s">
        <v>131</v>
      </c>
      <c r="D733" s="10" t="s">
        <v>158</v>
      </c>
      <c r="E733" s="11">
        <v>200.0</v>
      </c>
      <c r="F733" s="10" t="s">
        <v>14</v>
      </c>
      <c r="G733" s="13">
        <f t="shared" si="1"/>
        <v>3</v>
      </c>
      <c r="H733" s="6"/>
      <c r="I733" s="6"/>
      <c r="J733" s="6"/>
      <c r="M733" s="9">
        <v>44663.0</v>
      </c>
      <c r="N733" s="10" t="s">
        <v>15</v>
      </c>
      <c r="O733" s="10" t="s">
        <v>131</v>
      </c>
      <c r="P733" s="10" t="s">
        <v>158</v>
      </c>
      <c r="Q733" s="10" t="s">
        <v>14</v>
      </c>
      <c r="R733" s="13">
        <f t="shared" si="2"/>
        <v>3</v>
      </c>
      <c r="S733" s="6"/>
      <c r="T733" s="6"/>
      <c r="U733" s="6"/>
    </row>
    <row r="734">
      <c r="A734" s="9">
        <v>44664.0</v>
      </c>
      <c r="B734" s="10" t="s">
        <v>15</v>
      </c>
      <c r="C734" s="10" t="s">
        <v>132</v>
      </c>
      <c r="D734" s="10" t="s">
        <v>156</v>
      </c>
      <c r="E734" s="11">
        <v>120.0</v>
      </c>
      <c r="F734" s="10" t="s">
        <v>21</v>
      </c>
      <c r="G734" s="13">
        <f t="shared" si="1"/>
        <v>4</v>
      </c>
      <c r="H734" s="6"/>
      <c r="I734" s="6"/>
      <c r="J734" s="6"/>
      <c r="M734" s="9">
        <v>44664.0</v>
      </c>
      <c r="N734" s="10" t="s">
        <v>15</v>
      </c>
      <c r="O734" s="10" t="s">
        <v>132</v>
      </c>
      <c r="P734" s="10" t="s">
        <v>156</v>
      </c>
      <c r="Q734" s="10" t="s">
        <v>21</v>
      </c>
      <c r="R734" s="13">
        <f t="shared" si="2"/>
        <v>4</v>
      </c>
      <c r="S734" s="6"/>
      <c r="T734" s="6"/>
      <c r="U734" s="6"/>
    </row>
    <row r="735">
      <c r="A735" s="9">
        <v>44665.0</v>
      </c>
      <c r="B735" s="10" t="s">
        <v>15</v>
      </c>
      <c r="C735" s="16">
        <v>5.0E49</v>
      </c>
      <c r="D735" s="10" t="s">
        <v>152</v>
      </c>
      <c r="E735" s="11">
        <v>250.0</v>
      </c>
      <c r="F735" s="10" t="s">
        <v>21</v>
      </c>
      <c r="G735" s="13">
        <f t="shared" si="1"/>
        <v>5</v>
      </c>
      <c r="H735" s="6"/>
      <c r="I735" s="6"/>
      <c r="J735" s="6"/>
      <c r="M735" s="9">
        <v>44665.0</v>
      </c>
      <c r="N735" s="10" t="s">
        <v>15</v>
      </c>
      <c r="O735" s="16">
        <v>5.0E49</v>
      </c>
      <c r="P735" s="10" t="s">
        <v>152</v>
      </c>
      <c r="Q735" s="10" t="s">
        <v>21</v>
      </c>
      <c r="R735" s="13">
        <f t="shared" si="2"/>
        <v>5</v>
      </c>
      <c r="S735" s="6"/>
      <c r="T735" s="6"/>
      <c r="U735" s="6"/>
    </row>
    <row r="736">
      <c r="A736" s="9">
        <v>44666.0</v>
      </c>
      <c r="B736" s="10" t="s">
        <v>15</v>
      </c>
      <c r="C736" s="16">
        <v>5.0E49</v>
      </c>
      <c r="D736" s="10" t="s">
        <v>155</v>
      </c>
      <c r="E736" s="11">
        <v>220.0</v>
      </c>
      <c r="F736" s="10" t="s">
        <v>18</v>
      </c>
      <c r="G736" s="13">
        <f t="shared" si="1"/>
        <v>6</v>
      </c>
      <c r="H736" s="6"/>
      <c r="I736" s="6"/>
      <c r="J736" s="6"/>
      <c r="M736" s="9">
        <v>44666.0</v>
      </c>
      <c r="N736" s="10" t="s">
        <v>15</v>
      </c>
      <c r="O736" s="16">
        <v>5.0E49</v>
      </c>
      <c r="P736" s="10" t="s">
        <v>155</v>
      </c>
      <c r="Q736" s="10" t="s">
        <v>18</v>
      </c>
      <c r="R736" s="13">
        <f t="shared" si="2"/>
        <v>6</v>
      </c>
      <c r="S736" s="6"/>
      <c r="T736" s="6"/>
      <c r="U736" s="6"/>
    </row>
    <row r="737">
      <c r="A737" s="9">
        <v>44667.0</v>
      </c>
      <c r="B737" s="10" t="s">
        <v>15</v>
      </c>
      <c r="C737" s="10" t="s">
        <v>124</v>
      </c>
      <c r="D737" s="10" t="s">
        <v>159</v>
      </c>
      <c r="E737" s="11">
        <v>90.0</v>
      </c>
      <c r="F737" s="10" t="s">
        <v>160</v>
      </c>
      <c r="G737" s="13">
        <f t="shared" si="1"/>
        <v>7</v>
      </c>
      <c r="H737" s="6"/>
      <c r="I737" s="6"/>
      <c r="J737" s="6"/>
      <c r="M737" s="9">
        <v>44667.0</v>
      </c>
      <c r="N737" s="10" t="s">
        <v>15</v>
      </c>
      <c r="O737" s="10" t="s">
        <v>124</v>
      </c>
      <c r="P737" s="10" t="s">
        <v>159</v>
      </c>
      <c r="Q737" s="10" t="s">
        <v>160</v>
      </c>
      <c r="R737" s="13">
        <f t="shared" si="2"/>
        <v>7</v>
      </c>
      <c r="S737" s="6"/>
      <c r="T737" s="6"/>
      <c r="U737" s="6"/>
    </row>
    <row r="738">
      <c r="A738" s="9">
        <v>44668.0</v>
      </c>
      <c r="B738" s="10" t="s">
        <v>15</v>
      </c>
      <c r="C738" s="16">
        <v>6.0E40</v>
      </c>
      <c r="D738" s="10" t="s">
        <v>159</v>
      </c>
      <c r="E738" s="11">
        <v>90.0</v>
      </c>
      <c r="F738" s="10" t="s">
        <v>160</v>
      </c>
      <c r="G738" s="13">
        <f t="shared" si="1"/>
        <v>1</v>
      </c>
      <c r="H738" s="6"/>
      <c r="I738" s="6"/>
      <c r="J738" s="6"/>
      <c r="M738" s="9">
        <v>44668.0</v>
      </c>
      <c r="N738" s="10" t="s">
        <v>15</v>
      </c>
      <c r="O738" s="16">
        <v>6.0E40</v>
      </c>
      <c r="P738" s="10" t="s">
        <v>159</v>
      </c>
      <c r="Q738" s="10" t="s">
        <v>160</v>
      </c>
      <c r="R738" s="13">
        <f t="shared" si="2"/>
        <v>1</v>
      </c>
      <c r="S738" s="6"/>
      <c r="T738" s="6"/>
      <c r="U738" s="6"/>
    </row>
    <row r="739">
      <c r="A739" s="9">
        <v>44669.0</v>
      </c>
      <c r="B739" s="10" t="s">
        <v>15</v>
      </c>
      <c r="C739" s="16">
        <v>6.0E40</v>
      </c>
      <c r="D739" s="10" t="s">
        <v>159</v>
      </c>
      <c r="E739" s="11">
        <v>90.0</v>
      </c>
      <c r="F739" s="10" t="s">
        <v>160</v>
      </c>
      <c r="G739" s="13">
        <f t="shared" si="1"/>
        <v>2</v>
      </c>
      <c r="H739" s="6"/>
      <c r="I739" s="6"/>
      <c r="J739" s="6"/>
      <c r="M739" s="9">
        <v>44669.0</v>
      </c>
      <c r="N739" s="10" t="s">
        <v>15</v>
      </c>
      <c r="O739" s="16">
        <v>6.0E40</v>
      </c>
      <c r="P739" s="10" t="s">
        <v>159</v>
      </c>
      <c r="Q739" s="10" t="s">
        <v>160</v>
      </c>
      <c r="R739" s="13">
        <f t="shared" si="2"/>
        <v>2</v>
      </c>
      <c r="S739" s="6"/>
      <c r="T739" s="6"/>
      <c r="U739" s="6"/>
    </row>
    <row r="740">
      <c r="A740" s="9">
        <v>44670.0</v>
      </c>
      <c r="B740" s="10" t="s">
        <v>15</v>
      </c>
      <c r="C740" s="16">
        <v>6.0E40</v>
      </c>
      <c r="D740" s="10" t="s">
        <v>152</v>
      </c>
      <c r="E740" s="11">
        <v>250.0</v>
      </c>
      <c r="F740" s="10" t="s">
        <v>21</v>
      </c>
      <c r="G740" s="13">
        <f t="shared" si="1"/>
        <v>3</v>
      </c>
      <c r="H740" s="6"/>
      <c r="I740" s="6"/>
      <c r="J740" s="6"/>
      <c r="M740" s="9">
        <v>44670.0</v>
      </c>
      <c r="N740" s="10" t="s">
        <v>15</v>
      </c>
      <c r="O740" s="16">
        <v>6.0E40</v>
      </c>
      <c r="P740" s="10" t="s">
        <v>152</v>
      </c>
      <c r="Q740" s="10" t="s">
        <v>21</v>
      </c>
      <c r="R740" s="13">
        <f t="shared" si="2"/>
        <v>3</v>
      </c>
      <c r="S740" s="6"/>
      <c r="T740" s="6"/>
      <c r="U740" s="6"/>
    </row>
    <row r="741">
      <c r="A741" s="9">
        <v>44671.0</v>
      </c>
      <c r="B741" s="10" t="s">
        <v>15</v>
      </c>
      <c r="C741" s="10" t="s">
        <v>218</v>
      </c>
      <c r="D741" s="10" t="s">
        <v>159</v>
      </c>
      <c r="E741" s="11">
        <v>90.0</v>
      </c>
      <c r="F741" s="10" t="s">
        <v>160</v>
      </c>
      <c r="G741" s="13">
        <f t="shared" si="1"/>
        <v>4</v>
      </c>
      <c r="H741" s="6"/>
      <c r="I741" s="6"/>
      <c r="J741" s="6"/>
      <c r="M741" s="9">
        <v>44671.0</v>
      </c>
      <c r="N741" s="10" t="s">
        <v>15</v>
      </c>
      <c r="O741" s="10" t="s">
        <v>218</v>
      </c>
      <c r="P741" s="10" t="s">
        <v>159</v>
      </c>
      <c r="Q741" s="10" t="s">
        <v>160</v>
      </c>
      <c r="R741" s="13">
        <f t="shared" si="2"/>
        <v>4</v>
      </c>
      <c r="S741" s="6"/>
      <c r="T741" s="6"/>
      <c r="U741" s="6"/>
    </row>
    <row r="742">
      <c r="A742" s="9">
        <v>44672.0</v>
      </c>
      <c r="B742" s="10" t="s">
        <v>15</v>
      </c>
      <c r="C742" s="10" t="s">
        <v>219</v>
      </c>
      <c r="D742" s="10" t="s">
        <v>150</v>
      </c>
      <c r="E742" s="11">
        <v>230.0</v>
      </c>
      <c r="F742" s="10" t="s">
        <v>21</v>
      </c>
      <c r="G742" s="13">
        <f t="shared" si="1"/>
        <v>5</v>
      </c>
      <c r="H742" s="6"/>
      <c r="I742" s="6"/>
      <c r="J742" s="6"/>
      <c r="M742" s="9">
        <v>44672.0</v>
      </c>
      <c r="N742" s="10" t="s">
        <v>15</v>
      </c>
      <c r="O742" s="10" t="s">
        <v>219</v>
      </c>
      <c r="P742" s="10" t="s">
        <v>150</v>
      </c>
      <c r="Q742" s="10" t="s">
        <v>21</v>
      </c>
      <c r="R742" s="13">
        <f t="shared" si="2"/>
        <v>5</v>
      </c>
      <c r="S742" s="6"/>
      <c r="T742" s="6"/>
      <c r="U742" s="6"/>
    </row>
    <row r="743">
      <c r="A743" s="9">
        <v>44673.0</v>
      </c>
      <c r="B743" s="10" t="s">
        <v>15</v>
      </c>
      <c r="C743" s="10" t="s">
        <v>219</v>
      </c>
      <c r="D743" s="10" t="s">
        <v>158</v>
      </c>
      <c r="E743" s="11">
        <v>200.0</v>
      </c>
      <c r="F743" s="10" t="s">
        <v>14</v>
      </c>
      <c r="G743" s="13">
        <f t="shared" si="1"/>
        <v>6</v>
      </c>
      <c r="H743" s="6"/>
      <c r="I743" s="6"/>
      <c r="J743" s="6"/>
      <c r="M743" s="9">
        <v>44673.0</v>
      </c>
      <c r="N743" s="10" t="s">
        <v>15</v>
      </c>
      <c r="O743" s="10" t="s">
        <v>219</v>
      </c>
      <c r="P743" s="10" t="s">
        <v>158</v>
      </c>
      <c r="Q743" s="10" t="s">
        <v>14</v>
      </c>
      <c r="R743" s="13">
        <f t="shared" si="2"/>
        <v>6</v>
      </c>
      <c r="S743" s="6"/>
      <c r="T743" s="6"/>
      <c r="U743" s="6"/>
    </row>
    <row r="744">
      <c r="A744" s="9">
        <v>44674.0</v>
      </c>
      <c r="B744" s="10" t="s">
        <v>15</v>
      </c>
      <c r="C744" s="10" t="s">
        <v>135</v>
      </c>
      <c r="D744" s="10" t="s">
        <v>156</v>
      </c>
      <c r="E744" s="11">
        <v>120.0</v>
      </c>
      <c r="F744" s="10" t="s">
        <v>21</v>
      </c>
      <c r="G744" s="13">
        <f t="shared" si="1"/>
        <v>7</v>
      </c>
      <c r="H744" s="6"/>
      <c r="I744" s="6"/>
      <c r="J744" s="6"/>
      <c r="M744" s="9">
        <v>44674.0</v>
      </c>
      <c r="N744" s="10" t="s">
        <v>15</v>
      </c>
      <c r="O744" s="10" t="s">
        <v>135</v>
      </c>
      <c r="P744" s="10" t="s">
        <v>156</v>
      </c>
      <c r="Q744" s="10" t="s">
        <v>21</v>
      </c>
      <c r="R744" s="13">
        <f t="shared" si="2"/>
        <v>7</v>
      </c>
      <c r="S744" s="6"/>
      <c r="T744" s="6"/>
      <c r="U744" s="6"/>
    </row>
    <row r="745">
      <c r="A745" s="9">
        <v>44675.0</v>
      </c>
      <c r="B745" s="10" t="s">
        <v>15</v>
      </c>
      <c r="C745" s="10" t="s">
        <v>135</v>
      </c>
      <c r="D745" s="10" t="s">
        <v>162</v>
      </c>
      <c r="E745" s="11">
        <v>130.0</v>
      </c>
      <c r="F745" s="10" t="s">
        <v>18</v>
      </c>
      <c r="G745" s="13">
        <f t="shared" si="1"/>
        <v>1</v>
      </c>
      <c r="H745" s="6"/>
      <c r="I745" s="6"/>
      <c r="J745" s="6"/>
      <c r="M745" s="9">
        <v>44675.0</v>
      </c>
      <c r="N745" s="10" t="s">
        <v>15</v>
      </c>
      <c r="O745" s="10" t="s">
        <v>135</v>
      </c>
      <c r="P745" s="10" t="s">
        <v>162</v>
      </c>
      <c r="Q745" s="10" t="s">
        <v>18</v>
      </c>
      <c r="R745" s="13">
        <f t="shared" si="2"/>
        <v>1</v>
      </c>
      <c r="S745" s="6"/>
      <c r="T745" s="6"/>
      <c r="U745" s="6"/>
    </row>
    <row r="746">
      <c r="A746" s="9">
        <v>44676.0</v>
      </c>
      <c r="B746" s="10" t="s">
        <v>15</v>
      </c>
      <c r="C746" s="10" t="s">
        <v>220</v>
      </c>
      <c r="D746" s="10" t="s">
        <v>158</v>
      </c>
      <c r="E746" s="11">
        <v>200.0</v>
      </c>
      <c r="F746" s="10" t="s">
        <v>14</v>
      </c>
      <c r="G746" s="13">
        <f t="shared" si="1"/>
        <v>2</v>
      </c>
      <c r="H746" s="6"/>
      <c r="I746" s="6"/>
      <c r="J746" s="6"/>
      <c r="M746" s="9">
        <v>44676.0</v>
      </c>
      <c r="N746" s="10" t="s">
        <v>15</v>
      </c>
      <c r="O746" s="10" t="s">
        <v>220</v>
      </c>
      <c r="P746" s="10" t="s">
        <v>158</v>
      </c>
      <c r="Q746" s="10" t="s">
        <v>14</v>
      </c>
      <c r="R746" s="13">
        <f t="shared" si="2"/>
        <v>2</v>
      </c>
      <c r="S746" s="6"/>
      <c r="T746" s="6"/>
      <c r="U746" s="6"/>
    </row>
    <row r="747">
      <c r="A747" s="9">
        <v>44677.0</v>
      </c>
      <c r="B747" s="10" t="s">
        <v>15</v>
      </c>
      <c r="C747" s="10" t="s">
        <v>220</v>
      </c>
      <c r="D747" s="10" t="s">
        <v>152</v>
      </c>
      <c r="E747" s="11">
        <v>250.0</v>
      </c>
      <c r="F747" s="10" t="s">
        <v>21</v>
      </c>
      <c r="G747" s="13">
        <f t="shared" si="1"/>
        <v>3</v>
      </c>
      <c r="H747" s="6"/>
      <c r="I747" s="6"/>
      <c r="J747" s="6"/>
      <c r="M747" s="9">
        <v>44677.0</v>
      </c>
      <c r="N747" s="10" t="s">
        <v>15</v>
      </c>
      <c r="O747" s="10" t="s">
        <v>220</v>
      </c>
      <c r="P747" s="10" t="s">
        <v>152</v>
      </c>
      <c r="Q747" s="10" t="s">
        <v>21</v>
      </c>
      <c r="R747" s="13">
        <f t="shared" si="2"/>
        <v>3</v>
      </c>
      <c r="S747" s="6"/>
      <c r="T747" s="6"/>
      <c r="U747" s="6"/>
    </row>
    <row r="748">
      <c r="A748" s="9">
        <v>44678.0</v>
      </c>
      <c r="B748" s="10" t="s">
        <v>15</v>
      </c>
      <c r="C748" s="10" t="s">
        <v>220</v>
      </c>
      <c r="D748" s="10" t="s">
        <v>155</v>
      </c>
      <c r="E748" s="11">
        <v>220.0</v>
      </c>
      <c r="F748" s="10" t="s">
        <v>18</v>
      </c>
      <c r="G748" s="13">
        <f t="shared" si="1"/>
        <v>4</v>
      </c>
      <c r="H748" s="6"/>
      <c r="I748" s="6"/>
      <c r="J748" s="6"/>
      <c r="M748" s="9">
        <v>44678.0</v>
      </c>
      <c r="N748" s="10" t="s">
        <v>15</v>
      </c>
      <c r="O748" s="10" t="s">
        <v>220</v>
      </c>
      <c r="P748" s="10" t="s">
        <v>155</v>
      </c>
      <c r="Q748" s="10" t="s">
        <v>18</v>
      </c>
      <c r="R748" s="13">
        <f t="shared" si="2"/>
        <v>4</v>
      </c>
      <c r="S748" s="6"/>
      <c r="T748" s="6"/>
      <c r="U748" s="6"/>
    </row>
    <row r="749">
      <c r="A749" s="9">
        <v>44679.0</v>
      </c>
      <c r="B749" s="10" t="s">
        <v>15</v>
      </c>
      <c r="C749" s="10" t="s">
        <v>182</v>
      </c>
      <c r="D749" s="10" t="s">
        <v>161</v>
      </c>
      <c r="E749" s="11">
        <v>240.0</v>
      </c>
      <c r="F749" s="10" t="s">
        <v>21</v>
      </c>
      <c r="G749" s="13">
        <f t="shared" si="1"/>
        <v>5</v>
      </c>
      <c r="H749" s="6"/>
      <c r="I749" s="6"/>
      <c r="J749" s="6"/>
      <c r="M749" s="9">
        <v>44679.0</v>
      </c>
      <c r="N749" s="10" t="s">
        <v>15</v>
      </c>
      <c r="O749" s="10" t="s">
        <v>182</v>
      </c>
      <c r="P749" s="10" t="s">
        <v>161</v>
      </c>
      <c r="Q749" s="10" t="s">
        <v>21</v>
      </c>
      <c r="R749" s="13">
        <f t="shared" si="2"/>
        <v>5</v>
      </c>
      <c r="S749" s="6"/>
      <c r="T749" s="6"/>
      <c r="U749" s="6"/>
    </row>
    <row r="750">
      <c r="A750" s="9">
        <v>44680.0</v>
      </c>
      <c r="B750" s="10" t="s">
        <v>15</v>
      </c>
      <c r="C750" s="10">
        <v>3446.0</v>
      </c>
      <c r="D750" s="10" t="s">
        <v>156</v>
      </c>
      <c r="E750" s="11">
        <v>120.0</v>
      </c>
      <c r="F750" s="10" t="s">
        <v>21</v>
      </c>
      <c r="G750" s="13">
        <f t="shared" si="1"/>
        <v>6</v>
      </c>
      <c r="H750" s="6"/>
      <c r="I750" s="6"/>
      <c r="J750" s="6"/>
      <c r="M750" s="9">
        <v>44680.0</v>
      </c>
      <c r="N750" s="10" t="s">
        <v>15</v>
      </c>
      <c r="O750" s="10">
        <v>3446.0</v>
      </c>
      <c r="P750" s="10" t="s">
        <v>156</v>
      </c>
      <c r="Q750" s="10" t="s">
        <v>21</v>
      </c>
      <c r="R750" s="13">
        <f t="shared" si="2"/>
        <v>6</v>
      </c>
      <c r="S750" s="6"/>
      <c r="T750" s="6"/>
      <c r="U750" s="6"/>
    </row>
    <row r="751">
      <c r="A751" s="9">
        <v>44681.0</v>
      </c>
      <c r="B751" s="10" t="s">
        <v>15</v>
      </c>
      <c r="C751" s="10">
        <v>8943.0</v>
      </c>
      <c r="D751" s="10" t="s">
        <v>161</v>
      </c>
      <c r="E751" s="11">
        <v>240.0</v>
      </c>
      <c r="F751" s="10" t="s">
        <v>21</v>
      </c>
      <c r="G751" s="13">
        <f t="shared" si="1"/>
        <v>7</v>
      </c>
      <c r="H751" s="6"/>
      <c r="I751" s="6"/>
      <c r="J751" s="6"/>
      <c r="M751" s="9">
        <v>44681.0</v>
      </c>
      <c r="N751" s="10" t="s">
        <v>15</v>
      </c>
      <c r="O751" s="10">
        <v>8943.0</v>
      </c>
      <c r="P751" s="10" t="s">
        <v>161</v>
      </c>
      <c r="Q751" s="10" t="s">
        <v>21</v>
      </c>
      <c r="R751" s="13">
        <f t="shared" si="2"/>
        <v>7</v>
      </c>
      <c r="S751" s="6"/>
      <c r="T751" s="6"/>
      <c r="U751" s="6"/>
    </row>
    <row r="752">
      <c r="A752" s="9">
        <v>44682.0</v>
      </c>
      <c r="B752" s="10" t="s">
        <v>15</v>
      </c>
      <c r="C752" s="10" t="s">
        <v>222</v>
      </c>
      <c r="D752" s="10" t="s">
        <v>150</v>
      </c>
      <c r="E752" s="11">
        <v>230.0</v>
      </c>
      <c r="F752" s="10" t="s">
        <v>21</v>
      </c>
      <c r="G752" s="13">
        <f t="shared" si="1"/>
        <v>1</v>
      </c>
      <c r="H752" s="6"/>
      <c r="I752" s="6"/>
      <c r="J752" s="6"/>
      <c r="M752" s="9">
        <v>44682.0</v>
      </c>
      <c r="N752" s="10" t="s">
        <v>15</v>
      </c>
      <c r="O752" s="10" t="s">
        <v>222</v>
      </c>
      <c r="P752" s="10" t="s">
        <v>150</v>
      </c>
      <c r="Q752" s="10" t="s">
        <v>21</v>
      </c>
      <c r="R752" s="13">
        <f t="shared" si="2"/>
        <v>1</v>
      </c>
      <c r="S752" s="6"/>
      <c r="T752" s="6"/>
      <c r="U752" s="6"/>
    </row>
    <row r="753">
      <c r="A753" s="9">
        <v>44683.0</v>
      </c>
      <c r="B753" s="10" t="s">
        <v>15</v>
      </c>
      <c r="C753" s="10" t="s">
        <v>222</v>
      </c>
      <c r="D753" s="10" t="s">
        <v>156</v>
      </c>
      <c r="E753" s="11">
        <v>120.0</v>
      </c>
      <c r="F753" s="10" t="s">
        <v>21</v>
      </c>
      <c r="G753" s="13">
        <f t="shared" si="1"/>
        <v>2</v>
      </c>
      <c r="H753" s="6"/>
      <c r="I753" s="6"/>
      <c r="J753" s="6"/>
      <c r="M753" s="9">
        <v>44683.0</v>
      </c>
      <c r="N753" s="10" t="s">
        <v>15</v>
      </c>
      <c r="O753" s="10" t="s">
        <v>222</v>
      </c>
      <c r="P753" s="10" t="s">
        <v>156</v>
      </c>
      <c r="Q753" s="10" t="s">
        <v>21</v>
      </c>
      <c r="R753" s="13">
        <f t="shared" si="2"/>
        <v>2</v>
      </c>
      <c r="S753" s="6"/>
      <c r="T753" s="6"/>
      <c r="U753" s="6"/>
    </row>
    <row r="754">
      <c r="A754" s="9">
        <v>44684.0</v>
      </c>
      <c r="B754" s="10" t="s">
        <v>15</v>
      </c>
      <c r="C754" s="10" t="s">
        <v>137</v>
      </c>
      <c r="D754" s="10" t="s">
        <v>162</v>
      </c>
      <c r="E754" s="11">
        <v>130.0</v>
      </c>
      <c r="F754" s="10" t="s">
        <v>18</v>
      </c>
      <c r="G754" s="13">
        <f t="shared" si="1"/>
        <v>3</v>
      </c>
      <c r="H754" s="6"/>
      <c r="I754" s="6"/>
      <c r="J754" s="6"/>
      <c r="M754" s="9">
        <v>44684.0</v>
      </c>
      <c r="N754" s="10" t="s">
        <v>15</v>
      </c>
      <c r="O754" s="10" t="s">
        <v>137</v>
      </c>
      <c r="P754" s="10" t="s">
        <v>162</v>
      </c>
      <c r="Q754" s="10" t="s">
        <v>18</v>
      </c>
      <c r="R754" s="13">
        <f t="shared" si="2"/>
        <v>3</v>
      </c>
      <c r="S754" s="6"/>
      <c r="T754" s="6"/>
      <c r="U754" s="6"/>
    </row>
    <row r="755">
      <c r="A755" s="9">
        <v>44685.0</v>
      </c>
      <c r="B755" s="10" t="s">
        <v>15</v>
      </c>
      <c r="C755" s="10" t="s">
        <v>111</v>
      </c>
      <c r="D755" s="10" t="s">
        <v>161</v>
      </c>
      <c r="E755" s="11">
        <v>240.0</v>
      </c>
      <c r="F755" s="10" t="s">
        <v>21</v>
      </c>
      <c r="G755" s="13">
        <f t="shared" si="1"/>
        <v>4</v>
      </c>
      <c r="H755" s="6"/>
      <c r="I755" s="6"/>
      <c r="J755" s="6"/>
      <c r="M755" s="9">
        <v>44685.0</v>
      </c>
      <c r="N755" s="10" t="s">
        <v>15</v>
      </c>
      <c r="O755" s="10" t="s">
        <v>111</v>
      </c>
      <c r="P755" s="10" t="s">
        <v>161</v>
      </c>
      <c r="Q755" s="10" t="s">
        <v>21</v>
      </c>
      <c r="R755" s="13">
        <f t="shared" si="2"/>
        <v>4</v>
      </c>
      <c r="S755" s="6"/>
      <c r="T755" s="6"/>
      <c r="U755" s="6"/>
    </row>
    <row r="756">
      <c r="A756" s="9">
        <v>44686.0</v>
      </c>
      <c r="B756" s="10" t="s">
        <v>15</v>
      </c>
      <c r="C756" s="10" t="s">
        <v>111</v>
      </c>
      <c r="D756" s="10" t="s">
        <v>150</v>
      </c>
      <c r="E756" s="11">
        <v>230.0</v>
      </c>
      <c r="F756" s="10" t="s">
        <v>21</v>
      </c>
      <c r="G756" s="13">
        <f t="shared" si="1"/>
        <v>5</v>
      </c>
      <c r="H756" s="6"/>
      <c r="I756" s="6"/>
      <c r="J756" s="6"/>
      <c r="M756" s="9">
        <v>44686.0</v>
      </c>
      <c r="N756" s="10" t="s">
        <v>15</v>
      </c>
      <c r="O756" s="10" t="s">
        <v>111</v>
      </c>
      <c r="P756" s="10" t="s">
        <v>150</v>
      </c>
      <c r="Q756" s="10" t="s">
        <v>21</v>
      </c>
      <c r="R756" s="13">
        <f t="shared" si="2"/>
        <v>5</v>
      </c>
      <c r="S756" s="6"/>
      <c r="T756" s="6"/>
      <c r="U756" s="6"/>
    </row>
    <row r="757">
      <c r="A757" s="9">
        <v>44687.0</v>
      </c>
      <c r="B757" s="10" t="s">
        <v>15</v>
      </c>
      <c r="C757" s="10" t="s">
        <v>265</v>
      </c>
      <c r="D757" s="10" t="s">
        <v>152</v>
      </c>
      <c r="E757" s="11">
        <v>250.0</v>
      </c>
      <c r="F757" s="10" t="s">
        <v>21</v>
      </c>
      <c r="G757" s="13">
        <f t="shared" si="1"/>
        <v>6</v>
      </c>
      <c r="H757" s="6"/>
      <c r="I757" s="6"/>
      <c r="J757" s="6"/>
      <c r="M757" s="9">
        <v>44687.0</v>
      </c>
      <c r="N757" s="10" t="s">
        <v>15</v>
      </c>
      <c r="O757" s="10" t="s">
        <v>265</v>
      </c>
      <c r="P757" s="10" t="s">
        <v>152</v>
      </c>
      <c r="Q757" s="10" t="s">
        <v>21</v>
      </c>
      <c r="R757" s="13">
        <f t="shared" si="2"/>
        <v>6</v>
      </c>
      <c r="S757" s="6"/>
      <c r="T757" s="6"/>
      <c r="U757" s="6"/>
    </row>
    <row r="758">
      <c r="A758" s="9">
        <v>44688.0</v>
      </c>
      <c r="B758" s="10" t="s">
        <v>15</v>
      </c>
      <c r="C758" s="10" t="s">
        <v>223</v>
      </c>
      <c r="D758" s="10" t="s">
        <v>152</v>
      </c>
      <c r="E758" s="11">
        <v>250.0</v>
      </c>
      <c r="F758" s="10" t="s">
        <v>21</v>
      </c>
      <c r="G758" s="13">
        <f t="shared" si="1"/>
        <v>7</v>
      </c>
      <c r="H758" s="6"/>
      <c r="I758" s="6"/>
      <c r="J758" s="6"/>
      <c r="M758" s="9">
        <v>44688.0</v>
      </c>
      <c r="N758" s="10" t="s">
        <v>15</v>
      </c>
      <c r="O758" s="10" t="s">
        <v>223</v>
      </c>
      <c r="P758" s="10" t="s">
        <v>152</v>
      </c>
      <c r="Q758" s="10" t="s">
        <v>21</v>
      </c>
      <c r="R758" s="13">
        <f t="shared" si="2"/>
        <v>7</v>
      </c>
      <c r="S758" s="6"/>
      <c r="T758" s="6"/>
      <c r="U758" s="6"/>
    </row>
    <row r="759">
      <c r="A759" s="9">
        <v>44689.0</v>
      </c>
      <c r="B759" s="10" t="s">
        <v>15</v>
      </c>
      <c r="C759" s="10" t="s">
        <v>224</v>
      </c>
      <c r="D759" s="10" t="s">
        <v>153</v>
      </c>
      <c r="E759" s="11">
        <v>220.0</v>
      </c>
      <c r="F759" s="10" t="s">
        <v>12</v>
      </c>
      <c r="G759" s="13">
        <f t="shared" si="1"/>
        <v>1</v>
      </c>
      <c r="H759" s="6"/>
      <c r="I759" s="6"/>
      <c r="J759" s="6"/>
      <c r="M759" s="9">
        <v>44689.0</v>
      </c>
      <c r="N759" s="10" t="s">
        <v>15</v>
      </c>
      <c r="O759" s="10" t="s">
        <v>224</v>
      </c>
      <c r="P759" s="10" t="s">
        <v>153</v>
      </c>
      <c r="Q759" s="10" t="s">
        <v>12</v>
      </c>
      <c r="R759" s="13">
        <f t="shared" si="2"/>
        <v>1</v>
      </c>
      <c r="S759" s="6"/>
      <c r="T759" s="6"/>
      <c r="U759" s="6"/>
    </row>
    <row r="760">
      <c r="A760" s="9">
        <v>44690.0</v>
      </c>
      <c r="B760" s="10" t="s">
        <v>15</v>
      </c>
      <c r="C760" s="10" t="s">
        <v>226</v>
      </c>
      <c r="D760" s="10" t="s">
        <v>150</v>
      </c>
      <c r="E760" s="11">
        <v>230.0</v>
      </c>
      <c r="F760" s="10" t="s">
        <v>21</v>
      </c>
      <c r="G760" s="13">
        <f t="shared" si="1"/>
        <v>2</v>
      </c>
      <c r="H760" s="6"/>
      <c r="I760" s="6"/>
      <c r="J760" s="6"/>
      <c r="M760" s="9">
        <v>44690.0</v>
      </c>
      <c r="N760" s="10" t="s">
        <v>15</v>
      </c>
      <c r="O760" s="10" t="s">
        <v>226</v>
      </c>
      <c r="P760" s="10" t="s">
        <v>150</v>
      </c>
      <c r="Q760" s="10" t="s">
        <v>21</v>
      </c>
      <c r="R760" s="13">
        <f t="shared" si="2"/>
        <v>2</v>
      </c>
      <c r="S760" s="6"/>
      <c r="T760" s="6"/>
      <c r="U760" s="6"/>
    </row>
    <row r="761">
      <c r="A761" s="9">
        <v>44691.0</v>
      </c>
      <c r="B761" s="10" t="s">
        <v>15</v>
      </c>
      <c r="C761" s="10" t="s">
        <v>226</v>
      </c>
      <c r="D761" s="10" t="s">
        <v>158</v>
      </c>
      <c r="E761" s="11">
        <v>200.0</v>
      </c>
      <c r="F761" s="10" t="s">
        <v>14</v>
      </c>
      <c r="G761" s="13">
        <f t="shared" si="1"/>
        <v>3</v>
      </c>
      <c r="H761" s="6"/>
      <c r="I761" s="6"/>
      <c r="J761" s="6"/>
      <c r="M761" s="9">
        <v>44691.0</v>
      </c>
      <c r="N761" s="10" t="s">
        <v>15</v>
      </c>
      <c r="O761" s="10" t="s">
        <v>226</v>
      </c>
      <c r="P761" s="10" t="s">
        <v>158</v>
      </c>
      <c r="Q761" s="10" t="s">
        <v>14</v>
      </c>
      <c r="R761" s="13">
        <f t="shared" si="2"/>
        <v>3</v>
      </c>
      <c r="S761" s="6"/>
      <c r="T761" s="6"/>
      <c r="U761" s="6"/>
    </row>
    <row r="762">
      <c r="A762" s="9">
        <v>44692.0</v>
      </c>
      <c r="B762" s="10" t="s">
        <v>16</v>
      </c>
      <c r="C762" s="10" t="s">
        <v>227</v>
      </c>
      <c r="D762" s="10" t="s">
        <v>162</v>
      </c>
      <c r="E762" s="11">
        <v>130.0</v>
      </c>
      <c r="F762" s="10" t="s">
        <v>18</v>
      </c>
      <c r="G762" s="13">
        <f t="shared" si="1"/>
        <v>4</v>
      </c>
      <c r="H762" s="6"/>
      <c r="I762" s="6"/>
      <c r="J762" s="6"/>
      <c r="M762" s="9">
        <v>44692.0</v>
      </c>
      <c r="N762" s="10" t="s">
        <v>16</v>
      </c>
      <c r="O762" s="10" t="s">
        <v>227</v>
      </c>
      <c r="P762" s="10" t="s">
        <v>162</v>
      </c>
      <c r="Q762" s="10" t="s">
        <v>18</v>
      </c>
      <c r="R762" s="13">
        <f t="shared" si="2"/>
        <v>4</v>
      </c>
      <c r="S762" s="6"/>
      <c r="T762" s="6"/>
      <c r="U762" s="6"/>
    </row>
    <row r="763">
      <c r="A763" s="9">
        <v>44693.0</v>
      </c>
      <c r="B763" s="10" t="s">
        <v>16</v>
      </c>
      <c r="C763" s="10" t="s">
        <v>266</v>
      </c>
      <c r="D763" s="10" t="s">
        <v>152</v>
      </c>
      <c r="E763" s="11">
        <v>250.0</v>
      </c>
      <c r="F763" s="10" t="s">
        <v>21</v>
      </c>
      <c r="G763" s="13">
        <f t="shared" si="1"/>
        <v>5</v>
      </c>
      <c r="H763" s="6"/>
      <c r="I763" s="6"/>
      <c r="J763" s="6"/>
      <c r="M763" s="9">
        <v>44693.0</v>
      </c>
      <c r="N763" s="10" t="s">
        <v>16</v>
      </c>
      <c r="O763" s="10" t="s">
        <v>266</v>
      </c>
      <c r="P763" s="10" t="s">
        <v>152</v>
      </c>
      <c r="Q763" s="10" t="s">
        <v>21</v>
      </c>
      <c r="R763" s="13">
        <f t="shared" si="2"/>
        <v>5</v>
      </c>
      <c r="S763" s="6"/>
      <c r="T763" s="6"/>
      <c r="U763" s="6"/>
    </row>
    <row r="764">
      <c r="A764" s="9">
        <v>44694.0</v>
      </c>
      <c r="B764" s="10" t="s">
        <v>16</v>
      </c>
      <c r="C764" s="10" t="s">
        <v>142</v>
      </c>
      <c r="D764" s="10" t="s">
        <v>159</v>
      </c>
      <c r="E764" s="11">
        <v>90.0</v>
      </c>
      <c r="F764" s="10" t="s">
        <v>160</v>
      </c>
      <c r="G764" s="13">
        <f t="shared" si="1"/>
        <v>6</v>
      </c>
      <c r="H764" s="6"/>
      <c r="I764" s="6"/>
      <c r="J764" s="6"/>
      <c r="M764" s="9">
        <v>44694.0</v>
      </c>
      <c r="N764" s="10" t="s">
        <v>16</v>
      </c>
      <c r="O764" s="10" t="s">
        <v>142</v>
      </c>
      <c r="P764" s="10" t="s">
        <v>159</v>
      </c>
      <c r="Q764" s="10" t="s">
        <v>160</v>
      </c>
      <c r="R764" s="13">
        <f t="shared" si="2"/>
        <v>6</v>
      </c>
      <c r="S764" s="6"/>
      <c r="T764" s="6"/>
      <c r="U764" s="6"/>
    </row>
    <row r="765">
      <c r="A765" s="9">
        <v>44695.0</v>
      </c>
      <c r="B765" s="10" t="s">
        <v>16</v>
      </c>
      <c r="C765" s="10">
        <v>4841.0</v>
      </c>
      <c r="D765" s="10" t="s">
        <v>155</v>
      </c>
      <c r="E765" s="11">
        <v>220.0</v>
      </c>
      <c r="F765" s="10" t="s">
        <v>18</v>
      </c>
      <c r="G765" s="13">
        <f t="shared" si="1"/>
        <v>7</v>
      </c>
      <c r="H765" s="6"/>
      <c r="I765" s="6"/>
      <c r="J765" s="6"/>
      <c r="M765" s="9">
        <v>44695.0</v>
      </c>
      <c r="N765" s="10" t="s">
        <v>16</v>
      </c>
      <c r="O765" s="10">
        <v>4841.0</v>
      </c>
      <c r="P765" s="10" t="s">
        <v>155</v>
      </c>
      <c r="Q765" s="10" t="s">
        <v>18</v>
      </c>
      <c r="R765" s="13">
        <f t="shared" si="2"/>
        <v>7</v>
      </c>
      <c r="S765" s="6"/>
      <c r="T765" s="6"/>
      <c r="U765" s="6"/>
    </row>
    <row r="766">
      <c r="A766" s="9">
        <v>44696.0</v>
      </c>
      <c r="B766" s="10" t="s">
        <v>16</v>
      </c>
      <c r="C766" s="10" t="s">
        <v>228</v>
      </c>
      <c r="D766" s="10" t="s">
        <v>152</v>
      </c>
      <c r="E766" s="11">
        <v>250.0</v>
      </c>
      <c r="F766" s="10" t="s">
        <v>21</v>
      </c>
      <c r="G766" s="13">
        <f t="shared" si="1"/>
        <v>1</v>
      </c>
      <c r="H766" s="6"/>
      <c r="I766" s="6"/>
      <c r="J766" s="6"/>
      <c r="M766" s="9">
        <v>44696.0</v>
      </c>
      <c r="N766" s="10" t="s">
        <v>16</v>
      </c>
      <c r="O766" s="10" t="s">
        <v>228</v>
      </c>
      <c r="P766" s="10" t="s">
        <v>152</v>
      </c>
      <c r="Q766" s="10" t="s">
        <v>21</v>
      </c>
      <c r="R766" s="13">
        <f t="shared" si="2"/>
        <v>1</v>
      </c>
      <c r="S766" s="6"/>
      <c r="T766" s="6"/>
      <c r="U766" s="6"/>
    </row>
    <row r="767">
      <c r="A767" s="9">
        <v>44697.0</v>
      </c>
      <c r="B767" s="10" t="s">
        <v>16</v>
      </c>
      <c r="C767" s="10">
        <v>4340.0</v>
      </c>
      <c r="D767" s="10" t="s">
        <v>159</v>
      </c>
      <c r="E767" s="11">
        <v>90.0</v>
      </c>
      <c r="F767" s="10" t="s">
        <v>160</v>
      </c>
      <c r="G767" s="13">
        <f t="shared" si="1"/>
        <v>2</v>
      </c>
      <c r="H767" s="6"/>
      <c r="I767" s="6"/>
      <c r="J767" s="6"/>
      <c r="M767" s="9">
        <v>44697.0</v>
      </c>
      <c r="N767" s="10" t="s">
        <v>16</v>
      </c>
      <c r="O767" s="10">
        <v>4340.0</v>
      </c>
      <c r="P767" s="10" t="s">
        <v>159</v>
      </c>
      <c r="Q767" s="10" t="s">
        <v>160</v>
      </c>
      <c r="R767" s="13">
        <f t="shared" si="2"/>
        <v>2</v>
      </c>
      <c r="S767" s="6"/>
      <c r="T767" s="6"/>
      <c r="U767" s="6"/>
    </row>
    <row r="768">
      <c r="A768" s="9">
        <v>44698.0</v>
      </c>
      <c r="B768" s="10" t="s">
        <v>16</v>
      </c>
      <c r="C768" s="10" t="s">
        <v>267</v>
      </c>
      <c r="D768" s="10" t="s">
        <v>159</v>
      </c>
      <c r="E768" s="11">
        <v>90.0</v>
      </c>
      <c r="F768" s="10" t="s">
        <v>160</v>
      </c>
      <c r="G768" s="13">
        <f t="shared" si="1"/>
        <v>3</v>
      </c>
      <c r="H768" s="6"/>
      <c r="I768" s="6"/>
      <c r="J768" s="6"/>
      <c r="M768" s="9">
        <v>44698.0</v>
      </c>
      <c r="N768" s="10" t="s">
        <v>16</v>
      </c>
      <c r="O768" s="10" t="s">
        <v>267</v>
      </c>
      <c r="P768" s="10" t="s">
        <v>159</v>
      </c>
      <c r="Q768" s="10" t="s">
        <v>160</v>
      </c>
      <c r="R768" s="13">
        <f t="shared" si="2"/>
        <v>3</v>
      </c>
      <c r="S768" s="6"/>
      <c r="T768" s="6"/>
      <c r="U768" s="6"/>
    </row>
    <row r="769">
      <c r="A769" s="9">
        <v>44699.0</v>
      </c>
      <c r="B769" s="10" t="s">
        <v>16</v>
      </c>
      <c r="C769" s="10" t="s">
        <v>229</v>
      </c>
      <c r="D769" s="10" t="s">
        <v>152</v>
      </c>
      <c r="E769" s="11">
        <v>250.0</v>
      </c>
      <c r="F769" s="10" t="s">
        <v>21</v>
      </c>
      <c r="G769" s="13">
        <f t="shared" si="1"/>
        <v>4</v>
      </c>
      <c r="H769" s="6"/>
      <c r="I769" s="6"/>
      <c r="J769" s="6"/>
      <c r="M769" s="9">
        <v>44699.0</v>
      </c>
      <c r="N769" s="10" t="s">
        <v>16</v>
      </c>
      <c r="O769" s="10" t="s">
        <v>229</v>
      </c>
      <c r="P769" s="10" t="s">
        <v>152</v>
      </c>
      <c r="Q769" s="10" t="s">
        <v>21</v>
      </c>
      <c r="R769" s="13">
        <f t="shared" si="2"/>
        <v>4</v>
      </c>
      <c r="S769" s="6"/>
      <c r="T769" s="6"/>
      <c r="U769" s="6"/>
    </row>
    <row r="770">
      <c r="A770" s="9">
        <v>44700.0</v>
      </c>
      <c r="B770" s="10" t="s">
        <v>16</v>
      </c>
      <c r="C770" s="10" t="s">
        <v>229</v>
      </c>
      <c r="D770" s="10" t="s">
        <v>155</v>
      </c>
      <c r="E770" s="11">
        <v>220.0</v>
      </c>
      <c r="F770" s="10" t="s">
        <v>18</v>
      </c>
      <c r="G770" s="13">
        <f t="shared" si="1"/>
        <v>5</v>
      </c>
      <c r="H770" s="6"/>
      <c r="I770" s="6"/>
      <c r="J770" s="6"/>
      <c r="M770" s="9">
        <v>44700.0</v>
      </c>
      <c r="N770" s="10" t="s">
        <v>16</v>
      </c>
      <c r="O770" s="10" t="s">
        <v>229</v>
      </c>
      <c r="P770" s="10" t="s">
        <v>155</v>
      </c>
      <c r="Q770" s="10" t="s">
        <v>18</v>
      </c>
      <c r="R770" s="13">
        <f t="shared" si="2"/>
        <v>5</v>
      </c>
      <c r="S770" s="6"/>
      <c r="T770" s="6"/>
      <c r="U770" s="6"/>
    </row>
    <row r="771">
      <c r="A771" s="9">
        <v>44701.0</v>
      </c>
      <c r="B771" s="10" t="s">
        <v>16</v>
      </c>
      <c r="C771" s="10" t="s">
        <v>230</v>
      </c>
      <c r="D771" s="10" t="s">
        <v>152</v>
      </c>
      <c r="E771" s="11">
        <v>250.0</v>
      </c>
      <c r="F771" s="10" t="s">
        <v>21</v>
      </c>
      <c r="G771" s="13">
        <f t="shared" si="1"/>
        <v>6</v>
      </c>
      <c r="H771" s="6"/>
      <c r="I771" s="6"/>
      <c r="J771" s="6"/>
      <c r="M771" s="9">
        <v>44701.0</v>
      </c>
      <c r="N771" s="10" t="s">
        <v>16</v>
      </c>
      <c r="O771" s="10" t="s">
        <v>230</v>
      </c>
      <c r="P771" s="10" t="s">
        <v>152</v>
      </c>
      <c r="Q771" s="10" t="s">
        <v>21</v>
      </c>
      <c r="R771" s="13">
        <f t="shared" si="2"/>
        <v>6</v>
      </c>
      <c r="S771" s="6"/>
      <c r="T771" s="6"/>
      <c r="U771" s="6"/>
    </row>
    <row r="772">
      <c r="A772" s="9">
        <v>44702.0</v>
      </c>
      <c r="B772" s="10" t="s">
        <v>16</v>
      </c>
      <c r="C772" s="10" t="s">
        <v>251</v>
      </c>
      <c r="D772" s="10" t="s">
        <v>155</v>
      </c>
      <c r="E772" s="11">
        <v>220.0</v>
      </c>
      <c r="F772" s="10" t="s">
        <v>18</v>
      </c>
      <c r="G772" s="13">
        <f t="shared" si="1"/>
        <v>7</v>
      </c>
      <c r="H772" s="6"/>
      <c r="I772" s="6"/>
      <c r="J772" s="6"/>
      <c r="M772" s="9">
        <v>44702.0</v>
      </c>
      <c r="N772" s="10" t="s">
        <v>16</v>
      </c>
      <c r="O772" s="10" t="s">
        <v>251</v>
      </c>
      <c r="P772" s="10" t="s">
        <v>155</v>
      </c>
      <c r="Q772" s="10" t="s">
        <v>18</v>
      </c>
      <c r="R772" s="13">
        <f t="shared" si="2"/>
        <v>7</v>
      </c>
      <c r="S772" s="6"/>
      <c r="T772" s="6"/>
      <c r="U772" s="6"/>
    </row>
    <row r="773">
      <c r="A773" s="9">
        <v>44703.0</v>
      </c>
      <c r="B773" s="10" t="s">
        <v>69</v>
      </c>
      <c r="C773" s="10" t="s">
        <v>70</v>
      </c>
      <c r="D773" s="10" t="s">
        <v>152</v>
      </c>
      <c r="E773" s="11">
        <v>250.0</v>
      </c>
      <c r="F773" s="10" t="s">
        <v>21</v>
      </c>
      <c r="G773" s="13">
        <f t="shared" si="1"/>
        <v>1</v>
      </c>
      <c r="H773" s="6"/>
      <c r="I773" s="6"/>
      <c r="J773" s="6"/>
      <c r="M773" s="9">
        <v>44703.0</v>
      </c>
      <c r="N773" s="10" t="s">
        <v>69</v>
      </c>
      <c r="O773" s="10" t="s">
        <v>70</v>
      </c>
      <c r="P773" s="10" t="s">
        <v>152</v>
      </c>
      <c r="Q773" s="10" t="s">
        <v>21</v>
      </c>
      <c r="R773" s="13">
        <f t="shared" si="2"/>
        <v>1</v>
      </c>
      <c r="S773" s="6"/>
      <c r="T773" s="6"/>
      <c r="U773" s="6"/>
    </row>
    <row r="774">
      <c r="A774" s="9">
        <v>44704.0</v>
      </c>
      <c r="B774" s="10" t="s">
        <v>69</v>
      </c>
      <c r="C774" s="10" t="s">
        <v>71</v>
      </c>
      <c r="D774" s="10" t="s">
        <v>166</v>
      </c>
      <c r="E774" s="11">
        <v>200.0</v>
      </c>
      <c r="F774" s="10" t="s">
        <v>14</v>
      </c>
      <c r="G774" s="13">
        <f t="shared" si="1"/>
        <v>2</v>
      </c>
      <c r="H774" s="6"/>
      <c r="I774" s="6"/>
      <c r="J774" s="6"/>
      <c r="M774" s="9">
        <v>44704.0</v>
      </c>
      <c r="N774" s="10" t="s">
        <v>69</v>
      </c>
      <c r="O774" s="10" t="s">
        <v>71</v>
      </c>
      <c r="P774" s="10" t="s">
        <v>166</v>
      </c>
      <c r="Q774" s="10" t="s">
        <v>14</v>
      </c>
      <c r="R774" s="13">
        <f t="shared" si="2"/>
        <v>2</v>
      </c>
      <c r="S774" s="6"/>
      <c r="T774" s="6"/>
      <c r="U774" s="6"/>
    </row>
    <row r="775">
      <c r="A775" s="9">
        <v>44705.0</v>
      </c>
      <c r="B775" s="10" t="s">
        <v>69</v>
      </c>
      <c r="C775" s="10" t="s">
        <v>72</v>
      </c>
      <c r="D775" s="10" t="s">
        <v>150</v>
      </c>
      <c r="E775" s="11">
        <v>230.0</v>
      </c>
      <c r="F775" s="10" t="s">
        <v>21</v>
      </c>
      <c r="G775" s="13">
        <f t="shared" si="1"/>
        <v>3</v>
      </c>
      <c r="H775" s="6"/>
      <c r="I775" s="6"/>
      <c r="J775" s="6"/>
      <c r="M775" s="9">
        <v>44705.0</v>
      </c>
      <c r="N775" s="10" t="s">
        <v>69</v>
      </c>
      <c r="O775" s="10" t="s">
        <v>72</v>
      </c>
      <c r="P775" s="10" t="s">
        <v>150</v>
      </c>
      <c r="Q775" s="10" t="s">
        <v>21</v>
      </c>
      <c r="R775" s="13">
        <f t="shared" si="2"/>
        <v>3</v>
      </c>
      <c r="S775" s="6"/>
      <c r="T775" s="6"/>
      <c r="U775" s="6"/>
    </row>
    <row r="776">
      <c r="A776" s="9">
        <v>44706.0</v>
      </c>
      <c r="B776" s="10" t="s">
        <v>69</v>
      </c>
      <c r="C776" s="10" t="s">
        <v>195</v>
      </c>
      <c r="D776" s="10" t="s">
        <v>156</v>
      </c>
      <c r="E776" s="11">
        <v>120.0</v>
      </c>
      <c r="F776" s="10" t="s">
        <v>21</v>
      </c>
      <c r="G776" s="13">
        <f t="shared" si="1"/>
        <v>4</v>
      </c>
      <c r="H776" s="6"/>
      <c r="I776" s="6"/>
      <c r="J776" s="6"/>
      <c r="M776" s="9">
        <v>44706.0</v>
      </c>
      <c r="N776" s="10" t="s">
        <v>69</v>
      </c>
      <c r="O776" s="10" t="s">
        <v>195</v>
      </c>
      <c r="P776" s="10" t="s">
        <v>156</v>
      </c>
      <c r="Q776" s="10" t="s">
        <v>21</v>
      </c>
      <c r="R776" s="13">
        <f t="shared" si="2"/>
        <v>4</v>
      </c>
      <c r="S776" s="6"/>
      <c r="T776" s="6"/>
      <c r="U776" s="6"/>
    </row>
    <row r="777">
      <c r="A777" s="9">
        <v>44707.0</v>
      </c>
      <c r="B777" s="10" t="s">
        <v>69</v>
      </c>
      <c r="C777" s="10" t="s">
        <v>73</v>
      </c>
      <c r="D777" s="10" t="s">
        <v>153</v>
      </c>
      <c r="E777" s="11">
        <v>220.0</v>
      </c>
      <c r="F777" s="10" t="s">
        <v>12</v>
      </c>
      <c r="G777" s="13">
        <f t="shared" si="1"/>
        <v>5</v>
      </c>
      <c r="H777" s="6"/>
      <c r="I777" s="6"/>
      <c r="J777" s="6"/>
      <c r="M777" s="9">
        <v>44707.0</v>
      </c>
      <c r="N777" s="10" t="s">
        <v>69</v>
      </c>
      <c r="O777" s="10" t="s">
        <v>73</v>
      </c>
      <c r="P777" s="10" t="s">
        <v>153</v>
      </c>
      <c r="Q777" s="10" t="s">
        <v>12</v>
      </c>
      <c r="R777" s="13">
        <f t="shared" si="2"/>
        <v>5</v>
      </c>
      <c r="S777" s="6"/>
      <c r="T777" s="6"/>
      <c r="U777" s="6"/>
    </row>
    <row r="778">
      <c r="A778" s="9">
        <v>44708.0</v>
      </c>
      <c r="B778" s="10" t="s">
        <v>69</v>
      </c>
      <c r="C778" s="10" t="s">
        <v>74</v>
      </c>
      <c r="D778" s="10" t="s">
        <v>162</v>
      </c>
      <c r="E778" s="11">
        <v>130.0</v>
      </c>
      <c r="F778" s="10" t="s">
        <v>18</v>
      </c>
      <c r="G778" s="13">
        <f t="shared" si="1"/>
        <v>6</v>
      </c>
      <c r="H778" s="6"/>
      <c r="I778" s="6"/>
      <c r="J778" s="6"/>
      <c r="M778" s="9">
        <v>44708.0</v>
      </c>
      <c r="N778" s="10" t="s">
        <v>69</v>
      </c>
      <c r="O778" s="10" t="s">
        <v>74</v>
      </c>
      <c r="P778" s="10" t="s">
        <v>162</v>
      </c>
      <c r="Q778" s="10" t="s">
        <v>18</v>
      </c>
      <c r="R778" s="13">
        <f t="shared" si="2"/>
        <v>6</v>
      </c>
      <c r="S778" s="6"/>
      <c r="T778" s="6"/>
      <c r="U778" s="6"/>
    </row>
    <row r="779">
      <c r="A779" s="9">
        <v>44709.0</v>
      </c>
      <c r="B779" s="10" t="s">
        <v>69</v>
      </c>
      <c r="C779" s="10">
        <v>2340.0</v>
      </c>
      <c r="D779" s="10" t="s">
        <v>155</v>
      </c>
      <c r="E779" s="11">
        <v>220.0</v>
      </c>
      <c r="F779" s="10" t="s">
        <v>18</v>
      </c>
      <c r="G779" s="13">
        <f t="shared" si="1"/>
        <v>7</v>
      </c>
      <c r="H779" s="6"/>
      <c r="I779" s="6"/>
      <c r="J779" s="6"/>
      <c r="M779" s="9">
        <v>44709.0</v>
      </c>
      <c r="N779" s="10" t="s">
        <v>69</v>
      </c>
      <c r="O779" s="10">
        <v>2340.0</v>
      </c>
      <c r="P779" s="10" t="s">
        <v>155</v>
      </c>
      <c r="Q779" s="10" t="s">
        <v>18</v>
      </c>
      <c r="R779" s="13">
        <f t="shared" si="2"/>
        <v>7</v>
      </c>
      <c r="S779" s="6"/>
      <c r="T779" s="6"/>
      <c r="U779" s="6"/>
    </row>
    <row r="780">
      <c r="A780" s="9">
        <v>44710.0</v>
      </c>
      <c r="B780" s="10" t="s">
        <v>69</v>
      </c>
      <c r="C780" s="10">
        <v>2440.0</v>
      </c>
      <c r="D780" s="10" t="s">
        <v>158</v>
      </c>
      <c r="E780" s="11">
        <v>200.0</v>
      </c>
      <c r="F780" s="10" t="s">
        <v>14</v>
      </c>
      <c r="G780" s="13">
        <f t="shared" si="1"/>
        <v>1</v>
      </c>
      <c r="H780" s="6"/>
      <c r="I780" s="6"/>
      <c r="J780" s="6"/>
      <c r="M780" s="9">
        <v>44710.0</v>
      </c>
      <c r="N780" s="10" t="s">
        <v>69</v>
      </c>
      <c r="O780" s="10">
        <v>2440.0</v>
      </c>
      <c r="P780" s="10" t="s">
        <v>158</v>
      </c>
      <c r="Q780" s="10" t="s">
        <v>14</v>
      </c>
      <c r="R780" s="13">
        <f t="shared" si="2"/>
        <v>1</v>
      </c>
      <c r="S780" s="6"/>
      <c r="T780" s="6"/>
      <c r="U780" s="6"/>
    </row>
    <row r="781">
      <c r="A781" s="9">
        <v>44711.0</v>
      </c>
      <c r="B781" s="10" t="s">
        <v>69</v>
      </c>
      <c r="C781" s="10">
        <v>7447.0</v>
      </c>
      <c r="D781" s="10" t="s">
        <v>161</v>
      </c>
      <c r="E781" s="11">
        <v>240.0</v>
      </c>
      <c r="F781" s="10" t="s">
        <v>21</v>
      </c>
      <c r="G781" s="13">
        <f t="shared" si="1"/>
        <v>2</v>
      </c>
      <c r="H781" s="6"/>
      <c r="I781" s="6"/>
      <c r="J781" s="6"/>
      <c r="M781" s="9">
        <v>44711.0</v>
      </c>
      <c r="N781" s="10" t="s">
        <v>69</v>
      </c>
      <c r="O781" s="10">
        <v>7447.0</v>
      </c>
      <c r="P781" s="10" t="s">
        <v>161</v>
      </c>
      <c r="Q781" s="10" t="s">
        <v>21</v>
      </c>
      <c r="R781" s="13">
        <f t="shared" si="2"/>
        <v>2</v>
      </c>
      <c r="S781" s="6"/>
      <c r="T781" s="6"/>
      <c r="U781" s="6"/>
    </row>
    <row r="782">
      <c r="A782" s="9">
        <v>44712.0</v>
      </c>
      <c r="B782" s="10" t="s">
        <v>69</v>
      </c>
      <c r="C782" s="10" t="s">
        <v>148</v>
      </c>
      <c r="D782" s="10" t="s">
        <v>150</v>
      </c>
      <c r="E782" s="11">
        <v>230.0</v>
      </c>
      <c r="F782" s="10" t="s">
        <v>21</v>
      </c>
      <c r="G782" s="13">
        <f t="shared" si="1"/>
        <v>3</v>
      </c>
      <c r="H782" s="6"/>
      <c r="I782" s="6"/>
      <c r="J782" s="6"/>
      <c r="M782" s="9">
        <v>44712.0</v>
      </c>
      <c r="N782" s="10" t="s">
        <v>69</v>
      </c>
      <c r="O782" s="10" t="s">
        <v>148</v>
      </c>
      <c r="P782" s="10" t="s">
        <v>150</v>
      </c>
      <c r="Q782" s="10" t="s">
        <v>21</v>
      </c>
      <c r="R782" s="13">
        <f t="shared" si="2"/>
        <v>3</v>
      </c>
      <c r="S782" s="6"/>
      <c r="T782" s="6"/>
      <c r="U782" s="6"/>
    </row>
    <row r="783">
      <c r="A783" s="9">
        <v>44713.0</v>
      </c>
      <c r="B783" s="10" t="s">
        <v>69</v>
      </c>
      <c r="C783" s="10" t="s">
        <v>148</v>
      </c>
      <c r="D783" s="10" t="s">
        <v>152</v>
      </c>
      <c r="E783" s="11">
        <v>250.0</v>
      </c>
      <c r="F783" s="10" t="s">
        <v>21</v>
      </c>
      <c r="G783" s="13">
        <f t="shared" si="1"/>
        <v>4</v>
      </c>
      <c r="H783" s="6"/>
      <c r="I783" s="6"/>
      <c r="J783" s="6"/>
      <c r="M783" s="9">
        <v>44713.0</v>
      </c>
      <c r="N783" s="10" t="s">
        <v>69</v>
      </c>
      <c r="O783" s="10" t="s">
        <v>148</v>
      </c>
      <c r="P783" s="10" t="s">
        <v>152</v>
      </c>
      <c r="Q783" s="10" t="s">
        <v>21</v>
      </c>
      <c r="R783" s="13">
        <f t="shared" si="2"/>
        <v>4</v>
      </c>
      <c r="S783" s="6"/>
      <c r="T783" s="6"/>
      <c r="U783" s="6"/>
    </row>
    <row r="784">
      <c r="A784" s="9">
        <v>44714.0</v>
      </c>
      <c r="B784" s="10" t="s">
        <v>69</v>
      </c>
      <c r="C784" s="10" t="s">
        <v>75</v>
      </c>
      <c r="D784" s="10" t="s">
        <v>158</v>
      </c>
      <c r="E784" s="11">
        <v>200.0</v>
      </c>
      <c r="F784" s="10" t="s">
        <v>14</v>
      </c>
      <c r="G784" s="13">
        <f t="shared" si="1"/>
        <v>5</v>
      </c>
      <c r="H784" s="6"/>
      <c r="I784" s="6"/>
      <c r="J784" s="6"/>
      <c r="M784" s="9">
        <v>44714.0</v>
      </c>
      <c r="N784" s="10" t="s">
        <v>69</v>
      </c>
      <c r="O784" s="10" t="s">
        <v>75</v>
      </c>
      <c r="P784" s="10" t="s">
        <v>158</v>
      </c>
      <c r="Q784" s="10" t="s">
        <v>14</v>
      </c>
      <c r="R784" s="13">
        <f t="shared" si="2"/>
        <v>5</v>
      </c>
      <c r="S784" s="6"/>
      <c r="T784" s="6"/>
      <c r="U784" s="6"/>
    </row>
    <row r="785">
      <c r="A785" s="9">
        <v>44715.0</v>
      </c>
      <c r="B785" s="10" t="s">
        <v>69</v>
      </c>
      <c r="C785" s="10">
        <v>5747.0</v>
      </c>
      <c r="D785" s="10" t="s">
        <v>155</v>
      </c>
      <c r="E785" s="11">
        <v>220.0</v>
      </c>
      <c r="F785" s="10" t="s">
        <v>18</v>
      </c>
      <c r="G785" s="13">
        <f t="shared" si="1"/>
        <v>6</v>
      </c>
      <c r="H785" s="6"/>
      <c r="I785" s="6"/>
      <c r="J785" s="6"/>
      <c r="M785" s="9">
        <v>44715.0</v>
      </c>
      <c r="N785" s="10" t="s">
        <v>69</v>
      </c>
      <c r="O785" s="10">
        <v>5747.0</v>
      </c>
      <c r="P785" s="10" t="s">
        <v>155</v>
      </c>
      <c r="Q785" s="10" t="s">
        <v>18</v>
      </c>
      <c r="R785" s="13">
        <f t="shared" si="2"/>
        <v>6</v>
      </c>
      <c r="S785" s="6"/>
      <c r="T785" s="6"/>
      <c r="U785" s="6"/>
    </row>
    <row r="786">
      <c r="A786" s="9">
        <v>44716.0</v>
      </c>
      <c r="B786" s="10" t="s">
        <v>69</v>
      </c>
      <c r="C786" s="10" t="s">
        <v>196</v>
      </c>
      <c r="D786" s="10" t="s">
        <v>162</v>
      </c>
      <c r="E786" s="11">
        <v>130.0</v>
      </c>
      <c r="F786" s="10" t="s">
        <v>18</v>
      </c>
      <c r="G786" s="13">
        <f t="shared" si="1"/>
        <v>7</v>
      </c>
      <c r="H786" s="6"/>
      <c r="I786" s="6"/>
      <c r="J786" s="6"/>
      <c r="M786" s="9">
        <v>44716.0</v>
      </c>
      <c r="N786" s="10" t="s">
        <v>69</v>
      </c>
      <c r="O786" s="10" t="s">
        <v>196</v>
      </c>
      <c r="P786" s="10" t="s">
        <v>162</v>
      </c>
      <c r="Q786" s="10" t="s">
        <v>18</v>
      </c>
      <c r="R786" s="13">
        <f t="shared" si="2"/>
        <v>7</v>
      </c>
      <c r="S786" s="6"/>
      <c r="T786" s="6"/>
      <c r="U786" s="6"/>
    </row>
    <row r="787">
      <c r="A787" s="9">
        <v>44717.0</v>
      </c>
      <c r="B787" s="10" t="s">
        <v>69</v>
      </c>
      <c r="C787" s="10" t="s">
        <v>76</v>
      </c>
      <c r="D787" s="10" t="s">
        <v>159</v>
      </c>
      <c r="E787" s="11">
        <v>90.0</v>
      </c>
      <c r="F787" s="10" t="s">
        <v>160</v>
      </c>
      <c r="G787" s="13">
        <f t="shared" si="1"/>
        <v>1</v>
      </c>
      <c r="H787" s="6"/>
      <c r="I787" s="6"/>
      <c r="J787" s="6"/>
      <c r="M787" s="9">
        <v>44717.0</v>
      </c>
      <c r="N787" s="10" t="s">
        <v>69</v>
      </c>
      <c r="O787" s="10" t="s">
        <v>76</v>
      </c>
      <c r="P787" s="10" t="s">
        <v>159</v>
      </c>
      <c r="Q787" s="10" t="s">
        <v>160</v>
      </c>
      <c r="R787" s="13">
        <f t="shared" si="2"/>
        <v>1</v>
      </c>
      <c r="S787" s="6"/>
      <c r="T787" s="6"/>
      <c r="U787" s="6"/>
    </row>
    <row r="788">
      <c r="A788" s="9">
        <v>44718.0</v>
      </c>
      <c r="B788" s="10" t="s">
        <v>69</v>
      </c>
      <c r="C788" s="10" t="s">
        <v>79</v>
      </c>
      <c r="D788" s="10" t="s">
        <v>166</v>
      </c>
      <c r="E788" s="11">
        <v>200.0</v>
      </c>
      <c r="F788" s="10" t="s">
        <v>14</v>
      </c>
      <c r="G788" s="13">
        <f t="shared" si="1"/>
        <v>2</v>
      </c>
      <c r="H788" s="6"/>
      <c r="I788" s="6"/>
      <c r="J788" s="6"/>
      <c r="M788" s="9">
        <v>44718.0</v>
      </c>
      <c r="N788" s="10" t="s">
        <v>69</v>
      </c>
      <c r="O788" s="10" t="s">
        <v>79</v>
      </c>
      <c r="P788" s="10" t="s">
        <v>166</v>
      </c>
      <c r="Q788" s="10" t="s">
        <v>14</v>
      </c>
      <c r="R788" s="13">
        <f t="shared" si="2"/>
        <v>2</v>
      </c>
      <c r="S788" s="6"/>
      <c r="T788" s="6"/>
      <c r="U788" s="6"/>
    </row>
    <row r="789">
      <c r="A789" s="9">
        <v>44719.0</v>
      </c>
      <c r="B789" s="10" t="s">
        <v>69</v>
      </c>
      <c r="C789" s="10" t="s">
        <v>252</v>
      </c>
      <c r="D789" s="10" t="s">
        <v>155</v>
      </c>
      <c r="E789" s="11">
        <v>220.0</v>
      </c>
      <c r="F789" s="10" t="s">
        <v>18</v>
      </c>
      <c r="G789" s="13">
        <f t="shared" si="1"/>
        <v>3</v>
      </c>
      <c r="H789" s="6"/>
      <c r="I789" s="6"/>
      <c r="J789" s="6"/>
      <c r="M789" s="9">
        <v>44719.0</v>
      </c>
      <c r="N789" s="10" t="s">
        <v>69</v>
      </c>
      <c r="O789" s="10" t="s">
        <v>252</v>
      </c>
      <c r="P789" s="10" t="s">
        <v>155</v>
      </c>
      <c r="Q789" s="10" t="s">
        <v>18</v>
      </c>
      <c r="R789" s="13">
        <f t="shared" si="2"/>
        <v>3</v>
      </c>
      <c r="S789" s="6"/>
      <c r="T789" s="6"/>
      <c r="U789" s="6"/>
    </row>
    <row r="790">
      <c r="A790" s="9">
        <v>44720.0</v>
      </c>
      <c r="B790" s="10" t="s">
        <v>69</v>
      </c>
      <c r="C790" s="10" t="s">
        <v>81</v>
      </c>
      <c r="D790" s="10" t="s">
        <v>150</v>
      </c>
      <c r="E790" s="11">
        <v>230.0</v>
      </c>
      <c r="F790" s="10" t="s">
        <v>21</v>
      </c>
      <c r="G790" s="13">
        <f t="shared" si="1"/>
        <v>4</v>
      </c>
      <c r="H790" s="6"/>
      <c r="I790" s="6"/>
      <c r="J790" s="6"/>
      <c r="M790" s="9">
        <v>44720.0</v>
      </c>
      <c r="N790" s="10" t="s">
        <v>69</v>
      </c>
      <c r="O790" s="10" t="s">
        <v>81</v>
      </c>
      <c r="P790" s="10" t="s">
        <v>150</v>
      </c>
      <c r="Q790" s="10" t="s">
        <v>21</v>
      </c>
      <c r="R790" s="13">
        <f t="shared" si="2"/>
        <v>4</v>
      </c>
      <c r="S790" s="6"/>
      <c r="T790" s="6"/>
      <c r="U790" s="6"/>
    </row>
    <row r="791">
      <c r="A791" s="9">
        <v>44721.0</v>
      </c>
      <c r="B791" s="10" t="s">
        <v>69</v>
      </c>
      <c r="C791" s="10" t="s">
        <v>82</v>
      </c>
      <c r="D791" s="10" t="s">
        <v>150</v>
      </c>
      <c r="E791" s="11">
        <v>230.0</v>
      </c>
      <c r="F791" s="10" t="s">
        <v>21</v>
      </c>
      <c r="G791" s="13">
        <f t="shared" si="1"/>
        <v>5</v>
      </c>
      <c r="H791" s="6"/>
      <c r="I791" s="6"/>
      <c r="J791" s="6"/>
      <c r="M791" s="9">
        <v>44721.0</v>
      </c>
      <c r="N791" s="10" t="s">
        <v>69</v>
      </c>
      <c r="O791" s="10" t="s">
        <v>82</v>
      </c>
      <c r="P791" s="10" t="s">
        <v>150</v>
      </c>
      <c r="Q791" s="10" t="s">
        <v>21</v>
      </c>
      <c r="R791" s="13">
        <f t="shared" si="2"/>
        <v>5</v>
      </c>
      <c r="S791" s="6"/>
      <c r="T791" s="6"/>
      <c r="U791" s="6"/>
    </row>
    <row r="792">
      <c r="A792" s="9">
        <v>44722.0</v>
      </c>
      <c r="B792" s="10" t="s">
        <v>69</v>
      </c>
      <c r="C792" s="10" t="s">
        <v>83</v>
      </c>
      <c r="D792" s="10" t="s">
        <v>156</v>
      </c>
      <c r="E792" s="11">
        <v>120.0</v>
      </c>
      <c r="F792" s="10" t="s">
        <v>21</v>
      </c>
      <c r="G792" s="13">
        <f t="shared" si="1"/>
        <v>6</v>
      </c>
      <c r="H792" s="6"/>
      <c r="I792" s="6"/>
      <c r="J792" s="6"/>
      <c r="M792" s="9">
        <v>44722.0</v>
      </c>
      <c r="N792" s="10" t="s">
        <v>69</v>
      </c>
      <c r="O792" s="10" t="s">
        <v>83</v>
      </c>
      <c r="P792" s="10" t="s">
        <v>156</v>
      </c>
      <c r="Q792" s="10" t="s">
        <v>21</v>
      </c>
      <c r="R792" s="13">
        <f t="shared" si="2"/>
        <v>6</v>
      </c>
      <c r="S792" s="6"/>
      <c r="T792" s="6"/>
      <c r="U792" s="6"/>
    </row>
    <row r="793">
      <c r="A793" s="9">
        <v>44723.0</v>
      </c>
      <c r="B793" s="10" t="s">
        <v>69</v>
      </c>
      <c r="C793" s="10" t="s">
        <v>84</v>
      </c>
      <c r="D793" s="10" t="s">
        <v>150</v>
      </c>
      <c r="E793" s="11">
        <v>230.0</v>
      </c>
      <c r="F793" s="10" t="s">
        <v>21</v>
      </c>
      <c r="G793" s="13">
        <f t="shared" si="1"/>
        <v>7</v>
      </c>
      <c r="H793" s="6"/>
      <c r="I793" s="6"/>
      <c r="J793" s="6"/>
      <c r="M793" s="9">
        <v>44723.0</v>
      </c>
      <c r="N793" s="10" t="s">
        <v>69</v>
      </c>
      <c r="O793" s="10" t="s">
        <v>84</v>
      </c>
      <c r="P793" s="10" t="s">
        <v>150</v>
      </c>
      <c r="Q793" s="10" t="s">
        <v>21</v>
      </c>
      <c r="R793" s="13">
        <f t="shared" si="2"/>
        <v>7</v>
      </c>
      <c r="S793" s="6"/>
      <c r="T793" s="6"/>
      <c r="U793" s="6"/>
    </row>
    <row r="794">
      <c r="A794" s="9">
        <v>44724.0</v>
      </c>
      <c r="B794" s="10" t="s">
        <v>69</v>
      </c>
      <c r="C794" s="10" t="s">
        <v>85</v>
      </c>
      <c r="D794" s="10" t="s">
        <v>155</v>
      </c>
      <c r="E794" s="11">
        <v>220.0</v>
      </c>
      <c r="F794" s="10" t="s">
        <v>18</v>
      </c>
      <c r="G794" s="13">
        <f t="shared" si="1"/>
        <v>1</v>
      </c>
      <c r="H794" s="6"/>
      <c r="I794" s="6"/>
      <c r="J794" s="6"/>
      <c r="M794" s="9">
        <v>44724.0</v>
      </c>
      <c r="N794" s="10" t="s">
        <v>69</v>
      </c>
      <c r="O794" s="10" t="s">
        <v>85</v>
      </c>
      <c r="P794" s="10" t="s">
        <v>155</v>
      </c>
      <c r="Q794" s="10" t="s">
        <v>18</v>
      </c>
      <c r="R794" s="13">
        <f t="shared" si="2"/>
        <v>1</v>
      </c>
      <c r="S794" s="6"/>
      <c r="T794" s="6"/>
      <c r="U794" s="6"/>
    </row>
    <row r="795">
      <c r="A795" s="9">
        <v>44725.0</v>
      </c>
      <c r="B795" s="10" t="s">
        <v>69</v>
      </c>
      <c r="C795" s="10" t="s">
        <v>86</v>
      </c>
      <c r="D795" s="10" t="s">
        <v>155</v>
      </c>
      <c r="E795" s="11">
        <v>220.0</v>
      </c>
      <c r="F795" s="10" t="s">
        <v>18</v>
      </c>
      <c r="G795" s="13">
        <f t="shared" si="1"/>
        <v>2</v>
      </c>
      <c r="H795" s="6"/>
      <c r="I795" s="6"/>
      <c r="J795" s="6"/>
      <c r="M795" s="9">
        <v>44725.0</v>
      </c>
      <c r="N795" s="10" t="s">
        <v>69</v>
      </c>
      <c r="O795" s="10" t="s">
        <v>86</v>
      </c>
      <c r="P795" s="10" t="s">
        <v>155</v>
      </c>
      <c r="Q795" s="10" t="s">
        <v>18</v>
      </c>
      <c r="R795" s="13">
        <f t="shared" si="2"/>
        <v>2</v>
      </c>
      <c r="S795" s="6"/>
      <c r="T795" s="6"/>
      <c r="U795" s="6"/>
    </row>
    <row r="796">
      <c r="A796" s="9">
        <v>44726.0</v>
      </c>
      <c r="B796" s="10" t="s">
        <v>69</v>
      </c>
      <c r="C796" s="10" t="s">
        <v>87</v>
      </c>
      <c r="D796" s="10" t="s">
        <v>150</v>
      </c>
      <c r="E796" s="11">
        <v>230.0</v>
      </c>
      <c r="F796" s="10" t="s">
        <v>21</v>
      </c>
      <c r="G796" s="13">
        <f t="shared" si="1"/>
        <v>3</v>
      </c>
      <c r="H796" s="6"/>
      <c r="I796" s="6"/>
      <c r="J796" s="6"/>
      <c r="M796" s="9">
        <v>44726.0</v>
      </c>
      <c r="N796" s="10" t="s">
        <v>69</v>
      </c>
      <c r="O796" s="10" t="s">
        <v>87</v>
      </c>
      <c r="P796" s="10" t="s">
        <v>150</v>
      </c>
      <c r="Q796" s="10" t="s">
        <v>21</v>
      </c>
      <c r="R796" s="13">
        <f t="shared" si="2"/>
        <v>3</v>
      </c>
      <c r="S796" s="6"/>
      <c r="T796" s="6"/>
      <c r="U796" s="6"/>
    </row>
    <row r="797">
      <c r="A797" s="9">
        <v>44727.0</v>
      </c>
      <c r="B797" s="10" t="s">
        <v>69</v>
      </c>
      <c r="C797" s="10" t="s">
        <v>89</v>
      </c>
      <c r="D797" s="10" t="s">
        <v>152</v>
      </c>
      <c r="E797" s="11">
        <v>250.0</v>
      </c>
      <c r="F797" s="10" t="s">
        <v>21</v>
      </c>
      <c r="G797" s="13">
        <f t="shared" si="1"/>
        <v>4</v>
      </c>
      <c r="H797" s="6"/>
      <c r="I797" s="6"/>
      <c r="J797" s="6"/>
      <c r="M797" s="9">
        <v>44727.0</v>
      </c>
      <c r="N797" s="10" t="s">
        <v>69</v>
      </c>
      <c r="O797" s="10" t="s">
        <v>89</v>
      </c>
      <c r="P797" s="10" t="s">
        <v>152</v>
      </c>
      <c r="Q797" s="10" t="s">
        <v>21</v>
      </c>
      <c r="R797" s="13">
        <f t="shared" si="2"/>
        <v>4</v>
      </c>
      <c r="S797" s="6"/>
      <c r="T797" s="6"/>
      <c r="U797" s="6"/>
    </row>
    <row r="798">
      <c r="A798" s="9">
        <v>44728.0</v>
      </c>
      <c r="B798" s="10" t="s">
        <v>69</v>
      </c>
      <c r="C798" s="10" t="s">
        <v>91</v>
      </c>
      <c r="D798" s="10" t="s">
        <v>158</v>
      </c>
      <c r="E798" s="11">
        <v>200.0</v>
      </c>
      <c r="F798" s="10" t="s">
        <v>14</v>
      </c>
      <c r="G798" s="13">
        <f t="shared" si="1"/>
        <v>5</v>
      </c>
      <c r="H798" s="6"/>
      <c r="I798" s="6"/>
      <c r="J798" s="6"/>
      <c r="M798" s="9">
        <v>44728.0</v>
      </c>
      <c r="N798" s="10" t="s">
        <v>69</v>
      </c>
      <c r="O798" s="10" t="s">
        <v>91</v>
      </c>
      <c r="P798" s="10" t="s">
        <v>158</v>
      </c>
      <c r="Q798" s="10" t="s">
        <v>14</v>
      </c>
      <c r="R798" s="13">
        <f t="shared" si="2"/>
        <v>5</v>
      </c>
      <c r="S798" s="6"/>
      <c r="T798" s="6"/>
      <c r="U798" s="6"/>
    </row>
    <row r="799">
      <c r="A799" s="9">
        <v>44729.0</v>
      </c>
      <c r="B799" s="10" t="s">
        <v>9</v>
      </c>
      <c r="C799" s="10">
        <v>1345.0</v>
      </c>
      <c r="D799" s="10" t="s">
        <v>159</v>
      </c>
      <c r="E799" s="11">
        <v>90.0</v>
      </c>
      <c r="F799" s="10" t="s">
        <v>160</v>
      </c>
      <c r="G799" s="13">
        <f t="shared" si="1"/>
        <v>6</v>
      </c>
      <c r="H799" s="6"/>
      <c r="I799" s="6"/>
      <c r="J799" s="6"/>
      <c r="M799" s="9">
        <v>44729.0</v>
      </c>
      <c r="N799" s="10" t="s">
        <v>9</v>
      </c>
      <c r="O799" s="10">
        <v>1345.0</v>
      </c>
      <c r="P799" s="10" t="s">
        <v>159</v>
      </c>
      <c r="Q799" s="10" t="s">
        <v>160</v>
      </c>
      <c r="R799" s="13">
        <f t="shared" si="2"/>
        <v>6</v>
      </c>
      <c r="S799" s="6"/>
      <c r="T799" s="6"/>
      <c r="U799" s="6"/>
    </row>
    <row r="800">
      <c r="A800" s="9">
        <v>44730.0</v>
      </c>
      <c r="B800" s="10" t="s">
        <v>9</v>
      </c>
      <c r="C800" s="10">
        <v>2247.0</v>
      </c>
      <c r="D800" s="10" t="s">
        <v>161</v>
      </c>
      <c r="E800" s="11">
        <v>240.0</v>
      </c>
      <c r="F800" s="10" t="s">
        <v>21</v>
      </c>
      <c r="G800" s="13">
        <f t="shared" si="1"/>
        <v>7</v>
      </c>
      <c r="H800" s="6"/>
      <c r="I800" s="6"/>
      <c r="J800" s="6"/>
      <c r="M800" s="9">
        <v>44730.0</v>
      </c>
      <c r="N800" s="10" t="s">
        <v>9</v>
      </c>
      <c r="O800" s="10">
        <v>2247.0</v>
      </c>
      <c r="P800" s="10" t="s">
        <v>161</v>
      </c>
      <c r="Q800" s="10" t="s">
        <v>21</v>
      </c>
      <c r="R800" s="13">
        <f t="shared" si="2"/>
        <v>7</v>
      </c>
      <c r="S800" s="6"/>
      <c r="T800" s="6"/>
      <c r="U800" s="6"/>
    </row>
    <row r="801">
      <c r="A801" s="9">
        <v>44731.0</v>
      </c>
      <c r="B801" s="10" t="s">
        <v>9</v>
      </c>
      <c r="C801" s="10" t="s">
        <v>268</v>
      </c>
      <c r="D801" s="10" t="s">
        <v>152</v>
      </c>
      <c r="E801" s="11">
        <v>250.0</v>
      </c>
      <c r="F801" s="10" t="s">
        <v>21</v>
      </c>
      <c r="G801" s="13">
        <f t="shared" si="1"/>
        <v>1</v>
      </c>
      <c r="H801" s="6"/>
      <c r="I801" s="6"/>
      <c r="J801" s="6"/>
      <c r="M801" s="9">
        <v>44731.0</v>
      </c>
      <c r="N801" s="10" t="s">
        <v>9</v>
      </c>
      <c r="O801" s="10" t="s">
        <v>268</v>
      </c>
      <c r="P801" s="10" t="s">
        <v>152</v>
      </c>
      <c r="Q801" s="10" t="s">
        <v>21</v>
      </c>
      <c r="R801" s="13">
        <f t="shared" si="2"/>
        <v>1</v>
      </c>
      <c r="S801" s="6"/>
      <c r="T801" s="6"/>
      <c r="U801" s="6"/>
    </row>
    <row r="802">
      <c r="A802" s="9">
        <v>44732.0</v>
      </c>
      <c r="B802" s="10" t="s">
        <v>9</v>
      </c>
      <c r="C802" s="10" t="s">
        <v>93</v>
      </c>
      <c r="D802" s="10" t="s">
        <v>161</v>
      </c>
      <c r="E802" s="11">
        <v>240.0</v>
      </c>
      <c r="F802" s="10" t="s">
        <v>21</v>
      </c>
      <c r="G802" s="13">
        <f t="shared" si="1"/>
        <v>2</v>
      </c>
      <c r="H802" s="6"/>
      <c r="I802" s="6"/>
      <c r="J802" s="6"/>
      <c r="M802" s="9">
        <v>44732.0</v>
      </c>
      <c r="N802" s="10" t="s">
        <v>9</v>
      </c>
      <c r="O802" s="10" t="s">
        <v>93</v>
      </c>
      <c r="P802" s="10" t="s">
        <v>161</v>
      </c>
      <c r="Q802" s="10" t="s">
        <v>21</v>
      </c>
      <c r="R802" s="13">
        <f t="shared" si="2"/>
        <v>2</v>
      </c>
      <c r="S802" s="6"/>
      <c r="T802" s="6"/>
      <c r="U802" s="6"/>
    </row>
    <row r="803">
      <c r="A803" s="9">
        <v>44733.0</v>
      </c>
      <c r="B803" s="10" t="s">
        <v>23</v>
      </c>
      <c r="C803" s="10" t="s">
        <v>199</v>
      </c>
      <c r="D803" s="10" t="s">
        <v>166</v>
      </c>
      <c r="E803" s="11">
        <v>200.0</v>
      </c>
      <c r="F803" s="10" t="s">
        <v>14</v>
      </c>
      <c r="G803" s="13">
        <f t="shared" si="1"/>
        <v>3</v>
      </c>
      <c r="H803" s="6"/>
      <c r="I803" s="6"/>
      <c r="J803" s="6"/>
      <c r="M803" s="9">
        <v>44733.0</v>
      </c>
      <c r="N803" s="10" t="s">
        <v>23</v>
      </c>
      <c r="O803" s="10" t="s">
        <v>199</v>
      </c>
      <c r="P803" s="10" t="s">
        <v>166</v>
      </c>
      <c r="Q803" s="10" t="s">
        <v>14</v>
      </c>
      <c r="R803" s="13">
        <f t="shared" si="2"/>
        <v>3</v>
      </c>
      <c r="S803" s="6"/>
      <c r="T803" s="6"/>
      <c r="U803" s="6"/>
    </row>
    <row r="804">
      <c r="A804" s="9">
        <v>44734.0</v>
      </c>
      <c r="B804" s="10" t="s">
        <v>23</v>
      </c>
      <c r="C804" s="10" t="s">
        <v>26</v>
      </c>
      <c r="D804" s="10" t="s">
        <v>150</v>
      </c>
      <c r="E804" s="11">
        <v>230.0</v>
      </c>
      <c r="F804" s="10" t="s">
        <v>21</v>
      </c>
      <c r="G804" s="13">
        <f t="shared" si="1"/>
        <v>4</v>
      </c>
      <c r="H804" s="6"/>
      <c r="I804" s="6"/>
      <c r="J804" s="6"/>
      <c r="M804" s="9">
        <v>44734.0</v>
      </c>
      <c r="N804" s="10" t="s">
        <v>23</v>
      </c>
      <c r="O804" s="10" t="s">
        <v>26</v>
      </c>
      <c r="P804" s="10" t="s">
        <v>150</v>
      </c>
      <c r="Q804" s="10" t="s">
        <v>21</v>
      </c>
      <c r="R804" s="13">
        <f t="shared" si="2"/>
        <v>4</v>
      </c>
      <c r="S804" s="6"/>
      <c r="T804" s="6"/>
      <c r="U804" s="6"/>
    </row>
    <row r="805">
      <c r="A805" s="9">
        <v>44735.0</v>
      </c>
      <c r="B805" s="10" t="s">
        <v>23</v>
      </c>
      <c r="C805" s="16">
        <v>7.0E45</v>
      </c>
      <c r="D805" s="10" t="s">
        <v>158</v>
      </c>
      <c r="E805" s="11">
        <v>200.0</v>
      </c>
      <c r="F805" s="10" t="s">
        <v>14</v>
      </c>
      <c r="G805" s="13">
        <f t="shared" si="1"/>
        <v>5</v>
      </c>
      <c r="H805" s="6"/>
      <c r="I805" s="6"/>
      <c r="J805" s="6"/>
      <c r="M805" s="9">
        <v>44735.0</v>
      </c>
      <c r="N805" s="10" t="s">
        <v>23</v>
      </c>
      <c r="O805" s="16">
        <v>7.0E45</v>
      </c>
      <c r="P805" s="10" t="s">
        <v>158</v>
      </c>
      <c r="Q805" s="10" t="s">
        <v>14</v>
      </c>
      <c r="R805" s="13">
        <f t="shared" si="2"/>
        <v>5</v>
      </c>
      <c r="S805" s="6"/>
      <c r="T805" s="6"/>
      <c r="U805" s="6"/>
    </row>
    <row r="806">
      <c r="A806" s="9">
        <v>44736.0</v>
      </c>
      <c r="B806" s="10" t="s">
        <v>23</v>
      </c>
      <c r="C806" s="10" t="s">
        <v>32</v>
      </c>
      <c r="D806" s="10" t="s">
        <v>153</v>
      </c>
      <c r="E806" s="11">
        <v>220.0</v>
      </c>
      <c r="F806" s="10" t="s">
        <v>12</v>
      </c>
      <c r="G806" s="13">
        <f t="shared" si="1"/>
        <v>6</v>
      </c>
      <c r="H806" s="6"/>
      <c r="I806" s="6"/>
      <c r="J806" s="6"/>
      <c r="M806" s="9">
        <v>44736.0</v>
      </c>
      <c r="N806" s="10" t="s">
        <v>23</v>
      </c>
      <c r="O806" s="10" t="s">
        <v>32</v>
      </c>
      <c r="P806" s="10" t="s">
        <v>153</v>
      </c>
      <c r="Q806" s="10" t="s">
        <v>12</v>
      </c>
      <c r="R806" s="13">
        <f t="shared" si="2"/>
        <v>6</v>
      </c>
      <c r="S806" s="6"/>
      <c r="T806" s="6"/>
      <c r="U806" s="6"/>
    </row>
    <row r="807">
      <c r="A807" s="9">
        <v>44737.0</v>
      </c>
      <c r="B807" s="10" t="s">
        <v>23</v>
      </c>
      <c r="C807" s="10" t="s">
        <v>33</v>
      </c>
      <c r="D807" s="10" t="s">
        <v>166</v>
      </c>
      <c r="E807" s="11">
        <v>200.0</v>
      </c>
      <c r="F807" s="10" t="s">
        <v>14</v>
      </c>
      <c r="G807" s="13">
        <f t="shared" si="1"/>
        <v>7</v>
      </c>
      <c r="H807" s="6"/>
      <c r="I807" s="6"/>
      <c r="J807" s="6"/>
      <c r="M807" s="9">
        <v>44737.0</v>
      </c>
      <c r="N807" s="10" t="s">
        <v>23</v>
      </c>
      <c r="O807" s="10" t="s">
        <v>33</v>
      </c>
      <c r="P807" s="10" t="s">
        <v>166</v>
      </c>
      <c r="Q807" s="10" t="s">
        <v>14</v>
      </c>
      <c r="R807" s="13">
        <f t="shared" si="2"/>
        <v>7</v>
      </c>
      <c r="S807" s="6"/>
      <c r="T807" s="6"/>
      <c r="U807" s="6"/>
    </row>
    <row r="808">
      <c r="A808" s="9">
        <v>44738.0</v>
      </c>
      <c r="B808" s="10" t="s">
        <v>23</v>
      </c>
      <c r="C808" s="10" t="s">
        <v>35</v>
      </c>
      <c r="D808" s="10" t="s">
        <v>161</v>
      </c>
      <c r="E808" s="11">
        <v>240.0</v>
      </c>
      <c r="F808" s="10" t="s">
        <v>21</v>
      </c>
      <c r="G808" s="13">
        <f t="shared" si="1"/>
        <v>1</v>
      </c>
      <c r="H808" s="6"/>
      <c r="I808" s="6"/>
      <c r="J808" s="6"/>
      <c r="M808" s="9">
        <v>44738.0</v>
      </c>
      <c r="N808" s="10" t="s">
        <v>23</v>
      </c>
      <c r="O808" s="10" t="s">
        <v>35</v>
      </c>
      <c r="P808" s="10" t="s">
        <v>161</v>
      </c>
      <c r="Q808" s="10" t="s">
        <v>21</v>
      </c>
      <c r="R808" s="13">
        <f t="shared" si="2"/>
        <v>1</v>
      </c>
      <c r="S808" s="6"/>
      <c r="T808" s="6"/>
      <c r="U808" s="6"/>
    </row>
    <row r="809">
      <c r="A809" s="9">
        <v>44739.0</v>
      </c>
      <c r="B809" s="10" t="s">
        <v>23</v>
      </c>
      <c r="C809" s="10">
        <v>8240.0</v>
      </c>
      <c r="D809" s="10" t="s">
        <v>156</v>
      </c>
      <c r="E809" s="11">
        <v>120.0</v>
      </c>
      <c r="F809" s="10" t="s">
        <v>21</v>
      </c>
      <c r="G809" s="13">
        <f t="shared" si="1"/>
        <v>2</v>
      </c>
      <c r="H809" s="6"/>
      <c r="I809" s="6"/>
      <c r="J809" s="6"/>
      <c r="M809" s="9">
        <v>44739.0</v>
      </c>
      <c r="N809" s="10" t="s">
        <v>23</v>
      </c>
      <c r="O809" s="10">
        <v>8240.0</v>
      </c>
      <c r="P809" s="10" t="s">
        <v>156</v>
      </c>
      <c r="Q809" s="10" t="s">
        <v>21</v>
      </c>
      <c r="R809" s="13">
        <f t="shared" si="2"/>
        <v>2</v>
      </c>
      <c r="S809" s="6"/>
      <c r="T809" s="6"/>
      <c r="U809" s="6"/>
    </row>
    <row r="810">
      <c r="A810" s="9">
        <v>44740.0</v>
      </c>
      <c r="B810" s="10" t="s">
        <v>23</v>
      </c>
      <c r="C810" s="10">
        <v>1041.0</v>
      </c>
      <c r="D810" s="10" t="s">
        <v>155</v>
      </c>
      <c r="E810" s="11">
        <v>220.0</v>
      </c>
      <c r="F810" s="10" t="s">
        <v>18</v>
      </c>
      <c r="G810" s="13">
        <f t="shared" si="1"/>
        <v>3</v>
      </c>
      <c r="H810" s="6"/>
      <c r="I810" s="6"/>
      <c r="J810" s="6"/>
      <c r="M810" s="9">
        <v>44740.0</v>
      </c>
      <c r="N810" s="10" t="s">
        <v>23</v>
      </c>
      <c r="O810" s="10">
        <v>1041.0</v>
      </c>
      <c r="P810" s="10" t="s">
        <v>155</v>
      </c>
      <c r="Q810" s="10" t="s">
        <v>18</v>
      </c>
      <c r="R810" s="13">
        <f t="shared" si="2"/>
        <v>3</v>
      </c>
      <c r="S810" s="6"/>
      <c r="T810" s="6"/>
      <c r="U810" s="6"/>
    </row>
    <row r="811">
      <c r="A811" s="9">
        <v>44741.0</v>
      </c>
      <c r="B811" s="10" t="s">
        <v>23</v>
      </c>
      <c r="C811" s="10" t="s">
        <v>37</v>
      </c>
      <c r="D811" s="10" t="s">
        <v>156</v>
      </c>
      <c r="E811" s="11">
        <v>120.0</v>
      </c>
      <c r="F811" s="10" t="s">
        <v>21</v>
      </c>
      <c r="G811" s="13">
        <f t="shared" si="1"/>
        <v>4</v>
      </c>
      <c r="H811" s="6"/>
      <c r="I811" s="6"/>
      <c r="J811" s="6"/>
      <c r="M811" s="9">
        <v>44741.0</v>
      </c>
      <c r="N811" s="10" t="s">
        <v>23</v>
      </c>
      <c r="O811" s="10" t="s">
        <v>37</v>
      </c>
      <c r="P811" s="10" t="s">
        <v>156</v>
      </c>
      <c r="Q811" s="10" t="s">
        <v>21</v>
      </c>
      <c r="R811" s="13">
        <f t="shared" si="2"/>
        <v>4</v>
      </c>
      <c r="S811" s="6"/>
      <c r="T811" s="6"/>
      <c r="U811" s="6"/>
    </row>
    <row r="812">
      <c r="A812" s="9">
        <v>44742.0</v>
      </c>
      <c r="B812" s="10" t="s">
        <v>23</v>
      </c>
      <c r="C812" s="10" t="s">
        <v>164</v>
      </c>
      <c r="D812" s="10" t="s">
        <v>158</v>
      </c>
      <c r="E812" s="11">
        <v>200.0</v>
      </c>
      <c r="F812" s="10" t="s">
        <v>14</v>
      </c>
      <c r="G812" s="13">
        <f t="shared" si="1"/>
        <v>5</v>
      </c>
      <c r="H812" s="6"/>
      <c r="I812" s="6"/>
      <c r="J812" s="6"/>
      <c r="M812" s="9">
        <v>44742.0</v>
      </c>
      <c r="N812" s="10" t="s">
        <v>23</v>
      </c>
      <c r="O812" s="10" t="s">
        <v>164</v>
      </c>
      <c r="P812" s="10" t="s">
        <v>158</v>
      </c>
      <c r="Q812" s="10" t="s">
        <v>14</v>
      </c>
      <c r="R812" s="13">
        <f t="shared" si="2"/>
        <v>5</v>
      </c>
      <c r="S812" s="6"/>
      <c r="T812" s="6"/>
      <c r="U812" s="6"/>
    </row>
    <row r="813">
      <c r="A813" s="9">
        <v>44743.0</v>
      </c>
      <c r="B813" s="10" t="s">
        <v>23</v>
      </c>
      <c r="C813" s="10" t="s">
        <v>38</v>
      </c>
      <c r="D813" s="10" t="s">
        <v>166</v>
      </c>
      <c r="E813" s="11">
        <v>200.0</v>
      </c>
      <c r="F813" s="10" t="s">
        <v>14</v>
      </c>
      <c r="G813" s="13">
        <f t="shared" si="1"/>
        <v>6</v>
      </c>
      <c r="H813" s="6"/>
      <c r="I813" s="6"/>
      <c r="J813" s="6"/>
      <c r="M813" s="9">
        <v>44743.0</v>
      </c>
      <c r="N813" s="10" t="s">
        <v>23</v>
      </c>
      <c r="O813" s="10" t="s">
        <v>38</v>
      </c>
      <c r="P813" s="10" t="s">
        <v>166</v>
      </c>
      <c r="Q813" s="10" t="s">
        <v>14</v>
      </c>
      <c r="R813" s="13">
        <f t="shared" si="2"/>
        <v>6</v>
      </c>
      <c r="S813" s="6"/>
      <c r="T813" s="6"/>
      <c r="U813" s="6"/>
    </row>
    <row r="814">
      <c r="A814" s="9">
        <v>44744.0</v>
      </c>
      <c r="B814" s="10" t="s">
        <v>254</v>
      </c>
      <c r="C814" s="10" t="s">
        <v>269</v>
      </c>
      <c r="D814" s="10" t="s">
        <v>150</v>
      </c>
      <c r="E814" s="11">
        <v>230.0</v>
      </c>
      <c r="F814" s="10" t="s">
        <v>21</v>
      </c>
      <c r="G814" s="13">
        <f t="shared" si="1"/>
        <v>7</v>
      </c>
      <c r="H814" s="6"/>
      <c r="I814" s="6"/>
      <c r="J814" s="6"/>
      <c r="M814" s="9">
        <v>44744.0</v>
      </c>
      <c r="N814" s="10" t="s">
        <v>254</v>
      </c>
      <c r="O814" s="10" t="s">
        <v>269</v>
      </c>
      <c r="P814" s="10" t="s">
        <v>150</v>
      </c>
      <c r="Q814" s="10" t="s">
        <v>21</v>
      </c>
      <c r="R814" s="13">
        <f t="shared" si="2"/>
        <v>7</v>
      </c>
      <c r="S814" s="6"/>
      <c r="T814" s="6"/>
      <c r="U814" s="6"/>
    </row>
    <row r="815">
      <c r="A815" s="9">
        <v>44745.0</v>
      </c>
      <c r="B815" s="10" t="s">
        <v>254</v>
      </c>
      <c r="C815" s="10" t="s">
        <v>270</v>
      </c>
      <c r="D815" s="10" t="s">
        <v>156</v>
      </c>
      <c r="E815" s="11">
        <v>120.0</v>
      </c>
      <c r="F815" s="10" t="s">
        <v>21</v>
      </c>
      <c r="G815" s="13">
        <f t="shared" si="1"/>
        <v>1</v>
      </c>
      <c r="H815" s="6"/>
      <c r="I815" s="6"/>
      <c r="J815" s="6"/>
      <c r="M815" s="9">
        <v>44745.0</v>
      </c>
      <c r="N815" s="10" t="s">
        <v>254</v>
      </c>
      <c r="O815" s="10" t="s">
        <v>270</v>
      </c>
      <c r="P815" s="10" t="s">
        <v>156</v>
      </c>
      <c r="Q815" s="10" t="s">
        <v>21</v>
      </c>
      <c r="R815" s="13">
        <f t="shared" si="2"/>
        <v>1</v>
      </c>
      <c r="S815" s="6"/>
      <c r="T815" s="6"/>
      <c r="U815" s="6"/>
    </row>
    <row r="816">
      <c r="A816" s="9">
        <v>44746.0</v>
      </c>
      <c r="B816" s="10" t="s">
        <v>254</v>
      </c>
      <c r="C816" s="10" t="s">
        <v>260</v>
      </c>
      <c r="D816" s="10" t="s">
        <v>162</v>
      </c>
      <c r="E816" s="11">
        <v>130.0</v>
      </c>
      <c r="F816" s="10" t="s">
        <v>18</v>
      </c>
      <c r="G816" s="13">
        <f t="shared" si="1"/>
        <v>2</v>
      </c>
      <c r="H816" s="6"/>
      <c r="I816" s="6"/>
      <c r="J816" s="6"/>
      <c r="M816" s="9">
        <v>44746.0</v>
      </c>
      <c r="N816" s="10" t="s">
        <v>254</v>
      </c>
      <c r="O816" s="10" t="s">
        <v>260</v>
      </c>
      <c r="P816" s="10" t="s">
        <v>162</v>
      </c>
      <c r="Q816" s="10" t="s">
        <v>18</v>
      </c>
      <c r="R816" s="13">
        <f t="shared" si="2"/>
        <v>2</v>
      </c>
      <c r="S816" s="6"/>
      <c r="T816" s="6"/>
      <c r="U816" s="6"/>
    </row>
    <row r="817">
      <c r="A817" s="9">
        <v>44747.0</v>
      </c>
      <c r="B817" s="10" t="s">
        <v>254</v>
      </c>
      <c r="C817" s="10" t="s">
        <v>271</v>
      </c>
      <c r="D817" s="10" t="s">
        <v>150</v>
      </c>
      <c r="E817" s="11">
        <v>230.0</v>
      </c>
      <c r="F817" s="10" t="s">
        <v>21</v>
      </c>
      <c r="G817" s="13">
        <f t="shared" si="1"/>
        <v>3</v>
      </c>
      <c r="H817" s="6"/>
      <c r="I817" s="6"/>
      <c r="J817" s="6"/>
      <c r="M817" s="9">
        <v>44747.0</v>
      </c>
      <c r="N817" s="10" t="s">
        <v>254</v>
      </c>
      <c r="O817" s="10" t="s">
        <v>271</v>
      </c>
      <c r="P817" s="10" t="s">
        <v>150</v>
      </c>
      <c r="Q817" s="10" t="s">
        <v>21</v>
      </c>
      <c r="R817" s="13">
        <f t="shared" si="2"/>
        <v>3</v>
      </c>
      <c r="S817" s="6"/>
      <c r="T817" s="6"/>
      <c r="U817" s="6"/>
    </row>
    <row r="818">
      <c r="A818" s="9">
        <v>44748.0</v>
      </c>
      <c r="B818" s="10" t="s">
        <v>97</v>
      </c>
      <c r="C818" s="16">
        <v>1.0E46</v>
      </c>
      <c r="D818" s="10" t="s">
        <v>158</v>
      </c>
      <c r="E818" s="11">
        <v>200.0</v>
      </c>
      <c r="F818" s="10" t="s">
        <v>14</v>
      </c>
      <c r="G818" s="13">
        <f t="shared" si="1"/>
        <v>4</v>
      </c>
      <c r="H818" s="6"/>
      <c r="I818" s="6"/>
      <c r="J818" s="6"/>
      <c r="M818" s="9">
        <v>44748.0</v>
      </c>
      <c r="N818" s="10" t="s">
        <v>97</v>
      </c>
      <c r="O818" s="16">
        <v>1.0E46</v>
      </c>
      <c r="P818" s="10" t="s">
        <v>158</v>
      </c>
      <c r="Q818" s="10" t="s">
        <v>14</v>
      </c>
      <c r="R818" s="13">
        <f t="shared" si="2"/>
        <v>4</v>
      </c>
      <c r="S818" s="6"/>
      <c r="T818" s="6"/>
      <c r="U818" s="6"/>
    </row>
    <row r="819">
      <c r="A819" s="9">
        <v>44749.0</v>
      </c>
      <c r="B819" s="10" t="s">
        <v>97</v>
      </c>
      <c r="C819" s="10" t="s">
        <v>98</v>
      </c>
      <c r="D819" s="10" t="s">
        <v>150</v>
      </c>
      <c r="E819" s="11">
        <v>230.0</v>
      </c>
      <c r="F819" s="10" t="s">
        <v>21</v>
      </c>
      <c r="G819" s="13">
        <f t="shared" si="1"/>
        <v>5</v>
      </c>
      <c r="H819" s="6"/>
      <c r="I819" s="6"/>
      <c r="J819" s="6"/>
      <c r="M819" s="9">
        <v>44749.0</v>
      </c>
      <c r="N819" s="10" t="s">
        <v>97</v>
      </c>
      <c r="O819" s="10" t="s">
        <v>98</v>
      </c>
      <c r="P819" s="10" t="s">
        <v>150</v>
      </c>
      <c r="Q819" s="10" t="s">
        <v>21</v>
      </c>
      <c r="R819" s="13">
        <f t="shared" si="2"/>
        <v>5</v>
      </c>
      <c r="S819" s="6"/>
      <c r="T819" s="6"/>
      <c r="U819" s="6"/>
    </row>
    <row r="820">
      <c r="A820" s="9">
        <v>44750.0</v>
      </c>
      <c r="B820" s="10" t="s">
        <v>97</v>
      </c>
      <c r="C820" s="10" t="s">
        <v>101</v>
      </c>
      <c r="D820" s="10" t="s">
        <v>166</v>
      </c>
      <c r="E820" s="11">
        <v>200.0</v>
      </c>
      <c r="F820" s="10" t="s">
        <v>14</v>
      </c>
      <c r="G820" s="13">
        <f t="shared" si="1"/>
        <v>6</v>
      </c>
      <c r="H820" s="6"/>
      <c r="I820" s="6"/>
      <c r="J820" s="6"/>
      <c r="M820" s="9">
        <v>44750.0</v>
      </c>
      <c r="N820" s="10" t="s">
        <v>97</v>
      </c>
      <c r="O820" s="10" t="s">
        <v>101</v>
      </c>
      <c r="P820" s="10" t="s">
        <v>166</v>
      </c>
      <c r="Q820" s="10" t="s">
        <v>14</v>
      </c>
      <c r="R820" s="13">
        <f t="shared" si="2"/>
        <v>6</v>
      </c>
      <c r="S820" s="6"/>
      <c r="T820" s="6"/>
      <c r="U820" s="6"/>
    </row>
    <row r="821">
      <c r="A821" s="9">
        <v>44751.0</v>
      </c>
      <c r="B821" s="10" t="s">
        <v>97</v>
      </c>
      <c r="C821" s="16">
        <v>9.0E45</v>
      </c>
      <c r="D821" s="10" t="s">
        <v>150</v>
      </c>
      <c r="E821" s="11">
        <v>230.0</v>
      </c>
      <c r="F821" s="10" t="s">
        <v>21</v>
      </c>
      <c r="G821" s="13">
        <f t="shared" si="1"/>
        <v>7</v>
      </c>
      <c r="H821" s="6"/>
      <c r="I821" s="6"/>
      <c r="J821" s="6"/>
      <c r="M821" s="9">
        <v>44751.0</v>
      </c>
      <c r="N821" s="10" t="s">
        <v>97</v>
      </c>
      <c r="O821" s="16">
        <v>9.0E45</v>
      </c>
      <c r="P821" s="10" t="s">
        <v>150</v>
      </c>
      <c r="Q821" s="10" t="s">
        <v>21</v>
      </c>
      <c r="R821" s="13">
        <f t="shared" si="2"/>
        <v>7</v>
      </c>
      <c r="S821" s="6"/>
      <c r="T821" s="6"/>
      <c r="U821" s="6"/>
    </row>
    <row r="822">
      <c r="A822" s="9">
        <v>44752.0</v>
      </c>
      <c r="B822" s="10" t="s">
        <v>97</v>
      </c>
      <c r="C822" s="10">
        <v>1544.0</v>
      </c>
      <c r="D822" s="10" t="s">
        <v>159</v>
      </c>
      <c r="E822" s="11">
        <v>90.0</v>
      </c>
      <c r="F822" s="10" t="s">
        <v>160</v>
      </c>
      <c r="G822" s="13">
        <f t="shared" si="1"/>
        <v>1</v>
      </c>
      <c r="H822" s="6"/>
      <c r="I822" s="6"/>
      <c r="J822" s="6"/>
      <c r="M822" s="9">
        <v>44752.0</v>
      </c>
      <c r="N822" s="10" t="s">
        <v>97</v>
      </c>
      <c r="O822" s="10">
        <v>1544.0</v>
      </c>
      <c r="P822" s="10" t="s">
        <v>159</v>
      </c>
      <c r="Q822" s="10" t="s">
        <v>160</v>
      </c>
      <c r="R822" s="13">
        <f t="shared" si="2"/>
        <v>1</v>
      </c>
      <c r="S822" s="6"/>
      <c r="T822" s="6"/>
      <c r="U822" s="6"/>
    </row>
    <row r="823">
      <c r="A823" s="9">
        <v>44753.0</v>
      </c>
      <c r="B823" s="10" t="s">
        <v>97</v>
      </c>
      <c r="C823" s="10">
        <v>4340.0</v>
      </c>
      <c r="D823" s="10" t="s">
        <v>156</v>
      </c>
      <c r="E823" s="11">
        <v>120.0</v>
      </c>
      <c r="F823" s="10" t="s">
        <v>21</v>
      </c>
      <c r="G823" s="13">
        <f t="shared" si="1"/>
        <v>2</v>
      </c>
      <c r="H823" s="6"/>
      <c r="I823" s="6"/>
      <c r="J823" s="6"/>
      <c r="M823" s="9">
        <v>44753.0</v>
      </c>
      <c r="N823" s="10" t="s">
        <v>97</v>
      </c>
      <c r="O823" s="10">
        <v>4340.0</v>
      </c>
      <c r="P823" s="10" t="s">
        <v>156</v>
      </c>
      <c r="Q823" s="10" t="s">
        <v>21</v>
      </c>
      <c r="R823" s="13">
        <f t="shared" si="2"/>
        <v>2</v>
      </c>
      <c r="S823" s="6"/>
      <c r="T823" s="6"/>
      <c r="U823" s="6"/>
    </row>
    <row r="824">
      <c r="A824" s="9">
        <v>44754.0</v>
      </c>
      <c r="B824" s="10" t="s">
        <v>97</v>
      </c>
      <c r="C824" s="10">
        <v>8041.0</v>
      </c>
      <c r="D824" s="10" t="s">
        <v>162</v>
      </c>
      <c r="E824" s="11">
        <v>130.0</v>
      </c>
      <c r="F824" s="10" t="s">
        <v>18</v>
      </c>
      <c r="G824" s="13">
        <f t="shared" si="1"/>
        <v>3</v>
      </c>
      <c r="H824" s="6"/>
      <c r="I824" s="6"/>
      <c r="J824" s="6"/>
      <c r="M824" s="9">
        <v>44754.0</v>
      </c>
      <c r="N824" s="10" t="s">
        <v>97</v>
      </c>
      <c r="O824" s="10">
        <v>8041.0</v>
      </c>
      <c r="P824" s="10" t="s">
        <v>162</v>
      </c>
      <c r="Q824" s="10" t="s">
        <v>18</v>
      </c>
      <c r="R824" s="13">
        <f t="shared" si="2"/>
        <v>3</v>
      </c>
      <c r="S824" s="6"/>
      <c r="T824" s="6"/>
      <c r="U824" s="6"/>
    </row>
    <row r="825">
      <c r="A825" s="9">
        <v>44755.0</v>
      </c>
      <c r="B825" s="10" t="s">
        <v>97</v>
      </c>
      <c r="C825" s="10">
        <v>8345.0</v>
      </c>
      <c r="D825" s="10" t="s">
        <v>166</v>
      </c>
      <c r="E825" s="11">
        <v>200.0</v>
      </c>
      <c r="F825" s="10" t="s">
        <v>14</v>
      </c>
      <c r="G825" s="13">
        <f t="shared" si="1"/>
        <v>4</v>
      </c>
      <c r="H825" s="6"/>
      <c r="I825" s="6"/>
      <c r="J825" s="6"/>
      <c r="M825" s="9">
        <v>44755.0</v>
      </c>
      <c r="N825" s="10" t="s">
        <v>97</v>
      </c>
      <c r="O825" s="10">
        <v>8345.0</v>
      </c>
      <c r="P825" s="10" t="s">
        <v>166</v>
      </c>
      <c r="Q825" s="10" t="s">
        <v>14</v>
      </c>
      <c r="R825" s="13">
        <f t="shared" si="2"/>
        <v>4</v>
      </c>
      <c r="S825" s="6"/>
      <c r="T825" s="6"/>
      <c r="U825" s="6"/>
    </row>
    <row r="826">
      <c r="A826" s="9">
        <v>44756.0</v>
      </c>
      <c r="B826" s="10" t="s">
        <v>97</v>
      </c>
      <c r="C826" s="10" t="s">
        <v>103</v>
      </c>
      <c r="D826" s="10" t="s">
        <v>156</v>
      </c>
      <c r="E826" s="11">
        <v>120.0</v>
      </c>
      <c r="F826" s="10" t="s">
        <v>21</v>
      </c>
      <c r="G826" s="13">
        <f t="shared" si="1"/>
        <v>5</v>
      </c>
      <c r="H826" s="6"/>
      <c r="I826" s="6"/>
      <c r="J826" s="6"/>
      <c r="M826" s="9">
        <v>44756.0</v>
      </c>
      <c r="N826" s="10" t="s">
        <v>97</v>
      </c>
      <c r="O826" s="10" t="s">
        <v>103</v>
      </c>
      <c r="P826" s="10" t="s">
        <v>156</v>
      </c>
      <c r="Q826" s="10" t="s">
        <v>21</v>
      </c>
      <c r="R826" s="13">
        <f t="shared" si="2"/>
        <v>5</v>
      </c>
      <c r="S826" s="6"/>
      <c r="T826" s="6"/>
      <c r="U826" s="6"/>
    </row>
    <row r="827">
      <c r="A827" s="9">
        <v>44757.0</v>
      </c>
      <c r="B827" s="10" t="s">
        <v>97</v>
      </c>
      <c r="C827" s="10" t="s">
        <v>239</v>
      </c>
      <c r="D827" s="10" t="s">
        <v>159</v>
      </c>
      <c r="E827" s="11">
        <v>90.0</v>
      </c>
      <c r="F827" s="10" t="s">
        <v>160</v>
      </c>
      <c r="G827" s="13">
        <f t="shared" si="1"/>
        <v>6</v>
      </c>
      <c r="H827" s="6"/>
      <c r="I827" s="6"/>
      <c r="J827" s="6"/>
      <c r="M827" s="9">
        <v>44757.0</v>
      </c>
      <c r="N827" s="10" t="s">
        <v>97</v>
      </c>
      <c r="O827" s="10" t="s">
        <v>239</v>
      </c>
      <c r="P827" s="10" t="s">
        <v>159</v>
      </c>
      <c r="Q827" s="10" t="s">
        <v>160</v>
      </c>
      <c r="R827" s="13">
        <f t="shared" si="2"/>
        <v>6</v>
      </c>
      <c r="S827" s="6"/>
      <c r="T827" s="6"/>
      <c r="U827" s="6"/>
    </row>
    <row r="828">
      <c r="A828" s="9">
        <v>44758.0</v>
      </c>
      <c r="B828" s="10" t="s">
        <v>97</v>
      </c>
      <c r="C828" s="10">
        <v>6145.0</v>
      </c>
      <c r="D828" s="10" t="s">
        <v>156</v>
      </c>
      <c r="E828" s="11">
        <v>120.0</v>
      </c>
      <c r="F828" s="10" t="s">
        <v>21</v>
      </c>
      <c r="G828" s="13">
        <f t="shared" si="1"/>
        <v>7</v>
      </c>
      <c r="H828" s="6"/>
      <c r="I828" s="6"/>
      <c r="J828" s="6"/>
      <c r="M828" s="9">
        <v>44758.0</v>
      </c>
      <c r="N828" s="10" t="s">
        <v>97</v>
      </c>
      <c r="O828" s="10">
        <v>6145.0</v>
      </c>
      <c r="P828" s="10" t="s">
        <v>156</v>
      </c>
      <c r="Q828" s="10" t="s">
        <v>21</v>
      </c>
      <c r="R828" s="13">
        <f t="shared" si="2"/>
        <v>7</v>
      </c>
      <c r="S828" s="6"/>
      <c r="T828" s="6"/>
      <c r="U828" s="6"/>
    </row>
    <row r="829">
      <c r="A829" s="9">
        <v>44759.0</v>
      </c>
      <c r="B829" s="10" t="s">
        <v>97</v>
      </c>
      <c r="C829" s="10">
        <v>5049.0</v>
      </c>
      <c r="D829" s="10" t="s">
        <v>156</v>
      </c>
      <c r="E829" s="11">
        <v>120.0</v>
      </c>
      <c r="F829" s="10" t="s">
        <v>21</v>
      </c>
      <c r="G829" s="13">
        <f t="shared" si="1"/>
        <v>1</v>
      </c>
      <c r="H829" s="6"/>
      <c r="I829" s="6"/>
      <c r="J829" s="6"/>
      <c r="M829" s="9">
        <v>44759.0</v>
      </c>
      <c r="N829" s="10" t="s">
        <v>97</v>
      </c>
      <c r="O829" s="10">
        <v>5049.0</v>
      </c>
      <c r="P829" s="10" t="s">
        <v>156</v>
      </c>
      <c r="Q829" s="10" t="s">
        <v>21</v>
      </c>
      <c r="R829" s="13">
        <f t="shared" si="2"/>
        <v>1</v>
      </c>
      <c r="S829" s="6"/>
      <c r="T829" s="6"/>
      <c r="U829" s="6"/>
    </row>
    <row r="830">
      <c r="A830" s="9">
        <v>44760.0</v>
      </c>
      <c r="B830" s="10" t="s">
        <v>97</v>
      </c>
      <c r="C830" s="10">
        <v>1342.0</v>
      </c>
      <c r="D830" s="10" t="s">
        <v>156</v>
      </c>
      <c r="E830" s="11">
        <v>120.0</v>
      </c>
      <c r="F830" s="10" t="s">
        <v>21</v>
      </c>
      <c r="G830" s="13">
        <f t="shared" si="1"/>
        <v>2</v>
      </c>
      <c r="H830" s="6"/>
      <c r="I830" s="6"/>
      <c r="J830" s="6"/>
      <c r="M830" s="9">
        <v>44760.0</v>
      </c>
      <c r="N830" s="10" t="s">
        <v>97</v>
      </c>
      <c r="O830" s="10">
        <v>1342.0</v>
      </c>
      <c r="P830" s="10" t="s">
        <v>156</v>
      </c>
      <c r="Q830" s="10" t="s">
        <v>21</v>
      </c>
      <c r="R830" s="13">
        <f t="shared" si="2"/>
        <v>2</v>
      </c>
      <c r="S830" s="6"/>
      <c r="T830" s="6"/>
      <c r="U830" s="6"/>
    </row>
    <row r="831">
      <c r="A831" s="9">
        <v>44761.0</v>
      </c>
      <c r="B831" s="10" t="s">
        <v>97</v>
      </c>
      <c r="C831" s="10" t="s">
        <v>107</v>
      </c>
      <c r="D831" s="10" t="s">
        <v>155</v>
      </c>
      <c r="E831" s="11">
        <v>220.0</v>
      </c>
      <c r="F831" s="10" t="s">
        <v>18</v>
      </c>
      <c r="G831" s="13">
        <f t="shared" si="1"/>
        <v>3</v>
      </c>
      <c r="H831" s="6"/>
      <c r="I831" s="6"/>
      <c r="J831" s="6"/>
      <c r="M831" s="9">
        <v>44761.0</v>
      </c>
      <c r="N831" s="10" t="s">
        <v>97</v>
      </c>
      <c r="O831" s="10" t="s">
        <v>107</v>
      </c>
      <c r="P831" s="10" t="s">
        <v>155</v>
      </c>
      <c r="Q831" s="10" t="s">
        <v>18</v>
      </c>
      <c r="R831" s="13">
        <f t="shared" si="2"/>
        <v>3</v>
      </c>
      <c r="S831" s="6"/>
      <c r="T831" s="6"/>
      <c r="U831" s="6"/>
    </row>
    <row r="832">
      <c r="A832" s="9">
        <v>44762.0</v>
      </c>
      <c r="B832" s="10" t="s">
        <v>97</v>
      </c>
      <c r="C832" s="10">
        <v>8247.0</v>
      </c>
      <c r="D832" s="10" t="s">
        <v>161</v>
      </c>
      <c r="E832" s="11">
        <v>240.0</v>
      </c>
      <c r="F832" s="10" t="s">
        <v>21</v>
      </c>
      <c r="G832" s="13">
        <f t="shared" si="1"/>
        <v>4</v>
      </c>
      <c r="H832" s="6"/>
      <c r="I832" s="6"/>
      <c r="J832" s="6"/>
      <c r="M832" s="9">
        <v>44762.0</v>
      </c>
      <c r="N832" s="10" t="s">
        <v>97</v>
      </c>
      <c r="O832" s="10">
        <v>8247.0</v>
      </c>
      <c r="P832" s="10" t="s">
        <v>161</v>
      </c>
      <c r="Q832" s="10" t="s">
        <v>21</v>
      </c>
      <c r="R832" s="13">
        <f t="shared" si="2"/>
        <v>4</v>
      </c>
      <c r="S832" s="6"/>
      <c r="T832" s="6"/>
      <c r="U832" s="6"/>
    </row>
    <row r="833">
      <c r="A833" s="9">
        <v>44763.0</v>
      </c>
      <c r="B833" s="10" t="s">
        <v>97</v>
      </c>
      <c r="C833" s="10" t="s">
        <v>170</v>
      </c>
      <c r="D833" s="10" t="s">
        <v>166</v>
      </c>
      <c r="E833" s="11">
        <v>200.0</v>
      </c>
      <c r="F833" s="10" t="s">
        <v>14</v>
      </c>
      <c r="G833" s="13">
        <f t="shared" si="1"/>
        <v>5</v>
      </c>
      <c r="H833" s="6"/>
      <c r="I833" s="6"/>
      <c r="J833" s="6"/>
      <c r="M833" s="9">
        <v>44763.0</v>
      </c>
      <c r="N833" s="10" t="s">
        <v>97</v>
      </c>
      <c r="O833" s="10" t="s">
        <v>170</v>
      </c>
      <c r="P833" s="10" t="s">
        <v>166</v>
      </c>
      <c r="Q833" s="10" t="s">
        <v>14</v>
      </c>
      <c r="R833" s="13">
        <f t="shared" si="2"/>
        <v>5</v>
      </c>
      <c r="S833" s="6"/>
      <c r="T833" s="6"/>
      <c r="U833" s="6"/>
    </row>
    <row r="834">
      <c r="A834" s="9">
        <v>44764.0</v>
      </c>
      <c r="B834" s="10" t="s">
        <v>97</v>
      </c>
      <c r="C834" s="10" t="s">
        <v>111</v>
      </c>
      <c r="D834" s="10" t="s">
        <v>159</v>
      </c>
      <c r="E834" s="11">
        <v>90.0</v>
      </c>
      <c r="F834" s="10" t="s">
        <v>160</v>
      </c>
      <c r="G834" s="13">
        <f t="shared" si="1"/>
        <v>6</v>
      </c>
      <c r="H834" s="6"/>
      <c r="I834" s="6"/>
      <c r="J834" s="6"/>
      <c r="M834" s="9">
        <v>44764.0</v>
      </c>
      <c r="N834" s="10" t="s">
        <v>97</v>
      </c>
      <c r="O834" s="10" t="s">
        <v>111</v>
      </c>
      <c r="P834" s="10" t="s">
        <v>159</v>
      </c>
      <c r="Q834" s="10" t="s">
        <v>160</v>
      </c>
      <c r="R834" s="13">
        <f t="shared" si="2"/>
        <v>6</v>
      </c>
      <c r="S834" s="6"/>
      <c r="T834" s="6"/>
      <c r="U834" s="6"/>
    </row>
    <row r="835">
      <c r="A835" s="9">
        <v>44765.0</v>
      </c>
      <c r="B835" s="10" t="s">
        <v>97</v>
      </c>
      <c r="C835" s="10" t="s">
        <v>272</v>
      </c>
      <c r="D835" s="10" t="s">
        <v>153</v>
      </c>
      <c r="E835" s="11">
        <v>220.0</v>
      </c>
      <c r="F835" s="10" t="s">
        <v>12</v>
      </c>
      <c r="G835" s="13">
        <f t="shared" si="1"/>
        <v>7</v>
      </c>
      <c r="H835" s="6"/>
      <c r="I835" s="6"/>
      <c r="J835" s="6"/>
      <c r="M835" s="9">
        <v>44765.0</v>
      </c>
      <c r="N835" s="10" t="s">
        <v>97</v>
      </c>
      <c r="O835" s="10" t="s">
        <v>272</v>
      </c>
      <c r="P835" s="10" t="s">
        <v>153</v>
      </c>
      <c r="Q835" s="10" t="s">
        <v>12</v>
      </c>
      <c r="R835" s="13">
        <f t="shared" si="2"/>
        <v>7</v>
      </c>
      <c r="S835" s="6"/>
      <c r="T835" s="6"/>
      <c r="U835" s="6"/>
    </row>
    <row r="836">
      <c r="A836" s="9">
        <v>44766.0</v>
      </c>
      <c r="B836" s="10" t="s">
        <v>97</v>
      </c>
      <c r="C836" s="10" t="s">
        <v>172</v>
      </c>
      <c r="D836" s="10" t="s">
        <v>166</v>
      </c>
      <c r="E836" s="11">
        <v>200.0</v>
      </c>
      <c r="F836" s="10" t="s">
        <v>14</v>
      </c>
      <c r="G836" s="13">
        <f t="shared" si="1"/>
        <v>1</v>
      </c>
      <c r="H836" s="6"/>
      <c r="I836" s="6"/>
      <c r="J836" s="6"/>
      <c r="M836" s="9">
        <v>44766.0</v>
      </c>
      <c r="N836" s="10" t="s">
        <v>97</v>
      </c>
      <c r="O836" s="10" t="s">
        <v>172</v>
      </c>
      <c r="P836" s="10" t="s">
        <v>166</v>
      </c>
      <c r="Q836" s="10" t="s">
        <v>14</v>
      </c>
      <c r="R836" s="13">
        <f t="shared" si="2"/>
        <v>1</v>
      </c>
      <c r="S836" s="6"/>
      <c r="T836" s="6"/>
      <c r="U836" s="6"/>
    </row>
    <row r="837">
      <c r="A837" s="9">
        <v>44767.0</v>
      </c>
      <c r="B837" s="10" t="s">
        <v>97</v>
      </c>
      <c r="C837" s="10" t="s">
        <v>112</v>
      </c>
      <c r="D837" s="10" t="s">
        <v>158</v>
      </c>
      <c r="E837" s="11">
        <v>200.0</v>
      </c>
      <c r="F837" s="10" t="s">
        <v>14</v>
      </c>
      <c r="G837" s="13">
        <f t="shared" si="1"/>
        <v>2</v>
      </c>
      <c r="H837" s="6"/>
      <c r="I837" s="6"/>
      <c r="J837" s="6"/>
      <c r="M837" s="9">
        <v>44767.0</v>
      </c>
      <c r="N837" s="10" t="s">
        <v>97</v>
      </c>
      <c r="O837" s="10" t="s">
        <v>112</v>
      </c>
      <c r="P837" s="10" t="s">
        <v>158</v>
      </c>
      <c r="Q837" s="10" t="s">
        <v>14</v>
      </c>
      <c r="R837" s="13">
        <f t="shared" si="2"/>
        <v>2</v>
      </c>
      <c r="S837" s="6"/>
      <c r="T837" s="6"/>
      <c r="U837" s="6"/>
    </row>
    <row r="838">
      <c r="A838" s="9">
        <v>44768.0</v>
      </c>
      <c r="B838" s="10" t="s">
        <v>97</v>
      </c>
      <c r="C838" s="10" t="s">
        <v>209</v>
      </c>
      <c r="D838" s="10" t="s">
        <v>159</v>
      </c>
      <c r="E838" s="11">
        <v>90.0</v>
      </c>
      <c r="F838" s="10" t="s">
        <v>160</v>
      </c>
      <c r="G838" s="13">
        <f t="shared" si="1"/>
        <v>3</v>
      </c>
      <c r="H838" s="6"/>
      <c r="I838" s="6"/>
      <c r="J838" s="6"/>
      <c r="M838" s="9">
        <v>44768.0</v>
      </c>
      <c r="N838" s="10" t="s">
        <v>97</v>
      </c>
      <c r="O838" s="10" t="s">
        <v>209</v>
      </c>
      <c r="P838" s="10" t="s">
        <v>159</v>
      </c>
      <c r="Q838" s="10" t="s">
        <v>160</v>
      </c>
      <c r="R838" s="13">
        <f t="shared" si="2"/>
        <v>3</v>
      </c>
      <c r="S838" s="6"/>
      <c r="T838" s="6"/>
      <c r="U838" s="6"/>
    </row>
    <row r="839">
      <c r="A839" s="9">
        <v>44769.0</v>
      </c>
      <c r="B839" s="10" t="s">
        <v>97</v>
      </c>
      <c r="C839" s="10" t="s">
        <v>263</v>
      </c>
      <c r="D839" s="10" t="s">
        <v>159</v>
      </c>
      <c r="E839" s="11">
        <v>90.0</v>
      </c>
      <c r="F839" s="10" t="s">
        <v>160</v>
      </c>
      <c r="G839" s="13">
        <f t="shared" si="1"/>
        <v>4</v>
      </c>
      <c r="H839" s="6"/>
      <c r="I839" s="6"/>
      <c r="J839" s="6"/>
      <c r="M839" s="9">
        <v>44769.0</v>
      </c>
      <c r="N839" s="10" t="s">
        <v>97</v>
      </c>
      <c r="O839" s="10" t="s">
        <v>263</v>
      </c>
      <c r="P839" s="10" t="s">
        <v>159</v>
      </c>
      <c r="Q839" s="10" t="s">
        <v>160</v>
      </c>
      <c r="R839" s="13">
        <f t="shared" si="2"/>
        <v>4</v>
      </c>
      <c r="S839" s="6"/>
      <c r="T839" s="6"/>
      <c r="U839" s="6"/>
    </row>
    <row r="840">
      <c r="A840" s="9">
        <v>44770.0</v>
      </c>
      <c r="B840" s="10" t="s">
        <v>114</v>
      </c>
      <c r="C840" s="10">
        <v>5043.0</v>
      </c>
      <c r="D840" s="10" t="s">
        <v>161</v>
      </c>
      <c r="E840" s="11">
        <v>240.0</v>
      </c>
      <c r="F840" s="10" t="s">
        <v>21</v>
      </c>
      <c r="G840" s="13">
        <f t="shared" si="1"/>
        <v>5</v>
      </c>
      <c r="H840" s="6"/>
      <c r="I840" s="6"/>
      <c r="J840" s="6"/>
      <c r="M840" s="9">
        <v>44770.0</v>
      </c>
      <c r="N840" s="10" t="s">
        <v>114</v>
      </c>
      <c r="O840" s="10">
        <v>5043.0</v>
      </c>
      <c r="P840" s="10" t="s">
        <v>161</v>
      </c>
      <c r="Q840" s="10" t="s">
        <v>21</v>
      </c>
      <c r="R840" s="13">
        <f t="shared" si="2"/>
        <v>5</v>
      </c>
      <c r="S840" s="6"/>
      <c r="T840" s="6"/>
      <c r="U840" s="6"/>
    </row>
    <row r="841">
      <c r="A841" s="9">
        <v>44771.0</v>
      </c>
      <c r="B841" s="10" t="s">
        <v>114</v>
      </c>
      <c r="C841" s="10">
        <v>5043.0</v>
      </c>
      <c r="D841" s="10" t="s">
        <v>150</v>
      </c>
      <c r="E841" s="11">
        <v>230.0</v>
      </c>
      <c r="F841" s="10" t="s">
        <v>21</v>
      </c>
      <c r="G841" s="13">
        <f t="shared" si="1"/>
        <v>6</v>
      </c>
      <c r="H841" s="6"/>
      <c r="I841" s="6"/>
      <c r="J841" s="6"/>
      <c r="M841" s="9">
        <v>44771.0</v>
      </c>
      <c r="N841" s="10" t="s">
        <v>114</v>
      </c>
      <c r="O841" s="10">
        <v>5043.0</v>
      </c>
      <c r="P841" s="10" t="s">
        <v>150</v>
      </c>
      <c r="Q841" s="10" t="s">
        <v>21</v>
      </c>
      <c r="R841" s="13">
        <f t="shared" si="2"/>
        <v>6</v>
      </c>
      <c r="S841" s="6"/>
      <c r="T841" s="6"/>
      <c r="U841" s="6"/>
    </row>
    <row r="842">
      <c r="A842" s="9">
        <v>44772.0</v>
      </c>
      <c r="B842" s="10" t="s">
        <v>114</v>
      </c>
      <c r="C842" s="10">
        <v>5043.0</v>
      </c>
      <c r="D842" s="10" t="s">
        <v>158</v>
      </c>
      <c r="E842" s="11">
        <v>200.0</v>
      </c>
      <c r="F842" s="10" t="s">
        <v>14</v>
      </c>
      <c r="G842" s="13">
        <f t="shared" si="1"/>
        <v>7</v>
      </c>
      <c r="H842" s="6"/>
      <c r="I842" s="6"/>
      <c r="J842" s="6"/>
      <c r="M842" s="9">
        <v>44772.0</v>
      </c>
      <c r="N842" s="10" t="s">
        <v>114</v>
      </c>
      <c r="O842" s="10">
        <v>5043.0</v>
      </c>
      <c r="P842" s="10" t="s">
        <v>158</v>
      </c>
      <c r="Q842" s="10" t="s">
        <v>14</v>
      </c>
      <c r="R842" s="13">
        <f t="shared" si="2"/>
        <v>7</v>
      </c>
      <c r="S842" s="6"/>
      <c r="T842" s="6"/>
      <c r="U842" s="6"/>
    </row>
    <row r="843">
      <c r="A843" s="9">
        <v>44773.0</v>
      </c>
      <c r="B843" s="10" t="s">
        <v>114</v>
      </c>
      <c r="C843" s="10">
        <v>5043.0</v>
      </c>
      <c r="D843" s="10" t="s">
        <v>166</v>
      </c>
      <c r="E843" s="11">
        <v>200.0</v>
      </c>
      <c r="F843" s="10" t="s">
        <v>14</v>
      </c>
      <c r="G843" s="13">
        <f t="shared" si="1"/>
        <v>1</v>
      </c>
      <c r="H843" s="6"/>
      <c r="I843" s="6"/>
      <c r="J843" s="6"/>
      <c r="M843" s="9">
        <v>44773.0</v>
      </c>
      <c r="N843" s="10" t="s">
        <v>114</v>
      </c>
      <c r="O843" s="10">
        <v>5043.0</v>
      </c>
      <c r="P843" s="10" t="s">
        <v>166</v>
      </c>
      <c r="Q843" s="10" t="s">
        <v>14</v>
      </c>
      <c r="R843" s="13">
        <f t="shared" si="2"/>
        <v>1</v>
      </c>
      <c r="S843" s="6"/>
      <c r="T843" s="6"/>
      <c r="U843" s="6"/>
    </row>
    <row r="844">
      <c r="A844" s="9">
        <v>44774.0</v>
      </c>
      <c r="B844" s="10" t="s">
        <v>114</v>
      </c>
      <c r="C844" s="10">
        <v>5043.0</v>
      </c>
      <c r="D844" s="10" t="s">
        <v>153</v>
      </c>
      <c r="E844" s="11">
        <v>220.0</v>
      </c>
      <c r="F844" s="10" t="s">
        <v>12</v>
      </c>
      <c r="G844" s="13">
        <f t="shared" si="1"/>
        <v>2</v>
      </c>
      <c r="H844" s="6"/>
      <c r="I844" s="6"/>
      <c r="J844" s="6"/>
      <c r="M844" s="9">
        <v>44774.0</v>
      </c>
      <c r="N844" s="10" t="s">
        <v>114</v>
      </c>
      <c r="O844" s="10">
        <v>5043.0</v>
      </c>
      <c r="P844" s="10" t="s">
        <v>153</v>
      </c>
      <c r="Q844" s="10" t="s">
        <v>12</v>
      </c>
      <c r="R844" s="13">
        <f t="shared" si="2"/>
        <v>2</v>
      </c>
      <c r="S844" s="6"/>
      <c r="T844" s="6"/>
      <c r="U844" s="6"/>
    </row>
    <row r="845">
      <c r="A845" s="9">
        <v>44775.0</v>
      </c>
      <c r="B845" s="10" t="s">
        <v>114</v>
      </c>
      <c r="C845" s="10">
        <v>5043.0</v>
      </c>
      <c r="D845" s="10" t="s">
        <v>152</v>
      </c>
      <c r="E845" s="11">
        <v>250.0</v>
      </c>
      <c r="F845" s="10" t="s">
        <v>21</v>
      </c>
      <c r="G845" s="13">
        <f t="shared" si="1"/>
        <v>3</v>
      </c>
      <c r="H845" s="6"/>
      <c r="I845" s="6"/>
      <c r="J845" s="6"/>
      <c r="M845" s="9">
        <v>44775.0</v>
      </c>
      <c r="N845" s="10" t="s">
        <v>114</v>
      </c>
      <c r="O845" s="10">
        <v>5043.0</v>
      </c>
      <c r="P845" s="10" t="s">
        <v>152</v>
      </c>
      <c r="Q845" s="10" t="s">
        <v>21</v>
      </c>
      <c r="R845" s="13">
        <f t="shared" si="2"/>
        <v>3</v>
      </c>
      <c r="S845" s="6"/>
      <c r="T845" s="6"/>
      <c r="U845" s="6"/>
    </row>
    <row r="846">
      <c r="A846" s="9">
        <v>44776.0</v>
      </c>
      <c r="B846" s="10" t="s">
        <v>115</v>
      </c>
      <c r="C846" s="10" t="s">
        <v>174</v>
      </c>
      <c r="D846" s="10" t="s">
        <v>150</v>
      </c>
      <c r="E846" s="11">
        <v>230.0</v>
      </c>
      <c r="F846" s="10" t="s">
        <v>21</v>
      </c>
      <c r="G846" s="13">
        <f t="shared" si="1"/>
        <v>4</v>
      </c>
      <c r="H846" s="6"/>
      <c r="I846" s="6"/>
      <c r="J846" s="6"/>
      <c r="M846" s="9">
        <v>44776.0</v>
      </c>
      <c r="N846" s="10" t="s">
        <v>115</v>
      </c>
      <c r="O846" s="10" t="s">
        <v>174</v>
      </c>
      <c r="P846" s="10" t="s">
        <v>150</v>
      </c>
      <c r="Q846" s="10" t="s">
        <v>21</v>
      </c>
      <c r="R846" s="13">
        <f t="shared" si="2"/>
        <v>4</v>
      </c>
      <c r="S846" s="6"/>
      <c r="T846" s="6"/>
      <c r="U846" s="6"/>
    </row>
    <row r="847">
      <c r="A847" s="9">
        <v>44777.0</v>
      </c>
      <c r="B847" s="10" t="s">
        <v>115</v>
      </c>
      <c r="C847" s="16">
        <v>9.0E42</v>
      </c>
      <c r="D847" s="10" t="s">
        <v>153</v>
      </c>
      <c r="E847" s="11">
        <v>220.0</v>
      </c>
      <c r="F847" s="10" t="s">
        <v>12</v>
      </c>
      <c r="G847" s="13">
        <f t="shared" si="1"/>
        <v>5</v>
      </c>
      <c r="H847" s="6"/>
      <c r="I847" s="6"/>
      <c r="J847" s="6"/>
      <c r="M847" s="9">
        <v>44777.0</v>
      </c>
      <c r="N847" s="10" t="s">
        <v>115</v>
      </c>
      <c r="O847" s="16">
        <v>9.0E42</v>
      </c>
      <c r="P847" s="10" t="s">
        <v>153</v>
      </c>
      <c r="Q847" s="10" t="s">
        <v>12</v>
      </c>
      <c r="R847" s="13">
        <f t="shared" si="2"/>
        <v>5</v>
      </c>
      <c r="S847" s="6"/>
      <c r="T847" s="6"/>
      <c r="U847" s="6"/>
    </row>
    <row r="848">
      <c r="A848" s="9">
        <v>44778.0</v>
      </c>
      <c r="B848" s="10" t="s">
        <v>115</v>
      </c>
      <c r="C848" s="10" t="s">
        <v>118</v>
      </c>
      <c r="D848" s="10" t="s">
        <v>166</v>
      </c>
      <c r="E848" s="11">
        <v>200.0</v>
      </c>
      <c r="F848" s="10" t="s">
        <v>14</v>
      </c>
      <c r="G848" s="13">
        <f t="shared" si="1"/>
        <v>6</v>
      </c>
      <c r="H848" s="6"/>
      <c r="I848" s="6"/>
      <c r="J848" s="6"/>
      <c r="M848" s="9">
        <v>44778.0</v>
      </c>
      <c r="N848" s="10" t="s">
        <v>115</v>
      </c>
      <c r="O848" s="10" t="s">
        <v>118</v>
      </c>
      <c r="P848" s="10" t="s">
        <v>166</v>
      </c>
      <c r="Q848" s="10" t="s">
        <v>14</v>
      </c>
      <c r="R848" s="13">
        <f t="shared" si="2"/>
        <v>6</v>
      </c>
      <c r="S848" s="6"/>
      <c r="T848" s="6"/>
      <c r="U848" s="6"/>
    </row>
    <row r="849">
      <c r="A849" s="9">
        <v>44779.0</v>
      </c>
      <c r="B849" s="10" t="s">
        <v>115</v>
      </c>
      <c r="C849" s="10" t="s">
        <v>119</v>
      </c>
      <c r="D849" s="10" t="s">
        <v>150</v>
      </c>
      <c r="E849" s="11">
        <v>230.0</v>
      </c>
      <c r="F849" s="10" t="s">
        <v>21</v>
      </c>
      <c r="G849" s="13">
        <f t="shared" si="1"/>
        <v>7</v>
      </c>
      <c r="H849" s="6"/>
      <c r="I849" s="6"/>
      <c r="J849" s="6"/>
      <c r="M849" s="9">
        <v>44779.0</v>
      </c>
      <c r="N849" s="10" t="s">
        <v>115</v>
      </c>
      <c r="O849" s="10" t="s">
        <v>119</v>
      </c>
      <c r="P849" s="10" t="s">
        <v>150</v>
      </c>
      <c r="Q849" s="10" t="s">
        <v>21</v>
      </c>
      <c r="R849" s="13">
        <f t="shared" si="2"/>
        <v>7</v>
      </c>
      <c r="S849" s="6"/>
      <c r="T849" s="6"/>
      <c r="U849" s="6"/>
    </row>
    <row r="850">
      <c r="A850" s="9">
        <v>44780.0</v>
      </c>
      <c r="B850" s="10" t="s">
        <v>115</v>
      </c>
      <c r="C850" s="10" t="s">
        <v>121</v>
      </c>
      <c r="D850" s="10" t="s">
        <v>152</v>
      </c>
      <c r="E850" s="11">
        <v>250.0</v>
      </c>
      <c r="F850" s="10" t="s">
        <v>21</v>
      </c>
      <c r="G850" s="13">
        <f t="shared" si="1"/>
        <v>1</v>
      </c>
      <c r="H850" s="6"/>
      <c r="I850" s="6"/>
      <c r="J850" s="6"/>
      <c r="M850" s="9">
        <v>44780.0</v>
      </c>
      <c r="N850" s="10" t="s">
        <v>115</v>
      </c>
      <c r="O850" s="10" t="s">
        <v>121</v>
      </c>
      <c r="P850" s="10" t="s">
        <v>152</v>
      </c>
      <c r="Q850" s="10" t="s">
        <v>21</v>
      </c>
      <c r="R850" s="13">
        <f t="shared" si="2"/>
        <v>1</v>
      </c>
      <c r="S850" s="6"/>
      <c r="T850" s="6"/>
      <c r="U850" s="6"/>
    </row>
    <row r="851">
      <c r="A851" s="9">
        <v>44781.0</v>
      </c>
      <c r="B851" s="10" t="s">
        <v>115</v>
      </c>
      <c r="C851" s="10" t="s">
        <v>176</v>
      </c>
      <c r="D851" s="10" t="s">
        <v>162</v>
      </c>
      <c r="E851" s="11">
        <v>130.0</v>
      </c>
      <c r="F851" s="10" t="s">
        <v>18</v>
      </c>
      <c r="G851" s="13">
        <f t="shared" si="1"/>
        <v>2</v>
      </c>
      <c r="H851" s="6"/>
      <c r="I851" s="6"/>
      <c r="J851" s="6"/>
      <c r="M851" s="9">
        <v>44781.0</v>
      </c>
      <c r="N851" s="10" t="s">
        <v>115</v>
      </c>
      <c r="O851" s="10" t="s">
        <v>176</v>
      </c>
      <c r="P851" s="10" t="s">
        <v>162</v>
      </c>
      <c r="Q851" s="10" t="s">
        <v>18</v>
      </c>
      <c r="R851" s="13">
        <f t="shared" si="2"/>
        <v>2</v>
      </c>
      <c r="S851" s="6"/>
      <c r="T851" s="6"/>
      <c r="U851" s="6"/>
    </row>
    <row r="852">
      <c r="A852" s="9">
        <v>44782.0</v>
      </c>
      <c r="B852" s="10" t="s">
        <v>122</v>
      </c>
      <c r="C852" s="10" t="s">
        <v>273</v>
      </c>
      <c r="D852" s="10" t="s">
        <v>156</v>
      </c>
      <c r="E852" s="11">
        <v>120.0</v>
      </c>
      <c r="F852" s="10" t="s">
        <v>21</v>
      </c>
      <c r="G852" s="13">
        <f t="shared" si="1"/>
        <v>3</v>
      </c>
      <c r="H852" s="6"/>
      <c r="I852" s="6"/>
      <c r="J852" s="6"/>
      <c r="M852" s="9">
        <v>44782.0</v>
      </c>
      <c r="N852" s="10" t="s">
        <v>122</v>
      </c>
      <c r="O852" s="10" t="s">
        <v>273</v>
      </c>
      <c r="P852" s="10" t="s">
        <v>156</v>
      </c>
      <c r="Q852" s="10" t="s">
        <v>21</v>
      </c>
      <c r="R852" s="13">
        <f t="shared" si="2"/>
        <v>3</v>
      </c>
      <c r="S852" s="6"/>
      <c r="T852" s="6"/>
      <c r="U852" s="6"/>
    </row>
    <row r="853">
      <c r="A853" s="9">
        <v>44783.0</v>
      </c>
      <c r="B853" s="10" t="s">
        <v>122</v>
      </c>
      <c r="C853" s="10" t="s">
        <v>273</v>
      </c>
      <c r="D853" s="10" t="s">
        <v>153</v>
      </c>
      <c r="E853" s="11">
        <v>220.0</v>
      </c>
      <c r="F853" s="10" t="s">
        <v>12</v>
      </c>
      <c r="G853" s="13">
        <f t="shared" si="1"/>
        <v>4</v>
      </c>
      <c r="H853" s="6"/>
      <c r="I853" s="6"/>
      <c r="J853" s="6"/>
      <c r="M853" s="9">
        <v>44783.0</v>
      </c>
      <c r="N853" s="10" t="s">
        <v>122</v>
      </c>
      <c r="O853" s="10" t="s">
        <v>273</v>
      </c>
      <c r="P853" s="10" t="s">
        <v>153</v>
      </c>
      <c r="Q853" s="10" t="s">
        <v>12</v>
      </c>
      <c r="R853" s="13">
        <f t="shared" si="2"/>
        <v>4</v>
      </c>
      <c r="S853" s="6"/>
      <c r="T853" s="6"/>
      <c r="U853" s="6"/>
    </row>
    <row r="854">
      <c r="A854" s="9">
        <v>44784.0</v>
      </c>
      <c r="B854" s="10" t="s">
        <v>122</v>
      </c>
      <c r="C854" s="10" t="s">
        <v>123</v>
      </c>
      <c r="D854" s="10" t="s">
        <v>166</v>
      </c>
      <c r="E854" s="11">
        <v>200.0</v>
      </c>
      <c r="F854" s="10" t="s">
        <v>14</v>
      </c>
      <c r="G854" s="13">
        <f t="shared" si="1"/>
        <v>5</v>
      </c>
      <c r="H854" s="6"/>
      <c r="I854" s="6"/>
      <c r="J854" s="6"/>
      <c r="M854" s="9">
        <v>44784.0</v>
      </c>
      <c r="N854" s="10" t="s">
        <v>122</v>
      </c>
      <c r="O854" s="10" t="s">
        <v>123</v>
      </c>
      <c r="P854" s="10" t="s">
        <v>166</v>
      </c>
      <c r="Q854" s="10" t="s">
        <v>14</v>
      </c>
      <c r="R854" s="13">
        <f t="shared" si="2"/>
        <v>5</v>
      </c>
      <c r="S854" s="6"/>
      <c r="T854" s="6"/>
      <c r="U854" s="6"/>
    </row>
    <row r="855">
      <c r="A855" s="9">
        <v>44785.0</v>
      </c>
      <c r="B855" s="10" t="s">
        <v>122</v>
      </c>
      <c r="C855" s="10" t="s">
        <v>179</v>
      </c>
      <c r="D855" s="10" t="s">
        <v>166</v>
      </c>
      <c r="E855" s="11">
        <v>200.0</v>
      </c>
      <c r="F855" s="10" t="s">
        <v>14</v>
      </c>
      <c r="G855" s="13">
        <f t="shared" si="1"/>
        <v>6</v>
      </c>
      <c r="H855" s="6"/>
      <c r="I855" s="6"/>
      <c r="J855" s="6"/>
      <c r="M855" s="9">
        <v>44785.0</v>
      </c>
      <c r="N855" s="10" t="s">
        <v>122</v>
      </c>
      <c r="O855" s="10" t="s">
        <v>179</v>
      </c>
      <c r="P855" s="10" t="s">
        <v>166</v>
      </c>
      <c r="Q855" s="10" t="s">
        <v>14</v>
      </c>
      <c r="R855" s="13">
        <f t="shared" si="2"/>
        <v>6</v>
      </c>
      <c r="S855" s="6"/>
      <c r="T855" s="6"/>
      <c r="U855" s="6"/>
    </row>
    <row r="856">
      <c r="A856" s="9">
        <v>44786.0</v>
      </c>
      <c r="B856" s="10" t="s">
        <v>122</v>
      </c>
      <c r="C856" s="10" t="s">
        <v>125</v>
      </c>
      <c r="D856" s="10" t="s">
        <v>153</v>
      </c>
      <c r="E856" s="11">
        <v>220.0</v>
      </c>
      <c r="F856" s="10" t="s">
        <v>12</v>
      </c>
      <c r="G856" s="13">
        <f t="shared" si="1"/>
        <v>7</v>
      </c>
      <c r="H856" s="6"/>
      <c r="I856" s="6"/>
      <c r="J856" s="6"/>
      <c r="M856" s="9">
        <v>44786.0</v>
      </c>
      <c r="N856" s="10" t="s">
        <v>122</v>
      </c>
      <c r="O856" s="10" t="s">
        <v>125</v>
      </c>
      <c r="P856" s="10" t="s">
        <v>153</v>
      </c>
      <c r="Q856" s="10" t="s">
        <v>12</v>
      </c>
      <c r="R856" s="13">
        <f t="shared" si="2"/>
        <v>7</v>
      </c>
      <c r="S856" s="6"/>
      <c r="T856" s="6"/>
      <c r="U856" s="6"/>
    </row>
    <row r="857">
      <c r="A857" s="9">
        <v>44787.0</v>
      </c>
      <c r="B857" s="10" t="s">
        <v>122</v>
      </c>
      <c r="C857" s="10" t="s">
        <v>128</v>
      </c>
      <c r="D857" s="10" t="s">
        <v>158</v>
      </c>
      <c r="E857" s="11">
        <v>200.0</v>
      </c>
      <c r="F857" s="10" t="s">
        <v>14</v>
      </c>
      <c r="G857" s="13">
        <f t="shared" si="1"/>
        <v>1</v>
      </c>
      <c r="H857" s="6"/>
      <c r="I857" s="6"/>
      <c r="J857" s="6"/>
      <c r="M857" s="9">
        <v>44787.0</v>
      </c>
      <c r="N857" s="10" t="s">
        <v>122</v>
      </c>
      <c r="O857" s="10" t="s">
        <v>128</v>
      </c>
      <c r="P857" s="10" t="s">
        <v>158</v>
      </c>
      <c r="Q857" s="10" t="s">
        <v>14</v>
      </c>
      <c r="R857" s="13">
        <f t="shared" si="2"/>
        <v>1</v>
      </c>
      <c r="S857" s="6"/>
      <c r="T857" s="6"/>
      <c r="U857" s="6"/>
    </row>
    <row r="858">
      <c r="A858" s="9">
        <v>44788.0</v>
      </c>
      <c r="B858" s="10" t="s">
        <v>15</v>
      </c>
      <c r="C858" s="10" t="s">
        <v>245</v>
      </c>
      <c r="D858" s="10" t="s">
        <v>156</v>
      </c>
      <c r="E858" s="11">
        <v>120.0</v>
      </c>
      <c r="F858" s="10" t="s">
        <v>21</v>
      </c>
      <c r="G858" s="13">
        <f t="shared" si="1"/>
        <v>2</v>
      </c>
      <c r="H858" s="6"/>
      <c r="I858" s="6"/>
      <c r="J858" s="6"/>
      <c r="M858" s="9">
        <v>44788.0</v>
      </c>
      <c r="N858" s="10" t="s">
        <v>15</v>
      </c>
      <c r="O858" s="10" t="s">
        <v>245</v>
      </c>
      <c r="P858" s="10" t="s">
        <v>156</v>
      </c>
      <c r="Q858" s="10" t="s">
        <v>21</v>
      </c>
      <c r="R858" s="13">
        <f t="shared" si="2"/>
        <v>2</v>
      </c>
      <c r="S858" s="6"/>
      <c r="T858" s="6"/>
      <c r="U858" s="6"/>
    </row>
    <row r="859">
      <c r="A859" s="9">
        <v>44789.0</v>
      </c>
      <c r="B859" s="10" t="s">
        <v>15</v>
      </c>
      <c r="C859" s="10" t="s">
        <v>216</v>
      </c>
      <c r="D859" s="10" t="s">
        <v>153</v>
      </c>
      <c r="E859" s="11">
        <v>220.0</v>
      </c>
      <c r="F859" s="10" t="s">
        <v>12</v>
      </c>
      <c r="G859" s="13">
        <f t="shared" si="1"/>
        <v>3</v>
      </c>
      <c r="H859" s="6"/>
      <c r="I859" s="6"/>
      <c r="J859" s="6"/>
      <c r="M859" s="9">
        <v>44789.0</v>
      </c>
      <c r="N859" s="10" t="s">
        <v>15</v>
      </c>
      <c r="O859" s="10" t="s">
        <v>216</v>
      </c>
      <c r="P859" s="10" t="s">
        <v>153</v>
      </c>
      <c r="Q859" s="10" t="s">
        <v>12</v>
      </c>
      <c r="R859" s="13">
        <f t="shared" si="2"/>
        <v>3</v>
      </c>
      <c r="S859" s="6"/>
      <c r="T859" s="6"/>
      <c r="U859" s="6"/>
    </row>
    <row r="860">
      <c r="A860" s="9">
        <v>44790.0</v>
      </c>
      <c r="B860" s="10" t="s">
        <v>15</v>
      </c>
      <c r="C860" s="10" t="s">
        <v>130</v>
      </c>
      <c r="D860" s="10" t="s">
        <v>161</v>
      </c>
      <c r="E860" s="11">
        <v>240.0</v>
      </c>
      <c r="F860" s="10" t="s">
        <v>21</v>
      </c>
      <c r="G860" s="13">
        <f t="shared" si="1"/>
        <v>4</v>
      </c>
      <c r="H860" s="6"/>
      <c r="I860" s="6"/>
      <c r="J860" s="6"/>
      <c r="M860" s="9">
        <v>44790.0</v>
      </c>
      <c r="N860" s="10" t="s">
        <v>15</v>
      </c>
      <c r="O860" s="10" t="s">
        <v>130</v>
      </c>
      <c r="P860" s="10" t="s">
        <v>161</v>
      </c>
      <c r="Q860" s="10" t="s">
        <v>21</v>
      </c>
      <c r="R860" s="13">
        <f t="shared" si="2"/>
        <v>4</v>
      </c>
      <c r="S860" s="6"/>
      <c r="T860" s="6"/>
      <c r="U860" s="6"/>
    </row>
    <row r="861">
      <c r="A861" s="9">
        <v>44791.0</v>
      </c>
      <c r="B861" s="10" t="s">
        <v>15</v>
      </c>
      <c r="C861" s="10" t="s">
        <v>181</v>
      </c>
      <c r="D861" s="10" t="s">
        <v>162</v>
      </c>
      <c r="E861" s="11">
        <v>130.0</v>
      </c>
      <c r="F861" s="10" t="s">
        <v>18</v>
      </c>
      <c r="G861" s="13">
        <f t="shared" si="1"/>
        <v>5</v>
      </c>
      <c r="H861" s="6"/>
      <c r="I861" s="6"/>
      <c r="J861" s="6"/>
      <c r="M861" s="9">
        <v>44791.0</v>
      </c>
      <c r="N861" s="10" t="s">
        <v>15</v>
      </c>
      <c r="O861" s="10" t="s">
        <v>181</v>
      </c>
      <c r="P861" s="10" t="s">
        <v>162</v>
      </c>
      <c r="Q861" s="10" t="s">
        <v>18</v>
      </c>
      <c r="R861" s="13">
        <f t="shared" si="2"/>
        <v>5</v>
      </c>
      <c r="S861" s="6"/>
      <c r="T861" s="6"/>
      <c r="U861" s="6"/>
    </row>
    <row r="862">
      <c r="A862" s="9">
        <v>44792.0</v>
      </c>
      <c r="B862" s="10" t="s">
        <v>15</v>
      </c>
      <c r="C862" s="10" t="s">
        <v>131</v>
      </c>
      <c r="D862" s="10" t="s">
        <v>161</v>
      </c>
      <c r="E862" s="11">
        <v>240.0</v>
      </c>
      <c r="F862" s="10" t="s">
        <v>21</v>
      </c>
      <c r="G862" s="13">
        <f t="shared" si="1"/>
        <v>6</v>
      </c>
      <c r="H862" s="6"/>
      <c r="I862" s="6"/>
      <c r="J862" s="6"/>
      <c r="M862" s="9">
        <v>44792.0</v>
      </c>
      <c r="N862" s="10" t="s">
        <v>15</v>
      </c>
      <c r="O862" s="10" t="s">
        <v>131</v>
      </c>
      <c r="P862" s="10" t="s">
        <v>161</v>
      </c>
      <c r="Q862" s="10" t="s">
        <v>21</v>
      </c>
      <c r="R862" s="13">
        <f t="shared" si="2"/>
        <v>6</v>
      </c>
      <c r="S862" s="6"/>
      <c r="T862" s="6"/>
      <c r="U862" s="6"/>
    </row>
    <row r="863">
      <c r="A863" s="9">
        <v>44793.0</v>
      </c>
      <c r="B863" s="10" t="s">
        <v>15</v>
      </c>
      <c r="C863" s="10" t="s">
        <v>132</v>
      </c>
      <c r="D863" s="10" t="s">
        <v>166</v>
      </c>
      <c r="E863" s="11">
        <v>200.0</v>
      </c>
      <c r="F863" s="10" t="s">
        <v>14</v>
      </c>
      <c r="G863" s="13">
        <f t="shared" si="1"/>
        <v>7</v>
      </c>
      <c r="H863" s="6"/>
      <c r="I863" s="6"/>
      <c r="J863" s="6"/>
      <c r="M863" s="9">
        <v>44793.0</v>
      </c>
      <c r="N863" s="10" t="s">
        <v>15</v>
      </c>
      <c r="O863" s="10" t="s">
        <v>132</v>
      </c>
      <c r="P863" s="10" t="s">
        <v>166</v>
      </c>
      <c r="Q863" s="10" t="s">
        <v>14</v>
      </c>
      <c r="R863" s="13">
        <f t="shared" si="2"/>
        <v>7</v>
      </c>
      <c r="S863" s="6"/>
      <c r="T863" s="6"/>
      <c r="U863" s="6"/>
    </row>
    <row r="864">
      <c r="A864" s="9">
        <v>44794.0</v>
      </c>
      <c r="B864" s="10" t="s">
        <v>15</v>
      </c>
      <c r="C864" s="16">
        <v>5.0E49</v>
      </c>
      <c r="D864" s="10" t="s">
        <v>166</v>
      </c>
      <c r="E864" s="11">
        <v>200.0</v>
      </c>
      <c r="F864" s="10" t="s">
        <v>14</v>
      </c>
      <c r="G864" s="13">
        <f t="shared" si="1"/>
        <v>1</v>
      </c>
      <c r="H864" s="6"/>
      <c r="I864" s="6"/>
      <c r="J864" s="6"/>
      <c r="M864" s="9">
        <v>44794.0</v>
      </c>
      <c r="N864" s="10" t="s">
        <v>15</v>
      </c>
      <c r="O864" s="16">
        <v>5.0E49</v>
      </c>
      <c r="P864" s="10" t="s">
        <v>166</v>
      </c>
      <c r="Q864" s="10" t="s">
        <v>14</v>
      </c>
      <c r="R864" s="13">
        <f t="shared" si="2"/>
        <v>1</v>
      </c>
      <c r="S864" s="6"/>
      <c r="T864" s="6"/>
      <c r="U864" s="6"/>
    </row>
    <row r="865">
      <c r="A865" s="9">
        <v>44795.0</v>
      </c>
      <c r="B865" s="10" t="s">
        <v>15</v>
      </c>
      <c r="C865" s="16">
        <v>5.0E49</v>
      </c>
      <c r="D865" s="10" t="s">
        <v>156</v>
      </c>
      <c r="E865" s="11">
        <v>120.0</v>
      </c>
      <c r="F865" s="10" t="s">
        <v>21</v>
      </c>
      <c r="G865" s="13">
        <f t="shared" si="1"/>
        <v>2</v>
      </c>
      <c r="H865" s="6"/>
      <c r="I865" s="6"/>
      <c r="J865" s="6"/>
      <c r="M865" s="9">
        <v>44795.0</v>
      </c>
      <c r="N865" s="10" t="s">
        <v>15</v>
      </c>
      <c r="O865" s="16">
        <v>5.0E49</v>
      </c>
      <c r="P865" s="10" t="s">
        <v>156</v>
      </c>
      <c r="Q865" s="10" t="s">
        <v>21</v>
      </c>
      <c r="R865" s="13">
        <f t="shared" si="2"/>
        <v>2</v>
      </c>
      <c r="S865" s="6"/>
      <c r="T865" s="6"/>
      <c r="U865" s="6"/>
    </row>
    <row r="866">
      <c r="A866" s="9">
        <v>44796.0</v>
      </c>
      <c r="B866" s="10" t="s">
        <v>15</v>
      </c>
      <c r="C866" s="10" t="s">
        <v>124</v>
      </c>
      <c r="D866" s="10" t="s">
        <v>156</v>
      </c>
      <c r="E866" s="11">
        <v>120.0</v>
      </c>
      <c r="F866" s="10" t="s">
        <v>21</v>
      </c>
      <c r="G866" s="13">
        <f t="shared" si="1"/>
        <v>3</v>
      </c>
      <c r="H866" s="6"/>
      <c r="I866" s="6"/>
      <c r="J866" s="6"/>
      <c r="M866" s="9">
        <v>44796.0</v>
      </c>
      <c r="N866" s="10" t="s">
        <v>15</v>
      </c>
      <c r="O866" s="10" t="s">
        <v>124</v>
      </c>
      <c r="P866" s="10" t="s">
        <v>156</v>
      </c>
      <c r="Q866" s="10" t="s">
        <v>21</v>
      </c>
      <c r="R866" s="13">
        <f t="shared" si="2"/>
        <v>3</v>
      </c>
      <c r="S866" s="6"/>
      <c r="T866" s="6"/>
      <c r="U866" s="6"/>
    </row>
    <row r="867">
      <c r="A867" s="9">
        <v>44797.0</v>
      </c>
      <c r="B867" s="10" t="s">
        <v>15</v>
      </c>
      <c r="C867" s="10" t="s">
        <v>133</v>
      </c>
      <c r="D867" s="10" t="s">
        <v>162</v>
      </c>
      <c r="E867" s="11">
        <v>130.0</v>
      </c>
      <c r="F867" s="10" t="s">
        <v>18</v>
      </c>
      <c r="G867" s="13">
        <f t="shared" si="1"/>
        <v>4</v>
      </c>
      <c r="H867" s="6"/>
      <c r="I867" s="6"/>
      <c r="J867" s="6"/>
      <c r="M867" s="9">
        <v>44797.0</v>
      </c>
      <c r="N867" s="10" t="s">
        <v>15</v>
      </c>
      <c r="O867" s="10" t="s">
        <v>133</v>
      </c>
      <c r="P867" s="10" t="s">
        <v>162</v>
      </c>
      <c r="Q867" s="10" t="s">
        <v>18</v>
      </c>
      <c r="R867" s="13">
        <f t="shared" si="2"/>
        <v>4</v>
      </c>
      <c r="S867" s="6"/>
      <c r="T867" s="6"/>
      <c r="U867" s="6"/>
    </row>
    <row r="868">
      <c r="A868" s="9">
        <v>44798.0</v>
      </c>
      <c r="B868" s="10" t="s">
        <v>15</v>
      </c>
      <c r="C868" s="10" t="s">
        <v>134</v>
      </c>
      <c r="D868" s="10" t="s">
        <v>150</v>
      </c>
      <c r="E868" s="11">
        <v>230.0</v>
      </c>
      <c r="F868" s="10" t="s">
        <v>21</v>
      </c>
      <c r="G868" s="13">
        <f t="shared" si="1"/>
        <v>5</v>
      </c>
      <c r="H868" s="6"/>
      <c r="I868" s="6"/>
      <c r="J868" s="6"/>
      <c r="M868" s="9">
        <v>44798.0</v>
      </c>
      <c r="N868" s="10" t="s">
        <v>15</v>
      </c>
      <c r="O868" s="10" t="s">
        <v>134</v>
      </c>
      <c r="P868" s="10" t="s">
        <v>150</v>
      </c>
      <c r="Q868" s="10" t="s">
        <v>21</v>
      </c>
      <c r="R868" s="13">
        <f t="shared" si="2"/>
        <v>5</v>
      </c>
      <c r="S868" s="6"/>
      <c r="T868" s="6"/>
      <c r="U868" s="6"/>
    </row>
    <row r="869">
      <c r="A869" s="9">
        <v>44799.0</v>
      </c>
      <c r="B869" s="10" t="s">
        <v>15</v>
      </c>
      <c r="C869" s="10" t="s">
        <v>219</v>
      </c>
      <c r="D869" s="10" t="s">
        <v>150</v>
      </c>
      <c r="E869" s="11">
        <v>230.0</v>
      </c>
      <c r="F869" s="10" t="s">
        <v>21</v>
      </c>
      <c r="G869" s="13">
        <f t="shared" si="1"/>
        <v>6</v>
      </c>
      <c r="H869" s="6"/>
      <c r="I869" s="6"/>
      <c r="J869" s="6"/>
      <c r="M869" s="9">
        <v>44799.0</v>
      </c>
      <c r="N869" s="10" t="s">
        <v>15</v>
      </c>
      <c r="O869" s="10" t="s">
        <v>219</v>
      </c>
      <c r="P869" s="10" t="s">
        <v>150</v>
      </c>
      <c r="Q869" s="10" t="s">
        <v>21</v>
      </c>
      <c r="R869" s="13">
        <f t="shared" si="2"/>
        <v>6</v>
      </c>
      <c r="S869" s="6"/>
      <c r="T869" s="6"/>
      <c r="U869" s="6"/>
    </row>
    <row r="870">
      <c r="A870" s="9">
        <v>44800.0</v>
      </c>
      <c r="B870" s="10" t="s">
        <v>15</v>
      </c>
      <c r="C870" s="10" t="s">
        <v>219</v>
      </c>
      <c r="D870" s="10" t="s">
        <v>156</v>
      </c>
      <c r="E870" s="11">
        <v>120.0</v>
      </c>
      <c r="F870" s="10" t="s">
        <v>21</v>
      </c>
      <c r="G870" s="13">
        <f t="shared" si="1"/>
        <v>7</v>
      </c>
      <c r="H870" s="6"/>
      <c r="I870" s="6"/>
      <c r="J870" s="6"/>
      <c r="M870" s="9">
        <v>44800.0</v>
      </c>
      <c r="N870" s="10" t="s">
        <v>15</v>
      </c>
      <c r="O870" s="10" t="s">
        <v>219</v>
      </c>
      <c r="P870" s="10" t="s">
        <v>156</v>
      </c>
      <c r="Q870" s="10" t="s">
        <v>21</v>
      </c>
      <c r="R870" s="13">
        <f t="shared" si="2"/>
        <v>7</v>
      </c>
      <c r="S870" s="6"/>
      <c r="T870" s="6"/>
      <c r="U870" s="6"/>
    </row>
    <row r="871">
      <c r="A871" s="9">
        <v>44801.0</v>
      </c>
      <c r="B871" s="10" t="s">
        <v>15</v>
      </c>
      <c r="C871" s="10" t="s">
        <v>135</v>
      </c>
      <c r="D871" s="10" t="s">
        <v>152</v>
      </c>
      <c r="E871" s="11">
        <v>250.0</v>
      </c>
      <c r="F871" s="10" t="s">
        <v>21</v>
      </c>
      <c r="G871" s="13">
        <f t="shared" si="1"/>
        <v>1</v>
      </c>
      <c r="H871" s="6"/>
      <c r="I871" s="6"/>
      <c r="J871" s="6"/>
      <c r="M871" s="9">
        <v>44801.0</v>
      </c>
      <c r="N871" s="10" t="s">
        <v>15</v>
      </c>
      <c r="O871" s="10" t="s">
        <v>135</v>
      </c>
      <c r="P871" s="10" t="s">
        <v>152</v>
      </c>
      <c r="Q871" s="10" t="s">
        <v>21</v>
      </c>
      <c r="R871" s="13">
        <f t="shared" si="2"/>
        <v>1</v>
      </c>
      <c r="S871" s="6"/>
      <c r="T871" s="6"/>
      <c r="U871" s="6"/>
    </row>
    <row r="872">
      <c r="A872" s="9">
        <v>44802.0</v>
      </c>
      <c r="B872" s="10" t="s">
        <v>15</v>
      </c>
      <c r="C872" s="10" t="s">
        <v>135</v>
      </c>
      <c r="D872" s="10" t="s">
        <v>155</v>
      </c>
      <c r="E872" s="11">
        <v>220.0</v>
      </c>
      <c r="F872" s="10" t="s">
        <v>18</v>
      </c>
      <c r="G872" s="13">
        <f t="shared" si="1"/>
        <v>2</v>
      </c>
      <c r="H872" s="6"/>
      <c r="I872" s="6"/>
      <c r="J872" s="6"/>
      <c r="M872" s="9">
        <v>44802.0</v>
      </c>
      <c r="N872" s="10" t="s">
        <v>15</v>
      </c>
      <c r="O872" s="10" t="s">
        <v>135</v>
      </c>
      <c r="P872" s="10" t="s">
        <v>155</v>
      </c>
      <c r="Q872" s="10" t="s">
        <v>18</v>
      </c>
      <c r="R872" s="13">
        <f t="shared" si="2"/>
        <v>2</v>
      </c>
      <c r="S872" s="6"/>
      <c r="T872" s="6"/>
      <c r="U872" s="6"/>
    </row>
    <row r="873">
      <c r="A873" s="9">
        <v>44803.0</v>
      </c>
      <c r="B873" s="10" t="s">
        <v>15</v>
      </c>
      <c r="C873" s="10" t="s">
        <v>220</v>
      </c>
      <c r="D873" s="10" t="s">
        <v>156</v>
      </c>
      <c r="E873" s="11">
        <v>120.0</v>
      </c>
      <c r="F873" s="10" t="s">
        <v>21</v>
      </c>
      <c r="G873" s="13">
        <f t="shared" si="1"/>
        <v>3</v>
      </c>
      <c r="H873" s="6"/>
      <c r="I873" s="6"/>
      <c r="J873" s="6"/>
      <c r="M873" s="9">
        <v>44803.0</v>
      </c>
      <c r="N873" s="10" t="s">
        <v>15</v>
      </c>
      <c r="O873" s="10" t="s">
        <v>220</v>
      </c>
      <c r="P873" s="10" t="s">
        <v>156</v>
      </c>
      <c r="Q873" s="10" t="s">
        <v>21</v>
      </c>
      <c r="R873" s="13">
        <f t="shared" si="2"/>
        <v>3</v>
      </c>
      <c r="S873" s="6"/>
      <c r="T873" s="6"/>
      <c r="U873" s="6"/>
    </row>
    <row r="874">
      <c r="A874" s="9">
        <v>44804.0</v>
      </c>
      <c r="B874" s="10" t="s">
        <v>15</v>
      </c>
      <c r="C874" s="10">
        <v>1344.0</v>
      </c>
      <c r="D874" s="10" t="s">
        <v>166</v>
      </c>
      <c r="E874" s="11">
        <v>200.0</v>
      </c>
      <c r="F874" s="10" t="s">
        <v>14</v>
      </c>
      <c r="G874" s="13">
        <f t="shared" si="1"/>
        <v>4</v>
      </c>
      <c r="H874" s="6"/>
      <c r="I874" s="6"/>
      <c r="J874" s="6"/>
      <c r="M874" s="9">
        <v>44804.0</v>
      </c>
      <c r="N874" s="10" t="s">
        <v>15</v>
      </c>
      <c r="O874" s="10">
        <v>1344.0</v>
      </c>
      <c r="P874" s="10" t="s">
        <v>166</v>
      </c>
      <c r="Q874" s="10" t="s">
        <v>14</v>
      </c>
      <c r="R874" s="13">
        <f t="shared" si="2"/>
        <v>4</v>
      </c>
      <c r="S874" s="6"/>
      <c r="T874" s="6"/>
      <c r="U874" s="6"/>
    </row>
    <row r="875">
      <c r="A875" s="9">
        <v>44805.0</v>
      </c>
      <c r="B875" s="10" t="s">
        <v>15</v>
      </c>
      <c r="C875" s="10">
        <v>1546.0</v>
      </c>
      <c r="D875" s="10" t="s">
        <v>159</v>
      </c>
      <c r="E875" s="11">
        <v>90.0</v>
      </c>
      <c r="F875" s="10" t="s">
        <v>160</v>
      </c>
      <c r="G875" s="13">
        <f t="shared" si="1"/>
        <v>5</v>
      </c>
      <c r="H875" s="6"/>
      <c r="I875" s="6"/>
      <c r="J875" s="6"/>
      <c r="M875" s="9">
        <v>44805.0</v>
      </c>
      <c r="N875" s="10" t="s">
        <v>15</v>
      </c>
      <c r="O875" s="10">
        <v>1546.0</v>
      </c>
      <c r="P875" s="10" t="s">
        <v>159</v>
      </c>
      <c r="Q875" s="10" t="s">
        <v>160</v>
      </c>
      <c r="R875" s="13">
        <f t="shared" si="2"/>
        <v>5</v>
      </c>
      <c r="S875" s="6"/>
      <c r="T875" s="6"/>
      <c r="U875" s="6"/>
    </row>
    <row r="876">
      <c r="A876" s="9">
        <v>44806.0</v>
      </c>
      <c r="B876" s="10" t="s">
        <v>15</v>
      </c>
      <c r="C876" s="10" t="s">
        <v>136</v>
      </c>
      <c r="D876" s="10" t="s">
        <v>156</v>
      </c>
      <c r="E876" s="11">
        <v>120.0</v>
      </c>
      <c r="F876" s="10" t="s">
        <v>21</v>
      </c>
      <c r="G876" s="13">
        <f t="shared" si="1"/>
        <v>6</v>
      </c>
      <c r="H876" s="6"/>
      <c r="I876" s="6"/>
      <c r="J876" s="6"/>
      <c r="M876" s="9">
        <v>44806.0</v>
      </c>
      <c r="N876" s="10" t="s">
        <v>15</v>
      </c>
      <c r="O876" s="10" t="s">
        <v>136</v>
      </c>
      <c r="P876" s="10" t="s">
        <v>156</v>
      </c>
      <c r="Q876" s="10" t="s">
        <v>21</v>
      </c>
      <c r="R876" s="13">
        <f t="shared" si="2"/>
        <v>6</v>
      </c>
      <c r="S876" s="6"/>
      <c r="T876" s="6"/>
      <c r="U876" s="6"/>
    </row>
    <row r="877">
      <c r="A877" s="9">
        <v>44807.0</v>
      </c>
      <c r="B877" s="10" t="s">
        <v>15</v>
      </c>
      <c r="C877" s="10" t="s">
        <v>221</v>
      </c>
      <c r="D877" s="10" t="s">
        <v>153</v>
      </c>
      <c r="E877" s="11">
        <v>220.0</v>
      </c>
      <c r="F877" s="10" t="s">
        <v>12</v>
      </c>
      <c r="G877" s="13">
        <f t="shared" si="1"/>
        <v>7</v>
      </c>
      <c r="H877" s="6"/>
      <c r="I877" s="6"/>
      <c r="J877" s="6"/>
      <c r="M877" s="9">
        <v>44807.0</v>
      </c>
      <c r="N877" s="10" t="s">
        <v>15</v>
      </c>
      <c r="O877" s="10" t="s">
        <v>221</v>
      </c>
      <c r="P877" s="10" t="s">
        <v>153</v>
      </c>
      <c r="Q877" s="10" t="s">
        <v>12</v>
      </c>
      <c r="R877" s="13">
        <f t="shared" si="2"/>
        <v>7</v>
      </c>
      <c r="S877" s="6"/>
      <c r="T877" s="6"/>
      <c r="U877" s="6"/>
    </row>
    <row r="878">
      <c r="A878" s="9">
        <v>44808.0</v>
      </c>
      <c r="B878" s="10" t="s">
        <v>15</v>
      </c>
      <c r="C878" s="10" t="s">
        <v>220</v>
      </c>
      <c r="D878" s="10" t="s">
        <v>158</v>
      </c>
      <c r="E878" s="11">
        <v>200.0</v>
      </c>
      <c r="F878" s="10" t="s">
        <v>14</v>
      </c>
      <c r="G878" s="13">
        <f t="shared" si="1"/>
        <v>1</v>
      </c>
      <c r="H878" s="6"/>
      <c r="I878" s="6"/>
      <c r="J878" s="6"/>
      <c r="M878" s="9">
        <v>44808.0</v>
      </c>
      <c r="N878" s="10" t="s">
        <v>15</v>
      </c>
      <c r="O878" s="10" t="s">
        <v>220</v>
      </c>
      <c r="P878" s="10" t="s">
        <v>158</v>
      </c>
      <c r="Q878" s="10" t="s">
        <v>14</v>
      </c>
      <c r="R878" s="13">
        <f t="shared" si="2"/>
        <v>1</v>
      </c>
      <c r="S878" s="6"/>
      <c r="T878" s="6"/>
      <c r="U878" s="6"/>
    </row>
    <row r="879">
      <c r="A879" s="9">
        <v>44809.0</v>
      </c>
      <c r="B879" s="10" t="s">
        <v>15</v>
      </c>
      <c r="C879" s="10" t="s">
        <v>220</v>
      </c>
      <c r="D879" s="10" t="s">
        <v>156</v>
      </c>
      <c r="E879" s="11">
        <v>120.0</v>
      </c>
      <c r="F879" s="10" t="s">
        <v>21</v>
      </c>
      <c r="G879" s="13">
        <f t="shared" si="1"/>
        <v>2</v>
      </c>
      <c r="H879" s="6"/>
      <c r="I879" s="6"/>
      <c r="J879" s="6"/>
      <c r="M879" s="9">
        <v>44809.0</v>
      </c>
      <c r="N879" s="10" t="s">
        <v>15</v>
      </c>
      <c r="O879" s="10" t="s">
        <v>220</v>
      </c>
      <c r="P879" s="10" t="s">
        <v>156</v>
      </c>
      <c r="Q879" s="10" t="s">
        <v>21</v>
      </c>
      <c r="R879" s="13">
        <f t="shared" si="2"/>
        <v>2</v>
      </c>
      <c r="S879" s="6"/>
      <c r="T879" s="6"/>
      <c r="U879" s="6"/>
    </row>
    <row r="880">
      <c r="A880" s="9">
        <v>44810.0</v>
      </c>
      <c r="B880" s="10" t="s">
        <v>15</v>
      </c>
      <c r="C880" s="10" t="s">
        <v>182</v>
      </c>
      <c r="D880" s="10" t="s">
        <v>159</v>
      </c>
      <c r="E880" s="11">
        <v>90.0</v>
      </c>
      <c r="F880" s="10" t="s">
        <v>160</v>
      </c>
      <c r="G880" s="13">
        <f t="shared" si="1"/>
        <v>3</v>
      </c>
      <c r="H880" s="6"/>
      <c r="I880" s="6"/>
      <c r="J880" s="6"/>
      <c r="M880" s="9">
        <v>44810.0</v>
      </c>
      <c r="N880" s="10" t="s">
        <v>15</v>
      </c>
      <c r="O880" s="10" t="s">
        <v>182</v>
      </c>
      <c r="P880" s="10" t="s">
        <v>159</v>
      </c>
      <c r="Q880" s="10" t="s">
        <v>160</v>
      </c>
      <c r="R880" s="13">
        <f t="shared" si="2"/>
        <v>3</v>
      </c>
      <c r="S880" s="6"/>
      <c r="T880" s="6"/>
      <c r="U880" s="6"/>
    </row>
    <row r="881">
      <c r="A881" s="9">
        <v>44811.0</v>
      </c>
      <c r="B881" s="10" t="s">
        <v>15</v>
      </c>
      <c r="C881" s="10" t="s">
        <v>274</v>
      </c>
      <c r="D881" s="10" t="s">
        <v>153</v>
      </c>
      <c r="E881" s="11">
        <v>220.0</v>
      </c>
      <c r="F881" s="10" t="s">
        <v>12</v>
      </c>
      <c r="G881" s="13">
        <f t="shared" si="1"/>
        <v>4</v>
      </c>
      <c r="H881" s="6"/>
      <c r="I881" s="6"/>
      <c r="J881" s="6"/>
      <c r="M881" s="9">
        <v>44811.0</v>
      </c>
      <c r="N881" s="10" t="s">
        <v>15</v>
      </c>
      <c r="O881" s="10" t="s">
        <v>274</v>
      </c>
      <c r="P881" s="10" t="s">
        <v>153</v>
      </c>
      <c r="Q881" s="10" t="s">
        <v>12</v>
      </c>
      <c r="R881" s="13">
        <f t="shared" si="2"/>
        <v>4</v>
      </c>
      <c r="S881" s="6"/>
      <c r="T881" s="6"/>
      <c r="U881" s="6"/>
    </row>
    <row r="882">
      <c r="A882" s="9">
        <v>44812.0</v>
      </c>
      <c r="B882" s="10" t="s">
        <v>15</v>
      </c>
      <c r="C882" s="10" t="s">
        <v>274</v>
      </c>
      <c r="D882" s="10" t="s">
        <v>155</v>
      </c>
      <c r="E882" s="11">
        <v>220.0</v>
      </c>
      <c r="F882" s="10" t="s">
        <v>18</v>
      </c>
      <c r="G882" s="13">
        <f t="shared" si="1"/>
        <v>5</v>
      </c>
      <c r="H882" s="6"/>
      <c r="I882" s="6"/>
      <c r="J882" s="6"/>
      <c r="M882" s="9">
        <v>44812.0</v>
      </c>
      <c r="N882" s="10" t="s">
        <v>15</v>
      </c>
      <c r="O882" s="10" t="s">
        <v>274</v>
      </c>
      <c r="P882" s="10" t="s">
        <v>155</v>
      </c>
      <c r="Q882" s="10" t="s">
        <v>18</v>
      </c>
      <c r="R882" s="13">
        <f t="shared" si="2"/>
        <v>5</v>
      </c>
      <c r="S882" s="6"/>
      <c r="T882" s="6"/>
      <c r="U882" s="6"/>
    </row>
    <row r="883">
      <c r="A883" s="9">
        <v>44813.0</v>
      </c>
      <c r="B883" s="10" t="s">
        <v>15</v>
      </c>
      <c r="C883" s="10">
        <v>3446.0</v>
      </c>
      <c r="D883" s="10" t="s">
        <v>158</v>
      </c>
      <c r="E883" s="11">
        <v>200.0</v>
      </c>
      <c r="F883" s="10" t="s">
        <v>14</v>
      </c>
      <c r="G883" s="13">
        <f t="shared" si="1"/>
        <v>6</v>
      </c>
      <c r="H883" s="6"/>
      <c r="I883" s="6"/>
      <c r="J883" s="6"/>
      <c r="M883" s="9">
        <v>44813.0</v>
      </c>
      <c r="N883" s="10" t="s">
        <v>15</v>
      </c>
      <c r="O883" s="10">
        <v>3446.0</v>
      </c>
      <c r="P883" s="10" t="s">
        <v>158</v>
      </c>
      <c r="Q883" s="10" t="s">
        <v>14</v>
      </c>
      <c r="R883" s="13">
        <f t="shared" si="2"/>
        <v>6</v>
      </c>
      <c r="S883" s="6"/>
      <c r="T883" s="6"/>
      <c r="U883" s="6"/>
    </row>
    <row r="884">
      <c r="A884" s="9">
        <v>44814.0</v>
      </c>
      <c r="B884" s="10" t="s">
        <v>15</v>
      </c>
      <c r="C884" s="10" t="s">
        <v>183</v>
      </c>
      <c r="D884" s="10" t="s">
        <v>152</v>
      </c>
      <c r="E884" s="11">
        <v>250.0</v>
      </c>
      <c r="F884" s="10" t="s">
        <v>21</v>
      </c>
      <c r="G884" s="13">
        <f t="shared" si="1"/>
        <v>7</v>
      </c>
      <c r="H884" s="6"/>
      <c r="I884" s="6"/>
      <c r="J884" s="6"/>
      <c r="M884" s="9">
        <v>44814.0</v>
      </c>
      <c r="N884" s="10" t="s">
        <v>15</v>
      </c>
      <c r="O884" s="10" t="s">
        <v>183</v>
      </c>
      <c r="P884" s="10" t="s">
        <v>152</v>
      </c>
      <c r="Q884" s="10" t="s">
        <v>21</v>
      </c>
      <c r="R884" s="13">
        <f t="shared" si="2"/>
        <v>7</v>
      </c>
      <c r="S884" s="6"/>
      <c r="T884" s="6"/>
      <c r="U884" s="6"/>
    </row>
    <row r="885">
      <c r="A885" s="9">
        <v>44815.0</v>
      </c>
      <c r="B885" s="10" t="s">
        <v>15</v>
      </c>
      <c r="C885" s="10" t="s">
        <v>246</v>
      </c>
      <c r="D885" s="10" t="s">
        <v>156</v>
      </c>
      <c r="E885" s="11">
        <v>120.0</v>
      </c>
      <c r="F885" s="10" t="s">
        <v>21</v>
      </c>
      <c r="G885" s="13">
        <f t="shared" si="1"/>
        <v>1</v>
      </c>
      <c r="H885" s="6"/>
      <c r="I885" s="6"/>
      <c r="J885" s="6"/>
      <c r="M885" s="9">
        <v>44815.0</v>
      </c>
      <c r="N885" s="10" t="s">
        <v>15</v>
      </c>
      <c r="O885" s="10" t="s">
        <v>246</v>
      </c>
      <c r="P885" s="10" t="s">
        <v>156</v>
      </c>
      <c r="Q885" s="10" t="s">
        <v>21</v>
      </c>
      <c r="R885" s="13">
        <f t="shared" si="2"/>
        <v>1</v>
      </c>
      <c r="S885" s="6"/>
      <c r="T885" s="6"/>
      <c r="U885" s="6"/>
    </row>
    <row r="886">
      <c r="A886" s="9">
        <v>44816.0</v>
      </c>
      <c r="B886" s="10" t="s">
        <v>15</v>
      </c>
      <c r="C886" s="10" t="s">
        <v>137</v>
      </c>
      <c r="D886" s="10" t="s">
        <v>150</v>
      </c>
      <c r="E886" s="11">
        <v>230.0</v>
      </c>
      <c r="F886" s="10" t="s">
        <v>21</v>
      </c>
      <c r="G886" s="13">
        <f t="shared" si="1"/>
        <v>2</v>
      </c>
      <c r="H886" s="6"/>
      <c r="I886" s="6"/>
      <c r="J886" s="6"/>
      <c r="M886" s="9">
        <v>44816.0</v>
      </c>
      <c r="N886" s="10" t="s">
        <v>15</v>
      </c>
      <c r="O886" s="10" t="s">
        <v>137</v>
      </c>
      <c r="P886" s="10" t="s">
        <v>150</v>
      </c>
      <c r="Q886" s="10" t="s">
        <v>21</v>
      </c>
      <c r="R886" s="13">
        <f t="shared" si="2"/>
        <v>2</v>
      </c>
      <c r="S886" s="6"/>
      <c r="T886" s="6"/>
      <c r="U886" s="6"/>
    </row>
    <row r="887">
      <c r="A887" s="9">
        <v>44817.0</v>
      </c>
      <c r="B887" s="10" t="s">
        <v>15</v>
      </c>
      <c r="C887" s="10" t="s">
        <v>111</v>
      </c>
      <c r="D887" s="10" t="s">
        <v>156</v>
      </c>
      <c r="E887" s="11">
        <v>120.0</v>
      </c>
      <c r="F887" s="10" t="s">
        <v>21</v>
      </c>
      <c r="G887" s="13">
        <f t="shared" si="1"/>
        <v>3</v>
      </c>
      <c r="H887" s="6"/>
      <c r="I887" s="6"/>
      <c r="J887" s="6"/>
      <c r="M887" s="9">
        <v>44817.0</v>
      </c>
      <c r="N887" s="10" t="s">
        <v>15</v>
      </c>
      <c r="O887" s="10" t="s">
        <v>111</v>
      </c>
      <c r="P887" s="10" t="s">
        <v>156</v>
      </c>
      <c r="Q887" s="10" t="s">
        <v>21</v>
      </c>
      <c r="R887" s="13">
        <f t="shared" si="2"/>
        <v>3</v>
      </c>
      <c r="S887" s="6"/>
      <c r="T887" s="6"/>
      <c r="U887" s="6"/>
    </row>
    <row r="888">
      <c r="A888" s="9">
        <v>44818.0</v>
      </c>
      <c r="B888" s="10" t="s">
        <v>15</v>
      </c>
      <c r="C888" s="10" t="s">
        <v>111</v>
      </c>
      <c r="D888" s="10" t="s">
        <v>153</v>
      </c>
      <c r="E888" s="11">
        <v>220.0</v>
      </c>
      <c r="F888" s="10" t="s">
        <v>12</v>
      </c>
      <c r="G888" s="13">
        <f t="shared" si="1"/>
        <v>4</v>
      </c>
      <c r="H888" s="6"/>
      <c r="I888" s="6"/>
      <c r="J888" s="6"/>
      <c r="M888" s="9">
        <v>44818.0</v>
      </c>
      <c r="N888" s="10" t="s">
        <v>15</v>
      </c>
      <c r="O888" s="10" t="s">
        <v>111</v>
      </c>
      <c r="P888" s="10" t="s">
        <v>153</v>
      </c>
      <c r="Q888" s="10" t="s">
        <v>12</v>
      </c>
      <c r="R888" s="13">
        <f t="shared" si="2"/>
        <v>4</v>
      </c>
      <c r="S888" s="6"/>
      <c r="T888" s="6"/>
      <c r="U888" s="6"/>
    </row>
    <row r="889">
      <c r="A889" s="9">
        <v>44819.0</v>
      </c>
      <c r="B889" s="10" t="s">
        <v>15</v>
      </c>
      <c r="C889" s="10" t="s">
        <v>184</v>
      </c>
      <c r="D889" s="10" t="s">
        <v>153</v>
      </c>
      <c r="E889" s="11">
        <v>220.0</v>
      </c>
      <c r="F889" s="10" t="s">
        <v>12</v>
      </c>
      <c r="G889" s="13">
        <f t="shared" si="1"/>
        <v>5</v>
      </c>
      <c r="H889" s="6"/>
      <c r="I889" s="6"/>
      <c r="J889" s="6"/>
      <c r="M889" s="9">
        <v>44819.0</v>
      </c>
      <c r="N889" s="10" t="s">
        <v>15</v>
      </c>
      <c r="O889" s="10" t="s">
        <v>184</v>
      </c>
      <c r="P889" s="10" t="s">
        <v>153</v>
      </c>
      <c r="Q889" s="10" t="s">
        <v>12</v>
      </c>
      <c r="R889" s="13">
        <f t="shared" si="2"/>
        <v>5</v>
      </c>
      <c r="S889" s="6"/>
      <c r="T889" s="6"/>
      <c r="U889" s="6"/>
    </row>
    <row r="890">
      <c r="A890" s="9">
        <v>44820.0</v>
      </c>
      <c r="B890" s="10" t="s">
        <v>15</v>
      </c>
      <c r="C890" s="10" t="s">
        <v>265</v>
      </c>
      <c r="D890" s="10" t="s">
        <v>156</v>
      </c>
      <c r="E890" s="11">
        <v>120.0</v>
      </c>
      <c r="F890" s="10" t="s">
        <v>21</v>
      </c>
      <c r="G890" s="13">
        <f t="shared" si="1"/>
        <v>6</v>
      </c>
      <c r="H890" s="6"/>
      <c r="I890" s="6"/>
      <c r="J890" s="6"/>
      <c r="M890" s="9">
        <v>44820.0</v>
      </c>
      <c r="N890" s="10" t="s">
        <v>15</v>
      </c>
      <c r="O890" s="10" t="s">
        <v>265</v>
      </c>
      <c r="P890" s="10" t="s">
        <v>156</v>
      </c>
      <c r="Q890" s="10" t="s">
        <v>21</v>
      </c>
      <c r="R890" s="13">
        <f t="shared" si="2"/>
        <v>6</v>
      </c>
      <c r="S890" s="6"/>
      <c r="T890" s="6"/>
      <c r="U890" s="6"/>
    </row>
    <row r="891">
      <c r="A891" s="9">
        <v>44821.0</v>
      </c>
      <c r="B891" s="10" t="s">
        <v>15</v>
      </c>
      <c r="C891" s="10" t="s">
        <v>223</v>
      </c>
      <c r="D891" s="10" t="s">
        <v>159</v>
      </c>
      <c r="E891" s="11">
        <v>90.0</v>
      </c>
      <c r="F891" s="10" t="s">
        <v>160</v>
      </c>
      <c r="G891" s="13">
        <f t="shared" si="1"/>
        <v>7</v>
      </c>
      <c r="H891" s="6"/>
      <c r="I891" s="6"/>
      <c r="J891" s="6"/>
      <c r="M891" s="9">
        <v>44821.0</v>
      </c>
      <c r="N891" s="10" t="s">
        <v>15</v>
      </c>
      <c r="O891" s="10" t="s">
        <v>223</v>
      </c>
      <c r="P891" s="10" t="s">
        <v>159</v>
      </c>
      <c r="Q891" s="10" t="s">
        <v>160</v>
      </c>
      <c r="R891" s="13">
        <f t="shared" si="2"/>
        <v>7</v>
      </c>
      <c r="S891" s="6"/>
      <c r="T891" s="6"/>
      <c r="U891" s="6"/>
    </row>
    <row r="892">
      <c r="A892" s="9">
        <v>44822.0</v>
      </c>
      <c r="B892" s="10" t="s">
        <v>15</v>
      </c>
      <c r="C892" s="10" t="s">
        <v>139</v>
      </c>
      <c r="D892" s="10" t="s">
        <v>152</v>
      </c>
      <c r="E892" s="11">
        <v>250.0</v>
      </c>
      <c r="F892" s="10" t="s">
        <v>21</v>
      </c>
      <c r="G892" s="13">
        <f t="shared" si="1"/>
        <v>1</v>
      </c>
      <c r="H892" s="6"/>
      <c r="I892" s="6"/>
      <c r="J892" s="6"/>
      <c r="M892" s="9">
        <v>44822.0</v>
      </c>
      <c r="N892" s="10" t="s">
        <v>15</v>
      </c>
      <c r="O892" s="10" t="s">
        <v>139</v>
      </c>
      <c r="P892" s="10" t="s">
        <v>152</v>
      </c>
      <c r="Q892" s="10" t="s">
        <v>21</v>
      </c>
      <c r="R892" s="13">
        <f t="shared" si="2"/>
        <v>1</v>
      </c>
      <c r="S892" s="6"/>
      <c r="T892" s="6"/>
      <c r="U892" s="6"/>
    </row>
    <row r="893">
      <c r="A893" s="9">
        <v>44823.0</v>
      </c>
      <c r="B893" s="10" t="s">
        <v>15</v>
      </c>
      <c r="C893" s="10" t="s">
        <v>225</v>
      </c>
      <c r="D893" s="10" t="s">
        <v>156</v>
      </c>
      <c r="E893" s="11">
        <v>120.0</v>
      </c>
      <c r="F893" s="10" t="s">
        <v>21</v>
      </c>
      <c r="G893" s="13">
        <f t="shared" si="1"/>
        <v>2</v>
      </c>
      <c r="H893" s="6"/>
      <c r="I893" s="6"/>
      <c r="J893" s="6"/>
      <c r="M893" s="9">
        <v>44823.0</v>
      </c>
      <c r="N893" s="10" t="s">
        <v>15</v>
      </c>
      <c r="O893" s="10" t="s">
        <v>225</v>
      </c>
      <c r="P893" s="10" t="s">
        <v>156</v>
      </c>
      <c r="Q893" s="10" t="s">
        <v>21</v>
      </c>
      <c r="R893" s="13">
        <f t="shared" si="2"/>
        <v>2</v>
      </c>
      <c r="S893" s="6"/>
      <c r="T893" s="6"/>
      <c r="U893" s="6"/>
    </row>
    <row r="894">
      <c r="A894" s="9">
        <v>44824.0</v>
      </c>
      <c r="B894" s="10" t="s">
        <v>16</v>
      </c>
      <c r="C894" s="16">
        <v>5.0E48</v>
      </c>
      <c r="D894" s="10" t="s">
        <v>152</v>
      </c>
      <c r="E894" s="11">
        <v>250.0</v>
      </c>
      <c r="F894" s="10" t="s">
        <v>21</v>
      </c>
      <c r="G894" s="13">
        <f t="shared" si="1"/>
        <v>3</v>
      </c>
      <c r="H894" s="6"/>
      <c r="I894" s="6"/>
      <c r="J894" s="6"/>
      <c r="M894" s="9">
        <v>44824.0</v>
      </c>
      <c r="N894" s="10" t="s">
        <v>16</v>
      </c>
      <c r="O894" s="16">
        <v>5.0E48</v>
      </c>
      <c r="P894" s="10" t="s">
        <v>152</v>
      </c>
      <c r="Q894" s="10" t="s">
        <v>21</v>
      </c>
      <c r="R894" s="13">
        <f t="shared" si="2"/>
        <v>3</v>
      </c>
      <c r="S894" s="6"/>
      <c r="T894" s="6"/>
      <c r="U894" s="6"/>
    </row>
    <row r="895">
      <c r="A895" s="9">
        <v>44825.0</v>
      </c>
      <c r="B895" s="10" t="s">
        <v>16</v>
      </c>
      <c r="C895" s="16">
        <v>5.0E48</v>
      </c>
      <c r="D895" s="10" t="s">
        <v>155</v>
      </c>
      <c r="E895" s="11">
        <v>220.0</v>
      </c>
      <c r="F895" s="10" t="s">
        <v>18</v>
      </c>
      <c r="G895" s="13">
        <f t="shared" si="1"/>
        <v>4</v>
      </c>
      <c r="H895" s="6"/>
      <c r="I895" s="6"/>
      <c r="J895" s="6"/>
      <c r="M895" s="9">
        <v>44825.0</v>
      </c>
      <c r="N895" s="10" t="s">
        <v>16</v>
      </c>
      <c r="O895" s="16">
        <v>5.0E48</v>
      </c>
      <c r="P895" s="10" t="s">
        <v>155</v>
      </c>
      <c r="Q895" s="10" t="s">
        <v>18</v>
      </c>
      <c r="R895" s="13">
        <f t="shared" si="2"/>
        <v>4</v>
      </c>
      <c r="S895" s="6"/>
      <c r="T895" s="6"/>
      <c r="U895" s="6"/>
    </row>
    <row r="896">
      <c r="A896" s="9">
        <v>44826.0</v>
      </c>
      <c r="B896" s="10" t="s">
        <v>16</v>
      </c>
      <c r="C896" s="10" t="s">
        <v>275</v>
      </c>
      <c r="D896" s="10" t="s">
        <v>159</v>
      </c>
      <c r="E896" s="11">
        <v>90.0</v>
      </c>
      <c r="F896" s="10" t="s">
        <v>160</v>
      </c>
      <c r="G896" s="13">
        <f t="shared" si="1"/>
        <v>5</v>
      </c>
      <c r="H896" s="6"/>
      <c r="I896" s="6"/>
      <c r="J896" s="6"/>
      <c r="M896" s="9">
        <v>44826.0</v>
      </c>
      <c r="N896" s="10" t="s">
        <v>16</v>
      </c>
      <c r="O896" s="10" t="s">
        <v>275</v>
      </c>
      <c r="P896" s="10" t="s">
        <v>159</v>
      </c>
      <c r="Q896" s="10" t="s">
        <v>160</v>
      </c>
      <c r="R896" s="13">
        <f t="shared" si="2"/>
        <v>5</v>
      </c>
      <c r="S896" s="6"/>
      <c r="T896" s="6"/>
      <c r="U896" s="6"/>
    </row>
    <row r="897">
      <c r="A897" s="9">
        <v>44827.0</v>
      </c>
      <c r="B897" s="10" t="s">
        <v>16</v>
      </c>
      <c r="C897" s="10" t="s">
        <v>107</v>
      </c>
      <c r="D897" s="10" t="s">
        <v>159</v>
      </c>
      <c r="E897" s="11">
        <v>90.0</v>
      </c>
      <c r="F897" s="10" t="s">
        <v>160</v>
      </c>
      <c r="G897" s="13">
        <f t="shared" si="1"/>
        <v>6</v>
      </c>
      <c r="H897" s="6"/>
      <c r="I897" s="6"/>
      <c r="J897" s="6"/>
      <c r="M897" s="9">
        <v>44827.0</v>
      </c>
      <c r="N897" s="10" t="s">
        <v>16</v>
      </c>
      <c r="O897" s="10" t="s">
        <v>107</v>
      </c>
      <c r="P897" s="10" t="s">
        <v>159</v>
      </c>
      <c r="Q897" s="10" t="s">
        <v>160</v>
      </c>
      <c r="R897" s="13">
        <f t="shared" si="2"/>
        <v>6</v>
      </c>
      <c r="S897" s="6"/>
      <c r="T897" s="6"/>
      <c r="U897" s="6"/>
    </row>
    <row r="898">
      <c r="A898" s="9">
        <v>44828.0</v>
      </c>
      <c r="B898" s="10" t="s">
        <v>16</v>
      </c>
      <c r="C898" s="10" t="s">
        <v>107</v>
      </c>
      <c r="D898" s="10" t="s">
        <v>152</v>
      </c>
      <c r="E898" s="11">
        <v>250.0</v>
      </c>
      <c r="F898" s="10" t="s">
        <v>21</v>
      </c>
      <c r="G898" s="13">
        <f t="shared" si="1"/>
        <v>7</v>
      </c>
      <c r="H898" s="6"/>
      <c r="I898" s="6"/>
      <c r="J898" s="6"/>
      <c r="M898" s="9">
        <v>44828.0</v>
      </c>
      <c r="N898" s="10" t="s">
        <v>16</v>
      </c>
      <c r="O898" s="10" t="s">
        <v>107</v>
      </c>
      <c r="P898" s="10" t="s">
        <v>152</v>
      </c>
      <c r="Q898" s="10" t="s">
        <v>21</v>
      </c>
      <c r="R898" s="13">
        <f t="shared" si="2"/>
        <v>7</v>
      </c>
      <c r="S898" s="6"/>
      <c r="T898" s="6"/>
      <c r="U898" s="6"/>
    </row>
    <row r="899">
      <c r="A899" s="9">
        <v>44829.0</v>
      </c>
      <c r="B899" s="10" t="s">
        <v>16</v>
      </c>
      <c r="C899" s="10" t="s">
        <v>107</v>
      </c>
      <c r="D899" s="10" t="s">
        <v>155</v>
      </c>
      <c r="E899" s="11">
        <v>220.0</v>
      </c>
      <c r="F899" s="10" t="s">
        <v>18</v>
      </c>
      <c r="G899" s="13">
        <f t="shared" si="1"/>
        <v>1</v>
      </c>
      <c r="H899" s="6"/>
      <c r="I899" s="6"/>
      <c r="J899" s="6"/>
      <c r="M899" s="9">
        <v>44829.0</v>
      </c>
      <c r="N899" s="10" t="s">
        <v>16</v>
      </c>
      <c r="O899" s="10" t="s">
        <v>107</v>
      </c>
      <c r="P899" s="10" t="s">
        <v>155</v>
      </c>
      <c r="Q899" s="10" t="s">
        <v>18</v>
      </c>
      <c r="R899" s="13">
        <f t="shared" si="2"/>
        <v>1</v>
      </c>
      <c r="S899" s="6"/>
      <c r="T899" s="6"/>
      <c r="U899" s="6"/>
    </row>
    <row r="900">
      <c r="A900" s="9">
        <v>44830.0</v>
      </c>
      <c r="B900" s="10" t="s">
        <v>16</v>
      </c>
      <c r="C900" s="10" t="s">
        <v>146</v>
      </c>
      <c r="D900" s="10" t="s">
        <v>159</v>
      </c>
      <c r="E900" s="11">
        <v>90.0</v>
      </c>
      <c r="F900" s="10" t="s">
        <v>160</v>
      </c>
      <c r="G900" s="13">
        <f t="shared" si="1"/>
        <v>2</v>
      </c>
      <c r="H900" s="6"/>
      <c r="I900" s="6"/>
      <c r="J900" s="6"/>
      <c r="M900" s="9">
        <v>44830.0</v>
      </c>
      <c r="N900" s="10" t="s">
        <v>16</v>
      </c>
      <c r="O900" s="10" t="s">
        <v>146</v>
      </c>
      <c r="P900" s="10" t="s">
        <v>159</v>
      </c>
      <c r="Q900" s="10" t="s">
        <v>160</v>
      </c>
      <c r="R900" s="13">
        <f t="shared" si="2"/>
        <v>2</v>
      </c>
      <c r="S900" s="6"/>
      <c r="T900" s="6"/>
      <c r="U900" s="6"/>
    </row>
    <row r="901">
      <c r="A901" s="9">
        <v>44831.0</v>
      </c>
      <c r="B901" s="10" t="s">
        <v>16</v>
      </c>
      <c r="C901" s="10" t="s">
        <v>190</v>
      </c>
      <c r="D901" s="10" t="s">
        <v>152</v>
      </c>
      <c r="E901" s="11">
        <v>250.0</v>
      </c>
      <c r="F901" s="10" t="s">
        <v>21</v>
      </c>
      <c r="G901" s="13">
        <f t="shared" si="1"/>
        <v>3</v>
      </c>
      <c r="H901" s="6"/>
      <c r="I901" s="6"/>
      <c r="J901" s="6"/>
      <c r="M901" s="9">
        <v>44831.0</v>
      </c>
      <c r="N901" s="10" t="s">
        <v>16</v>
      </c>
      <c r="O901" s="10" t="s">
        <v>190</v>
      </c>
      <c r="P901" s="10" t="s">
        <v>152</v>
      </c>
      <c r="Q901" s="10" t="s">
        <v>21</v>
      </c>
      <c r="R901" s="13">
        <f t="shared" si="2"/>
        <v>3</v>
      </c>
      <c r="S901" s="6"/>
      <c r="T901" s="6"/>
      <c r="U901" s="6"/>
    </row>
    <row r="902">
      <c r="A902" s="9">
        <v>44832.0</v>
      </c>
      <c r="B902" s="10" t="s">
        <v>69</v>
      </c>
      <c r="C902" s="10" t="s">
        <v>70</v>
      </c>
      <c r="D902" s="10" t="s">
        <v>152</v>
      </c>
      <c r="E902" s="11">
        <v>250.0</v>
      </c>
      <c r="F902" s="10" t="s">
        <v>21</v>
      </c>
      <c r="G902" s="13">
        <f t="shared" si="1"/>
        <v>4</v>
      </c>
      <c r="H902" s="6"/>
      <c r="I902" s="6"/>
      <c r="J902" s="6"/>
      <c r="M902" s="9">
        <v>44832.0</v>
      </c>
      <c r="N902" s="10" t="s">
        <v>69</v>
      </c>
      <c r="O902" s="10" t="s">
        <v>70</v>
      </c>
      <c r="P902" s="10" t="s">
        <v>152</v>
      </c>
      <c r="Q902" s="10" t="s">
        <v>21</v>
      </c>
      <c r="R902" s="13">
        <f t="shared" si="2"/>
        <v>4</v>
      </c>
      <c r="S902" s="6"/>
      <c r="T902" s="6"/>
      <c r="U902" s="6"/>
    </row>
    <row r="903">
      <c r="A903" s="9">
        <v>44833.0</v>
      </c>
      <c r="B903" s="10" t="s">
        <v>69</v>
      </c>
      <c r="C903" s="10" t="s">
        <v>71</v>
      </c>
      <c r="D903" s="10" t="s">
        <v>150</v>
      </c>
      <c r="E903" s="11">
        <v>230.0</v>
      </c>
      <c r="F903" s="10" t="s">
        <v>21</v>
      </c>
      <c r="G903" s="13">
        <f t="shared" si="1"/>
        <v>5</v>
      </c>
      <c r="H903" s="6"/>
      <c r="I903" s="6"/>
      <c r="J903" s="6"/>
      <c r="M903" s="9">
        <v>44833.0</v>
      </c>
      <c r="N903" s="10" t="s">
        <v>69</v>
      </c>
      <c r="O903" s="10" t="s">
        <v>71</v>
      </c>
      <c r="P903" s="10" t="s">
        <v>150</v>
      </c>
      <c r="Q903" s="10" t="s">
        <v>21</v>
      </c>
      <c r="R903" s="13">
        <f t="shared" si="2"/>
        <v>5</v>
      </c>
      <c r="S903" s="6"/>
      <c r="T903" s="6"/>
      <c r="U903" s="6"/>
    </row>
    <row r="904">
      <c r="A904" s="9">
        <v>44834.0</v>
      </c>
      <c r="B904" s="10" t="s">
        <v>69</v>
      </c>
      <c r="C904" s="10" t="s">
        <v>72</v>
      </c>
      <c r="D904" s="10" t="s">
        <v>166</v>
      </c>
      <c r="E904" s="11">
        <v>200.0</v>
      </c>
      <c r="F904" s="10" t="s">
        <v>14</v>
      </c>
      <c r="G904" s="13">
        <f t="shared" si="1"/>
        <v>6</v>
      </c>
      <c r="H904" s="6"/>
      <c r="I904" s="6"/>
      <c r="J904" s="6"/>
      <c r="M904" s="9">
        <v>44834.0</v>
      </c>
      <c r="N904" s="10" t="s">
        <v>69</v>
      </c>
      <c r="O904" s="10" t="s">
        <v>72</v>
      </c>
      <c r="P904" s="10" t="s">
        <v>166</v>
      </c>
      <c r="Q904" s="10" t="s">
        <v>14</v>
      </c>
      <c r="R904" s="13">
        <f t="shared" si="2"/>
        <v>6</v>
      </c>
      <c r="S904" s="6"/>
      <c r="T904" s="6"/>
      <c r="U904" s="6"/>
    </row>
    <row r="905">
      <c r="A905" s="9">
        <v>44835.0</v>
      </c>
      <c r="B905" s="10" t="s">
        <v>69</v>
      </c>
      <c r="C905" s="10" t="s">
        <v>73</v>
      </c>
      <c r="D905" s="10" t="s">
        <v>162</v>
      </c>
      <c r="E905" s="11">
        <v>130.0</v>
      </c>
      <c r="F905" s="10" t="s">
        <v>18</v>
      </c>
      <c r="G905" s="13">
        <f t="shared" si="1"/>
        <v>7</v>
      </c>
      <c r="H905" s="6"/>
      <c r="I905" s="6"/>
      <c r="J905" s="6"/>
      <c r="M905" s="9">
        <v>44835.0</v>
      </c>
      <c r="N905" s="10" t="s">
        <v>69</v>
      </c>
      <c r="O905" s="10" t="s">
        <v>73</v>
      </c>
      <c r="P905" s="10" t="s">
        <v>162</v>
      </c>
      <c r="Q905" s="10" t="s">
        <v>18</v>
      </c>
      <c r="R905" s="13">
        <f t="shared" si="2"/>
        <v>7</v>
      </c>
      <c r="S905" s="6"/>
      <c r="T905" s="6"/>
      <c r="U905" s="6"/>
    </row>
    <row r="906">
      <c r="A906" s="9">
        <v>44836.0</v>
      </c>
      <c r="B906" s="10" t="s">
        <v>69</v>
      </c>
      <c r="C906" s="10" t="s">
        <v>74</v>
      </c>
      <c r="D906" s="10" t="s">
        <v>150</v>
      </c>
      <c r="E906" s="11">
        <v>230.0</v>
      </c>
      <c r="F906" s="10" t="s">
        <v>21</v>
      </c>
      <c r="G906" s="13">
        <f t="shared" si="1"/>
        <v>1</v>
      </c>
      <c r="H906" s="6"/>
      <c r="I906" s="6"/>
      <c r="J906" s="6"/>
      <c r="M906" s="9">
        <v>44836.0</v>
      </c>
      <c r="N906" s="10" t="s">
        <v>69</v>
      </c>
      <c r="O906" s="10" t="s">
        <v>74</v>
      </c>
      <c r="P906" s="10" t="s">
        <v>150</v>
      </c>
      <c r="Q906" s="10" t="s">
        <v>21</v>
      </c>
      <c r="R906" s="13">
        <f t="shared" si="2"/>
        <v>1</v>
      </c>
      <c r="S906" s="6"/>
      <c r="T906" s="6"/>
      <c r="U906" s="6"/>
    </row>
    <row r="907">
      <c r="A907" s="9">
        <v>44837.0</v>
      </c>
      <c r="B907" s="10" t="s">
        <v>69</v>
      </c>
      <c r="C907" s="10">
        <v>1247.0</v>
      </c>
      <c r="D907" s="10" t="s">
        <v>161</v>
      </c>
      <c r="E907" s="11">
        <v>240.0</v>
      </c>
      <c r="F907" s="10" t="s">
        <v>21</v>
      </c>
      <c r="G907" s="13">
        <f t="shared" si="1"/>
        <v>2</v>
      </c>
      <c r="H907" s="6"/>
      <c r="I907" s="6"/>
      <c r="J907" s="6"/>
      <c r="M907" s="9">
        <v>44837.0</v>
      </c>
      <c r="N907" s="10" t="s">
        <v>69</v>
      </c>
      <c r="O907" s="10">
        <v>1247.0</v>
      </c>
      <c r="P907" s="10" t="s">
        <v>161</v>
      </c>
      <c r="Q907" s="10" t="s">
        <v>21</v>
      </c>
      <c r="R907" s="13">
        <f t="shared" si="2"/>
        <v>2</v>
      </c>
      <c r="S907" s="6"/>
      <c r="T907" s="6"/>
      <c r="U907" s="6"/>
    </row>
    <row r="908">
      <c r="A908" s="9">
        <v>44838.0</v>
      </c>
      <c r="B908" s="10" t="s">
        <v>69</v>
      </c>
      <c r="C908" s="10">
        <v>2340.0</v>
      </c>
      <c r="D908" s="10" t="s">
        <v>156</v>
      </c>
      <c r="E908" s="11">
        <v>120.0</v>
      </c>
      <c r="F908" s="10" t="s">
        <v>21</v>
      </c>
      <c r="G908" s="13">
        <f t="shared" si="1"/>
        <v>3</v>
      </c>
      <c r="H908" s="6"/>
      <c r="I908" s="6"/>
      <c r="J908" s="6"/>
      <c r="M908" s="9">
        <v>44838.0</v>
      </c>
      <c r="N908" s="10" t="s">
        <v>69</v>
      </c>
      <c r="O908" s="10">
        <v>2340.0</v>
      </c>
      <c r="P908" s="10" t="s">
        <v>156</v>
      </c>
      <c r="Q908" s="10" t="s">
        <v>21</v>
      </c>
      <c r="R908" s="13">
        <f t="shared" si="2"/>
        <v>3</v>
      </c>
      <c r="S908" s="6"/>
      <c r="T908" s="6"/>
      <c r="U908" s="6"/>
    </row>
    <row r="909">
      <c r="A909" s="9">
        <v>44839.0</v>
      </c>
      <c r="B909" s="10" t="s">
        <v>69</v>
      </c>
      <c r="C909" s="10">
        <v>2440.0</v>
      </c>
      <c r="D909" s="10" t="s">
        <v>150</v>
      </c>
      <c r="E909" s="11">
        <v>230.0</v>
      </c>
      <c r="F909" s="10" t="s">
        <v>21</v>
      </c>
      <c r="G909" s="13">
        <f t="shared" si="1"/>
        <v>4</v>
      </c>
      <c r="H909" s="6"/>
      <c r="I909" s="6"/>
      <c r="J909" s="6"/>
      <c r="M909" s="9">
        <v>44839.0</v>
      </c>
      <c r="N909" s="10" t="s">
        <v>69</v>
      </c>
      <c r="O909" s="10">
        <v>2440.0</v>
      </c>
      <c r="P909" s="10" t="s">
        <v>150</v>
      </c>
      <c r="Q909" s="10" t="s">
        <v>21</v>
      </c>
      <c r="R909" s="13">
        <f t="shared" si="2"/>
        <v>4</v>
      </c>
      <c r="S909" s="6"/>
      <c r="T909" s="6"/>
      <c r="U909" s="6"/>
    </row>
    <row r="910">
      <c r="A910" s="9">
        <v>44840.0</v>
      </c>
      <c r="B910" s="10" t="s">
        <v>69</v>
      </c>
      <c r="C910" s="10">
        <v>7447.0</v>
      </c>
      <c r="D910" s="10" t="s">
        <v>166</v>
      </c>
      <c r="E910" s="11">
        <v>200.0</v>
      </c>
      <c r="F910" s="10" t="s">
        <v>14</v>
      </c>
      <c r="G910" s="13">
        <f t="shared" si="1"/>
        <v>5</v>
      </c>
      <c r="H910" s="6"/>
      <c r="I910" s="6"/>
      <c r="J910" s="6"/>
      <c r="M910" s="9">
        <v>44840.0</v>
      </c>
      <c r="N910" s="10" t="s">
        <v>69</v>
      </c>
      <c r="O910" s="10">
        <v>7447.0</v>
      </c>
      <c r="P910" s="10" t="s">
        <v>166</v>
      </c>
      <c r="Q910" s="10" t="s">
        <v>14</v>
      </c>
      <c r="R910" s="13">
        <f t="shared" si="2"/>
        <v>5</v>
      </c>
      <c r="S910" s="6"/>
      <c r="T910" s="6"/>
      <c r="U910" s="6"/>
    </row>
    <row r="911">
      <c r="A911" s="9">
        <v>44841.0</v>
      </c>
      <c r="B911" s="10" t="s">
        <v>69</v>
      </c>
      <c r="C911" s="10">
        <v>1649.0</v>
      </c>
      <c r="D911" s="10" t="s">
        <v>150</v>
      </c>
      <c r="E911" s="11">
        <v>230.0</v>
      </c>
      <c r="F911" s="10" t="s">
        <v>21</v>
      </c>
      <c r="G911" s="13">
        <f t="shared" si="1"/>
        <v>6</v>
      </c>
      <c r="H911" s="6"/>
      <c r="I911" s="6"/>
      <c r="J911" s="6"/>
      <c r="M911" s="9">
        <v>44841.0</v>
      </c>
      <c r="N911" s="10" t="s">
        <v>69</v>
      </c>
      <c r="O911" s="10">
        <v>1649.0</v>
      </c>
      <c r="P911" s="10" t="s">
        <v>150</v>
      </c>
      <c r="Q911" s="10" t="s">
        <v>21</v>
      </c>
      <c r="R911" s="13">
        <f t="shared" si="2"/>
        <v>6</v>
      </c>
      <c r="S911" s="6"/>
      <c r="T911" s="6"/>
      <c r="U911" s="6"/>
    </row>
    <row r="912">
      <c r="A912" s="9">
        <v>44842.0</v>
      </c>
      <c r="B912" s="10" t="s">
        <v>69</v>
      </c>
      <c r="C912" s="10" t="s">
        <v>148</v>
      </c>
      <c r="D912" s="10" t="s">
        <v>150</v>
      </c>
      <c r="E912" s="11">
        <v>230.0</v>
      </c>
      <c r="F912" s="10" t="s">
        <v>21</v>
      </c>
      <c r="G912" s="13">
        <f t="shared" si="1"/>
        <v>7</v>
      </c>
      <c r="H912" s="6"/>
      <c r="I912" s="6"/>
      <c r="J912" s="6"/>
      <c r="M912" s="9">
        <v>44842.0</v>
      </c>
      <c r="N912" s="10" t="s">
        <v>69</v>
      </c>
      <c r="O912" s="10" t="s">
        <v>148</v>
      </c>
      <c r="P912" s="10" t="s">
        <v>150</v>
      </c>
      <c r="Q912" s="10" t="s">
        <v>21</v>
      </c>
      <c r="R912" s="13">
        <f t="shared" si="2"/>
        <v>7</v>
      </c>
      <c r="S912" s="6"/>
      <c r="T912" s="6"/>
      <c r="U912" s="6"/>
    </row>
    <row r="913">
      <c r="A913" s="9">
        <v>44843.0</v>
      </c>
      <c r="B913" s="10" t="s">
        <v>69</v>
      </c>
      <c r="C913" s="10" t="s">
        <v>75</v>
      </c>
      <c r="D913" s="10" t="s">
        <v>150</v>
      </c>
      <c r="E913" s="11">
        <v>230.0</v>
      </c>
      <c r="F913" s="10" t="s">
        <v>21</v>
      </c>
      <c r="G913" s="13">
        <f t="shared" si="1"/>
        <v>1</v>
      </c>
      <c r="H913" s="6"/>
      <c r="I913" s="6"/>
      <c r="J913" s="6"/>
      <c r="M913" s="9">
        <v>44843.0</v>
      </c>
      <c r="N913" s="10" t="s">
        <v>69</v>
      </c>
      <c r="O913" s="10" t="s">
        <v>75</v>
      </c>
      <c r="P913" s="10" t="s">
        <v>150</v>
      </c>
      <c r="Q913" s="10" t="s">
        <v>21</v>
      </c>
      <c r="R913" s="13">
        <f t="shared" si="2"/>
        <v>1</v>
      </c>
      <c r="S913" s="6"/>
      <c r="T913" s="6"/>
      <c r="U913" s="6"/>
    </row>
    <row r="914">
      <c r="A914" s="9">
        <v>44844.0</v>
      </c>
      <c r="B914" s="10" t="s">
        <v>69</v>
      </c>
      <c r="C914" s="10">
        <v>843.0</v>
      </c>
      <c r="D914" s="10" t="s">
        <v>150</v>
      </c>
      <c r="E914" s="11">
        <v>230.0</v>
      </c>
      <c r="F914" s="10" t="s">
        <v>21</v>
      </c>
      <c r="G914" s="13">
        <f t="shared" si="1"/>
        <v>2</v>
      </c>
      <c r="H914" s="6"/>
      <c r="I914" s="6"/>
      <c r="J914" s="6"/>
      <c r="M914" s="9">
        <v>44844.0</v>
      </c>
      <c r="N914" s="10" t="s">
        <v>69</v>
      </c>
      <c r="O914" s="10">
        <v>843.0</v>
      </c>
      <c r="P914" s="10" t="s">
        <v>150</v>
      </c>
      <c r="Q914" s="10" t="s">
        <v>21</v>
      </c>
      <c r="R914" s="13">
        <f t="shared" si="2"/>
        <v>2</v>
      </c>
      <c r="S914" s="6"/>
      <c r="T914" s="6"/>
      <c r="U914" s="6"/>
    </row>
    <row r="915">
      <c r="A915" s="9">
        <v>44845.0</v>
      </c>
      <c r="B915" s="10" t="s">
        <v>69</v>
      </c>
      <c r="C915" s="10" t="s">
        <v>196</v>
      </c>
      <c r="D915" s="10" t="s">
        <v>153</v>
      </c>
      <c r="E915" s="11">
        <v>220.0</v>
      </c>
      <c r="F915" s="10" t="s">
        <v>12</v>
      </c>
      <c r="G915" s="13">
        <f t="shared" si="1"/>
        <v>3</v>
      </c>
      <c r="H915" s="6"/>
      <c r="I915" s="6"/>
      <c r="J915" s="6"/>
      <c r="M915" s="9">
        <v>44845.0</v>
      </c>
      <c r="N915" s="10" t="s">
        <v>69</v>
      </c>
      <c r="O915" s="10" t="s">
        <v>196</v>
      </c>
      <c r="P915" s="10" t="s">
        <v>153</v>
      </c>
      <c r="Q915" s="10" t="s">
        <v>12</v>
      </c>
      <c r="R915" s="13">
        <f t="shared" si="2"/>
        <v>3</v>
      </c>
      <c r="S915" s="6"/>
      <c r="T915" s="6"/>
      <c r="U915" s="6"/>
    </row>
    <row r="916">
      <c r="A916" s="9">
        <v>44846.0</v>
      </c>
      <c r="B916" s="10" t="s">
        <v>69</v>
      </c>
      <c r="C916" s="10" t="s">
        <v>76</v>
      </c>
      <c r="D916" s="10" t="s">
        <v>152</v>
      </c>
      <c r="E916" s="11">
        <v>250.0</v>
      </c>
      <c r="F916" s="10" t="s">
        <v>21</v>
      </c>
      <c r="G916" s="13">
        <f t="shared" si="1"/>
        <v>4</v>
      </c>
      <c r="H916" s="6"/>
      <c r="I916" s="6"/>
      <c r="J916" s="6"/>
      <c r="M916" s="9">
        <v>44846.0</v>
      </c>
      <c r="N916" s="10" t="s">
        <v>69</v>
      </c>
      <c r="O916" s="10" t="s">
        <v>76</v>
      </c>
      <c r="P916" s="10" t="s">
        <v>152</v>
      </c>
      <c r="Q916" s="10" t="s">
        <v>21</v>
      </c>
      <c r="R916" s="13">
        <f t="shared" si="2"/>
        <v>4</v>
      </c>
      <c r="S916" s="6"/>
      <c r="T916" s="6"/>
      <c r="U916" s="6"/>
    </row>
    <row r="917">
      <c r="A917" s="9">
        <v>44847.0</v>
      </c>
      <c r="B917" s="10" t="s">
        <v>69</v>
      </c>
      <c r="C917" s="10" t="s">
        <v>81</v>
      </c>
      <c r="D917" s="10" t="s">
        <v>153</v>
      </c>
      <c r="E917" s="11">
        <v>220.0</v>
      </c>
      <c r="F917" s="10" t="s">
        <v>12</v>
      </c>
      <c r="G917" s="13">
        <f t="shared" si="1"/>
        <v>5</v>
      </c>
      <c r="H917" s="6"/>
      <c r="I917" s="6"/>
      <c r="J917" s="6"/>
      <c r="M917" s="9">
        <v>44847.0</v>
      </c>
      <c r="N917" s="10" t="s">
        <v>69</v>
      </c>
      <c r="O917" s="10" t="s">
        <v>81</v>
      </c>
      <c r="P917" s="10" t="s">
        <v>153</v>
      </c>
      <c r="Q917" s="10" t="s">
        <v>12</v>
      </c>
      <c r="R917" s="13">
        <f t="shared" si="2"/>
        <v>5</v>
      </c>
      <c r="S917" s="6"/>
      <c r="T917" s="6"/>
      <c r="U917" s="6"/>
    </row>
    <row r="918">
      <c r="A918" s="9">
        <v>44417.0</v>
      </c>
      <c r="B918" s="10" t="s">
        <v>69</v>
      </c>
      <c r="C918" s="10" t="s">
        <v>82</v>
      </c>
      <c r="D918" s="10" t="s">
        <v>152</v>
      </c>
      <c r="E918" s="11">
        <v>250.0</v>
      </c>
      <c r="F918" s="10" t="s">
        <v>21</v>
      </c>
      <c r="G918" s="13">
        <f t="shared" si="1"/>
        <v>2</v>
      </c>
      <c r="H918" s="6"/>
      <c r="I918" s="6"/>
      <c r="J918" s="6"/>
      <c r="M918" s="9">
        <v>44417.0</v>
      </c>
      <c r="N918" s="10" t="s">
        <v>69</v>
      </c>
      <c r="O918" s="10" t="s">
        <v>82</v>
      </c>
      <c r="P918" s="10" t="s">
        <v>152</v>
      </c>
      <c r="Q918" s="10" t="s">
        <v>21</v>
      </c>
      <c r="R918" s="13">
        <f t="shared" si="2"/>
        <v>2</v>
      </c>
      <c r="S918" s="6"/>
      <c r="T918" s="6"/>
      <c r="U918" s="6"/>
    </row>
    <row r="919">
      <c r="A919" s="9">
        <v>44417.0</v>
      </c>
      <c r="B919" s="10" t="s">
        <v>69</v>
      </c>
      <c r="C919" s="10" t="s">
        <v>83</v>
      </c>
      <c r="D919" s="10" t="s">
        <v>150</v>
      </c>
      <c r="E919" s="11">
        <v>230.0</v>
      </c>
      <c r="F919" s="10" t="s">
        <v>21</v>
      </c>
      <c r="G919" s="13">
        <f t="shared" si="1"/>
        <v>2</v>
      </c>
      <c r="H919" s="6"/>
      <c r="I919" s="6"/>
      <c r="J919" s="6"/>
      <c r="M919" s="9">
        <v>44417.0</v>
      </c>
      <c r="N919" s="10" t="s">
        <v>69</v>
      </c>
      <c r="O919" s="10" t="s">
        <v>83</v>
      </c>
      <c r="P919" s="10" t="s">
        <v>150</v>
      </c>
      <c r="Q919" s="10" t="s">
        <v>21</v>
      </c>
      <c r="R919" s="13">
        <f t="shared" si="2"/>
        <v>2</v>
      </c>
      <c r="S919" s="6"/>
      <c r="T919" s="6"/>
      <c r="U919" s="6"/>
    </row>
    <row r="920">
      <c r="A920" s="9">
        <v>44417.0</v>
      </c>
      <c r="B920" s="10" t="s">
        <v>69</v>
      </c>
      <c r="C920" s="10" t="s">
        <v>84</v>
      </c>
      <c r="D920" s="10" t="s">
        <v>159</v>
      </c>
      <c r="E920" s="11">
        <v>90.0</v>
      </c>
      <c r="F920" s="10" t="s">
        <v>160</v>
      </c>
      <c r="G920" s="13">
        <f t="shared" si="1"/>
        <v>2</v>
      </c>
      <c r="H920" s="6"/>
      <c r="I920" s="6"/>
      <c r="J920" s="6"/>
      <c r="M920" s="9">
        <v>44417.0</v>
      </c>
      <c r="N920" s="10" t="s">
        <v>69</v>
      </c>
      <c r="O920" s="10" t="s">
        <v>84</v>
      </c>
      <c r="P920" s="10" t="s">
        <v>159</v>
      </c>
      <c r="Q920" s="10" t="s">
        <v>160</v>
      </c>
      <c r="R920" s="13">
        <f t="shared" si="2"/>
        <v>2</v>
      </c>
      <c r="S920" s="6"/>
      <c r="T920" s="6"/>
      <c r="U920" s="6"/>
    </row>
    <row r="921">
      <c r="A921" s="9">
        <v>44417.0</v>
      </c>
      <c r="B921" s="10" t="s">
        <v>69</v>
      </c>
      <c r="C921" s="10" t="s">
        <v>85</v>
      </c>
      <c r="D921" s="10" t="s">
        <v>158</v>
      </c>
      <c r="E921" s="11">
        <v>200.0</v>
      </c>
      <c r="F921" s="10" t="s">
        <v>14</v>
      </c>
      <c r="G921" s="13">
        <f t="shared" si="1"/>
        <v>2</v>
      </c>
      <c r="H921" s="6"/>
      <c r="I921" s="6"/>
      <c r="J921" s="6"/>
      <c r="M921" s="9">
        <v>44417.0</v>
      </c>
      <c r="N921" s="10" t="s">
        <v>69</v>
      </c>
      <c r="O921" s="10" t="s">
        <v>85</v>
      </c>
      <c r="P921" s="10" t="s">
        <v>158</v>
      </c>
      <c r="Q921" s="10" t="s">
        <v>14</v>
      </c>
      <c r="R921" s="13">
        <f t="shared" si="2"/>
        <v>2</v>
      </c>
      <c r="S921" s="6"/>
      <c r="T921" s="6"/>
      <c r="U921" s="6"/>
    </row>
    <row r="922">
      <c r="A922" s="9">
        <v>44417.0</v>
      </c>
      <c r="B922" s="10" t="s">
        <v>69</v>
      </c>
      <c r="C922" s="10" t="s">
        <v>86</v>
      </c>
      <c r="D922" s="10" t="s">
        <v>158</v>
      </c>
      <c r="E922" s="11">
        <v>200.0</v>
      </c>
      <c r="F922" s="10" t="s">
        <v>14</v>
      </c>
      <c r="G922" s="13">
        <f t="shared" si="1"/>
        <v>2</v>
      </c>
      <c r="H922" s="6"/>
      <c r="I922" s="6"/>
      <c r="J922" s="6"/>
      <c r="M922" s="9">
        <v>44417.0</v>
      </c>
      <c r="N922" s="10" t="s">
        <v>69</v>
      </c>
      <c r="O922" s="10" t="s">
        <v>86</v>
      </c>
      <c r="P922" s="10" t="s">
        <v>158</v>
      </c>
      <c r="Q922" s="10" t="s">
        <v>14</v>
      </c>
      <c r="R922" s="13">
        <f t="shared" si="2"/>
        <v>2</v>
      </c>
      <c r="S922" s="6"/>
      <c r="T922" s="6"/>
      <c r="U922" s="6"/>
    </row>
    <row r="923">
      <c r="A923" s="9">
        <v>44417.0</v>
      </c>
      <c r="B923" s="10" t="s">
        <v>69</v>
      </c>
      <c r="C923" s="10" t="s">
        <v>87</v>
      </c>
      <c r="D923" s="10" t="s">
        <v>158</v>
      </c>
      <c r="E923" s="11">
        <v>200.0</v>
      </c>
      <c r="F923" s="10" t="s">
        <v>14</v>
      </c>
      <c r="G923" s="13">
        <f t="shared" si="1"/>
        <v>2</v>
      </c>
      <c r="H923" s="6"/>
      <c r="I923" s="6"/>
      <c r="J923" s="6"/>
      <c r="M923" s="9">
        <v>44417.0</v>
      </c>
      <c r="N923" s="10" t="s">
        <v>69</v>
      </c>
      <c r="O923" s="10" t="s">
        <v>87</v>
      </c>
      <c r="P923" s="10" t="s">
        <v>158</v>
      </c>
      <c r="Q923" s="10" t="s">
        <v>14</v>
      </c>
      <c r="R923" s="13">
        <f t="shared" si="2"/>
        <v>2</v>
      </c>
      <c r="S923" s="6"/>
      <c r="T923" s="6"/>
      <c r="U923" s="6"/>
    </row>
    <row r="924">
      <c r="A924" s="9">
        <v>44417.0</v>
      </c>
      <c r="B924" s="10" t="s">
        <v>69</v>
      </c>
      <c r="C924" s="10" t="s">
        <v>89</v>
      </c>
      <c r="D924" s="10" t="s">
        <v>156</v>
      </c>
      <c r="E924" s="11">
        <v>120.0</v>
      </c>
      <c r="F924" s="10" t="s">
        <v>21</v>
      </c>
      <c r="G924" s="13">
        <f t="shared" si="1"/>
        <v>2</v>
      </c>
      <c r="H924" s="6"/>
      <c r="I924" s="6"/>
      <c r="J924" s="6"/>
      <c r="M924" s="9">
        <v>44417.0</v>
      </c>
      <c r="N924" s="10" t="s">
        <v>69</v>
      </c>
      <c r="O924" s="10" t="s">
        <v>89</v>
      </c>
      <c r="P924" s="10" t="s">
        <v>156</v>
      </c>
      <c r="Q924" s="10" t="s">
        <v>21</v>
      </c>
      <c r="R924" s="13">
        <f t="shared" si="2"/>
        <v>2</v>
      </c>
      <c r="S924" s="6"/>
      <c r="T924" s="6"/>
      <c r="U924" s="6"/>
    </row>
    <row r="925">
      <c r="A925" s="9">
        <v>44417.0</v>
      </c>
      <c r="B925" s="10" t="s">
        <v>69</v>
      </c>
      <c r="C925" s="10" t="s">
        <v>91</v>
      </c>
      <c r="D925" s="10" t="s">
        <v>155</v>
      </c>
      <c r="E925" s="11">
        <v>220.0</v>
      </c>
      <c r="F925" s="10" t="s">
        <v>18</v>
      </c>
      <c r="G925" s="13">
        <f t="shared" si="1"/>
        <v>2</v>
      </c>
      <c r="H925" s="6"/>
      <c r="I925" s="6"/>
      <c r="J925" s="6"/>
      <c r="M925" s="9">
        <v>44417.0</v>
      </c>
      <c r="N925" s="10" t="s">
        <v>69</v>
      </c>
      <c r="O925" s="10" t="s">
        <v>91</v>
      </c>
      <c r="P925" s="10" t="s">
        <v>155</v>
      </c>
      <c r="Q925" s="10" t="s">
        <v>18</v>
      </c>
      <c r="R925" s="13">
        <f t="shared" si="2"/>
        <v>2</v>
      </c>
      <c r="S925" s="6"/>
      <c r="T925" s="6"/>
      <c r="U925" s="6"/>
    </row>
    <row r="926">
      <c r="A926" s="9">
        <v>44420.0</v>
      </c>
      <c r="B926" s="10" t="s">
        <v>9</v>
      </c>
      <c r="C926" s="10" t="s">
        <v>276</v>
      </c>
      <c r="D926" s="10" t="s">
        <v>277</v>
      </c>
      <c r="E926" s="11">
        <v>350.0</v>
      </c>
      <c r="F926" s="10" t="s">
        <v>14</v>
      </c>
      <c r="G926" s="13">
        <f t="shared" si="1"/>
        <v>5</v>
      </c>
      <c r="H926" s="6"/>
      <c r="I926" s="6"/>
      <c r="J926" s="6"/>
      <c r="M926" s="9">
        <v>44420.0</v>
      </c>
      <c r="N926" s="10" t="s">
        <v>9</v>
      </c>
      <c r="O926" s="10" t="s">
        <v>276</v>
      </c>
      <c r="P926" s="10" t="s">
        <v>277</v>
      </c>
      <c r="Q926" s="10" t="s">
        <v>14</v>
      </c>
      <c r="R926" s="13">
        <f t="shared" si="2"/>
        <v>5</v>
      </c>
      <c r="S926" s="6"/>
      <c r="T926" s="6"/>
      <c r="U926" s="6"/>
    </row>
    <row r="927">
      <c r="A927" s="9">
        <v>44420.0</v>
      </c>
      <c r="B927" s="10" t="s">
        <v>9</v>
      </c>
      <c r="C927" s="10" t="s">
        <v>231</v>
      </c>
      <c r="D927" s="10" t="s">
        <v>278</v>
      </c>
      <c r="E927" s="11">
        <v>130.0</v>
      </c>
      <c r="F927" s="10" t="s">
        <v>21</v>
      </c>
      <c r="G927" s="13">
        <f t="shared" si="1"/>
        <v>5</v>
      </c>
      <c r="H927" s="6"/>
      <c r="I927" s="6"/>
      <c r="J927" s="6"/>
      <c r="M927" s="9">
        <v>44420.0</v>
      </c>
      <c r="N927" s="10" t="s">
        <v>9</v>
      </c>
      <c r="O927" s="10" t="s">
        <v>231</v>
      </c>
      <c r="P927" s="10" t="s">
        <v>278</v>
      </c>
      <c r="Q927" s="10" t="s">
        <v>21</v>
      </c>
      <c r="R927" s="13">
        <f t="shared" si="2"/>
        <v>5</v>
      </c>
      <c r="S927" s="6"/>
      <c r="T927" s="6"/>
      <c r="U927" s="6"/>
    </row>
    <row r="928">
      <c r="A928" s="9">
        <v>44420.0</v>
      </c>
      <c r="B928" s="10" t="s">
        <v>9</v>
      </c>
      <c r="C928" s="16">
        <v>4.0E47</v>
      </c>
      <c r="D928" s="10" t="s">
        <v>279</v>
      </c>
      <c r="E928" s="11">
        <v>170.0</v>
      </c>
      <c r="F928" s="10" t="s">
        <v>12</v>
      </c>
      <c r="G928" s="13">
        <f t="shared" si="1"/>
        <v>5</v>
      </c>
      <c r="H928" s="6"/>
      <c r="I928" s="6"/>
      <c r="J928" s="6"/>
      <c r="M928" s="9">
        <v>44420.0</v>
      </c>
      <c r="N928" s="10" t="s">
        <v>9</v>
      </c>
      <c r="O928" s="16">
        <v>4.0E47</v>
      </c>
      <c r="P928" s="10" t="s">
        <v>279</v>
      </c>
      <c r="Q928" s="10" t="s">
        <v>12</v>
      </c>
      <c r="R928" s="13">
        <f t="shared" si="2"/>
        <v>5</v>
      </c>
      <c r="S928" s="6"/>
      <c r="T928" s="6"/>
      <c r="U928" s="6"/>
    </row>
    <row r="929">
      <c r="A929" s="9">
        <v>44420.0</v>
      </c>
      <c r="B929" s="10" t="s">
        <v>9</v>
      </c>
      <c r="C929" s="16">
        <v>4.0E47</v>
      </c>
      <c r="D929" s="10" t="s">
        <v>280</v>
      </c>
      <c r="E929" s="11">
        <v>280.0</v>
      </c>
      <c r="F929" s="10" t="s">
        <v>18</v>
      </c>
      <c r="G929" s="13">
        <f t="shared" si="1"/>
        <v>5</v>
      </c>
      <c r="H929" s="6"/>
      <c r="I929" s="6"/>
      <c r="J929" s="6"/>
      <c r="M929" s="9">
        <v>44420.0</v>
      </c>
      <c r="N929" s="10" t="s">
        <v>9</v>
      </c>
      <c r="O929" s="16">
        <v>4.0E47</v>
      </c>
      <c r="P929" s="10" t="s">
        <v>280</v>
      </c>
      <c r="Q929" s="10" t="s">
        <v>18</v>
      </c>
      <c r="R929" s="13">
        <f t="shared" si="2"/>
        <v>5</v>
      </c>
      <c r="S929" s="6"/>
      <c r="T929" s="6"/>
      <c r="U929" s="6"/>
    </row>
    <row r="930">
      <c r="A930" s="9">
        <v>44420.0</v>
      </c>
      <c r="B930" s="10" t="s">
        <v>9</v>
      </c>
      <c r="C930" s="10" t="s">
        <v>197</v>
      </c>
      <c r="D930" s="10" t="s">
        <v>280</v>
      </c>
      <c r="E930" s="11">
        <v>280.0</v>
      </c>
      <c r="F930" s="10" t="s">
        <v>18</v>
      </c>
      <c r="G930" s="13">
        <f t="shared" si="1"/>
        <v>5</v>
      </c>
      <c r="H930" s="6"/>
      <c r="I930" s="6"/>
      <c r="J930" s="6"/>
      <c r="M930" s="9">
        <v>44420.0</v>
      </c>
      <c r="N930" s="10" t="s">
        <v>9</v>
      </c>
      <c r="O930" s="10" t="s">
        <v>197</v>
      </c>
      <c r="P930" s="10" t="s">
        <v>280</v>
      </c>
      <c r="Q930" s="10" t="s">
        <v>18</v>
      </c>
      <c r="R930" s="13">
        <f t="shared" si="2"/>
        <v>5</v>
      </c>
      <c r="S930" s="6"/>
      <c r="T930" s="6"/>
      <c r="U930" s="6"/>
    </row>
    <row r="931">
      <c r="A931" s="9">
        <v>44420.0</v>
      </c>
      <c r="B931" s="10" t="s">
        <v>9</v>
      </c>
      <c r="C931" s="10" t="s">
        <v>281</v>
      </c>
      <c r="D931" s="10" t="s">
        <v>277</v>
      </c>
      <c r="E931" s="11">
        <v>350.0</v>
      </c>
      <c r="F931" s="10" t="s">
        <v>14</v>
      </c>
      <c r="G931" s="13">
        <f t="shared" si="1"/>
        <v>5</v>
      </c>
      <c r="H931" s="6"/>
      <c r="I931" s="6"/>
      <c r="J931" s="6"/>
      <c r="M931" s="9">
        <v>44420.0</v>
      </c>
      <c r="N931" s="10" t="s">
        <v>9</v>
      </c>
      <c r="O931" s="10" t="s">
        <v>281</v>
      </c>
      <c r="P931" s="10" t="s">
        <v>277</v>
      </c>
      <c r="Q931" s="10" t="s">
        <v>14</v>
      </c>
      <c r="R931" s="13">
        <f t="shared" si="2"/>
        <v>5</v>
      </c>
      <c r="S931" s="6"/>
      <c r="T931" s="6"/>
      <c r="U931" s="6"/>
    </row>
    <row r="932">
      <c r="A932" s="9">
        <v>44420.0</v>
      </c>
      <c r="B932" s="10" t="s">
        <v>9</v>
      </c>
      <c r="C932" s="10" t="s">
        <v>268</v>
      </c>
      <c r="D932" s="10" t="s">
        <v>282</v>
      </c>
      <c r="E932" s="11">
        <v>200.0</v>
      </c>
      <c r="F932" s="10" t="s">
        <v>14</v>
      </c>
      <c r="G932" s="13">
        <f t="shared" si="1"/>
        <v>5</v>
      </c>
      <c r="H932" s="6"/>
      <c r="I932" s="6"/>
      <c r="J932" s="6"/>
      <c r="M932" s="9">
        <v>44420.0</v>
      </c>
      <c r="N932" s="10" t="s">
        <v>9</v>
      </c>
      <c r="O932" s="10" t="s">
        <v>268</v>
      </c>
      <c r="P932" s="10" t="s">
        <v>282</v>
      </c>
      <c r="Q932" s="10" t="s">
        <v>14</v>
      </c>
      <c r="R932" s="13">
        <f t="shared" si="2"/>
        <v>5</v>
      </c>
      <c r="S932" s="6"/>
      <c r="T932" s="6"/>
      <c r="U932" s="6"/>
    </row>
    <row r="933">
      <c r="A933" s="9">
        <v>44420.0</v>
      </c>
      <c r="B933" s="10" t="s">
        <v>9</v>
      </c>
      <c r="C933" s="10" t="s">
        <v>283</v>
      </c>
      <c r="D933" s="10" t="s">
        <v>284</v>
      </c>
      <c r="E933" s="11">
        <v>140.0</v>
      </c>
      <c r="F933" s="10" t="s">
        <v>12</v>
      </c>
      <c r="G933" s="13">
        <f t="shared" si="1"/>
        <v>5</v>
      </c>
      <c r="H933" s="6"/>
      <c r="I933" s="6"/>
      <c r="J933" s="6"/>
      <c r="M933" s="9">
        <v>44420.0</v>
      </c>
      <c r="N933" s="10" t="s">
        <v>9</v>
      </c>
      <c r="O933" s="10" t="s">
        <v>283</v>
      </c>
      <c r="P933" s="10" t="s">
        <v>284</v>
      </c>
      <c r="Q933" s="10" t="s">
        <v>12</v>
      </c>
      <c r="R933" s="13">
        <f t="shared" si="2"/>
        <v>5</v>
      </c>
      <c r="S933" s="6"/>
      <c r="T933" s="6"/>
      <c r="U933" s="6"/>
    </row>
    <row r="934">
      <c r="A934" s="9">
        <v>44420.0</v>
      </c>
      <c r="B934" s="10" t="s">
        <v>23</v>
      </c>
      <c r="C934" s="10" t="s">
        <v>198</v>
      </c>
      <c r="D934" s="10" t="s">
        <v>284</v>
      </c>
      <c r="E934" s="11">
        <v>140.0</v>
      </c>
      <c r="F934" s="10" t="s">
        <v>12</v>
      </c>
      <c r="G934" s="13">
        <f t="shared" si="1"/>
        <v>5</v>
      </c>
      <c r="H934" s="6"/>
      <c r="I934" s="6"/>
      <c r="J934" s="6"/>
      <c r="M934" s="9">
        <v>44420.0</v>
      </c>
      <c r="N934" s="10" t="s">
        <v>23</v>
      </c>
      <c r="O934" s="10" t="s">
        <v>198</v>
      </c>
      <c r="P934" s="10" t="s">
        <v>284</v>
      </c>
      <c r="Q934" s="10" t="s">
        <v>12</v>
      </c>
      <c r="R934" s="13">
        <f t="shared" si="2"/>
        <v>5</v>
      </c>
      <c r="S934" s="6"/>
      <c r="T934" s="6"/>
      <c r="U934" s="6"/>
    </row>
    <row r="935">
      <c r="A935" s="9">
        <v>44420.0</v>
      </c>
      <c r="B935" s="10" t="s">
        <v>23</v>
      </c>
      <c r="C935" s="10" t="s">
        <v>199</v>
      </c>
      <c r="D935" s="10" t="s">
        <v>280</v>
      </c>
      <c r="E935" s="11">
        <v>280.0</v>
      </c>
      <c r="F935" s="10" t="s">
        <v>18</v>
      </c>
      <c r="G935" s="13">
        <f t="shared" si="1"/>
        <v>5</v>
      </c>
      <c r="H935" s="6"/>
      <c r="I935" s="6"/>
      <c r="J935" s="6"/>
      <c r="M935" s="9">
        <v>44420.0</v>
      </c>
      <c r="N935" s="10" t="s">
        <v>23</v>
      </c>
      <c r="O935" s="10" t="s">
        <v>199</v>
      </c>
      <c r="P935" s="10" t="s">
        <v>280</v>
      </c>
      <c r="Q935" s="10" t="s">
        <v>18</v>
      </c>
      <c r="R935" s="13">
        <f t="shared" si="2"/>
        <v>5</v>
      </c>
      <c r="S935" s="6"/>
      <c r="T935" s="6"/>
      <c r="U935" s="6"/>
    </row>
    <row r="936">
      <c r="A936" s="9">
        <v>44420.0</v>
      </c>
      <c r="B936" s="10" t="s">
        <v>23</v>
      </c>
      <c r="C936" s="10" t="s">
        <v>24</v>
      </c>
      <c r="D936" s="10" t="s">
        <v>285</v>
      </c>
      <c r="E936" s="11">
        <v>270.0</v>
      </c>
      <c r="F936" s="10" t="s">
        <v>18</v>
      </c>
      <c r="G936" s="13">
        <f t="shared" si="1"/>
        <v>5</v>
      </c>
      <c r="H936" s="6"/>
      <c r="I936" s="6"/>
      <c r="J936" s="6"/>
      <c r="M936" s="9">
        <v>44420.0</v>
      </c>
      <c r="N936" s="10" t="s">
        <v>23</v>
      </c>
      <c r="O936" s="10" t="s">
        <v>24</v>
      </c>
      <c r="P936" s="10" t="s">
        <v>285</v>
      </c>
      <c r="Q936" s="10" t="s">
        <v>18</v>
      </c>
      <c r="R936" s="13">
        <f t="shared" si="2"/>
        <v>5</v>
      </c>
      <c r="S936" s="6"/>
      <c r="T936" s="6"/>
      <c r="U936" s="6"/>
    </row>
    <row r="937">
      <c r="A937" s="9">
        <v>44420.0</v>
      </c>
      <c r="B937" s="10" t="s">
        <v>23</v>
      </c>
      <c r="C937" s="10" t="s">
        <v>200</v>
      </c>
      <c r="D937" s="10" t="s">
        <v>278</v>
      </c>
      <c r="E937" s="11">
        <v>130.0</v>
      </c>
      <c r="F937" s="10" t="s">
        <v>21</v>
      </c>
      <c r="G937" s="13">
        <f t="shared" si="1"/>
        <v>5</v>
      </c>
      <c r="H937" s="6"/>
      <c r="I937" s="6"/>
      <c r="J937" s="6"/>
      <c r="M937" s="9">
        <v>44420.0</v>
      </c>
      <c r="N937" s="10" t="s">
        <v>23</v>
      </c>
      <c r="O937" s="10" t="s">
        <v>200</v>
      </c>
      <c r="P937" s="10" t="s">
        <v>278</v>
      </c>
      <c r="Q937" s="10" t="s">
        <v>21</v>
      </c>
      <c r="R937" s="13">
        <f t="shared" si="2"/>
        <v>5</v>
      </c>
      <c r="S937" s="6"/>
      <c r="T937" s="6"/>
      <c r="U937" s="6"/>
    </row>
    <row r="938">
      <c r="A938" s="9">
        <v>44420.0</v>
      </c>
      <c r="B938" s="10" t="s">
        <v>23</v>
      </c>
      <c r="C938" s="10" t="s">
        <v>29</v>
      </c>
      <c r="D938" s="10" t="s">
        <v>286</v>
      </c>
      <c r="E938" s="11">
        <v>130.0</v>
      </c>
      <c r="F938" s="10" t="s">
        <v>31</v>
      </c>
      <c r="G938" s="13">
        <f t="shared" si="1"/>
        <v>5</v>
      </c>
      <c r="H938" s="6"/>
      <c r="I938" s="6"/>
      <c r="J938" s="6"/>
      <c r="M938" s="9">
        <v>44420.0</v>
      </c>
      <c r="N938" s="10" t="s">
        <v>23</v>
      </c>
      <c r="O938" s="10" t="s">
        <v>29</v>
      </c>
      <c r="P938" s="10" t="s">
        <v>286</v>
      </c>
      <c r="Q938" s="10" t="s">
        <v>31</v>
      </c>
      <c r="R938" s="13">
        <f t="shared" si="2"/>
        <v>5</v>
      </c>
      <c r="S938" s="6"/>
      <c r="T938" s="6"/>
      <c r="U938" s="6"/>
    </row>
    <row r="939">
      <c r="A939" s="9">
        <v>44420.0</v>
      </c>
      <c r="B939" s="10" t="s">
        <v>23</v>
      </c>
      <c r="C939" s="16">
        <v>7.0E45</v>
      </c>
      <c r="D939" s="10" t="s">
        <v>287</v>
      </c>
      <c r="E939" s="11">
        <v>110.0</v>
      </c>
      <c r="F939" s="10" t="s">
        <v>31</v>
      </c>
      <c r="G939" s="13">
        <f t="shared" si="1"/>
        <v>5</v>
      </c>
      <c r="H939" s="6"/>
      <c r="I939" s="6"/>
      <c r="J939" s="6"/>
      <c r="M939" s="9">
        <v>44420.0</v>
      </c>
      <c r="N939" s="10" t="s">
        <v>23</v>
      </c>
      <c r="O939" s="16">
        <v>7.0E45</v>
      </c>
      <c r="P939" s="10" t="s">
        <v>287</v>
      </c>
      <c r="Q939" s="10" t="s">
        <v>31</v>
      </c>
      <c r="R939" s="13">
        <f t="shared" si="2"/>
        <v>5</v>
      </c>
      <c r="S939" s="6"/>
      <c r="T939" s="6"/>
      <c r="U939" s="6"/>
    </row>
    <row r="940">
      <c r="A940" s="9">
        <v>44420.0</v>
      </c>
      <c r="B940" s="10" t="s">
        <v>23</v>
      </c>
      <c r="C940" s="10">
        <v>244.0</v>
      </c>
      <c r="D940" s="10" t="s">
        <v>279</v>
      </c>
      <c r="E940" s="11">
        <v>170.0</v>
      </c>
      <c r="F940" s="10" t="s">
        <v>12</v>
      </c>
      <c r="G940" s="13">
        <f t="shared" si="1"/>
        <v>5</v>
      </c>
      <c r="H940" s="6"/>
      <c r="I940" s="6"/>
      <c r="J940" s="6"/>
      <c r="M940" s="9">
        <v>44420.0</v>
      </c>
      <c r="N940" s="10" t="s">
        <v>23</v>
      </c>
      <c r="O940" s="10">
        <v>244.0</v>
      </c>
      <c r="P940" s="10" t="s">
        <v>279</v>
      </c>
      <c r="Q940" s="10" t="s">
        <v>12</v>
      </c>
      <c r="R940" s="13">
        <f t="shared" si="2"/>
        <v>5</v>
      </c>
      <c r="S940" s="6"/>
      <c r="T940" s="6"/>
      <c r="U940" s="6"/>
    </row>
    <row r="941">
      <c r="A941" s="9">
        <v>44420.0</v>
      </c>
      <c r="B941" s="10" t="s">
        <v>23</v>
      </c>
      <c r="C941" s="10" t="s">
        <v>32</v>
      </c>
      <c r="D941" s="10" t="s">
        <v>284</v>
      </c>
      <c r="E941" s="11">
        <v>140.0</v>
      </c>
      <c r="F941" s="10" t="s">
        <v>12</v>
      </c>
      <c r="G941" s="13">
        <f t="shared" si="1"/>
        <v>5</v>
      </c>
      <c r="H941" s="6"/>
      <c r="I941" s="6"/>
      <c r="J941" s="6"/>
      <c r="M941" s="9">
        <v>44420.0</v>
      </c>
      <c r="N941" s="10" t="s">
        <v>23</v>
      </c>
      <c r="O941" s="10" t="s">
        <v>32</v>
      </c>
      <c r="P941" s="10" t="s">
        <v>284</v>
      </c>
      <c r="Q941" s="10" t="s">
        <v>12</v>
      </c>
      <c r="R941" s="13">
        <f t="shared" si="2"/>
        <v>5</v>
      </c>
      <c r="S941" s="6"/>
      <c r="T941" s="6"/>
      <c r="U941" s="6"/>
    </row>
    <row r="942">
      <c r="A942" s="9">
        <v>44420.0</v>
      </c>
      <c r="B942" s="10" t="s">
        <v>23</v>
      </c>
      <c r="C942" s="10" t="s">
        <v>33</v>
      </c>
      <c r="D942" s="10" t="s">
        <v>285</v>
      </c>
      <c r="E942" s="11">
        <v>270.0</v>
      </c>
      <c r="F942" s="10" t="s">
        <v>18</v>
      </c>
      <c r="G942" s="13">
        <f t="shared" si="1"/>
        <v>5</v>
      </c>
      <c r="H942" s="6"/>
      <c r="I942" s="6"/>
      <c r="J942" s="6"/>
      <c r="M942" s="9">
        <v>44420.0</v>
      </c>
      <c r="N942" s="10" t="s">
        <v>23</v>
      </c>
      <c r="O942" s="10" t="s">
        <v>33</v>
      </c>
      <c r="P942" s="10" t="s">
        <v>285</v>
      </c>
      <c r="Q942" s="10" t="s">
        <v>18</v>
      </c>
      <c r="R942" s="13">
        <f t="shared" si="2"/>
        <v>5</v>
      </c>
      <c r="S942" s="6"/>
      <c r="T942" s="6"/>
      <c r="U942" s="6"/>
    </row>
    <row r="943">
      <c r="A943" s="9">
        <v>44420.0</v>
      </c>
      <c r="B943" s="10" t="s">
        <v>23</v>
      </c>
      <c r="C943" s="10">
        <v>1041.0</v>
      </c>
      <c r="D943" s="10" t="s">
        <v>280</v>
      </c>
      <c r="E943" s="11">
        <v>280.0</v>
      </c>
      <c r="F943" s="10" t="s">
        <v>18</v>
      </c>
      <c r="G943" s="13">
        <f t="shared" si="1"/>
        <v>5</v>
      </c>
      <c r="H943" s="6"/>
      <c r="I943" s="6"/>
      <c r="J943" s="6"/>
      <c r="M943" s="9">
        <v>44420.0</v>
      </c>
      <c r="N943" s="10" t="s">
        <v>23</v>
      </c>
      <c r="O943" s="10">
        <v>1041.0</v>
      </c>
      <c r="P943" s="10" t="s">
        <v>280</v>
      </c>
      <c r="Q943" s="10" t="s">
        <v>18</v>
      </c>
      <c r="R943" s="13">
        <f t="shared" si="2"/>
        <v>5</v>
      </c>
      <c r="S943" s="6"/>
      <c r="T943" s="6"/>
      <c r="U943" s="6"/>
    </row>
    <row r="944">
      <c r="A944" s="9">
        <v>44420.0</v>
      </c>
      <c r="B944" s="10" t="s">
        <v>23</v>
      </c>
      <c r="C944" s="10">
        <v>2440.0</v>
      </c>
      <c r="D944" s="10" t="s">
        <v>277</v>
      </c>
      <c r="E944" s="11">
        <v>350.0</v>
      </c>
      <c r="F944" s="10" t="s">
        <v>14</v>
      </c>
      <c r="G944" s="13">
        <f t="shared" si="1"/>
        <v>5</v>
      </c>
      <c r="H944" s="6"/>
      <c r="I944" s="6"/>
      <c r="J944" s="6"/>
      <c r="M944" s="9">
        <v>44420.0</v>
      </c>
      <c r="N944" s="10" t="s">
        <v>23</v>
      </c>
      <c r="O944" s="10">
        <v>2440.0</v>
      </c>
      <c r="P944" s="10" t="s">
        <v>277</v>
      </c>
      <c r="Q944" s="10" t="s">
        <v>14</v>
      </c>
      <c r="R944" s="13">
        <f t="shared" si="2"/>
        <v>5</v>
      </c>
      <c r="S944" s="6"/>
      <c r="T944" s="6"/>
      <c r="U944" s="6"/>
    </row>
    <row r="945">
      <c r="A945" s="9">
        <v>44420.0</v>
      </c>
      <c r="B945" s="10" t="s">
        <v>23</v>
      </c>
      <c r="C945" s="10">
        <v>2841.0</v>
      </c>
      <c r="D945" s="10" t="s">
        <v>288</v>
      </c>
      <c r="E945" s="11">
        <v>280.0</v>
      </c>
      <c r="F945" s="10" t="s">
        <v>14</v>
      </c>
      <c r="G945" s="13">
        <f t="shared" si="1"/>
        <v>5</v>
      </c>
      <c r="H945" s="6"/>
      <c r="I945" s="6"/>
      <c r="J945" s="6"/>
      <c r="M945" s="9">
        <v>44420.0</v>
      </c>
      <c r="N945" s="10" t="s">
        <v>23</v>
      </c>
      <c r="O945" s="10">
        <v>2841.0</v>
      </c>
      <c r="P945" s="10" t="s">
        <v>288</v>
      </c>
      <c r="Q945" s="10" t="s">
        <v>14</v>
      </c>
      <c r="R945" s="13">
        <f t="shared" si="2"/>
        <v>5</v>
      </c>
      <c r="S945" s="6"/>
      <c r="T945" s="6"/>
      <c r="U945" s="6"/>
    </row>
    <row r="946">
      <c r="A946" s="9">
        <v>44420.0</v>
      </c>
      <c r="B946" s="10" t="s">
        <v>23</v>
      </c>
      <c r="C946" s="10">
        <v>6245.0</v>
      </c>
      <c r="D946" s="10" t="s">
        <v>285</v>
      </c>
      <c r="E946" s="11">
        <v>270.0</v>
      </c>
      <c r="F946" s="10" t="s">
        <v>18</v>
      </c>
      <c r="G946" s="13">
        <f t="shared" si="1"/>
        <v>5</v>
      </c>
      <c r="H946" s="6"/>
      <c r="I946" s="6"/>
      <c r="J946" s="6"/>
      <c r="M946" s="9">
        <v>44420.0</v>
      </c>
      <c r="N946" s="10" t="s">
        <v>23</v>
      </c>
      <c r="O946" s="10">
        <v>6245.0</v>
      </c>
      <c r="P946" s="10" t="s">
        <v>285</v>
      </c>
      <c r="Q946" s="10" t="s">
        <v>18</v>
      </c>
      <c r="R946" s="13">
        <f t="shared" si="2"/>
        <v>5</v>
      </c>
      <c r="S946" s="6"/>
      <c r="T946" s="6"/>
      <c r="U946" s="6"/>
    </row>
    <row r="947">
      <c r="A947" s="9">
        <v>44420.0</v>
      </c>
      <c r="B947" s="10" t="s">
        <v>23</v>
      </c>
      <c r="C947" s="10" t="s">
        <v>95</v>
      </c>
      <c r="D947" s="10" t="s">
        <v>277</v>
      </c>
      <c r="E947" s="11">
        <v>350.0</v>
      </c>
      <c r="F947" s="10" t="s">
        <v>14</v>
      </c>
      <c r="G947" s="13">
        <f t="shared" si="1"/>
        <v>5</v>
      </c>
      <c r="H947" s="6"/>
      <c r="I947" s="6"/>
      <c r="J947" s="6"/>
      <c r="M947" s="9">
        <v>44420.0</v>
      </c>
      <c r="N947" s="10" t="s">
        <v>23</v>
      </c>
      <c r="O947" s="10" t="s">
        <v>95</v>
      </c>
      <c r="P947" s="10" t="s">
        <v>277</v>
      </c>
      <c r="Q947" s="10" t="s">
        <v>14</v>
      </c>
      <c r="R947" s="13">
        <f t="shared" si="2"/>
        <v>5</v>
      </c>
      <c r="S947" s="6"/>
      <c r="T947" s="6"/>
      <c r="U947" s="6"/>
    </row>
    <row r="948">
      <c r="A948" s="9">
        <v>44420.0</v>
      </c>
      <c r="B948" s="10" t="s">
        <v>23</v>
      </c>
      <c r="C948" s="10" t="s">
        <v>37</v>
      </c>
      <c r="D948" s="10" t="s">
        <v>285</v>
      </c>
      <c r="E948" s="11">
        <v>270.0</v>
      </c>
      <c r="F948" s="10" t="s">
        <v>18</v>
      </c>
      <c r="G948" s="13">
        <f t="shared" si="1"/>
        <v>5</v>
      </c>
      <c r="H948" s="6"/>
      <c r="I948" s="6"/>
      <c r="J948" s="6"/>
      <c r="M948" s="9">
        <v>44420.0</v>
      </c>
      <c r="N948" s="10" t="s">
        <v>23</v>
      </c>
      <c r="O948" s="10" t="s">
        <v>37</v>
      </c>
      <c r="P948" s="10" t="s">
        <v>285</v>
      </c>
      <c r="Q948" s="10" t="s">
        <v>18</v>
      </c>
      <c r="R948" s="13">
        <f t="shared" si="2"/>
        <v>5</v>
      </c>
      <c r="S948" s="6"/>
      <c r="T948" s="6"/>
      <c r="U948" s="6"/>
    </row>
    <row r="949">
      <c r="A949" s="9">
        <v>44420.0</v>
      </c>
      <c r="B949" s="10" t="s">
        <v>23</v>
      </c>
      <c r="C949" s="10" t="s">
        <v>164</v>
      </c>
      <c r="D949" s="10" t="s">
        <v>279</v>
      </c>
      <c r="E949" s="11">
        <v>170.0</v>
      </c>
      <c r="F949" s="10" t="s">
        <v>12</v>
      </c>
      <c r="G949" s="13">
        <f t="shared" si="1"/>
        <v>5</v>
      </c>
      <c r="H949" s="6"/>
      <c r="I949" s="6"/>
      <c r="J949" s="6"/>
      <c r="M949" s="9">
        <v>44420.0</v>
      </c>
      <c r="N949" s="10" t="s">
        <v>23</v>
      </c>
      <c r="O949" s="10" t="s">
        <v>164</v>
      </c>
      <c r="P949" s="10" t="s">
        <v>279</v>
      </c>
      <c r="Q949" s="10" t="s">
        <v>12</v>
      </c>
      <c r="R949" s="13">
        <f t="shared" si="2"/>
        <v>5</v>
      </c>
      <c r="S949" s="6"/>
      <c r="T949" s="6"/>
      <c r="U949" s="6"/>
    </row>
    <row r="950">
      <c r="A950" s="9">
        <v>44420.0</v>
      </c>
      <c r="B950" s="10" t="s">
        <v>23</v>
      </c>
      <c r="C950" s="10" t="s">
        <v>38</v>
      </c>
      <c r="D950" s="10" t="s">
        <v>285</v>
      </c>
      <c r="E950" s="11">
        <v>270.0</v>
      </c>
      <c r="F950" s="10" t="s">
        <v>18</v>
      </c>
      <c r="G950" s="13">
        <f t="shared" si="1"/>
        <v>5</v>
      </c>
      <c r="H950" s="6"/>
      <c r="I950" s="6"/>
      <c r="J950" s="6"/>
      <c r="M950" s="9">
        <v>44420.0</v>
      </c>
      <c r="N950" s="10" t="s">
        <v>23</v>
      </c>
      <c r="O950" s="10" t="s">
        <v>38</v>
      </c>
      <c r="P950" s="10" t="s">
        <v>285</v>
      </c>
      <c r="Q950" s="10" t="s">
        <v>18</v>
      </c>
      <c r="R950" s="13">
        <f t="shared" si="2"/>
        <v>5</v>
      </c>
      <c r="S950" s="6"/>
      <c r="T950" s="6"/>
      <c r="U950" s="6"/>
    </row>
    <row r="951">
      <c r="A951" s="9">
        <v>44420.0</v>
      </c>
      <c r="B951" s="10" t="s">
        <v>23</v>
      </c>
      <c r="C951" s="10" t="s">
        <v>39</v>
      </c>
      <c r="D951" s="10" t="s">
        <v>288</v>
      </c>
      <c r="E951" s="11">
        <v>280.0</v>
      </c>
      <c r="F951" s="10" t="s">
        <v>14</v>
      </c>
      <c r="G951" s="13">
        <f t="shared" si="1"/>
        <v>5</v>
      </c>
      <c r="H951" s="6"/>
      <c r="I951" s="6"/>
      <c r="J951" s="6"/>
      <c r="M951" s="9">
        <v>44420.0</v>
      </c>
      <c r="N951" s="10" t="s">
        <v>23</v>
      </c>
      <c r="O951" s="10" t="s">
        <v>39</v>
      </c>
      <c r="P951" s="10" t="s">
        <v>288</v>
      </c>
      <c r="Q951" s="10" t="s">
        <v>14</v>
      </c>
      <c r="R951" s="13">
        <f t="shared" si="2"/>
        <v>5</v>
      </c>
      <c r="S951" s="6"/>
      <c r="T951" s="6"/>
      <c r="U951" s="6"/>
    </row>
    <row r="952">
      <c r="A952" s="9">
        <v>44420.0</v>
      </c>
      <c r="B952" s="10" t="s">
        <v>23</v>
      </c>
      <c r="C952" s="10" t="s">
        <v>236</v>
      </c>
      <c r="D952" s="10" t="s">
        <v>287</v>
      </c>
      <c r="E952" s="11">
        <v>110.0</v>
      </c>
      <c r="F952" s="10" t="s">
        <v>31</v>
      </c>
      <c r="G952" s="13">
        <f t="shared" si="1"/>
        <v>5</v>
      </c>
      <c r="H952" s="6"/>
      <c r="I952" s="6"/>
      <c r="J952" s="6"/>
      <c r="M952" s="9">
        <v>44420.0</v>
      </c>
      <c r="N952" s="10" t="s">
        <v>23</v>
      </c>
      <c r="O952" s="10" t="s">
        <v>236</v>
      </c>
      <c r="P952" s="10" t="s">
        <v>287</v>
      </c>
      <c r="Q952" s="10" t="s">
        <v>31</v>
      </c>
      <c r="R952" s="13">
        <f t="shared" si="2"/>
        <v>5</v>
      </c>
      <c r="S952" s="6"/>
      <c r="T952" s="6"/>
      <c r="U952" s="6"/>
    </row>
    <row r="953">
      <c r="A953" s="9">
        <v>44420.0</v>
      </c>
      <c r="B953" s="10" t="s">
        <v>23</v>
      </c>
      <c r="C953" s="10" t="s">
        <v>289</v>
      </c>
      <c r="D953" s="10" t="s">
        <v>279</v>
      </c>
      <c r="E953" s="11">
        <v>170.0</v>
      </c>
      <c r="F953" s="10" t="s">
        <v>12</v>
      </c>
      <c r="G953" s="13">
        <f t="shared" si="1"/>
        <v>5</v>
      </c>
      <c r="H953" s="6"/>
      <c r="I953" s="6"/>
      <c r="J953" s="6"/>
      <c r="M953" s="9">
        <v>44420.0</v>
      </c>
      <c r="N953" s="10" t="s">
        <v>23</v>
      </c>
      <c r="O953" s="10" t="s">
        <v>289</v>
      </c>
      <c r="P953" s="10" t="s">
        <v>279</v>
      </c>
      <c r="Q953" s="10" t="s">
        <v>12</v>
      </c>
      <c r="R953" s="13">
        <f t="shared" si="2"/>
        <v>5</v>
      </c>
      <c r="S953" s="6"/>
      <c r="T953" s="6"/>
      <c r="U953" s="6"/>
    </row>
    <row r="954">
      <c r="A954" s="9">
        <v>44420.0</v>
      </c>
      <c r="B954" s="10" t="s">
        <v>254</v>
      </c>
      <c r="C954" s="10" t="s">
        <v>290</v>
      </c>
      <c r="D954" s="10" t="s">
        <v>288</v>
      </c>
      <c r="E954" s="11">
        <v>280.0</v>
      </c>
      <c r="F954" s="10" t="s">
        <v>14</v>
      </c>
      <c r="G954" s="13">
        <f t="shared" si="1"/>
        <v>5</v>
      </c>
      <c r="H954" s="6"/>
      <c r="I954" s="6"/>
      <c r="J954" s="6"/>
      <c r="M954" s="9">
        <v>44420.0</v>
      </c>
      <c r="N954" s="10" t="s">
        <v>254</v>
      </c>
      <c r="O954" s="10" t="s">
        <v>290</v>
      </c>
      <c r="P954" s="10" t="s">
        <v>288</v>
      </c>
      <c r="Q954" s="10" t="s">
        <v>14</v>
      </c>
      <c r="R954" s="13">
        <f t="shared" si="2"/>
        <v>5</v>
      </c>
      <c r="S954" s="6"/>
      <c r="T954" s="6"/>
      <c r="U954" s="6"/>
    </row>
    <row r="955">
      <c r="A955" s="9">
        <v>44420.0</v>
      </c>
      <c r="B955" s="10" t="s">
        <v>254</v>
      </c>
      <c r="C955" s="10" t="s">
        <v>291</v>
      </c>
      <c r="D955" s="10" t="s">
        <v>277</v>
      </c>
      <c r="E955" s="11">
        <v>350.0</v>
      </c>
      <c r="F955" s="10" t="s">
        <v>14</v>
      </c>
      <c r="G955" s="13">
        <f t="shared" si="1"/>
        <v>5</v>
      </c>
      <c r="H955" s="6"/>
      <c r="I955" s="6"/>
      <c r="J955" s="6"/>
      <c r="M955" s="9">
        <v>44420.0</v>
      </c>
      <c r="N955" s="10" t="s">
        <v>254</v>
      </c>
      <c r="O955" s="10" t="s">
        <v>291</v>
      </c>
      <c r="P955" s="10" t="s">
        <v>277</v>
      </c>
      <c r="Q955" s="10" t="s">
        <v>14</v>
      </c>
      <c r="R955" s="13">
        <f t="shared" si="2"/>
        <v>5</v>
      </c>
      <c r="S955" s="6"/>
      <c r="T955" s="6"/>
      <c r="U955" s="6"/>
    </row>
    <row r="956">
      <c r="A956" s="9">
        <v>44420.0</v>
      </c>
      <c r="B956" s="10" t="s">
        <v>254</v>
      </c>
      <c r="C956" s="10" t="s">
        <v>269</v>
      </c>
      <c r="D956" s="10" t="s">
        <v>292</v>
      </c>
      <c r="E956" s="11">
        <v>60.0</v>
      </c>
      <c r="F956" s="10" t="s">
        <v>31</v>
      </c>
      <c r="G956" s="13">
        <f t="shared" si="1"/>
        <v>5</v>
      </c>
      <c r="H956" s="6"/>
      <c r="I956" s="6"/>
      <c r="J956" s="6"/>
      <c r="M956" s="9">
        <v>44420.0</v>
      </c>
      <c r="N956" s="10" t="s">
        <v>254</v>
      </c>
      <c r="O956" s="10" t="s">
        <v>269</v>
      </c>
      <c r="P956" s="10" t="s">
        <v>292</v>
      </c>
      <c r="Q956" s="10" t="s">
        <v>31</v>
      </c>
      <c r="R956" s="13">
        <f t="shared" si="2"/>
        <v>5</v>
      </c>
      <c r="S956" s="6"/>
      <c r="T956" s="6"/>
      <c r="U956" s="6"/>
    </row>
    <row r="957">
      <c r="A957" s="9">
        <v>44420.0</v>
      </c>
      <c r="B957" s="10" t="s">
        <v>254</v>
      </c>
      <c r="C957" s="10">
        <v>5446.0</v>
      </c>
      <c r="D957" s="10" t="s">
        <v>279</v>
      </c>
      <c r="E957" s="11">
        <v>170.0</v>
      </c>
      <c r="F957" s="10" t="s">
        <v>12</v>
      </c>
      <c r="G957" s="13">
        <f t="shared" si="1"/>
        <v>5</v>
      </c>
      <c r="H957" s="6"/>
      <c r="I957" s="6"/>
      <c r="J957" s="6"/>
      <c r="M957" s="9">
        <v>44420.0</v>
      </c>
      <c r="N957" s="10" t="s">
        <v>254</v>
      </c>
      <c r="O957" s="10">
        <v>5446.0</v>
      </c>
      <c r="P957" s="10" t="s">
        <v>279</v>
      </c>
      <c r="Q957" s="10" t="s">
        <v>12</v>
      </c>
      <c r="R957" s="13">
        <f t="shared" si="2"/>
        <v>5</v>
      </c>
      <c r="S957" s="6"/>
      <c r="T957" s="6"/>
      <c r="U957" s="6"/>
    </row>
    <row r="958">
      <c r="A958" s="9">
        <v>44420.0</v>
      </c>
      <c r="B958" s="10" t="s">
        <v>254</v>
      </c>
      <c r="C958" s="10" t="s">
        <v>293</v>
      </c>
      <c r="D958" s="10" t="s">
        <v>277</v>
      </c>
      <c r="E958" s="11">
        <v>350.0</v>
      </c>
      <c r="F958" s="10" t="s">
        <v>14</v>
      </c>
      <c r="G958" s="13">
        <f t="shared" si="1"/>
        <v>5</v>
      </c>
      <c r="H958" s="6"/>
      <c r="I958" s="6"/>
      <c r="J958" s="6"/>
      <c r="M958" s="9">
        <v>44420.0</v>
      </c>
      <c r="N958" s="10" t="s">
        <v>254</v>
      </c>
      <c r="O958" s="10" t="s">
        <v>293</v>
      </c>
      <c r="P958" s="10" t="s">
        <v>277</v>
      </c>
      <c r="Q958" s="10" t="s">
        <v>14</v>
      </c>
      <c r="R958" s="13">
        <f t="shared" si="2"/>
        <v>5</v>
      </c>
      <c r="S958" s="6"/>
      <c r="T958" s="6"/>
      <c r="U958" s="6"/>
    </row>
    <row r="959">
      <c r="A959" s="9">
        <v>44420.0</v>
      </c>
      <c r="B959" s="10" t="s">
        <v>254</v>
      </c>
      <c r="C959" s="10">
        <v>6141.0</v>
      </c>
      <c r="D959" s="10" t="s">
        <v>285</v>
      </c>
      <c r="E959" s="11">
        <v>270.0</v>
      </c>
      <c r="F959" s="10" t="s">
        <v>18</v>
      </c>
      <c r="G959" s="13">
        <f t="shared" si="1"/>
        <v>5</v>
      </c>
      <c r="H959" s="6"/>
      <c r="I959" s="6"/>
      <c r="J959" s="6"/>
      <c r="M959" s="9">
        <v>44420.0</v>
      </c>
      <c r="N959" s="10" t="s">
        <v>254</v>
      </c>
      <c r="O959" s="10">
        <v>6141.0</v>
      </c>
      <c r="P959" s="10" t="s">
        <v>285</v>
      </c>
      <c r="Q959" s="10" t="s">
        <v>18</v>
      </c>
      <c r="R959" s="13">
        <f t="shared" si="2"/>
        <v>5</v>
      </c>
      <c r="S959" s="6"/>
      <c r="T959" s="6"/>
      <c r="U959" s="6"/>
    </row>
    <row r="960">
      <c r="A960" s="9">
        <v>44420.0</v>
      </c>
      <c r="B960" s="10" t="s">
        <v>254</v>
      </c>
      <c r="C960" s="10">
        <v>6347.0</v>
      </c>
      <c r="D960" s="10" t="s">
        <v>292</v>
      </c>
      <c r="E960" s="11">
        <v>60.0</v>
      </c>
      <c r="F960" s="10" t="s">
        <v>31</v>
      </c>
      <c r="G960" s="13">
        <f t="shared" si="1"/>
        <v>5</v>
      </c>
      <c r="H960" s="6"/>
      <c r="I960" s="6"/>
      <c r="J960" s="6"/>
      <c r="M960" s="9">
        <v>44420.0</v>
      </c>
      <c r="N960" s="10" t="s">
        <v>254</v>
      </c>
      <c r="O960" s="10">
        <v>6347.0</v>
      </c>
      <c r="P960" s="10" t="s">
        <v>292</v>
      </c>
      <c r="Q960" s="10" t="s">
        <v>31</v>
      </c>
      <c r="R960" s="13">
        <f t="shared" si="2"/>
        <v>5</v>
      </c>
      <c r="S960" s="6"/>
      <c r="T960" s="6"/>
      <c r="U960" s="6"/>
    </row>
    <row r="961">
      <c r="A961" s="9">
        <v>44420.0</v>
      </c>
      <c r="B961" s="10" t="s">
        <v>254</v>
      </c>
      <c r="C961" s="10" t="s">
        <v>294</v>
      </c>
      <c r="D961" s="10" t="s">
        <v>284</v>
      </c>
      <c r="E961" s="11">
        <v>140.0</v>
      </c>
      <c r="F961" s="10" t="s">
        <v>12</v>
      </c>
      <c r="G961" s="13">
        <f t="shared" si="1"/>
        <v>5</v>
      </c>
      <c r="H961" s="6"/>
      <c r="I961" s="6"/>
      <c r="J961" s="6"/>
      <c r="M961" s="9">
        <v>44420.0</v>
      </c>
      <c r="N961" s="10" t="s">
        <v>254</v>
      </c>
      <c r="O961" s="10" t="s">
        <v>294</v>
      </c>
      <c r="P961" s="10" t="s">
        <v>284</v>
      </c>
      <c r="Q961" s="10" t="s">
        <v>12</v>
      </c>
      <c r="R961" s="13">
        <f t="shared" si="2"/>
        <v>5</v>
      </c>
      <c r="S961" s="6"/>
      <c r="T961" s="6"/>
      <c r="U961" s="6"/>
    </row>
    <row r="962">
      <c r="A962" s="9">
        <v>44420.0</v>
      </c>
      <c r="B962" s="10" t="s">
        <v>254</v>
      </c>
      <c r="C962" s="10" t="s">
        <v>270</v>
      </c>
      <c r="D962" s="10" t="s">
        <v>280</v>
      </c>
      <c r="E962" s="11">
        <v>280.0</v>
      </c>
      <c r="F962" s="10" t="s">
        <v>18</v>
      </c>
      <c r="G962" s="13">
        <f t="shared" si="1"/>
        <v>5</v>
      </c>
      <c r="H962" s="6"/>
      <c r="I962" s="6"/>
      <c r="J962" s="6"/>
      <c r="M962" s="9">
        <v>44420.0</v>
      </c>
      <c r="N962" s="10" t="s">
        <v>254</v>
      </c>
      <c r="O962" s="10" t="s">
        <v>270</v>
      </c>
      <c r="P962" s="10" t="s">
        <v>280</v>
      </c>
      <c r="Q962" s="10" t="s">
        <v>18</v>
      </c>
      <c r="R962" s="13">
        <f t="shared" si="2"/>
        <v>5</v>
      </c>
      <c r="S962" s="6"/>
      <c r="T962" s="6"/>
      <c r="U962" s="6"/>
    </row>
    <row r="963">
      <c r="A963" s="9">
        <v>44420.0</v>
      </c>
      <c r="B963" s="10" t="s">
        <v>254</v>
      </c>
      <c r="C963" s="10" t="s">
        <v>295</v>
      </c>
      <c r="D963" s="10" t="s">
        <v>280</v>
      </c>
      <c r="E963" s="11">
        <v>280.0</v>
      </c>
      <c r="F963" s="10" t="s">
        <v>18</v>
      </c>
      <c r="G963" s="13">
        <f t="shared" si="1"/>
        <v>5</v>
      </c>
      <c r="H963" s="6"/>
      <c r="I963" s="6"/>
      <c r="J963" s="6"/>
      <c r="M963" s="9">
        <v>44420.0</v>
      </c>
      <c r="N963" s="10" t="s">
        <v>254</v>
      </c>
      <c r="O963" s="10" t="s">
        <v>295</v>
      </c>
      <c r="P963" s="10" t="s">
        <v>280</v>
      </c>
      <c r="Q963" s="10" t="s">
        <v>18</v>
      </c>
      <c r="R963" s="13">
        <f t="shared" si="2"/>
        <v>5</v>
      </c>
      <c r="S963" s="6"/>
      <c r="T963" s="6"/>
      <c r="U963" s="6"/>
    </row>
    <row r="964">
      <c r="A964" s="9">
        <v>44420.0</v>
      </c>
      <c r="B964" s="10" t="s">
        <v>254</v>
      </c>
      <c r="C964" s="10" t="s">
        <v>296</v>
      </c>
      <c r="D964" s="10" t="s">
        <v>280</v>
      </c>
      <c r="E964" s="11">
        <v>280.0</v>
      </c>
      <c r="F964" s="10" t="s">
        <v>18</v>
      </c>
      <c r="G964" s="13">
        <f t="shared" si="1"/>
        <v>5</v>
      </c>
      <c r="H964" s="6"/>
      <c r="I964" s="6"/>
      <c r="J964" s="6"/>
      <c r="M964" s="9">
        <v>44420.0</v>
      </c>
      <c r="N964" s="10" t="s">
        <v>254</v>
      </c>
      <c r="O964" s="10" t="s">
        <v>296</v>
      </c>
      <c r="P964" s="10" t="s">
        <v>280</v>
      </c>
      <c r="Q964" s="10" t="s">
        <v>18</v>
      </c>
      <c r="R964" s="13">
        <f t="shared" si="2"/>
        <v>5</v>
      </c>
      <c r="S964" s="6"/>
      <c r="T964" s="6"/>
      <c r="U964" s="6"/>
    </row>
    <row r="965">
      <c r="A965" s="9">
        <v>44420.0</v>
      </c>
      <c r="B965" s="10" t="s">
        <v>254</v>
      </c>
      <c r="C965" s="10" t="s">
        <v>260</v>
      </c>
      <c r="D965" s="10" t="s">
        <v>292</v>
      </c>
      <c r="E965" s="11">
        <v>60.0</v>
      </c>
      <c r="F965" s="10" t="s">
        <v>31</v>
      </c>
      <c r="G965" s="13">
        <f t="shared" si="1"/>
        <v>5</v>
      </c>
      <c r="H965" s="6"/>
      <c r="I965" s="6"/>
      <c r="J965" s="6"/>
      <c r="M965" s="9">
        <v>44420.0</v>
      </c>
      <c r="N965" s="10" t="s">
        <v>254</v>
      </c>
      <c r="O965" s="10" t="s">
        <v>260</v>
      </c>
      <c r="P965" s="10" t="s">
        <v>292</v>
      </c>
      <c r="Q965" s="10" t="s">
        <v>31</v>
      </c>
      <c r="R965" s="13">
        <f t="shared" si="2"/>
        <v>5</v>
      </c>
      <c r="S965" s="6"/>
      <c r="T965" s="6"/>
      <c r="U965" s="6"/>
    </row>
    <row r="966">
      <c r="A966" s="9">
        <v>44420.0</v>
      </c>
      <c r="B966" s="10" t="s">
        <v>254</v>
      </c>
      <c r="C966" s="10" t="s">
        <v>297</v>
      </c>
      <c r="D966" s="10" t="s">
        <v>286</v>
      </c>
      <c r="E966" s="11">
        <v>130.0</v>
      </c>
      <c r="F966" s="10" t="s">
        <v>31</v>
      </c>
      <c r="G966" s="13">
        <f t="shared" si="1"/>
        <v>5</v>
      </c>
      <c r="H966" s="6"/>
      <c r="I966" s="6"/>
      <c r="J966" s="6"/>
      <c r="M966" s="9">
        <v>44420.0</v>
      </c>
      <c r="N966" s="10" t="s">
        <v>254</v>
      </c>
      <c r="O966" s="10" t="s">
        <v>297</v>
      </c>
      <c r="P966" s="10" t="s">
        <v>286</v>
      </c>
      <c r="Q966" s="10" t="s">
        <v>31</v>
      </c>
      <c r="R966" s="13">
        <f t="shared" si="2"/>
        <v>5</v>
      </c>
      <c r="S966" s="6"/>
      <c r="T966" s="6"/>
      <c r="U966" s="6"/>
    </row>
    <row r="967">
      <c r="A967" s="9">
        <v>44420.0</v>
      </c>
      <c r="B967" s="10" t="s">
        <v>254</v>
      </c>
      <c r="C967" s="10" t="s">
        <v>271</v>
      </c>
      <c r="D967" s="10" t="s">
        <v>279</v>
      </c>
      <c r="E967" s="11">
        <v>170.0</v>
      </c>
      <c r="F967" s="10" t="s">
        <v>12</v>
      </c>
      <c r="G967" s="13">
        <f t="shared" si="1"/>
        <v>5</v>
      </c>
      <c r="H967" s="6"/>
      <c r="I967" s="6"/>
      <c r="J967" s="6"/>
      <c r="M967" s="9">
        <v>44420.0</v>
      </c>
      <c r="N967" s="10" t="s">
        <v>254</v>
      </c>
      <c r="O967" s="10" t="s">
        <v>271</v>
      </c>
      <c r="P967" s="10" t="s">
        <v>279</v>
      </c>
      <c r="Q967" s="10" t="s">
        <v>12</v>
      </c>
      <c r="R967" s="13">
        <f t="shared" si="2"/>
        <v>5</v>
      </c>
      <c r="S967" s="6"/>
      <c r="T967" s="6"/>
      <c r="U967" s="6"/>
    </row>
    <row r="968">
      <c r="A968" s="9">
        <v>44420.0</v>
      </c>
      <c r="B968" s="10" t="s">
        <v>254</v>
      </c>
      <c r="C968" s="10" t="s">
        <v>298</v>
      </c>
      <c r="D968" s="10" t="s">
        <v>280</v>
      </c>
      <c r="E968" s="11">
        <v>280.0</v>
      </c>
      <c r="F968" s="10" t="s">
        <v>18</v>
      </c>
      <c r="G968" s="13">
        <f t="shared" si="1"/>
        <v>5</v>
      </c>
      <c r="H968" s="6"/>
      <c r="I968" s="6"/>
      <c r="J968" s="6"/>
      <c r="M968" s="9">
        <v>44420.0</v>
      </c>
      <c r="N968" s="10" t="s">
        <v>254</v>
      </c>
      <c r="O968" s="10" t="s">
        <v>298</v>
      </c>
      <c r="P968" s="10" t="s">
        <v>280</v>
      </c>
      <c r="Q968" s="10" t="s">
        <v>18</v>
      </c>
      <c r="R968" s="13">
        <f t="shared" si="2"/>
        <v>5</v>
      </c>
      <c r="S968" s="6"/>
      <c r="T968" s="6"/>
      <c r="U968" s="6"/>
    </row>
    <row r="969">
      <c r="A969" s="9">
        <v>44420.0</v>
      </c>
      <c r="B969" s="10" t="s">
        <v>40</v>
      </c>
      <c r="C969" s="10" t="s">
        <v>299</v>
      </c>
      <c r="D969" s="10" t="s">
        <v>286</v>
      </c>
      <c r="E969" s="11">
        <v>130.0</v>
      </c>
      <c r="F969" s="10" t="s">
        <v>31</v>
      </c>
      <c r="G969" s="13">
        <f t="shared" si="1"/>
        <v>5</v>
      </c>
      <c r="H969" s="6"/>
      <c r="I969" s="6"/>
      <c r="J969" s="6"/>
      <c r="M969" s="9">
        <v>44420.0</v>
      </c>
      <c r="N969" s="10" t="s">
        <v>40</v>
      </c>
      <c r="O969" s="10" t="s">
        <v>299</v>
      </c>
      <c r="P969" s="10" t="s">
        <v>286</v>
      </c>
      <c r="Q969" s="10" t="s">
        <v>31</v>
      </c>
      <c r="R969" s="13">
        <f t="shared" si="2"/>
        <v>5</v>
      </c>
      <c r="S969" s="6"/>
      <c r="T969" s="6"/>
      <c r="U969" s="6"/>
    </row>
    <row r="970">
      <c r="A970" s="9">
        <v>44420.0</v>
      </c>
      <c r="B970" s="10" t="s">
        <v>40</v>
      </c>
      <c r="C970" s="10" t="s">
        <v>41</v>
      </c>
      <c r="D970" s="10" t="s">
        <v>280</v>
      </c>
      <c r="E970" s="11">
        <v>280.0</v>
      </c>
      <c r="F970" s="10" t="s">
        <v>18</v>
      </c>
      <c r="G970" s="13">
        <f t="shared" si="1"/>
        <v>5</v>
      </c>
      <c r="H970" s="6"/>
      <c r="I970" s="6"/>
      <c r="J970" s="6"/>
      <c r="M970" s="9">
        <v>44420.0</v>
      </c>
      <c r="N970" s="10" t="s">
        <v>40</v>
      </c>
      <c r="O970" s="10" t="s">
        <v>41</v>
      </c>
      <c r="P970" s="10" t="s">
        <v>280</v>
      </c>
      <c r="Q970" s="10" t="s">
        <v>18</v>
      </c>
      <c r="R970" s="13">
        <f t="shared" si="2"/>
        <v>5</v>
      </c>
      <c r="S970" s="6"/>
      <c r="T970" s="6"/>
      <c r="U970" s="6"/>
    </row>
    <row r="971">
      <c r="A971" s="9">
        <v>44420.0</v>
      </c>
      <c r="B971" s="10" t="s">
        <v>40</v>
      </c>
      <c r="C971" s="10" t="s">
        <v>41</v>
      </c>
      <c r="D971" s="10" t="s">
        <v>278</v>
      </c>
      <c r="E971" s="11">
        <v>130.0</v>
      </c>
      <c r="F971" s="10" t="s">
        <v>21</v>
      </c>
      <c r="G971" s="13">
        <f t="shared" si="1"/>
        <v>5</v>
      </c>
      <c r="H971" s="6"/>
      <c r="I971" s="6"/>
      <c r="J971" s="6"/>
      <c r="M971" s="9">
        <v>44420.0</v>
      </c>
      <c r="N971" s="10" t="s">
        <v>40</v>
      </c>
      <c r="O971" s="10" t="s">
        <v>41</v>
      </c>
      <c r="P971" s="10" t="s">
        <v>278</v>
      </c>
      <c r="Q971" s="10" t="s">
        <v>21</v>
      </c>
      <c r="R971" s="13">
        <f t="shared" si="2"/>
        <v>5</v>
      </c>
      <c r="S971" s="6"/>
      <c r="T971" s="6"/>
      <c r="U971" s="6"/>
    </row>
    <row r="972">
      <c r="A972" s="9">
        <v>44420.0</v>
      </c>
      <c r="B972" s="10" t="s">
        <v>40</v>
      </c>
      <c r="C972" s="10" t="s">
        <v>167</v>
      </c>
      <c r="D972" s="10" t="s">
        <v>277</v>
      </c>
      <c r="E972" s="11">
        <v>350.0</v>
      </c>
      <c r="F972" s="10" t="s">
        <v>14</v>
      </c>
      <c r="G972" s="13">
        <f t="shared" si="1"/>
        <v>5</v>
      </c>
      <c r="H972" s="6"/>
      <c r="I972" s="6"/>
      <c r="J972" s="6"/>
      <c r="M972" s="9">
        <v>44420.0</v>
      </c>
      <c r="N972" s="10" t="s">
        <v>40</v>
      </c>
      <c r="O972" s="10" t="s">
        <v>167</v>
      </c>
      <c r="P972" s="10" t="s">
        <v>277</v>
      </c>
      <c r="Q972" s="10" t="s">
        <v>14</v>
      </c>
      <c r="R972" s="13">
        <f t="shared" si="2"/>
        <v>5</v>
      </c>
      <c r="S972" s="6"/>
      <c r="T972" s="6"/>
      <c r="U972" s="6"/>
    </row>
    <row r="973">
      <c r="A973" s="9">
        <v>44420.0</v>
      </c>
      <c r="B973" s="10" t="s">
        <v>40</v>
      </c>
      <c r="C973" s="10" t="s">
        <v>167</v>
      </c>
      <c r="D973" s="10" t="s">
        <v>278</v>
      </c>
      <c r="E973" s="11">
        <v>130.0</v>
      </c>
      <c r="F973" s="10" t="s">
        <v>21</v>
      </c>
      <c r="G973" s="13">
        <f t="shared" si="1"/>
        <v>5</v>
      </c>
      <c r="H973" s="6"/>
      <c r="I973" s="6"/>
      <c r="J973" s="6"/>
      <c r="M973" s="9">
        <v>44420.0</v>
      </c>
      <c r="N973" s="10" t="s">
        <v>40</v>
      </c>
      <c r="O973" s="10" t="s">
        <v>167</v>
      </c>
      <c r="P973" s="10" t="s">
        <v>278</v>
      </c>
      <c r="Q973" s="10" t="s">
        <v>21</v>
      </c>
      <c r="R973" s="13">
        <f t="shared" si="2"/>
        <v>5</v>
      </c>
      <c r="S973" s="6"/>
      <c r="T973" s="6"/>
      <c r="U973" s="6"/>
    </row>
    <row r="974">
      <c r="A974" s="9">
        <v>44420.0</v>
      </c>
      <c r="B974" s="10" t="s">
        <v>40</v>
      </c>
      <c r="C974" s="10" t="s">
        <v>168</v>
      </c>
      <c r="D974" s="10" t="s">
        <v>285</v>
      </c>
      <c r="E974" s="11">
        <v>270.0</v>
      </c>
      <c r="F974" s="10" t="s">
        <v>18</v>
      </c>
      <c r="G974" s="13">
        <f t="shared" si="1"/>
        <v>5</v>
      </c>
      <c r="H974" s="6"/>
      <c r="I974" s="6"/>
      <c r="J974" s="6"/>
      <c r="M974" s="9">
        <v>44420.0</v>
      </c>
      <c r="N974" s="10" t="s">
        <v>40</v>
      </c>
      <c r="O974" s="10" t="s">
        <v>168</v>
      </c>
      <c r="P974" s="10" t="s">
        <v>285</v>
      </c>
      <c r="Q974" s="10" t="s">
        <v>18</v>
      </c>
      <c r="R974" s="13">
        <f t="shared" si="2"/>
        <v>5</v>
      </c>
      <c r="S974" s="6"/>
      <c r="T974" s="6"/>
      <c r="U974" s="6"/>
    </row>
    <row r="975">
      <c r="A975" s="9">
        <v>44420.0</v>
      </c>
      <c r="B975" s="10" t="s">
        <v>40</v>
      </c>
      <c r="C975" s="10" t="s">
        <v>169</v>
      </c>
      <c r="D975" s="10" t="s">
        <v>285</v>
      </c>
      <c r="E975" s="11">
        <v>270.0</v>
      </c>
      <c r="F975" s="10" t="s">
        <v>18</v>
      </c>
      <c r="G975" s="13">
        <f t="shared" si="1"/>
        <v>5</v>
      </c>
      <c r="H975" s="6"/>
      <c r="I975" s="6"/>
      <c r="J975" s="6"/>
      <c r="M975" s="9">
        <v>44420.0</v>
      </c>
      <c r="N975" s="10" t="s">
        <v>40</v>
      </c>
      <c r="O975" s="10" t="s">
        <v>169</v>
      </c>
      <c r="P975" s="10" t="s">
        <v>285</v>
      </c>
      <c r="Q975" s="10" t="s">
        <v>18</v>
      </c>
      <c r="R975" s="13">
        <f t="shared" si="2"/>
        <v>5</v>
      </c>
      <c r="S975" s="6"/>
      <c r="T975" s="6"/>
      <c r="U975" s="6"/>
    </row>
    <row r="976">
      <c r="A976" s="9">
        <v>44420.0</v>
      </c>
      <c r="B976" s="10" t="s">
        <v>97</v>
      </c>
      <c r="C976" s="10" t="s">
        <v>203</v>
      </c>
      <c r="D976" s="10" t="s">
        <v>278</v>
      </c>
      <c r="E976" s="11">
        <v>130.0</v>
      </c>
      <c r="F976" s="10" t="s">
        <v>21</v>
      </c>
      <c r="G976" s="13">
        <f t="shared" si="1"/>
        <v>5</v>
      </c>
      <c r="H976" s="6"/>
      <c r="I976" s="6"/>
      <c r="J976" s="6"/>
      <c r="M976" s="9">
        <v>44420.0</v>
      </c>
      <c r="N976" s="10" t="s">
        <v>97</v>
      </c>
      <c r="O976" s="10" t="s">
        <v>203</v>
      </c>
      <c r="P976" s="10" t="s">
        <v>278</v>
      </c>
      <c r="Q976" s="10" t="s">
        <v>21</v>
      </c>
      <c r="R976" s="13">
        <f t="shared" si="2"/>
        <v>5</v>
      </c>
      <c r="S976" s="6"/>
      <c r="T976" s="6"/>
      <c r="U976" s="6"/>
    </row>
    <row r="977">
      <c r="A977" s="9">
        <v>44420.0</v>
      </c>
      <c r="B977" s="10" t="s">
        <v>97</v>
      </c>
      <c r="C977" s="16">
        <v>1.0E46</v>
      </c>
      <c r="D977" s="10" t="s">
        <v>287</v>
      </c>
      <c r="E977" s="11">
        <v>110.0</v>
      </c>
      <c r="F977" s="10" t="s">
        <v>31</v>
      </c>
      <c r="G977" s="13">
        <f t="shared" si="1"/>
        <v>5</v>
      </c>
      <c r="H977" s="6"/>
      <c r="I977" s="6"/>
      <c r="J977" s="6"/>
      <c r="M977" s="9">
        <v>44420.0</v>
      </c>
      <c r="N977" s="10" t="s">
        <v>97</v>
      </c>
      <c r="O977" s="16">
        <v>1.0E46</v>
      </c>
      <c r="P977" s="10" t="s">
        <v>287</v>
      </c>
      <c r="Q977" s="10" t="s">
        <v>31</v>
      </c>
      <c r="R977" s="13">
        <f t="shared" si="2"/>
        <v>5</v>
      </c>
      <c r="S977" s="6"/>
      <c r="T977" s="6"/>
      <c r="U977" s="6"/>
    </row>
    <row r="978">
      <c r="A978" s="9">
        <v>44420.0</v>
      </c>
      <c r="B978" s="10" t="s">
        <v>97</v>
      </c>
      <c r="C978" s="10" t="s">
        <v>98</v>
      </c>
      <c r="D978" s="10" t="s">
        <v>278</v>
      </c>
      <c r="E978" s="11">
        <v>130.0</v>
      </c>
      <c r="F978" s="10" t="s">
        <v>21</v>
      </c>
      <c r="G978" s="13">
        <f t="shared" si="1"/>
        <v>5</v>
      </c>
      <c r="H978" s="6"/>
      <c r="I978" s="6"/>
      <c r="J978" s="6"/>
      <c r="M978" s="9">
        <v>44420.0</v>
      </c>
      <c r="N978" s="10" t="s">
        <v>97</v>
      </c>
      <c r="O978" s="10" t="s">
        <v>98</v>
      </c>
      <c r="P978" s="10" t="s">
        <v>278</v>
      </c>
      <c r="Q978" s="10" t="s">
        <v>21</v>
      </c>
      <c r="R978" s="13">
        <f t="shared" si="2"/>
        <v>5</v>
      </c>
      <c r="S978" s="6"/>
      <c r="T978" s="6"/>
      <c r="U978" s="6"/>
    </row>
    <row r="979">
      <c r="A979" s="9">
        <v>44420.0</v>
      </c>
      <c r="B979" s="10" t="s">
        <v>97</v>
      </c>
      <c r="C979" s="10" t="s">
        <v>204</v>
      </c>
      <c r="D979" s="10" t="s">
        <v>287</v>
      </c>
      <c r="E979" s="11">
        <v>110.0</v>
      </c>
      <c r="F979" s="10" t="s">
        <v>31</v>
      </c>
      <c r="G979" s="13">
        <f t="shared" si="1"/>
        <v>5</v>
      </c>
      <c r="H979" s="6"/>
      <c r="I979" s="6"/>
      <c r="J979" s="6"/>
      <c r="M979" s="9">
        <v>44420.0</v>
      </c>
      <c r="N979" s="10" t="s">
        <v>97</v>
      </c>
      <c r="O979" s="10" t="s">
        <v>204</v>
      </c>
      <c r="P979" s="10" t="s">
        <v>287</v>
      </c>
      <c r="Q979" s="10" t="s">
        <v>31</v>
      </c>
      <c r="R979" s="13">
        <f t="shared" si="2"/>
        <v>5</v>
      </c>
      <c r="S979" s="6"/>
      <c r="T979" s="6"/>
      <c r="U979" s="6"/>
    </row>
    <row r="980">
      <c r="A980" s="9">
        <v>44420.0</v>
      </c>
      <c r="B980" s="10" t="s">
        <v>97</v>
      </c>
      <c r="C980" s="10">
        <v>1044.0</v>
      </c>
      <c r="D980" s="10" t="s">
        <v>279</v>
      </c>
      <c r="E980" s="11">
        <v>170.0</v>
      </c>
      <c r="F980" s="10" t="s">
        <v>12</v>
      </c>
      <c r="G980" s="13">
        <f t="shared" si="1"/>
        <v>5</v>
      </c>
      <c r="H980" s="6"/>
      <c r="I980" s="6"/>
      <c r="J980" s="6"/>
      <c r="M980" s="9">
        <v>44420.0</v>
      </c>
      <c r="N980" s="10" t="s">
        <v>97</v>
      </c>
      <c r="O980" s="10">
        <v>1044.0</v>
      </c>
      <c r="P980" s="10" t="s">
        <v>279</v>
      </c>
      <c r="Q980" s="10" t="s">
        <v>12</v>
      </c>
      <c r="R980" s="13">
        <f t="shared" si="2"/>
        <v>5</v>
      </c>
      <c r="S980" s="6"/>
      <c r="T980" s="6"/>
      <c r="U980" s="6"/>
    </row>
    <row r="981">
      <c r="A981" s="9">
        <v>44420.0</v>
      </c>
      <c r="B981" s="10" t="s">
        <v>97</v>
      </c>
      <c r="C981" s="10">
        <v>2649.0</v>
      </c>
      <c r="D981" s="10" t="s">
        <v>277</v>
      </c>
      <c r="E981" s="11">
        <v>350.0</v>
      </c>
      <c r="F981" s="10" t="s">
        <v>14</v>
      </c>
      <c r="G981" s="13">
        <f t="shared" si="1"/>
        <v>5</v>
      </c>
      <c r="H981" s="6"/>
      <c r="I981" s="6"/>
      <c r="J981" s="6"/>
      <c r="M981" s="9">
        <v>44420.0</v>
      </c>
      <c r="N981" s="10" t="s">
        <v>97</v>
      </c>
      <c r="O981" s="10">
        <v>2649.0</v>
      </c>
      <c r="P981" s="10" t="s">
        <v>277</v>
      </c>
      <c r="Q981" s="10" t="s">
        <v>14</v>
      </c>
      <c r="R981" s="13">
        <f t="shared" si="2"/>
        <v>5</v>
      </c>
      <c r="S981" s="6"/>
      <c r="T981" s="6"/>
      <c r="U981" s="6"/>
    </row>
    <row r="982">
      <c r="A982" s="9">
        <v>44420.0</v>
      </c>
      <c r="B982" s="10" t="s">
        <v>97</v>
      </c>
      <c r="C982" s="10">
        <v>8345.0</v>
      </c>
      <c r="D982" s="10" t="s">
        <v>285</v>
      </c>
      <c r="E982" s="11">
        <v>270.0</v>
      </c>
      <c r="F982" s="10" t="s">
        <v>18</v>
      </c>
      <c r="G982" s="13">
        <f t="shared" si="1"/>
        <v>5</v>
      </c>
      <c r="H982" s="6"/>
      <c r="I982" s="6"/>
      <c r="J982" s="6"/>
      <c r="M982" s="9">
        <v>44420.0</v>
      </c>
      <c r="N982" s="10" t="s">
        <v>97</v>
      </c>
      <c r="O982" s="10">
        <v>8345.0</v>
      </c>
      <c r="P982" s="10" t="s">
        <v>285</v>
      </c>
      <c r="Q982" s="10" t="s">
        <v>18</v>
      </c>
      <c r="R982" s="13">
        <f t="shared" si="2"/>
        <v>5</v>
      </c>
      <c r="S982" s="6"/>
      <c r="T982" s="6"/>
      <c r="U982" s="6"/>
    </row>
    <row r="983">
      <c r="A983" s="9">
        <v>44420.0</v>
      </c>
      <c r="B983" s="10" t="s">
        <v>97</v>
      </c>
      <c r="C983" s="10" t="s">
        <v>103</v>
      </c>
      <c r="D983" s="10" t="s">
        <v>286</v>
      </c>
      <c r="E983" s="11">
        <v>130.0</v>
      </c>
      <c r="F983" s="10" t="s">
        <v>31</v>
      </c>
      <c r="G983" s="13">
        <f t="shared" si="1"/>
        <v>5</v>
      </c>
      <c r="H983" s="6"/>
      <c r="I983" s="6"/>
      <c r="J983" s="6"/>
      <c r="M983" s="9">
        <v>44420.0</v>
      </c>
      <c r="N983" s="10" t="s">
        <v>97</v>
      </c>
      <c r="O983" s="10" t="s">
        <v>103</v>
      </c>
      <c r="P983" s="10" t="s">
        <v>286</v>
      </c>
      <c r="Q983" s="10" t="s">
        <v>31</v>
      </c>
      <c r="R983" s="13">
        <f t="shared" si="2"/>
        <v>5</v>
      </c>
      <c r="S983" s="6"/>
      <c r="T983" s="6"/>
      <c r="U983" s="6"/>
    </row>
    <row r="984">
      <c r="A984" s="9">
        <v>44420.0</v>
      </c>
      <c r="B984" s="10" t="s">
        <v>97</v>
      </c>
      <c r="C984" s="10">
        <v>7941.0</v>
      </c>
      <c r="D984" s="10" t="s">
        <v>278</v>
      </c>
      <c r="E984" s="11">
        <v>130.0</v>
      </c>
      <c r="F984" s="10" t="s">
        <v>21</v>
      </c>
      <c r="G984" s="13">
        <f t="shared" si="1"/>
        <v>5</v>
      </c>
      <c r="H984" s="6"/>
      <c r="I984" s="6"/>
      <c r="J984" s="6"/>
      <c r="M984" s="9">
        <v>44420.0</v>
      </c>
      <c r="N984" s="10" t="s">
        <v>97</v>
      </c>
      <c r="O984" s="10">
        <v>7941.0</v>
      </c>
      <c r="P984" s="10" t="s">
        <v>278</v>
      </c>
      <c r="Q984" s="10" t="s">
        <v>21</v>
      </c>
      <c r="R984" s="13">
        <f t="shared" si="2"/>
        <v>5</v>
      </c>
      <c r="S984" s="6"/>
      <c r="T984" s="6"/>
      <c r="U984" s="6"/>
    </row>
    <row r="985">
      <c r="A985" s="9">
        <v>44420.0</v>
      </c>
      <c r="B985" s="10" t="s">
        <v>97</v>
      </c>
      <c r="C985" s="10" t="s">
        <v>300</v>
      </c>
      <c r="D985" s="10" t="s">
        <v>277</v>
      </c>
      <c r="E985" s="11">
        <v>350.0</v>
      </c>
      <c r="F985" s="10" t="s">
        <v>14</v>
      </c>
      <c r="G985" s="13">
        <f t="shared" si="1"/>
        <v>5</v>
      </c>
      <c r="H985" s="6"/>
      <c r="I985" s="6"/>
      <c r="J985" s="6"/>
      <c r="M985" s="9">
        <v>44420.0</v>
      </c>
      <c r="N985" s="10" t="s">
        <v>97</v>
      </c>
      <c r="O985" s="10" t="s">
        <v>300</v>
      </c>
      <c r="P985" s="10" t="s">
        <v>277</v>
      </c>
      <c r="Q985" s="10" t="s">
        <v>14</v>
      </c>
      <c r="R985" s="13">
        <f t="shared" si="2"/>
        <v>5</v>
      </c>
      <c r="S985" s="6"/>
      <c r="T985" s="6"/>
      <c r="U985" s="6"/>
    </row>
    <row r="986">
      <c r="A986" s="9">
        <v>44420.0</v>
      </c>
      <c r="B986" s="10" t="s">
        <v>97</v>
      </c>
      <c r="C986" s="10" t="s">
        <v>104</v>
      </c>
      <c r="D986" s="10" t="s">
        <v>277</v>
      </c>
      <c r="E986" s="11">
        <v>350.0</v>
      </c>
      <c r="F986" s="10" t="s">
        <v>14</v>
      </c>
      <c r="G986" s="13">
        <f t="shared" si="1"/>
        <v>5</v>
      </c>
      <c r="H986" s="6"/>
      <c r="I986" s="6"/>
      <c r="J986" s="6"/>
      <c r="M986" s="9">
        <v>44420.0</v>
      </c>
      <c r="N986" s="10" t="s">
        <v>97</v>
      </c>
      <c r="O986" s="10" t="s">
        <v>104</v>
      </c>
      <c r="P986" s="10" t="s">
        <v>277</v>
      </c>
      <c r="Q986" s="10" t="s">
        <v>14</v>
      </c>
      <c r="R986" s="13">
        <f t="shared" si="2"/>
        <v>5</v>
      </c>
      <c r="S986" s="6"/>
      <c r="T986" s="6"/>
      <c r="U986" s="6"/>
    </row>
    <row r="987">
      <c r="A987" s="9">
        <v>44420.0</v>
      </c>
      <c r="B987" s="10" t="s">
        <v>97</v>
      </c>
      <c r="C987" s="10">
        <v>6145.0</v>
      </c>
      <c r="D987" s="10" t="s">
        <v>287</v>
      </c>
      <c r="E987" s="11">
        <v>110.0</v>
      </c>
      <c r="F987" s="10" t="s">
        <v>31</v>
      </c>
      <c r="G987" s="13">
        <f t="shared" si="1"/>
        <v>5</v>
      </c>
      <c r="H987" s="6"/>
      <c r="I987" s="6"/>
      <c r="J987" s="6"/>
      <c r="M987" s="9">
        <v>44420.0</v>
      </c>
      <c r="N987" s="10" t="s">
        <v>97</v>
      </c>
      <c r="O987" s="10">
        <v>6145.0</v>
      </c>
      <c r="P987" s="10" t="s">
        <v>287</v>
      </c>
      <c r="Q987" s="10" t="s">
        <v>31</v>
      </c>
      <c r="R987" s="13">
        <f t="shared" si="2"/>
        <v>5</v>
      </c>
      <c r="S987" s="6"/>
      <c r="T987" s="6"/>
      <c r="U987" s="6"/>
    </row>
    <row r="988">
      <c r="A988" s="9">
        <v>44420.0</v>
      </c>
      <c r="B988" s="10" t="s">
        <v>97</v>
      </c>
      <c r="C988" s="10">
        <v>5049.0</v>
      </c>
      <c r="D988" s="10" t="s">
        <v>285</v>
      </c>
      <c r="E988" s="11">
        <v>270.0</v>
      </c>
      <c r="F988" s="10" t="s">
        <v>18</v>
      </c>
      <c r="G988" s="13">
        <f t="shared" si="1"/>
        <v>5</v>
      </c>
      <c r="H988" s="6"/>
      <c r="I988" s="6"/>
      <c r="J988" s="6"/>
      <c r="M988" s="9">
        <v>44420.0</v>
      </c>
      <c r="N988" s="10" t="s">
        <v>97</v>
      </c>
      <c r="O988" s="10">
        <v>5049.0</v>
      </c>
      <c r="P988" s="10" t="s">
        <v>285</v>
      </c>
      <c r="Q988" s="10" t="s">
        <v>18</v>
      </c>
      <c r="R988" s="13">
        <f t="shared" si="2"/>
        <v>5</v>
      </c>
      <c r="S988" s="6"/>
      <c r="T988" s="6"/>
      <c r="U988" s="6"/>
    </row>
    <row r="989">
      <c r="A989" s="9">
        <v>44420.0</v>
      </c>
      <c r="B989" s="10" t="s">
        <v>97</v>
      </c>
      <c r="C989" s="10">
        <v>5048.0</v>
      </c>
      <c r="D989" s="10" t="s">
        <v>277</v>
      </c>
      <c r="E989" s="11">
        <v>350.0</v>
      </c>
      <c r="F989" s="10" t="s">
        <v>14</v>
      </c>
      <c r="G989" s="13">
        <f t="shared" si="1"/>
        <v>5</v>
      </c>
      <c r="H989" s="6"/>
      <c r="I989" s="6"/>
      <c r="J989" s="6"/>
      <c r="M989" s="9">
        <v>44420.0</v>
      </c>
      <c r="N989" s="10" t="s">
        <v>97</v>
      </c>
      <c r="O989" s="10">
        <v>5048.0</v>
      </c>
      <c r="P989" s="10" t="s">
        <v>277</v>
      </c>
      <c r="Q989" s="10" t="s">
        <v>14</v>
      </c>
      <c r="R989" s="13">
        <f t="shared" si="2"/>
        <v>5</v>
      </c>
      <c r="S989" s="6"/>
      <c r="T989" s="6"/>
      <c r="U989" s="6"/>
    </row>
    <row r="990">
      <c r="A990" s="9">
        <v>44420.0</v>
      </c>
      <c r="B990" s="10" t="s">
        <v>97</v>
      </c>
      <c r="C990" s="10" t="s">
        <v>107</v>
      </c>
      <c r="D990" s="10" t="s">
        <v>278</v>
      </c>
      <c r="E990" s="11">
        <v>130.0</v>
      </c>
      <c r="F990" s="10" t="s">
        <v>21</v>
      </c>
      <c r="G990" s="13">
        <f t="shared" si="1"/>
        <v>5</v>
      </c>
      <c r="H990" s="6"/>
      <c r="I990" s="6"/>
      <c r="J990" s="6"/>
      <c r="M990" s="9">
        <v>44420.0</v>
      </c>
      <c r="N990" s="10" t="s">
        <v>97</v>
      </c>
      <c r="O990" s="10" t="s">
        <v>107</v>
      </c>
      <c r="P990" s="10" t="s">
        <v>278</v>
      </c>
      <c r="Q990" s="10" t="s">
        <v>21</v>
      </c>
      <c r="R990" s="13">
        <f t="shared" si="2"/>
        <v>5</v>
      </c>
      <c r="S990" s="6"/>
      <c r="T990" s="6"/>
      <c r="U990" s="6"/>
    </row>
    <row r="991">
      <c r="A991" s="9">
        <v>44420.0</v>
      </c>
      <c r="B991" s="10" t="s">
        <v>97</v>
      </c>
      <c r="C991" s="10">
        <v>8247.0</v>
      </c>
      <c r="D991" s="10" t="s">
        <v>278</v>
      </c>
      <c r="E991" s="11">
        <v>130.0</v>
      </c>
      <c r="F991" s="10" t="s">
        <v>21</v>
      </c>
      <c r="G991" s="13">
        <f t="shared" si="1"/>
        <v>5</v>
      </c>
      <c r="H991" s="6"/>
      <c r="I991" s="6"/>
      <c r="J991" s="6"/>
      <c r="M991" s="9">
        <v>44420.0</v>
      </c>
      <c r="N991" s="10" t="s">
        <v>97</v>
      </c>
      <c r="O991" s="10">
        <v>8247.0</v>
      </c>
      <c r="P991" s="10" t="s">
        <v>278</v>
      </c>
      <c r="Q991" s="10" t="s">
        <v>21</v>
      </c>
      <c r="R991" s="13">
        <f t="shared" si="2"/>
        <v>5</v>
      </c>
      <c r="S991" s="6"/>
      <c r="T991" s="6"/>
      <c r="U991" s="6"/>
    </row>
    <row r="992">
      <c r="A992" s="9">
        <v>44420.0</v>
      </c>
      <c r="B992" s="10" t="s">
        <v>97</v>
      </c>
      <c r="C992" s="10" t="s">
        <v>301</v>
      </c>
      <c r="D992" s="10" t="s">
        <v>278</v>
      </c>
      <c r="E992" s="11">
        <v>130.0</v>
      </c>
      <c r="F992" s="10" t="s">
        <v>21</v>
      </c>
      <c r="G992" s="13">
        <f t="shared" si="1"/>
        <v>5</v>
      </c>
      <c r="H992" s="6"/>
      <c r="I992" s="6"/>
      <c r="J992" s="6"/>
      <c r="M992" s="9">
        <v>44420.0</v>
      </c>
      <c r="N992" s="10" t="s">
        <v>97</v>
      </c>
      <c r="O992" s="10" t="s">
        <v>301</v>
      </c>
      <c r="P992" s="10" t="s">
        <v>278</v>
      </c>
      <c r="Q992" s="10" t="s">
        <v>21</v>
      </c>
      <c r="R992" s="13">
        <f t="shared" si="2"/>
        <v>5</v>
      </c>
      <c r="S992" s="6"/>
      <c r="T992" s="6"/>
      <c r="U992" s="6"/>
    </row>
    <row r="993">
      <c r="A993" s="9">
        <v>44420.0</v>
      </c>
      <c r="B993" s="10" t="s">
        <v>97</v>
      </c>
      <c r="C993" s="10" t="s">
        <v>302</v>
      </c>
      <c r="D993" s="10" t="s">
        <v>280</v>
      </c>
      <c r="E993" s="11">
        <v>280.0</v>
      </c>
      <c r="F993" s="10" t="s">
        <v>18</v>
      </c>
      <c r="G993" s="13">
        <f t="shared" si="1"/>
        <v>5</v>
      </c>
      <c r="H993" s="6"/>
      <c r="I993" s="6"/>
      <c r="J993" s="6"/>
      <c r="M993" s="9">
        <v>44420.0</v>
      </c>
      <c r="N993" s="10" t="s">
        <v>97</v>
      </c>
      <c r="O993" s="10" t="s">
        <v>302</v>
      </c>
      <c r="P993" s="10" t="s">
        <v>280</v>
      </c>
      <c r="Q993" s="10" t="s">
        <v>18</v>
      </c>
      <c r="R993" s="13">
        <f t="shared" si="2"/>
        <v>5</v>
      </c>
      <c r="S993" s="6"/>
      <c r="T993" s="6"/>
      <c r="U993" s="6"/>
    </row>
    <row r="994">
      <c r="A994" s="9">
        <v>44420.0</v>
      </c>
      <c r="B994" s="10" t="s">
        <v>97</v>
      </c>
      <c r="C994" s="10" t="s">
        <v>109</v>
      </c>
      <c r="D994" s="10" t="s">
        <v>282</v>
      </c>
      <c r="E994" s="11">
        <v>200.0</v>
      </c>
      <c r="F994" s="10" t="s">
        <v>14</v>
      </c>
      <c r="G994" s="13">
        <f t="shared" si="1"/>
        <v>5</v>
      </c>
      <c r="H994" s="6"/>
      <c r="I994" s="6"/>
      <c r="J994" s="6"/>
      <c r="M994" s="9">
        <v>44420.0</v>
      </c>
      <c r="N994" s="10" t="s">
        <v>97</v>
      </c>
      <c r="O994" s="10" t="s">
        <v>109</v>
      </c>
      <c r="P994" s="10" t="s">
        <v>282</v>
      </c>
      <c r="Q994" s="10" t="s">
        <v>14</v>
      </c>
      <c r="R994" s="13">
        <f t="shared" si="2"/>
        <v>5</v>
      </c>
      <c r="S994" s="6"/>
      <c r="T994" s="6"/>
      <c r="U994" s="6"/>
    </row>
    <row r="995">
      <c r="A995" s="9">
        <v>44420.0</v>
      </c>
      <c r="B995" s="10" t="s">
        <v>97</v>
      </c>
      <c r="C995" s="10" t="s">
        <v>170</v>
      </c>
      <c r="D995" s="10" t="s">
        <v>277</v>
      </c>
      <c r="E995" s="11">
        <v>350.0</v>
      </c>
      <c r="F995" s="10" t="s">
        <v>14</v>
      </c>
      <c r="G995" s="13">
        <f t="shared" si="1"/>
        <v>5</v>
      </c>
      <c r="H995" s="6"/>
      <c r="I995" s="6"/>
      <c r="J995" s="6"/>
      <c r="M995" s="9">
        <v>44420.0</v>
      </c>
      <c r="N995" s="10" t="s">
        <v>97</v>
      </c>
      <c r="O995" s="10" t="s">
        <v>170</v>
      </c>
      <c r="P995" s="10" t="s">
        <v>277</v>
      </c>
      <c r="Q995" s="10" t="s">
        <v>14</v>
      </c>
      <c r="R995" s="13">
        <f t="shared" si="2"/>
        <v>5</v>
      </c>
      <c r="S995" s="6"/>
      <c r="T995" s="6"/>
      <c r="U995" s="6"/>
    </row>
    <row r="996">
      <c r="A996" s="9">
        <v>44420.0</v>
      </c>
      <c r="B996" s="10" t="s">
        <v>97</v>
      </c>
      <c r="C996" s="10" t="s">
        <v>207</v>
      </c>
      <c r="D996" s="10" t="s">
        <v>285</v>
      </c>
      <c r="E996" s="11">
        <v>270.0</v>
      </c>
      <c r="F996" s="10" t="s">
        <v>18</v>
      </c>
      <c r="G996" s="13">
        <f t="shared" si="1"/>
        <v>5</v>
      </c>
      <c r="H996" s="6"/>
      <c r="I996" s="6"/>
      <c r="J996" s="6"/>
      <c r="M996" s="9">
        <v>44420.0</v>
      </c>
      <c r="N996" s="10" t="s">
        <v>97</v>
      </c>
      <c r="O996" s="10" t="s">
        <v>207</v>
      </c>
      <c r="P996" s="10" t="s">
        <v>285</v>
      </c>
      <c r="Q996" s="10" t="s">
        <v>18</v>
      </c>
      <c r="R996" s="13">
        <f t="shared" si="2"/>
        <v>5</v>
      </c>
      <c r="S996" s="6"/>
      <c r="T996" s="6"/>
      <c r="U996" s="6"/>
    </row>
    <row r="997">
      <c r="A997" s="9">
        <v>44409.0</v>
      </c>
      <c r="B997" s="10" t="s">
        <v>9</v>
      </c>
      <c r="C997" s="10" t="s">
        <v>10</v>
      </c>
      <c r="D997" s="10" t="s">
        <v>11</v>
      </c>
      <c r="E997" s="11">
        <v>184.912066374992</v>
      </c>
      <c r="F997" s="10" t="s">
        <v>12</v>
      </c>
      <c r="G997" s="13">
        <f t="shared" si="1"/>
        <v>1</v>
      </c>
      <c r="H997" s="6"/>
      <c r="I997" s="6"/>
      <c r="J997" s="6"/>
      <c r="M997" s="9">
        <v>44409.0</v>
      </c>
      <c r="N997" s="10" t="s">
        <v>9</v>
      </c>
      <c r="O997" s="10" t="s">
        <v>10</v>
      </c>
      <c r="P997" s="10" t="s">
        <v>11</v>
      </c>
      <c r="Q997" s="10" t="s">
        <v>12</v>
      </c>
      <c r="R997" s="13">
        <f t="shared" si="2"/>
        <v>1</v>
      </c>
      <c r="S997" s="6"/>
      <c r="T997" s="6"/>
      <c r="U997" s="6"/>
    </row>
    <row r="998">
      <c r="A998" s="9">
        <v>44420.0</v>
      </c>
      <c r="B998" s="10" t="s">
        <v>97</v>
      </c>
      <c r="C998" s="10" t="s">
        <v>172</v>
      </c>
      <c r="D998" s="10" t="s">
        <v>277</v>
      </c>
      <c r="E998" s="11">
        <v>350.0</v>
      </c>
      <c r="F998" s="10" t="s">
        <v>14</v>
      </c>
      <c r="G998" s="13">
        <f t="shared" si="1"/>
        <v>5</v>
      </c>
      <c r="H998" s="6"/>
      <c r="I998" s="6"/>
      <c r="J998" s="6"/>
      <c r="M998" s="9">
        <v>44420.0</v>
      </c>
      <c r="N998" s="10" t="s">
        <v>97</v>
      </c>
      <c r="O998" s="10" t="s">
        <v>172</v>
      </c>
      <c r="P998" s="10" t="s">
        <v>277</v>
      </c>
      <c r="Q998" s="10" t="s">
        <v>14</v>
      </c>
      <c r="R998" s="13">
        <f t="shared" si="2"/>
        <v>5</v>
      </c>
      <c r="S998" s="6"/>
      <c r="T998" s="6"/>
      <c r="U998" s="6"/>
    </row>
    <row r="999">
      <c r="A999" s="9">
        <v>44420.0</v>
      </c>
      <c r="B999" s="10" t="s">
        <v>97</v>
      </c>
      <c r="C999" s="10" t="s">
        <v>67</v>
      </c>
      <c r="D999" s="10" t="s">
        <v>277</v>
      </c>
      <c r="E999" s="11">
        <v>350.0</v>
      </c>
      <c r="F999" s="10" t="s">
        <v>14</v>
      </c>
      <c r="G999" s="13">
        <f t="shared" si="1"/>
        <v>5</v>
      </c>
      <c r="H999" s="6"/>
      <c r="I999" s="6"/>
      <c r="J999" s="6"/>
      <c r="M999" s="9">
        <v>44420.0</v>
      </c>
      <c r="N999" s="10" t="s">
        <v>97</v>
      </c>
      <c r="O999" s="10" t="s">
        <v>67</v>
      </c>
      <c r="P999" s="10" t="s">
        <v>277</v>
      </c>
      <c r="Q999" s="10" t="s">
        <v>14</v>
      </c>
      <c r="R999" s="13">
        <f t="shared" si="2"/>
        <v>5</v>
      </c>
      <c r="S999" s="6"/>
      <c r="T999" s="6"/>
      <c r="U999" s="6"/>
    </row>
    <row r="1000">
      <c r="A1000" s="9">
        <v>44420.0</v>
      </c>
      <c r="B1000" s="10" t="s">
        <v>97</v>
      </c>
      <c r="C1000" s="10" t="s">
        <v>303</v>
      </c>
      <c r="D1000" s="10" t="s">
        <v>287</v>
      </c>
      <c r="E1000" s="11">
        <v>110.0</v>
      </c>
      <c r="F1000" s="10" t="s">
        <v>31</v>
      </c>
      <c r="G1000" s="13">
        <f t="shared" si="1"/>
        <v>5</v>
      </c>
      <c r="H1000" s="6"/>
      <c r="I1000" s="6"/>
      <c r="J1000" s="6"/>
      <c r="M1000" s="9">
        <v>44420.0</v>
      </c>
      <c r="N1000" s="10" t="s">
        <v>97</v>
      </c>
      <c r="O1000" s="10" t="s">
        <v>303</v>
      </c>
      <c r="P1000" s="10" t="s">
        <v>287</v>
      </c>
      <c r="Q1000" s="10" t="s">
        <v>31</v>
      </c>
      <c r="R1000" s="13">
        <f t="shared" si="2"/>
        <v>5</v>
      </c>
      <c r="S1000" s="6"/>
      <c r="T1000" s="6"/>
      <c r="U1000" s="6"/>
    </row>
    <row r="1001">
      <c r="A1001" s="9">
        <v>44420.0</v>
      </c>
      <c r="B1001" s="10" t="s">
        <v>97</v>
      </c>
      <c r="C1001" s="10" t="s">
        <v>209</v>
      </c>
      <c r="D1001" s="10" t="s">
        <v>285</v>
      </c>
      <c r="E1001" s="11">
        <v>270.0</v>
      </c>
      <c r="F1001" s="10" t="s">
        <v>18</v>
      </c>
      <c r="G1001" s="13">
        <f t="shared" si="1"/>
        <v>5</v>
      </c>
      <c r="H1001" s="6"/>
      <c r="I1001" s="6"/>
      <c r="J1001" s="6"/>
      <c r="M1001" s="9">
        <v>44420.0</v>
      </c>
      <c r="N1001" s="10" t="s">
        <v>97</v>
      </c>
      <c r="O1001" s="10" t="s">
        <v>209</v>
      </c>
      <c r="P1001" s="10" t="s">
        <v>285</v>
      </c>
      <c r="Q1001" s="10" t="s">
        <v>18</v>
      </c>
      <c r="R1001" s="13">
        <f t="shared" si="2"/>
        <v>5</v>
      </c>
      <c r="S1001" s="6"/>
      <c r="T1001" s="6"/>
      <c r="U1001" s="6"/>
    </row>
    <row r="1002">
      <c r="A1002" s="9">
        <v>44420.0</v>
      </c>
      <c r="B1002" s="10" t="s">
        <v>114</v>
      </c>
      <c r="C1002" s="10">
        <v>5043.0</v>
      </c>
      <c r="D1002" s="10" t="s">
        <v>277</v>
      </c>
      <c r="E1002" s="11">
        <v>350.0</v>
      </c>
      <c r="F1002" s="10" t="s">
        <v>14</v>
      </c>
      <c r="G1002" s="13">
        <f t="shared" si="1"/>
        <v>5</v>
      </c>
      <c r="H1002" s="6"/>
      <c r="I1002" s="6"/>
      <c r="J1002" s="6"/>
      <c r="M1002" s="9">
        <v>44420.0</v>
      </c>
      <c r="N1002" s="10" t="s">
        <v>114</v>
      </c>
      <c r="O1002" s="10">
        <v>5043.0</v>
      </c>
      <c r="P1002" s="10" t="s">
        <v>277</v>
      </c>
      <c r="Q1002" s="10" t="s">
        <v>14</v>
      </c>
      <c r="R1002" s="13">
        <f t="shared" si="2"/>
        <v>5</v>
      </c>
      <c r="S1002" s="6"/>
      <c r="T1002" s="6"/>
      <c r="U1002" s="6"/>
    </row>
    <row r="1003">
      <c r="A1003" s="9">
        <v>44420.0</v>
      </c>
      <c r="B1003" s="10" t="s">
        <v>114</v>
      </c>
      <c r="C1003" s="10">
        <v>5043.0</v>
      </c>
      <c r="D1003" s="10" t="s">
        <v>279</v>
      </c>
      <c r="E1003" s="11">
        <v>170.0</v>
      </c>
      <c r="F1003" s="10" t="s">
        <v>12</v>
      </c>
      <c r="G1003" s="13">
        <f t="shared" si="1"/>
        <v>5</v>
      </c>
      <c r="H1003" s="6"/>
      <c r="I1003" s="6"/>
      <c r="J1003" s="6"/>
      <c r="M1003" s="9">
        <v>44420.0</v>
      </c>
      <c r="N1003" s="10" t="s">
        <v>114</v>
      </c>
      <c r="O1003" s="10">
        <v>5043.0</v>
      </c>
      <c r="P1003" s="10" t="s">
        <v>279</v>
      </c>
      <c r="Q1003" s="10" t="s">
        <v>12</v>
      </c>
      <c r="R1003" s="13">
        <f t="shared" si="2"/>
        <v>5</v>
      </c>
      <c r="S1003" s="6"/>
      <c r="T1003" s="6"/>
      <c r="U1003" s="6"/>
    </row>
    <row r="1004">
      <c r="A1004" s="9">
        <v>44420.0</v>
      </c>
      <c r="B1004" s="10" t="s">
        <v>114</v>
      </c>
      <c r="C1004" s="10">
        <v>5043.0</v>
      </c>
      <c r="D1004" s="10" t="s">
        <v>280</v>
      </c>
      <c r="E1004" s="11">
        <v>280.0</v>
      </c>
      <c r="F1004" s="10" t="s">
        <v>18</v>
      </c>
      <c r="G1004" s="13">
        <f t="shared" si="1"/>
        <v>5</v>
      </c>
      <c r="H1004" s="6"/>
      <c r="I1004" s="6"/>
      <c r="J1004" s="6"/>
      <c r="M1004" s="9">
        <v>44420.0</v>
      </c>
      <c r="N1004" s="10" t="s">
        <v>114</v>
      </c>
      <c r="O1004" s="10">
        <v>5043.0</v>
      </c>
      <c r="P1004" s="10" t="s">
        <v>280</v>
      </c>
      <c r="Q1004" s="10" t="s">
        <v>18</v>
      </c>
      <c r="R1004" s="13">
        <f t="shared" si="2"/>
        <v>5</v>
      </c>
      <c r="S1004" s="6"/>
      <c r="T1004" s="6"/>
      <c r="U1004" s="6"/>
    </row>
    <row r="1005">
      <c r="A1005" s="9">
        <v>44420.0</v>
      </c>
      <c r="B1005" s="10" t="s">
        <v>114</v>
      </c>
      <c r="C1005" s="10">
        <v>5043.0</v>
      </c>
      <c r="D1005" s="10" t="s">
        <v>284</v>
      </c>
      <c r="E1005" s="11">
        <v>140.0</v>
      </c>
      <c r="F1005" s="10" t="s">
        <v>12</v>
      </c>
      <c r="G1005" s="13">
        <f t="shared" si="1"/>
        <v>5</v>
      </c>
      <c r="H1005" s="6"/>
      <c r="I1005" s="6"/>
      <c r="J1005" s="6"/>
      <c r="M1005" s="9">
        <v>44420.0</v>
      </c>
      <c r="N1005" s="10" t="s">
        <v>114</v>
      </c>
      <c r="O1005" s="10">
        <v>5043.0</v>
      </c>
      <c r="P1005" s="10" t="s">
        <v>284</v>
      </c>
      <c r="Q1005" s="10" t="s">
        <v>12</v>
      </c>
      <c r="R1005" s="13">
        <f t="shared" si="2"/>
        <v>5</v>
      </c>
      <c r="S1005" s="6"/>
      <c r="T1005" s="6"/>
      <c r="U1005" s="6"/>
    </row>
    <row r="1006">
      <c r="A1006" s="9">
        <v>44420.0</v>
      </c>
      <c r="B1006" s="10" t="s">
        <v>114</v>
      </c>
      <c r="C1006" s="10">
        <v>5043.0</v>
      </c>
      <c r="D1006" s="10" t="s">
        <v>282</v>
      </c>
      <c r="E1006" s="11">
        <v>200.0</v>
      </c>
      <c r="F1006" s="10" t="s">
        <v>14</v>
      </c>
      <c r="G1006" s="13">
        <f t="shared" si="1"/>
        <v>5</v>
      </c>
      <c r="H1006" s="6"/>
      <c r="I1006" s="6"/>
      <c r="J1006" s="6"/>
      <c r="M1006" s="9">
        <v>44420.0</v>
      </c>
      <c r="N1006" s="10" t="s">
        <v>114</v>
      </c>
      <c r="O1006" s="10">
        <v>5043.0</v>
      </c>
      <c r="P1006" s="10" t="s">
        <v>282</v>
      </c>
      <c r="Q1006" s="10" t="s">
        <v>14</v>
      </c>
      <c r="R1006" s="13">
        <f t="shared" si="2"/>
        <v>5</v>
      </c>
      <c r="S1006" s="6"/>
      <c r="T1006" s="6"/>
      <c r="U1006" s="6"/>
    </row>
    <row r="1007">
      <c r="A1007" s="9">
        <v>44420.0</v>
      </c>
      <c r="B1007" s="10" t="s">
        <v>114</v>
      </c>
      <c r="C1007" s="10">
        <v>5043.0</v>
      </c>
      <c r="D1007" s="10" t="s">
        <v>304</v>
      </c>
      <c r="E1007" s="11">
        <v>190.0</v>
      </c>
      <c r="F1007" s="10" t="s">
        <v>160</v>
      </c>
      <c r="G1007" s="13">
        <f t="shared" si="1"/>
        <v>5</v>
      </c>
      <c r="H1007" s="6"/>
      <c r="I1007" s="6"/>
      <c r="J1007" s="6"/>
      <c r="M1007" s="9">
        <v>44420.0</v>
      </c>
      <c r="N1007" s="10" t="s">
        <v>114</v>
      </c>
      <c r="O1007" s="10">
        <v>5043.0</v>
      </c>
      <c r="P1007" s="10" t="s">
        <v>304</v>
      </c>
      <c r="Q1007" s="10" t="s">
        <v>160</v>
      </c>
      <c r="R1007" s="13">
        <f t="shared" si="2"/>
        <v>5</v>
      </c>
      <c r="S1007" s="6"/>
      <c r="T1007" s="6"/>
      <c r="U1007" s="6"/>
    </row>
    <row r="1008">
      <c r="A1008" s="9">
        <v>44420.0</v>
      </c>
      <c r="B1008" s="10" t="s">
        <v>211</v>
      </c>
      <c r="C1008" s="10" t="s">
        <v>212</v>
      </c>
      <c r="D1008" s="10" t="s">
        <v>288</v>
      </c>
      <c r="E1008" s="11">
        <v>280.0</v>
      </c>
      <c r="F1008" s="10" t="s">
        <v>14</v>
      </c>
      <c r="G1008" s="13">
        <f t="shared" si="1"/>
        <v>5</v>
      </c>
      <c r="H1008" s="6"/>
      <c r="I1008" s="6"/>
      <c r="J1008" s="6"/>
      <c r="M1008" s="9">
        <v>44420.0</v>
      </c>
      <c r="N1008" s="10" t="s">
        <v>211</v>
      </c>
      <c r="O1008" s="10" t="s">
        <v>212</v>
      </c>
      <c r="P1008" s="10" t="s">
        <v>288</v>
      </c>
      <c r="Q1008" s="10" t="s">
        <v>14</v>
      </c>
      <c r="R1008" s="13">
        <f t="shared" si="2"/>
        <v>5</v>
      </c>
      <c r="S1008" s="6"/>
      <c r="T1008" s="6"/>
      <c r="U1008" s="6"/>
    </row>
    <row r="1009">
      <c r="A1009" s="9">
        <v>44420.0</v>
      </c>
      <c r="B1009" s="10" t="s">
        <v>211</v>
      </c>
      <c r="C1009" s="10">
        <v>7744.0</v>
      </c>
      <c r="D1009" s="10" t="s">
        <v>287</v>
      </c>
      <c r="E1009" s="11">
        <v>110.0</v>
      </c>
      <c r="F1009" s="10" t="s">
        <v>31</v>
      </c>
      <c r="G1009" s="13">
        <f t="shared" si="1"/>
        <v>5</v>
      </c>
      <c r="H1009" s="6"/>
      <c r="I1009" s="6"/>
      <c r="J1009" s="6"/>
      <c r="M1009" s="9">
        <v>44420.0</v>
      </c>
      <c r="N1009" s="10" t="s">
        <v>211</v>
      </c>
      <c r="O1009" s="10">
        <v>7744.0</v>
      </c>
      <c r="P1009" s="10" t="s">
        <v>287</v>
      </c>
      <c r="Q1009" s="10" t="s">
        <v>31</v>
      </c>
      <c r="R1009" s="13">
        <f t="shared" si="2"/>
        <v>5</v>
      </c>
      <c r="S1009" s="6"/>
      <c r="T1009" s="6"/>
      <c r="U1009" s="6"/>
    </row>
    <row r="1010">
      <c r="A1010" s="9">
        <v>44420.0</v>
      </c>
      <c r="B1010" s="10" t="s">
        <v>211</v>
      </c>
      <c r="C1010" s="10" t="s">
        <v>305</v>
      </c>
      <c r="D1010" s="10" t="s">
        <v>278</v>
      </c>
      <c r="E1010" s="11">
        <v>130.0</v>
      </c>
      <c r="F1010" s="10" t="s">
        <v>21</v>
      </c>
      <c r="G1010" s="13">
        <f t="shared" si="1"/>
        <v>5</v>
      </c>
      <c r="H1010" s="6"/>
      <c r="I1010" s="6"/>
      <c r="J1010" s="6"/>
      <c r="M1010" s="9">
        <v>44420.0</v>
      </c>
      <c r="N1010" s="10" t="s">
        <v>211</v>
      </c>
      <c r="O1010" s="10" t="s">
        <v>305</v>
      </c>
      <c r="P1010" s="10" t="s">
        <v>278</v>
      </c>
      <c r="Q1010" s="10" t="s">
        <v>21</v>
      </c>
      <c r="R1010" s="13">
        <f t="shared" si="2"/>
        <v>5</v>
      </c>
      <c r="S1010" s="6"/>
      <c r="T1010" s="6"/>
      <c r="U1010" s="6"/>
    </row>
    <row r="1011">
      <c r="A1011" s="9">
        <v>44420.0</v>
      </c>
      <c r="B1011" s="10" t="s">
        <v>211</v>
      </c>
      <c r="C1011" s="10" t="s">
        <v>305</v>
      </c>
      <c r="D1011" s="10" t="s">
        <v>288</v>
      </c>
      <c r="E1011" s="11">
        <v>280.0</v>
      </c>
      <c r="F1011" s="10" t="s">
        <v>14</v>
      </c>
      <c r="G1011" s="13">
        <f t="shared" si="1"/>
        <v>5</v>
      </c>
      <c r="H1011" s="6"/>
      <c r="I1011" s="6"/>
      <c r="J1011" s="6"/>
      <c r="M1011" s="9">
        <v>44420.0</v>
      </c>
      <c r="N1011" s="10" t="s">
        <v>211</v>
      </c>
      <c r="O1011" s="10" t="s">
        <v>305</v>
      </c>
      <c r="P1011" s="10" t="s">
        <v>288</v>
      </c>
      <c r="Q1011" s="10" t="s">
        <v>14</v>
      </c>
      <c r="R1011" s="13">
        <f t="shared" si="2"/>
        <v>5</v>
      </c>
      <c r="S1011" s="6"/>
      <c r="T1011" s="6"/>
      <c r="U1011" s="6"/>
    </row>
    <row r="1012">
      <c r="A1012" s="9">
        <v>44420.0</v>
      </c>
      <c r="B1012" s="10" t="s">
        <v>306</v>
      </c>
      <c r="C1012" s="10">
        <v>2942.0</v>
      </c>
      <c r="D1012" s="10" t="s">
        <v>278</v>
      </c>
      <c r="E1012" s="11">
        <v>130.0</v>
      </c>
      <c r="F1012" s="10" t="s">
        <v>21</v>
      </c>
      <c r="G1012" s="13">
        <f t="shared" si="1"/>
        <v>5</v>
      </c>
      <c r="H1012" s="6"/>
      <c r="I1012" s="6"/>
      <c r="J1012" s="6"/>
      <c r="M1012" s="9">
        <v>44420.0</v>
      </c>
      <c r="N1012" s="10" t="s">
        <v>306</v>
      </c>
      <c r="O1012" s="10">
        <v>2942.0</v>
      </c>
      <c r="P1012" s="10" t="s">
        <v>278</v>
      </c>
      <c r="Q1012" s="10" t="s">
        <v>21</v>
      </c>
      <c r="R1012" s="13">
        <f t="shared" si="2"/>
        <v>5</v>
      </c>
      <c r="S1012" s="6"/>
      <c r="T1012" s="6"/>
      <c r="U1012" s="6"/>
    </row>
    <row r="1013">
      <c r="A1013" s="9">
        <v>44420.0</v>
      </c>
      <c r="B1013" s="10" t="s">
        <v>306</v>
      </c>
      <c r="C1013" s="10" t="s">
        <v>307</v>
      </c>
      <c r="D1013" s="10" t="s">
        <v>280</v>
      </c>
      <c r="E1013" s="11">
        <v>280.0</v>
      </c>
      <c r="F1013" s="10" t="s">
        <v>18</v>
      </c>
      <c r="G1013" s="13">
        <f t="shared" si="1"/>
        <v>5</v>
      </c>
      <c r="H1013" s="6"/>
      <c r="I1013" s="6"/>
      <c r="J1013" s="6"/>
      <c r="M1013" s="9">
        <v>44420.0</v>
      </c>
      <c r="N1013" s="10" t="s">
        <v>306</v>
      </c>
      <c r="O1013" s="10" t="s">
        <v>307</v>
      </c>
      <c r="P1013" s="10" t="s">
        <v>280</v>
      </c>
      <c r="Q1013" s="10" t="s">
        <v>18</v>
      </c>
      <c r="R1013" s="13">
        <f t="shared" si="2"/>
        <v>5</v>
      </c>
      <c r="S1013" s="6"/>
      <c r="T1013" s="6"/>
      <c r="U1013" s="6"/>
    </row>
    <row r="1014">
      <c r="A1014" s="9">
        <v>44420.0</v>
      </c>
      <c r="B1014" s="10" t="s">
        <v>115</v>
      </c>
      <c r="C1014" s="10" t="s">
        <v>116</v>
      </c>
      <c r="D1014" s="10" t="s">
        <v>286</v>
      </c>
      <c r="E1014" s="11">
        <v>130.0</v>
      </c>
      <c r="F1014" s="10" t="s">
        <v>31</v>
      </c>
      <c r="G1014" s="13">
        <f t="shared" si="1"/>
        <v>5</v>
      </c>
      <c r="H1014" s="6"/>
      <c r="I1014" s="6"/>
      <c r="J1014" s="6"/>
      <c r="M1014" s="9">
        <v>44420.0</v>
      </c>
      <c r="N1014" s="10" t="s">
        <v>115</v>
      </c>
      <c r="O1014" s="10" t="s">
        <v>116</v>
      </c>
      <c r="P1014" s="10" t="s">
        <v>286</v>
      </c>
      <c r="Q1014" s="10" t="s">
        <v>31</v>
      </c>
      <c r="R1014" s="13">
        <f t="shared" si="2"/>
        <v>5</v>
      </c>
      <c r="S1014" s="6"/>
      <c r="T1014" s="6"/>
      <c r="U1014" s="6"/>
    </row>
    <row r="1015">
      <c r="A1015" s="9">
        <v>44420.0</v>
      </c>
      <c r="B1015" s="10" t="s">
        <v>115</v>
      </c>
      <c r="C1015" s="10">
        <v>8647.0</v>
      </c>
      <c r="D1015" s="10" t="s">
        <v>279</v>
      </c>
      <c r="E1015" s="11">
        <v>170.0</v>
      </c>
      <c r="F1015" s="10" t="s">
        <v>12</v>
      </c>
      <c r="G1015" s="13">
        <f t="shared" si="1"/>
        <v>5</v>
      </c>
      <c r="H1015" s="6"/>
      <c r="I1015" s="6"/>
      <c r="J1015" s="6"/>
      <c r="M1015" s="9">
        <v>44420.0</v>
      </c>
      <c r="N1015" s="10" t="s">
        <v>115</v>
      </c>
      <c r="O1015" s="10">
        <v>8647.0</v>
      </c>
      <c r="P1015" s="10" t="s">
        <v>279</v>
      </c>
      <c r="Q1015" s="10" t="s">
        <v>12</v>
      </c>
      <c r="R1015" s="13">
        <f t="shared" si="2"/>
        <v>5</v>
      </c>
      <c r="S1015" s="6"/>
      <c r="T1015" s="6"/>
      <c r="U1015" s="6"/>
    </row>
    <row r="1016">
      <c r="A1016" s="9">
        <v>44420.0</v>
      </c>
      <c r="B1016" s="10" t="s">
        <v>115</v>
      </c>
      <c r="C1016" s="10" t="s">
        <v>214</v>
      </c>
      <c r="D1016" s="10" t="s">
        <v>287</v>
      </c>
      <c r="E1016" s="11">
        <v>110.0</v>
      </c>
      <c r="F1016" s="10" t="s">
        <v>31</v>
      </c>
      <c r="G1016" s="13">
        <f t="shared" si="1"/>
        <v>5</v>
      </c>
      <c r="H1016" s="6"/>
      <c r="I1016" s="6"/>
      <c r="J1016" s="6"/>
      <c r="M1016" s="9">
        <v>44420.0</v>
      </c>
      <c r="N1016" s="10" t="s">
        <v>115</v>
      </c>
      <c r="O1016" s="10" t="s">
        <v>214</v>
      </c>
      <c r="P1016" s="10" t="s">
        <v>287</v>
      </c>
      <c r="Q1016" s="10" t="s">
        <v>31</v>
      </c>
      <c r="R1016" s="13">
        <f t="shared" si="2"/>
        <v>5</v>
      </c>
      <c r="S1016" s="6"/>
      <c r="T1016" s="6"/>
      <c r="U1016" s="6"/>
    </row>
    <row r="1017">
      <c r="A1017" s="9">
        <v>44420.0</v>
      </c>
      <c r="B1017" s="10" t="s">
        <v>115</v>
      </c>
      <c r="C1017" s="10" t="s">
        <v>240</v>
      </c>
      <c r="D1017" s="10" t="s">
        <v>277</v>
      </c>
      <c r="E1017" s="11">
        <v>350.0</v>
      </c>
      <c r="F1017" s="10" t="s">
        <v>14</v>
      </c>
      <c r="G1017" s="13">
        <f t="shared" si="1"/>
        <v>5</v>
      </c>
      <c r="H1017" s="6"/>
      <c r="I1017" s="6"/>
      <c r="J1017" s="6"/>
      <c r="M1017" s="9">
        <v>44420.0</v>
      </c>
      <c r="N1017" s="10" t="s">
        <v>115</v>
      </c>
      <c r="O1017" s="10" t="s">
        <v>240</v>
      </c>
      <c r="P1017" s="10" t="s">
        <v>277</v>
      </c>
      <c r="Q1017" s="10" t="s">
        <v>14</v>
      </c>
      <c r="R1017" s="13">
        <f t="shared" si="2"/>
        <v>5</v>
      </c>
      <c r="S1017" s="6"/>
      <c r="T1017" s="6"/>
      <c r="U1017" s="6"/>
    </row>
    <row r="1018">
      <c r="A1018" s="9">
        <v>44420.0</v>
      </c>
      <c r="B1018" s="10" t="s">
        <v>115</v>
      </c>
      <c r="C1018" s="10" t="s">
        <v>119</v>
      </c>
      <c r="D1018" s="10" t="s">
        <v>279</v>
      </c>
      <c r="E1018" s="11">
        <v>170.0</v>
      </c>
      <c r="F1018" s="10" t="s">
        <v>12</v>
      </c>
      <c r="G1018" s="13">
        <f t="shared" si="1"/>
        <v>5</v>
      </c>
      <c r="H1018" s="6"/>
      <c r="I1018" s="6"/>
      <c r="J1018" s="6"/>
      <c r="M1018" s="9">
        <v>44420.0</v>
      </c>
      <c r="N1018" s="10" t="s">
        <v>115</v>
      </c>
      <c r="O1018" s="10" t="s">
        <v>119</v>
      </c>
      <c r="P1018" s="10" t="s">
        <v>279</v>
      </c>
      <c r="Q1018" s="10" t="s">
        <v>12</v>
      </c>
      <c r="R1018" s="13">
        <f t="shared" si="2"/>
        <v>5</v>
      </c>
      <c r="S1018" s="6"/>
      <c r="T1018" s="6"/>
      <c r="U1018" s="6"/>
    </row>
    <row r="1019">
      <c r="A1019" s="9">
        <v>44420.0</v>
      </c>
      <c r="B1019" s="10" t="s">
        <v>115</v>
      </c>
      <c r="C1019" s="10" t="s">
        <v>120</v>
      </c>
      <c r="D1019" s="10" t="s">
        <v>279</v>
      </c>
      <c r="E1019" s="11">
        <v>170.0</v>
      </c>
      <c r="F1019" s="10" t="s">
        <v>12</v>
      </c>
      <c r="G1019" s="13">
        <f t="shared" si="1"/>
        <v>5</v>
      </c>
      <c r="H1019" s="6"/>
      <c r="I1019" s="6"/>
      <c r="J1019" s="6"/>
      <c r="M1019" s="9">
        <v>44420.0</v>
      </c>
      <c r="N1019" s="10" t="s">
        <v>115</v>
      </c>
      <c r="O1019" s="10" t="s">
        <v>120</v>
      </c>
      <c r="P1019" s="10" t="s">
        <v>279</v>
      </c>
      <c r="Q1019" s="10" t="s">
        <v>12</v>
      </c>
      <c r="R1019" s="13">
        <f t="shared" si="2"/>
        <v>5</v>
      </c>
      <c r="S1019" s="6"/>
      <c r="T1019" s="6"/>
      <c r="U1019" s="6"/>
    </row>
    <row r="1020">
      <c r="A1020" s="9">
        <v>44420.0</v>
      </c>
      <c r="B1020" s="10" t="s">
        <v>115</v>
      </c>
      <c r="C1020" s="10" t="s">
        <v>121</v>
      </c>
      <c r="D1020" s="10" t="s">
        <v>280</v>
      </c>
      <c r="E1020" s="11">
        <v>280.0</v>
      </c>
      <c r="F1020" s="10" t="s">
        <v>18</v>
      </c>
      <c r="G1020" s="13">
        <f t="shared" si="1"/>
        <v>5</v>
      </c>
      <c r="H1020" s="6"/>
      <c r="I1020" s="6"/>
      <c r="J1020" s="6"/>
      <c r="M1020" s="9">
        <v>44420.0</v>
      </c>
      <c r="N1020" s="10" t="s">
        <v>115</v>
      </c>
      <c r="O1020" s="10" t="s">
        <v>121</v>
      </c>
      <c r="P1020" s="10" t="s">
        <v>280</v>
      </c>
      <c r="Q1020" s="10" t="s">
        <v>18</v>
      </c>
      <c r="R1020" s="13">
        <f t="shared" si="2"/>
        <v>5</v>
      </c>
      <c r="S1020" s="6"/>
      <c r="T1020" s="6"/>
      <c r="U1020" s="6"/>
    </row>
    <row r="1021">
      <c r="A1021" s="9">
        <v>44420.0</v>
      </c>
      <c r="B1021" s="10" t="s">
        <v>115</v>
      </c>
      <c r="C1021" s="10" t="s">
        <v>177</v>
      </c>
      <c r="D1021" s="10" t="s">
        <v>284</v>
      </c>
      <c r="E1021" s="11">
        <v>140.0</v>
      </c>
      <c r="F1021" s="10" t="s">
        <v>12</v>
      </c>
      <c r="G1021" s="13">
        <f t="shared" si="1"/>
        <v>5</v>
      </c>
      <c r="H1021" s="6"/>
      <c r="I1021" s="6"/>
      <c r="J1021" s="6"/>
      <c r="M1021" s="9">
        <v>44420.0</v>
      </c>
      <c r="N1021" s="10" t="s">
        <v>115</v>
      </c>
      <c r="O1021" s="10" t="s">
        <v>177</v>
      </c>
      <c r="P1021" s="10" t="s">
        <v>284</v>
      </c>
      <c r="Q1021" s="10" t="s">
        <v>12</v>
      </c>
      <c r="R1021" s="13">
        <f t="shared" si="2"/>
        <v>5</v>
      </c>
      <c r="S1021" s="6"/>
      <c r="T1021" s="6"/>
      <c r="U1021" s="6"/>
    </row>
    <row r="1022">
      <c r="A1022" s="9">
        <v>44420.0</v>
      </c>
      <c r="B1022" s="10" t="s">
        <v>122</v>
      </c>
      <c r="C1022" s="10" t="s">
        <v>273</v>
      </c>
      <c r="D1022" s="10" t="s">
        <v>279</v>
      </c>
      <c r="E1022" s="11">
        <v>170.0</v>
      </c>
      <c r="F1022" s="10" t="s">
        <v>12</v>
      </c>
      <c r="G1022" s="13">
        <f t="shared" si="1"/>
        <v>5</v>
      </c>
      <c r="H1022" s="6"/>
      <c r="I1022" s="6"/>
      <c r="J1022" s="6"/>
      <c r="M1022" s="9">
        <v>44420.0</v>
      </c>
      <c r="N1022" s="10" t="s">
        <v>122</v>
      </c>
      <c r="O1022" s="10" t="s">
        <v>273</v>
      </c>
      <c r="P1022" s="10" t="s">
        <v>279</v>
      </c>
      <c r="Q1022" s="10" t="s">
        <v>12</v>
      </c>
      <c r="R1022" s="13">
        <f t="shared" si="2"/>
        <v>5</v>
      </c>
      <c r="S1022" s="6"/>
      <c r="T1022" s="6"/>
      <c r="U1022" s="6"/>
    </row>
    <row r="1023">
      <c r="A1023" s="9">
        <v>44420.0</v>
      </c>
      <c r="B1023" s="10" t="s">
        <v>122</v>
      </c>
      <c r="C1023" s="10" t="s">
        <v>308</v>
      </c>
      <c r="D1023" s="10" t="s">
        <v>285</v>
      </c>
      <c r="E1023" s="11">
        <v>270.0</v>
      </c>
      <c r="F1023" s="10" t="s">
        <v>18</v>
      </c>
      <c r="G1023" s="13">
        <f t="shared" si="1"/>
        <v>5</v>
      </c>
      <c r="H1023" s="6"/>
      <c r="I1023" s="6"/>
      <c r="J1023" s="6"/>
      <c r="M1023" s="9">
        <v>44420.0</v>
      </c>
      <c r="N1023" s="10" t="s">
        <v>122</v>
      </c>
      <c r="O1023" s="10" t="s">
        <v>308</v>
      </c>
      <c r="P1023" s="10" t="s">
        <v>285</v>
      </c>
      <c r="Q1023" s="10" t="s">
        <v>18</v>
      </c>
      <c r="R1023" s="13">
        <f t="shared" si="2"/>
        <v>5</v>
      </c>
      <c r="S1023" s="6"/>
      <c r="T1023" s="6"/>
      <c r="U1023" s="6"/>
    </row>
    <row r="1024">
      <c r="A1024" s="9">
        <v>44420.0</v>
      </c>
      <c r="B1024" s="10" t="s">
        <v>122</v>
      </c>
      <c r="C1024" s="10" t="s">
        <v>309</v>
      </c>
      <c r="D1024" s="10" t="s">
        <v>285</v>
      </c>
      <c r="E1024" s="11">
        <v>270.0</v>
      </c>
      <c r="F1024" s="10" t="s">
        <v>18</v>
      </c>
      <c r="G1024" s="13">
        <f t="shared" si="1"/>
        <v>5</v>
      </c>
      <c r="H1024" s="6"/>
      <c r="I1024" s="6"/>
      <c r="J1024" s="6"/>
      <c r="M1024" s="9">
        <v>44420.0</v>
      </c>
      <c r="N1024" s="10" t="s">
        <v>122</v>
      </c>
      <c r="O1024" s="10" t="s">
        <v>309</v>
      </c>
      <c r="P1024" s="10" t="s">
        <v>285</v>
      </c>
      <c r="Q1024" s="10" t="s">
        <v>18</v>
      </c>
      <c r="R1024" s="13">
        <f t="shared" si="2"/>
        <v>5</v>
      </c>
      <c r="S1024" s="6"/>
      <c r="T1024" s="6"/>
      <c r="U1024" s="6"/>
    </row>
    <row r="1025">
      <c r="A1025" s="9">
        <v>44420.0</v>
      </c>
      <c r="B1025" s="10" t="s">
        <v>122</v>
      </c>
      <c r="C1025" s="10" t="s">
        <v>123</v>
      </c>
      <c r="D1025" s="10" t="s">
        <v>285</v>
      </c>
      <c r="E1025" s="11">
        <v>270.0</v>
      </c>
      <c r="F1025" s="10" t="s">
        <v>18</v>
      </c>
      <c r="G1025" s="13">
        <f t="shared" si="1"/>
        <v>5</v>
      </c>
      <c r="H1025" s="6"/>
      <c r="I1025" s="6"/>
      <c r="J1025" s="6"/>
      <c r="M1025" s="9">
        <v>44420.0</v>
      </c>
      <c r="N1025" s="10" t="s">
        <v>122</v>
      </c>
      <c r="O1025" s="10" t="s">
        <v>123</v>
      </c>
      <c r="P1025" s="10" t="s">
        <v>285</v>
      </c>
      <c r="Q1025" s="10" t="s">
        <v>18</v>
      </c>
      <c r="R1025" s="13">
        <f t="shared" si="2"/>
        <v>5</v>
      </c>
      <c r="S1025" s="6"/>
      <c r="T1025" s="6"/>
      <c r="U1025" s="6"/>
    </row>
    <row r="1026">
      <c r="A1026" s="9">
        <v>44420.0</v>
      </c>
      <c r="B1026" s="10" t="s">
        <v>122</v>
      </c>
      <c r="C1026" s="10" t="s">
        <v>124</v>
      </c>
      <c r="D1026" s="10" t="s">
        <v>284</v>
      </c>
      <c r="E1026" s="11">
        <v>140.0</v>
      </c>
      <c r="F1026" s="10" t="s">
        <v>12</v>
      </c>
      <c r="G1026" s="13">
        <f t="shared" si="1"/>
        <v>5</v>
      </c>
      <c r="H1026" s="6"/>
      <c r="I1026" s="6"/>
      <c r="J1026" s="6"/>
      <c r="M1026" s="9">
        <v>44420.0</v>
      </c>
      <c r="N1026" s="10" t="s">
        <v>122</v>
      </c>
      <c r="O1026" s="10" t="s">
        <v>124</v>
      </c>
      <c r="P1026" s="10" t="s">
        <v>284</v>
      </c>
      <c r="Q1026" s="10" t="s">
        <v>12</v>
      </c>
      <c r="R1026" s="13">
        <f t="shared" si="2"/>
        <v>5</v>
      </c>
      <c r="S1026" s="6"/>
      <c r="T1026" s="6"/>
      <c r="U1026" s="6"/>
    </row>
    <row r="1027">
      <c r="A1027" s="9">
        <v>44420.0</v>
      </c>
      <c r="B1027" s="10" t="s">
        <v>122</v>
      </c>
      <c r="C1027" s="10" t="s">
        <v>178</v>
      </c>
      <c r="D1027" s="10" t="s">
        <v>282</v>
      </c>
      <c r="E1027" s="11">
        <v>200.0</v>
      </c>
      <c r="F1027" s="10" t="s">
        <v>14</v>
      </c>
      <c r="G1027" s="13">
        <f t="shared" si="1"/>
        <v>5</v>
      </c>
      <c r="H1027" s="6"/>
      <c r="I1027" s="6"/>
      <c r="J1027" s="6"/>
      <c r="M1027" s="9">
        <v>44420.0</v>
      </c>
      <c r="N1027" s="10" t="s">
        <v>122</v>
      </c>
      <c r="O1027" s="10" t="s">
        <v>178</v>
      </c>
      <c r="P1027" s="10" t="s">
        <v>282</v>
      </c>
      <c r="Q1027" s="10" t="s">
        <v>14</v>
      </c>
      <c r="R1027" s="13">
        <f t="shared" si="2"/>
        <v>5</v>
      </c>
      <c r="S1027" s="6"/>
      <c r="T1027" s="6"/>
      <c r="U1027" s="6"/>
    </row>
    <row r="1028">
      <c r="A1028" s="9">
        <v>44420.0</v>
      </c>
      <c r="B1028" s="10" t="s">
        <v>122</v>
      </c>
      <c r="C1028" s="16">
        <v>9.0E49</v>
      </c>
      <c r="D1028" s="10" t="s">
        <v>278</v>
      </c>
      <c r="E1028" s="11">
        <v>130.0</v>
      </c>
      <c r="F1028" s="10" t="s">
        <v>21</v>
      </c>
      <c r="G1028" s="13">
        <f t="shared" si="1"/>
        <v>5</v>
      </c>
      <c r="H1028" s="6"/>
      <c r="I1028" s="6"/>
      <c r="J1028" s="6"/>
      <c r="M1028" s="9">
        <v>44420.0</v>
      </c>
      <c r="N1028" s="10" t="s">
        <v>122</v>
      </c>
      <c r="O1028" s="16">
        <v>9.0E49</v>
      </c>
      <c r="P1028" s="10" t="s">
        <v>278</v>
      </c>
      <c r="Q1028" s="10" t="s">
        <v>21</v>
      </c>
      <c r="R1028" s="13">
        <f t="shared" si="2"/>
        <v>5</v>
      </c>
      <c r="S1028" s="6"/>
      <c r="T1028" s="6"/>
      <c r="U1028" s="6"/>
    </row>
    <row r="1029">
      <c r="A1029" s="9">
        <v>44420.0</v>
      </c>
      <c r="B1029" s="10" t="s">
        <v>122</v>
      </c>
      <c r="C1029" s="10" t="s">
        <v>179</v>
      </c>
      <c r="D1029" s="10" t="s">
        <v>279</v>
      </c>
      <c r="E1029" s="11">
        <v>170.0</v>
      </c>
      <c r="F1029" s="10" t="s">
        <v>12</v>
      </c>
      <c r="G1029" s="13">
        <f t="shared" si="1"/>
        <v>5</v>
      </c>
      <c r="H1029" s="6"/>
      <c r="I1029" s="6"/>
      <c r="J1029" s="6"/>
      <c r="M1029" s="9">
        <v>44420.0</v>
      </c>
      <c r="N1029" s="10" t="s">
        <v>122</v>
      </c>
      <c r="O1029" s="10" t="s">
        <v>179</v>
      </c>
      <c r="P1029" s="10" t="s">
        <v>279</v>
      </c>
      <c r="Q1029" s="10" t="s">
        <v>12</v>
      </c>
      <c r="R1029" s="13">
        <f t="shared" si="2"/>
        <v>5</v>
      </c>
      <c r="S1029" s="6"/>
      <c r="T1029" s="6"/>
      <c r="U1029" s="6"/>
    </row>
    <row r="1030">
      <c r="A1030" s="9">
        <v>44420.0</v>
      </c>
      <c r="B1030" s="10" t="s">
        <v>122</v>
      </c>
      <c r="C1030" s="10" t="s">
        <v>126</v>
      </c>
      <c r="D1030" s="10" t="s">
        <v>284</v>
      </c>
      <c r="E1030" s="11">
        <v>140.0</v>
      </c>
      <c r="F1030" s="10" t="s">
        <v>12</v>
      </c>
      <c r="G1030" s="13">
        <f t="shared" si="1"/>
        <v>5</v>
      </c>
      <c r="H1030" s="6"/>
      <c r="I1030" s="6"/>
      <c r="J1030" s="6"/>
      <c r="M1030" s="9">
        <v>44420.0</v>
      </c>
      <c r="N1030" s="10" t="s">
        <v>122</v>
      </c>
      <c r="O1030" s="10" t="s">
        <v>126</v>
      </c>
      <c r="P1030" s="10" t="s">
        <v>284</v>
      </c>
      <c r="Q1030" s="10" t="s">
        <v>12</v>
      </c>
      <c r="R1030" s="13">
        <f t="shared" si="2"/>
        <v>5</v>
      </c>
      <c r="S1030" s="6"/>
      <c r="T1030" s="6"/>
      <c r="U1030" s="6"/>
    </row>
    <row r="1031">
      <c r="A1031" s="9">
        <v>44420.0</v>
      </c>
      <c r="B1031" s="10" t="s">
        <v>122</v>
      </c>
      <c r="C1031" s="10" t="s">
        <v>310</v>
      </c>
      <c r="D1031" s="10" t="s">
        <v>287</v>
      </c>
      <c r="E1031" s="11">
        <v>110.0</v>
      </c>
      <c r="F1031" s="10" t="s">
        <v>31</v>
      </c>
      <c r="G1031" s="13">
        <f t="shared" si="1"/>
        <v>5</v>
      </c>
      <c r="H1031" s="6"/>
      <c r="I1031" s="6"/>
      <c r="J1031" s="6"/>
      <c r="M1031" s="9">
        <v>44420.0</v>
      </c>
      <c r="N1031" s="10" t="s">
        <v>122</v>
      </c>
      <c r="O1031" s="10" t="s">
        <v>310</v>
      </c>
      <c r="P1031" s="10" t="s">
        <v>287</v>
      </c>
      <c r="Q1031" s="10" t="s">
        <v>31</v>
      </c>
      <c r="R1031" s="13">
        <f t="shared" si="2"/>
        <v>5</v>
      </c>
      <c r="S1031" s="6"/>
      <c r="T1031" s="6"/>
      <c r="U1031" s="6"/>
    </row>
    <row r="1032">
      <c r="A1032" s="9">
        <v>44420.0</v>
      </c>
      <c r="B1032" s="10" t="s">
        <v>122</v>
      </c>
      <c r="C1032" s="10" t="s">
        <v>127</v>
      </c>
      <c r="D1032" s="10" t="s">
        <v>286</v>
      </c>
      <c r="E1032" s="11">
        <v>130.0</v>
      </c>
      <c r="F1032" s="10" t="s">
        <v>31</v>
      </c>
      <c r="G1032" s="13">
        <f t="shared" si="1"/>
        <v>5</v>
      </c>
      <c r="H1032" s="6"/>
      <c r="I1032" s="6"/>
      <c r="J1032" s="6"/>
      <c r="M1032" s="9">
        <v>44420.0</v>
      </c>
      <c r="N1032" s="10" t="s">
        <v>122</v>
      </c>
      <c r="O1032" s="10" t="s">
        <v>127</v>
      </c>
      <c r="P1032" s="10" t="s">
        <v>286</v>
      </c>
      <c r="Q1032" s="10" t="s">
        <v>31</v>
      </c>
      <c r="R1032" s="13">
        <f t="shared" si="2"/>
        <v>5</v>
      </c>
      <c r="S1032" s="6"/>
      <c r="T1032" s="6"/>
      <c r="U1032" s="6"/>
    </row>
    <row r="1033">
      <c r="A1033" s="9">
        <v>44420.0</v>
      </c>
      <c r="B1033" s="10" t="s">
        <v>122</v>
      </c>
      <c r="C1033" s="10" t="s">
        <v>128</v>
      </c>
      <c r="D1033" s="10" t="s">
        <v>280</v>
      </c>
      <c r="E1033" s="11">
        <v>280.0</v>
      </c>
      <c r="F1033" s="10" t="s">
        <v>18</v>
      </c>
      <c r="G1033" s="13">
        <f t="shared" si="1"/>
        <v>5</v>
      </c>
      <c r="H1033" s="6"/>
      <c r="I1033" s="6"/>
      <c r="J1033" s="6"/>
      <c r="M1033" s="9">
        <v>44420.0</v>
      </c>
      <c r="N1033" s="10" t="s">
        <v>122</v>
      </c>
      <c r="O1033" s="10" t="s">
        <v>128</v>
      </c>
      <c r="P1033" s="10" t="s">
        <v>280</v>
      </c>
      <c r="Q1033" s="10" t="s">
        <v>18</v>
      </c>
      <c r="R1033" s="13">
        <f t="shared" si="2"/>
        <v>5</v>
      </c>
      <c r="S1033" s="6"/>
      <c r="T1033" s="6"/>
      <c r="U1033" s="6"/>
    </row>
    <row r="1034">
      <c r="A1034" s="9">
        <v>44420.0</v>
      </c>
      <c r="B1034" s="10" t="s">
        <v>122</v>
      </c>
      <c r="C1034" s="10" t="s">
        <v>215</v>
      </c>
      <c r="D1034" s="10" t="s">
        <v>280</v>
      </c>
      <c r="E1034" s="11">
        <v>280.0</v>
      </c>
      <c r="F1034" s="10" t="s">
        <v>18</v>
      </c>
      <c r="G1034" s="13">
        <f t="shared" si="1"/>
        <v>5</v>
      </c>
      <c r="H1034" s="6"/>
      <c r="I1034" s="6"/>
      <c r="J1034" s="6"/>
      <c r="M1034" s="9">
        <v>44420.0</v>
      </c>
      <c r="N1034" s="10" t="s">
        <v>122</v>
      </c>
      <c r="O1034" s="10" t="s">
        <v>215</v>
      </c>
      <c r="P1034" s="10" t="s">
        <v>280</v>
      </c>
      <c r="Q1034" s="10" t="s">
        <v>18</v>
      </c>
      <c r="R1034" s="13">
        <f t="shared" si="2"/>
        <v>5</v>
      </c>
      <c r="S1034" s="6"/>
      <c r="T1034" s="6"/>
      <c r="U1034" s="6"/>
    </row>
    <row r="1035">
      <c r="A1035" s="9">
        <v>44420.0</v>
      </c>
      <c r="B1035" s="10" t="s">
        <v>122</v>
      </c>
      <c r="C1035" s="10" t="s">
        <v>215</v>
      </c>
      <c r="D1035" s="10" t="s">
        <v>288</v>
      </c>
      <c r="E1035" s="11">
        <v>280.0</v>
      </c>
      <c r="F1035" s="10" t="s">
        <v>14</v>
      </c>
      <c r="G1035" s="13">
        <f t="shared" si="1"/>
        <v>5</v>
      </c>
      <c r="H1035" s="6"/>
      <c r="I1035" s="6"/>
      <c r="J1035" s="6"/>
      <c r="M1035" s="9">
        <v>44420.0</v>
      </c>
      <c r="N1035" s="10" t="s">
        <v>122</v>
      </c>
      <c r="O1035" s="10" t="s">
        <v>215</v>
      </c>
      <c r="P1035" s="10" t="s">
        <v>288</v>
      </c>
      <c r="Q1035" s="10" t="s">
        <v>14</v>
      </c>
      <c r="R1035" s="13">
        <f t="shared" si="2"/>
        <v>5</v>
      </c>
      <c r="S1035" s="6"/>
      <c r="T1035" s="6"/>
      <c r="U1035" s="6"/>
    </row>
    <row r="1036">
      <c r="A1036" s="9">
        <v>44420.0</v>
      </c>
      <c r="B1036" s="10" t="s">
        <v>122</v>
      </c>
      <c r="C1036" s="10" t="s">
        <v>311</v>
      </c>
      <c r="D1036" s="10" t="s">
        <v>277</v>
      </c>
      <c r="E1036" s="11">
        <v>350.0</v>
      </c>
      <c r="F1036" s="10" t="s">
        <v>14</v>
      </c>
      <c r="G1036" s="13">
        <f t="shared" si="1"/>
        <v>5</v>
      </c>
      <c r="H1036" s="6"/>
      <c r="I1036" s="6"/>
      <c r="J1036" s="6"/>
      <c r="M1036" s="9">
        <v>44420.0</v>
      </c>
      <c r="N1036" s="10" t="s">
        <v>122</v>
      </c>
      <c r="O1036" s="10" t="s">
        <v>311</v>
      </c>
      <c r="P1036" s="10" t="s">
        <v>277</v>
      </c>
      <c r="Q1036" s="10" t="s">
        <v>14</v>
      </c>
      <c r="R1036" s="13">
        <f t="shared" si="2"/>
        <v>5</v>
      </c>
      <c r="S1036" s="6"/>
      <c r="T1036" s="6"/>
      <c r="U1036" s="6"/>
    </row>
    <row r="1037">
      <c r="A1037" s="9">
        <v>44420.0</v>
      </c>
      <c r="B1037" s="10" t="s">
        <v>122</v>
      </c>
      <c r="C1037" s="10" t="s">
        <v>243</v>
      </c>
      <c r="D1037" s="10" t="s">
        <v>292</v>
      </c>
      <c r="E1037" s="11">
        <v>60.0</v>
      </c>
      <c r="F1037" s="10" t="s">
        <v>31</v>
      </c>
      <c r="G1037" s="13">
        <f t="shared" si="1"/>
        <v>5</v>
      </c>
      <c r="H1037" s="6"/>
      <c r="I1037" s="6"/>
      <c r="J1037" s="6"/>
      <c r="M1037" s="9">
        <v>44420.0</v>
      </c>
      <c r="N1037" s="10" t="s">
        <v>122</v>
      </c>
      <c r="O1037" s="10" t="s">
        <v>243</v>
      </c>
      <c r="P1037" s="10" t="s">
        <v>292</v>
      </c>
      <c r="Q1037" s="10" t="s">
        <v>31</v>
      </c>
      <c r="R1037" s="13">
        <f t="shared" si="2"/>
        <v>5</v>
      </c>
      <c r="S1037" s="6"/>
      <c r="T1037" s="6"/>
      <c r="U1037" s="6"/>
    </row>
    <row r="1038">
      <c r="A1038" s="9">
        <v>44420.0</v>
      </c>
      <c r="B1038" s="10" t="s">
        <v>244</v>
      </c>
      <c r="C1038" s="10">
        <v>7841.0</v>
      </c>
      <c r="D1038" s="10" t="s">
        <v>282</v>
      </c>
      <c r="E1038" s="11">
        <v>200.0</v>
      </c>
      <c r="F1038" s="10" t="s">
        <v>14</v>
      </c>
      <c r="G1038" s="13">
        <f t="shared" si="1"/>
        <v>5</v>
      </c>
      <c r="H1038" s="6"/>
      <c r="I1038" s="6"/>
      <c r="J1038" s="6"/>
      <c r="M1038" s="9">
        <v>44420.0</v>
      </c>
      <c r="N1038" s="10" t="s">
        <v>244</v>
      </c>
      <c r="O1038" s="10">
        <v>7841.0</v>
      </c>
      <c r="P1038" s="10" t="s">
        <v>282</v>
      </c>
      <c r="Q1038" s="10" t="s">
        <v>14</v>
      </c>
      <c r="R1038" s="13">
        <f t="shared" si="2"/>
        <v>5</v>
      </c>
      <c r="S1038" s="6"/>
      <c r="T1038" s="6"/>
      <c r="U1038" s="6"/>
    </row>
    <row r="1039">
      <c r="A1039" s="9">
        <v>44420.0</v>
      </c>
      <c r="B1039" s="10" t="s">
        <v>244</v>
      </c>
      <c r="C1039" s="10">
        <v>7841.0</v>
      </c>
      <c r="D1039" s="10" t="s">
        <v>282</v>
      </c>
      <c r="E1039" s="11">
        <v>200.0</v>
      </c>
      <c r="F1039" s="10" t="s">
        <v>14</v>
      </c>
      <c r="G1039" s="13">
        <f t="shared" si="1"/>
        <v>5</v>
      </c>
      <c r="H1039" s="6"/>
      <c r="I1039" s="6"/>
      <c r="J1039" s="6"/>
      <c r="M1039" s="9">
        <v>44420.0</v>
      </c>
      <c r="N1039" s="10" t="s">
        <v>244</v>
      </c>
      <c r="O1039" s="10">
        <v>7841.0</v>
      </c>
      <c r="P1039" s="10" t="s">
        <v>282</v>
      </c>
      <c r="Q1039" s="10" t="s">
        <v>14</v>
      </c>
      <c r="R1039" s="13">
        <f t="shared" si="2"/>
        <v>5</v>
      </c>
      <c r="S1039" s="6"/>
      <c r="T1039" s="6"/>
      <c r="U1039" s="6"/>
    </row>
    <row r="1040">
      <c r="A1040" s="9">
        <v>44420.0</v>
      </c>
      <c r="B1040" s="10" t="s">
        <v>15</v>
      </c>
      <c r="C1040" s="10" t="s">
        <v>217</v>
      </c>
      <c r="D1040" s="10" t="s">
        <v>278</v>
      </c>
      <c r="E1040" s="11">
        <v>130.0</v>
      </c>
      <c r="F1040" s="10" t="s">
        <v>21</v>
      </c>
      <c r="G1040" s="13">
        <f t="shared" si="1"/>
        <v>5</v>
      </c>
      <c r="H1040" s="6"/>
      <c r="I1040" s="6"/>
      <c r="J1040" s="6"/>
      <c r="M1040" s="9">
        <v>44420.0</v>
      </c>
      <c r="N1040" s="10" t="s">
        <v>15</v>
      </c>
      <c r="O1040" s="10" t="s">
        <v>217</v>
      </c>
      <c r="P1040" s="10" t="s">
        <v>278</v>
      </c>
      <c r="Q1040" s="10" t="s">
        <v>21</v>
      </c>
      <c r="R1040" s="13">
        <f t="shared" si="2"/>
        <v>5</v>
      </c>
      <c r="S1040" s="6"/>
      <c r="T1040" s="6"/>
      <c r="U1040" s="6"/>
    </row>
    <row r="1041">
      <c r="A1041" s="9">
        <v>44420.0</v>
      </c>
      <c r="B1041" s="10" t="s">
        <v>15</v>
      </c>
      <c r="C1041" s="16">
        <v>5.0E49</v>
      </c>
      <c r="D1041" s="10" t="s">
        <v>277</v>
      </c>
      <c r="E1041" s="11">
        <v>350.0</v>
      </c>
      <c r="F1041" s="10" t="s">
        <v>14</v>
      </c>
      <c r="G1041" s="13">
        <f t="shared" si="1"/>
        <v>5</v>
      </c>
      <c r="H1041" s="6"/>
      <c r="I1041" s="6"/>
      <c r="J1041" s="6"/>
      <c r="M1041" s="9">
        <v>44420.0</v>
      </c>
      <c r="N1041" s="10" t="s">
        <v>15</v>
      </c>
      <c r="O1041" s="16">
        <v>5.0E49</v>
      </c>
      <c r="P1041" s="10" t="s">
        <v>277</v>
      </c>
      <c r="Q1041" s="10" t="s">
        <v>14</v>
      </c>
      <c r="R1041" s="13">
        <f t="shared" si="2"/>
        <v>5</v>
      </c>
      <c r="S1041" s="6"/>
      <c r="T1041" s="6"/>
      <c r="U1041" s="6"/>
    </row>
    <row r="1042">
      <c r="A1042" s="9">
        <v>44420.0</v>
      </c>
      <c r="B1042" s="10" t="s">
        <v>15</v>
      </c>
      <c r="C1042" s="16">
        <v>5.0E49</v>
      </c>
      <c r="D1042" s="10" t="s">
        <v>284</v>
      </c>
      <c r="E1042" s="11">
        <v>140.0</v>
      </c>
      <c r="F1042" s="10" t="s">
        <v>12</v>
      </c>
      <c r="G1042" s="13">
        <f t="shared" si="1"/>
        <v>5</v>
      </c>
      <c r="H1042" s="6"/>
      <c r="I1042" s="6"/>
      <c r="J1042" s="6"/>
      <c r="M1042" s="9">
        <v>44420.0</v>
      </c>
      <c r="N1042" s="10" t="s">
        <v>15</v>
      </c>
      <c r="O1042" s="16">
        <v>5.0E49</v>
      </c>
      <c r="P1042" s="10" t="s">
        <v>284</v>
      </c>
      <c r="Q1042" s="10" t="s">
        <v>12</v>
      </c>
      <c r="R1042" s="13">
        <f t="shared" si="2"/>
        <v>5</v>
      </c>
      <c r="S1042" s="6"/>
      <c r="T1042" s="6"/>
      <c r="U1042" s="6"/>
    </row>
    <row r="1043">
      <c r="A1043" s="9">
        <v>44420.0</v>
      </c>
      <c r="B1043" s="10" t="s">
        <v>15</v>
      </c>
      <c r="C1043" s="10" t="s">
        <v>133</v>
      </c>
      <c r="D1043" s="10" t="s">
        <v>292</v>
      </c>
      <c r="E1043" s="11">
        <v>60.0</v>
      </c>
      <c r="F1043" s="10" t="s">
        <v>31</v>
      </c>
      <c r="G1043" s="13">
        <f t="shared" si="1"/>
        <v>5</v>
      </c>
      <c r="H1043" s="6"/>
      <c r="I1043" s="6"/>
      <c r="J1043" s="6"/>
      <c r="M1043" s="9">
        <v>44420.0</v>
      </c>
      <c r="N1043" s="10" t="s">
        <v>15</v>
      </c>
      <c r="O1043" s="10" t="s">
        <v>133</v>
      </c>
      <c r="P1043" s="10" t="s">
        <v>292</v>
      </c>
      <c r="Q1043" s="10" t="s">
        <v>31</v>
      </c>
      <c r="R1043" s="13">
        <f t="shared" si="2"/>
        <v>5</v>
      </c>
      <c r="S1043" s="6"/>
      <c r="T1043" s="6"/>
      <c r="U1043" s="6"/>
    </row>
    <row r="1044">
      <c r="A1044" s="9">
        <v>44420.0</v>
      </c>
      <c r="B1044" s="10" t="s">
        <v>15</v>
      </c>
      <c r="C1044" s="10" t="s">
        <v>133</v>
      </c>
      <c r="D1044" s="10" t="s">
        <v>280</v>
      </c>
      <c r="E1044" s="11">
        <v>280.0</v>
      </c>
      <c r="F1044" s="10" t="s">
        <v>18</v>
      </c>
      <c r="G1044" s="13">
        <f t="shared" si="1"/>
        <v>5</v>
      </c>
      <c r="H1044" s="6"/>
      <c r="I1044" s="6"/>
      <c r="J1044" s="6"/>
      <c r="M1044" s="9">
        <v>44420.0</v>
      </c>
      <c r="N1044" s="10" t="s">
        <v>15</v>
      </c>
      <c r="O1044" s="10" t="s">
        <v>133</v>
      </c>
      <c r="P1044" s="10" t="s">
        <v>280</v>
      </c>
      <c r="Q1044" s="10" t="s">
        <v>18</v>
      </c>
      <c r="R1044" s="13">
        <f t="shared" si="2"/>
        <v>5</v>
      </c>
      <c r="S1044" s="6"/>
      <c r="T1044" s="6"/>
      <c r="U1044" s="6"/>
    </row>
    <row r="1045">
      <c r="A1045" s="9">
        <v>44420.0</v>
      </c>
      <c r="B1045" s="10" t="s">
        <v>15</v>
      </c>
      <c r="C1045" s="10" t="s">
        <v>134</v>
      </c>
      <c r="D1045" s="10" t="s">
        <v>286</v>
      </c>
      <c r="E1045" s="11">
        <v>130.0</v>
      </c>
      <c r="F1045" s="10" t="s">
        <v>31</v>
      </c>
      <c r="G1045" s="13">
        <f t="shared" si="1"/>
        <v>5</v>
      </c>
      <c r="H1045" s="6"/>
      <c r="I1045" s="6"/>
      <c r="J1045" s="6"/>
      <c r="M1045" s="9">
        <v>44420.0</v>
      </c>
      <c r="N1045" s="10" t="s">
        <v>15</v>
      </c>
      <c r="O1045" s="10" t="s">
        <v>134</v>
      </c>
      <c r="P1045" s="10" t="s">
        <v>286</v>
      </c>
      <c r="Q1045" s="10" t="s">
        <v>31</v>
      </c>
      <c r="R1045" s="13">
        <f t="shared" si="2"/>
        <v>5</v>
      </c>
      <c r="S1045" s="6"/>
      <c r="T1045" s="6"/>
      <c r="U1045" s="6"/>
    </row>
    <row r="1046">
      <c r="A1046" s="9">
        <v>44420.0</v>
      </c>
      <c r="B1046" s="10" t="s">
        <v>15</v>
      </c>
      <c r="C1046" s="10" t="s">
        <v>219</v>
      </c>
      <c r="D1046" s="10" t="s">
        <v>287</v>
      </c>
      <c r="E1046" s="11">
        <v>110.0</v>
      </c>
      <c r="F1046" s="10" t="s">
        <v>31</v>
      </c>
      <c r="G1046" s="13">
        <f t="shared" si="1"/>
        <v>5</v>
      </c>
      <c r="H1046" s="6"/>
      <c r="I1046" s="6"/>
      <c r="J1046" s="6"/>
      <c r="M1046" s="9">
        <v>44420.0</v>
      </c>
      <c r="N1046" s="10" t="s">
        <v>15</v>
      </c>
      <c r="O1046" s="10" t="s">
        <v>219</v>
      </c>
      <c r="P1046" s="10" t="s">
        <v>287</v>
      </c>
      <c r="Q1046" s="10" t="s">
        <v>31</v>
      </c>
      <c r="R1046" s="13">
        <f t="shared" si="2"/>
        <v>5</v>
      </c>
      <c r="S1046" s="6"/>
      <c r="T1046" s="6"/>
      <c r="U1046" s="6"/>
    </row>
    <row r="1047">
      <c r="A1047" s="9">
        <v>44420.0</v>
      </c>
      <c r="B1047" s="10" t="s">
        <v>15</v>
      </c>
      <c r="C1047" s="10" t="s">
        <v>220</v>
      </c>
      <c r="D1047" s="10" t="s">
        <v>282</v>
      </c>
      <c r="E1047" s="11">
        <v>200.0</v>
      </c>
      <c r="F1047" s="10" t="s">
        <v>14</v>
      </c>
      <c r="G1047" s="13">
        <f t="shared" si="1"/>
        <v>5</v>
      </c>
      <c r="H1047" s="6"/>
      <c r="I1047" s="6"/>
      <c r="J1047" s="6"/>
      <c r="M1047" s="9">
        <v>44420.0</v>
      </c>
      <c r="N1047" s="10" t="s">
        <v>15</v>
      </c>
      <c r="O1047" s="10" t="s">
        <v>220</v>
      </c>
      <c r="P1047" s="10" t="s">
        <v>282</v>
      </c>
      <c r="Q1047" s="10" t="s">
        <v>14</v>
      </c>
      <c r="R1047" s="13">
        <f t="shared" si="2"/>
        <v>5</v>
      </c>
      <c r="S1047" s="6"/>
      <c r="T1047" s="6"/>
      <c r="U1047" s="6"/>
    </row>
    <row r="1048">
      <c r="A1048" s="9">
        <v>44420.0</v>
      </c>
      <c r="B1048" s="10" t="s">
        <v>15</v>
      </c>
      <c r="C1048" s="10">
        <v>1344.0</v>
      </c>
      <c r="D1048" s="10" t="s">
        <v>277</v>
      </c>
      <c r="E1048" s="11">
        <v>350.0</v>
      </c>
      <c r="F1048" s="10" t="s">
        <v>14</v>
      </c>
      <c r="G1048" s="13">
        <f t="shared" si="1"/>
        <v>5</v>
      </c>
      <c r="H1048" s="6"/>
      <c r="I1048" s="6"/>
      <c r="J1048" s="6"/>
      <c r="M1048" s="9">
        <v>44420.0</v>
      </c>
      <c r="N1048" s="10" t="s">
        <v>15</v>
      </c>
      <c r="O1048" s="10">
        <v>1344.0</v>
      </c>
      <c r="P1048" s="10" t="s">
        <v>277</v>
      </c>
      <c r="Q1048" s="10" t="s">
        <v>14</v>
      </c>
      <c r="R1048" s="13">
        <f t="shared" si="2"/>
        <v>5</v>
      </c>
      <c r="S1048" s="6"/>
      <c r="T1048" s="6"/>
      <c r="U1048" s="6"/>
    </row>
    <row r="1049">
      <c r="A1049" s="9">
        <v>44420.0</v>
      </c>
      <c r="B1049" s="10" t="s">
        <v>15</v>
      </c>
      <c r="C1049" s="10">
        <v>4645.0</v>
      </c>
      <c r="D1049" s="10" t="s">
        <v>280</v>
      </c>
      <c r="E1049" s="11">
        <v>280.0</v>
      </c>
      <c r="F1049" s="10" t="s">
        <v>18</v>
      </c>
      <c r="G1049" s="13">
        <f t="shared" si="1"/>
        <v>5</v>
      </c>
      <c r="H1049" s="6"/>
      <c r="I1049" s="6"/>
      <c r="J1049" s="6"/>
      <c r="M1049" s="9">
        <v>44420.0</v>
      </c>
      <c r="N1049" s="10" t="s">
        <v>15</v>
      </c>
      <c r="O1049" s="10">
        <v>4645.0</v>
      </c>
      <c r="P1049" s="10" t="s">
        <v>280</v>
      </c>
      <c r="Q1049" s="10" t="s">
        <v>18</v>
      </c>
      <c r="R1049" s="13">
        <f t="shared" si="2"/>
        <v>5</v>
      </c>
      <c r="S1049" s="6"/>
      <c r="T1049" s="6"/>
      <c r="U1049" s="6"/>
    </row>
    <row r="1050">
      <c r="A1050" s="9">
        <v>44420.0</v>
      </c>
      <c r="B1050" s="10" t="s">
        <v>15</v>
      </c>
      <c r="C1050" s="10" t="s">
        <v>182</v>
      </c>
      <c r="D1050" s="10" t="s">
        <v>277</v>
      </c>
      <c r="E1050" s="11">
        <v>350.0</v>
      </c>
      <c r="F1050" s="10" t="s">
        <v>14</v>
      </c>
      <c r="G1050" s="13">
        <f t="shared" si="1"/>
        <v>5</v>
      </c>
      <c r="H1050" s="6"/>
      <c r="I1050" s="6"/>
      <c r="J1050" s="6"/>
      <c r="M1050" s="9">
        <v>44420.0</v>
      </c>
      <c r="N1050" s="10" t="s">
        <v>15</v>
      </c>
      <c r="O1050" s="10" t="s">
        <v>182</v>
      </c>
      <c r="P1050" s="10" t="s">
        <v>277</v>
      </c>
      <c r="Q1050" s="10" t="s">
        <v>14</v>
      </c>
      <c r="R1050" s="13">
        <f t="shared" si="2"/>
        <v>5</v>
      </c>
      <c r="S1050" s="6"/>
      <c r="T1050" s="6"/>
      <c r="U1050" s="6"/>
    </row>
    <row r="1051">
      <c r="A1051" s="9">
        <v>44420.0</v>
      </c>
      <c r="B1051" s="10" t="s">
        <v>15</v>
      </c>
      <c r="C1051" s="10" t="s">
        <v>246</v>
      </c>
      <c r="D1051" s="10" t="s">
        <v>280</v>
      </c>
      <c r="E1051" s="11">
        <v>280.0</v>
      </c>
      <c r="F1051" s="10" t="s">
        <v>18</v>
      </c>
      <c r="G1051" s="13">
        <f t="shared" si="1"/>
        <v>5</v>
      </c>
      <c r="H1051" s="6"/>
      <c r="I1051" s="6"/>
      <c r="J1051" s="6"/>
      <c r="M1051" s="9">
        <v>44420.0</v>
      </c>
      <c r="N1051" s="10" t="s">
        <v>15</v>
      </c>
      <c r="O1051" s="10" t="s">
        <v>246</v>
      </c>
      <c r="P1051" s="10" t="s">
        <v>280</v>
      </c>
      <c r="Q1051" s="10" t="s">
        <v>18</v>
      </c>
      <c r="R1051" s="13">
        <f t="shared" si="2"/>
        <v>5</v>
      </c>
      <c r="S1051" s="6"/>
      <c r="T1051" s="6"/>
      <c r="U1051" s="6"/>
    </row>
    <row r="1052">
      <c r="A1052" s="9">
        <v>44420.0</v>
      </c>
      <c r="B1052" s="10" t="s">
        <v>15</v>
      </c>
      <c r="C1052" s="10" t="s">
        <v>137</v>
      </c>
      <c r="D1052" s="10" t="s">
        <v>285</v>
      </c>
      <c r="E1052" s="11">
        <v>270.0</v>
      </c>
      <c r="F1052" s="10" t="s">
        <v>18</v>
      </c>
      <c r="G1052" s="13">
        <f t="shared" si="1"/>
        <v>5</v>
      </c>
      <c r="H1052" s="6"/>
      <c r="I1052" s="6"/>
      <c r="J1052" s="6"/>
      <c r="M1052" s="9">
        <v>44420.0</v>
      </c>
      <c r="N1052" s="10" t="s">
        <v>15</v>
      </c>
      <c r="O1052" s="10" t="s">
        <v>137</v>
      </c>
      <c r="P1052" s="10" t="s">
        <v>285</v>
      </c>
      <c r="Q1052" s="10" t="s">
        <v>18</v>
      </c>
      <c r="R1052" s="13">
        <f t="shared" si="2"/>
        <v>5</v>
      </c>
      <c r="S1052" s="6"/>
      <c r="T1052" s="6"/>
      <c r="U1052" s="6"/>
    </row>
    <row r="1053">
      <c r="A1053" s="9">
        <v>44420.0</v>
      </c>
      <c r="B1053" s="10" t="s">
        <v>15</v>
      </c>
      <c r="C1053" s="10" t="s">
        <v>184</v>
      </c>
      <c r="D1053" s="10" t="s">
        <v>280</v>
      </c>
      <c r="E1053" s="11">
        <v>280.0</v>
      </c>
      <c r="F1053" s="10" t="s">
        <v>18</v>
      </c>
      <c r="G1053" s="13">
        <f t="shared" si="1"/>
        <v>5</v>
      </c>
      <c r="H1053" s="6"/>
      <c r="I1053" s="6"/>
      <c r="J1053" s="6"/>
      <c r="M1053" s="9">
        <v>44420.0</v>
      </c>
      <c r="N1053" s="10" t="s">
        <v>15</v>
      </c>
      <c r="O1053" s="10" t="s">
        <v>184</v>
      </c>
      <c r="P1053" s="10" t="s">
        <v>280</v>
      </c>
      <c r="Q1053" s="10" t="s">
        <v>18</v>
      </c>
      <c r="R1053" s="13">
        <f t="shared" si="2"/>
        <v>5</v>
      </c>
      <c r="S1053" s="6"/>
      <c r="T1053" s="6"/>
      <c r="U1053" s="6"/>
    </row>
    <row r="1054">
      <c r="A1054" s="9">
        <v>44420.0</v>
      </c>
      <c r="B1054" s="10" t="s">
        <v>15</v>
      </c>
      <c r="C1054" s="10" t="s">
        <v>185</v>
      </c>
      <c r="D1054" s="10" t="s">
        <v>277</v>
      </c>
      <c r="E1054" s="11">
        <v>350.0</v>
      </c>
      <c r="F1054" s="10" t="s">
        <v>14</v>
      </c>
      <c r="G1054" s="13">
        <f t="shared" si="1"/>
        <v>5</v>
      </c>
      <c r="H1054" s="6"/>
      <c r="I1054" s="6"/>
      <c r="J1054" s="6"/>
      <c r="M1054" s="9">
        <v>44420.0</v>
      </c>
      <c r="N1054" s="10" t="s">
        <v>15</v>
      </c>
      <c r="O1054" s="10" t="s">
        <v>185</v>
      </c>
      <c r="P1054" s="10" t="s">
        <v>277</v>
      </c>
      <c r="Q1054" s="10" t="s">
        <v>14</v>
      </c>
      <c r="R1054" s="13">
        <f t="shared" si="2"/>
        <v>5</v>
      </c>
      <c r="S1054" s="6"/>
      <c r="T1054" s="6"/>
      <c r="U1054" s="6"/>
    </row>
    <row r="1055">
      <c r="A1055" s="9">
        <v>44420.0</v>
      </c>
      <c r="B1055" s="10" t="s">
        <v>15</v>
      </c>
      <c r="C1055" s="10" t="s">
        <v>312</v>
      </c>
      <c r="D1055" s="10" t="s">
        <v>277</v>
      </c>
      <c r="E1055" s="11">
        <v>350.0</v>
      </c>
      <c r="F1055" s="10" t="s">
        <v>14</v>
      </c>
      <c r="G1055" s="13">
        <f t="shared" si="1"/>
        <v>5</v>
      </c>
      <c r="H1055" s="6"/>
      <c r="I1055" s="6"/>
      <c r="J1055" s="6"/>
      <c r="M1055" s="9">
        <v>44420.0</v>
      </c>
      <c r="N1055" s="10" t="s">
        <v>15</v>
      </c>
      <c r="O1055" s="10" t="s">
        <v>312</v>
      </c>
      <c r="P1055" s="10" t="s">
        <v>277</v>
      </c>
      <c r="Q1055" s="10" t="s">
        <v>14</v>
      </c>
      <c r="R1055" s="13">
        <f t="shared" si="2"/>
        <v>5</v>
      </c>
      <c r="S1055" s="6"/>
      <c r="T1055" s="6"/>
      <c r="U1055" s="6"/>
    </row>
    <row r="1056">
      <c r="A1056" s="9">
        <v>44420.0</v>
      </c>
      <c r="B1056" s="10" t="s">
        <v>16</v>
      </c>
      <c r="C1056" s="16">
        <v>1.0E48</v>
      </c>
      <c r="D1056" s="10" t="s">
        <v>280</v>
      </c>
      <c r="E1056" s="11">
        <v>280.0</v>
      </c>
      <c r="F1056" s="10" t="s">
        <v>18</v>
      </c>
      <c r="G1056" s="13">
        <f t="shared" si="1"/>
        <v>5</v>
      </c>
      <c r="H1056" s="6"/>
      <c r="I1056" s="6"/>
      <c r="J1056" s="6"/>
      <c r="M1056" s="9">
        <v>44420.0</v>
      </c>
      <c r="N1056" s="10" t="s">
        <v>16</v>
      </c>
      <c r="O1056" s="16">
        <v>1.0E48</v>
      </c>
      <c r="P1056" s="10" t="s">
        <v>280</v>
      </c>
      <c r="Q1056" s="10" t="s">
        <v>18</v>
      </c>
      <c r="R1056" s="13">
        <f t="shared" si="2"/>
        <v>5</v>
      </c>
      <c r="S1056" s="6"/>
      <c r="T1056" s="6"/>
      <c r="U1056" s="6"/>
    </row>
    <row r="1057">
      <c r="A1057" s="9">
        <v>44420.0</v>
      </c>
      <c r="B1057" s="10" t="s">
        <v>16</v>
      </c>
      <c r="C1057" s="10" t="s">
        <v>313</v>
      </c>
      <c r="D1057" s="10" t="s">
        <v>278</v>
      </c>
      <c r="E1057" s="11">
        <v>130.0</v>
      </c>
      <c r="F1057" s="10" t="s">
        <v>21</v>
      </c>
      <c r="G1057" s="13">
        <f t="shared" si="1"/>
        <v>5</v>
      </c>
      <c r="H1057" s="6"/>
      <c r="I1057" s="6"/>
      <c r="J1057" s="6"/>
      <c r="M1057" s="9">
        <v>44420.0</v>
      </c>
      <c r="N1057" s="10" t="s">
        <v>16</v>
      </c>
      <c r="O1057" s="10" t="s">
        <v>313</v>
      </c>
      <c r="P1057" s="10" t="s">
        <v>278</v>
      </c>
      <c r="Q1057" s="10" t="s">
        <v>21</v>
      </c>
      <c r="R1057" s="13">
        <f t="shared" si="2"/>
        <v>5</v>
      </c>
      <c r="S1057" s="6"/>
      <c r="T1057" s="6"/>
      <c r="U1057" s="6"/>
    </row>
    <row r="1058">
      <c r="A1058" s="9">
        <v>44420.0</v>
      </c>
      <c r="B1058" s="10" t="s">
        <v>16</v>
      </c>
      <c r="C1058" s="16">
        <v>5.0E48</v>
      </c>
      <c r="D1058" s="10" t="s">
        <v>278</v>
      </c>
      <c r="E1058" s="11">
        <v>130.0</v>
      </c>
      <c r="F1058" s="10" t="s">
        <v>21</v>
      </c>
      <c r="G1058" s="13">
        <f t="shared" si="1"/>
        <v>5</v>
      </c>
      <c r="H1058" s="6"/>
      <c r="I1058" s="6"/>
      <c r="J1058" s="6"/>
      <c r="M1058" s="9">
        <v>44420.0</v>
      </c>
      <c r="N1058" s="10" t="s">
        <v>16</v>
      </c>
      <c r="O1058" s="16">
        <v>5.0E48</v>
      </c>
      <c r="P1058" s="10" t="s">
        <v>278</v>
      </c>
      <c r="Q1058" s="10" t="s">
        <v>21</v>
      </c>
      <c r="R1058" s="13">
        <f t="shared" si="2"/>
        <v>5</v>
      </c>
      <c r="S1058" s="6"/>
      <c r="T1058" s="6"/>
      <c r="U1058" s="6"/>
    </row>
    <row r="1059">
      <c r="A1059" s="9">
        <v>44420.0</v>
      </c>
      <c r="B1059" s="10" t="s">
        <v>16</v>
      </c>
      <c r="C1059" s="16">
        <v>6.0E40</v>
      </c>
      <c r="D1059" s="10" t="s">
        <v>287</v>
      </c>
      <c r="E1059" s="11">
        <v>110.0</v>
      </c>
      <c r="F1059" s="10" t="s">
        <v>31</v>
      </c>
      <c r="G1059" s="13">
        <f t="shared" si="1"/>
        <v>5</v>
      </c>
      <c r="H1059" s="6"/>
      <c r="I1059" s="6"/>
      <c r="J1059" s="6"/>
      <c r="M1059" s="9">
        <v>44420.0</v>
      </c>
      <c r="N1059" s="10" t="s">
        <v>16</v>
      </c>
      <c r="O1059" s="16">
        <v>6.0E40</v>
      </c>
      <c r="P1059" s="10" t="s">
        <v>287</v>
      </c>
      <c r="Q1059" s="10" t="s">
        <v>31</v>
      </c>
      <c r="R1059" s="13">
        <f t="shared" si="2"/>
        <v>5</v>
      </c>
      <c r="S1059" s="6"/>
      <c r="T1059" s="6"/>
      <c r="U1059" s="6"/>
    </row>
    <row r="1060">
      <c r="A1060" s="9">
        <v>44420.0</v>
      </c>
      <c r="B1060" s="10" t="s">
        <v>16</v>
      </c>
      <c r="C1060" s="10" t="s">
        <v>314</v>
      </c>
      <c r="D1060" s="10" t="s">
        <v>280</v>
      </c>
      <c r="E1060" s="11">
        <v>280.0</v>
      </c>
      <c r="F1060" s="10" t="s">
        <v>18</v>
      </c>
      <c r="G1060" s="13">
        <f t="shared" si="1"/>
        <v>5</v>
      </c>
      <c r="H1060" s="6"/>
      <c r="I1060" s="6"/>
      <c r="J1060" s="6"/>
      <c r="M1060" s="9">
        <v>44420.0</v>
      </c>
      <c r="N1060" s="10" t="s">
        <v>16</v>
      </c>
      <c r="O1060" s="10" t="s">
        <v>314</v>
      </c>
      <c r="P1060" s="10" t="s">
        <v>280</v>
      </c>
      <c r="Q1060" s="10" t="s">
        <v>18</v>
      </c>
      <c r="R1060" s="13">
        <f t="shared" si="2"/>
        <v>5</v>
      </c>
      <c r="S1060" s="6"/>
      <c r="T1060" s="6"/>
      <c r="U1060" s="6"/>
    </row>
    <row r="1061">
      <c r="A1061" s="9">
        <v>44420.0</v>
      </c>
      <c r="B1061" s="10" t="s">
        <v>16</v>
      </c>
      <c r="C1061" s="10" t="s">
        <v>315</v>
      </c>
      <c r="D1061" s="10" t="s">
        <v>280</v>
      </c>
      <c r="E1061" s="11">
        <v>280.0</v>
      </c>
      <c r="F1061" s="10" t="s">
        <v>18</v>
      </c>
      <c r="G1061" s="13">
        <f t="shared" si="1"/>
        <v>5</v>
      </c>
      <c r="H1061" s="6"/>
      <c r="I1061" s="6"/>
      <c r="J1061" s="6"/>
      <c r="M1061" s="9">
        <v>44420.0</v>
      </c>
      <c r="N1061" s="10" t="s">
        <v>16</v>
      </c>
      <c r="O1061" s="10" t="s">
        <v>315</v>
      </c>
      <c r="P1061" s="10" t="s">
        <v>280</v>
      </c>
      <c r="Q1061" s="10" t="s">
        <v>18</v>
      </c>
      <c r="R1061" s="13">
        <f t="shared" si="2"/>
        <v>5</v>
      </c>
      <c r="S1061" s="6"/>
      <c r="T1061" s="6"/>
      <c r="U1061" s="6"/>
    </row>
    <row r="1062">
      <c r="A1062" s="9">
        <v>44420.0</v>
      </c>
      <c r="B1062" s="10" t="s">
        <v>16</v>
      </c>
      <c r="C1062" s="10" t="s">
        <v>142</v>
      </c>
      <c r="D1062" s="10" t="s">
        <v>304</v>
      </c>
      <c r="E1062" s="11">
        <v>190.0</v>
      </c>
      <c r="F1062" s="10" t="s">
        <v>160</v>
      </c>
      <c r="G1062" s="13">
        <f t="shared" si="1"/>
        <v>5</v>
      </c>
      <c r="H1062" s="6"/>
      <c r="I1062" s="6"/>
      <c r="J1062" s="6"/>
      <c r="M1062" s="9">
        <v>44420.0</v>
      </c>
      <c r="N1062" s="10" t="s">
        <v>16</v>
      </c>
      <c r="O1062" s="10" t="s">
        <v>142</v>
      </c>
      <c r="P1062" s="10" t="s">
        <v>304</v>
      </c>
      <c r="Q1062" s="10" t="s">
        <v>160</v>
      </c>
      <c r="R1062" s="13">
        <f t="shared" si="2"/>
        <v>5</v>
      </c>
      <c r="S1062" s="6"/>
      <c r="T1062" s="6"/>
      <c r="U1062" s="6"/>
    </row>
    <row r="1063">
      <c r="A1063" s="9">
        <v>44420.0</v>
      </c>
      <c r="B1063" s="10" t="s">
        <v>16</v>
      </c>
      <c r="C1063" s="10" t="s">
        <v>316</v>
      </c>
      <c r="D1063" s="10" t="s">
        <v>280</v>
      </c>
      <c r="E1063" s="11">
        <v>280.0</v>
      </c>
      <c r="F1063" s="10" t="s">
        <v>18</v>
      </c>
      <c r="G1063" s="13">
        <f t="shared" si="1"/>
        <v>5</v>
      </c>
      <c r="H1063" s="6"/>
      <c r="I1063" s="6"/>
      <c r="J1063" s="6"/>
      <c r="M1063" s="9">
        <v>44420.0</v>
      </c>
      <c r="N1063" s="10" t="s">
        <v>16</v>
      </c>
      <c r="O1063" s="10" t="s">
        <v>316</v>
      </c>
      <c r="P1063" s="10" t="s">
        <v>280</v>
      </c>
      <c r="Q1063" s="10" t="s">
        <v>18</v>
      </c>
      <c r="R1063" s="13">
        <f t="shared" si="2"/>
        <v>5</v>
      </c>
      <c r="S1063" s="6"/>
      <c r="T1063" s="6"/>
      <c r="U1063" s="6"/>
    </row>
    <row r="1064">
      <c r="A1064" s="9">
        <v>44420.0</v>
      </c>
      <c r="B1064" s="10" t="s">
        <v>16</v>
      </c>
      <c r="C1064" s="10" t="s">
        <v>143</v>
      </c>
      <c r="D1064" s="10" t="s">
        <v>287</v>
      </c>
      <c r="E1064" s="11">
        <v>110.0</v>
      </c>
      <c r="F1064" s="10" t="s">
        <v>31</v>
      </c>
      <c r="G1064" s="13">
        <f t="shared" si="1"/>
        <v>5</v>
      </c>
      <c r="H1064" s="6"/>
      <c r="I1064" s="6"/>
      <c r="J1064" s="6"/>
      <c r="M1064" s="9">
        <v>44420.0</v>
      </c>
      <c r="N1064" s="10" t="s">
        <v>16</v>
      </c>
      <c r="O1064" s="10" t="s">
        <v>143</v>
      </c>
      <c r="P1064" s="10" t="s">
        <v>287</v>
      </c>
      <c r="Q1064" s="10" t="s">
        <v>31</v>
      </c>
      <c r="R1064" s="13">
        <f t="shared" si="2"/>
        <v>5</v>
      </c>
      <c r="S1064" s="6"/>
      <c r="T1064" s="6"/>
      <c r="U1064" s="6"/>
    </row>
    <row r="1065">
      <c r="A1065" s="9">
        <v>44420.0</v>
      </c>
      <c r="B1065" s="10" t="s">
        <v>16</v>
      </c>
      <c r="C1065" s="10" t="s">
        <v>315</v>
      </c>
      <c r="D1065" s="10" t="s">
        <v>278</v>
      </c>
      <c r="E1065" s="11">
        <v>130.0</v>
      </c>
      <c r="F1065" s="10" t="s">
        <v>21</v>
      </c>
      <c r="G1065" s="13">
        <f t="shared" si="1"/>
        <v>5</v>
      </c>
      <c r="H1065" s="6"/>
      <c r="I1065" s="6"/>
      <c r="J1065" s="6"/>
      <c r="M1065" s="9">
        <v>44420.0</v>
      </c>
      <c r="N1065" s="10" t="s">
        <v>16</v>
      </c>
      <c r="O1065" s="10" t="s">
        <v>315</v>
      </c>
      <c r="P1065" s="10" t="s">
        <v>278</v>
      </c>
      <c r="Q1065" s="10" t="s">
        <v>21</v>
      </c>
      <c r="R1065" s="13">
        <f t="shared" si="2"/>
        <v>5</v>
      </c>
      <c r="S1065" s="6"/>
      <c r="T1065" s="6"/>
      <c r="U1065" s="6"/>
    </row>
    <row r="1066">
      <c r="A1066" s="9">
        <v>44420.0</v>
      </c>
      <c r="B1066" s="10" t="s">
        <v>16</v>
      </c>
      <c r="C1066" s="10" t="s">
        <v>144</v>
      </c>
      <c r="D1066" s="10" t="s">
        <v>278</v>
      </c>
      <c r="E1066" s="11">
        <v>130.0</v>
      </c>
      <c r="F1066" s="10" t="s">
        <v>21</v>
      </c>
      <c r="G1066" s="13">
        <f t="shared" si="1"/>
        <v>5</v>
      </c>
      <c r="H1066" s="6"/>
      <c r="I1066" s="6"/>
      <c r="J1066" s="6"/>
      <c r="M1066" s="9">
        <v>44420.0</v>
      </c>
      <c r="N1066" s="10" t="s">
        <v>16</v>
      </c>
      <c r="O1066" s="10" t="s">
        <v>144</v>
      </c>
      <c r="P1066" s="10" t="s">
        <v>278</v>
      </c>
      <c r="Q1066" s="10" t="s">
        <v>21</v>
      </c>
      <c r="R1066" s="13">
        <f t="shared" si="2"/>
        <v>5</v>
      </c>
      <c r="S1066" s="6"/>
      <c r="T1066" s="6"/>
      <c r="U1066" s="6"/>
    </row>
    <row r="1067">
      <c r="A1067" s="9">
        <v>44420.0</v>
      </c>
      <c r="B1067" s="10" t="s">
        <v>16</v>
      </c>
      <c r="C1067" s="10" t="s">
        <v>145</v>
      </c>
      <c r="D1067" s="10" t="s">
        <v>287</v>
      </c>
      <c r="E1067" s="11">
        <v>110.0</v>
      </c>
      <c r="F1067" s="10" t="s">
        <v>31</v>
      </c>
      <c r="G1067" s="13">
        <f t="shared" si="1"/>
        <v>5</v>
      </c>
      <c r="H1067" s="6"/>
      <c r="I1067" s="6"/>
      <c r="J1067" s="6"/>
      <c r="M1067" s="9">
        <v>44420.0</v>
      </c>
      <c r="N1067" s="10" t="s">
        <v>16</v>
      </c>
      <c r="O1067" s="10" t="s">
        <v>145</v>
      </c>
      <c r="P1067" s="10" t="s">
        <v>287</v>
      </c>
      <c r="Q1067" s="10" t="s">
        <v>31</v>
      </c>
      <c r="R1067" s="13">
        <f t="shared" si="2"/>
        <v>5</v>
      </c>
      <c r="S1067" s="6"/>
      <c r="T1067" s="6"/>
      <c r="U1067" s="6"/>
    </row>
    <row r="1068">
      <c r="A1068" s="9">
        <v>44420.0</v>
      </c>
      <c r="B1068" s="10" t="s">
        <v>16</v>
      </c>
      <c r="C1068" s="10" t="s">
        <v>190</v>
      </c>
      <c r="D1068" s="10" t="s">
        <v>280</v>
      </c>
      <c r="E1068" s="11">
        <v>280.0</v>
      </c>
      <c r="F1068" s="10" t="s">
        <v>18</v>
      </c>
      <c r="G1068" s="13">
        <f t="shared" si="1"/>
        <v>5</v>
      </c>
      <c r="H1068" s="6"/>
      <c r="I1068" s="6"/>
      <c r="J1068" s="6"/>
      <c r="M1068" s="9">
        <v>44420.0</v>
      </c>
      <c r="N1068" s="10" t="s">
        <v>16</v>
      </c>
      <c r="O1068" s="10" t="s">
        <v>190</v>
      </c>
      <c r="P1068" s="10" t="s">
        <v>280</v>
      </c>
      <c r="Q1068" s="10" t="s">
        <v>18</v>
      </c>
      <c r="R1068" s="13">
        <f t="shared" si="2"/>
        <v>5</v>
      </c>
      <c r="S1068" s="6"/>
      <c r="T1068" s="6"/>
      <c r="U1068" s="6"/>
    </row>
    <row r="1069">
      <c r="A1069" s="9">
        <v>44420.0</v>
      </c>
      <c r="B1069" s="10" t="s">
        <v>16</v>
      </c>
      <c r="C1069" s="10" t="s">
        <v>317</v>
      </c>
      <c r="D1069" s="10" t="s">
        <v>278</v>
      </c>
      <c r="E1069" s="11">
        <v>130.0</v>
      </c>
      <c r="F1069" s="10" t="s">
        <v>21</v>
      </c>
      <c r="G1069" s="13">
        <f t="shared" si="1"/>
        <v>5</v>
      </c>
      <c r="H1069" s="6"/>
      <c r="I1069" s="6"/>
      <c r="J1069" s="6"/>
      <c r="M1069" s="9">
        <v>44420.0</v>
      </c>
      <c r="N1069" s="10" t="s">
        <v>16</v>
      </c>
      <c r="O1069" s="10" t="s">
        <v>317</v>
      </c>
      <c r="P1069" s="10" t="s">
        <v>278</v>
      </c>
      <c r="Q1069" s="10" t="s">
        <v>21</v>
      </c>
      <c r="R1069" s="13">
        <f t="shared" si="2"/>
        <v>5</v>
      </c>
      <c r="S1069" s="6"/>
      <c r="T1069" s="6"/>
      <c r="U1069" s="6"/>
    </row>
    <row r="1070">
      <c r="A1070" s="9">
        <v>44420.0</v>
      </c>
      <c r="B1070" s="10" t="s">
        <v>16</v>
      </c>
      <c r="C1070" s="10" t="s">
        <v>318</v>
      </c>
      <c r="D1070" s="10" t="s">
        <v>287</v>
      </c>
      <c r="E1070" s="11">
        <v>110.0</v>
      </c>
      <c r="F1070" s="10" t="s">
        <v>31</v>
      </c>
      <c r="G1070" s="13">
        <f t="shared" si="1"/>
        <v>5</v>
      </c>
      <c r="H1070" s="6"/>
      <c r="I1070" s="6"/>
      <c r="J1070" s="6"/>
      <c r="M1070" s="9">
        <v>44420.0</v>
      </c>
      <c r="N1070" s="10" t="s">
        <v>16</v>
      </c>
      <c r="O1070" s="10" t="s">
        <v>318</v>
      </c>
      <c r="P1070" s="10" t="s">
        <v>287</v>
      </c>
      <c r="Q1070" s="10" t="s">
        <v>31</v>
      </c>
      <c r="R1070" s="13">
        <f t="shared" si="2"/>
        <v>5</v>
      </c>
      <c r="S1070" s="6"/>
      <c r="T1070" s="6"/>
      <c r="U1070" s="6"/>
    </row>
    <row r="1071">
      <c r="A1071" s="9">
        <v>44420.0</v>
      </c>
      <c r="B1071" s="10" t="s">
        <v>16</v>
      </c>
      <c r="C1071" s="10" t="s">
        <v>192</v>
      </c>
      <c r="D1071" s="10" t="s">
        <v>287</v>
      </c>
      <c r="E1071" s="11">
        <v>110.0</v>
      </c>
      <c r="F1071" s="10" t="s">
        <v>31</v>
      </c>
      <c r="G1071" s="13">
        <f t="shared" si="1"/>
        <v>5</v>
      </c>
      <c r="H1071" s="6"/>
      <c r="I1071" s="6"/>
      <c r="J1071" s="6"/>
      <c r="M1071" s="9">
        <v>44420.0</v>
      </c>
      <c r="N1071" s="10" t="s">
        <v>16</v>
      </c>
      <c r="O1071" s="10" t="s">
        <v>192</v>
      </c>
      <c r="P1071" s="10" t="s">
        <v>287</v>
      </c>
      <c r="Q1071" s="10" t="s">
        <v>31</v>
      </c>
      <c r="R1071" s="13">
        <f t="shared" si="2"/>
        <v>5</v>
      </c>
      <c r="S1071" s="6"/>
      <c r="T1071" s="6"/>
      <c r="U1071" s="6"/>
    </row>
    <row r="1072">
      <c r="A1072" s="9">
        <v>44420.0</v>
      </c>
      <c r="B1072" s="10" t="s">
        <v>16</v>
      </c>
      <c r="C1072" s="10" t="s">
        <v>194</v>
      </c>
      <c r="D1072" s="10" t="s">
        <v>287</v>
      </c>
      <c r="E1072" s="11">
        <v>110.0</v>
      </c>
      <c r="F1072" s="10" t="s">
        <v>31</v>
      </c>
      <c r="G1072" s="13">
        <f t="shared" si="1"/>
        <v>5</v>
      </c>
      <c r="H1072" s="6"/>
      <c r="I1072" s="6"/>
      <c r="J1072" s="6"/>
      <c r="M1072" s="9">
        <v>44420.0</v>
      </c>
      <c r="N1072" s="10" t="s">
        <v>16</v>
      </c>
      <c r="O1072" s="10" t="s">
        <v>194</v>
      </c>
      <c r="P1072" s="10" t="s">
        <v>287</v>
      </c>
      <c r="Q1072" s="10" t="s">
        <v>31</v>
      </c>
      <c r="R1072" s="13">
        <f t="shared" si="2"/>
        <v>5</v>
      </c>
      <c r="S1072" s="6"/>
      <c r="T1072" s="6"/>
      <c r="U1072" s="6"/>
    </row>
    <row r="1073">
      <c r="A1073" s="9">
        <v>44420.0</v>
      </c>
      <c r="B1073" s="10" t="s">
        <v>248</v>
      </c>
      <c r="C1073" s="10" t="s">
        <v>319</v>
      </c>
      <c r="D1073" s="10" t="s">
        <v>279</v>
      </c>
      <c r="E1073" s="11">
        <v>170.0</v>
      </c>
      <c r="F1073" s="10" t="s">
        <v>12</v>
      </c>
      <c r="G1073" s="13">
        <f t="shared" si="1"/>
        <v>5</v>
      </c>
      <c r="H1073" s="6"/>
      <c r="I1073" s="6"/>
      <c r="J1073" s="6"/>
      <c r="M1073" s="9">
        <v>44420.0</v>
      </c>
      <c r="N1073" s="10" t="s">
        <v>248</v>
      </c>
      <c r="O1073" s="10" t="s">
        <v>319</v>
      </c>
      <c r="P1073" s="10" t="s">
        <v>279</v>
      </c>
      <c r="Q1073" s="10" t="s">
        <v>12</v>
      </c>
      <c r="R1073" s="13">
        <f t="shared" si="2"/>
        <v>5</v>
      </c>
      <c r="S1073" s="6"/>
      <c r="T1073" s="6"/>
      <c r="U1073" s="6"/>
    </row>
    <row r="1074">
      <c r="A1074" s="9">
        <v>44420.0</v>
      </c>
      <c r="B1074" s="10" t="s">
        <v>248</v>
      </c>
      <c r="C1074" s="10">
        <v>5348.0</v>
      </c>
      <c r="D1074" s="10" t="s">
        <v>278</v>
      </c>
      <c r="E1074" s="11">
        <v>130.0</v>
      </c>
      <c r="F1074" s="10" t="s">
        <v>21</v>
      </c>
      <c r="G1074" s="13">
        <f t="shared" si="1"/>
        <v>5</v>
      </c>
      <c r="H1074" s="6"/>
      <c r="I1074" s="6"/>
      <c r="J1074" s="6"/>
      <c r="M1074" s="9">
        <v>44420.0</v>
      </c>
      <c r="N1074" s="10" t="s">
        <v>248</v>
      </c>
      <c r="O1074" s="10">
        <v>5348.0</v>
      </c>
      <c r="P1074" s="10" t="s">
        <v>278</v>
      </c>
      <c r="Q1074" s="10" t="s">
        <v>21</v>
      </c>
      <c r="R1074" s="13">
        <f t="shared" si="2"/>
        <v>5</v>
      </c>
      <c r="S1074" s="6"/>
      <c r="T1074" s="6"/>
      <c r="U1074" s="6"/>
    </row>
    <row r="1075">
      <c r="A1075" s="9">
        <v>44420.0</v>
      </c>
      <c r="B1075" s="10" t="s">
        <v>248</v>
      </c>
      <c r="C1075" s="10" t="s">
        <v>146</v>
      </c>
      <c r="D1075" s="10" t="s">
        <v>280</v>
      </c>
      <c r="E1075" s="11">
        <v>280.0</v>
      </c>
      <c r="F1075" s="10" t="s">
        <v>18</v>
      </c>
      <c r="G1075" s="13">
        <f t="shared" si="1"/>
        <v>5</v>
      </c>
      <c r="H1075" s="6"/>
      <c r="I1075" s="6"/>
      <c r="J1075" s="6"/>
      <c r="M1075" s="9">
        <v>44420.0</v>
      </c>
      <c r="N1075" s="10" t="s">
        <v>248</v>
      </c>
      <c r="O1075" s="10" t="s">
        <v>146</v>
      </c>
      <c r="P1075" s="10" t="s">
        <v>280</v>
      </c>
      <c r="Q1075" s="10" t="s">
        <v>18</v>
      </c>
      <c r="R1075" s="13">
        <f t="shared" si="2"/>
        <v>5</v>
      </c>
      <c r="S1075" s="6"/>
      <c r="T1075" s="6"/>
      <c r="U1075" s="6"/>
    </row>
    <row r="1076">
      <c r="A1076" s="9">
        <v>44420.0</v>
      </c>
      <c r="B1076" s="10" t="s">
        <v>248</v>
      </c>
      <c r="C1076" s="10" t="s">
        <v>250</v>
      </c>
      <c r="D1076" s="10" t="s">
        <v>288</v>
      </c>
      <c r="E1076" s="11">
        <v>280.0</v>
      </c>
      <c r="F1076" s="10" t="s">
        <v>14</v>
      </c>
      <c r="G1076" s="13">
        <f t="shared" si="1"/>
        <v>5</v>
      </c>
      <c r="H1076" s="6"/>
      <c r="I1076" s="6"/>
      <c r="J1076" s="6"/>
      <c r="M1076" s="9">
        <v>44420.0</v>
      </c>
      <c r="N1076" s="10" t="s">
        <v>248</v>
      </c>
      <c r="O1076" s="10" t="s">
        <v>250</v>
      </c>
      <c r="P1076" s="10" t="s">
        <v>288</v>
      </c>
      <c r="Q1076" s="10" t="s">
        <v>14</v>
      </c>
      <c r="R1076" s="13">
        <f t="shared" si="2"/>
        <v>5</v>
      </c>
      <c r="S1076" s="6"/>
      <c r="T1076" s="6"/>
      <c r="U1076" s="6"/>
    </row>
    <row r="1077">
      <c r="A1077" s="9">
        <v>44420.0</v>
      </c>
      <c r="B1077" s="10" t="s">
        <v>248</v>
      </c>
      <c r="C1077" s="10" t="s">
        <v>320</v>
      </c>
      <c r="D1077" s="10" t="s">
        <v>288</v>
      </c>
      <c r="E1077" s="11">
        <v>280.0</v>
      </c>
      <c r="F1077" s="10" t="s">
        <v>14</v>
      </c>
      <c r="G1077" s="13">
        <f t="shared" si="1"/>
        <v>5</v>
      </c>
      <c r="H1077" s="6"/>
      <c r="I1077" s="6"/>
      <c r="J1077" s="6"/>
      <c r="M1077" s="9">
        <v>44420.0</v>
      </c>
      <c r="N1077" s="10" t="s">
        <v>248</v>
      </c>
      <c r="O1077" s="10" t="s">
        <v>320</v>
      </c>
      <c r="P1077" s="10" t="s">
        <v>288</v>
      </c>
      <c r="Q1077" s="10" t="s">
        <v>14</v>
      </c>
      <c r="R1077" s="13">
        <f t="shared" si="2"/>
        <v>5</v>
      </c>
      <c r="S1077" s="6"/>
      <c r="T1077" s="6"/>
      <c r="U1077" s="6"/>
    </row>
    <row r="1078">
      <c r="A1078" s="9">
        <v>44420.0</v>
      </c>
      <c r="B1078" s="10" t="s">
        <v>248</v>
      </c>
      <c r="C1078" s="10" t="s">
        <v>251</v>
      </c>
      <c r="D1078" s="10" t="s">
        <v>280</v>
      </c>
      <c r="E1078" s="11">
        <v>280.0</v>
      </c>
      <c r="F1078" s="10" t="s">
        <v>18</v>
      </c>
      <c r="G1078" s="13">
        <f t="shared" si="1"/>
        <v>5</v>
      </c>
      <c r="H1078" s="6"/>
      <c r="I1078" s="6"/>
      <c r="J1078" s="6"/>
      <c r="M1078" s="9">
        <v>44420.0</v>
      </c>
      <c r="N1078" s="10" t="s">
        <v>248</v>
      </c>
      <c r="O1078" s="10" t="s">
        <v>251</v>
      </c>
      <c r="P1078" s="10" t="s">
        <v>280</v>
      </c>
      <c r="Q1078" s="10" t="s">
        <v>18</v>
      </c>
      <c r="R1078" s="13">
        <f t="shared" si="2"/>
        <v>5</v>
      </c>
      <c r="S1078" s="6"/>
      <c r="T1078" s="6"/>
      <c r="U1078" s="6"/>
    </row>
    <row r="1079">
      <c r="A1079" s="9">
        <v>44420.0</v>
      </c>
      <c r="B1079" s="10" t="s">
        <v>69</v>
      </c>
      <c r="C1079" s="10" t="s">
        <v>71</v>
      </c>
      <c r="D1079" s="10" t="s">
        <v>279</v>
      </c>
      <c r="E1079" s="11">
        <v>170.0</v>
      </c>
      <c r="F1079" s="10" t="s">
        <v>12</v>
      </c>
      <c r="G1079" s="13">
        <f t="shared" si="1"/>
        <v>5</v>
      </c>
      <c r="H1079" s="6"/>
      <c r="I1079" s="6"/>
      <c r="J1079" s="6"/>
      <c r="M1079" s="9">
        <v>44420.0</v>
      </c>
      <c r="N1079" s="10" t="s">
        <v>69</v>
      </c>
      <c r="O1079" s="10" t="s">
        <v>71</v>
      </c>
      <c r="P1079" s="10" t="s">
        <v>279</v>
      </c>
      <c r="Q1079" s="10" t="s">
        <v>12</v>
      </c>
      <c r="R1079" s="13">
        <f t="shared" si="2"/>
        <v>5</v>
      </c>
      <c r="S1079" s="6"/>
      <c r="T1079" s="6"/>
      <c r="U1079" s="6"/>
    </row>
    <row r="1080">
      <c r="A1080" s="9">
        <v>44420.0</v>
      </c>
      <c r="B1080" s="10" t="s">
        <v>69</v>
      </c>
      <c r="C1080" s="10" t="s">
        <v>72</v>
      </c>
      <c r="D1080" s="10" t="s">
        <v>278</v>
      </c>
      <c r="E1080" s="11">
        <v>130.0</v>
      </c>
      <c r="F1080" s="10" t="s">
        <v>21</v>
      </c>
      <c r="G1080" s="13">
        <f t="shared" si="1"/>
        <v>5</v>
      </c>
      <c r="H1080" s="6"/>
      <c r="I1080" s="6"/>
      <c r="J1080" s="6"/>
      <c r="M1080" s="9">
        <v>44420.0</v>
      </c>
      <c r="N1080" s="10" t="s">
        <v>69</v>
      </c>
      <c r="O1080" s="10" t="s">
        <v>72</v>
      </c>
      <c r="P1080" s="10" t="s">
        <v>278</v>
      </c>
      <c r="Q1080" s="10" t="s">
        <v>21</v>
      </c>
      <c r="R1080" s="13">
        <f t="shared" si="2"/>
        <v>5</v>
      </c>
      <c r="S1080" s="6"/>
      <c r="T1080" s="6"/>
      <c r="U1080" s="6"/>
    </row>
    <row r="1081">
      <c r="A1081" s="9">
        <v>44420.0</v>
      </c>
      <c r="B1081" s="10" t="s">
        <v>69</v>
      </c>
      <c r="C1081" s="10" t="s">
        <v>73</v>
      </c>
      <c r="D1081" s="10" t="s">
        <v>288</v>
      </c>
      <c r="E1081" s="11">
        <v>280.0</v>
      </c>
      <c r="F1081" s="10" t="s">
        <v>14</v>
      </c>
      <c r="G1081" s="13">
        <f t="shared" si="1"/>
        <v>5</v>
      </c>
      <c r="H1081" s="6"/>
      <c r="I1081" s="6"/>
      <c r="J1081" s="6"/>
      <c r="M1081" s="9">
        <v>44420.0</v>
      </c>
      <c r="N1081" s="10" t="s">
        <v>69</v>
      </c>
      <c r="O1081" s="10" t="s">
        <v>73</v>
      </c>
      <c r="P1081" s="10" t="s">
        <v>288</v>
      </c>
      <c r="Q1081" s="10" t="s">
        <v>14</v>
      </c>
      <c r="R1081" s="13">
        <f t="shared" si="2"/>
        <v>5</v>
      </c>
      <c r="S1081" s="6"/>
      <c r="T1081" s="6"/>
      <c r="U1081" s="6"/>
    </row>
    <row r="1082">
      <c r="A1082" s="9">
        <v>44420.0</v>
      </c>
      <c r="B1082" s="10" t="s">
        <v>69</v>
      </c>
      <c r="C1082" s="10" t="s">
        <v>74</v>
      </c>
      <c r="D1082" s="10" t="s">
        <v>287</v>
      </c>
      <c r="E1082" s="11">
        <v>110.0</v>
      </c>
      <c r="F1082" s="10" t="s">
        <v>31</v>
      </c>
      <c r="G1082" s="13">
        <f t="shared" si="1"/>
        <v>5</v>
      </c>
      <c r="H1082" s="6"/>
      <c r="I1082" s="6"/>
      <c r="J1082" s="6"/>
      <c r="M1082" s="9">
        <v>44420.0</v>
      </c>
      <c r="N1082" s="10" t="s">
        <v>69</v>
      </c>
      <c r="O1082" s="10" t="s">
        <v>74</v>
      </c>
      <c r="P1082" s="10" t="s">
        <v>287</v>
      </c>
      <c r="Q1082" s="10" t="s">
        <v>31</v>
      </c>
      <c r="R1082" s="13">
        <f t="shared" si="2"/>
        <v>5</v>
      </c>
      <c r="S1082" s="6"/>
      <c r="T1082" s="6"/>
      <c r="U1082" s="6"/>
    </row>
    <row r="1083">
      <c r="A1083" s="9">
        <v>44420.0</v>
      </c>
      <c r="B1083" s="10" t="s">
        <v>69</v>
      </c>
      <c r="C1083" s="10">
        <v>2340.0</v>
      </c>
      <c r="D1083" s="10" t="s">
        <v>287</v>
      </c>
      <c r="E1083" s="11">
        <v>110.0</v>
      </c>
      <c r="F1083" s="10" t="s">
        <v>31</v>
      </c>
      <c r="G1083" s="13">
        <f t="shared" si="1"/>
        <v>5</v>
      </c>
      <c r="H1083" s="6"/>
      <c r="I1083" s="6"/>
      <c r="J1083" s="6"/>
      <c r="M1083" s="9">
        <v>44420.0</v>
      </c>
      <c r="N1083" s="10" t="s">
        <v>69</v>
      </c>
      <c r="O1083" s="10">
        <v>2340.0</v>
      </c>
      <c r="P1083" s="10" t="s">
        <v>287</v>
      </c>
      <c r="Q1083" s="10" t="s">
        <v>31</v>
      </c>
      <c r="R1083" s="13">
        <f t="shared" si="2"/>
        <v>5</v>
      </c>
      <c r="S1083" s="6"/>
      <c r="T1083" s="6"/>
      <c r="U1083" s="6"/>
    </row>
    <row r="1084">
      <c r="A1084" s="9">
        <v>44420.0</v>
      </c>
      <c r="B1084" s="10" t="s">
        <v>69</v>
      </c>
      <c r="C1084" s="10">
        <v>7447.0</v>
      </c>
      <c r="D1084" s="10" t="s">
        <v>280</v>
      </c>
      <c r="E1084" s="11">
        <v>280.0</v>
      </c>
      <c r="F1084" s="10" t="s">
        <v>18</v>
      </c>
      <c r="G1084" s="13">
        <f t="shared" si="1"/>
        <v>5</v>
      </c>
      <c r="H1084" s="6"/>
      <c r="I1084" s="6"/>
      <c r="J1084" s="6"/>
      <c r="M1084" s="9">
        <v>44420.0</v>
      </c>
      <c r="N1084" s="10" t="s">
        <v>69</v>
      </c>
      <c r="O1084" s="10">
        <v>7447.0</v>
      </c>
      <c r="P1084" s="10" t="s">
        <v>280</v>
      </c>
      <c r="Q1084" s="10" t="s">
        <v>18</v>
      </c>
      <c r="R1084" s="13">
        <f t="shared" si="2"/>
        <v>5</v>
      </c>
      <c r="S1084" s="6"/>
      <c r="T1084" s="6"/>
      <c r="U1084" s="6"/>
    </row>
    <row r="1085">
      <c r="A1085" s="9">
        <v>44420.0</v>
      </c>
      <c r="B1085" s="10" t="s">
        <v>69</v>
      </c>
      <c r="C1085" s="10">
        <v>5649.0</v>
      </c>
      <c r="D1085" s="10" t="s">
        <v>292</v>
      </c>
      <c r="E1085" s="11">
        <v>60.0</v>
      </c>
      <c r="F1085" s="10" t="s">
        <v>31</v>
      </c>
      <c r="G1085" s="13">
        <f t="shared" si="1"/>
        <v>5</v>
      </c>
      <c r="H1085" s="6"/>
      <c r="I1085" s="6"/>
      <c r="J1085" s="6"/>
      <c r="M1085" s="9">
        <v>44420.0</v>
      </c>
      <c r="N1085" s="10" t="s">
        <v>69</v>
      </c>
      <c r="O1085" s="10">
        <v>5649.0</v>
      </c>
      <c r="P1085" s="10" t="s">
        <v>292</v>
      </c>
      <c r="Q1085" s="10" t="s">
        <v>31</v>
      </c>
      <c r="R1085" s="13">
        <f t="shared" si="2"/>
        <v>5</v>
      </c>
      <c r="S1085" s="6"/>
      <c r="T1085" s="6"/>
      <c r="U1085" s="6"/>
    </row>
    <row r="1086">
      <c r="A1086" s="9">
        <v>44420.0</v>
      </c>
      <c r="B1086" s="10" t="s">
        <v>69</v>
      </c>
      <c r="C1086" s="10">
        <v>9045.0</v>
      </c>
      <c r="D1086" s="10" t="s">
        <v>285</v>
      </c>
      <c r="E1086" s="11">
        <v>270.0</v>
      </c>
      <c r="F1086" s="10" t="s">
        <v>18</v>
      </c>
      <c r="G1086" s="13">
        <f t="shared" si="1"/>
        <v>5</v>
      </c>
      <c r="H1086" s="6"/>
      <c r="I1086" s="6"/>
      <c r="J1086" s="6"/>
      <c r="M1086" s="9">
        <v>44420.0</v>
      </c>
      <c r="N1086" s="10" t="s">
        <v>69</v>
      </c>
      <c r="O1086" s="10">
        <v>9045.0</v>
      </c>
      <c r="P1086" s="10" t="s">
        <v>285</v>
      </c>
      <c r="Q1086" s="10" t="s">
        <v>18</v>
      </c>
      <c r="R1086" s="13">
        <f t="shared" si="2"/>
        <v>5</v>
      </c>
      <c r="S1086" s="6"/>
      <c r="T1086" s="6"/>
      <c r="U1086" s="6"/>
    </row>
    <row r="1087">
      <c r="A1087" s="9">
        <v>44420.0</v>
      </c>
      <c r="B1087" s="10" t="s">
        <v>69</v>
      </c>
      <c r="C1087" s="10" t="s">
        <v>75</v>
      </c>
      <c r="D1087" s="10" t="s">
        <v>282</v>
      </c>
      <c r="E1087" s="11">
        <v>200.0</v>
      </c>
      <c r="F1087" s="10" t="s">
        <v>14</v>
      </c>
      <c r="G1087" s="13">
        <f t="shared" si="1"/>
        <v>5</v>
      </c>
      <c r="H1087" s="6"/>
      <c r="I1087" s="6"/>
      <c r="J1087" s="6"/>
      <c r="M1087" s="9">
        <v>44420.0</v>
      </c>
      <c r="N1087" s="10" t="s">
        <v>69</v>
      </c>
      <c r="O1087" s="10" t="s">
        <v>75</v>
      </c>
      <c r="P1087" s="10" t="s">
        <v>282</v>
      </c>
      <c r="Q1087" s="10" t="s">
        <v>14</v>
      </c>
      <c r="R1087" s="13">
        <f t="shared" si="2"/>
        <v>5</v>
      </c>
      <c r="S1087" s="6"/>
      <c r="T1087" s="6"/>
      <c r="U1087" s="6"/>
    </row>
    <row r="1088">
      <c r="A1088" s="9">
        <v>44420.0</v>
      </c>
      <c r="B1088" s="10" t="s">
        <v>69</v>
      </c>
      <c r="C1088" s="10">
        <v>5747.0</v>
      </c>
      <c r="D1088" s="10" t="s">
        <v>287</v>
      </c>
      <c r="E1088" s="11">
        <v>110.0</v>
      </c>
      <c r="F1088" s="10" t="s">
        <v>31</v>
      </c>
      <c r="G1088" s="13">
        <f t="shared" si="1"/>
        <v>5</v>
      </c>
      <c r="H1088" s="6"/>
      <c r="I1088" s="6"/>
      <c r="J1088" s="6"/>
      <c r="M1088" s="9">
        <v>44420.0</v>
      </c>
      <c r="N1088" s="10" t="s">
        <v>69</v>
      </c>
      <c r="O1088" s="10">
        <v>5747.0</v>
      </c>
      <c r="P1088" s="10" t="s">
        <v>287</v>
      </c>
      <c r="Q1088" s="10" t="s">
        <v>31</v>
      </c>
      <c r="R1088" s="13">
        <f t="shared" si="2"/>
        <v>5</v>
      </c>
      <c r="S1088" s="6"/>
      <c r="T1088" s="6"/>
      <c r="U1088" s="6"/>
    </row>
    <row r="1089">
      <c r="A1089" s="9">
        <v>44420.0</v>
      </c>
      <c r="B1089" s="10" t="s">
        <v>69</v>
      </c>
      <c r="C1089" s="10" t="s">
        <v>76</v>
      </c>
      <c r="D1089" s="10" t="s">
        <v>287</v>
      </c>
      <c r="E1089" s="11">
        <v>110.0</v>
      </c>
      <c r="F1089" s="10" t="s">
        <v>31</v>
      </c>
      <c r="G1089" s="13">
        <f t="shared" si="1"/>
        <v>5</v>
      </c>
      <c r="H1089" s="6"/>
      <c r="I1089" s="6"/>
      <c r="J1089" s="6"/>
      <c r="M1089" s="9">
        <v>44420.0</v>
      </c>
      <c r="N1089" s="10" t="s">
        <v>69</v>
      </c>
      <c r="O1089" s="10" t="s">
        <v>76</v>
      </c>
      <c r="P1089" s="10" t="s">
        <v>287</v>
      </c>
      <c r="Q1089" s="10" t="s">
        <v>31</v>
      </c>
      <c r="R1089" s="13">
        <f t="shared" si="2"/>
        <v>5</v>
      </c>
      <c r="S1089" s="6"/>
      <c r="T1089" s="6"/>
      <c r="U1089" s="6"/>
    </row>
    <row r="1090">
      <c r="A1090" s="9">
        <v>44420.0</v>
      </c>
      <c r="B1090" s="10" t="s">
        <v>69</v>
      </c>
      <c r="C1090" s="10" t="s">
        <v>79</v>
      </c>
      <c r="D1090" s="10" t="s">
        <v>285</v>
      </c>
      <c r="E1090" s="11">
        <v>270.0</v>
      </c>
      <c r="F1090" s="10" t="s">
        <v>18</v>
      </c>
      <c r="G1090" s="13">
        <f t="shared" si="1"/>
        <v>5</v>
      </c>
      <c r="H1090" s="6"/>
      <c r="I1090" s="6"/>
      <c r="J1090" s="6"/>
      <c r="M1090" s="9">
        <v>44420.0</v>
      </c>
      <c r="N1090" s="10" t="s">
        <v>69</v>
      </c>
      <c r="O1090" s="10" t="s">
        <v>79</v>
      </c>
      <c r="P1090" s="10" t="s">
        <v>285</v>
      </c>
      <c r="Q1090" s="10" t="s">
        <v>18</v>
      </c>
      <c r="R1090" s="13">
        <f t="shared" si="2"/>
        <v>5</v>
      </c>
      <c r="S1090" s="6"/>
      <c r="T1090" s="6"/>
      <c r="U1090" s="6"/>
    </row>
    <row r="1091">
      <c r="A1091" s="9">
        <v>44420.0</v>
      </c>
      <c r="B1091" s="10" t="s">
        <v>69</v>
      </c>
      <c r="C1091" s="10" t="s">
        <v>252</v>
      </c>
      <c r="D1091" s="10" t="s">
        <v>286</v>
      </c>
      <c r="E1091" s="11">
        <v>130.0</v>
      </c>
      <c r="F1091" s="10" t="s">
        <v>31</v>
      </c>
      <c r="G1091" s="13">
        <f t="shared" si="1"/>
        <v>5</v>
      </c>
      <c r="H1091" s="6"/>
      <c r="I1091" s="6"/>
      <c r="J1091" s="6"/>
      <c r="M1091" s="9">
        <v>44420.0</v>
      </c>
      <c r="N1091" s="10" t="s">
        <v>69</v>
      </c>
      <c r="O1091" s="10" t="s">
        <v>252</v>
      </c>
      <c r="P1091" s="10" t="s">
        <v>286</v>
      </c>
      <c r="Q1091" s="10" t="s">
        <v>31</v>
      </c>
      <c r="R1091" s="13">
        <f t="shared" si="2"/>
        <v>5</v>
      </c>
      <c r="S1091" s="6"/>
      <c r="T1091" s="6"/>
      <c r="U1091" s="6"/>
    </row>
    <row r="1092">
      <c r="A1092" s="9">
        <v>44420.0</v>
      </c>
      <c r="B1092" s="10" t="s">
        <v>69</v>
      </c>
      <c r="C1092" s="10" t="s">
        <v>81</v>
      </c>
      <c r="D1092" s="10" t="s">
        <v>278</v>
      </c>
      <c r="E1092" s="11">
        <v>130.0</v>
      </c>
      <c r="F1092" s="10" t="s">
        <v>21</v>
      </c>
      <c r="G1092" s="13">
        <f t="shared" si="1"/>
        <v>5</v>
      </c>
      <c r="H1092" s="6"/>
      <c r="I1092" s="6"/>
      <c r="J1092" s="6"/>
      <c r="M1092" s="9">
        <v>44420.0</v>
      </c>
      <c r="N1092" s="10" t="s">
        <v>69</v>
      </c>
      <c r="O1092" s="10" t="s">
        <v>81</v>
      </c>
      <c r="P1092" s="10" t="s">
        <v>278</v>
      </c>
      <c r="Q1092" s="10" t="s">
        <v>21</v>
      </c>
      <c r="R1092" s="13">
        <f t="shared" si="2"/>
        <v>5</v>
      </c>
      <c r="S1092" s="6"/>
      <c r="T1092" s="6"/>
      <c r="U1092" s="6"/>
    </row>
    <row r="1093">
      <c r="A1093" s="9">
        <v>44420.0</v>
      </c>
      <c r="B1093" s="10" t="s">
        <v>69</v>
      </c>
      <c r="C1093" s="10" t="s">
        <v>82</v>
      </c>
      <c r="D1093" s="10" t="s">
        <v>278</v>
      </c>
      <c r="E1093" s="11">
        <v>130.0</v>
      </c>
      <c r="F1093" s="10" t="s">
        <v>21</v>
      </c>
      <c r="G1093" s="13">
        <f t="shared" si="1"/>
        <v>5</v>
      </c>
      <c r="H1093" s="6"/>
      <c r="I1093" s="6"/>
      <c r="J1093" s="6"/>
      <c r="M1093" s="9">
        <v>44420.0</v>
      </c>
      <c r="N1093" s="10" t="s">
        <v>69</v>
      </c>
      <c r="O1093" s="10" t="s">
        <v>82</v>
      </c>
      <c r="P1093" s="10" t="s">
        <v>278</v>
      </c>
      <c r="Q1093" s="10" t="s">
        <v>21</v>
      </c>
      <c r="R1093" s="13">
        <f t="shared" si="2"/>
        <v>5</v>
      </c>
      <c r="S1093" s="6"/>
      <c r="T1093" s="6"/>
      <c r="U1093" s="6"/>
    </row>
    <row r="1094">
      <c r="A1094" s="9">
        <v>44420.0</v>
      </c>
      <c r="B1094" s="10" t="s">
        <v>69</v>
      </c>
      <c r="C1094" s="10" t="s">
        <v>84</v>
      </c>
      <c r="D1094" s="10" t="s">
        <v>280</v>
      </c>
      <c r="E1094" s="11">
        <v>280.0</v>
      </c>
      <c r="F1094" s="10" t="s">
        <v>18</v>
      </c>
      <c r="G1094" s="13">
        <f t="shared" si="1"/>
        <v>5</v>
      </c>
      <c r="H1094" s="6"/>
      <c r="I1094" s="6"/>
      <c r="J1094" s="6"/>
      <c r="M1094" s="9">
        <v>44420.0</v>
      </c>
      <c r="N1094" s="10" t="s">
        <v>69</v>
      </c>
      <c r="O1094" s="10" t="s">
        <v>84</v>
      </c>
      <c r="P1094" s="10" t="s">
        <v>280</v>
      </c>
      <c r="Q1094" s="10" t="s">
        <v>18</v>
      </c>
      <c r="R1094" s="13">
        <f t="shared" si="2"/>
        <v>5</v>
      </c>
      <c r="S1094" s="6"/>
      <c r="T1094" s="6"/>
      <c r="U1094" s="6"/>
    </row>
    <row r="1095">
      <c r="A1095" s="9">
        <v>44420.0</v>
      </c>
      <c r="B1095" s="10" t="s">
        <v>69</v>
      </c>
      <c r="C1095" s="10" t="s">
        <v>85</v>
      </c>
      <c r="D1095" s="10" t="s">
        <v>278</v>
      </c>
      <c r="E1095" s="11">
        <v>130.0</v>
      </c>
      <c r="F1095" s="10" t="s">
        <v>21</v>
      </c>
      <c r="G1095" s="13">
        <f t="shared" si="1"/>
        <v>5</v>
      </c>
      <c r="H1095" s="6"/>
      <c r="I1095" s="6"/>
      <c r="J1095" s="6"/>
      <c r="M1095" s="9">
        <v>44420.0</v>
      </c>
      <c r="N1095" s="10" t="s">
        <v>69</v>
      </c>
      <c r="O1095" s="10" t="s">
        <v>85</v>
      </c>
      <c r="P1095" s="10" t="s">
        <v>278</v>
      </c>
      <c r="Q1095" s="10" t="s">
        <v>21</v>
      </c>
      <c r="R1095" s="13">
        <f t="shared" si="2"/>
        <v>5</v>
      </c>
      <c r="S1095" s="6"/>
      <c r="T1095" s="6"/>
      <c r="U1095" s="6"/>
    </row>
    <row r="1096">
      <c r="A1096" s="9">
        <v>44420.0</v>
      </c>
      <c r="B1096" s="10" t="s">
        <v>69</v>
      </c>
      <c r="C1096" s="10" t="s">
        <v>321</v>
      </c>
      <c r="D1096" s="10" t="s">
        <v>288</v>
      </c>
      <c r="E1096" s="11">
        <v>280.0</v>
      </c>
      <c r="F1096" s="10" t="s">
        <v>14</v>
      </c>
      <c r="G1096" s="13">
        <f t="shared" si="1"/>
        <v>5</v>
      </c>
      <c r="H1096" s="6"/>
      <c r="I1096" s="6"/>
      <c r="J1096" s="6"/>
      <c r="M1096" s="9">
        <v>44420.0</v>
      </c>
      <c r="N1096" s="10" t="s">
        <v>69</v>
      </c>
      <c r="O1096" s="10" t="s">
        <v>321</v>
      </c>
      <c r="P1096" s="10" t="s">
        <v>288</v>
      </c>
      <c r="Q1096" s="10" t="s">
        <v>14</v>
      </c>
      <c r="R1096" s="13">
        <f t="shared" si="2"/>
        <v>5</v>
      </c>
      <c r="S1096" s="6"/>
      <c r="T1096" s="6"/>
      <c r="U1096" s="6"/>
    </row>
    <row r="1097">
      <c r="A1097" s="9">
        <v>44420.0</v>
      </c>
      <c r="B1097" s="10" t="s">
        <v>69</v>
      </c>
      <c r="C1097" s="10" t="s">
        <v>87</v>
      </c>
      <c r="D1097" s="10" t="s">
        <v>277</v>
      </c>
      <c r="E1097" s="11">
        <v>350.0</v>
      </c>
      <c r="F1097" s="10" t="s">
        <v>14</v>
      </c>
      <c r="G1097" s="13">
        <f t="shared" si="1"/>
        <v>5</v>
      </c>
      <c r="H1097" s="6"/>
      <c r="I1097" s="6"/>
      <c r="J1097" s="6"/>
      <c r="M1097" s="9">
        <v>44420.0</v>
      </c>
      <c r="N1097" s="10" t="s">
        <v>69</v>
      </c>
      <c r="O1097" s="10" t="s">
        <v>87</v>
      </c>
      <c r="P1097" s="10" t="s">
        <v>277</v>
      </c>
      <c r="Q1097" s="10" t="s">
        <v>14</v>
      </c>
      <c r="R1097" s="13">
        <f t="shared" si="2"/>
        <v>5</v>
      </c>
      <c r="S1097" s="6"/>
      <c r="T1097" s="6"/>
      <c r="U1097" s="6"/>
    </row>
    <row r="1098">
      <c r="A1098" s="9">
        <v>44420.0</v>
      </c>
      <c r="B1098" s="10" t="s">
        <v>69</v>
      </c>
      <c r="C1098" s="10" t="s">
        <v>89</v>
      </c>
      <c r="D1098" s="10" t="s">
        <v>287</v>
      </c>
      <c r="E1098" s="11">
        <v>110.0</v>
      </c>
      <c r="F1098" s="10" t="s">
        <v>31</v>
      </c>
      <c r="G1098" s="13">
        <f t="shared" si="1"/>
        <v>5</v>
      </c>
      <c r="H1098" s="6"/>
      <c r="I1098" s="6"/>
      <c r="J1098" s="6"/>
      <c r="M1098" s="9">
        <v>44420.0</v>
      </c>
      <c r="N1098" s="10" t="s">
        <v>69</v>
      </c>
      <c r="O1098" s="10" t="s">
        <v>89</v>
      </c>
      <c r="P1098" s="10" t="s">
        <v>287</v>
      </c>
      <c r="Q1098" s="10" t="s">
        <v>31</v>
      </c>
      <c r="R1098" s="13">
        <f t="shared" si="2"/>
        <v>5</v>
      </c>
      <c r="S1098" s="6"/>
      <c r="T1098" s="6"/>
      <c r="U1098" s="6"/>
    </row>
    <row r="1099">
      <c r="A1099" s="9">
        <v>44421.0</v>
      </c>
      <c r="B1099" s="10" t="s">
        <v>9</v>
      </c>
      <c r="C1099" s="10" t="s">
        <v>322</v>
      </c>
      <c r="D1099" s="10" t="s">
        <v>280</v>
      </c>
      <c r="E1099" s="11">
        <v>280.0</v>
      </c>
      <c r="F1099" s="10" t="s">
        <v>18</v>
      </c>
      <c r="G1099" s="13">
        <f t="shared" si="1"/>
        <v>6</v>
      </c>
      <c r="H1099" s="6"/>
      <c r="I1099" s="6"/>
      <c r="J1099" s="6"/>
      <c r="M1099" s="9">
        <v>44421.0</v>
      </c>
      <c r="N1099" s="10" t="s">
        <v>9</v>
      </c>
      <c r="O1099" s="10" t="s">
        <v>322</v>
      </c>
      <c r="P1099" s="10" t="s">
        <v>280</v>
      </c>
      <c r="Q1099" s="10" t="s">
        <v>18</v>
      </c>
      <c r="R1099" s="13">
        <f t="shared" si="2"/>
        <v>6</v>
      </c>
      <c r="S1099" s="6"/>
      <c r="T1099" s="6"/>
      <c r="U1099" s="6"/>
    </row>
    <row r="1100">
      <c r="A1100" s="9">
        <v>44421.0</v>
      </c>
      <c r="B1100" s="10" t="s">
        <v>9</v>
      </c>
      <c r="C1100" s="10" t="s">
        <v>323</v>
      </c>
      <c r="D1100" s="10" t="s">
        <v>286</v>
      </c>
      <c r="E1100" s="11">
        <v>130.0</v>
      </c>
      <c r="F1100" s="10" t="s">
        <v>31</v>
      </c>
      <c r="G1100" s="13">
        <f t="shared" si="1"/>
        <v>6</v>
      </c>
      <c r="H1100" s="6"/>
      <c r="I1100" s="6"/>
      <c r="J1100" s="6"/>
      <c r="M1100" s="9">
        <v>44421.0</v>
      </c>
      <c r="N1100" s="10" t="s">
        <v>9</v>
      </c>
      <c r="O1100" s="10" t="s">
        <v>323</v>
      </c>
      <c r="P1100" s="10" t="s">
        <v>286</v>
      </c>
      <c r="Q1100" s="10" t="s">
        <v>31</v>
      </c>
      <c r="R1100" s="13">
        <f t="shared" si="2"/>
        <v>6</v>
      </c>
      <c r="S1100" s="6"/>
      <c r="T1100" s="6"/>
      <c r="U1100" s="6"/>
    </row>
    <row r="1101">
      <c r="A1101" s="9">
        <v>44421.0</v>
      </c>
      <c r="B1101" s="10" t="s">
        <v>9</v>
      </c>
      <c r="C1101" s="10" t="s">
        <v>324</v>
      </c>
      <c r="D1101" s="10" t="s">
        <v>284</v>
      </c>
      <c r="E1101" s="11">
        <v>140.0</v>
      </c>
      <c r="F1101" s="10" t="s">
        <v>12</v>
      </c>
      <c r="G1101" s="13">
        <f t="shared" si="1"/>
        <v>6</v>
      </c>
      <c r="H1101" s="6"/>
      <c r="I1101" s="6"/>
      <c r="J1101" s="6"/>
      <c r="M1101" s="9">
        <v>44421.0</v>
      </c>
      <c r="N1101" s="10" t="s">
        <v>9</v>
      </c>
      <c r="O1101" s="10" t="s">
        <v>324</v>
      </c>
      <c r="P1101" s="10" t="s">
        <v>284</v>
      </c>
      <c r="Q1101" s="10" t="s">
        <v>12</v>
      </c>
      <c r="R1101" s="13">
        <f t="shared" si="2"/>
        <v>6</v>
      </c>
      <c r="S1101" s="6"/>
      <c r="T1101" s="6"/>
      <c r="U1101" s="6"/>
    </row>
    <row r="1102">
      <c r="A1102" s="9">
        <v>44421.0</v>
      </c>
      <c r="B1102" s="10" t="s">
        <v>9</v>
      </c>
      <c r="C1102" s="10" t="s">
        <v>268</v>
      </c>
      <c r="D1102" s="10" t="s">
        <v>288</v>
      </c>
      <c r="E1102" s="11">
        <v>280.0</v>
      </c>
      <c r="F1102" s="10" t="s">
        <v>14</v>
      </c>
      <c r="G1102" s="13">
        <f t="shared" si="1"/>
        <v>6</v>
      </c>
      <c r="H1102" s="6"/>
      <c r="I1102" s="6"/>
      <c r="J1102" s="6"/>
      <c r="M1102" s="9">
        <v>44421.0</v>
      </c>
      <c r="N1102" s="10" t="s">
        <v>9</v>
      </c>
      <c r="O1102" s="10" t="s">
        <v>268</v>
      </c>
      <c r="P1102" s="10" t="s">
        <v>288</v>
      </c>
      <c r="Q1102" s="10" t="s">
        <v>14</v>
      </c>
      <c r="R1102" s="13">
        <f t="shared" si="2"/>
        <v>6</v>
      </c>
      <c r="S1102" s="6"/>
      <c r="T1102" s="6"/>
      <c r="U1102" s="6"/>
    </row>
    <row r="1103">
      <c r="A1103" s="9">
        <v>44421.0</v>
      </c>
      <c r="B1103" s="10" t="s">
        <v>9</v>
      </c>
      <c r="C1103" s="10" t="s">
        <v>325</v>
      </c>
      <c r="D1103" s="10" t="s">
        <v>279</v>
      </c>
      <c r="E1103" s="11">
        <v>170.0</v>
      </c>
      <c r="F1103" s="10" t="s">
        <v>12</v>
      </c>
      <c r="G1103" s="13">
        <f t="shared" si="1"/>
        <v>6</v>
      </c>
      <c r="H1103" s="6"/>
      <c r="I1103" s="6"/>
      <c r="J1103" s="6"/>
      <c r="M1103" s="9">
        <v>44421.0</v>
      </c>
      <c r="N1103" s="10" t="s">
        <v>9</v>
      </c>
      <c r="O1103" s="10" t="s">
        <v>325</v>
      </c>
      <c r="P1103" s="10" t="s">
        <v>279</v>
      </c>
      <c r="Q1103" s="10" t="s">
        <v>12</v>
      </c>
      <c r="R1103" s="13">
        <f t="shared" si="2"/>
        <v>6</v>
      </c>
      <c r="S1103" s="6"/>
      <c r="T1103" s="6"/>
      <c r="U1103" s="6"/>
    </row>
    <row r="1104">
      <c r="A1104" s="9">
        <v>44421.0</v>
      </c>
      <c r="B1104" s="10" t="s">
        <v>9</v>
      </c>
      <c r="C1104" s="10" t="s">
        <v>92</v>
      </c>
      <c r="D1104" s="10" t="s">
        <v>288</v>
      </c>
      <c r="E1104" s="11">
        <v>280.0</v>
      </c>
      <c r="F1104" s="10" t="s">
        <v>14</v>
      </c>
      <c r="G1104" s="13">
        <f t="shared" si="1"/>
        <v>6</v>
      </c>
      <c r="H1104" s="6"/>
      <c r="I1104" s="6"/>
      <c r="J1104" s="6"/>
      <c r="M1104" s="9">
        <v>44421.0</v>
      </c>
      <c r="N1104" s="10" t="s">
        <v>9</v>
      </c>
      <c r="O1104" s="10" t="s">
        <v>92</v>
      </c>
      <c r="P1104" s="10" t="s">
        <v>288</v>
      </c>
      <c r="Q1104" s="10" t="s">
        <v>14</v>
      </c>
      <c r="R1104" s="13">
        <f t="shared" si="2"/>
        <v>6</v>
      </c>
      <c r="S1104" s="6"/>
      <c r="T1104" s="6"/>
      <c r="U1104" s="6"/>
    </row>
    <row r="1105">
      <c r="A1105" s="9">
        <v>44421.0</v>
      </c>
      <c r="B1105" s="10" t="s">
        <v>23</v>
      </c>
      <c r="C1105" s="10" t="s">
        <v>24</v>
      </c>
      <c r="D1105" s="10" t="s">
        <v>286</v>
      </c>
      <c r="E1105" s="11">
        <v>130.0</v>
      </c>
      <c r="F1105" s="10" t="s">
        <v>31</v>
      </c>
      <c r="G1105" s="13">
        <f t="shared" si="1"/>
        <v>6</v>
      </c>
      <c r="H1105" s="6"/>
      <c r="I1105" s="6"/>
      <c r="J1105" s="6"/>
      <c r="M1105" s="9">
        <v>44421.0</v>
      </c>
      <c r="N1105" s="10" t="s">
        <v>23</v>
      </c>
      <c r="O1105" s="10" t="s">
        <v>24</v>
      </c>
      <c r="P1105" s="10" t="s">
        <v>286</v>
      </c>
      <c r="Q1105" s="10" t="s">
        <v>31</v>
      </c>
      <c r="R1105" s="13">
        <f t="shared" si="2"/>
        <v>6</v>
      </c>
      <c r="S1105" s="6"/>
      <c r="T1105" s="6"/>
      <c r="U1105" s="6"/>
    </row>
    <row r="1106">
      <c r="A1106" s="9">
        <v>44421.0</v>
      </c>
      <c r="B1106" s="10" t="s">
        <v>23</v>
      </c>
      <c r="C1106" s="10" t="s">
        <v>200</v>
      </c>
      <c r="D1106" s="10" t="s">
        <v>277</v>
      </c>
      <c r="E1106" s="11">
        <v>350.0</v>
      </c>
      <c r="F1106" s="10" t="s">
        <v>14</v>
      </c>
      <c r="G1106" s="13">
        <f t="shared" si="1"/>
        <v>6</v>
      </c>
      <c r="H1106" s="6"/>
      <c r="I1106" s="6"/>
      <c r="J1106" s="6"/>
      <c r="M1106" s="9">
        <v>44421.0</v>
      </c>
      <c r="N1106" s="10" t="s">
        <v>23</v>
      </c>
      <c r="O1106" s="10" t="s">
        <v>200</v>
      </c>
      <c r="P1106" s="10" t="s">
        <v>277</v>
      </c>
      <c r="Q1106" s="10" t="s">
        <v>14</v>
      </c>
      <c r="R1106" s="13">
        <f t="shared" si="2"/>
        <v>6</v>
      </c>
      <c r="S1106" s="6"/>
      <c r="T1106" s="6"/>
      <c r="U1106" s="6"/>
    </row>
    <row r="1107">
      <c r="A1107" s="9">
        <v>44421.0</v>
      </c>
      <c r="B1107" s="10" t="s">
        <v>23</v>
      </c>
      <c r="C1107" s="10" t="s">
        <v>157</v>
      </c>
      <c r="D1107" s="10" t="s">
        <v>277</v>
      </c>
      <c r="E1107" s="11">
        <v>350.0</v>
      </c>
      <c r="F1107" s="10" t="s">
        <v>14</v>
      </c>
      <c r="G1107" s="13">
        <f t="shared" si="1"/>
        <v>6</v>
      </c>
      <c r="H1107" s="6"/>
      <c r="I1107" s="6"/>
      <c r="J1107" s="6"/>
      <c r="M1107" s="9">
        <v>44421.0</v>
      </c>
      <c r="N1107" s="10" t="s">
        <v>23</v>
      </c>
      <c r="O1107" s="10" t="s">
        <v>157</v>
      </c>
      <c r="P1107" s="10" t="s">
        <v>277</v>
      </c>
      <c r="Q1107" s="10" t="s">
        <v>14</v>
      </c>
      <c r="R1107" s="13">
        <f t="shared" si="2"/>
        <v>6</v>
      </c>
      <c r="S1107" s="6"/>
      <c r="T1107" s="6"/>
      <c r="U1107" s="6"/>
    </row>
    <row r="1108">
      <c r="A1108" s="9">
        <v>44421.0</v>
      </c>
      <c r="B1108" s="10" t="s">
        <v>23</v>
      </c>
      <c r="C1108" s="16">
        <v>7.0E45</v>
      </c>
      <c r="D1108" s="10" t="s">
        <v>284</v>
      </c>
      <c r="E1108" s="11">
        <v>140.0</v>
      </c>
      <c r="F1108" s="10" t="s">
        <v>12</v>
      </c>
      <c r="G1108" s="13">
        <f t="shared" si="1"/>
        <v>6</v>
      </c>
      <c r="H1108" s="6"/>
      <c r="I1108" s="6"/>
      <c r="J1108" s="6"/>
      <c r="M1108" s="9">
        <v>44421.0</v>
      </c>
      <c r="N1108" s="10" t="s">
        <v>23</v>
      </c>
      <c r="O1108" s="16">
        <v>7.0E45</v>
      </c>
      <c r="P1108" s="10" t="s">
        <v>284</v>
      </c>
      <c r="Q1108" s="10" t="s">
        <v>12</v>
      </c>
      <c r="R1108" s="13">
        <f t="shared" si="2"/>
        <v>6</v>
      </c>
      <c r="S1108" s="6"/>
      <c r="T1108" s="6"/>
      <c r="U1108" s="6"/>
    </row>
    <row r="1109">
      <c r="A1109" s="9">
        <v>44421.0</v>
      </c>
      <c r="B1109" s="10" t="s">
        <v>23</v>
      </c>
      <c r="C1109" s="10">
        <v>244.0</v>
      </c>
      <c r="D1109" s="10" t="s">
        <v>286</v>
      </c>
      <c r="E1109" s="11">
        <v>130.0</v>
      </c>
      <c r="F1109" s="10" t="s">
        <v>31</v>
      </c>
      <c r="G1109" s="13">
        <f t="shared" si="1"/>
        <v>6</v>
      </c>
      <c r="H1109" s="6"/>
      <c r="I1109" s="6"/>
      <c r="J1109" s="6"/>
      <c r="M1109" s="9">
        <v>44421.0</v>
      </c>
      <c r="N1109" s="10" t="s">
        <v>23</v>
      </c>
      <c r="O1109" s="10">
        <v>244.0</v>
      </c>
      <c r="P1109" s="10" t="s">
        <v>286</v>
      </c>
      <c r="Q1109" s="10" t="s">
        <v>31</v>
      </c>
      <c r="R1109" s="13">
        <f t="shared" si="2"/>
        <v>6</v>
      </c>
      <c r="S1109" s="6"/>
      <c r="T1109" s="6"/>
      <c r="U1109" s="6"/>
    </row>
    <row r="1110">
      <c r="A1110" s="9">
        <v>44421.0</v>
      </c>
      <c r="B1110" s="10" t="s">
        <v>23</v>
      </c>
      <c r="C1110" s="10" t="s">
        <v>33</v>
      </c>
      <c r="D1110" s="10" t="s">
        <v>277</v>
      </c>
      <c r="E1110" s="11">
        <v>350.0</v>
      </c>
      <c r="F1110" s="10" t="s">
        <v>14</v>
      </c>
      <c r="G1110" s="13">
        <f t="shared" si="1"/>
        <v>6</v>
      </c>
      <c r="H1110" s="6"/>
      <c r="I1110" s="6"/>
      <c r="J1110" s="6"/>
      <c r="M1110" s="9">
        <v>44421.0</v>
      </c>
      <c r="N1110" s="10" t="s">
        <v>23</v>
      </c>
      <c r="O1110" s="10" t="s">
        <v>33</v>
      </c>
      <c r="P1110" s="10" t="s">
        <v>277</v>
      </c>
      <c r="Q1110" s="10" t="s">
        <v>14</v>
      </c>
      <c r="R1110" s="13">
        <f t="shared" si="2"/>
        <v>6</v>
      </c>
      <c r="S1110" s="6"/>
      <c r="T1110" s="6"/>
      <c r="U1110" s="6"/>
    </row>
    <row r="1111">
      <c r="A1111" s="9">
        <v>44421.0</v>
      </c>
      <c r="B1111" s="10" t="s">
        <v>23</v>
      </c>
      <c r="C1111" s="10">
        <v>2542.0</v>
      </c>
      <c r="D1111" s="10" t="s">
        <v>286</v>
      </c>
      <c r="E1111" s="11">
        <v>130.0</v>
      </c>
      <c r="F1111" s="10" t="s">
        <v>31</v>
      </c>
      <c r="G1111" s="13">
        <f t="shared" si="1"/>
        <v>6</v>
      </c>
      <c r="H1111" s="6"/>
      <c r="I1111" s="6"/>
      <c r="J1111" s="6"/>
      <c r="M1111" s="9">
        <v>44421.0</v>
      </c>
      <c r="N1111" s="10" t="s">
        <v>23</v>
      </c>
      <c r="O1111" s="10">
        <v>2542.0</v>
      </c>
      <c r="P1111" s="10" t="s">
        <v>286</v>
      </c>
      <c r="Q1111" s="10" t="s">
        <v>31</v>
      </c>
      <c r="R1111" s="13">
        <f t="shared" si="2"/>
        <v>6</v>
      </c>
      <c r="S1111" s="6"/>
      <c r="T1111" s="6"/>
      <c r="U1111" s="6"/>
    </row>
    <row r="1112">
      <c r="A1112" s="9">
        <v>44421.0</v>
      </c>
      <c r="B1112" s="10" t="s">
        <v>23</v>
      </c>
      <c r="C1112" s="10">
        <v>2348.0</v>
      </c>
      <c r="D1112" s="10" t="s">
        <v>279</v>
      </c>
      <c r="E1112" s="11">
        <v>170.0</v>
      </c>
      <c r="F1112" s="10" t="s">
        <v>12</v>
      </c>
      <c r="G1112" s="13">
        <f t="shared" si="1"/>
        <v>6</v>
      </c>
      <c r="H1112" s="6"/>
      <c r="I1112" s="6"/>
      <c r="J1112" s="6"/>
      <c r="M1112" s="9">
        <v>44421.0</v>
      </c>
      <c r="N1112" s="10" t="s">
        <v>23</v>
      </c>
      <c r="O1112" s="10">
        <v>2348.0</v>
      </c>
      <c r="P1112" s="10" t="s">
        <v>279</v>
      </c>
      <c r="Q1112" s="10" t="s">
        <v>12</v>
      </c>
      <c r="R1112" s="13">
        <f t="shared" si="2"/>
        <v>6</v>
      </c>
      <c r="S1112" s="6"/>
      <c r="T1112" s="6"/>
      <c r="U1112" s="6"/>
    </row>
    <row r="1113">
      <c r="A1113" s="9">
        <v>44421.0</v>
      </c>
      <c r="B1113" s="10" t="s">
        <v>23</v>
      </c>
      <c r="C1113" s="10">
        <v>2440.0</v>
      </c>
      <c r="D1113" s="10" t="s">
        <v>292</v>
      </c>
      <c r="E1113" s="11">
        <v>60.0</v>
      </c>
      <c r="F1113" s="10" t="s">
        <v>31</v>
      </c>
      <c r="G1113" s="13">
        <f t="shared" si="1"/>
        <v>6</v>
      </c>
      <c r="H1113" s="6"/>
      <c r="I1113" s="6"/>
      <c r="J1113" s="6"/>
      <c r="M1113" s="9">
        <v>44421.0</v>
      </c>
      <c r="N1113" s="10" t="s">
        <v>23</v>
      </c>
      <c r="O1113" s="10">
        <v>2440.0</v>
      </c>
      <c r="P1113" s="10" t="s">
        <v>292</v>
      </c>
      <c r="Q1113" s="10" t="s">
        <v>31</v>
      </c>
      <c r="R1113" s="13">
        <f t="shared" si="2"/>
        <v>6</v>
      </c>
      <c r="S1113" s="6"/>
      <c r="T1113" s="6"/>
      <c r="U1113" s="6"/>
    </row>
    <row r="1114">
      <c r="A1114" s="9">
        <v>44421.0</v>
      </c>
      <c r="B1114" s="10" t="s">
        <v>23</v>
      </c>
      <c r="C1114" s="10">
        <v>6245.0</v>
      </c>
      <c r="D1114" s="10" t="s">
        <v>278</v>
      </c>
      <c r="E1114" s="11">
        <v>130.0</v>
      </c>
      <c r="F1114" s="10" t="s">
        <v>21</v>
      </c>
      <c r="G1114" s="13">
        <f t="shared" si="1"/>
        <v>6</v>
      </c>
      <c r="H1114" s="6"/>
      <c r="I1114" s="6"/>
      <c r="J1114" s="6"/>
      <c r="M1114" s="9">
        <v>44421.0</v>
      </c>
      <c r="N1114" s="10" t="s">
        <v>23</v>
      </c>
      <c r="O1114" s="10">
        <v>6245.0</v>
      </c>
      <c r="P1114" s="10" t="s">
        <v>278</v>
      </c>
      <c r="Q1114" s="10" t="s">
        <v>21</v>
      </c>
      <c r="R1114" s="13">
        <f t="shared" si="2"/>
        <v>6</v>
      </c>
      <c r="S1114" s="6"/>
      <c r="T1114" s="6"/>
      <c r="U1114" s="6"/>
    </row>
    <row r="1115">
      <c r="A1115" s="9">
        <v>44421.0</v>
      </c>
      <c r="B1115" s="10" t="s">
        <v>23</v>
      </c>
      <c r="C1115" s="10">
        <v>7449.0</v>
      </c>
      <c r="D1115" s="10" t="s">
        <v>285</v>
      </c>
      <c r="E1115" s="11">
        <v>270.0</v>
      </c>
      <c r="F1115" s="10" t="s">
        <v>18</v>
      </c>
      <c r="G1115" s="13">
        <f t="shared" si="1"/>
        <v>6</v>
      </c>
      <c r="H1115" s="6"/>
      <c r="I1115" s="6"/>
      <c r="J1115" s="6"/>
      <c r="M1115" s="9">
        <v>44421.0</v>
      </c>
      <c r="N1115" s="10" t="s">
        <v>23</v>
      </c>
      <c r="O1115" s="10">
        <v>7449.0</v>
      </c>
      <c r="P1115" s="10" t="s">
        <v>285</v>
      </c>
      <c r="Q1115" s="10" t="s">
        <v>18</v>
      </c>
      <c r="R1115" s="13">
        <f t="shared" si="2"/>
        <v>6</v>
      </c>
      <c r="S1115" s="6"/>
      <c r="T1115" s="6"/>
      <c r="U1115" s="6"/>
    </row>
    <row r="1116">
      <c r="A1116" s="9">
        <v>44421.0</v>
      </c>
      <c r="B1116" s="10" t="s">
        <v>23</v>
      </c>
      <c r="C1116" s="10" t="s">
        <v>163</v>
      </c>
      <c r="D1116" s="10" t="s">
        <v>284</v>
      </c>
      <c r="E1116" s="11">
        <v>140.0</v>
      </c>
      <c r="F1116" s="10" t="s">
        <v>12</v>
      </c>
      <c r="G1116" s="13">
        <f t="shared" si="1"/>
        <v>6</v>
      </c>
      <c r="H1116" s="6"/>
      <c r="I1116" s="6"/>
      <c r="J1116" s="6"/>
      <c r="M1116" s="9">
        <v>44421.0</v>
      </c>
      <c r="N1116" s="10" t="s">
        <v>23</v>
      </c>
      <c r="O1116" s="10" t="s">
        <v>163</v>
      </c>
      <c r="P1116" s="10" t="s">
        <v>284</v>
      </c>
      <c r="Q1116" s="10" t="s">
        <v>12</v>
      </c>
      <c r="R1116" s="13">
        <f t="shared" si="2"/>
        <v>6</v>
      </c>
      <c r="S1116" s="6"/>
      <c r="T1116" s="6"/>
      <c r="U1116" s="6"/>
    </row>
    <row r="1117">
      <c r="A1117" s="9">
        <v>44421.0</v>
      </c>
      <c r="B1117" s="10" t="s">
        <v>23</v>
      </c>
      <c r="C1117" s="10" t="s">
        <v>95</v>
      </c>
      <c r="D1117" s="10" t="s">
        <v>288</v>
      </c>
      <c r="E1117" s="11">
        <v>280.0</v>
      </c>
      <c r="F1117" s="10" t="s">
        <v>14</v>
      </c>
      <c r="G1117" s="13">
        <f t="shared" si="1"/>
        <v>6</v>
      </c>
      <c r="H1117" s="6"/>
      <c r="I1117" s="6"/>
      <c r="J1117" s="6"/>
      <c r="M1117" s="9">
        <v>44421.0</v>
      </c>
      <c r="N1117" s="10" t="s">
        <v>23</v>
      </c>
      <c r="O1117" s="10" t="s">
        <v>95</v>
      </c>
      <c r="P1117" s="10" t="s">
        <v>288</v>
      </c>
      <c r="Q1117" s="10" t="s">
        <v>14</v>
      </c>
      <c r="R1117" s="13">
        <f t="shared" si="2"/>
        <v>6</v>
      </c>
      <c r="S1117" s="6"/>
      <c r="T1117" s="6"/>
      <c r="U1117" s="6"/>
    </row>
    <row r="1118">
      <c r="A1118" s="9">
        <v>44421.0</v>
      </c>
      <c r="B1118" s="10" t="s">
        <v>23</v>
      </c>
      <c r="C1118" s="10" t="s">
        <v>326</v>
      </c>
      <c r="D1118" s="10" t="s">
        <v>288</v>
      </c>
      <c r="E1118" s="11">
        <v>280.0</v>
      </c>
      <c r="F1118" s="10" t="s">
        <v>14</v>
      </c>
      <c r="G1118" s="13">
        <f t="shared" si="1"/>
        <v>6</v>
      </c>
      <c r="H1118" s="6"/>
      <c r="I1118" s="6"/>
      <c r="J1118" s="6"/>
      <c r="M1118" s="9">
        <v>44421.0</v>
      </c>
      <c r="N1118" s="10" t="s">
        <v>23</v>
      </c>
      <c r="O1118" s="10" t="s">
        <v>326</v>
      </c>
      <c r="P1118" s="10" t="s">
        <v>288</v>
      </c>
      <c r="Q1118" s="10" t="s">
        <v>14</v>
      </c>
      <c r="R1118" s="13">
        <f t="shared" si="2"/>
        <v>6</v>
      </c>
      <c r="S1118" s="6"/>
      <c r="T1118" s="6"/>
      <c r="U1118" s="6"/>
    </row>
    <row r="1119">
      <c r="A1119" s="9">
        <v>44421.0</v>
      </c>
      <c r="B1119" s="10" t="s">
        <v>23</v>
      </c>
      <c r="C1119" s="10" t="s">
        <v>327</v>
      </c>
      <c r="D1119" s="10" t="s">
        <v>277</v>
      </c>
      <c r="E1119" s="11">
        <v>350.0</v>
      </c>
      <c r="F1119" s="10" t="s">
        <v>14</v>
      </c>
      <c r="G1119" s="13">
        <f t="shared" si="1"/>
        <v>6</v>
      </c>
      <c r="H1119" s="6"/>
      <c r="I1119" s="6"/>
      <c r="J1119" s="6"/>
      <c r="M1119" s="9">
        <v>44421.0</v>
      </c>
      <c r="N1119" s="10" t="s">
        <v>23</v>
      </c>
      <c r="O1119" s="10" t="s">
        <v>327</v>
      </c>
      <c r="P1119" s="10" t="s">
        <v>277</v>
      </c>
      <c r="Q1119" s="10" t="s">
        <v>14</v>
      </c>
      <c r="R1119" s="13">
        <f t="shared" si="2"/>
        <v>6</v>
      </c>
      <c r="S1119" s="6"/>
      <c r="T1119" s="6"/>
      <c r="U1119" s="6"/>
    </row>
    <row r="1120">
      <c r="A1120" s="9">
        <v>44421.0</v>
      </c>
      <c r="B1120" s="10" t="s">
        <v>23</v>
      </c>
      <c r="C1120" s="10" t="s">
        <v>327</v>
      </c>
      <c r="D1120" s="10" t="s">
        <v>279</v>
      </c>
      <c r="E1120" s="11">
        <v>170.0</v>
      </c>
      <c r="F1120" s="10" t="s">
        <v>12</v>
      </c>
      <c r="G1120" s="13">
        <f t="shared" si="1"/>
        <v>6</v>
      </c>
      <c r="H1120" s="6"/>
      <c r="I1120" s="6"/>
      <c r="J1120" s="6"/>
      <c r="M1120" s="9">
        <v>44421.0</v>
      </c>
      <c r="N1120" s="10" t="s">
        <v>23</v>
      </c>
      <c r="O1120" s="10" t="s">
        <v>327</v>
      </c>
      <c r="P1120" s="10" t="s">
        <v>279</v>
      </c>
      <c r="Q1120" s="10" t="s">
        <v>12</v>
      </c>
      <c r="R1120" s="13">
        <f t="shared" si="2"/>
        <v>6</v>
      </c>
      <c r="S1120" s="6"/>
      <c r="T1120" s="6"/>
      <c r="U1120" s="6"/>
    </row>
    <row r="1121">
      <c r="A1121" s="9">
        <v>44421.0</v>
      </c>
      <c r="B1121" s="10" t="s">
        <v>23</v>
      </c>
      <c r="C1121" s="10" t="s">
        <v>38</v>
      </c>
      <c r="D1121" s="10" t="s">
        <v>278</v>
      </c>
      <c r="E1121" s="11">
        <v>130.0</v>
      </c>
      <c r="F1121" s="10" t="s">
        <v>21</v>
      </c>
      <c r="G1121" s="13">
        <f t="shared" si="1"/>
        <v>6</v>
      </c>
      <c r="H1121" s="6"/>
      <c r="I1121" s="6"/>
      <c r="J1121" s="6"/>
      <c r="M1121" s="9">
        <v>44421.0</v>
      </c>
      <c r="N1121" s="10" t="s">
        <v>23</v>
      </c>
      <c r="O1121" s="10" t="s">
        <v>38</v>
      </c>
      <c r="P1121" s="10" t="s">
        <v>278</v>
      </c>
      <c r="Q1121" s="10" t="s">
        <v>21</v>
      </c>
      <c r="R1121" s="13">
        <f t="shared" si="2"/>
        <v>6</v>
      </c>
      <c r="S1121" s="6"/>
      <c r="T1121" s="6"/>
      <c r="U1121" s="6"/>
    </row>
    <row r="1122">
      <c r="A1122" s="9">
        <v>44421.0</v>
      </c>
      <c r="B1122" s="10" t="s">
        <v>23</v>
      </c>
      <c r="C1122" s="10" t="s">
        <v>202</v>
      </c>
      <c r="D1122" s="10" t="s">
        <v>277</v>
      </c>
      <c r="E1122" s="11">
        <v>350.0</v>
      </c>
      <c r="F1122" s="10" t="s">
        <v>14</v>
      </c>
      <c r="G1122" s="13">
        <f t="shared" si="1"/>
        <v>6</v>
      </c>
      <c r="H1122" s="6"/>
      <c r="I1122" s="6"/>
      <c r="J1122" s="6"/>
      <c r="M1122" s="9">
        <v>44421.0</v>
      </c>
      <c r="N1122" s="10" t="s">
        <v>23</v>
      </c>
      <c r="O1122" s="10" t="s">
        <v>202</v>
      </c>
      <c r="P1122" s="10" t="s">
        <v>277</v>
      </c>
      <c r="Q1122" s="10" t="s">
        <v>14</v>
      </c>
      <c r="R1122" s="13">
        <f t="shared" si="2"/>
        <v>6</v>
      </c>
      <c r="S1122" s="6"/>
      <c r="T1122" s="6"/>
      <c r="U1122" s="6"/>
    </row>
    <row r="1123">
      <c r="A1123" s="9">
        <v>44421.0</v>
      </c>
      <c r="B1123" s="10" t="s">
        <v>254</v>
      </c>
      <c r="C1123" s="10" t="s">
        <v>255</v>
      </c>
      <c r="D1123" s="10" t="s">
        <v>280</v>
      </c>
      <c r="E1123" s="11">
        <v>280.0</v>
      </c>
      <c r="F1123" s="10" t="s">
        <v>18</v>
      </c>
      <c r="G1123" s="13">
        <f t="shared" si="1"/>
        <v>6</v>
      </c>
      <c r="H1123" s="6"/>
      <c r="I1123" s="6"/>
      <c r="J1123" s="6"/>
      <c r="M1123" s="9">
        <v>44421.0</v>
      </c>
      <c r="N1123" s="10" t="s">
        <v>254</v>
      </c>
      <c r="O1123" s="10" t="s">
        <v>255</v>
      </c>
      <c r="P1123" s="10" t="s">
        <v>280</v>
      </c>
      <c r="Q1123" s="10" t="s">
        <v>18</v>
      </c>
      <c r="R1123" s="13">
        <f t="shared" si="2"/>
        <v>6</v>
      </c>
      <c r="S1123" s="6"/>
      <c r="T1123" s="6"/>
      <c r="U1123" s="6"/>
    </row>
    <row r="1124">
      <c r="A1124" s="9">
        <v>44421.0</v>
      </c>
      <c r="B1124" s="10" t="s">
        <v>254</v>
      </c>
      <c r="C1124" s="10" t="s">
        <v>328</v>
      </c>
      <c r="D1124" s="10" t="s">
        <v>285</v>
      </c>
      <c r="E1124" s="11">
        <v>270.0</v>
      </c>
      <c r="F1124" s="10" t="s">
        <v>18</v>
      </c>
      <c r="G1124" s="13">
        <f t="shared" si="1"/>
        <v>6</v>
      </c>
      <c r="H1124" s="6"/>
      <c r="I1124" s="6"/>
      <c r="J1124" s="6"/>
      <c r="M1124" s="9">
        <v>44421.0</v>
      </c>
      <c r="N1124" s="10" t="s">
        <v>254</v>
      </c>
      <c r="O1124" s="10" t="s">
        <v>328</v>
      </c>
      <c r="P1124" s="10" t="s">
        <v>285</v>
      </c>
      <c r="Q1124" s="10" t="s">
        <v>18</v>
      </c>
      <c r="R1124" s="13">
        <f t="shared" si="2"/>
        <v>6</v>
      </c>
      <c r="S1124" s="6"/>
      <c r="T1124" s="6"/>
      <c r="U1124" s="6"/>
    </row>
    <row r="1125">
      <c r="A1125" s="9">
        <v>44421.0</v>
      </c>
      <c r="B1125" s="10" t="s">
        <v>254</v>
      </c>
      <c r="C1125" s="10" t="s">
        <v>257</v>
      </c>
      <c r="D1125" s="10" t="s">
        <v>284</v>
      </c>
      <c r="E1125" s="11">
        <v>140.0</v>
      </c>
      <c r="F1125" s="10" t="s">
        <v>12</v>
      </c>
      <c r="G1125" s="13">
        <f t="shared" si="1"/>
        <v>6</v>
      </c>
      <c r="H1125" s="6"/>
      <c r="I1125" s="6"/>
      <c r="J1125" s="6"/>
      <c r="M1125" s="9">
        <v>44421.0</v>
      </c>
      <c r="N1125" s="10" t="s">
        <v>254</v>
      </c>
      <c r="O1125" s="10" t="s">
        <v>257</v>
      </c>
      <c r="P1125" s="10" t="s">
        <v>284</v>
      </c>
      <c r="Q1125" s="10" t="s">
        <v>12</v>
      </c>
      <c r="R1125" s="13">
        <f t="shared" si="2"/>
        <v>6</v>
      </c>
      <c r="S1125" s="6"/>
      <c r="T1125" s="6"/>
      <c r="U1125" s="6"/>
    </row>
    <row r="1126">
      <c r="A1126" s="9">
        <v>44421.0</v>
      </c>
      <c r="B1126" s="10" t="s">
        <v>254</v>
      </c>
      <c r="C1126" s="10" t="s">
        <v>291</v>
      </c>
      <c r="D1126" s="10" t="s">
        <v>288</v>
      </c>
      <c r="E1126" s="11">
        <v>280.0</v>
      </c>
      <c r="F1126" s="10" t="s">
        <v>14</v>
      </c>
      <c r="G1126" s="13">
        <f t="shared" si="1"/>
        <v>6</v>
      </c>
      <c r="H1126" s="6"/>
      <c r="I1126" s="6"/>
      <c r="J1126" s="6"/>
      <c r="M1126" s="9">
        <v>44421.0</v>
      </c>
      <c r="N1126" s="10" t="s">
        <v>254</v>
      </c>
      <c r="O1126" s="10" t="s">
        <v>291</v>
      </c>
      <c r="P1126" s="10" t="s">
        <v>288</v>
      </c>
      <c r="Q1126" s="10" t="s">
        <v>14</v>
      </c>
      <c r="R1126" s="13">
        <f t="shared" si="2"/>
        <v>6</v>
      </c>
      <c r="S1126" s="6"/>
      <c r="T1126" s="6"/>
      <c r="U1126" s="6"/>
    </row>
    <row r="1127">
      <c r="A1127" s="9">
        <v>44421.0</v>
      </c>
      <c r="B1127" s="10" t="s">
        <v>254</v>
      </c>
      <c r="C1127" s="10" t="s">
        <v>269</v>
      </c>
      <c r="D1127" s="10" t="s">
        <v>278</v>
      </c>
      <c r="E1127" s="11">
        <v>130.0</v>
      </c>
      <c r="F1127" s="10" t="s">
        <v>21</v>
      </c>
      <c r="G1127" s="13">
        <f t="shared" si="1"/>
        <v>6</v>
      </c>
      <c r="H1127" s="6"/>
      <c r="I1127" s="6"/>
      <c r="J1127" s="6"/>
      <c r="M1127" s="9">
        <v>44421.0</v>
      </c>
      <c r="N1127" s="10" t="s">
        <v>254</v>
      </c>
      <c r="O1127" s="10" t="s">
        <v>269</v>
      </c>
      <c r="P1127" s="10" t="s">
        <v>278</v>
      </c>
      <c r="Q1127" s="10" t="s">
        <v>21</v>
      </c>
      <c r="R1127" s="13">
        <f t="shared" si="2"/>
        <v>6</v>
      </c>
      <c r="S1127" s="6"/>
      <c r="T1127" s="6"/>
      <c r="U1127" s="6"/>
    </row>
    <row r="1128">
      <c r="A1128" s="9">
        <v>44421.0</v>
      </c>
      <c r="B1128" s="10" t="s">
        <v>254</v>
      </c>
      <c r="C1128" s="10">
        <v>6740.0</v>
      </c>
      <c r="D1128" s="10" t="s">
        <v>280</v>
      </c>
      <c r="E1128" s="11">
        <v>280.0</v>
      </c>
      <c r="F1128" s="10" t="s">
        <v>18</v>
      </c>
      <c r="G1128" s="13">
        <f t="shared" si="1"/>
        <v>6</v>
      </c>
      <c r="H1128" s="6"/>
      <c r="I1128" s="6"/>
      <c r="J1128" s="6"/>
      <c r="M1128" s="9">
        <v>44421.0</v>
      </c>
      <c r="N1128" s="10" t="s">
        <v>254</v>
      </c>
      <c r="O1128" s="10">
        <v>6740.0</v>
      </c>
      <c r="P1128" s="10" t="s">
        <v>280</v>
      </c>
      <c r="Q1128" s="10" t="s">
        <v>18</v>
      </c>
      <c r="R1128" s="13">
        <f t="shared" si="2"/>
        <v>6</v>
      </c>
      <c r="S1128" s="6"/>
      <c r="T1128" s="6"/>
      <c r="U1128" s="6"/>
    </row>
    <row r="1129">
      <c r="A1129" s="9">
        <v>44421.0</v>
      </c>
      <c r="B1129" s="10" t="s">
        <v>254</v>
      </c>
      <c r="C1129" s="10">
        <v>8249.0</v>
      </c>
      <c r="D1129" s="10" t="s">
        <v>286</v>
      </c>
      <c r="E1129" s="11">
        <v>130.0</v>
      </c>
      <c r="F1129" s="10" t="s">
        <v>31</v>
      </c>
      <c r="G1129" s="13">
        <f t="shared" si="1"/>
        <v>6</v>
      </c>
      <c r="H1129" s="6"/>
      <c r="I1129" s="6"/>
      <c r="J1129" s="6"/>
      <c r="M1129" s="9">
        <v>44421.0</v>
      </c>
      <c r="N1129" s="10" t="s">
        <v>254</v>
      </c>
      <c r="O1129" s="10">
        <v>8249.0</v>
      </c>
      <c r="P1129" s="10" t="s">
        <v>286</v>
      </c>
      <c r="Q1129" s="10" t="s">
        <v>31</v>
      </c>
      <c r="R1129" s="13">
        <f t="shared" si="2"/>
        <v>6</v>
      </c>
      <c r="S1129" s="6"/>
      <c r="T1129" s="6"/>
      <c r="U1129" s="6"/>
    </row>
    <row r="1130">
      <c r="A1130" s="9">
        <v>44421.0</v>
      </c>
      <c r="B1130" s="10" t="s">
        <v>254</v>
      </c>
      <c r="C1130" s="10">
        <v>445.0</v>
      </c>
      <c r="D1130" s="10" t="s">
        <v>279</v>
      </c>
      <c r="E1130" s="11">
        <v>170.0</v>
      </c>
      <c r="F1130" s="10" t="s">
        <v>12</v>
      </c>
      <c r="G1130" s="13">
        <f t="shared" si="1"/>
        <v>6</v>
      </c>
      <c r="H1130" s="6"/>
      <c r="I1130" s="6"/>
      <c r="J1130" s="6"/>
      <c r="M1130" s="9">
        <v>44421.0</v>
      </c>
      <c r="N1130" s="10" t="s">
        <v>254</v>
      </c>
      <c r="O1130" s="10">
        <v>445.0</v>
      </c>
      <c r="P1130" s="10" t="s">
        <v>279</v>
      </c>
      <c r="Q1130" s="10" t="s">
        <v>12</v>
      </c>
      <c r="R1130" s="13">
        <f t="shared" si="2"/>
        <v>6</v>
      </c>
      <c r="S1130" s="6"/>
      <c r="T1130" s="6"/>
      <c r="U1130" s="6"/>
    </row>
    <row r="1131">
      <c r="A1131" s="9">
        <v>44421.0</v>
      </c>
      <c r="B1131" s="10" t="s">
        <v>254</v>
      </c>
      <c r="C1131" s="10">
        <v>445.0</v>
      </c>
      <c r="D1131" s="10" t="s">
        <v>284</v>
      </c>
      <c r="E1131" s="11">
        <v>140.0</v>
      </c>
      <c r="F1131" s="10" t="s">
        <v>12</v>
      </c>
      <c r="G1131" s="13">
        <f t="shared" si="1"/>
        <v>6</v>
      </c>
      <c r="H1131" s="6"/>
      <c r="I1131" s="6"/>
      <c r="J1131" s="6"/>
      <c r="M1131" s="9">
        <v>44421.0</v>
      </c>
      <c r="N1131" s="10" t="s">
        <v>254</v>
      </c>
      <c r="O1131" s="10">
        <v>445.0</v>
      </c>
      <c r="P1131" s="10" t="s">
        <v>284</v>
      </c>
      <c r="Q1131" s="10" t="s">
        <v>12</v>
      </c>
      <c r="R1131" s="13">
        <f t="shared" si="2"/>
        <v>6</v>
      </c>
      <c r="S1131" s="6"/>
      <c r="T1131" s="6"/>
      <c r="U1131" s="6"/>
    </row>
    <row r="1132">
      <c r="A1132" s="9">
        <v>44421.0</v>
      </c>
      <c r="B1132" s="10" t="s">
        <v>254</v>
      </c>
      <c r="C1132" s="10" t="s">
        <v>293</v>
      </c>
      <c r="D1132" s="10" t="s">
        <v>287</v>
      </c>
      <c r="E1132" s="11">
        <v>110.0</v>
      </c>
      <c r="F1132" s="10" t="s">
        <v>31</v>
      </c>
      <c r="G1132" s="13">
        <f t="shared" si="1"/>
        <v>6</v>
      </c>
      <c r="H1132" s="6"/>
      <c r="I1132" s="6"/>
      <c r="J1132" s="6"/>
      <c r="M1132" s="9">
        <v>44421.0</v>
      </c>
      <c r="N1132" s="10" t="s">
        <v>254</v>
      </c>
      <c r="O1132" s="10" t="s">
        <v>293</v>
      </c>
      <c r="P1132" s="10" t="s">
        <v>287</v>
      </c>
      <c r="Q1132" s="10" t="s">
        <v>31</v>
      </c>
      <c r="R1132" s="13">
        <f t="shared" si="2"/>
        <v>6</v>
      </c>
      <c r="S1132" s="6"/>
      <c r="T1132" s="6"/>
      <c r="U1132" s="6"/>
    </row>
    <row r="1133">
      <c r="A1133" s="9">
        <v>44421.0</v>
      </c>
      <c r="B1133" s="10" t="s">
        <v>254</v>
      </c>
      <c r="C1133" s="10">
        <v>6347.0</v>
      </c>
      <c r="D1133" s="10" t="s">
        <v>288</v>
      </c>
      <c r="E1133" s="11">
        <v>280.0</v>
      </c>
      <c r="F1133" s="10" t="s">
        <v>14</v>
      </c>
      <c r="G1133" s="13">
        <f t="shared" si="1"/>
        <v>6</v>
      </c>
      <c r="H1133" s="6"/>
      <c r="I1133" s="6"/>
      <c r="J1133" s="6"/>
      <c r="M1133" s="9">
        <v>44421.0</v>
      </c>
      <c r="N1133" s="10" t="s">
        <v>254</v>
      </c>
      <c r="O1133" s="10">
        <v>6347.0</v>
      </c>
      <c r="P1133" s="10" t="s">
        <v>288</v>
      </c>
      <c r="Q1133" s="10" t="s">
        <v>14</v>
      </c>
      <c r="R1133" s="13">
        <f t="shared" si="2"/>
        <v>6</v>
      </c>
      <c r="S1133" s="6"/>
      <c r="T1133" s="6"/>
      <c r="U1133" s="6"/>
    </row>
    <row r="1134">
      <c r="A1134" s="9">
        <v>44421.0</v>
      </c>
      <c r="B1134" s="10" t="s">
        <v>254</v>
      </c>
      <c r="C1134" s="10" t="s">
        <v>294</v>
      </c>
      <c r="D1134" s="10" t="s">
        <v>280</v>
      </c>
      <c r="E1134" s="11">
        <v>280.0</v>
      </c>
      <c r="F1134" s="10" t="s">
        <v>18</v>
      </c>
      <c r="G1134" s="13">
        <f t="shared" si="1"/>
        <v>6</v>
      </c>
      <c r="H1134" s="6"/>
      <c r="I1134" s="6"/>
      <c r="J1134" s="6"/>
      <c r="M1134" s="9">
        <v>44421.0</v>
      </c>
      <c r="N1134" s="10" t="s">
        <v>254</v>
      </c>
      <c r="O1134" s="10" t="s">
        <v>294</v>
      </c>
      <c r="P1134" s="10" t="s">
        <v>280</v>
      </c>
      <c r="Q1134" s="10" t="s">
        <v>18</v>
      </c>
      <c r="R1134" s="13">
        <f t="shared" si="2"/>
        <v>6</v>
      </c>
      <c r="S1134" s="6"/>
      <c r="T1134" s="6"/>
      <c r="U1134" s="6"/>
    </row>
    <row r="1135">
      <c r="A1135" s="9">
        <v>44421.0</v>
      </c>
      <c r="B1135" s="10" t="s">
        <v>254</v>
      </c>
      <c r="C1135" s="10">
        <v>5742.0</v>
      </c>
      <c r="D1135" s="10" t="s">
        <v>280</v>
      </c>
      <c r="E1135" s="11">
        <v>280.0</v>
      </c>
      <c r="F1135" s="10" t="s">
        <v>18</v>
      </c>
      <c r="G1135" s="13">
        <f t="shared" si="1"/>
        <v>6</v>
      </c>
      <c r="H1135" s="6"/>
      <c r="I1135" s="6"/>
      <c r="J1135" s="6"/>
      <c r="M1135" s="9">
        <v>44421.0</v>
      </c>
      <c r="N1135" s="10" t="s">
        <v>254</v>
      </c>
      <c r="O1135" s="10">
        <v>5742.0</v>
      </c>
      <c r="P1135" s="10" t="s">
        <v>280</v>
      </c>
      <c r="Q1135" s="10" t="s">
        <v>18</v>
      </c>
      <c r="R1135" s="13">
        <f t="shared" si="2"/>
        <v>6</v>
      </c>
      <c r="S1135" s="6"/>
      <c r="T1135" s="6"/>
      <c r="U1135" s="6"/>
    </row>
    <row r="1136">
      <c r="A1136" s="9">
        <v>44421.0</v>
      </c>
      <c r="B1136" s="10" t="s">
        <v>254</v>
      </c>
      <c r="C1136" s="10">
        <v>7042.0</v>
      </c>
      <c r="D1136" s="10" t="s">
        <v>277</v>
      </c>
      <c r="E1136" s="11">
        <v>350.0</v>
      </c>
      <c r="F1136" s="10" t="s">
        <v>14</v>
      </c>
      <c r="G1136" s="13">
        <f t="shared" si="1"/>
        <v>6</v>
      </c>
      <c r="H1136" s="6"/>
      <c r="I1136" s="6"/>
      <c r="J1136" s="6"/>
      <c r="M1136" s="9">
        <v>44421.0</v>
      </c>
      <c r="N1136" s="10" t="s">
        <v>254</v>
      </c>
      <c r="O1136" s="10">
        <v>7042.0</v>
      </c>
      <c r="P1136" s="10" t="s">
        <v>277</v>
      </c>
      <c r="Q1136" s="10" t="s">
        <v>14</v>
      </c>
      <c r="R1136" s="13">
        <f t="shared" si="2"/>
        <v>6</v>
      </c>
      <c r="S1136" s="6"/>
      <c r="T1136" s="6"/>
      <c r="U1136" s="6"/>
    </row>
    <row r="1137">
      <c r="A1137" s="9">
        <v>44421.0</v>
      </c>
      <c r="B1137" s="10" t="s">
        <v>254</v>
      </c>
      <c r="C1137" s="10" t="s">
        <v>258</v>
      </c>
      <c r="D1137" s="10" t="s">
        <v>285</v>
      </c>
      <c r="E1137" s="11">
        <v>270.0</v>
      </c>
      <c r="F1137" s="10" t="s">
        <v>18</v>
      </c>
      <c r="G1137" s="13">
        <f t="shared" si="1"/>
        <v>6</v>
      </c>
      <c r="H1137" s="6"/>
      <c r="I1137" s="6"/>
      <c r="J1137" s="6"/>
      <c r="M1137" s="9">
        <v>44421.0</v>
      </c>
      <c r="N1137" s="10" t="s">
        <v>254</v>
      </c>
      <c r="O1137" s="10" t="s">
        <v>258</v>
      </c>
      <c r="P1137" s="10" t="s">
        <v>285</v>
      </c>
      <c r="Q1137" s="10" t="s">
        <v>18</v>
      </c>
      <c r="R1137" s="13">
        <f t="shared" si="2"/>
        <v>6</v>
      </c>
      <c r="S1137" s="6"/>
      <c r="T1137" s="6"/>
      <c r="U1137" s="6"/>
    </row>
    <row r="1138">
      <c r="A1138" s="9">
        <v>44421.0</v>
      </c>
      <c r="B1138" s="10" t="s">
        <v>254</v>
      </c>
      <c r="C1138" s="10" t="s">
        <v>329</v>
      </c>
      <c r="D1138" s="10" t="s">
        <v>288</v>
      </c>
      <c r="E1138" s="11">
        <v>280.0</v>
      </c>
      <c r="F1138" s="10" t="s">
        <v>14</v>
      </c>
      <c r="G1138" s="13">
        <f t="shared" si="1"/>
        <v>6</v>
      </c>
      <c r="H1138" s="6"/>
      <c r="I1138" s="6"/>
      <c r="J1138" s="6"/>
      <c r="M1138" s="9">
        <v>44421.0</v>
      </c>
      <c r="N1138" s="10" t="s">
        <v>254</v>
      </c>
      <c r="O1138" s="10" t="s">
        <v>329</v>
      </c>
      <c r="P1138" s="10" t="s">
        <v>288</v>
      </c>
      <c r="Q1138" s="10" t="s">
        <v>14</v>
      </c>
      <c r="R1138" s="13">
        <f t="shared" si="2"/>
        <v>6</v>
      </c>
      <c r="S1138" s="6"/>
      <c r="T1138" s="6"/>
      <c r="U1138" s="6"/>
    </row>
    <row r="1139">
      <c r="A1139" s="9">
        <v>44421.0</v>
      </c>
      <c r="B1139" s="10" t="s">
        <v>254</v>
      </c>
      <c r="C1139" s="10" t="s">
        <v>259</v>
      </c>
      <c r="D1139" s="10" t="s">
        <v>285</v>
      </c>
      <c r="E1139" s="11">
        <v>270.0</v>
      </c>
      <c r="F1139" s="10" t="s">
        <v>18</v>
      </c>
      <c r="G1139" s="13">
        <f t="shared" si="1"/>
        <v>6</v>
      </c>
      <c r="H1139" s="6"/>
      <c r="I1139" s="6"/>
      <c r="J1139" s="6"/>
      <c r="M1139" s="9">
        <v>44421.0</v>
      </c>
      <c r="N1139" s="10" t="s">
        <v>254</v>
      </c>
      <c r="O1139" s="10" t="s">
        <v>259</v>
      </c>
      <c r="P1139" s="10" t="s">
        <v>285</v>
      </c>
      <c r="Q1139" s="10" t="s">
        <v>18</v>
      </c>
      <c r="R1139" s="13">
        <f t="shared" si="2"/>
        <v>6</v>
      </c>
      <c r="S1139" s="6"/>
      <c r="T1139" s="6"/>
      <c r="U1139" s="6"/>
    </row>
    <row r="1140">
      <c r="A1140" s="9">
        <v>44421.0</v>
      </c>
      <c r="B1140" s="10" t="s">
        <v>254</v>
      </c>
      <c r="C1140" s="10" t="s">
        <v>260</v>
      </c>
      <c r="D1140" s="10" t="s">
        <v>285</v>
      </c>
      <c r="E1140" s="11">
        <v>270.0</v>
      </c>
      <c r="F1140" s="10" t="s">
        <v>18</v>
      </c>
      <c r="G1140" s="13">
        <f t="shared" si="1"/>
        <v>6</v>
      </c>
      <c r="H1140" s="6"/>
      <c r="I1140" s="6"/>
      <c r="J1140" s="6"/>
      <c r="M1140" s="9">
        <v>44421.0</v>
      </c>
      <c r="N1140" s="10" t="s">
        <v>254</v>
      </c>
      <c r="O1140" s="10" t="s">
        <v>260</v>
      </c>
      <c r="P1140" s="10" t="s">
        <v>285</v>
      </c>
      <c r="Q1140" s="10" t="s">
        <v>18</v>
      </c>
      <c r="R1140" s="13">
        <f t="shared" si="2"/>
        <v>6</v>
      </c>
      <c r="S1140" s="6"/>
      <c r="T1140" s="6"/>
      <c r="U1140" s="6"/>
    </row>
    <row r="1141">
      <c r="A1141" s="9">
        <v>44421.0</v>
      </c>
      <c r="B1141" s="10" t="s">
        <v>254</v>
      </c>
      <c r="C1141" s="10" t="s">
        <v>68</v>
      </c>
      <c r="D1141" s="10" t="s">
        <v>286</v>
      </c>
      <c r="E1141" s="11">
        <v>130.0</v>
      </c>
      <c r="F1141" s="10" t="s">
        <v>31</v>
      </c>
      <c r="G1141" s="13">
        <f t="shared" si="1"/>
        <v>6</v>
      </c>
      <c r="H1141" s="6"/>
      <c r="I1141" s="6"/>
      <c r="J1141" s="6"/>
      <c r="M1141" s="9">
        <v>44421.0</v>
      </c>
      <c r="N1141" s="10" t="s">
        <v>254</v>
      </c>
      <c r="O1141" s="10" t="s">
        <v>68</v>
      </c>
      <c r="P1141" s="10" t="s">
        <v>286</v>
      </c>
      <c r="Q1141" s="10" t="s">
        <v>31</v>
      </c>
      <c r="R1141" s="13">
        <f t="shared" si="2"/>
        <v>6</v>
      </c>
      <c r="S1141" s="6"/>
      <c r="T1141" s="6"/>
      <c r="U1141" s="6"/>
    </row>
    <row r="1142">
      <c r="A1142" s="9">
        <v>44421.0</v>
      </c>
      <c r="B1142" s="10" t="s">
        <v>40</v>
      </c>
      <c r="C1142" s="10" t="s">
        <v>41</v>
      </c>
      <c r="D1142" s="10" t="s">
        <v>277</v>
      </c>
      <c r="E1142" s="11">
        <v>350.0</v>
      </c>
      <c r="F1142" s="10" t="s">
        <v>14</v>
      </c>
      <c r="G1142" s="13">
        <f t="shared" si="1"/>
        <v>6</v>
      </c>
      <c r="H1142" s="6"/>
      <c r="I1142" s="6"/>
      <c r="J1142" s="6"/>
      <c r="M1142" s="9">
        <v>44421.0</v>
      </c>
      <c r="N1142" s="10" t="s">
        <v>40</v>
      </c>
      <c r="O1142" s="10" t="s">
        <v>41</v>
      </c>
      <c r="P1142" s="10" t="s">
        <v>277</v>
      </c>
      <c r="Q1142" s="10" t="s">
        <v>14</v>
      </c>
      <c r="R1142" s="13">
        <f t="shared" si="2"/>
        <v>6</v>
      </c>
      <c r="S1142" s="6"/>
      <c r="T1142" s="6"/>
      <c r="U1142" s="6"/>
    </row>
    <row r="1143">
      <c r="A1143" s="9">
        <v>44421.0</v>
      </c>
      <c r="B1143" s="10" t="s">
        <v>40</v>
      </c>
      <c r="C1143" s="10" t="s">
        <v>167</v>
      </c>
      <c r="D1143" s="10" t="s">
        <v>284</v>
      </c>
      <c r="E1143" s="11">
        <v>140.0</v>
      </c>
      <c r="F1143" s="10" t="s">
        <v>12</v>
      </c>
      <c r="G1143" s="13">
        <f t="shared" si="1"/>
        <v>6</v>
      </c>
      <c r="H1143" s="6"/>
      <c r="I1143" s="6"/>
      <c r="J1143" s="6"/>
      <c r="M1143" s="9">
        <v>44421.0</v>
      </c>
      <c r="N1143" s="10" t="s">
        <v>40</v>
      </c>
      <c r="O1143" s="10" t="s">
        <v>167</v>
      </c>
      <c r="P1143" s="10" t="s">
        <v>284</v>
      </c>
      <c r="Q1143" s="10" t="s">
        <v>12</v>
      </c>
      <c r="R1143" s="13">
        <f t="shared" si="2"/>
        <v>6</v>
      </c>
      <c r="S1143" s="6"/>
      <c r="T1143" s="6"/>
      <c r="U1143" s="6"/>
    </row>
    <row r="1144">
      <c r="A1144" s="9">
        <v>44421.0</v>
      </c>
      <c r="B1144" s="10" t="s">
        <v>40</v>
      </c>
      <c r="C1144" s="10" t="s">
        <v>169</v>
      </c>
      <c r="D1144" s="10" t="s">
        <v>282</v>
      </c>
      <c r="E1144" s="11">
        <v>200.0</v>
      </c>
      <c r="F1144" s="10" t="s">
        <v>14</v>
      </c>
      <c r="G1144" s="13">
        <f t="shared" si="1"/>
        <v>6</v>
      </c>
      <c r="H1144" s="6"/>
      <c r="I1144" s="6"/>
      <c r="J1144" s="6"/>
      <c r="M1144" s="9">
        <v>44421.0</v>
      </c>
      <c r="N1144" s="10" t="s">
        <v>40</v>
      </c>
      <c r="O1144" s="10" t="s">
        <v>169</v>
      </c>
      <c r="P1144" s="10" t="s">
        <v>282</v>
      </c>
      <c r="Q1144" s="10" t="s">
        <v>14</v>
      </c>
      <c r="R1144" s="13">
        <f t="shared" si="2"/>
        <v>6</v>
      </c>
      <c r="S1144" s="6"/>
      <c r="T1144" s="6"/>
      <c r="U1144" s="6"/>
    </row>
    <row r="1145">
      <c r="A1145" s="9">
        <v>44421.0</v>
      </c>
      <c r="B1145" s="10" t="s">
        <v>97</v>
      </c>
      <c r="C1145" s="16">
        <v>1.0E46</v>
      </c>
      <c r="D1145" s="10" t="s">
        <v>279</v>
      </c>
      <c r="E1145" s="11">
        <v>170.0</v>
      </c>
      <c r="F1145" s="10" t="s">
        <v>12</v>
      </c>
      <c r="G1145" s="13">
        <f t="shared" si="1"/>
        <v>6</v>
      </c>
      <c r="H1145" s="6"/>
      <c r="I1145" s="6"/>
      <c r="J1145" s="6"/>
      <c r="M1145" s="9">
        <v>44421.0</v>
      </c>
      <c r="N1145" s="10" t="s">
        <v>97</v>
      </c>
      <c r="O1145" s="16">
        <v>1.0E46</v>
      </c>
      <c r="P1145" s="10" t="s">
        <v>279</v>
      </c>
      <c r="Q1145" s="10" t="s">
        <v>12</v>
      </c>
      <c r="R1145" s="13">
        <f t="shared" si="2"/>
        <v>6</v>
      </c>
      <c r="S1145" s="6"/>
      <c r="T1145" s="6"/>
      <c r="U1145" s="6"/>
    </row>
    <row r="1146">
      <c r="A1146" s="9">
        <v>44421.0</v>
      </c>
      <c r="B1146" s="10" t="s">
        <v>97</v>
      </c>
      <c r="C1146" s="10" t="s">
        <v>98</v>
      </c>
      <c r="D1146" s="10" t="s">
        <v>280</v>
      </c>
      <c r="E1146" s="11">
        <v>280.0</v>
      </c>
      <c r="F1146" s="10" t="s">
        <v>18</v>
      </c>
      <c r="G1146" s="13">
        <f t="shared" si="1"/>
        <v>6</v>
      </c>
      <c r="H1146" s="6"/>
      <c r="I1146" s="6"/>
      <c r="J1146" s="6"/>
      <c r="M1146" s="9">
        <v>44421.0</v>
      </c>
      <c r="N1146" s="10" t="s">
        <v>97</v>
      </c>
      <c r="O1146" s="10" t="s">
        <v>98</v>
      </c>
      <c r="P1146" s="10" t="s">
        <v>280</v>
      </c>
      <c r="Q1146" s="10" t="s">
        <v>18</v>
      </c>
      <c r="R1146" s="13">
        <f t="shared" si="2"/>
        <v>6</v>
      </c>
      <c r="S1146" s="6"/>
      <c r="T1146" s="6"/>
      <c r="U1146" s="6"/>
    </row>
    <row r="1147">
      <c r="A1147" s="9">
        <v>44421.0</v>
      </c>
      <c r="B1147" s="10" t="s">
        <v>97</v>
      </c>
      <c r="C1147" s="16">
        <v>4.0E47</v>
      </c>
      <c r="D1147" s="10" t="s">
        <v>279</v>
      </c>
      <c r="E1147" s="11">
        <v>170.0</v>
      </c>
      <c r="F1147" s="10" t="s">
        <v>12</v>
      </c>
      <c r="G1147" s="13">
        <f t="shared" si="1"/>
        <v>6</v>
      </c>
      <c r="H1147" s="6"/>
      <c r="I1147" s="6"/>
      <c r="J1147" s="6"/>
      <c r="M1147" s="9">
        <v>44421.0</v>
      </c>
      <c r="N1147" s="10" t="s">
        <v>97</v>
      </c>
      <c r="O1147" s="16">
        <v>4.0E47</v>
      </c>
      <c r="P1147" s="10" t="s">
        <v>279</v>
      </c>
      <c r="Q1147" s="10" t="s">
        <v>12</v>
      </c>
      <c r="R1147" s="13">
        <f t="shared" si="2"/>
        <v>6</v>
      </c>
      <c r="S1147" s="6"/>
      <c r="T1147" s="6"/>
      <c r="U1147" s="6"/>
    </row>
    <row r="1148">
      <c r="A1148" s="9">
        <v>44421.0</v>
      </c>
      <c r="B1148" s="10" t="s">
        <v>97</v>
      </c>
      <c r="C1148" s="10" t="s">
        <v>330</v>
      </c>
      <c r="D1148" s="10" t="s">
        <v>277</v>
      </c>
      <c r="E1148" s="11">
        <v>350.0</v>
      </c>
      <c r="F1148" s="10" t="s">
        <v>14</v>
      </c>
      <c r="G1148" s="13">
        <f t="shared" si="1"/>
        <v>6</v>
      </c>
      <c r="H1148" s="6"/>
      <c r="I1148" s="6"/>
      <c r="J1148" s="6"/>
      <c r="M1148" s="9">
        <v>44421.0</v>
      </c>
      <c r="N1148" s="10" t="s">
        <v>97</v>
      </c>
      <c r="O1148" s="10" t="s">
        <v>330</v>
      </c>
      <c r="P1148" s="10" t="s">
        <v>277</v>
      </c>
      <c r="Q1148" s="10" t="s">
        <v>14</v>
      </c>
      <c r="R1148" s="13">
        <f t="shared" si="2"/>
        <v>6</v>
      </c>
      <c r="S1148" s="6"/>
      <c r="T1148" s="6"/>
      <c r="U1148" s="6"/>
    </row>
    <row r="1149">
      <c r="A1149" s="9">
        <v>44421.0</v>
      </c>
      <c r="B1149" s="10" t="s">
        <v>97</v>
      </c>
      <c r="C1149" s="10" t="s">
        <v>100</v>
      </c>
      <c r="D1149" s="10" t="s">
        <v>285</v>
      </c>
      <c r="E1149" s="11">
        <v>270.0</v>
      </c>
      <c r="F1149" s="10" t="s">
        <v>18</v>
      </c>
      <c r="G1149" s="13">
        <f t="shared" si="1"/>
        <v>6</v>
      </c>
      <c r="H1149" s="6"/>
      <c r="I1149" s="6"/>
      <c r="J1149" s="6"/>
      <c r="M1149" s="9">
        <v>44421.0</v>
      </c>
      <c r="N1149" s="10" t="s">
        <v>97</v>
      </c>
      <c r="O1149" s="10" t="s">
        <v>100</v>
      </c>
      <c r="P1149" s="10" t="s">
        <v>285</v>
      </c>
      <c r="Q1149" s="10" t="s">
        <v>18</v>
      </c>
      <c r="R1149" s="13">
        <f t="shared" si="2"/>
        <v>6</v>
      </c>
      <c r="S1149" s="6"/>
      <c r="T1149" s="6"/>
      <c r="U1149" s="6"/>
    </row>
    <row r="1150">
      <c r="A1150" s="9">
        <v>44421.0</v>
      </c>
      <c r="B1150" s="10" t="s">
        <v>97</v>
      </c>
      <c r="C1150" s="10" t="s">
        <v>101</v>
      </c>
      <c r="D1150" s="10" t="s">
        <v>277</v>
      </c>
      <c r="E1150" s="11">
        <v>350.0</v>
      </c>
      <c r="F1150" s="10" t="s">
        <v>14</v>
      </c>
      <c r="G1150" s="13">
        <f t="shared" si="1"/>
        <v>6</v>
      </c>
      <c r="H1150" s="6"/>
      <c r="I1150" s="6"/>
      <c r="J1150" s="6"/>
      <c r="M1150" s="9">
        <v>44421.0</v>
      </c>
      <c r="N1150" s="10" t="s">
        <v>97</v>
      </c>
      <c r="O1150" s="10" t="s">
        <v>101</v>
      </c>
      <c r="P1150" s="10" t="s">
        <v>277</v>
      </c>
      <c r="Q1150" s="10" t="s">
        <v>14</v>
      </c>
      <c r="R1150" s="13">
        <f t="shared" si="2"/>
        <v>6</v>
      </c>
      <c r="S1150" s="6"/>
      <c r="T1150" s="6"/>
      <c r="U1150" s="6"/>
    </row>
    <row r="1151">
      <c r="A1151" s="9">
        <v>44421.0</v>
      </c>
      <c r="B1151" s="10" t="s">
        <v>97</v>
      </c>
      <c r="C1151" s="10" t="s">
        <v>331</v>
      </c>
      <c r="D1151" s="10" t="s">
        <v>277</v>
      </c>
      <c r="E1151" s="11">
        <v>350.0</v>
      </c>
      <c r="F1151" s="10" t="s">
        <v>14</v>
      </c>
      <c r="G1151" s="13">
        <f t="shared" si="1"/>
        <v>6</v>
      </c>
      <c r="H1151" s="6"/>
      <c r="I1151" s="6"/>
      <c r="J1151" s="6"/>
      <c r="M1151" s="9">
        <v>44421.0</v>
      </c>
      <c r="N1151" s="10" t="s">
        <v>97</v>
      </c>
      <c r="O1151" s="10" t="s">
        <v>331</v>
      </c>
      <c r="P1151" s="10" t="s">
        <v>277</v>
      </c>
      <c r="Q1151" s="10" t="s">
        <v>14</v>
      </c>
      <c r="R1151" s="13">
        <f t="shared" si="2"/>
        <v>6</v>
      </c>
      <c r="S1151" s="6"/>
      <c r="T1151" s="6"/>
      <c r="U1151" s="6"/>
    </row>
    <row r="1152">
      <c r="A1152" s="9">
        <v>44421.0</v>
      </c>
      <c r="B1152" s="10" t="s">
        <v>97</v>
      </c>
      <c r="C1152" s="10" t="s">
        <v>102</v>
      </c>
      <c r="D1152" s="10" t="s">
        <v>284</v>
      </c>
      <c r="E1152" s="11">
        <v>140.0</v>
      </c>
      <c r="F1152" s="10" t="s">
        <v>12</v>
      </c>
      <c r="G1152" s="13">
        <f t="shared" si="1"/>
        <v>6</v>
      </c>
      <c r="H1152" s="6"/>
      <c r="I1152" s="6"/>
      <c r="J1152" s="6"/>
      <c r="M1152" s="9">
        <v>44421.0</v>
      </c>
      <c r="N1152" s="10" t="s">
        <v>97</v>
      </c>
      <c r="O1152" s="10" t="s">
        <v>102</v>
      </c>
      <c r="P1152" s="10" t="s">
        <v>284</v>
      </c>
      <c r="Q1152" s="10" t="s">
        <v>12</v>
      </c>
      <c r="R1152" s="13">
        <f t="shared" si="2"/>
        <v>6</v>
      </c>
      <c r="S1152" s="6"/>
      <c r="T1152" s="6"/>
      <c r="U1152" s="6"/>
    </row>
    <row r="1153">
      <c r="A1153" s="9">
        <v>44421.0</v>
      </c>
      <c r="B1153" s="10" t="s">
        <v>97</v>
      </c>
      <c r="C1153" s="10">
        <v>1044.0</v>
      </c>
      <c r="D1153" s="10" t="s">
        <v>280</v>
      </c>
      <c r="E1153" s="11">
        <v>280.0</v>
      </c>
      <c r="F1153" s="10" t="s">
        <v>18</v>
      </c>
      <c r="G1153" s="13">
        <f t="shared" si="1"/>
        <v>6</v>
      </c>
      <c r="H1153" s="6"/>
      <c r="I1153" s="6"/>
      <c r="J1153" s="6"/>
      <c r="M1153" s="9">
        <v>44421.0</v>
      </c>
      <c r="N1153" s="10" t="s">
        <v>97</v>
      </c>
      <c r="O1153" s="10">
        <v>1044.0</v>
      </c>
      <c r="P1153" s="10" t="s">
        <v>280</v>
      </c>
      <c r="Q1153" s="10" t="s">
        <v>18</v>
      </c>
      <c r="R1153" s="13">
        <f t="shared" si="2"/>
        <v>6</v>
      </c>
      <c r="S1153" s="6"/>
      <c r="T1153" s="6"/>
      <c r="U1153" s="6"/>
    </row>
    <row r="1154">
      <c r="A1154" s="9">
        <v>44421.0</v>
      </c>
      <c r="B1154" s="10" t="s">
        <v>97</v>
      </c>
      <c r="C1154" s="10">
        <v>8043.0</v>
      </c>
      <c r="D1154" s="10" t="s">
        <v>277</v>
      </c>
      <c r="E1154" s="11">
        <v>350.0</v>
      </c>
      <c r="F1154" s="10" t="s">
        <v>14</v>
      </c>
      <c r="G1154" s="13">
        <f t="shared" si="1"/>
        <v>6</v>
      </c>
      <c r="H1154" s="6"/>
      <c r="I1154" s="6"/>
      <c r="J1154" s="6"/>
      <c r="M1154" s="9">
        <v>44421.0</v>
      </c>
      <c r="N1154" s="10" t="s">
        <v>97</v>
      </c>
      <c r="O1154" s="10">
        <v>8043.0</v>
      </c>
      <c r="P1154" s="10" t="s">
        <v>277</v>
      </c>
      <c r="Q1154" s="10" t="s">
        <v>14</v>
      </c>
      <c r="R1154" s="13">
        <f t="shared" si="2"/>
        <v>6</v>
      </c>
      <c r="S1154" s="6"/>
      <c r="T1154" s="6"/>
      <c r="U1154" s="6"/>
    </row>
    <row r="1155">
      <c r="A1155" s="9">
        <v>44421.0</v>
      </c>
      <c r="B1155" s="10" t="s">
        <v>97</v>
      </c>
      <c r="C1155" s="10" t="s">
        <v>103</v>
      </c>
      <c r="D1155" s="10" t="s">
        <v>285</v>
      </c>
      <c r="E1155" s="11">
        <v>270.0</v>
      </c>
      <c r="F1155" s="10" t="s">
        <v>18</v>
      </c>
      <c r="G1155" s="13">
        <f t="shared" si="1"/>
        <v>6</v>
      </c>
      <c r="H1155" s="6"/>
      <c r="I1155" s="6"/>
      <c r="J1155" s="6"/>
      <c r="M1155" s="9">
        <v>44421.0</v>
      </c>
      <c r="N1155" s="10" t="s">
        <v>97</v>
      </c>
      <c r="O1155" s="10" t="s">
        <v>103</v>
      </c>
      <c r="P1155" s="10" t="s">
        <v>285</v>
      </c>
      <c r="Q1155" s="10" t="s">
        <v>18</v>
      </c>
      <c r="R1155" s="13">
        <f t="shared" si="2"/>
        <v>6</v>
      </c>
      <c r="S1155" s="6"/>
      <c r="T1155" s="6"/>
      <c r="U1155" s="6"/>
    </row>
    <row r="1156">
      <c r="A1156" s="9">
        <v>44421.0</v>
      </c>
      <c r="B1156" s="10" t="s">
        <v>97</v>
      </c>
      <c r="C1156" s="10" t="s">
        <v>332</v>
      </c>
      <c r="D1156" s="10" t="s">
        <v>277</v>
      </c>
      <c r="E1156" s="11">
        <v>350.0</v>
      </c>
      <c r="F1156" s="10" t="s">
        <v>14</v>
      </c>
      <c r="G1156" s="13">
        <f t="shared" si="1"/>
        <v>6</v>
      </c>
      <c r="H1156" s="6"/>
      <c r="I1156" s="6"/>
      <c r="J1156" s="6"/>
      <c r="M1156" s="9">
        <v>44421.0</v>
      </c>
      <c r="N1156" s="10" t="s">
        <v>97</v>
      </c>
      <c r="O1156" s="10" t="s">
        <v>332</v>
      </c>
      <c r="P1156" s="10" t="s">
        <v>277</v>
      </c>
      <c r="Q1156" s="10" t="s">
        <v>14</v>
      </c>
      <c r="R1156" s="13">
        <f t="shared" si="2"/>
        <v>6</v>
      </c>
      <c r="S1156" s="6"/>
      <c r="T1156" s="6"/>
      <c r="U1156" s="6"/>
    </row>
    <row r="1157">
      <c r="A1157" s="9">
        <v>44421.0</v>
      </c>
      <c r="B1157" s="10" t="s">
        <v>97</v>
      </c>
      <c r="C1157" s="10" t="s">
        <v>239</v>
      </c>
      <c r="D1157" s="10" t="s">
        <v>285</v>
      </c>
      <c r="E1157" s="11">
        <v>270.0</v>
      </c>
      <c r="F1157" s="10" t="s">
        <v>18</v>
      </c>
      <c r="G1157" s="13">
        <f t="shared" si="1"/>
        <v>6</v>
      </c>
      <c r="H1157" s="6"/>
      <c r="I1157" s="6"/>
      <c r="J1157" s="6"/>
      <c r="M1157" s="9">
        <v>44421.0</v>
      </c>
      <c r="N1157" s="10" t="s">
        <v>97</v>
      </c>
      <c r="O1157" s="10" t="s">
        <v>239</v>
      </c>
      <c r="P1157" s="10" t="s">
        <v>285</v>
      </c>
      <c r="Q1157" s="10" t="s">
        <v>18</v>
      </c>
      <c r="R1157" s="13">
        <f t="shared" si="2"/>
        <v>6</v>
      </c>
      <c r="S1157" s="6"/>
      <c r="T1157" s="6"/>
      <c r="U1157" s="6"/>
    </row>
    <row r="1158">
      <c r="A1158" s="9">
        <v>44421.0</v>
      </c>
      <c r="B1158" s="10" t="s">
        <v>97</v>
      </c>
      <c r="C1158" s="10">
        <v>6145.0</v>
      </c>
      <c r="D1158" s="10" t="s">
        <v>285</v>
      </c>
      <c r="E1158" s="11">
        <v>270.0</v>
      </c>
      <c r="F1158" s="10" t="s">
        <v>18</v>
      </c>
      <c r="G1158" s="13">
        <f t="shared" si="1"/>
        <v>6</v>
      </c>
      <c r="H1158" s="6"/>
      <c r="I1158" s="6"/>
      <c r="J1158" s="6"/>
      <c r="M1158" s="9">
        <v>44421.0</v>
      </c>
      <c r="N1158" s="10" t="s">
        <v>97</v>
      </c>
      <c r="O1158" s="10">
        <v>6145.0</v>
      </c>
      <c r="P1158" s="10" t="s">
        <v>285</v>
      </c>
      <c r="Q1158" s="10" t="s">
        <v>18</v>
      </c>
      <c r="R1158" s="13">
        <f t="shared" si="2"/>
        <v>6</v>
      </c>
      <c r="S1158" s="6"/>
      <c r="T1158" s="6"/>
      <c r="U1158" s="6"/>
    </row>
    <row r="1159">
      <c r="A1159" s="9">
        <v>44421.0</v>
      </c>
      <c r="B1159" s="10" t="s">
        <v>97</v>
      </c>
      <c r="C1159" s="10">
        <v>5049.0</v>
      </c>
      <c r="D1159" s="10" t="s">
        <v>279</v>
      </c>
      <c r="E1159" s="11">
        <v>170.0</v>
      </c>
      <c r="F1159" s="10" t="s">
        <v>12</v>
      </c>
      <c r="G1159" s="13">
        <f t="shared" si="1"/>
        <v>6</v>
      </c>
      <c r="H1159" s="6"/>
      <c r="I1159" s="6"/>
      <c r="J1159" s="6"/>
      <c r="M1159" s="9">
        <v>44421.0</v>
      </c>
      <c r="N1159" s="10" t="s">
        <v>97</v>
      </c>
      <c r="O1159" s="10">
        <v>5049.0</v>
      </c>
      <c r="P1159" s="10" t="s">
        <v>279</v>
      </c>
      <c r="Q1159" s="10" t="s">
        <v>12</v>
      </c>
      <c r="R1159" s="13">
        <f t="shared" si="2"/>
        <v>6</v>
      </c>
      <c r="S1159" s="6"/>
      <c r="T1159" s="6"/>
      <c r="U1159" s="6"/>
    </row>
    <row r="1160">
      <c r="A1160" s="9">
        <v>44421.0</v>
      </c>
      <c r="B1160" s="10" t="s">
        <v>97</v>
      </c>
      <c r="C1160" s="10">
        <v>1342.0</v>
      </c>
      <c r="D1160" s="10" t="s">
        <v>284</v>
      </c>
      <c r="E1160" s="11">
        <v>140.0</v>
      </c>
      <c r="F1160" s="10" t="s">
        <v>12</v>
      </c>
      <c r="G1160" s="13">
        <f t="shared" si="1"/>
        <v>6</v>
      </c>
      <c r="H1160" s="6"/>
      <c r="I1160" s="6"/>
      <c r="J1160" s="6"/>
      <c r="M1160" s="9">
        <v>44421.0</v>
      </c>
      <c r="N1160" s="10" t="s">
        <v>97</v>
      </c>
      <c r="O1160" s="10">
        <v>1342.0</v>
      </c>
      <c r="P1160" s="10" t="s">
        <v>284</v>
      </c>
      <c r="Q1160" s="10" t="s">
        <v>12</v>
      </c>
      <c r="R1160" s="13">
        <f t="shared" si="2"/>
        <v>6</v>
      </c>
      <c r="S1160" s="6"/>
      <c r="T1160" s="6"/>
      <c r="U1160" s="6"/>
    </row>
    <row r="1161">
      <c r="A1161" s="9">
        <v>44421.0</v>
      </c>
      <c r="B1161" s="10" t="s">
        <v>97</v>
      </c>
      <c r="C1161" s="10">
        <v>5048.0</v>
      </c>
      <c r="D1161" s="10" t="s">
        <v>288</v>
      </c>
      <c r="E1161" s="11">
        <v>280.0</v>
      </c>
      <c r="F1161" s="10" t="s">
        <v>14</v>
      </c>
      <c r="G1161" s="13">
        <f t="shared" si="1"/>
        <v>6</v>
      </c>
      <c r="H1161" s="6"/>
      <c r="I1161" s="6"/>
      <c r="J1161" s="6"/>
      <c r="M1161" s="9">
        <v>44421.0</v>
      </c>
      <c r="N1161" s="10" t="s">
        <v>97</v>
      </c>
      <c r="O1161" s="10">
        <v>5048.0</v>
      </c>
      <c r="P1161" s="10" t="s">
        <v>288</v>
      </c>
      <c r="Q1161" s="10" t="s">
        <v>14</v>
      </c>
      <c r="R1161" s="13">
        <f t="shared" si="2"/>
        <v>6</v>
      </c>
      <c r="S1161" s="6"/>
      <c r="T1161" s="6"/>
      <c r="U1161" s="6"/>
    </row>
    <row r="1162">
      <c r="A1162" s="9">
        <v>44421.0</v>
      </c>
      <c r="B1162" s="10" t="s">
        <v>97</v>
      </c>
      <c r="C1162" s="10">
        <v>1641.0</v>
      </c>
      <c r="D1162" s="10" t="s">
        <v>285</v>
      </c>
      <c r="E1162" s="11">
        <v>270.0</v>
      </c>
      <c r="F1162" s="10" t="s">
        <v>18</v>
      </c>
      <c r="G1162" s="13">
        <f t="shared" si="1"/>
        <v>6</v>
      </c>
      <c r="H1162" s="6"/>
      <c r="I1162" s="6"/>
      <c r="J1162" s="6"/>
      <c r="M1162" s="9">
        <v>44421.0</v>
      </c>
      <c r="N1162" s="10" t="s">
        <v>97</v>
      </c>
      <c r="O1162" s="10">
        <v>1641.0</v>
      </c>
      <c r="P1162" s="10" t="s">
        <v>285</v>
      </c>
      <c r="Q1162" s="10" t="s">
        <v>18</v>
      </c>
      <c r="R1162" s="13">
        <f t="shared" si="2"/>
        <v>6</v>
      </c>
      <c r="S1162" s="6"/>
      <c r="T1162" s="6"/>
      <c r="U1162" s="6"/>
    </row>
    <row r="1163">
      <c r="A1163" s="9">
        <v>44421.0</v>
      </c>
      <c r="B1163" s="10" t="s">
        <v>97</v>
      </c>
      <c r="C1163" s="10" t="s">
        <v>333</v>
      </c>
      <c r="D1163" s="10" t="s">
        <v>284</v>
      </c>
      <c r="E1163" s="11">
        <v>140.0</v>
      </c>
      <c r="F1163" s="10" t="s">
        <v>12</v>
      </c>
      <c r="G1163" s="13">
        <f t="shared" si="1"/>
        <v>6</v>
      </c>
      <c r="H1163" s="6"/>
      <c r="I1163" s="6"/>
      <c r="J1163" s="6"/>
      <c r="M1163" s="9">
        <v>44421.0</v>
      </c>
      <c r="N1163" s="10" t="s">
        <v>97</v>
      </c>
      <c r="O1163" s="10" t="s">
        <v>333</v>
      </c>
      <c r="P1163" s="10" t="s">
        <v>284</v>
      </c>
      <c r="Q1163" s="10" t="s">
        <v>12</v>
      </c>
      <c r="R1163" s="13">
        <f t="shared" si="2"/>
        <v>6</v>
      </c>
      <c r="S1163" s="6"/>
      <c r="T1163" s="6"/>
      <c r="U1163" s="6"/>
    </row>
    <row r="1164">
      <c r="A1164" s="9">
        <v>44421.0</v>
      </c>
      <c r="B1164" s="10" t="s">
        <v>97</v>
      </c>
      <c r="C1164" s="10" t="s">
        <v>301</v>
      </c>
      <c r="D1164" s="10" t="s">
        <v>304</v>
      </c>
      <c r="E1164" s="11">
        <v>190.0</v>
      </c>
      <c r="F1164" s="10" t="s">
        <v>160</v>
      </c>
      <c r="G1164" s="13">
        <f t="shared" si="1"/>
        <v>6</v>
      </c>
      <c r="H1164" s="6"/>
      <c r="I1164" s="6"/>
      <c r="J1164" s="6"/>
      <c r="M1164" s="9">
        <v>44421.0</v>
      </c>
      <c r="N1164" s="10" t="s">
        <v>97</v>
      </c>
      <c r="O1164" s="10" t="s">
        <v>301</v>
      </c>
      <c r="P1164" s="10" t="s">
        <v>304</v>
      </c>
      <c r="Q1164" s="10" t="s">
        <v>160</v>
      </c>
      <c r="R1164" s="13">
        <f t="shared" si="2"/>
        <v>6</v>
      </c>
      <c r="S1164" s="6"/>
      <c r="T1164" s="6"/>
      <c r="U1164" s="6"/>
    </row>
    <row r="1165">
      <c r="A1165" s="9">
        <v>44421.0</v>
      </c>
      <c r="B1165" s="10" t="s">
        <v>97</v>
      </c>
      <c r="C1165" s="10" t="s">
        <v>334</v>
      </c>
      <c r="D1165" s="10" t="s">
        <v>277</v>
      </c>
      <c r="E1165" s="11">
        <v>350.0</v>
      </c>
      <c r="F1165" s="10" t="s">
        <v>14</v>
      </c>
      <c r="G1165" s="13">
        <f t="shared" si="1"/>
        <v>6</v>
      </c>
      <c r="H1165" s="6"/>
      <c r="I1165" s="6"/>
      <c r="J1165" s="6"/>
      <c r="M1165" s="9">
        <v>44421.0</v>
      </c>
      <c r="N1165" s="10" t="s">
        <v>97</v>
      </c>
      <c r="O1165" s="10" t="s">
        <v>334</v>
      </c>
      <c r="P1165" s="10" t="s">
        <v>277</v>
      </c>
      <c r="Q1165" s="10" t="s">
        <v>14</v>
      </c>
      <c r="R1165" s="13">
        <f t="shared" si="2"/>
        <v>6</v>
      </c>
      <c r="S1165" s="6"/>
      <c r="T1165" s="6"/>
      <c r="U1165" s="6"/>
    </row>
    <row r="1166">
      <c r="A1166" s="9">
        <v>44421.0</v>
      </c>
      <c r="B1166" s="10" t="s">
        <v>97</v>
      </c>
      <c r="C1166" s="10" t="s">
        <v>109</v>
      </c>
      <c r="D1166" s="10" t="s">
        <v>288</v>
      </c>
      <c r="E1166" s="11">
        <v>280.0</v>
      </c>
      <c r="F1166" s="10" t="s">
        <v>14</v>
      </c>
      <c r="G1166" s="13">
        <f t="shared" si="1"/>
        <v>6</v>
      </c>
      <c r="H1166" s="6"/>
      <c r="I1166" s="6"/>
      <c r="J1166" s="6"/>
      <c r="M1166" s="9">
        <v>44421.0</v>
      </c>
      <c r="N1166" s="10" t="s">
        <v>97</v>
      </c>
      <c r="O1166" s="10" t="s">
        <v>109</v>
      </c>
      <c r="P1166" s="10" t="s">
        <v>288</v>
      </c>
      <c r="Q1166" s="10" t="s">
        <v>14</v>
      </c>
      <c r="R1166" s="13">
        <f t="shared" si="2"/>
        <v>6</v>
      </c>
      <c r="S1166" s="6"/>
      <c r="T1166" s="6"/>
      <c r="U1166" s="6"/>
    </row>
    <row r="1167">
      <c r="A1167" s="9">
        <v>44421.0</v>
      </c>
      <c r="B1167" s="10" t="s">
        <v>97</v>
      </c>
      <c r="C1167" s="10" t="s">
        <v>171</v>
      </c>
      <c r="D1167" s="10" t="s">
        <v>278</v>
      </c>
      <c r="E1167" s="11">
        <v>130.0</v>
      </c>
      <c r="F1167" s="10" t="s">
        <v>21</v>
      </c>
      <c r="G1167" s="13">
        <f t="shared" si="1"/>
        <v>6</v>
      </c>
      <c r="H1167" s="6"/>
      <c r="I1167" s="6"/>
      <c r="J1167" s="6"/>
      <c r="M1167" s="9">
        <v>44421.0</v>
      </c>
      <c r="N1167" s="10" t="s">
        <v>97</v>
      </c>
      <c r="O1167" s="10" t="s">
        <v>171</v>
      </c>
      <c r="P1167" s="10" t="s">
        <v>278</v>
      </c>
      <c r="Q1167" s="10" t="s">
        <v>21</v>
      </c>
      <c r="R1167" s="13">
        <f t="shared" si="2"/>
        <v>6</v>
      </c>
      <c r="S1167" s="6"/>
      <c r="T1167" s="6"/>
      <c r="U1167" s="6"/>
    </row>
    <row r="1168">
      <c r="A1168" s="9">
        <v>44421.0</v>
      </c>
      <c r="B1168" s="10" t="s">
        <v>97</v>
      </c>
      <c r="C1168" s="10" t="s">
        <v>67</v>
      </c>
      <c r="D1168" s="10" t="s">
        <v>286</v>
      </c>
      <c r="E1168" s="11">
        <v>130.0</v>
      </c>
      <c r="F1168" s="10" t="s">
        <v>31</v>
      </c>
      <c r="G1168" s="13">
        <f t="shared" si="1"/>
        <v>6</v>
      </c>
      <c r="H1168" s="6"/>
      <c r="I1168" s="6"/>
      <c r="J1168" s="6"/>
      <c r="M1168" s="9">
        <v>44421.0</v>
      </c>
      <c r="N1168" s="10" t="s">
        <v>97</v>
      </c>
      <c r="O1168" s="10" t="s">
        <v>67</v>
      </c>
      <c r="P1168" s="10" t="s">
        <v>286</v>
      </c>
      <c r="Q1168" s="10" t="s">
        <v>31</v>
      </c>
      <c r="R1168" s="13">
        <f t="shared" si="2"/>
        <v>6</v>
      </c>
      <c r="S1168" s="6"/>
      <c r="T1168" s="6"/>
      <c r="U1168" s="6"/>
    </row>
    <row r="1169">
      <c r="A1169" s="9">
        <v>44421.0</v>
      </c>
      <c r="B1169" s="10" t="s">
        <v>97</v>
      </c>
      <c r="C1169" s="10" t="s">
        <v>210</v>
      </c>
      <c r="D1169" s="10" t="s">
        <v>285</v>
      </c>
      <c r="E1169" s="11">
        <v>270.0</v>
      </c>
      <c r="F1169" s="10" t="s">
        <v>18</v>
      </c>
      <c r="G1169" s="13">
        <f t="shared" si="1"/>
        <v>6</v>
      </c>
      <c r="H1169" s="6"/>
      <c r="I1169" s="6"/>
      <c r="J1169" s="6"/>
      <c r="M1169" s="9">
        <v>44421.0</v>
      </c>
      <c r="N1169" s="10" t="s">
        <v>97</v>
      </c>
      <c r="O1169" s="10" t="s">
        <v>210</v>
      </c>
      <c r="P1169" s="10" t="s">
        <v>285</v>
      </c>
      <c r="Q1169" s="10" t="s">
        <v>18</v>
      </c>
      <c r="R1169" s="13">
        <f t="shared" si="2"/>
        <v>6</v>
      </c>
      <c r="S1169" s="6"/>
      <c r="T1169" s="6"/>
      <c r="U1169" s="6"/>
    </row>
    <row r="1170">
      <c r="A1170" s="9">
        <v>44421.0</v>
      </c>
      <c r="B1170" s="10" t="s">
        <v>97</v>
      </c>
      <c r="C1170" s="10" t="s">
        <v>335</v>
      </c>
      <c r="D1170" s="10" t="s">
        <v>277</v>
      </c>
      <c r="E1170" s="11">
        <v>350.0</v>
      </c>
      <c r="F1170" s="10" t="s">
        <v>14</v>
      </c>
      <c r="G1170" s="13">
        <f t="shared" si="1"/>
        <v>6</v>
      </c>
      <c r="H1170" s="6"/>
      <c r="I1170" s="6"/>
      <c r="J1170" s="6"/>
      <c r="M1170" s="9">
        <v>44421.0</v>
      </c>
      <c r="N1170" s="10" t="s">
        <v>97</v>
      </c>
      <c r="O1170" s="10" t="s">
        <v>335</v>
      </c>
      <c r="P1170" s="10" t="s">
        <v>277</v>
      </c>
      <c r="Q1170" s="10" t="s">
        <v>14</v>
      </c>
      <c r="R1170" s="13">
        <f t="shared" si="2"/>
        <v>6</v>
      </c>
      <c r="S1170" s="6"/>
      <c r="T1170" s="6"/>
      <c r="U1170" s="6"/>
    </row>
    <row r="1171">
      <c r="A1171" s="9">
        <v>44421.0</v>
      </c>
      <c r="B1171" s="10" t="s">
        <v>336</v>
      </c>
      <c r="C1171" s="10" t="s">
        <v>337</v>
      </c>
      <c r="D1171" s="10" t="s">
        <v>277</v>
      </c>
      <c r="E1171" s="11">
        <v>350.0</v>
      </c>
      <c r="F1171" s="10" t="s">
        <v>14</v>
      </c>
      <c r="G1171" s="13">
        <f t="shared" si="1"/>
        <v>6</v>
      </c>
      <c r="H1171" s="6"/>
      <c r="I1171" s="6"/>
      <c r="J1171" s="6"/>
      <c r="M1171" s="9">
        <v>44421.0</v>
      </c>
      <c r="N1171" s="10" t="s">
        <v>336</v>
      </c>
      <c r="O1171" s="10" t="s">
        <v>337</v>
      </c>
      <c r="P1171" s="10" t="s">
        <v>277</v>
      </c>
      <c r="Q1171" s="10" t="s">
        <v>14</v>
      </c>
      <c r="R1171" s="13">
        <f t="shared" si="2"/>
        <v>6</v>
      </c>
      <c r="S1171" s="6"/>
      <c r="T1171" s="6"/>
      <c r="U1171" s="6"/>
    </row>
    <row r="1172">
      <c r="A1172" s="9">
        <v>44421.0</v>
      </c>
      <c r="B1172" s="10" t="s">
        <v>336</v>
      </c>
      <c r="C1172" s="10" t="s">
        <v>337</v>
      </c>
      <c r="D1172" s="10" t="s">
        <v>280</v>
      </c>
      <c r="E1172" s="11">
        <v>280.0</v>
      </c>
      <c r="F1172" s="10" t="s">
        <v>18</v>
      </c>
      <c r="G1172" s="13">
        <f t="shared" si="1"/>
        <v>6</v>
      </c>
      <c r="H1172" s="6"/>
      <c r="I1172" s="6"/>
      <c r="J1172" s="6"/>
      <c r="M1172" s="9">
        <v>44421.0</v>
      </c>
      <c r="N1172" s="10" t="s">
        <v>336</v>
      </c>
      <c r="O1172" s="10" t="s">
        <v>337</v>
      </c>
      <c r="P1172" s="10" t="s">
        <v>280</v>
      </c>
      <c r="Q1172" s="10" t="s">
        <v>18</v>
      </c>
      <c r="R1172" s="13">
        <f t="shared" si="2"/>
        <v>6</v>
      </c>
      <c r="S1172" s="6"/>
      <c r="T1172" s="6"/>
      <c r="U1172" s="6"/>
    </row>
    <row r="1173">
      <c r="A1173" s="9">
        <v>44421.0</v>
      </c>
      <c r="B1173" s="10" t="s">
        <v>336</v>
      </c>
      <c r="C1173" s="10" t="s">
        <v>337</v>
      </c>
      <c r="D1173" s="10" t="s">
        <v>278</v>
      </c>
      <c r="E1173" s="11">
        <v>130.0</v>
      </c>
      <c r="F1173" s="10" t="s">
        <v>21</v>
      </c>
      <c r="G1173" s="13">
        <f t="shared" si="1"/>
        <v>6</v>
      </c>
      <c r="H1173" s="6"/>
      <c r="I1173" s="6"/>
      <c r="J1173" s="6"/>
      <c r="M1173" s="9">
        <v>44421.0</v>
      </c>
      <c r="N1173" s="10" t="s">
        <v>336</v>
      </c>
      <c r="O1173" s="10" t="s">
        <v>337</v>
      </c>
      <c r="P1173" s="10" t="s">
        <v>278</v>
      </c>
      <c r="Q1173" s="10" t="s">
        <v>21</v>
      </c>
      <c r="R1173" s="13">
        <f t="shared" si="2"/>
        <v>6</v>
      </c>
      <c r="S1173" s="6"/>
      <c r="T1173" s="6"/>
      <c r="U1173" s="6"/>
    </row>
    <row r="1174">
      <c r="A1174" s="9">
        <v>44421.0</v>
      </c>
      <c r="B1174" s="10" t="s">
        <v>336</v>
      </c>
      <c r="C1174" s="10" t="s">
        <v>337</v>
      </c>
      <c r="D1174" s="10" t="s">
        <v>282</v>
      </c>
      <c r="E1174" s="11">
        <v>200.0</v>
      </c>
      <c r="F1174" s="10" t="s">
        <v>14</v>
      </c>
      <c r="G1174" s="13">
        <f t="shared" si="1"/>
        <v>6</v>
      </c>
      <c r="H1174" s="6"/>
      <c r="I1174" s="6"/>
      <c r="J1174" s="6"/>
      <c r="M1174" s="9">
        <v>44421.0</v>
      </c>
      <c r="N1174" s="10" t="s">
        <v>336</v>
      </c>
      <c r="O1174" s="10" t="s">
        <v>337</v>
      </c>
      <c r="P1174" s="10" t="s">
        <v>282</v>
      </c>
      <c r="Q1174" s="10" t="s">
        <v>14</v>
      </c>
      <c r="R1174" s="13">
        <f t="shared" si="2"/>
        <v>6</v>
      </c>
      <c r="S1174" s="6"/>
      <c r="T1174" s="6"/>
      <c r="U1174" s="6"/>
    </row>
    <row r="1175">
      <c r="A1175" s="9">
        <v>44421.0</v>
      </c>
      <c r="B1175" s="10" t="s">
        <v>114</v>
      </c>
      <c r="C1175" s="10">
        <v>5043.0</v>
      </c>
      <c r="D1175" s="10" t="s">
        <v>277</v>
      </c>
      <c r="E1175" s="11">
        <v>350.0</v>
      </c>
      <c r="F1175" s="10" t="s">
        <v>14</v>
      </c>
      <c r="G1175" s="13">
        <f t="shared" si="1"/>
        <v>6</v>
      </c>
      <c r="H1175" s="6"/>
      <c r="I1175" s="6"/>
      <c r="J1175" s="6"/>
      <c r="M1175" s="9">
        <v>44421.0</v>
      </c>
      <c r="N1175" s="10" t="s">
        <v>114</v>
      </c>
      <c r="O1175" s="10">
        <v>5043.0</v>
      </c>
      <c r="P1175" s="10" t="s">
        <v>277</v>
      </c>
      <c r="Q1175" s="10" t="s">
        <v>14</v>
      </c>
      <c r="R1175" s="13">
        <f t="shared" si="2"/>
        <v>6</v>
      </c>
      <c r="S1175" s="6"/>
      <c r="T1175" s="6"/>
      <c r="U1175" s="6"/>
    </row>
    <row r="1176">
      <c r="A1176" s="9">
        <v>44421.0</v>
      </c>
      <c r="B1176" s="10" t="s">
        <v>114</v>
      </c>
      <c r="C1176" s="10">
        <v>5043.0</v>
      </c>
      <c r="D1176" s="10" t="s">
        <v>279</v>
      </c>
      <c r="E1176" s="11">
        <v>170.0</v>
      </c>
      <c r="F1176" s="10" t="s">
        <v>12</v>
      </c>
      <c r="G1176" s="13">
        <f t="shared" si="1"/>
        <v>6</v>
      </c>
      <c r="H1176" s="6"/>
      <c r="I1176" s="6"/>
      <c r="J1176" s="6"/>
      <c r="M1176" s="9">
        <v>44421.0</v>
      </c>
      <c r="N1176" s="10" t="s">
        <v>114</v>
      </c>
      <c r="O1176" s="10">
        <v>5043.0</v>
      </c>
      <c r="P1176" s="10" t="s">
        <v>279</v>
      </c>
      <c r="Q1176" s="10" t="s">
        <v>12</v>
      </c>
      <c r="R1176" s="13">
        <f t="shared" si="2"/>
        <v>6</v>
      </c>
      <c r="S1176" s="6"/>
      <c r="T1176" s="6"/>
      <c r="U1176" s="6"/>
    </row>
    <row r="1177">
      <c r="A1177" s="9">
        <v>44421.0</v>
      </c>
      <c r="B1177" s="10" t="s">
        <v>114</v>
      </c>
      <c r="C1177" s="10">
        <v>5043.0</v>
      </c>
      <c r="D1177" s="10" t="s">
        <v>280</v>
      </c>
      <c r="E1177" s="11">
        <v>280.0</v>
      </c>
      <c r="F1177" s="10" t="s">
        <v>18</v>
      </c>
      <c r="G1177" s="13">
        <f t="shared" si="1"/>
        <v>6</v>
      </c>
      <c r="H1177" s="6"/>
      <c r="I1177" s="6"/>
      <c r="J1177" s="6"/>
      <c r="M1177" s="9">
        <v>44421.0</v>
      </c>
      <c r="N1177" s="10" t="s">
        <v>114</v>
      </c>
      <c r="O1177" s="10">
        <v>5043.0</v>
      </c>
      <c r="P1177" s="10" t="s">
        <v>280</v>
      </c>
      <c r="Q1177" s="10" t="s">
        <v>18</v>
      </c>
      <c r="R1177" s="13">
        <f t="shared" si="2"/>
        <v>6</v>
      </c>
      <c r="S1177" s="6"/>
      <c r="T1177" s="6"/>
      <c r="U1177" s="6"/>
    </row>
    <row r="1178">
      <c r="A1178" s="9">
        <v>44421.0</v>
      </c>
      <c r="B1178" s="10" t="s">
        <v>114</v>
      </c>
      <c r="C1178" s="10">
        <v>5043.0</v>
      </c>
      <c r="D1178" s="10" t="s">
        <v>284</v>
      </c>
      <c r="E1178" s="11">
        <v>140.0</v>
      </c>
      <c r="F1178" s="10" t="s">
        <v>12</v>
      </c>
      <c r="G1178" s="13">
        <f t="shared" si="1"/>
        <v>6</v>
      </c>
      <c r="H1178" s="6"/>
      <c r="I1178" s="6"/>
      <c r="J1178" s="6"/>
      <c r="M1178" s="9">
        <v>44421.0</v>
      </c>
      <c r="N1178" s="10" t="s">
        <v>114</v>
      </c>
      <c r="O1178" s="10">
        <v>5043.0</v>
      </c>
      <c r="P1178" s="10" t="s">
        <v>284</v>
      </c>
      <c r="Q1178" s="10" t="s">
        <v>12</v>
      </c>
      <c r="R1178" s="13">
        <f t="shared" si="2"/>
        <v>6</v>
      </c>
      <c r="S1178" s="6"/>
      <c r="T1178" s="6"/>
      <c r="U1178" s="6"/>
    </row>
    <row r="1179">
      <c r="A1179" s="9">
        <v>44421.0</v>
      </c>
      <c r="B1179" s="10" t="s">
        <v>211</v>
      </c>
      <c r="C1179" s="10" t="s">
        <v>212</v>
      </c>
      <c r="D1179" s="10" t="s">
        <v>278</v>
      </c>
      <c r="E1179" s="11">
        <v>130.0</v>
      </c>
      <c r="F1179" s="10" t="s">
        <v>21</v>
      </c>
      <c r="G1179" s="13">
        <f t="shared" si="1"/>
        <v>6</v>
      </c>
      <c r="H1179" s="6"/>
      <c r="I1179" s="6"/>
      <c r="J1179" s="6"/>
      <c r="M1179" s="9">
        <v>44421.0</v>
      </c>
      <c r="N1179" s="10" t="s">
        <v>211</v>
      </c>
      <c r="O1179" s="10" t="s">
        <v>212</v>
      </c>
      <c r="P1179" s="10" t="s">
        <v>278</v>
      </c>
      <c r="Q1179" s="10" t="s">
        <v>21</v>
      </c>
      <c r="R1179" s="13">
        <f t="shared" si="2"/>
        <v>6</v>
      </c>
      <c r="S1179" s="6"/>
      <c r="T1179" s="6"/>
      <c r="U1179" s="6"/>
    </row>
    <row r="1180">
      <c r="A1180" s="9">
        <v>44421.0</v>
      </c>
      <c r="B1180" s="10" t="s">
        <v>211</v>
      </c>
      <c r="C1180" s="10">
        <v>540.0</v>
      </c>
      <c r="D1180" s="10" t="s">
        <v>278</v>
      </c>
      <c r="E1180" s="11">
        <v>130.0</v>
      </c>
      <c r="F1180" s="10" t="s">
        <v>21</v>
      </c>
      <c r="G1180" s="13">
        <f t="shared" si="1"/>
        <v>6</v>
      </c>
      <c r="H1180" s="6"/>
      <c r="I1180" s="6"/>
      <c r="J1180" s="6"/>
      <c r="M1180" s="9">
        <v>44421.0</v>
      </c>
      <c r="N1180" s="10" t="s">
        <v>211</v>
      </c>
      <c r="O1180" s="10">
        <v>540.0</v>
      </c>
      <c r="P1180" s="10" t="s">
        <v>278</v>
      </c>
      <c r="Q1180" s="10" t="s">
        <v>21</v>
      </c>
      <c r="R1180" s="13">
        <f t="shared" si="2"/>
        <v>6</v>
      </c>
      <c r="S1180" s="6"/>
      <c r="T1180" s="6"/>
      <c r="U1180" s="6"/>
    </row>
    <row r="1181">
      <c r="A1181" s="9">
        <v>44421.0</v>
      </c>
      <c r="B1181" s="10" t="s">
        <v>211</v>
      </c>
      <c r="C1181" s="10">
        <v>6249.0</v>
      </c>
      <c r="D1181" s="10" t="s">
        <v>277</v>
      </c>
      <c r="E1181" s="11">
        <v>350.0</v>
      </c>
      <c r="F1181" s="10" t="s">
        <v>14</v>
      </c>
      <c r="G1181" s="13">
        <f t="shared" si="1"/>
        <v>6</v>
      </c>
      <c r="H1181" s="6"/>
      <c r="I1181" s="6"/>
      <c r="J1181" s="6"/>
      <c r="M1181" s="9">
        <v>44421.0</v>
      </c>
      <c r="N1181" s="10" t="s">
        <v>211</v>
      </c>
      <c r="O1181" s="10">
        <v>6249.0</v>
      </c>
      <c r="P1181" s="10" t="s">
        <v>277</v>
      </c>
      <c r="Q1181" s="10" t="s">
        <v>14</v>
      </c>
      <c r="R1181" s="13">
        <f t="shared" si="2"/>
        <v>6</v>
      </c>
      <c r="S1181" s="6"/>
      <c r="T1181" s="6"/>
      <c r="U1181" s="6"/>
    </row>
    <row r="1182">
      <c r="A1182" s="9">
        <v>44421.0</v>
      </c>
      <c r="B1182" s="10" t="s">
        <v>306</v>
      </c>
      <c r="C1182" s="10">
        <v>2942.0</v>
      </c>
      <c r="D1182" s="10" t="s">
        <v>280</v>
      </c>
      <c r="E1182" s="11">
        <v>280.0</v>
      </c>
      <c r="F1182" s="10" t="s">
        <v>18</v>
      </c>
      <c r="G1182" s="13">
        <f t="shared" si="1"/>
        <v>6</v>
      </c>
      <c r="H1182" s="6"/>
      <c r="I1182" s="6"/>
      <c r="J1182" s="6"/>
      <c r="M1182" s="9">
        <v>44421.0</v>
      </c>
      <c r="N1182" s="10" t="s">
        <v>306</v>
      </c>
      <c r="O1182" s="10">
        <v>2942.0</v>
      </c>
      <c r="P1182" s="10" t="s">
        <v>280</v>
      </c>
      <c r="Q1182" s="10" t="s">
        <v>18</v>
      </c>
      <c r="R1182" s="13">
        <f t="shared" si="2"/>
        <v>6</v>
      </c>
      <c r="S1182" s="6"/>
      <c r="T1182" s="6"/>
      <c r="U1182" s="6"/>
    </row>
    <row r="1183">
      <c r="A1183" s="9">
        <v>44421.0</v>
      </c>
      <c r="B1183" s="10" t="s">
        <v>306</v>
      </c>
      <c r="C1183" s="10" t="s">
        <v>338</v>
      </c>
      <c r="D1183" s="10" t="s">
        <v>285</v>
      </c>
      <c r="E1183" s="11">
        <v>270.0</v>
      </c>
      <c r="F1183" s="10" t="s">
        <v>18</v>
      </c>
      <c r="G1183" s="13">
        <f t="shared" si="1"/>
        <v>6</v>
      </c>
      <c r="H1183" s="6"/>
      <c r="I1183" s="6"/>
      <c r="J1183" s="6"/>
      <c r="M1183" s="9">
        <v>44421.0</v>
      </c>
      <c r="N1183" s="10" t="s">
        <v>306</v>
      </c>
      <c r="O1183" s="10" t="s">
        <v>338</v>
      </c>
      <c r="P1183" s="10" t="s">
        <v>285</v>
      </c>
      <c r="Q1183" s="10" t="s">
        <v>18</v>
      </c>
      <c r="R1183" s="13">
        <f t="shared" si="2"/>
        <v>6</v>
      </c>
      <c r="S1183" s="6"/>
      <c r="T1183" s="6"/>
      <c r="U1183" s="6"/>
    </row>
    <row r="1184">
      <c r="A1184" s="9">
        <v>44421.0</v>
      </c>
      <c r="B1184" s="10" t="s">
        <v>306</v>
      </c>
      <c r="C1184" s="10" t="s">
        <v>339</v>
      </c>
      <c r="D1184" s="10" t="s">
        <v>285</v>
      </c>
      <c r="E1184" s="11">
        <v>270.0</v>
      </c>
      <c r="F1184" s="10" t="s">
        <v>18</v>
      </c>
      <c r="G1184" s="13">
        <f t="shared" si="1"/>
        <v>6</v>
      </c>
      <c r="H1184" s="6"/>
      <c r="I1184" s="6"/>
      <c r="J1184" s="6"/>
      <c r="M1184" s="9">
        <v>44421.0</v>
      </c>
      <c r="N1184" s="10" t="s">
        <v>306</v>
      </c>
      <c r="O1184" s="10" t="s">
        <v>339</v>
      </c>
      <c r="P1184" s="10" t="s">
        <v>285</v>
      </c>
      <c r="Q1184" s="10" t="s">
        <v>18</v>
      </c>
      <c r="R1184" s="13">
        <f t="shared" si="2"/>
        <v>6</v>
      </c>
      <c r="S1184" s="6"/>
      <c r="T1184" s="6"/>
      <c r="U1184" s="6"/>
    </row>
    <row r="1185">
      <c r="A1185" s="9">
        <v>44421.0</v>
      </c>
      <c r="B1185" s="10" t="s">
        <v>306</v>
      </c>
      <c r="C1185" s="10" t="s">
        <v>340</v>
      </c>
      <c r="D1185" s="10" t="s">
        <v>285</v>
      </c>
      <c r="E1185" s="11">
        <v>270.0</v>
      </c>
      <c r="F1185" s="10" t="s">
        <v>18</v>
      </c>
      <c r="G1185" s="13">
        <f t="shared" si="1"/>
        <v>6</v>
      </c>
      <c r="H1185" s="6"/>
      <c r="I1185" s="6"/>
      <c r="J1185" s="6"/>
      <c r="M1185" s="9">
        <v>44421.0</v>
      </c>
      <c r="N1185" s="10" t="s">
        <v>306</v>
      </c>
      <c r="O1185" s="10" t="s">
        <v>340</v>
      </c>
      <c r="P1185" s="10" t="s">
        <v>285</v>
      </c>
      <c r="Q1185" s="10" t="s">
        <v>18</v>
      </c>
      <c r="R1185" s="13">
        <f t="shared" si="2"/>
        <v>6</v>
      </c>
      <c r="S1185" s="6"/>
      <c r="T1185" s="6"/>
      <c r="U1185" s="6"/>
    </row>
    <row r="1186">
      <c r="A1186" s="9">
        <v>44421.0</v>
      </c>
      <c r="B1186" s="10" t="s">
        <v>306</v>
      </c>
      <c r="C1186" s="10" t="s">
        <v>341</v>
      </c>
      <c r="D1186" s="10" t="s">
        <v>287</v>
      </c>
      <c r="E1186" s="11">
        <v>110.0</v>
      </c>
      <c r="F1186" s="10" t="s">
        <v>31</v>
      </c>
      <c r="G1186" s="13">
        <f t="shared" si="1"/>
        <v>6</v>
      </c>
      <c r="H1186" s="6"/>
      <c r="I1186" s="6"/>
      <c r="J1186" s="6"/>
      <c r="M1186" s="9">
        <v>44421.0</v>
      </c>
      <c r="N1186" s="10" t="s">
        <v>306</v>
      </c>
      <c r="O1186" s="10" t="s">
        <v>341</v>
      </c>
      <c r="P1186" s="10" t="s">
        <v>287</v>
      </c>
      <c r="Q1186" s="10" t="s">
        <v>31</v>
      </c>
      <c r="R1186" s="13">
        <f t="shared" si="2"/>
        <v>6</v>
      </c>
      <c r="S1186" s="6"/>
      <c r="T1186" s="6"/>
      <c r="U1186" s="6"/>
    </row>
    <row r="1187">
      <c r="A1187" s="9">
        <v>44421.0</v>
      </c>
      <c r="B1187" s="10" t="s">
        <v>115</v>
      </c>
      <c r="C1187" s="10" t="s">
        <v>116</v>
      </c>
      <c r="D1187" s="10" t="s">
        <v>285</v>
      </c>
      <c r="E1187" s="11">
        <v>270.0</v>
      </c>
      <c r="F1187" s="10" t="s">
        <v>18</v>
      </c>
      <c r="G1187" s="13">
        <f t="shared" si="1"/>
        <v>6</v>
      </c>
      <c r="H1187" s="6"/>
      <c r="I1187" s="6"/>
      <c r="J1187" s="6"/>
      <c r="M1187" s="9">
        <v>44421.0</v>
      </c>
      <c r="N1187" s="10" t="s">
        <v>115</v>
      </c>
      <c r="O1187" s="10" t="s">
        <v>116</v>
      </c>
      <c r="P1187" s="10" t="s">
        <v>285</v>
      </c>
      <c r="Q1187" s="10" t="s">
        <v>18</v>
      </c>
      <c r="R1187" s="13">
        <f t="shared" si="2"/>
        <v>6</v>
      </c>
      <c r="S1187" s="6"/>
      <c r="T1187" s="6"/>
      <c r="U1187" s="6"/>
    </row>
    <row r="1188">
      <c r="A1188" s="9">
        <v>44421.0</v>
      </c>
      <c r="B1188" s="10" t="s">
        <v>115</v>
      </c>
      <c r="C1188" s="10" t="s">
        <v>174</v>
      </c>
      <c r="D1188" s="10" t="s">
        <v>287</v>
      </c>
      <c r="E1188" s="11">
        <v>110.0</v>
      </c>
      <c r="F1188" s="10" t="s">
        <v>31</v>
      </c>
      <c r="G1188" s="13">
        <f t="shared" si="1"/>
        <v>6</v>
      </c>
      <c r="H1188" s="6"/>
      <c r="I1188" s="6"/>
      <c r="J1188" s="6"/>
      <c r="M1188" s="9">
        <v>44421.0</v>
      </c>
      <c r="N1188" s="10" t="s">
        <v>115</v>
      </c>
      <c r="O1188" s="10" t="s">
        <v>174</v>
      </c>
      <c r="P1188" s="10" t="s">
        <v>287</v>
      </c>
      <c r="Q1188" s="10" t="s">
        <v>31</v>
      </c>
      <c r="R1188" s="13">
        <f t="shared" si="2"/>
        <v>6</v>
      </c>
      <c r="S1188" s="6"/>
      <c r="T1188" s="6"/>
      <c r="U1188" s="6"/>
    </row>
    <row r="1189">
      <c r="A1189" s="9">
        <v>44421.0</v>
      </c>
      <c r="B1189" s="10" t="s">
        <v>115</v>
      </c>
      <c r="C1189" s="10">
        <v>8647.0</v>
      </c>
      <c r="D1189" s="10" t="s">
        <v>277</v>
      </c>
      <c r="E1189" s="11">
        <v>350.0</v>
      </c>
      <c r="F1189" s="10" t="s">
        <v>14</v>
      </c>
      <c r="G1189" s="13">
        <f t="shared" si="1"/>
        <v>6</v>
      </c>
      <c r="H1189" s="6"/>
      <c r="I1189" s="6"/>
      <c r="J1189" s="6"/>
      <c r="M1189" s="9">
        <v>44421.0</v>
      </c>
      <c r="N1189" s="10" t="s">
        <v>115</v>
      </c>
      <c r="O1189" s="10">
        <v>8647.0</v>
      </c>
      <c r="P1189" s="10" t="s">
        <v>277</v>
      </c>
      <c r="Q1189" s="10" t="s">
        <v>14</v>
      </c>
      <c r="R1189" s="13">
        <f t="shared" si="2"/>
        <v>6</v>
      </c>
      <c r="S1189" s="6"/>
      <c r="T1189" s="6"/>
      <c r="U1189" s="6"/>
    </row>
    <row r="1190">
      <c r="A1190" s="9">
        <v>44421.0</v>
      </c>
      <c r="B1190" s="10" t="s">
        <v>115</v>
      </c>
      <c r="C1190" s="10" t="s">
        <v>118</v>
      </c>
      <c r="D1190" s="10" t="s">
        <v>287</v>
      </c>
      <c r="E1190" s="11">
        <v>110.0</v>
      </c>
      <c r="F1190" s="10" t="s">
        <v>31</v>
      </c>
      <c r="G1190" s="13">
        <f t="shared" si="1"/>
        <v>6</v>
      </c>
      <c r="H1190" s="6"/>
      <c r="I1190" s="6"/>
      <c r="J1190" s="6"/>
      <c r="M1190" s="9">
        <v>44421.0</v>
      </c>
      <c r="N1190" s="10" t="s">
        <v>115</v>
      </c>
      <c r="O1190" s="10" t="s">
        <v>118</v>
      </c>
      <c r="P1190" s="10" t="s">
        <v>287</v>
      </c>
      <c r="Q1190" s="10" t="s">
        <v>31</v>
      </c>
      <c r="R1190" s="13">
        <f t="shared" si="2"/>
        <v>6</v>
      </c>
      <c r="S1190" s="6"/>
      <c r="T1190" s="6"/>
      <c r="U1190" s="6"/>
    </row>
    <row r="1191">
      <c r="A1191" s="9">
        <v>44421.0</v>
      </c>
      <c r="B1191" s="10" t="s">
        <v>115</v>
      </c>
      <c r="C1191" s="10" t="s">
        <v>240</v>
      </c>
      <c r="D1191" s="10" t="s">
        <v>277</v>
      </c>
      <c r="E1191" s="11">
        <v>350.0</v>
      </c>
      <c r="F1191" s="10" t="s">
        <v>14</v>
      </c>
      <c r="G1191" s="13">
        <f t="shared" si="1"/>
        <v>6</v>
      </c>
      <c r="H1191" s="6"/>
      <c r="I1191" s="6"/>
      <c r="J1191" s="6"/>
      <c r="M1191" s="9">
        <v>44421.0</v>
      </c>
      <c r="N1191" s="10" t="s">
        <v>115</v>
      </c>
      <c r="O1191" s="10" t="s">
        <v>240</v>
      </c>
      <c r="P1191" s="10" t="s">
        <v>277</v>
      </c>
      <c r="Q1191" s="10" t="s">
        <v>14</v>
      </c>
      <c r="R1191" s="13">
        <f t="shared" si="2"/>
        <v>6</v>
      </c>
      <c r="S1191" s="6"/>
      <c r="T1191" s="6"/>
      <c r="U1191" s="6"/>
    </row>
    <row r="1192">
      <c r="A1192" s="9">
        <v>44421.0</v>
      </c>
      <c r="B1192" s="10" t="s">
        <v>115</v>
      </c>
      <c r="C1192" s="10" t="s">
        <v>119</v>
      </c>
      <c r="D1192" s="10" t="s">
        <v>284</v>
      </c>
      <c r="E1192" s="11">
        <v>140.0</v>
      </c>
      <c r="F1192" s="10" t="s">
        <v>12</v>
      </c>
      <c r="G1192" s="13">
        <f t="shared" si="1"/>
        <v>6</v>
      </c>
      <c r="H1192" s="6"/>
      <c r="I1192" s="6"/>
      <c r="J1192" s="6"/>
      <c r="M1192" s="9">
        <v>44421.0</v>
      </c>
      <c r="N1192" s="10" t="s">
        <v>115</v>
      </c>
      <c r="O1192" s="10" t="s">
        <v>119</v>
      </c>
      <c r="P1192" s="10" t="s">
        <v>284</v>
      </c>
      <c r="Q1192" s="10" t="s">
        <v>12</v>
      </c>
      <c r="R1192" s="13">
        <f t="shared" si="2"/>
        <v>6</v>
      </c>
      <c r="S1192" s="6"/>
      <c r="T1192" s="6"/>
      <c r="U1192" s="6"/>
    </row>
    <row r="1193">
      <c r="A1193" s="9">
        <v>44421.0</v>
      </c>
      <c r="B1193" s="10" t="s">
        <v>115</v>
      </c>
      <c r="C1193" s="10" t="s">
        <v>120</v>
      </c>
      <c r="D1193" s="10" t="s">
        <v>278</v>
      </c>
      <c r="E1193" s="11">
        <v>130.0</v>
      </c>
      <c r="F1193" s="10" t="s">
        <v>21</v>
      </c>
      <c r="G1193" s="13">
        <f t="shared" si="1"/>
        <v>6</v>
      </c>
      <c r="H1193" s="6"/>
      <c r="I1193" s="6"/>
      <c r="J1193" s="6"/>
      <c r="M1193" s="9">
        <v>44421.0</v>
      </c>
      <c r="N1193" s="10" t="s">
        <v>115</v>
      </c>
      <c r="O1193" s="10" t="s">
        <v>120</v>
      </c>
      <c r="P1193" s="10" t="s">
        <v>278</v>
      </c>
      <c r="Q1193" s="10" t="s">
        <v>21</v>
      </c>
      <c r="R1193" s="13">
        <f t="shared" si="2"/>
        <v>6</v>
      </c>
      <c r="S1193" s="6"/>
      <c r="T1193" s="6"/>
      <c r="U1193" s="6"/>
    </row>
    <row r="1194">
      <c r="A1194" s="9">
        <v>44421.0</v>
      </c>
      <c r="B1194" s="10" t="s">
        <v>115</v>
      </c>
      <c r="C1194" s="10" t="s">
        <v>175</v>
      </c>
      <c r="D1194" s="10" t="s">
        <v>285</v>
      </c>
      <c r="E1194" s="11">
        <v>270.0</v>
      </c>
      <c r="F1194" s="10" t="s">
        <v>18</v>
      </c>
      <c r="G1194" s="13">
        <f t="shared" si="1"/>
        <v>6</v>
      </c>
      <c r="H1194" s="6"/>
      <c r="I1194" s="6"/>
      <c r="J1194" s="6"/>
      <c r="M1194" s="9">
        <v>44421.0</v>
      </c>
      <c r="N1194" s="10" t="s">
        <v>115</v>
      </c>
      <c r="O1194" s="10" t="s">
        <v>175</v>
      </c>
      <c r="P1194" s="10" t="s">
        <v>285</v>
      </c>
      <c r="Q1194" s="10" t="s">
        <v>18</v>
      </c>
      <c r="R1194" s="13">
        <f t="shared" si="2"/>
        <v>6</v>
      </c>
      <c r="S1194" s="6"/>
      <c r="T1194" s="6"/>
      <c r="U1194" s="6"/>
    </row>
    <row r="1195">
      <c r="A1195" s="9">
        <v>44421.0</v>
      </c>
      <c r="B1195" s="10" t="s">
        <v>115</v>
      </c>
      <c r="C1195" s="10" t="s">
        <v>176</v>
      </c>
      <c r="D1195" s="10" t="s">
        <v>279</v>
      </c>
      <c r="E1195" s="11">
        <v>170.0</v>
      </c>
      <c r="F1195" s="10" t="s">
        <v>12</v>
      </c>
      <c r="G1195" s="13">
        <f t="shared" si="1"/>
        <v>6</v>
      </c>
      <c r="H1195" s="6"/>
      <c r="I1195" s="6"/>
      <c r="J1195" s="6"/>
      <c r="M1195" s="9">
        <v>44421.0</v>
      </c>
      <c r="N1195" s="10" t="s">
        <v>115</v>
      </c>
      <c r="O1195" s="10" t="s">
        <v>176</v>
      </c>
      <c r="P1195" s="10" t="s">
        <v>279</v>
      </c>
      <c r="Q1195" s="10" t="s">
        <v>12</v>
      </c>
      <c r="R1195" s="13">
        <f t="shared" si="2"/>
        <v>6</v>
      </c>
      <c r="S1195" s="6"/>
      <c r="T1195" s="6"/>
      <c r="U1195" s="6"/>
    </row>
    <row r="1196">
      <c r="A1196" s="9">
        <v>44421.0</v>
      </c>
      <c r="B1196" s="10" t="s">
        <v>122</v>
      </c>
      <c r="C1196" s="10" t="s">
        <v>241</v>
      </c>
      <c r="D1196" s="10" t="s">
        <v>279</v>
      </c>
      <c r="E1196" s="11">
        <v>170.0</v>
      </c>
      <c r="F1196" s="10" t="s">
        <v>12</v>
      </c>
      <c r="G1196" s="13">
        <f t="shared" si="1"/>
        <v>6</v>
      </c>
      <c r="H1196" s="6"/>
      <c r="I1196" s="6"/>
      <c r="J1196" s="6"/>
      <c r="M1196" s="9">
        <v>44421.0</v>
      </c>
      <c r="N1196" s="10" t="s">
        <v>122</v>
      </c>
      <c r="O1196" s="10" t="s">
        <v>241</v>
      </c>
      <c r="P1196" s="10" t="s">
        <v>279</v>
      </c>
      <c r="Q1196" s="10" t="s">
        <v>12</v>
      </c>
      <c r="R1196" s="13">
        <f t="shared" si="2"/>
        <v>6</v>
      </c>
      <c r="S1196" s="6"/>
      <c r="T1196" s="6"/>
      <c r="U1196" s="6"/>
    </row>
    <row r="1197">
      <c r="A1197" s="9">
        <v>44421.0</v>
      </c>
      <c r="B1197" s="10" t="s">
        <v>122</v>
      </c>
      <c r="C1197" s="10" t="s">
        <v>309</v>
      </c>
      <c r="D1197" s="10" t="s">
        <v>285</v>
      </c>
      <c r="E1197" s="11">
        <v>270.0</v>
      </c>
      <c r="F1197" s="10" t="s">
        <v>18</v>
      </c>
      <c r="G1197" s="13">
        <f t="shared" si="1"/>
        <v>6</v>
      </c>
      <c r="H1197" s="6"/>
      <c r="I1197" s="6"/>
      <c r="J1197" s="6"/>
      <c r="M1197" s="9">
        <v>44421.0</v>
      </c>
      <c r="N1197" s="10" t="s">
        <v>122</v>
      </c>
      <c r="O1197" s="10" t="s">
        <v>309</v>
      </c>
      <c r="P1197" s="10" t="s">
        <v>285</v>
      </c>
      <c r="Q1197" s="10" t="s">
        <v>18</v>
      </c>
      <c r="R1197" s="13">
        <f t="shared" si="2"/>
        <v>6</v>
      </c>
      <c r="S1197" s="6"/>
      <c r="T1197" s="6"/>
      <c r="U1197" s="6"/>
    </row>
    <row r="1198">
      <c r="A1198" s="9">
        <v>44421.0</v>
      </c>
      <c r="B1198" s="10" t="s">
        <v>122</v>
      </c>
      <c r="C1198" s="10" t="s">
        <v>123</v>
      </c>
      <c r="D1198" s="10" t="s">
        <v>284</v>
      </c>
      <c r="E1198" s="11">
        <v>140.0</v>
      </c>
      <c r="F1198" s="10" t="s">
        <v>12</v>
      </c>
      <c r="G1198" s="13">
        <f t="shared" si="1"/>
        <v>6</v>
      </c>
      <c r="H1198" s="6"/>
      <c r="I1198" s="6"/>
      <c r="J1198" s="6"/>
      <c r="M1198" s="9">
        <v>44421.0</v>
      </c>
      <c r="N1198" s="10" t="s">
        <v>122</v>
      </c>
      <c r="O1198" s="10" t="s">
        <v>123</v>
      </c>
      <c r="P1198" s="10" t="s">
        <v>284</v>
      </c>
      <c r="Q1198" s="10" t="s">
        <v>12</v>
      </c>
      <c r="R1198" s="13">
        <f t="shared" si="2"/>
        <v>6</v>
      </c>
      <c r="S1198" s="6"/>
      <c r="T1198" s="6"/>
      <c r="U1198" s="6"/>
    </row>
    <row r="1199">
      <c r="A1199" s="9">
        <v>44421.0</v>
      </c>
      <c r="B1199" s="10" t="s">
        <v>122</v>
      </c>
      <c r="C1199" s="10" t="s">
        <v>124</v>
      </c>
      <c r="D1199" s="10" t="s">
        <v>280</v>
      </c>
      <c r="E1199" s="11">
        <v>280.0</v>
      </c>
      <c r="F1199" s="10" t="s">
        <v>18</v>
      </c>
      <c r="G1199" s="13">
        <f t="shared" si="1"/>
        <v>6</v>
      </c>
      <c r="H1199" s="6"/>
      <c r="I1199" s="6"/>
      <c r="J1199" s="6"/>
      <c r="M1199" s="9">
        <v>44421.0</v>
      </c>
      <c r="N1199" s="10" t="s">
        <v>122</v>
      </c>
      <c r="O1199" s="10" t="s">
        <v>124</v>
      </c>
      <c r="P1199" s="10" t="s">
        <v>280</v>
      </c>
      <c r="Q1199" s="10" t="s">
        <v>18</v>
      </c>
      <c r="R1199" s="13">
        <f t="shared" si="2"/>
        <v>6</v>
      </c>
      <c r="S1199" s="6"/>
      <c r="T1199" s="6"/>
      <c r="U1199" s="6"/>
    </row>
    <row r="1200">
      <c r="A1200" s="9">
        <v>44421.0</v>
      </c>
      <c r="B1200" s="10" t="s">
        <v>122</v>
      </c>
      <c r="C1200" s="10" t="s">
        <v>179</v>
      </c>
      <c r="D1200" s="10" t="s">
        <v>278</v>
      </c>
      <c r="E1200" s="11">
        <v>130.0</v>
      </c>
      <c r="F1200" s="10" t="s">
        <v>21</v>
      </c>
      <c r="G1200" s="13">
        <f t="shared" si="1"/>
        <v>6</v>
      </c>
      <c r="H1200" s="6"/>
      <c r="I1200" s="6"/>
      <c r="J1200" s="6"/>
      <c r="M1200" s="9">
        <v>44421.0</v>
      </c>
      <c r="N1200" s="10" t="s">
        <v>122</v>
      </c>
      <c r="O1200" s="10" t="s">
        <v>179</v>
      </c>
      <c r="P1200" s="10" t="s">
        <v>278</v>
      </c>
      <c r="Q1200" s="10" t="s">
        <v>21</v>
      </c>
      <c r="R1200" s="13">
        <f t="shared" si="2"/>
        <v>6</v>
      </c>
      <c r="S1200" s="6"/>
      <c r="T1200" s="6"/>
      <c r="U1200" s="6"/>
    </row>
    <row r="1201">
      <c r="A1201" s="9">
        <v>44421.0</v>
      </c>
      <c r="B1201" s="10" t="s">
        <v>122</v>
      </c>
      <c r="C1201" s="10" t="s">
        <v>125</v>
      </c>
      <c r="D1201" s="10" t="s">
        <v>288</v>
      </c>
      <c r="E1201" s="11">
        <v>280.0</v>
      </c>
      <c r="F1201" s="10" t="s">
        <v>14</v>
      </c>
      <c r="G1201" s="13">
        <f t="shared" si="1"/>
        <v>6</v>
      </c>
      <c r="H1201" s="6"/>
      <c r="I1201" s="6"/>
      <c r="J1201" s="6"/>
      <c r="M1201" s="9">
        <v>44421.0</v>
      </c>
      <c r="N1201" s="10" t="s">
        <v>122</v>
      </c>
      <c r="O1201" s="10" t="s">
        <v>125</v>
      </c>
      <c r="P1201" s="10" t="s">
        <v>288</v>
      </c>
      <c r="Q1201" s="10" t="s">
        <v>14</v>
      </c>
      <c r="R1201" s="13">
        <f t="shared" si="2"/>
        <v>6</v>
      </c>
      <c r="S1201" s="6"/>
      <c r="T1201" s="6"/>
      <c r="U1201" s="6"/>
    </row>
    <row r="1202">
      <c r="A1202" s="9">
        <v>44421.0</v>
      </c>
      <c r="B1202" s="10" t="s">
        <v>122</v>
      </c>
      <c r="C1202" s="10" t="s">
        <v>126</v>
      </c>
      <c r="D1202" s="10" t="s">
        <v>286</v>
      </c>
      <c r="E1202" s="11">
        <v>130.0</v>
      </c>
      <c r="F1202" s="10" t="s">
        <v>31</v>
      </c>
      <c r="G1202" s="13">
        <f t="shared" si="1"/>
        <v>6</v>
      </c>
      <c r="H1202" s="6"/>
      <c r="I1202" s="6"/>
      <c r="J1202" s="6"/>
      <c r="M1202" s="9">
        <v>44421.0</v>
      </c>
      <c r="N1202" s="10" t="s">
        <v>122</v>
      </c>
      <c r="O1202" s="10" t="s">
        <v>126</v>
      </c>
      <c r="P1202" s="10" t="s">
        <v>286</v>
      </c>
      <c r="Q1202" s="10" t="s">
        <v>31</v>
      </c>
      <c r="R1202" s="13">
        <f t="shared" si="2"/>
        <v>6</v>
      </c>
      <c r="S1202" s="6"/>
      <c r="T1202" s="6"/>
      <c r="U1202" s="6"/>
    </row>
    <row r="1203">
      <c r="A1203" s="9">
        <v>44421.0</v>
      </c>
      <c r="B1203" s="10" t="s">
        <v>122</v>
      </c>
      <c r="C1203" s="10" t="s">
        <v>310</v>
      </c>
      <c r="D1203" s="10" t="s">
        <v>280</v>
      </c>
      <c r="E1203" s="11">
        <v>280.0</v>
      </c>
      <c r="F1203" s="10" t="s">
        <v>18</v>
      </c>
      <c r="G1203" s="13">
        <f t="shared" si="1"/>
        <v>6</v>
      </c>
      <c r="H1203" s="6"/>
      <c r="I1203" s="6"/>
      <c r="J1203" s="6"/>
      <c r="M1203" s="9">
        <v>44421.0</v>
      </c>
      <c r="N1203" s="10" t="s">
        <v>122</v>
      </c>
      <c r="O1203" s="10" t="s">
        <v>310</v>
      </c>
      <c r="P1203" s="10" t="s">
        <v>280</v>
      </c>
      <c r="Q1203" s="10" t="s">
        <v>18</v>
      </c>
      <c r="R1203" s="13">
        <f t="shared" si="2"/>
        <v>6</v>
      </c>
      <c r="S1203" s="6"/>
      <c r="T1203" s="6"/>
      <c r="U1203" s="6"/>
    </row>
    <row r="1204">
      <c r="A1204" s="9">
        <v>44421.0</v>
      </c>
      <c r="B1204" s="10" t="s">
        <v>122</v>
      </c>
      <c r="C1204" s="10" t="s">
        <v>127</v>
      </c>
      <c r="D1204" s="10" t="s">
        <v>282</v>
      </c>
      <c r="E1204" s="11">
        <v>200.0</v>
      </c>
      <c r="F1204" s="10" t="s">
        <v>14</v>
      </c>
      <c r="G1204" s="13">
        <f t="shared" si="1"/>
        <v>6</v>
      </c>
      <c r="H1204" s="6"/>
      <c r="I1204" s="6"/>
      <c r="J1204" s="6"/>
      <c r="M1204" s="9">
        <v>44421.0</v>
      </c>
      <c r="N1204" s="10" t="s">
        <v>122</v>
      </c>
      <c r="O1204" s="10" t="s">
        <v>127</v>
      </c>
      <c r="P1204" s="10" t="s">
        <v>282</v>
      </c>
      <c r="Q1204" s="10" t="s">
        <v>14</v>
      </c>
      <c r="R1204" s="13">
        <f t="shared" si="2"/>
        <v>6</v>
      </c>
      <c r="S1204" s="6"/>
      <c r="T1204" s="6"/>
      <c r="U1204" s="6"/>
    </row>
    <row r="1205">
      <c r="A1205" s="9">
        <v>44421.0</v>
      </c>
      <c r="B1205" s="10" t="s">
        <v>122</v>
      </c>
      <c r="C1205" s="10" t="s">
        <v>215</v>
      </c>
      <c r="D1205" s="10" t="s">
        <v>279</v>
      </c>
      <c r="E1205" s="11">
        <v>170.0</v>
      </c>
      <c r="F1205" s="10" t="s">
        <v>12</v>
      </c>
      <c r="G1205" s="13">
        <f t="shared" si="1"/>
        <v>6</v>
      </c>
      <c r="H1205" s="6"/>
      <c r="I1205" s="6"/>
      <c r="J1205" s="6"/>
      <c r="M1205" s="9">
        <v>44421.0</v>
      </c>
      <c r="N1205" s="10" t="s">
        <v>122</v>
      </c>
      <c r="O1205" s="10" t="s">
        <v>215</v>
      </c>
      <c r="P1205" s="10" t="s">
        <v>279</v>
      </c>
      <c r="Q1205" s="10" t="s">
        <v>12</v>
      </c>
      <c r="R1205" s="13">
        <f t="shared" si="2"/>
        <v>6</v>
      </c>
      <c r="S1205" s="6"/>
      <c r="T1205" s="6"/>
      <c r="U1205" s="6"/>
    </row>
    <row r="1206">
      <c r="A1206" s="9">
        <v>44421.0</v>
      </c>
      <c r="B1206" s="10" t="s">
        <v>122</v>
      </c>
      <c r="C1206" s="10" t="s">
        <v>215</v>
      </c>
      <c r="D1206" s="10" t="s">
        <v>282</v>
      </c>
      <c r="E1206" s="11">
        <v>200.0</v>
      </c>
      <c r="F1206" s="10" t="s">
        <v>14</v>
      </c>
      <c r="G1206" s="13">
        <f t="shared" si="1"/>
        <v>6</v>
      </c>
      <c r="H1206" s="6"/>
      <c r="I1206" s="6"/>
      <c r="J1206" s="6"/>
      <c r="M1206" s="9">
        <v>44421.0</v>
      </c>
      <c r="N1206" s="10" t="s">
        <v>122</v>
      </c>
      <c r="O1206" s="10" t="s">
        <v>215</v>
      </c>
      <c r="P1206" s="10" t="s">
        <v>282</v>
      </c>
      <c r="Q1206" s="10" t="s">
        <v>14</v>
      </c>
      <c r="R1206" s="13">
        <f t="shared" si="2"/>
        <v>6</v>
      </c>
      <c r="S1206" s="6"/>
      <c r="T1206" s="6"/>
      <c r="U1206" s="6"/>
    </row>
    <row r="1207">
      <c r="A1207" s="9">
        <v>44421.0</v>
      </c>
      <c r="B1207" s="10" t="s">
        <v>122</v>
      </c>
      <c r="C1207" s="10" t="s">
        <v>311</v>
      </c>
      <c r="D1207" s="10" t="s">
        <v>288</v>
      </c>
      <c r="E1207" s="11">
        <v>280.0</v>
      </c>
      <c r="F1207" s="10" t="s">
        <v>14</v>
      </c>
      <c r="G1207" s="13">
        <f t="shared" si="1"/>
        <v>6</v>
      </c>
      <c r="H1207" s="6"/>
      <c r="I1207" s="6"/>
      <c r="J1207" s="6"/>
      <c r="M1207" s="9">
        <v>44421.0</v>
      </c>
      <c r="N1207" s="10" t="s">
        <v>122</v>
      </c>
      <c r="O1207" s="10" t="s">
        <v>311</v>
      </c>
      <c r="P1207" s="10" t="s">
        <v>288</v>
      </c>
      <c r="Q1207" s="10" t="s">
        <v>14</v>
      </c>
      <c r="R1207" s="13">
        <f t="shared" si="2"/>
        <v>6</v>
      </c>
      <c r="S1207" s="6"/>
      <c r="T1207" s="6"/>
      <c r="U1207" s="6"/>
    </row>
    <row r="1208">
      <c r="A1208" s="9">
        <v>44421.0</v>
      </c>
      <c r="B1208" s="10" t="s">
        <v>122</v>
      </c>
      <c r="C1208" s="10" t="s">
        <v>342</v>
      </c>
      <c r="D1208" s="10" t="s">
        <v>282</v>
      </c>
      <c r="E1208" s="11">
        <v>200.0</v>
      </c>
      <c r="F1208" s="10" t="s">
        <v>14</v>
      </c>
      <c r="G1208" s="13">
        <f t="shared" si="1"/>
        <v>6</v>
      </c>
      <c r="H1208" s="6"/>
      <c r="I1208" s="6"/>
      <c r="J1208" s="6"/>
      <c r="M1208" s="9">
        <v>44421.0</v>
      </c>
      <c r="N1208" s="10" t="s">
        <v>122</v>
      </c>
      <c r="O1208" s="10" t="s">
        <v>342</v>
      </c>
      <c r="P1208" s="10" t="s">
        <v>282</v>
      </c>
      <c r="Q1208" s="10" t="s">
        <v>14</v>
      </c>
      <c r="R1208" s="13">
        <f t="shared" si="2"/>
        <v>6</v>
      </c>
      <c r="S1208" s="6"/>
      <c r="T1208" s="6"/>
      <c r="U1208" s="6"/>
    </row>
    <row r="1209">
      <c r="A1209" s="9">
        <v>44421.0</v>
      </c>
      <c r="B1209" s="10" t="s">
        <v>122</v>
      </c>
      <c r="C1209" s="10" t="s">
        <v>243</v>
      </c>
      <c r="D1209" s="10" t="s">
        <v>278</v>
      </c>
      <c r="E1209" s="11">
        <v>130.0</v>
      </c>
      <c r="F1209" s="10" t="s">
        <v>21</v>
      </c>
      <c r="G1209" s="13">
        <f t="shared" si="1"/>
        <v>6</v>
      </c>
      <c r="H1209" s="6"/>
      <c r="I1209" s="6"/>
      <c r="J1209" s="6"/>
      <c r="M1209" s="9">
        <v>44421.0</v>
      </c>
      <c r="N1209" s="10" t="s">
        <v>122</v>
      </c>
      <c r="O1209" s="10" t="s">
        <v>243</v>
      </c>
      <c r="P1209" s="10" t="s">
        <v>278</v>
      </c>
      <c r="Q1209" s="10" t="s">
        <v>21</v>
      </c>
      <c r="R1209" s="13">
        <f t="shared" si="2"/>
        <v>6</v>
      </c>
      <c r="S1209" s="6"/>
      <c r="T1209" s="6"/>
      <c r="U1209" s="6"/>
    </row>
    <row r="1210">
      <c r="A1210" s="9">
        <v>44421.0</v>
      </c>
      <c r="B1210" s="10" t="s">
        <v>244</v>
      </c>
      <c r="C1210" s="10">
        <v>7841.0</v>
      </c>
      <c r="D1210" s="10" t="s">
        <v>282</v>
      </c>
      <c r="E1210" s="11">
        <v>200.0</v>
      </c>
      <c r="F1210" s="10" t="s">
        <v>14</v>
      </c>
      <c r="G1210" s="13">
        <f t="shared" si="1"/>
        <v>6</v>
      </c>
      <c r="H1210" s="6"/>
      <c r="I1210" s="6"/>
      <c r="J1210" s="6"/>
      <c r="M1210" s="9">
        <v>44421.0</v>
      </c>
      <c r="N1210" s="10" t="s">
        <v>244</v>
      </c>
      <c r="O1210" s="10">
        <v>7841.0</v>
      </c>
      <c r="P1210" s="10" t="s">
        <v>282</v>
      </c>
      <c r="Q1210" s="10" t="s">
        <v>14</v>
      </c>
      <c r="R1210" s="13">
        <f t="shared" si="2"/>
        <v>6</v>
      </c>
      <c r="S1210" s="6"/>
      <c r="T1210" s="6"/>
      <c r="U1210" s="6"/>
    </row>
    <row r="1211">
      <c r="A1211" s="9">
        <v>44421.0</v>
      </c>
      <c r="B1211" s="10" t="s">
        <v>15</v>
      </c>
      <c r="C1211" s="10" t="s">
        <v>216</v>
      </c>
      <c r="D1211" s="10" t="s">
        <v>285</v>
      </c>
      <c r="E1211" s="11">
        <v>270.0</v>
      </c>
      <c r="F1211" s="10" t="s">
        <v>18</v>
      </c>
      <c r="G1211" s="13">
        <f t="shared" si="1"/>
        <v>6</v>
      </c>
      <c r="H1211" s="6"/>
      <c r="I1211" s="6"/>
      <c r="J1211" s="6"/>
      <c r="M1211" s="9">
        <v>44421.0</v>
      </c>
      <c r="N1211" s="10" t="s">
        <v>15</v>
      </c>
      <c r="O1211" s="10" t="s">
        <v>216</v>
      </c>
      <c r="P1211" s="10" t="s">
        <v>285</v>
      </c>
      <c r="Q1211" s="10" t="s">
        <v>18</v>
      </c>
      <c r="R1211" s="13">
        <f t="shared" si="2"/>
        <v>6</v>
      </c>
      <c r="S1211" s="6"/>
      <c r="T1211" s="6"/>
      <c r="U1211" s="6"/>
    </row>
    <row r="1212">
      <c r="A1212" s="9">
        <v>44421.0</v>
      </c>
      <c r="B1212" s="10" t="s">
        <v>15</v>
      </c>
      <c r="C1212" s="10" t="s">
        <v>181</v>
      </c>
      <c r="D1212" s="10" t="s">
        <v>280</v>
      </c>
      <c r="E1212" s="11">
        <v>280.0</v>
      </c>
      <c r="F1212" s="10" t="s">
        <v>18</v>
      </c>
      <c r="G1212" s="13">
        <f t="shared" si="1"/>
        <v>6</v>
      </c>
      <c r="H1212" s="6"/>
      <c r="I1212" s="6"/>
      <c r="J1212" s="6"/>
      <c r="M1212" s="9">
        <v>44421.0</v>
      </c>
      <c r="N1212" s="10" t="s">
        <v>15</v>
      </c>
      <c r="O1212" s="10" t="s">
        <v>181</v>
      </c>
      <c r="P1212" s="10" t="s">
        <v>280</v>
      </c>
      <c r="Q1212" s="10" t="s">
        <v>18</v>
      </c>
      <c r="R1212" s="13">
        <f t="shared" si="2"/>
        <v>6</v>
      </c>
      <c r="S1212" s="6"/>
      <c r="T1212" s="6"/>
      <c r="U1212" s="6"/>
    </row>
    <row r="1213">
      <c r="A1213" s="9">
        <v>44421.0</v>
      </c>
      <c r="B1213" s="10" t="s">
        <v>15</v>
      </c>
      <c r="C1213" s="16">
        <v>3.0E45</v>
      </c>
      <c r="D1213" s="10" t="s">
        <v>285</v>
      </c>
      <c r="E1213" s="11">
        <v>270.0</v>
      </c>
      <c r="F1213" s="10" t="s">
        <v>18</v>
      </c>
      <c r="G1213" s="13">
        <f t="shared" si="1"/>
        <v>6</v>
      </c>
      <c r="H1213" s="6"/>
      <c r="I1213" s="6"/>
      <c r="J1213" s="6"/>
      <c r="M1213" s="9">
        <v>44421.0</v>
      </c>
      <c r="N1213" s="10" t="s">
        <v>15</v>
      </c>
      <c r="O1213" s="16">
        <v>3.0E45</v>
      </c>
      <c r="P1213" s="10" t="s">
        <v>285</v>
      </c>
      <c r="Q1213" s="10" t="s">
        <v>18</v>
      </c>
      <c r="R1213" s="13">
        <f t="shared" si="2"/>
        <v>6</v>
      </c>
      <c r="S1213" s="6"/>
      <c r="T1213" s="6"/>
      <c r="U1213" s="6"/>
    </row>
    <row r="1214">
      <c r="A1214" s="9">
        <v>44421.0</v>
      </c>
      <c r="B1214" s="10" t="s">
        <v>15</v>
      </c>
      <c r="C1214" s="10" t="s">
        <v>132</v>
      </c>
      <c r="D1214" s="10" t="s">
        <v>278</v>
      </c>
      <c r="E1214" s="11">
        <v>130.0</v>
      </c>
      <c r="F1214" s="10" t="s">
        <v>21</v>
      </c>
      <c r="G1214" s="13">
        <f t="shared" si="1"/>
        <v>6</v>
      </c>
      <c r="H1214" s="6"/>
      <c r="I1214" s="6"/>
      <c r="J1214" s="6"/>
      <c r="M1214" s="9">
        <v>44421.0</v>
      </c>
      <c r="N1214" s="10" t="s">
        <v>15</v>
      </c>
      <c r="O1214" s="10" t="s">
        <v>132</v>
      </c>
      <c r="P1214" s="10" t="s">
        <v>278</v>
      </c>
      <c r="Q1214" s="10" t="s">
        <v>21</v>
      </c>
      <c r="R1214" s="13">
        <f t="shared" si="2"/>
        <v>6</v>
      </c>
      <c r="S1214" s="6"/>
      <c r="T1214" s="6"/>
      <c r="U1214" s="6"/>
    </row>
    <row r="1215">
      <c r="A1215" s="9">
        <v>44421.0</v>
      </c>
      <c r="B1215" s="10" t="s">
        <v>15</v>
      </c>
      <c r="C1215" s="16">
        <v>5.0E49</v>
      </c>
      <c r="D1215" s="10" t="s">
        <v>280</v>
      </c>
      <c r="E1215" s="11">
        <v>280.0</v>
      </c>
      <c r="F1215" s="10" t="s">
        <v>18</v>
      </c>
      <c r="G1215" s="13">
        <f t="shared" si="1"/>
        <v>6</v>
      </c>
      <c r="H1215" s="6"/>
      <c r="I1215" s="6"/>
      <c r="J1215" s="6"/>
      <c r="M1215" s="9">
        <v>44421.0</v>
      </c>
      <c r="N1215" s="10" t="s">
        <v>15</v>
      </c>
      <c r="O1215" s="16">
        <v>5.0E49</v>
      </c>
      <c r="P1215" s="10" t="s">
        <v>280</v>
      </c>
      <c r="Q1215" s="10" t="s">
        <v>18</v>
      </c>
      <c r="R1215" s="13">
        <f t="shared" si="2"/>
        <v>6</v>
      </c>
      <c r="S1215" s="6"/>
      <c r="T1215" s="6"/>
      <c r="U1215" s="6"/>
    </row>
    <row r="1216">
      <c r="A1216" s="9">
        <v>44421.0</v>
      </c>
      <c r="B1216" s="10" t="s">
        <v>15</v>
      </c>
      <c r="C1216" s="16">
        <v>5.0E49</v>
      </c>
      <c r="D1216" s="10" t="s">
        <v>287</v>
      </c>
      <c r="E1216" s="11">
        <v>110.0</v>
      </c>
      <c r="F1216" s="10" t="s">
        <v>31</v>
      </c>
      <c r="G1216" s="13">
        <f t="shared" si="1"/>
        <v>6</v>
      </c>
      <c r="H1216" s="6"/>
      <c r="I1216" s="6"/>
      <c r="J1216" s="6"/>
      <c r="M1216" s="9">
        <v>44421.0</v>
      </c>
      <c r="N1216" s="10" t="s">
        <v>15</v>
      </c>
      <c r="O1216" s="16">
        <v>5.0E49</v>
      </c>
      <c r="P1216" s="10" t="s">
        <v>287</v>
      </c>
      <c r="Q1216" s="10" t="s">
        <v>31</v>
      </c>
      <c r="R1216" s="13">
        <f t="shared" si="2"/>
        <v>6</v>
      </c>
      <c r="S1216" s="6"/>
      <c r="T1216" s="6"/>
      <c r="U1216" s="6"/>
    </row>
    <row r="1217">
      <c r="A1217" s="9">
        <v>44421.0</v>
      </c>
      <c r="B1217" s="10" t="s">
        <v>15</v>
      </c>
      <c r="C1217" s="10" t="s">
        <v>133</v>
      </c>
      <c r="D1217" s="10" t="s">
        <v>277</v>
      </c>
      <c r="E1217" s="11">
        <v>350.0</v>
      </c>
      <c r="F1217" s="10" t="s">
        <v>14</v>
      </c>
      <c r="G1217" s="13">
        <f t="shared" si="1"/>
        <v>6</v>
      </c>
      <c r="H1217" s="6"/>
      <c r="I1217" s="6"/>
      <c r="J1217" s="6"/>
      <c r="M1217" s="9">
        <v>44421.0</v>
      </c>
      <c r="N1217" s="10" t="s">
        <v>15</v>
      </c>
      <c r="O1217" s="10" t="s">
        <v>133</v>
      </c>
      <c r="P1217" s="10" t="s">
        <v>277</v>
      </c>
      <c r="Q1217" s="10" t="s">
        <v>14</v>
      </c>
      <c r="R1217" s="13">
        <f t="shared" si="2"/>
        <v>6</v>
      </c>
      <c r="S1217" s="6"/>
      <c r="T1217" s="6"/>
      <c r="U1217" s="6"/>
    </row>
    <row r="1218">
      <c r="A1218" s="9">
        <v>44421.0</v>
      </c>
      <c r="B1218" s="10" t="s">
        <v>15</v>
      </c>
      <c r="C1218" s="16">
        <v>6.0E40</v>
      </c>
      <c r="D1218" s="10" t="s">
        <v>277</v>
      </c>
      <c r="E1218" s="11">
        <v>350.0</v>
      </c>
      <c r="F1218" s="10" t="s">
        <v>14</v>
      </c>
      <c r="G1218" s="13">
        <f t="shared" si="1"/>
        <v>6</v>
      </c>
      <c r="H1218" s="6"/>
      <c r="I1218" s="6"/>
      <c r="J1218" s="6"/>
      <c r="M1218" s="9">
        <v>44421.0</v>
      </c>
      <c r="N1218" s="10" t="s">
        <v>15</v>
      </c>
      <c r="O1218" s="16">
        <v>6.0E40</v>
      </c>
      <c r="P1218" s="10" t="s">
        <v>277</v>
      </c>
      <c r="Q1218" s="10" t="s">
        <v>14</v>
      </c>
      <c r="R1218" s="13">
        <f t="shared" si="2"/>
        <v>6</v>
      </c>
      <c r="S1218" s="6"/>
      <c r="T1218" s="6"/>
      <c r="U1218" s="6"/>
    </row>
    <row r="1219">
      <c r="A1219" s="9">
        <v>44421.0</v>
      </c>
      <c r="B1219" s="10" t="s">
        <v>15</v>
      </c>
      <c r="C1219" s="16">
        <v>6.0E40</v>
      </c>
      <c r="D1219" s="10" t="s">
        <v>288</v>
      </c>
      <c r="E1219" s="11">
        <v>280.0</v>
      </c>
      <c r="F1219" s="10" t="s">
        <v>14</v>
      </c>
      <c r="G1219" s="13">
        <f t="shared" si="1"/>
        <v>6</v>
      </c>
      <c r="H1219" s="6"/>
      <c r="I1219" s="6"/>
      <c r="J1219" s="6"/>
      <c r="M1219" s="9">
        <v>44421.0</v>
      </c>
      <c r="N1219" s="10" t="s">
        <v>15</v>
      </c>
      <c r="O1219" s="16">
        <v>6.0E40</v>
      </c>
      <c r="P1219" s="10" t="s">
        <v>288</v>
      </c>
      <c r="Q1219" s="10" t="s">
        <v>14</v>
      </c>
      <c r="R1219" s="13">
        <f t="shared" si="2"/>
        <v>6</v>
      </c>
      <c r="S1219" s="6"/>
      <c r="T1219" s="6"/>
      <c r="U1219" s="6"/>
    </row>
    <row r="1220">
      <c r="A1220" s="9">
        <v>44421.0</v>
      </c>
      <c r="B1220" s="10" t="s">
        <v>15</v>
      </c>
      <c r="C1220" s="10" t="s">
        <v>134</v>
      </c>
      <c r="D1220" s="10" t="s">
        <v>280</v>
      </c>
      <c r="E1220" s="11">
        <v>280.0</v>
      </c>
      <c r="F1220" s="10" t="s">
        <v>18</v>
      </c>
      <c r="G1220" s="13">
        <f t="shared" si="1"/>
        <v>6</v>
      </c>
      <c r="H1220" s="6"/>
      <c r="I1220" s="6"/>
      <c r="J1220" s="6"/>
      <c r="M1220" s="9">
        <v>44421.0</v>
      </c>
      <c r="N1220" s="10" t="s">
        <v>15</v>
      </c>
      <c r="O1220" s="10" t="s">
        <v>134</v>
      </c>
      <c r="P1220" s="10" t="s">
        <v>280</v>
      </c>
      <c r="Q1220" s="10" t="s">
        <v>18</v>
      </c>
      <c r="R1220" s="13">
        <f t="shared" si="2"/>
        <v>6</v>
      </c>
      <c r="S1220" s="6"/>
      <c r="T1220" s="6"/>
      <c r="U1220" s="6"/>
    </row>
    <row r="1221">
      <c r="A1221" s="9">
        <v>44421.0</v>
      </c>
      <c r="B1221" s="10" t="s">
        <v>15</v>
      </c>
      <c r="C1221" s="10" t="s">
        <v>219</v>
      </c>
      <c r="D1221" s="10" t="s">
        <v>277</v>
      </c>
      <c r="E1221" s="11">
        <v>350.0</v>
      </c>
      <c r="F1221" s="10" t="s">
        <v>14</v>
      </c>
      <c r="G1221" s="13">
        <f t="shared" si="1"/>
        <v>6</v>
      </c>
      <c r="H1221" s="6"/>
      <c r="I1221" s="6"/>
      <c r="J1221" s="6"/>
      <c r="M1221" s="9">
        <v>44421.0</v>
      </c>
      <c r="N1221" s="10" t="s">
        <v>15</v>
      </c>
      <c r="O1221" s="10" t="s">
        <v>219</v>
      </c>
      <c r="P1221" s="10" t="s">
        <v>277</v>
      </c>
      <c r="Q1221" s="10" t="s">
        <v>14</v>
      </c>
      <c r="R1221" s="13">
        <f t="shared" si="2"/>
        <v>6</v>
      </c>
      <c r="S1221" s="6"/>
      <c r="T1221" s="6"/>
      <c r="U1221" s="6"/>
    </row>
    <row r="1222">
      <c r="A1222" s="9">
        <v>44421.0</v>
      </c>
      <c r="B1222" s="10" t="s">
        <v>15</v>
      </c>
      <c r="C1222" s="10" t="s">
        <v>220</v>
      </c>
      <c r="D1222" s="10" t="s">
        <v>285</v>
      </c>
      <c r="E1222" s="11">
        <v>270.0</v>
      </c>
      <c r="F1222" s="10" t="s">
        <v>18</v>
      </c>
      <c r="G1222" s="13">
        <f t="shared" si="1"/>
        <v>6</v>
      </c>
      <c r="H1222" s="6"/>
      <c r="I1222" s="6"/>
      <c r="J1222" s="6"/>
      <c r="M1222" s="9">
        <v>44421.0</v>
      </c>
      <c r="N1222" s="10" t="s">
        <v>15</v>
      </c>
      <c r="O1222" s="10" t="s">
        <v>220</v>
      </c>
      <c r="P1222" s="10" t="s">
        <v>285</v>
      </c>
      <c r="Q1222" s="10" t="s">
        <v>18</v>
      </c>
      <c r="R1222" s="13">
        <f t="shared" si="2"/>
        <v>6</v>
      </c>
      <c r="S1222" s="6"/>
      <c r="T1222" s="6"/>
      <c r="U1222" s="6"/>
    </row>
    <row r="1223">
      <c r="A1223" s="9">
        <v>44421.0</v>
      </c>
      <c r="B1223" s="10" t="s">
        <v>15</v>
      </c>
      <c r="C1223" s="10">
        <v>4645.0</v>
      </c>
      <c r="D1223" s="10" t="s">
        <v>280</v>
      </c>
      <c r="E1223" s="11">
        <v>280.0</v>
      </c>
      <c r="F1223" s="10" t="s">
        <v>18</v>
      </c>
      <c r="G1223" s="13">
        <f t="shared" si="1"/>
        <v>6</v>
      </c>
      <c r="H1223" s="6"/>
      <c r="I1223" s="6"/>
      <c r="J1223" s="6"/>
      <c r="M1223" s="9">
        <v>44421.0</v>
      </c>
      <c r="N1223" s="10" t="s">
        <v>15</v>
      </c>
      <c r="O1223" s="10">
        <v>4645.0</v>
      </c>
      <c r="P1223" s="10" t="s">
        <v>280</v>
      </c>
      <c r="Q1223" s="10" t="s">
        <v>18</v>
      </c>
      <c r="R1223" s="13">
        <f t="shared" si="2"/>
        <v>6</v>
      </c>
      <c r="S1223" s="6"/>
      <c r="T1223" s="6"/>
      <c r="U1223" s="6"/>
    </row>
    <row r="1224">
      <c r="A1224" s="9">
        <v>44421.0</v>
      </c>
      <c r="B1224" s="10" t="s">
        <v>15</v>
      </c>
      <c r="C1224" s="10">
        <v>4645.0</v>
      </c>
      <c r="D1224" s="10" t="s">
        <v>280</v>
      </c>
      <c r="E1224" s="11">
        <v>280.0</v>
      </c>
      <c r="F1224" s="10" t="s">
        <v>18</v>
      </c>
      <c r="G1224" s="13">
        <f t="shared" si="1"/>
        <v>6</v>
      </c>
      <c r="H1224" s="6"/>
      <c r="I1224" s="6"/>
      <c r="J1224" s="6"/>
      <c r="M1224" s="9">
        <v>44421.0</v>
      </c>
      <c r="N1224" s="10" t="s">
        <v>15</v>
      </c>
      <c r="O1224" s="10">
        <v>4645.0</v>
      </c>
      <c r="P1224" s="10" t="s">
        <v>280</v>
      </c>
      <c r="Q1224" s="10" t="s">
        <v>18</v>
      </c>
      <c r="R1224" s="13">
        <f t="shared" si="2"/>
        <v>6</v>
      </c>
      <c r="S1224" s="6"/>
      <c r="T1224" s="6"/>
      <c r="U1224" s="6"/>
    </row>
    <row r="1225">
      <c r="A1225" s="9">
        <v>44421.0</v>
      </c>
      <c r="B1225" s="10" t="s">
        <v>15</v>
      </c>
      <c r="C1225" s="10" t="s">
        <v>136</v>
      </c>
      <c r="D1225" s="10" t="s">
        <v>285</v>
      </c>
      <c r="E1225" s="11">
        <v>270.0</v>
      </c>
      <c r="F1225" s="10" t="s">
        <v>18</v>
      </c>
      <c r="G1225" s="13">
        <f t="shared" si="1"/>
        <v>6</v>
      </c>
      <c r="H1225" s="6"/>
      <c r="I1225" s="6"/>
      <c r="J1225" s="6"/>
      <c r="M1225" s="9">
        <v>44421.0</v>
      </c>
      <c r="N1225" s="10" t="s">
        <v>15</v>
      </c>
      <c r="O1225" s="10" t="s">
        <v>136</v>
      </c>
      <c r="P1225" s="10" t="s">
        <v>285</v>
      </c>
      <c r="Q1225" s="10" t="s">
        <v>18</v>
      </c>
      <c r="R1225" s="13">
        <f t="shared" si="2"/>
        <v>6</v>
      </c>
      <c r="S1225" s="6"/>
      <c r="T1225" s="6"/>
      <c r="U1225" s="6"/>
    </row>
    <row r="1226">
      <c r="A1226" s="9">
        <v>44421.0</v>
      </c>
      <c r="B1226" s="10" t="s">
        <v>15</v>
      </c>
      <c r="C1226" s="10">
        <v>9841.0</v>
      </c>
      <c r="D1226" s="10" t="s">
        <v>287</v>
      </c>
      <c r="E1226" s="11">
        <v>110.0</v>
      </c>
      <c r="F1226" s="10" t="s">
        <v>31</v>
      </c>
      <c r="G1226" s="13">
        <f t="shared" si="1"/>
        <v>6</v>
      </c>
      <c r="H1226" s="6"/>
      <c r="I1226" s="6"/>
      <c r="J1226" s="6"/>
      <c r="M1226" s="9">
        <v>44421.0</v>
      </c>
      <c r="N1226" s="10" t="s">
        <v>15</v>
      </c>
      <c r="O1226" s="10">
        <v>9841.0</v>
      </c>
      <c r="P1226" s="10" t="s">
        <v>287</v>
      </c>
      <c r="Q1226" s="10" t="s">
        <v>31</v>
      </c>
      <c r="R1226" s="13">
        <f t="shared" si="2"/>
        <v>6</v>
      </c>
      <c r="S1226" s="6"/>
      <c r="T1226" s="6"/>
      <c r="U1226" s="6"/>
    </row>
    <row r="1227">
      <c r="A1227" s="9">
        <v>44421.0</v>
      </c>
      <c r="B1227" s="10" t="s">
        <v>15</v>
      </c>
      <c r="C1227" s="10" t="s">
        <v>221</v>
      </c>
      <c r="D1227" s="10" t="s">
        <v>286</v>
      </c>
      <c r="E1227" s="11">
        <v>130.0</v>
      </c>
      <c r="F1227" s="10" t="s">
        <v>31</v>
      </c>
      <c r="G1227" s="13">
        <f t="shared" si="1"/>
        <v>6</v>
      </c>
      <c r="H1227" s="6"/>
      <c r="I1227" s="6"/>
      <c r="J1227" s="6"/>
      <c r="M1227" s="9">
        <v>44421.0</v>
      </c>
      <c r="N1227" s="10" t="s">
        <v>15</v>
      </c>
      <c r="O1227" s="10" t="s">
        <v>221</v>
      </c>
      <c r="P1227" s="10" t="s">
        <v>286</v>
      </c>
      <c r="Q1227" s="10" t="s">
        <v>31</v>
      </c>
      <c r="R1227" s="13">
        <f t="shared" si="2"/>
        <v>6</v>
      </c>
      <c r="S1227" s="6"/>
      <c r="T1227" s="6"/>
      <c r="U1227" s="6"/>
    </row>
    <row r="1228">
      <c r="A1228" s="9">
        <v>44421.0</v>
      </c>
      <c r="B1228" s="10" t="s">
        <v>15</v>
      </c>
      <c r="C1228" s="10" t="s">
        <v>183</v>
      </c>
      <c r="D1228" s="10" t="s">
        <v>288</v>
      </c>
      <c r="E1228" s="11">
        <v>280.0</v>
      </c>
      <c r="F1228" s="10" t="s">
        <v>14</v>
      </c>
      <c r="G1228" s="13">
        <f t="shared" si="1"/>
        <v>6</v>
      </c>
      <c r="H1228" s="6"/>
      <c r="I1228" s="6"/>
      <c r="J1228" s="6"/>
      <c r="M1228" s="9">
        <v>44421.0</v>
      </c>
      <c r="N1228" s="10" t="s">
        <v>15</v>
      </c>
      <c r="O1228" s="10" t="s">
        <v>183</v>
      </c>
      <c r="P1228" s="10" t="s">
        <v>288</v>
      </c>
      <c r="Q1228" s="10" t="s">
        <v>14</v>
      </c>
      <c r="R1228" s="13">
        <f t="shared" si="2"/>
        <v>6</v>
      </c>
      <c r="S1228" s="6"/>
      <c r="T1228" s="6"/>
      <c r="U1228" s="6"/>
    </row>
    <row r="1229">
      <c r="A1229" s="9">
        <v>44421.0</v>
      </c>
      <c r="B1229" s="10" t="s">
        <v>15</v>
      </c>
      <c r="C1229" s="10" t="s">
        <v>222</v>
      </c>
      <c r="D1229" s="10" t="s">
        <v>279</v>
      </c>
      <c r="E1229" s="11">
        <v>170.0</v>
      </c>
      <c r="F1229" s="10" t="s">
        <v>12</v>
      </c>
      <c r="G1229" s="13">
        <f t="shared" si="1"/>
        <v>6</v>
      </c>
      <c r="H1229" s="6"/>
      <c r="I1229" s="6"/>
      <c r="J1229" s="6"/>
      <c r="M1229" s="9">
        <v>44421.0</v>
      </c>
      <c r="N1229" s="10" t="s">
        <v>15</v>
      </c>
      <c r="O1229" s="10" t="s">
        <v>222</v>
      </c>
      <c r="P1229" s="10" t="s">
        <v>279</v>
      </c>
      <c r="Q1229" s="10" t="s">
        <v>12</v>
      </c>
      <c r="R1229" s="13">
        <f t="shared" si="2"/>
        <v>6</v>
      </c>
      <c r="S1229" s="6"/>
      <c r="T1229" s="6"/>
      <c r="U1229" s="6"/>
    </row>
    <row r="1230">
      <c r="A1230" s="9">
        <v>44421.0</v>
      </c>
      <c r="B1230" s="10" t="s">
        <v>15</v>
      </c>
      <c r="C1230" s="10" t="s">
        <v>222</v>
      </c>
      <c r="D1230" s="10" t="s">
        <v>287</v>
      </c>
      <c r="E1230" s="11">
        <v>110.0</v>
      </c>
      <c r="F1230" s="10" t="s">
        <v>31</v>
      </c>
      <c r="G1230" s="13">
        <f t="shared" si="1"/>
        <v>6</v>
      </c>
      <c r="H1230" s="6"/>
      <c r="I1230" s="6"/>
      <c r="J1230" s="6"/>
      <c r="M1230" s="9">
        <v>44421.0</v>
      </c>
      <c r="N1230" s="10" t="s">
        <v>15</v>
      </c>
      <c r="O1230" s="10" t="s">
        <v>222</v>
      </c>
      <c r="P1230" s="10" t="s">
        <v>287</v>
      </c>
      <c r="Q1230" s="10" t="s">
        <v>31</v>
      </c>
      <c r="R1230" s="13">
        <f t="shared" si="2"/>
        <v>6</v>
      </c>
      <c r="S1230" s="6"/>
      <c r="T1230" s="6"/>
      <c r="U1230" s="6"/>
    </row>
    <row r="1231">
      <c r="A1231" s="9">
        <v>44421.0</v>
      </c>
      <c r="B1231" s="10" t="s">
        <v>15</v>
      </c>
      <c r="C1231" s="10" t="s">
        <v>137</v>
      </c>
      <c r="D1231" s="10" t="s">
        <v>280</v>
      </c>
      <c r="E1231" s="11">
        <v>280.0</v>
      </c>
      <c r="F1231" s="10" t="s">
        <v>18</v>
      </c>
      <c r="G1231" s="13">
        <f t="shared" si="1"/>
        <v>6</v>
      </c>
      <c r="H1231" s="6"/>
      <c r="I1231" s="6"/>
      <c r="J1231" s="6"/>
      <c r="M1231" s="9">
        <v>44421.0</v>
      </c>
      <c r="N1231" s="10" t="s">
        <v>15</v>
      </c>
      <c r="O1231" s="10" t="s">
        <v>137</v>
      </c>
      <c r="P1231" s="10" t="s">
        <v>280</v>
      </c>
      <c r="Q1231" s="10" t="s">
        <v>18</v>
      </c>
      <c r="R1231" s="13">
        <f t="shared" si="2"/>
        <v>6</v>
      </c>
      <c r="S1231" s="6"/>
      <c r="T1231" s="6"/>
      <c r="U1231" s="6"/>
    </row>
    <row r="1232">
      <c r="A1232" s="9">
        <v>44421.0</v>
      </c>
      <c r="B1232" s="10" t="s">
        <v>15</v>
      </c>
      <c r="C1232" s="10" t="s">
        <v>184</v>
      </c>
      <c r="D1232" s="10" t="s">
        <v>277</v>
      </c>
      <c r="E1232" s="11">
        <v>350.0</v>
      </c>
      <c r="F1232" s="10" t="s">
        <v>14</v>
      </c>
      <c r="G1232" s="13">
        <f t="shared" si="1"/>
        <v>6</v>
      </c>
      <c r="H1232" s="6"/>
      <c r="I1232" s="6"/>
      <c r="J1232" s="6"/>
      <c r="M1232" s="9">
        <v>44421.0</v>
      </c>
      <c r="N1232" s="10" t="s">
        <v>15</v>
      </c>
      <c r="O1232" s="10" t="s">
        <v>184</v>
      </c>
      <c r="P1232" s="10" t="s">
        <v>277</v>
      </c>
      <c r="Q1232" s="10" t="s">
        <v>14</v>
      </c>
      <c r="R1232" s="13">
        <f t="shared" si="2"/>
        <v>6</v>
      </c>
      <c r="S1232" s="6"/>
      <c r="T1232" s="6"/>
      <c r="U1232" s="6"/>
    </row>
    <row r="1233">
      <c r="A1233" s="9">
        <v>44421.0</v>
      </c>
      <c r="B1233" s="10" t="s">
        <v>15</v>
      </c>
      <c r="C1233" s="10" t="s">
        <v>185</v>
      </c>
      <c r="D1233" s="10" t="s">
        <v>277</v>
      </c>
      <c r="E1233" s="11">
        <v>350.0</v>
      </c>
      <c r="F1233" s="10" t="s">
        <v>14</v>
      </c>
      <c r="G1233" s="13">
        <f t="shared" si="1"/>
        <v>6</v>
      </c>
      <c r="H1233" s="6"/>
      <c r="I1233" s="6"/>
      <c r="J1233" s="6"/>
      <c r="M1233" s="9">
        <v>44421.0</v>
      </c>
      <c r="N1233" s="10" t="s">
        <v>15</v>
      </c>
      <c r="O1233" s="10" t="s">
        <v>185</v>
      </c>
      <c r="P1233" s="10" t="s">
        <v>277</v>
      </c>
      <c r="Q1233" s="10" t="s">
        <v>14</v>
      </c>
      <c r="R1233" s="13">
        <f t="shared" si="2"/>
        <v>6</v>
      </c>
      <c r="S1233" s="6"/>
      <c r="T1233" s="6"/>
      <c r="U1233" s="6"/>
    </row>
    <row r="1234">
      <c r="A1234" s="9">
        <v>44421.0</v>
      </c>
      <c r="B1234" s="10" t="s">
        <v>15</v>
      </c>
      <c r="C1234" s="10" t="s">
        <v>312</v>
      </c>
      <c r="D1234" s="10" t="s">
        <v>280</v>
      </c>
      <c r="E1234" s="11">
        <v>280.0</v>
      </c>
      <c r="F1234" s="10" t="s">
        <v>18</v>
      </c>
      <c r="G1234" s="13">
        <f t="shared" si="1"/>
        <v>6</v>
      </c>
      <c r="H1234" s="6"/>
      <c r="I1234" s="6"/>
      <c r="J1234" s="6"/>
      <c r="M1234" s="9">
        <v>44421.0</v>
      </c>
      <c r="N1234" s="10" t="s">
        <v>15</v>
      </c>
      <c r="O1234" s="10" t="s">
        <v>312</v>
      </c>
      <c r="P1234" s="10" t="s">
        <v>280</v>
      </c>
      <c r="Q1234" s="10" t="s">
        <v>18</v>
      </c>
      <c r="R1234" s="13">
        <f t="shared" si="2"/>
        <v>6</v>
      </c>
      <c r="S1234" s="6"/>
      <c r="T1234" s="6"/>
      <c r="U1234" s="6"/>
    </row>
    <row r="1235">
      <c r="A1235" s="9">
        <v>44421.0</v>
      </c>
      <c r="B1235" s="10" t="s">
        <v>15</v>
      </c>
      <c r="C1235" s="10" t="s">
        <v>223</v>
      </c>
      <c r="D1235" s="10" t="s">
        <v>280</v>
      </c>
      <c r="E1235" s="11">
        <v>280.0</v>
      </c>
      <c r="F1235" s="10" t="s">
        <v>18</v>
      </c>
      <c r="G1235" s="13">
        <f t="shared" si="1"/>
        <v>6</v>
      </c>
      <c r="H1235" s="6"/>
      <c r="I1235" s="6"/>
      <c r="J1235" s="6"/>
      <c r="M1235" s="9">
        <v>44421.0</v>
      </c>
      <c r="N1235" s="10" t="s">
        <v>15</v>
      </c>
      <c r="O1235" s="10" t="s">
        <v>223</v>
      </c>
      <c r="P1235" s="10" t="s">
        <v>280</v>
      </c>
      <c r="Q1235" s="10" t="s">
        <v>18</v>
      </c>
      <c r="R1235" s="13">
        <f t="shared" si="2"/>
        <v>6</v>
      </c>
      <c r="S1235" s="6"/>
      <c r="T1235" s="6"/>
      <c r="U1235" s="6"/>
    </row>
    <row r="1236">
      <c r="A1236" s="9">
        <v>44421.0</v>
      </c>
      <c r="B1236" s="10" t="s">
        <v>15</v>
      </c>
      <c r="C1236" s="10" t="s">
        <v>224</v>
      </c>
      <c r="D1236" s="10" t="s">
        <v>277</v>
      </c>
      <c r="E1236" s="11">
        <v>350.0</v>
      </c>
      <c r="F1236" s="10" t="s">
        <v>14</v>
      </c>
      <c r="G1236" s="13">
        <f t="shared" si="1"/>
        <v>6</v>
      </c>
      <c r="H1236" s="6"/>
      <c r="I1236" s="6"/>
      <c r="J1236" s="6"/>
      <c r="M1236" s="9">
        <v>44421.0</v>
      </c>
      <c r="N1236" s="10" t="s">
        <v>15</v>
      </c>
      <c r="O1236" s="10" t="s">
        <v>224</v>
      </c>
      <c r="P1236" s="10" t="s">
        <v>277</v>
      </c>
      <c r="Q1236" s="10" t="s">
        <v>14</v>
      </c>
      <c r="R1236" s="13">
        <f t="shared" si="2"/>
        <v>6</v>
      </c>
      <c r="S1236" s="6"/>
      <c r="T1236" s="6"/>
      <c r="U1236" s="6"/>
    </row>
    <row r="1237">
      <c r="A1237" s="9">
        <v>44421.0</v>
      </c>
      <c r="B1237" s="10" t="s">
        <v>15</v>
      </c>
      <c r="C1237" s="10" t="s">
        <v>139</v>
      </c>
      <c r="D1237" s="10" t="s">
        <v>277</v>
      </c>
      <c r="E1237" s="11">
        <v>350.0</v>
      </c>
      <c r="F1237" s="10" t="s">
        <v>14</v>
      </c>
      <c r="G1237" s="13">
        <f t="shared" si="1"/>
        <v>6</v>
      </c>
      <c r="H1237" s="6"/>
      <c r="I1237" s="6"/>
      <c r="J1237" s="6"/>
      <c r="M1237" s="9">
        <v>44421.0</v>
      </c>
      <c r="N1237" s="10" t="s">
        <v>15</v>
      </c>
      <c r="O1237" s="10" t="s">
        <v>139</v>
      </c>
      <c r="P1237" s="10" t="s">
        <v>277</v>
      </c>
      <c r="Q1237" s="10" t="s">
        <v>14</v>
      </c>
      <c r="R1237" s="13">
        <f t="shared" si="2"/>
        <v>6</v>
      </c>
      <c r="S1237" s="6"/>
      <c r="T1237" s="6"/>
      <c r="U1237" s="6"/>
    </row>
    <row r="1238">
      <c r="A1238" s="9">
        <v>44421.0</v>
      </c>
      <c r="B1238" s="10" t="s">
        <v>16</v>
      </c>
      <c r="C1238" s="16">
        <v>5.0E41</v>
      </c>
      <c r="D1238" s="10" t="s">
        <v>287</v>
      </c>
      <c r="E1238" s="11">
        <v>110.0</v>
      </c>
      <c r="F1238" s="10" t="s">
        <v>31</v>
      </c>
      <c r="G1238" s="13">
        <f t="shared" si="1"/>
        <v>6</v>
      </c>
      <c r="H1238" s="6"/>
      <c r="I1238" s="6"/>
      <c r="J1238" s="6"/>
      <c r="M1238" s="9">
        <v>44421.0</v>
      </c>
      <c r="N1238" s="10" t="s">
        <v>16</v>
      </c>
      <c r="O1238" s="16">
        <v>5.0E41</v>
      </c>
      <c r="P1238" s="10" t="s">
        <v>287</v>
      </c>
      <c r="Q1238" s="10" t="s">
        <v>31</v>
      </c>
      <c r="R1238" s="13">
        <f t="shared" si="2"/>
        <v>6</v>
      </c>
      <c r="S1238" s="6"/>
      <c r="T1238" s="6"/>
      <c r="U1238" s="6"/>
    </row>
    <row r="1239">
      <c r="A1239" s="9">
        <v>44421.0</v>
      </c>
      <c r="B1239" s="10" t="s">
        <v>16</v>
      </c>
      <c r="C1239" s="10">
        <v>7848.0</v>
      </c>
      <c r="D1239" s="10" t="s">
        <v>280</v>
      </c>
      <c r="E1239" s="11">
        <v>280.0</v>
      </c>
      <c r="F1239" s="10" t="s">
        <v>18</v>
      </c>
      <c r="G1239" s="13">
        <f t="shared" si="1"/>
        <v>6</v>
      </c>
      <c r="H1239" s="6"/>
      <c r="I1239" s="6"/>
      <c r="J1239" s="6"/>
      <c r="M1239" s="9">
        <v>44421.0</v>
      </c>
      <c r="N1239" s="10" t="s">
        <v>16</v>
      </c>
      <c r="O1239" s="10">
        <v>7848.0</v>
      </c>
      <c r="P1239" s="10" t="s">
        <v>280</v>
      </c>
      <c r="Q1239" s="10" t="s">
        <v>18</v>
      </c>
      <c r="R1239" s="13">
        <f t="shared" si="2"/>
        <v>6</v>
      </c>
      <c r="S1239" s="6"/>
      <c r="T1239" s="6"/>
      <c r="U1239" s="6"/>
    </row>
    <row r="1240">
      <c r="A1240" s="9">
        <v>44421.0</v>
      </c>
      <c r="B1240" s="10" t="s">
        <v>16</v>
      </c>
      <c r="C1240" s="10" t="s">
        <v>315</v>
      </c>
      <c r="D1240" s="10" t="s">
        <v>287</v>
      </c>
      <c r="E1240" s="11">
        <v>110.0</v>
      </c>
      <c r="F1240" s="10" t="s">
        <v>31</v>
      </c>
      <c r="G1240" s="13">
        <f t="shared" si="1"/>
        <v>6</v>
      </c>
      <c r="H1240" s="6"/>
      <c r="I1240" s="6"/>
      <c r="J1240" s="6"/>
      <c r="M1240" s="9">
        <v>44421.0</v>
      </c>
      <c r="N1240" s="10" t="s">
        <v>16</v>
      </c>
      <c r="O1240" s="10" t="s">
        <v>315</v>
      </c>
      <c r="P1240" s="10" t="s">
        <v>287</v>
      </c>
      <c r="Q1240" s="10" t="s">
        <v>31</v>
      </c>
      <c r="R1240" s="13">
        <f t="shared" si="2"/>
        <v>6</v>
      </c>
      <c r="S1240" s="6"/>
      <c r="T1240" s="6"/>
      <c r="U1240" s="6"/>
    </row>
    <row r="1241">
      <c r="A1241" s="9">
        <v>44421.0</v>
      </c>
      <c r="B1241" s="10" t="s">
        <v>16</v>
      </c>
      <c r="C1241" s="10" t="s">
        <v>145</v>
      </c>
      <c r="D1241" s="10" t="s">
        <v>280</v>
      </c>
      <c r="E1241" s="11">
        <v>280.0</v>
      </c>
      <c r="F1241" s="10" t="s">
        <v>18</v>
      </c>
      <c r="G1241" s="13">
        <f t="shared" si="1"/>
        <v>6</v>
      </c>
      <c r="H1241" s="6"/>
      <c r="I1241" s="6"/>
      <c r="J1241" s="6"/>
      <c r="M1241" s="9">
        <v>44421.0</v>
      </c>
      <c r="N1241" s="10" t="s">
        <v>16</v>
      </c>
      <c r="O1241" s="10" t="s">
        <v>145</v>
      </c>
      <c r="P1241" s="10" t="s">
        <v>280</v>
      </c>
      <c r="Q1241" s="10" t="s">
        <v>18</v>
      </c>
      <c r="R1241" s="13">
        <f t="shared" si="2"/>
        <v>6</v>
      </c>
      <c r="S1241" s="6"/>
      <c r="T1241" s="6"/>
      <c r="U1241" s="6"/>
    </row>
    <row r="1242">
      <c r="A1242" s="9">
        <v>44421.0</v>
      </c>
      <c r="B1242" s="10" t="s">
        <v>16</v>
      </c>
      <c r="C1242" s="10" t="s">
        <v>145</v>
      </c>
      <c r="D1242" s="10" t="s">
        <v>278</v>
      </c>
      <c r="E1242" s="11">
        <v>130.0</v>
      </c>
      <c r="F1242" s="10" t="s">
        <v>21</v>
      </c>
      <c r="G1242" s="13">
        <f t="shared" si="1"/>
        <v>6</v>
      </c>
      <c r="H1242" s="6"/>
      <c r="I1242" s="6"/>
      <c r="J1242" s="6"/>
      <c r="M1242" s="9">
        <v>44421.0</v>
      </c>
      <c r="N1242" s="10" t="s">
        <v>16</v>
      </c>
      <c r="O1242" s="10" t="s">
        <v>145</v>
      </c>
      <c r="P1242" s="10" t="s">
        <v>278</v>
      </c>
      <c r="Q1242" s="10" t="s">
        <v>21</v>
      </c>
      <c r="R1242" s="13">
        <f t="shared" si="2"/>
        <v>6</v>
      </c>
      <c r="S1242" s="6"/>
      <c r="T1242" s="6"/>
      <c r="U1242" s="6"/>
    </row>
    <row r="1243">
      <c r="A1243" s="9">
        <v>44421.0</v>
      </c>
      <c r="B1243" s="10" t="s">
        <v>16</v>
      </c>
      <c r="C1243" s="10" t="s">
        <v>343</v>
      </c>
      <c r="D1243" s="10" t="s">
        <v>280</v>
      </c>
      <c r="E1243" s="11">
        <v>280.0</v>
      </c>
      <c r="F1243" s="10" t="s">
        <v>18</v>
      </c>
      <c r="G1243" s="13">
        <f t="shared" si="1"/>
        <v>6</v>
      </c>
      <c r="H1243" s="6"/>
      <c r="I1243" s="6"/>
      <c r="J1243" s="6"/>
      <c r="M1243" s="9">
        <v>44421.0</v>
      </c>
      <c r="N1243" s="10" t="s">
        <v>16</v>
      </c>
      <c r="O1243" s="10" t="s">
        <v>343</v>
      </c>
      <c r="P1243" s="10" t="s">
        <v>280</v>
      </c>
      <c r="Q1243" s="10" t="s">
        <v>18</v>
      </c>
      <c r="R1243" s="13">
        <f t="shared" si="2"/>
        <v>6</v>
      </c>
      <c r="S1243" s="6"/>
      <c r="T1243" s="6"/>
      <c r="U1243" s="6"/>
    </row>
    <row r="1244">
      <c r="A1244" s="9">
        <v>44421.0</v>
      </c>
      <c r="B1244" s="10" t="s">
        <v>16</v>
      </c>
      <c r="C1244" s="10" t="s">
        <v>343</v>
      </c>
      <c r="D1244" s="10" t="s">
        <v>287</v>
      </c>
      <c r="E1244" s="11">
        <v>110.0</v>
      </c>
      <c r="F1244" s="10" t="s">
        <v>31</v>
      </c>
      <c r="G1244" s="13">
        <f t="shared" si="1"/>
        <v>6</v>
      </c>
      <c r="H1244" s="6"/>
      <c r="I1244" s="6"/>
      <c r="J1244" s="6"/>
      <c r="M1244" s="9">
        <v>44421.0</v>
      </c>
      <c r="N1244" s="10" t="s">
        <v>16</v>
      </c>
      <c r="O1244" s="10" t="s">
        <v>343</v>
      </c>
      <c r="P1244" s="10" t="s">
        <v>287</v>
      </c>
      <c r="Q1244" s="10" t="s">
        <v>31</v>
      </c>
      <c r="R1244" s="13">
        <f t="shared" si="2"/>
        <v>6</v>
      </c>
      <c r="S1244" s="6"/>
      <c r="T1244" s="6"/>
      <c r="U1244" s="6"/>
    </row>
    <row r="1245">
      <c r="A1245" s="9">
        <v>44421.0</v>
      </c>
      <c r="B1245" s="10" t="s">
        <v>16</v>
      </c>
      <c r="C1245" s="10" t="s">
        <v>66</v>
      </c>
      <c r="D1245" s="10" t="s">
        <v>278</v>
      </c>
      <c r="E1245" s="11">
        <v>130.0</v>
      </c>
      <c r="F1245" s="10" t="s">
        <v>21</v>
      </c>
      <c r="G1245" s="13">
        <f t="shared" si="1"/>
        <v>6</v>
      </c>
      <c r="H1245" s="6"/>
      <c r="I1245" s="6"/>
      <c r="J1245" s="6"/>
      <c r="M1245" s="9">
        <v>44421.0</v>
      </c>
      <c r="N1245" s="10" t="s">
        <v>16</v>
      </c>
      <c r="O1245" s="10" t="s">
        <v>66</v>
      </c>
      <c r="P1245" s="10" t="s">
        <v>278</v>
      </c>
      <c r="Q1245" s="10" t="s">
        <v>21</v>
      </c>
      <c r="R1245" s="13">
        <f t="shared" si="2"/>
        <v>6</v>
      </c>
      <c r="S1245" s="6"/>
      <c r="T1245" s="6"/>
      <c r="U1245" s="6"/>
    </row>
    <row r="1246">
      <c r="A1246" s="9">
        <v>44421.0</v>
      </c>
      <c r="B1246" s="10" t="s">
        <v>69</v>
      </c>
      <c r="C1246" s="10" t="s">
        <v>71</v>
      </c>
      <c r="D1246" s="10" t="s">
        <v>292</v>
      </c>
      <c r="E1246" s="11">
        <v>60.0</v>
      </c>
      <c r="F1246" s="10" t="s">
        <v>31</v>
      </c>
      <c r="G1246" s="13">
        <f t="shared" si="1"/>
        <v>6</v>
      </c>
      <c r="H1246" s="6"/>
      <c r="I1246" s="6"/>
      <c r="J1246" s="6"/>
      <c r="M1246" s="9">
        <v>44421.0</v>
      </c>
      <c r="N1246" s="10" t="s">
        <v>69</v>
      </c>
      <c r="O1246" s="10" t="s">
        <v>71</v>
      </c>
      <c r="P1246" s="10" t="s">
        <v>292</v>
      </c>
      <c r="Q1246" s="10" t="s">
        <v>31</v>
      </c>
      <c r="R1246" s="13">
        <f t="shared" si="2"/>
        <v>6</v>
      </c>
      <c r="S1246" s="6"/>
      <c r="T1246" s="6"/>
      <c r="U1246" s="6"/>
    </row>
    <row r="1247">
      <c r="A1247" s="9">
        <v>44421.0</v>
      </c>
      <c r="B1247" s="10" t="s">
        <v>69</v>
      </c>
      <c r="C1247" s="10" t="s">
        <v>72</v>
      </c>
      <c r="D1247" s="10" t="s">
        <v>287</v>
      </c>
      <c r="E1247" s="11">
        <v>110.0</v>
      </c>
      <c r="F1247" s="10" t="s">
        <v>31</v>
      </c>
      <c r="G1247" s="13">
        <f t="shared" si="1"/>
        <v>6</v>
      </c>
      <c r="H1247" s="6"/>
      <c r="I1247" s="6"/>
      <c r="J1247" s="6"/>
      <c r="M1247" s="9">
        <v>44421.0</v>
      </c>
      <c r="N1247" s="10" t="s">
        <v>69</v>
      </c>
      <c r="O1247" s="10" t="s">
        <v>72</v>
      </c>
      <c r="P1247" s="10" t="s">
        <v>287</v>
      </c>
      <c r="Q1247" s="10" t="s">
        <v>31</v>
      </c>
      <c r="R1247" s="13">
        <f t="shared" si="2"/>
        <v>6</v>
      </c>
      <c r="S1247" s="6"/>
      <c r="T1247" s="6"/>
      <c r="U1247" s="6"/>
    </row>
    <row r="1248">
      <c r="A1248" s="9">
        <v>44421.0</v>
      </c>
      <c r="B1248" s="10" t="s">
        <v>69</v>
      </c>
      <c r="C1248" s="10" t="s">
        <v>195</v>
      </c>
      <c r="D1248" s="10" t="s">
        <v>277</v>
      </c>
      <c r="E1248" s="11">
        <v>350.0</v>
      </c>
      <c r="F1248" s="10" t="s">
        <v>14</v>
      </c>
      <c r="G1248" s="13">
        <f t="shared" si="1"/>
        <v>6</v>
      </c>
      <c r="H1248" s="6"/>
      <c r="I1248" s="6"/>
      <c r="J1248" s="6"/>
      <c r="M1248" s="9">
        <v>44421.0</v>
      </c>
      <c r="N1248" s="10" t="s">
        <v>69</v>
      </c>
      <c r="O1248" s="10" t="s">
        <v>195</v>
      </c>
      <c r="P1248" s="10" t="s">
        <v>277</v>
      </c>
      <c r="Q1248" s="10" t="s">
        <v>14</v>
      </c>
      <c r="R1248" s="13">
        <f t="shared" si="2"/>
        <v>6</v>
      </c>
      <c r="S1248" s="6"/>
      <c r="T1248" s="6"/>
      <c r="U1248" s="6"/>
    </row>
    <row r="1249">
      <c r="A1249" s="9">
        <v>44421.0</v>
      </c>
      <c r="B1249" s="10" t="s">
        <v>69</v>
      </c>
      <c r="C1249" s="10" t="s">
        <v>73</v>
      </c>
      <c r="D1249" s="10" t="s">
        <v>278</v>
      </c>
      <c r="E1249" s="11">
        <v>130.0</v>
      </c>
      <c r="F1249" s="10" t="s">
        <v>21</v>
      </c>
      <c r="G1249" s="13">
        <f t="shared" si="1"/>
        <v>6</v>
      </c>
      <c r="H1249" s="6"/>
      <c r="I1249" s="6"/>
      <c r="J1249" s="6"/>
      <c r="M1249" s="9">
        <v>44421.0</v>
      </c>
      <c r="N1249" s="10" t="s">
        <v>69</v>
      </c>
      <c r="O1249" s="10" t="s">
        <v>73</v>
      </c>
      <c r="P1249" s="10" t="s">
        <v>278</v>
      </c>
      <c r="Q1249" s="10" t="s">
        <v>21</v>
      </c>
      <c r="R1249" s="13">
        <f t="shared" si="2"/>
        <v>6</v>
      </c>
      <c r="S1249" s="6"/>
      <c r="T1249" s="6"/>
      <c r="U1249" s="6"/>
    </row>
    <row r="1250">
      <c r="A1250" s="9">
        <v>44421.0</v>
      </c>
      <c r="B1250" s="10" t="s">
        <v>69</v>
      </c>
      <c r="C1250" s="10" t="s">
        <v>74</v>
      </c>
      <c r="D1250" s="10" t="s">
        <v>292</v>
      </c>
      <c r="E1250" s="11">
        <v>60.0</v>
      </c>
      <c r="F1250" s="10" t="s">
        <v>31</v>
      </c>
      <c r="G1250" s="13">
        <f t="shared" si="1"/>
        <v>6</v>
      </c>
      <c r="H1250" s="6"/>
      <c r="I1250" s="6"/>
      <c r="J1250" s="6"/>
      <c r="M1250" s="9">
        <v>44421.0</v>
      </c>
      <c r="N1250" s="10" t="s">
        <v>69</v>
      </c>
      <c r="O1250" s="10" t="s">
        <v>74</v>
      </c>
      <c r="P1250" s="10" t="s">
        <v>292</v>
      </c>
      <c r="Q1250" s="10" t="s">
        <v>31</v>
      </c>
      <c r="R1250" s="13">
        <f t="shared" si="2"/>
        <v>6</v>
      </c>
      <c r="S1250" s="6"/>
      <c r="T1250" s="6"/>
      <c r="U1250" s="6"/>
    </row>
    <row r="1251">
      <c r="A1251" s="9">
        <v>44421.0</v>
      </c>
      <c r="B1251" s="10" t="s">
        <v>69</v>
      </c>
      <c r="C1251" s="10">
        <v>1247.0</v>
      </c>
      <c r="D1251" s="10" t="s">
        <v>285</v>
      </c>
      <c r="E1251" s="11">
        <v>270.0</v>
      </c>
      <c r="F1251" s="10" t="s">
        <v>18</v>
      </c>
      <c r="G1251" s="13">
        <f t="shared" si="1"/>
        <v>6</v>
      </c>
      <c r="H1251" s="6"/>
      <c r="I1251" s="6"/>
      <c r="J1251" s="6"/>
      <c r="M1251" s="9">
        <v>44421.0</v>
      </c>
      <c r="N1251" s="10" t="s">
        <v>69</v>
      </c>
      <c r="O1251" s="10">
        <v>1247.0</v>
      </c>
      <c r="P1251" s="10" t="s">
        <v>285</v>
      </c>
      <c r="Q1251" s="10" t="s">
        <v>18</v>
      </c>
      <c r="R1251" s="13">
        <f t="shared" si="2"/>
        <v>6</v>
      </c>
      <c r="S1251" s="6"/>
      <c r="T1251" s="6"/>
      <c r="U1251" s="6"/>
    </row>
    <row r="1252">
      <c r="A1252" s="9">
        <v>44421.0</v>
      </c>
      <c r="B1252" s="10" t="s">
        <v>69</v>
      </c>
      <c r="C1252" s="10">
        <v>2340.0</v>
      </c>
      <c r="D1252" s="10" t="s">
        <v>278</v>
      </c>
      <c r="E1252" s="11">
        <v>130.0</v>
      </c>
      <c r="F1252" s="10" t="s">
        <v>21</v>
      </c>
      <c r="G1252" s="13">
        <f t="shared" si="1"/>
        <v>6</v>
      </c>
      <c r="H1252" s="6"/>
      <c r="I1252" s="6"/>
      <c r="J1252" s="6"/>
      <c r="M1252" s="9">
        <v>44421.0</v>
      </c>
      <c r="N1252" s="10" t="s">
        <v>69</v>
      </c>
      <c r="O1252" s="10">
        <v>2340.0</v>
      </c>
      <c r="P1252" s="10" t="s">
        <v>278</v>
      </c>
      <c r="Q1252" s="10" t="s">
        <v>21</v>
      </c>
      <c r="R1252" s="13">
        <f t="shared" si="2"/>
        <v>6</v>
      </c>
      <c r="S1252" s="6"/>
      <c r="T1252" s="6"/>
      <c r="U1252" s="6"/>
    </row>
    <row r="1253">
      <c r="A1253" s="9">
        <v>44421.0</v>
      </c>
      <c r="B1253" s="10" t="s">
        <v>69</v>
      </c>
      <c r="C1253" s="10">
        <v>7447.0</v>
      </c>
      <c r="D1253" s="10" t="s">
        <v>292</v>
      </c>
      <c r="E1253" s="11">
        <v>60.0</v>
      </c>
      <c r="F1253" s="10" t="s">
        <v>31</v>
      </c>
      <c r="G1253" s="13">
        <f t="shared" si="1"/>
        <v>6</v>
      </c>
      <c r="H1253" s="6"/>
      <c r="I1253" s="6"/>
      <c r="J1253" s="6"/>
      <c r="M1253" s="9">
        <v>44421.0</v>
      </c>
      <c r="N1253" s="10" t="s">
        <v>69</v>
      </c>
      <c r="O1253" s="10">
        <v>7447.0</v>
      </c>
      <c r="P1253" s="10" t="s">
        <v>292</v>
      </c>
      <c r="Q1253" s="10" t="s">
        <v>31</v>
      </c>
      <c r="R1253" s="13">
        <f t="shared" si="2"/>
        <v>6</v>
      </c>
      <c r="S1253" s="6"/>
      <c r="T1253" s="6"/>
      <c r="U1253" s="6"/>
    </row>
    <row r="1254">
      <c r="A1254" s="9">
        <v>44421.0</v>
      </c>
      <c r="B1254" s="10" t="s">
        <v>69</v>
      </c>
      <c r="C1254" s="10">
        <v>1649.0</v>
      </c>
      <c r="D1254" s="10" t="s">
        <v>278</v>
      </c>
      <c r="E1254" s="11">
        <v>130.0</v>
      </c>
      <c r="F1254" s="10" t="s">
        <v>21</v>
      </c>
      <c r="G1254" s="13">
        <f t="shared" si="1"/>
        <v>6</v>
      </c>
      <c r="H1254" s="6"/>
      <c r="I1254" s="6"/>
      <c r="J1254" s="6"/>
      <c r="M1254" s="9">
        <v>44421.0</v>
      </c>
      <c r="N1254" s="10" t="s">
        <v>69</v>
      </c>
      <c r="O1254" s="10">
        <v>1649.0</v>
      </c>
      <c r="P1254" s="10" t="s">
        <v>278</v>
      </c>
      <c r="Q1254" s="10" t="s">
        <v>21</v>
      </c>
      <c r="R1254" s="13">
        <f t="shared" si="2"/>
        <v>6</v>
      </c>
      <c r="S1254" s="6"/>
      <c r="T1254" s="6"/>
      <c r="U1254" s="6"/>
    </row>
    <row r="1255">
      <c r="A1255" s="9">
        <v>44421.0</v>
      </c>
      <c r="B1255" s="10" t="s">
        <v>69</v>
      </c>
      <c r="C1255" s="10">
        <v>5649.0</v>
      </c>
      <c r="D1255" s="10" t="s">
        <v>280</v>
      </c>
      <c r="E1255" s="11">
        <v>280.0</v>
      </c>
      <c r="F1255" s="10" t="s">
        <v>18</v>
      </c>
      <c r="G1255" s="13">
        <f t="shared" si="1"/>
        <v>6</v>
      </c>
      <c r="H1255" s="6"/>
      <c r="I1255" s="6"/>
      <c r="J1255" s="6"/>
      <c r="M1255" s="9">
        <v>44421.0</v>
      </c>
      <c r="N1255" s="10" t="s">
        <v>69</v>
      </c>
      <c r="O1255" s="10">
        <v>5649.0</v>
      </c>
      <c r="P1255" s="10" t="s">
        <v>280</v>
      </c>
      <c r="Q1255" s="10" t="s">
        <v>18</v>
      </c>
      <c r="R1255" s="13">
        <f t="shared" si="2"/>
        <v>6</v>
      </c>
      <c r="S1255" s="6"/>
      <c r="T1255" s="6"/>
      <c r="U1255" s="6"/>
    </row>
    <row r="1256">
      <c r="A1256" s="9">
        <v>44421.0</v>
      </c>
      <c r="B1256" s="10" t="s">
        <v>69</v>
      </c>
      <c r="C1256" s="10">
        <v>9045.0</v>
      </c>
      <c r="D1256" s="10" t="s">
        <v>288</v>
      </c>
      <c r="E1256" s="11">
        <v>280.0</v>
      </c>
      <c r="F1256" s="10" t="s">
        <v>14</v>
      </c>
      <c r="G1256" s="13">
        <f t="shared" si="1"/>
        <v>6</v>
      </c>
      <c r="H1256" s="6"/>
      <c r="I1256" s="6"/>
      <c r="J1256" s="6"/>
      <c r="M1256" s="9">
        <v>44421.0</v>
      </c>
      <c r="N1256" s="10" t="s">
        <v>69</v>
      </c>
      <c r="O1256" s="10">
        <v>9045.0</v>
      </c>
      <c r="P1256" s="10" t="s">
        <v>288</v>
      </c>
      <c r="Q1256" s="10" t="s">
        <v>14</v>
      </c>
      <c r="R1256" s="13">
        <f t="shared" si="2"/>
        <v>6</v>
      </c>
      <c r="S1256" s="6"/>
      <c r="T1256" s="6"/>
      <c r="U1256" s="6"/>
    </row>
    <row r="1257">
      <c r="A1257" s="9">
        <v>44421.0</v>
      </c>
      <c r="B1257" s="10" t="s">
        <v>69</v>
      </c>
      <c r="C1257" s="10">
        <v>843.0</v>
      </c>
      <c r="D1257" s="10" t="s">
        <v>288</v>
      </c>
      <c r="E1257" s="11">
        <v>280.0</v>
      </c>
      <c r="F1257" s="10" t="s">
        <v>14</v>
      </c>
      <c r="G1257" s="13">
        <f t="shared" si="1"/>
        <v>6</v>
      </c>
      <c r="H1257" s="6"/>
      <c r="I1257" s="6"/>
      <c r="J1257" s="6"/>
      <c r="M1257" s="9">
        <v>44421.0</v>
      </c>
      <c r="N1257" s="10" t="s">
        <v>69</v>
      </c>
      <c r="O1257" s="10">
        <v>843.0</v>
      </c>
      <c r="P1257" s="10" t="s">
        <v>288</v>
      </c>
      <c r="Q1257" s="10" t="s">
        <v>14</v>
      </c>
      <c r="R1257" s="13">
        <f t="shared" si="2"/>
        <v>6</v>
      </c>
      <c r="S1257" s="6"/>
      <c r="T1257" s="6"/>
      <c r="U1257" s="6"/>
    </row>
    <row r="1258">
      <c r="A1258" s="9">
        <v>44421.0</v>
      </c>
      <c r="B1258" s="10" t="s">
        <v>69</v>
      </c>
      <c r="C1258" s="10">
        <v>5747.0</v>
      </c>
      <c r="D1258" s="10" t="s">
        <v>278</v>
      </c>
      <c r="E1258" s="11">
        <v>130.0</v>
      </c>
      <c r="F1258" s="10" t="s">
        <v>21</v>
      </c>
      <c r="G1258" s="13">
        <f t="shared" si="1"/>
        <v>6</v>
      </c>
      <c r="H1258" s="6"/>
      <c r="I1258" s="6"/>
      <c r="J1258" s="6"/>
      <c r="M1258" s="9">
        <v>44421.0</v>
      </c>
      <c r="N1258" s="10" t="s">
        <v>69</v>
      </c>
      <c r="O1258" s="10">
        <v>5747.0</v>
      </c>
      <c r="P1258" s="10" t="s">
        <v>278</v>
      </c>
      <c r="Q1258" s="10" t="s">
        <v>21</v>
      </c>
      <c r="R1258" s="13">
        <f t="shared" si="2"/>
        <v>6</v>
      </c>
      <c r="S1258" s="6"/>
      <c r="T1258" s="6"/>
      <c r="U1258" s="6"/>
    </row>
    <row r="1259">
      <c r="A1259" s="9">
        <v>44421.0</v>
      </c>
      <c r="B1259" s="10" t="s">
        <v>69</v>
      </c>
      <c r="C1259" s="10" t="s">
        <v>196</v>
      </c>
      <c r="D1259" s="10" t="s">
        <v>285</v>
      </c>
      <c r="E1259" s="11">
        <v>270.0</v>
      </c>
      <c r="F1259" s="10" t="s">
        <v>18</v>
      </c>
      <c r="G1259" s="13">
        <f t="shared" si="1"/>
        <v>6</v>
      </c>
      <c r="H1259" s="6"/>
      <c r="I1259" s="6"/>
      <c r="J1259" s="6"/>
      <c r="M1259" s="9">
        <v>44421.0</v>
      </c>
      <c r="N1259" s="10" t="s">
        <v>69</v>
      </c>
      <c r="O1259" s="10" t="s">
        <v>196</v>
      </c>
      <c r="P1259" s="10" t="s">
        <v>285</v>
      </c>
      <c r="Q1259" s="10" t="s">
        <v>18</v>
      </c>
      <c r="R1259" s="13">
        <f t="shared" si="2"/>
        <v>6</v>
      </c>
      <c r="S1259" s="6"/>
      <c r="T1259" s="6"/>
      <c r="U1259" s="6"/>
    </row>
    <row r="1260">
      <c r="A1260" s="9">
        <v>44421.0</v>
      </c>
      <c r="B1260" s="10" t="s">
        <v>69</v>
      </c>
      <c r="C1260" s="10" t="s">
        <v>76</v>
      </c>
      <c r="D1260" s="10" t="s">
        <v>285</v>
      </c>
      <c r="E1260" s="11">
        <v>270.0</v>
      </c>
      <c r="F1260" s="10" t="s">
        <v>18</v>
      </c>
      <c r="G1260" s="13">
        <f t="shared" si="1"/>
        <v>6</v>
      </c>
      <c r="H1260" s="6"/>
      <c r="I1260" s="6"/>
      <c r="J1260" s="6"/>
      <c r="M1260" s="9">
        <v>44421.0</v>
      </c>
      <c r="N1260" s="10" t="s">
        <v>69</v>
      </c>
      <c r="O1260" s="10" t="s">
        <v>76</v>
      </c>
      <c r="P1260" s="10" t="s">
        <v>285</v>
      </c>
      <c r="Q1260" s="10" t="s">
        <v>18</v>
      </c>
      <c r="R1260" s="13">
        <f t="shared" si="2"/>
        <v>6</v>
      </c>
      <c r="S1260" s="6"/>
      <c r="T1260" s="6"/>
      <c r="U1260" s="6"/>
    </row>
    <row r="1261">
      <c r="A1261" s="9">
        <v>44421.0</v>
      </c>
      <c r="B1261" s="10" t="s">
        <v>69</v>
      </c>
      <c r="C1261" s="10" t="s">
        <v>77</v>
      </c>
      <c r="D1261" s="10" t="s">
        <v>304</v>
      </c>
      <c r="E1261" s="11">
        <v>190.0</v>
      </c>
      <c r="F1261" s="10" t="s">
        <v>160</v>
      </c>
      <c r="G1261" s="13">
        <f t="shared" si="1"/>
        <v>6</v>
      </c>
      <c r="H1261" s="6"/>
      <c r="I1261" s="6"/>
      <c r="J1261" s="6"/>
      <c r="M1261" s="9">
        <v>44421.0</v>
      </c>
      <c r="N1261" s="10" t="s">
        <v>69</v>
      </c>
      <c r="O1261" s="10" t="s">
        <v>77</v>
      </c>
      <c r="P1261" s="10" t="s">
        <v>304</v>
      </c>
      <c r="Q1261" s="10" t="s">
        <v>160</v>
      </c>
      <c r="R1261" s="13">
        <f t="shared" si="2"/>
        <v>6</v>
      </c>
      <c r="S1261" s="6"/>
      <c r="T1261" s="6"/>
      <c r="U1261" s="6"/>
    </row>
    <row r="1262">
      <c r="A1262" s="9">
        <v>44421.0</v>
      </c>
      <c r="B1262" s="10" t="s">
        <v>69</v>
      </c>
      <c r="C1262" s="10" t="s">
        <v>79</v>
      </c>
      <c r="D1262" s="10" t="s">
        <v>278</v>
      </c>
      <c r="E1262" s="11">
        <v>130.0</v>
      </c>
      <c r="F1262" s="10" t="s">
        <v>21</v>
      </c>
      <c r="G1262" s="13">
        <f t="shared" si="1"/>
        <v>6</v>
      </c>
      <c r="H1262" s="6"/>
      <c r="I1262" s="6"/>
      <c r="J1262" s="6"/>
      <c r="M1262" s="9">
        <v>44421.0</v>
      </c>
      <c r="N1262" s="10" t="s">
        <v>69</v>
      </c>
      <c r="O1262" s="10" t="s">
        <v>79</v>
      </c>
      <c r="P1262" s="10" t="s">
        <v>278</v>
      </c>
      <c r="Q1262" s="10" t="s">
        <v>21</v>
      </c>
      <c r="R1262" s="13">
        <f t="shared" si="2"/>
        <v>6</v>
      </c>
      <c r="S1262" s="6"/>
      <c r="T1262" s="6"/>
      <c r="U1262" s="6"/>
    </row>
    <row r="1263">
      <c r="A1263" s="9">
        <v>44421.0</v>
      </c>
      <c r="B1263" s="10" t="s">
        <v>69</v>
      </c>
      <c r="C1263" s="10" t="s">
        <v>252</v>
      </c>
      <c r="D1263" s="10" t="s">
        <v>286</v>
      </c>
      <c r="E1263" s="11">
        <v>130.0</v>
      </c>
      <c r="F1263" s="10" t="s">
        <v>31</v>
      </c>
      <c r="G1263" s="13">
        <f t="shared" si="1"/>
        <v>6</v>
      </c>
      <c r="H1263" s="6"/>
      <c r="I1263" s="6"/>
      <c r="J1263" s="6"/>
      <c r="M1263" s="9">
        <v>44421.0</v>
      </c>
      <c r="N1263" s="10" t="s">
        <v>69</v>
      </c>
      <c r="O1263" s="10" t="s">
        <v>252</v>
      </c>
      <c r="P1263" s="10" t="s">
        <v>286</v>
      </c>
      <c r="Q1263" s="10" t="s">
        <v>31</v>
      </c>
      <c r="R1263" s="13">
        <f t="shared" si="2"/>
        <v>6</v>
      </c>
      <c r="S1263" s="6"/>
      <c r="T1263" s="6"/>
      <c r="U1263" s="6"/>
    </row>
    <row r="1264">
      <c r="A1264" s="9">
        <v>44421.0</v>
      </c>
      <c r="B1264" s="10" t="s">
        <v>69</v>
      </c>
      <c r="C1264" s="10" t="s">
        <v>81</v>
      </c>
      <c r="D1264" s="10" t="s">
        <v>282</v>
      </c>
      <c r="E1264" s="11">
        <v>200.0</v>
      </c>
      <c r="F1264" s="10" t="s">
        <v>14</v>
      </c>
      <c r="G1264" s="13">
        <f t="shared" si="1"/>
        <v>6</v>
      </c>
      <c r="H1264" s="6"/>
      <c r="I1264" s="6"/>
      <c r="J1264" s="6"/>
      <c r="M1264" s="9">
        <v>44421.0</v>
      </c>
      <c r="N1264" s="10" t="s">
        <v>69</v>
      </c>
      <c r="O1264" s="10" t="s">
        <v>81</v>
      </c>
      <c r="P1264" s="10" t="s">
        <v>282</v>
      </c>
      <c r="Q1264" s="10" t="s">
        <v>14</v>
      </c>
      <c r="R1264" s="13">
        <f t="shared" si="2"/>
        <v>6</v>
      </c>
      <c r="S1264" s="6"/>
      <c r="T1264" s="6"/>
      <c r="U1264" s="6"/>
    </row>
    <row r="1265">
      <c r="A1265" s="9">
        <v>44421.0</v>
      </c>
      <c r="B1265" s="10" t="s">
        <v>69</v>
      </c>
      <c r="C1265" s="10" t="s">
        <v>82</v>
      </c>
      <c r="D1265" s="10" t="s">
        <v>278</v>
      </c>
      <c r="E1265" s="11">
        <v>130.0</v>
      </c>
      <c r="F1265" s="10" t="s">
        <v>21</v>
      </c>
      <c r="G1265" s="13">
        <f t="shared" si="1"/>
        <v>6</v>
      </c>
      <c r="H1265" s="6"/>
      <c r="I1265" s="6"/>
      <c r="J1265" s="6"/>
      <c r="M1265" s="9">
        <v>44421.0</v>
      </c>
      <c r="N1265" s="10" t="s">
        <v>69</v>
      </c>
      <c r="O1265" s="10" t="s">
        <v>82</v>
      </c>
      <c r="P1265" s="10" t="s">
        <v>278</v>
      </c>
      <c r="Q1265" s="10" t="s">
        <v>21</v>
      </c>
      <c r="R1265" s="13">
        <f t="shared" si="2"/>
        <v>6</v>
      </c>
      <c r="S1265" s="6"/>
      <c r="T1265" s="6"/>
      <c r="U1265" s="6"/>
    </row>
    <row r="1266">
      <c r="A1266" s="9">
        <v>44421.0</v>
      </c>
      <c r="B1266" s="10" t="s">
        <v>69</v>
      </c>
      <c r="C1266" s="10" t="s">
        <v>83</v>
      </c>
      <c r="D1266" s="10" t="s">
        <v>284</v>
      </c>
      <c r="E1266" s="11">
        <v>140.0</v>
      </c>
      <c r="F1266" s="10" t="s">
        <v>12</v>
      </c>
      <c r="G1266" s="13">
        <f t="shared" si="1"/>
        <v>6</v>
      </c>
      <c r="H1266" s="6"/>
      <c r="I1266" s="6"/>
      <c r="J1266" s="6"/>
      <c r="M1266" s="9">
        <v>44421.0</v>
      </c>
      <c r="N1266" s="10" t="s">
        <v>69</v>
      </c>
      <c r="O1266" s="10" t="s">
        <v>83</v>
      </c>
      <c r="P1266" s="10" t="s">
        <v>284</v>
      </c>
      <c r="Q1266" s="10" t="s">
        <v>12</v>
      </c>
      <c r="R1266" s="13">
        <f t="shared" si="2"/>
        <v>6</v>
      </c>
      <c r="S1266" s="6"/>
      <c r="T1266" s="6"/>
      <c r="U1266" s="6"/>
    </row>
    <row r="1267">
      <c r="A1267" s="9">
        <v>44421.0</v>
      </c>
      <c r="B1267" s="10" t="s">
        <v>69</v>
      </c>
      <c r="C1267" s="10" t="s">
        <v>84</v>
      </c>
      <c r="D1267" s="10" t="s">
        <v>278</v>
      </c>
      <c r="E1267" s="11">
        <v>130.0</v>
      </c>
      <c r="F1267" s="10" t="s">
        <v>21</v>
      </c>
      <c r="G1267" s="13">
        <f t="shared" si="1"/>
        <v>6</v>
      </c>
      <c r="H1267" s="6"/>
      <c r="I1267" s="6"/>
      <c r="J1267" s="6"/>
      <c r="M1267" s="9">
        <v>44421.0</v>
      </c>
      <c r="N1267" s="10" t="s">
        <v>69</v>
      </c>
      <c r="O1267" s="10" t="s">
        <v>84</v>
      </c>
      <c r="P1267" s="10" t="s">
        <v>278</v>
      </c>
      <c r="Q1267" s="10" t="s">
        <v>21</v>
      </c>
      <c r="R1267" s="13">
        <f t="shared" si="2"/>
        <v>6</v>
      </c>
      <c r="S1267" s="6"/>
      <c r="T1267" s="6"/>
      <c r="U1267" s="6"/>
    </row>
    <row r="1268">
      <c r="A1268" s="9">
        <v>44421.0</v>
      </c>
      <c r="B1268" s="10" t="s">
        <v>69</v>
      </c>
      <c r="C1268" s="10" t="s">
        <v>85</v>
      </c>
      <c r="D1268" s="10" t="s">
        <v>280</v>
      </c>
      <c r="E1268" s="11">
        <v>280.0</v>
      </c>
      <c r="F1268" s="10" t="s">
        <v>18</v>
      </c>
      <c r="G1268" s="13">
        <f t="shared" si="1"/>
        <v>6</v>
      </c>
      <c r="H1268" s="6"/>
      <c r="I1268" s="6"/>
      <c r="J1268" s="6"/>
      <c r="M1268" s="9">
        <v>44421.0</v>
      </c>
      <c r="N1268" s="10" t="s">
        <v>69</v>
      </c>
      <c r="O1268" s="10" t="s">
        <v>85</v>
      </c>
      <c r="P1268" s="10" t="s">
        <v>280</v>
      </c>
      <c r="Q1268" s="10" t="s">
        <v>18</v>
      </c>
      <c r="R1268" s="13">
        <f t="shared" si="2"/>
        <v>6</v>
      </c>
      <c r="S1268" s="6"/>
      <c r="T1268" s="6"/>
      <c r="U1268" s="6"/>
    </row>
    <row r="1269">
      <c r="A1269" s="9">
        <v>44421.0</v>
      </c>
      <c r="B1269" s="10" t="s">
        <v>69</v>
      </c>
      <c r="C1269" s="10" t="s">
        <v>321</v>
      </c>
      <c r="D1269" s="10" t="s">
        <v>280</v>
      </c>
      <c r="E1269" s="11">
        <v>280.0</v>
      </c>
      <c r="F1269" s="10" t="s">
        <v>18</v>
      </c>
      <c r="G1269" s="13">
        <f t="shared" si="1"/>
        <v>6</v>
      </c>
      <c r="H1269" s="6"/>
      <c r="I1269" s="6"/>
      <c r="J1269" s="6"/>
      <c r="M1269" s="9">
        <v>44421.0</v>
      </c>
      <c r="N1269" s="10" t="s">
        <v>69</v>
      </c>
      <c r="O1269" s="10" t="s">
        <v>321</v>
      </c>
      <c r="P1269" s="10" t="s">
        <v>280</v>
      </c>
      <c r="Q1269" s="10" t="s">
        <v>18</v>
      </c>
      <c r="R1269" s="13">
        <f t="shared" si="2"/>
        <v>6</v>
      </c>
      <c r="S1269" s="6"/>
      <c r="T1269" s="6"/>
      <c r="U1269" s="6"/>
    </row>
    <row r="1270">
      <c r="A1270" s="9">
        <v>44421.0</v>
      </c>
      <c r="B1270" s="10" t="s">
        <v>69</v>
      </c>
      <c r="C1270" s="10" t="s">
        <v>87</v>
      </c>
      <c r="D1270" s="10" t="s">
        <v>292</v>
      </c>
      <c r="E1270" s="11">
        <v>60.0</v>
      </c>
      <c r="F1270" s="10" t="s">
        <v>31</v>
      </c>
      <c r="G1270" s="13">
        <f t="shared" si="1"/>
        <v>6</v>
      </c>
      <c r="H1270" s="6"/>
      <c r="I1270" s="6"/>
      <c r="J1270" s="6"/>
      <c r="M1270" s="9">
        <v>44421.0</v>
      </c>
      <c r="N1270" s="10" t="s">
        <v>69</v>
      </c>
      <c r="O1270" s="10" t="s">
        <v>87</v>
      </c>
      <c r="P1270" s="10" t="s">
        <v>292</v>
      </c>
      <c r="Q1270" s="10" t="s">
        <v>31</v>
      </c>
      <c r="R1270" s="13">
        <f t="shared" si="2"/>
        <v>6</v>
      </c>
      <c r="S1270" s="6"/>
      <c r="T1270" s="6"/>
      <c r="U1270" s="6"/>
    </row>
    <row r="1271">
      <c r="A1271" s="9">
        <v>44421.0</v>
      </c>
      <c r="B1271" s="10" t="s">
        <v>69</v>
      </c>
      <c r="C1271" s="10" t="s">
        <v>89</v>
      </c>
      <c r="D1271" s="10" t="s">
        <v>279</v>
      </c>
      <c r="E1271" s="11">
        <v>170.0</v>
      </c>
      <c r="F1271" s="10" t="s">
        <v>12</v>
      </c>
      <c r="G1271" s="13">
        <f t="shared" si="1"/>
        <v>6</v>
      </c>
      <c r="H1271" s="6"/>
      <c r="I1271" s="6"/>
      <c r="J1271" s="6"/>
      <c r="M1271" s="9">
        <v>44421.0</v>
      </c>
      <c r="N1271" s="10" t="s">
        <v>69</v>
      </c>
      <c r="O1271" s="10" t="s">
        <v>89</v>
      </c>
      <c r="P1271" s="10" t="s">
        <v>279</v>
      </c>
      <c r="Q1271" s="10" t="s">
        <v>12</v>
      </c>
      <c r="R1271" s="13">
        <f t="shared" si="2"/>
        <v>6</v>
      </c>
      <c r="S1271" s="6"/>
      <c r="T1271" s="6"/>
      <c r="U1271" s="6"/>
    </row>
    <row r="1272">
      <c r="A1272" s="9">
        <v>44421.0</v>
      </c>
      <c r="B1272" s="10" t="s">
        <v>69</v>
      </c>
      <c r="C1272" s="10" t="s">
        <v>90</v>
      </c>
      <c r="D1272" s="10" t="s">
        <v>284</v>
      </c>
      <c r="E1272" s="11">
        <v>140.0</v>
      </c>
      <c r="F1272" s="10" t="s">
        <v>12</v>
      </c>
      <c r="G1272" s="13">
        <f t="shared" si="1"/>
        <v>6</v>
      </c>
      <c r="H1272" s="6"/>
      <c r="I1272" s="6"/>
      <c r="J1272" s="6"/>
      <c r="M1272" s="9">
        <v>44421.0</v>
      </c>
      <c r="N1272" s="10" t="s">
        <v>69</v>
      </c>
      <c r="O1272" s="10" t="s">
        <v>90</v>
      </c>
      <c r="P1272" s="10" t="s">
        <v>284</v>
      </c>
      <c r="Q1272" s="10" t="s">
        <v>12</v>
      </c>
      <c r="R1272" s="13">
        <f t="shared" si="2"/>
        <v>6</v>
      </c>
      <c r="S1272" s="6"/>
      <c r="T1272" s="6"/>
      <c r="U1272" s="6"/>
    </row>
    <row r="1273">
      <c r="A1273" s="9">
        <v>44421.0</v>
      </c>
      <c r="B1273" s="10" t="s">
        <v>69</v>
      </c>
      <c r="C1273" s="10" t="s">
        <v>91</v>
      </c>
      <c r="D1273" s="10" t="s">
        <v>280</v>
      </c>
      <c r="E1273" s="11">
        <v>280.0</v>
      </c>
      <c r="F1273" s="10" t="s">
        <v>18</v>
      </c>
      <c r="G1273" s="13">
        <f t="shared" si="1"/>
        <v>6</v>
      </c>
      <c r="H1273" s="6"/>
      <c r="I1273" s="6"/>
      <c r="J1273" s="6"/>
      <c r="M1273" s="9">
        <v>44421.0</v>
      </c>
      <c r="N1273" s="10" t="s">
        <v>69</v>
      </c>
      <c r="O1273" s="10" t="s">
        <v>91</v>
      </c>
      <c r="P1273" s="10" t="s">
        <v>280</v>
      </c>
      <c r="Q1273" s="10" t="s">
        <v>18</v>
      </c>
      <c r="R1273" s="13">
        <f t="shared" si="2"/>
        <v>6</v>
      </c>
      <c r="S1273" s="6"/>
      <c r="T1273" s="6"/>
      <c r="U1273" s="6"/>
    </row>
    <row r="1274">
      <c r="A1274" s="9">
        <v>44422.0</v>
      </c>
      <c r="B1274" s="10" t="s">
        <v>9</v>
      </c>
      <c r="C1274" s="10" t="s">
        <v>151</v>
      </c>
      <c r="D1274" s="10" t="s">
        <v>278</v>
      </c>
      <c r="E1274" s="11">
        <v>130.0</v>
      </c>
      <c r="F1274" s="10" t="s">
        <v>21</v>
      </c>
      <c r="G1274" s="13">
        <f t="shared" si="1"/>
        <v>7</v>
      </c>
      <c r="H1274" s="6"/>
      <c r="I1274" s="6"/>
      <c r="J1274" s="6"/>
      <c r="M1274" s="9">
        <v>44422.0</v>
      </c>
      <c r="N1274" s="10" t="s">
        <v>9</v>
      </c>
      <c r="O1274" s="10" t="s">
        <v>151</v>
      </c>
      <c r="P1274" s="10" t="s">
        <v>278</v>
      </c>
      <c r="Q1274" s="10" t="s">
        <v>21</v>
      </c>
      <c r="R1274" s="13">
        <f t="shared" si="2"/>
        <v>7</v>
      </c>
      <c r="S1274" s="6"/>
      <c r="T1274" s="6"/>
      <c r="U1274" s="6"/>
    </row>
    <row r="1275">
      <c r="A1275" s="9">
        <v>44422.0</v>
      </c>
      <c r="B1275" s="10" t="s">
        <v>9</v>
      </c>
      <c r="C1275" s="10" t="s">
        <v>93</v>
      </c>
      <c r="D1275" s="10" t="s">
        <v>286</v>
      </c>
      <c r="E1275" s="11">
        <v>130.0</v>
      </c>
      <c r="F1275" s="10" t="s">
        <v>31</v>
      </c>
      <c r="G1275" s="13">
        <f t="shared" si="1"/>
        <v>7</v>
      </c>
      <c r="H1275" s="6"/>
      <c r="I1275" s="6"/>
      <c r="J1275" s="6"/>
      <c r="M1275" s="9">
        <v>44422.0</v>
      </c>
      <c r="N1275" s="10" t="s">
        <v>9</v>
      </c>
      <c r="O1275" s="10" t="s">
        <v>93</v>
      </c>
      <c r="P1275" s="10" t="s">
        <v>286</v>
      </c>
      <c r="Q1275" s="10" t="s">
        <v>31</v>
      </c>
      <c r="R1275" s="13">
        <f t="shared" si="2"/>
        <v>7</v>
      </c>
      <c r="S1275" s="6"/>
      <c r="T1275" s="6"/>
      <c r="U1275" s="6"/>
    </row>
    <row r="1276">
      <c r="A1276" s="9">
        <v>44422.0</v>
      </c>
      <c r="B1276" s="10" t="s">
        <v>23</v>
      </c>
      <c r="C1276" s="10" t="s">
        <v>24</v>
      </c>
      <c r="D1276" s="10" t="s">
        <v>278</v>
      </c>
      <c r="E1276" s="11">
        <v>130.0</v>
      </c>
      <c r="F1276" s="10" t="s">
        <v>21</v>
      </c>
      <c r="G1276" s="13">
        <f t="shared" si="1"/>
        <v>7</v>
      </c>
      <c r="H1276" s="6"/>
      <c r="I1276" s="6"/>
      <c r="J1276" s="6"/>
      <c r="M1276" s="9">
        <v>44422.0</v>
      </c>
      <c r="N1276" s="10" t="s">
        <v>23</v>
      </c>
      <c r="O1276" s="10" t="s">
        <v>24</v>
      </c>
      <c r="P1276" s="10" t="s">
        <v>278</v>
      </c>
      <c r="Q1276" s="10" t="s">
        <v>21</v>
      </c>
      <c r="R1276" s="13">
        <f t="shared" si="2"/>
        <v>7</v>
      </c>
      <c r="S1276" s="6"/>
      <c r="T1276" s="6"/>
      <c r="U1276" s="6"/>
    </row>
    <row r="1277">
      <c r="A1277" s="9">
        <v>44422.0</v>
      </c>
      <c r="B1277" s="10" t="s">
        <v>23</v>
      </c>
      <c r="C1277" s="10" t="s">
        <v>154</v>
      </c>
      <c r="D1277" s="10" t="s">
        <v>277</v>
      </c>
      <c r="E1277" s="11">
        <v>350.0</v>
      </c>
      <c r="F1277" s="10" t="s">
        <v>14</v>
      </c>
      <c r="G1277" s="13">
        <f t="shared" si="1"/>
        <v>7</v>
      </c>
      <c r="H1277" s="6"/>
      <c r="I1277" s="6"/>
      <c r="J1277" s="6"/>
      <c r="M1277" s="9">
        <v>44422.0</v>
      </c>
      <c r="N1277" s="10" t="s">
        <v>23</v>
      </c>
      <c r="O1277" s="10" t="s">
        <v>154</v>
      </c>
      <c r="P1277" s="10" t="s">
        <v>277</v>
      </c>
      <c r="Q1277" s="10" t="s">
        <v>14</v>
      </c>
      <c r="R1277" s="13">
        <f t="shared" si="2"/>
        <v>7</v>
      </c>
      <c r="S1277" s="6"/>
      <c r="T1277" s="6"/>
      <c r="U1277" s="6"/>
    </row>
    <row r="1278">
      <c r="A1278" s="9">
        <v>44422.0</v>
      </c>
      <c r="B1278" s="10" t="s">
        <v>23</v>
      </c>
      <c r="C1278" s="10" t="s">
        <v>200</v>
      </c>
      <c r="D1278" s="10" t="s">
        <v>286</v>
      </c>
      <c r="E1278" s="11">
        <v>130.0</v>
      </c>
      <c r="F1278" s="10" t="s">
        <v>31</v>
      </c>
      <c r="G1278" s="13">
        <f t="shared" si="1"/>
        <v>7</v>
      </c>
      <c r="H1278" s="6"/>
      <c r="I1278" s="6"/>
      <c r="J1278" s="6"/>
      <c r="M1278" s="9">
        <v>44422.0</v>
      </c>
      <c r="N1278" s="10" t="s">
        <v>23</v>
      </c>
      <c r="O1278" s="10" t="s">
        <v>200</v>
      </c>
      <c r="P1278" s="10" t="s">
        <v>286</v>
      </c>
      <c r="Q1278" s="10" t="s">
        <v>31</v>
      </c>
      <c r="R1278" s="13">
        <f t="shared" si="2"/>
        <v>7</v>
      </c>
      <c r="S1278" s="6"/>
      <c r="T1278" s="6"/>
      <c r="U1278" s="6"/>
    </row>
    <row r="1279">
      <c r="A1279" s="9">
        <v>44422.0</v>
      </c>
      <c r="B1279" s="10" t="s">
        <v>23</v>
      </c>
      <c r="C1279" s="10" t="s">
        <v>344</v>
      </c>
      <c r="D1279" s="10" t="s">
        <v>285</v>
      </c>
      <c r="E1279" s="11">
        <v>270.0</v>
      </c>
      <c r="F1279" s="10" t="s">
        <v>18</v>
      </c>
      <c r="G1279" s="13">
        <f t="shared" si="1"/>
        <v>7</v>
      </c>
      <c r="H1279" s="6"/>
      <c r="I1279" s="6"/>
      <c r="J1279" s="6"/>
      <c r="M1279" s="9">
        <v>44422.0</v>
      </c>
      <c r="N1279" s="10" t="s">
        <v>23</v>
      </c>
      <c r="O1279" s="10" t="s">
        <v>344</v>
      </c>
      <c r="P1279" s="10" t="s">
        <v>285</v>
      </c>
      <c r="Q1279" s="10" t="s">
        <v>18</v>
      </c>
      <c r="R1279" s="13">
        <f t="shared" si="2"/>
        <v>7</v>
      </c>
      <c r="S1279" s="6"/>
      <c r="T1279" s="6"/>
      <c r="U1279" s="6"/>
    </row>
    <row r="1280">
      <c r="A1280" s="9">
        <v>44422.0</v>
      </c>
      <c r="B1280" s="10" t="s">
        <v>23</v>
      </c>
      <c r="C1280" s="16">
        <v>7.0E45</v>
      </c>
      <c r="D1280" s="10" t="s">
        <v>279</v>
      </c>
      <c r="E1280" s="11">
        <v>170.0</v>
      </c>
      <c r="F1280" s="10" t="s">
        <v>12</v>
      </c>
      <c r="G1280" s="13">
        <f t="shared" si="1"/>
        <v>7</v>
      </c>
      <c r="H1280" s="6"/>
      <c r="I1280" s="6"/>
      <c r="J1280" s="6"/>
      <c r="M1280" s="9">
        <v>44422.0</v>
      </c>
      <c r="N1280" s="10" t="s">
        <v>23</v>
      </c>
      <c r="O1280" s="16">
        <v>7.0E45</v>
      </c>
      <c r="P1280" s="10" t="s">
        <v>279</v>
      </c>
      <c r="Q1280" s="10" t="s">
        <v>12</v>
      </c>
      <c r="R1280" s="13">
        <f t="shared" si="2"/>
        <v>7</v>
      </c>
      <c r="S1280" s="6"/>
      <c r="T1280" s="6"/>
      <c r="U1280" s="6"/>
    </row>
    <row r="1281">
      <c r="A1281" s="9">
        <v>44422.0</v>
      </c>
      <c r="B1281" s="10" t="s">
        <v>23</v>
      </c>
      <c r="C1281" s="10" t="s">
        <v>94</v>
      </c>
      <c r="D1281" s="10" t="s">
        <v>285</v>
      </c>
      <c r="E1281" s="11">
        <v>270.0</v>
      </c>
      <c r="F1281" s="10" t="s">
        <v>18</v>
      </c>
      <c r="G1281" s="13">
        <f t="shared" si="1"/>
        <v>7</v>
      </c>
      <c r="H1281" s="6"/>
      <c r="I1281" s="6"/>
      <c r="J1281" s="6"/>
      <c r="M1281" s="9">
        <v>44422.0</v>
      </c>
      <c r="N1281" s="10" t="s">
        <v>23</v>
      </c>
      <c r="O1281" s="10" t="s">
        <v>94</v>
      </c>
      <c r="P1281" s="10" t="s">
        <v>285</v>
      </c>
      <c r="Q1281" s="10" t="s">
        <v>18</v>
      </c>
      <c r="R1281" s="13">
        <f t="shared" si="2"/>
        <v>7</v>
      </c>
      <c r="S1281" s="6"/>
      <c r="T1281" s="6"/>
      <c r="U1281" s="6"/>
    </row>
    <row r="1282">
      <c r="A1282" s="9">
        <v>44422.0</v>
      </c>
      <c r="B1282" s="10" t="s">
        <v>23</v>
      </c>
      <c r="C1282" s="10" t="s">
        <v>32</v>
      </c>
      <c r="D1282" s="10" t="s">
        <v>284</v>
      </c>
      <c r="E1282" s="11">
        <v>140.0</v>
      </c>
      <c r="F1282" s="10" t="s">
        <v>12</v>
      </c>
      <c r="G1282" s="13">
        <f t="shared" si="1"/>
        <v>7</v>
      </c>
      <c r="H1282" s="6"/>
      <c r="I1282" s="6"/>
      <c r="J1282" s="6"/>
      <c r="M1282" s="9">
        <v>44422.0</v>
      </c>
      <c r="N1282" s="10" t="s">
        <v>23</v>
      </c>
      <c r="O1282" s="10" t="s">
        <v>32</v>
      </c>
      <c r="P1282" s="10" t="s">
        <v>284</v>
      </c>
      <c r="Q1282" s="10" t="s">
        <v>12</v>
      </c>
      <c r="R1282" s="13">
        <f t="shared" si="2"/>
        <v>7</v>
      </c>
      <c r="S1282" s="6"/>
      <c r="T1282" s="6"/>
      <c r="U1282" s="6"/>
    </row>
    <row r="1283">
      <c r="A1283" s="9">
        <v>44422.0</v>
      </c>
      <c r="B1283" s="10" t="s">
        <v>23</v>
      </c>
      <c r="C1283" s="10" t="s">
        <v>33</v>
      </c>
      <c r="D1283" s="10" t="s">
        <v>288</v>
      </c>
      <c r="E1283" s="11">
        <v>280.0</v>
      </c>
      <c r="F1283" s="10" t="s">
        <v>14</v>
      </c>
      <c r="G1283" s="13">
        <f t="shared" si="1"/>
        <v>7</v>
      </c>
      <c r="H1283" s="6"/>
      <c r="I1283" s="6"/>
      <c r="J1283" s="6"/>
      <c r="M1283" s="9">
        <v>44422.0</v>
      </c>
      <c r="N1283" s="10" t="s">
        <v>23</v>
      </c>
      <c r="O1283" s="10" t="s">
        <v>33</v>
      </c>
      <c r="P1283" s="10" t="s">
        <v>288</v>
      </c>
      <c r="Q1283" s="10" t="s">
        <v>14</v>
      </c>
      <c r="R1283" s="13">
        <f t="shared" si="2"/>
        <v>7</v>
      </c>
      <c r="S1283" s="6"/>
      <c r="T1283" s="6"/>
      <c r="U1283" s="6"/>
    </row>
    <row r="1284">
      <c r="A1284" s="9">
        <v>44422.0</v>
      </c>
      <c r="B1284" s="10" t="s">
        <v>23</v>
      </c>
      <c r="C1284" s="10" t="s">
        <v>35</v>
      </c>
      <c r="D1284" s="10" t="s">
        <v>277</v>
      </c>
      <c r="E1284" s="11">
        <v>350.0</v>
      </c>
      <c r="F1284" s="10" t="s">
        <v>14</v>
      </c>
      <c r="G1284" s="13">
        <f t="shared" si="1"/>
        <v>7</v>
      </c>
      <c r="H1284" s="6"/>
      <c r="I1284" s="6"/>
      <c r="J1284" s="6"/>
      <c r="M1284" s="9">
        <v>44422.0</v>
      </c>
      <c r="N1284" s="10" t="s">
        <v>23</v>
      </c>
      <c r="O1284" s="10" t="s">
        <v>35</v>
      </c>
      <c r="P1284" s="10" t="s">
        <v>277</v>
      </c>
      <c r="Q1284" s="10" t="s">
        <v>14</v>
      </c>
      <c r="R1284" s="13">
        <f t="shared" si="2"/>
        <v>7</v>
      </c>
      <c r="S1284" s="6"/>
      <c r="T1284" s="6"/>
      <c r="U1284" s="6"/>
    </row>
    <row r="1285">
      <c r="A1285" s="9">
        <v>44422.0</v>
      </c>
      <c r="B1285" s="10" t="s">
        <v>23</v>
      </c>
      <c r="C1285" s="10">
        <v>8240.0</v>
      </c>
      <c r="D1285" s="10" t="s">
        <v>288</v>
      </c>
      <c r="E1285" s="11">
        <v>280.0</v>
      </c>
      <c r="F1285" s="10" t="s">
        <v>14</v>
      </c>
      <c r="G1285" s="13">
        <f t="shared" si="1"/>
        <v>7</v>
      </c>
      <c r="H1285" s="6"/>
      <c r="I1285" s="6"/>
      <c r="J1285" s="6"/>
      <c r="M1285" s="9">
        <v>44422.0</v>
      </c>
      <c r="N1285" s="10" t="s">
        <v>23</v>
      </c>
      <c r="O1285" s="10">
        <v>8240.0</v>
      </c>
      <c r="P1285" s="10" t="s">
        <v>288</v>
      </c>
      <c r="Q1285" s="10" t="s">
        <v>14</v>
      </c>
      <c r="R1285" s="13">
        <f t="shared" si="2"/>
        <v>7</v>
      </c>
      <c r="S1285" s="6"/>
      <c r="T1285" s="6"/>
      <c r="U1285" s="6"/>
    </row>
    <row r="1286">
      <c r="A1286" s="9">
        <v>44422.0</v>
      </c>
      <c r="B1286" s="10" t="s">
        <v>23</v>
      </c>
      <c r="C1286" s="10">
        <v>1041.0</v>
      </c>
      <c r="D1286" s="10" t="s">
        <v>285</v>
      </c>
      <c r="E1286" s="11">
        <v>270.0</v>
      </c>
      <c r="F1286" s="10" t="s">
        <v>18</v>
      </c>
      <c r="G1286" s="13">
        <f t="shared" si="1"/>
        <v>7</v>
      </c>
      <c r="H1286" s="6"/>
      <c r="I1286" s="6"/>
      <c r="J1286" s="6"/>
      <c r="M1286" s="9">
        <v>44422.0</v>
      </c>
      <c r="N1286" s="10" t="s">
        <v>23</v>
      </c>
      <c r="O1286" s="10">
        <v>1041.0</v>
      </c>
      <c r="P1286" s="10" t="s">
        <v>285</v>
      </c>
      <c r="Q1286" s="10" t="s">
        <v>18</v>
      </c>
      <c r="R1286" s="13">
        <f t="shared" si="2"/>
        <v>7</v>
      </c>
      <c r="S1286" s="6"/>
      <c r="T1286" s="6"/>
      <c r="U1286" s="6"/>
    </row>
    <row r="1287">
      <c r="A1287" s="9">
        <v>44422.0</v>
      </c>
      <c r="B1287" s="10" t="s">
        <v>23</v>
      </c>
      <c r="C1287" s="10">
        <v>2841.0</v>
      </c>
      <c r="D1287" s="10" t="s">
        <v>286</v>
      </c>
      <c r="E1287" s="11">
        <v>130.0</v>
      </c>
      <c r="F1287" s="10" t="s">
        <v>31</v>
      </c>
      <c r="G1287" s="13">
        <f t="shared" si="1"/>
        <v>7</v>
      </c>
      <c r="H1287" s="6"/>
      <c r="I1287" s="6"/>
      <c r="J1287" s="6"/>
      <c r="M1287" s="9">
        <v>44422.0</v>
      </c>
      <c r="N1287" s="10" t="s">
        <v>23</v>
      </c>
      <c r="O1287" s="10">
        <v>2841.0</v>
      </c>
      <c r="P1287" s="10" t="s">
        <v>286</v>
      </c>
      <c r="Q1287" s="10" t="s">
        <v>31</v>
      </c>
      <c r="R1287" s="13">
        <f t="shared" si="2"/>
        <v>7</v>
      </c>
      <c r="S1287" s="6"/>
      <c r="T1287" s="6"/>
      <c r="U1287" s="6"/>
    </row>
    <row r="1288">
      <c r="A1288" s="9">
        <v>44422.0</v>
      </c>
      <c r="B1288" s="10" t="s">
        <v>23</v>
      </c>
      <c r="C1288" s="10" t="s">
        <v>37</v>
      </c>
      <c r="D1288" s="10" t="s">
        <v>286</v>
      </c>
      <c r="E1288" s="11">
        <v>130.0</v>
      </c>
      <c r="F1288" s="10" t="s">
        <v>31</v>
      </c>
      <c r="G1288" s="13">
        <f t="shared" si="1"/>
        <v>7</v>
      </c>
      <c r="H1288" s="6"/>
      <c r="I1288" s="6"/>
      <c r="J1288" s="6"/>
      <c r="M1288" s="9">
        <v>44422.0</v>
      </c>
      <c r="N1288" s="10" t="s">
        <v>23</v>
      </c>
      <c r="O1288" s="10" t="s">
        <v>37</v>
      </c>
      <c r="P1288" s="10" t="s">
        <v>286</v>
      </c>
      <c r="Q1288" s="10" t="s">
        <v>31</v>
      </c>
      <c r="R1288" s="13">
        <f t="shared" si="2"/>
        <v>7</v>
      </c>
      <c r="S1288" s="6"/>
      <c r="T1288" s="6"/>
      <c r="U1288" s="6"/>
    </row>
    <row r="1289">
      <c r="A1289" s="9">
        <v>44422.0</v>
      </c>
      <c r="B1289" s="10" t="s">
        <v>23</v>
      </c>
      <c r="C1289" s="10" t="s">
        <v>164</v>
      </c>
      <c r="D1289" s="10" t="s">
        <v>284</v>
      </c>
      <c r="E1289" s="11">
        <v>140.0</v>
      </c>
      <c r="F1289" s="10" t="s">
        <v>12</v>
      </c>
      <c r="G1289" s="13">
        <f t="shared" si="1"/>
        <v>7</v>
      </c>
      <c r="H1289" s="6"/>
      <c r="I1289" s="6"/>
      <c r="J1289" s="6"/>
      <c r="M1289" s="9">
        <v>44422.0</v>
      </c>
      <c r="N1289" s="10" t="s">
        <v>23</v>
      </c>
      <c r="O1289" s="10" t="s">
        <v>164</v>
      </c>
      <c r="P1289" s="10" t="s">
        <v>284</v>
      </c>
      <c r="Q1289" s="10" t="s">
        <v>12</v>
      </c>
      <c r="R1289" s="13">
        <f t="shared" si="2"/>
        <v>7</v>
      </c>
      <c r="S1289" s="6"/>
      <c r="T1289" s="6"/>
      <c r="U1289" s="6"/>
    </row>
    <row r="1290">
      <c r="A1290" s="9">
        <v>44422.0</v>
      </c>
      <c r="B1290" s="10" t="s">
        <v>23</v>
      </c>
      <c r="C1290" s="10" t="s">
        <v>326</v>
      </c>
      <c r="D1290" s="10" t="s">
        <v>284</v>
      </c>
      <c r="E1290" s="11">
        <v>140.0</v>
      </c>
      <c r="F1290" s="10" t="s">
        <v>12</v>
      </c>
      <c r="G1290" s="13">
        <f t="shared" si="1"/>
        <v>7</v>
      </c>
      <c r="H1290" s="6"/>
      <c r="I1290" s="6"/>
      <c r="J1290" s="6"/>
      <c r="M1290" s="9">
        <v>44422.0</v>
      </c>
      <c r="N1290" s="10" t="s">
        <v>23</v>
      </c>
      <c r="O1290" s="10" t="s">
        <v>326</v>
      </c>
      <c r="P1290" s="10" t="s">
        <v>284</v>
      </c>
      <c r="Q1290" s="10" t="s">
        <v>12</v>
      </c>
      <c r="R1290" s="13">
        <f t="shared" si="2"/>
        <v>7</v>
      </c>
      <c r="S1290" s="6"/>
      <c r="T1290" s="6"/>
      <c r="U1290" s="6"/>
    </row>
    <row r="1291">
      <c r="A1291" s="9">
        <v>44422.0</v>
      </c>
      <c r="B1291" s="10" t="s">
        <v>23</v>
      </c>
      <c r="C1291" s="10" t="s">
        <v>327</v>
      </c>
      <c r="D1291" s="10" t="s">
        <v>278</v>
      </c>
      <c r="E1291" s="11">
        <v>130.0</v>
      </c>
      <c r="F1291" s="10" t="s">
        <v>21</v>
      </c>
      <c r="G1291" s="13">
        <f t="shared" si="1"/>
        <v>7</v>
      </c>
      <c r="H1291" s="6"/>
      <c r="I1291" s="6"/>
      <c r="J1291" s="6"/>
      <c r="M1291" s="9">
        <v>44422.0</v>
      </c>
      <c r="N1291" s="10" t="s">
        <v>23</v>
      </c>
      <c r="O1291" s="10" t="s">
        <v>327</v>
      </c>
      <c r="P1291" s="10" t="s">
        <v>278</v>
      </c>
      <c r="Q1291" s="10" t="s">
        <v>21</v>
      </c>
      <c r="R1291" s="13">
        <f t="shared" si="2"/>
        <v>7</v>
      </c>
      <c r="S1291" s="6"/>
      <c r="T1291" s="6"/>
      <c r="U1291" s="6"/>
    </row>
    <row r="1292">
      <c r="A1292" s="9">
        <v>44422.0</v>
      </c>
      <c r="B1292" s="10" t="s">
        <v>23</v>
      </c>
      <c r="C1292" s="10" t="s">
        <v>327</v>
      </c>
      <c r="D1292" s="10" t="s">
        <v>284</v>
      </c>
      <c r="E1292" s="11">
        <v>140.0</v>
      </c>
      <c r="F1292" s="10" t="s">
        <v>12</v>
      </c>
      <c r="G1292" s="13">
        <f t="shared" si="1"/>
        <v>7</v>
      </c>
      <c r="H1292" s="6"/>
      <c r="I1292" s="6"/>
      <c r="J1292" s="6"/>
      <c r="M1292" s="9">
        <v>44422.0</v>
      </c>
      <c r="N1292" s="10" t="s">
        <v>23</v>
      </c>
      <c r="O1292" s="10" t="s">
        <v>327</v>
      </c>
      <c r="P1292" s="10" t="s">
        <v>284</v>
      </c>
      <c r="Q1292" s="10" t="s">
        <v>12</v>
      </c>
      <c r="R1292" s="13">
        <f t="shared" si="2"/>
        <v>7</v>
      </c>
      <c r="S1292" s="6"/>
      <c r="T1292" s="6"/>
      <c r="U1292" s="6"/>
    </row>
    <row r="1293">
      <c r="A1293" s="9">
        <v>44422.0</v>
      </c>
      <c r="B1293" s="10" t="s">
        <v>23</v>
      </c>
      <c r="C1293" s="10" t="s">
        <v>345</v>
      </c>
      <c r="D1293" s="10" t="s">
        <v>282</v>
      </c>
      <c r="E1293" s="11">
        <v>200.0</v>
      </c>
      <c r="F1293" s="10" t="s">
        <v>14</v>
      </c>
      <c r="G1293" s="13">
        <f t="shared" si="1"/>
        <v>7</v>
      </c>
      <c r="H1293" s="6"/>
      <c r="I1293" s="6"/>
      <c r="J1293" s="6"/>
      <c r="M1293" s="9">
        <v>44422.0</v>
      </c>
      <c r="N1293" s="10" t="s">
        <v>23</v>
      </c>
      <c r="O1293" s="10" t="s">
        <v>345</v>
      </c>
      <c r="P1293" s="10" t="s">
        <v>282</v>
      </c>
      <c r="Q1293" s="10" t="s">
        <v>14</v>
      </c>
      <c r="R1293" s="13">
        <f t="shared" si="2"/>
        <v>7</v>
      </c>
      <c r="S1293" s="6"/>
      <c r="T1293" s="6"/>
      <c r="U1293" s="6"/>
    </row>
    <row r="1294">
      <c r="A1294" s="9">
        <v>44422.0</v>
      </c>
      <c r="B1294" s="10" t="s">
        <v>23</v>
      </c>
      <c r="C1294" s="10" t="s">
        <v>202</v>
      </c>
      <c r="D1294" s="10" t="s">
        <v>286</v>
      </c>
      <c r="E1294" s="11">
        <v>130.0</v>
      </c>
      <c r="F1294" s="10" t="s">
        <v>31</v>
      </c>
      <c r="G1294" s="13">
        <f t="shared" si="1"/>
        <v>7</v>
      </c>
      <c r="H1294" s="6"/>
      <c r="I1294" s="6"/>
      <c r="J1294" s="6"/>
      <c r="M1294" s="9">
        <v>44422.0</v>
      </c>
      <c r="N1294" s="10" t="s">
        <v>23</v>
      </c>
      <c r="O1294" s="10" t="s">
        <v>202</v>
      </c>
      <c r="P1294" s="10" t="s">
        <v>286</v>
      </c>
      <c r="Q1294" s="10" t="s">
        <v>31</v>
      </c>
      <c r="R1294" s="13">
        <f t="shared" si="2"/>
        <v>7</v>
      </c>
      <c r="S1294" s="6"/>
      <c r="T1294" s="6"/>
      <c r="U1294" s="6"/>
    </row>
    <row r="1295">
      <c r="A1295" s="9">
        <v>44422.0</v>
      </c>
      <c r="B1295" s="10" t="s">
        <v>23</v>
      </c>
      <c r="C1295" s="10" t="s">
        <v>39</v>
      </c>
      <c r="D1295" s="10" t="s">
        <v>304</v>
      </c>
      <c r="E1295" s="11">
        <v>190.0</v>
      </c>
      <c r="F1295" s="10" t="s">
        <v>160</v>
      </c>
      <c r="G1295" s="13">
        <f t="shared" si="1"/>
        <v>7</v>
      </c>
      <c r="H1295" s="6"/>
      <c r="I1295" s="6"/>
      <c r="J1295" s="6"/>
      <c r="M1295" s="9">
        <v>44422.0</v>
      </c>
      <c r="N1295" s="10" t="s">
        <v>23</v>
      </c>
      <c r="O1295" s="10" t="s">
        <v>39</v>
      </c>
      <c r="P1295" s="10" t="s">
        <v>304</v>
      </c>
      <c r="Q1295" s="10" t="s">
        <v>160</v>
      </c>
      <c r="R1295" s="13">
        <f t="shared" si="2"/>
        <v>7</v>
      </c>
      <c r="S1295" s="6"/>
      <c r="T1295" s="6"/>
      <c r="U1295" s="6"/>
    </row>
    <row r="1296">
      <c r="A1296" s="9">
        <v>44422.0</v>
      </c>
      <c r="B1296" s="10" t="s">
        <v>23</v>
      </c>
      <c r="C1296" s="10" t="s">
        <v>236</v>
      </c>
      <c r="D1296" s="10" t="s">
        <v>280</v>
      </c>
      <c r="E1296" s="11">
        <v>280.0</v>
      </c>
      <c r="F1296" s="10" t="s">
        <v>18</v>
      </c>
      <c r="G1296" s="13">
        <f t="shared" si="1"/>
        <v>7</v>
      </c>
      <c r="H1296" s="6"/>
      <c r="I1296" s="6"/>
      <c r="J1296" s="6"/>
      <c r="M1296" s="9">
        <v>44422.0</v>
      </c>
      <c r="N1296" s="10" t="s">
        <v>23</v>
      </c>
      <c r="O1296" s="10" t="s">
        <v>236</v>
      </c>
      <c r="P1296" s="10" t="s">
        <v>280</v>
      </c>
      <c r="Q1296" s="10" t="s">
        <v>18</v>
      </c>
      <c r="R1296" s="13">
        <f t="shared" si="2"/>
        <v>7</v>
      </c>
      <c r="S1296" s="6"/>
      <c r="T1296" s="6"/>
      <c r="U1296" s="6"/>
    </row>
    <row r="1297">
      <c r="A1297" s="9">
        <v>44422.0</v>
      </c>
      <c r="B1297" s="10" t="s">
        <v>23</v>
      </c>
      <c r="C1297" s="10" t="s">
        <v>96</v>
      </c>
      <c r="D1297" s="10" t="s">
        <v>278</v>
      </c>
      <c r="E1297" s="11">
        <v>130.0</v>
      </c>
      <c r="F1297" s="10" t="s">
        <v>21</v>
      </c>
      <c r="G1297" s="13">
        <f t="shared" si="1"/>
        <v>7</v>
      </c>
      <c r="H1297" s="6"/>
      <c r="I1297" s="6"/>
      <c r="J1297" s="6"/>
      <c r="M1297" s="9">
        <v>44422.0</v>
      </c>
      <c r="N1297" s="10" t="s">
        <v>23</v>
      </c>
      <c r="O1297" s="10" t="s">
        <v>96</v>
      </c>
      <c r="P1297" s="10" t="s">
        <v>278</v>
      </c>
      <c r="Q1297" s="10" t="s">
        <v>21</v>
      </c>
      <c r="R1297" s="13">
        <f t="shared" si="2"/>
        <v>7</v>
      </c>
      <c r="S1297" s="6"/>
      <c r="T1297" s="6"/>
      <c r="U1297" s="6"/>
    </row>
    <row r="1298">
      <c r="A1298" s="9">
        <v>44422.0</v>
      </c>
      <c r="B1298" s="10" t="s">
        <v>254</v>
      </c>
      <c r="C1298" s="10" t="s">
        <v>255</v>
      </c>
      <c r="D1298" s="10" t="s">
        <v>278</v>
      </c>
      <c r="E1298" s="11">
        <v>130.0</v>
      </c>
      <c r="F1298" s="10" t="s">
        <v>21</v>
      </c>
      <c r="G1298" s="13">
        <f t="shared" si="1"/>
        <v>7</v>
      </c>
      <c r="H1298" s="6"/>
      <c r="I1298" s="6"/>
      <c r="J1298" s="6"/>
      <c r="M1298" s="9">
        <v>44422.0</v>
      </c>
      <c r="N1298" s="10" t="s">
        <v>254</v>
      </c>
      <c r="O1298" s="10" t="s">
        <v>255</v>
      </c>
      <c r="P1298" s="10" t="s">
        <v>278</v>
      </c>
      <c r="Q1298" s="10" t="s">
        <v>21</v>
      </c>
      <c r="R1298" s="13">
        <f t="shared" si="2"/>
        <v>7</v>
      </c>
      <c r="S1298" s="6"/>
      <c r="T1298" s="6"/>
      <c r="U1298" s="6"/>
    </row>
    <row r="1299">
      <c r="A1299" s="9">
        <v>44422.0</v>
      </c>
      <c r="B1299" s="10" t="s">
        <v>254</v>
      </c>
      <c r="C1299" s="10" t="s">
        <v>328</v>
      </c>
      <c r="D1299" s="10" t="s">
        <v>277</v>
      </c>
      <c r="E1299" s="11">
        <v>350.0</v>
      </c>
      <c r="F1299" s="10" t="s">
        <v>14</v>
      </c>
      <c r="G1299" s="13">
        <f t="shared" si="1"/>
        <v>7</v>
      </c>
      <c r="H1299" s="6"/>
      <c r="I1299" s="6"/>
      <c r="J1299" s="6"/>
      <c r="M1299" s="9">
        <v>44422.0</v>
      </c>
      <c r="N1299" s="10" t="s">
        <v>254</v>
      </c>
      <c r="O1299" s="10" t="s">
        <v>328</v>
      </c>
      <c r="P1299" s="10" t="s">
        <v>277</v>
      </c>
      <c r="Q1299" s="10" t="s">
        <v>14</v>
      </c>
      <c r="R1299" s="13">
        <f t="shared" si="2"/>
        <v>7</v>
      </c>
      <c r="S1299" s="6"/>
      <c r="T1299" s="6"/>
      <c r="U1299" s="6"/>
    </row>
    <row r="1300">
      <c r="A1300" s="9">
        <v>44422.0</v>
      </c>
      <c r="B1300" s="10" t="s">
        <v>254</v>
      </c>
      <c r="C1300" s="10" t="s">
        <v>346</v>
      </c>
      <c r="D1300" s="10" t="s">
        <v>285</v>
      </c>
      <c r="E1300" s="11">
        <v>270.0</v>
      </c>
      <c r="F1300" s="10" t="s">
        <v>18</v>
      </c>
      <c r="G1300" s="13">
        <f t="shared" si="1"/>
        <v>7</v>
      </c>
      <c r="H1300" s="6"/>
      <c r="I1300" s="6"/>
      <c r="J1300" s="6"/>
      <c r="M1300" s="9">
        <v>44422.0</v>
      </c>
      <c r="N1300" s="10" t="s">
        <v>254</v>
      </c>
      <c r="O1300" s="10" t="s">
        <v>346</v>
      </c>
      <c r="P1300" s="10" t="s">
        <v>285</v>
      </c>
      <c r="Q1300" s="10" t="s">
        <v>18</v>
      </c>
      <c r="R1300" s="13">
        <f t="shared" si="2"/>
        <v>7</v>
      </c>
      <c r="S1300" s="6"/>
      <c r="T1300" s="6"/>
      <c r="U1300" s="6"/>
    </row>
    <row r="1301">
      <c r="A1301" s="9">
        <v>44422.0</v>
      </c>
      <c r="B1301" s="10" t="s">
        <v>254</v>
      </c>
      <c r="C1301" s="10" t="s">
        <v>133</v>
      </c>
      <c r="D1301" s="10" t="s">
        <v>292</v>
      </c>
      <c r="E1301" s="11">
        <v>60.0</v>
      </c>
      <c r="F1301" s="10" t="s">
        <v>31</v>
      </c>
      <c r="G1301" s="13">
        <f t="shared" si="1"/>
        <v>7</v>
      </c>
      <c r="H1301" s="6"/>
      <c r="I1301" s="6"/>
      <c r="J1301" s="6"/>
      <c r="M1301" s="9">
        <v>44422.0</v>
      </c>
      <c r="N1301" s="10" t="s">
        <v>254</v>
      </c>
      <c r="O1301" s="10" t="s">
        <v>133</v>
      </c>
      <c r="P1301" s="10" t="s">
        <v>292</v>
      </c>
      <c r="Q1301" s="10" t="s">
        <v>31</v>
      </c>
      <c r="R1301" s="13">
        <f t="shared" si="2"/>
        <v>7</v>
      </c>
      <c r="S1301" s="6"/>
      <c r="T1301" s="6"/>
      <c r="U1301" s="6"/>
    </row>
    <row r="1302">
      <c r="A1302" s="9">
        <v>44422.0</v>
      </c>
      <c r="B1302" s="10" t="s">
        <v>254</v>
      </c>
      <c r="C1302" s="10" t="s">
        <v>347</v>
      </c>
      <c r="D1302" s="10" t="s">
        <v>277</v>
      </c>
      <c r="E1302" s="11">
        <v>350.0</v>
      </c>
      <c r="F1302" s="10" t="s">
        <v>14</v>
      </c>
      <c r="G1302" s="13">
        <f t="shared" si="1"/>
        <v>7</v>
      </c>
      <c r="H1302" s="6"/>
      <c r="I1302" s="6"/>
      <c r="J1302" s="6"/>
      <c r="M1302" s="9">
        <v>44422.0</v>
      </c>
      <c r="N1302" s="10" t="s">
        <v>254</v>
      </c>
      <c r="O1302" s="10" t="s">
        <v>347</v>
      </c>
      <c r="P1302" s="10" t="s">
        <v>277</v>
      </c>
      <c r="Q1302" s="10" t="s">
        <v>14</v>
      </c>
      <c r="R1302" s="13">
        <f t="shared" si="2"/>
        <v>7</v>
      </c>
      <c r="S1302" s="6"/>
      <c r="T1302" s="6"/>
      <c r="U1302" s="6"/>
    </row>
    <row r="1303">
      <c r="A1303" s="9">
        <v>44422.0</v>
      </c>
      <c r="B1303" s="10" t="s">
        <v>254</v>
      </c>
      <c r="C1303" s="10" t="s">
        <v>106</v>
      </c>
      <c r="D1303" s="10" t="s">
        <v>277</v>
      </c>
      <c r="E1303" s="11">
        <v>350.0</v>
      </c>
      <c r="F1303" s="10" t="s">
        <v>14</v>
      </c>
      <c r="G1303" s="13">
        <f t="shared" si="1"/>
        <v>7</v>
      </c>
      <c r="H1303" s="6"/>
      <c r="I1303" s="6"/>
      <c r="J1303" s="6"/>
      <c r="M1303" s="9">
        <v>44422.0</v>
      </c>
      <c r="N1303" s="10" t="s">
        <v>254</v>
      </c>
      <c r="O1303" s="10" t="s">
        <v>106</v>
      </c>
      <c r="P1303" s="10" t="s">
        <v>277</v>
      </c>
      <c r="Q1303" s="10" t="s">
        <v>14</v>
      </c>
      <c r="R1303" s="13">
        <f t="shared" si="2"/>
        <v>7</v>
      </c>
      <c r="S1303" s="6"/>
      <c r="T1303" s="6"/>
      <c r="U1303" s="6"/>
    </row>
    <row r="1304">
      <c r="A1304" s="9">
        <v>44422.0</v>
      </c>
      <c r="B1304" s="10" t="s">
        <v>254</v>
      </c>
      <c r="C1304" s="10" t="s">
        <v>106</v>
      </c>
      <c r="D1304" s="10" t="s">
        <v>282</v>
      </c>
      <c r="E1304" s="11">
        <v>200.0</v>
      </c>
      <c r="F1304" s="10" t="s">
        <v>14</v>
      </c>
      <c r="G1304" s="13">
        <f t="shared" si="1"/>
        <v>7</v>
      </c>
      <c r="H1304" s="6"/>
      <c r="I1304" s="6"/>
      <c r="J1304" s="6"/>
      <c r="M1304" s="9">
        <v>44422.0</v>
      </c>
      <c r="N1304" s="10" t="s">
        <v>254</v>
      </c>
      <c r="O1304" s="10" t="s">
        <v>106</v>
      </c>
      <c r="P1304" s="10" t="s">
        <v>282</v>
      </c>
      <c r="Q1304" s="10" t="s">
        <v>14</v>
      </c>
      <c r="R1304" s="13">
        <f t="shared" si="2"/>
        <v>7</v>
      </c>
      <c r="S1304" s="6"/>
      <c r="T1304" s="6"/>
      <c r="U1304" s="6"/>
    </row>
    <row r="1305">
      <c r="A1305" s="9">
        <v>44422.0</v>
      </c>
      <c r="B1305" s="10" t="s">
        <v>254</v>
      </c>
      <c r="C1305" s="10">
        <v>6740.0</v>
      </c>
      <c r="D1305" s="10" t="s">
        <v>284</v>
      </c>
      <c r="E1305" s="11">
        <v>140.0</v>
      </c>
      <c r="F1305" s="10" t="s">
        <v>12</v>
      </c>
      <c r="G1305" s="13">
        <f t="shared" si="1"/>
        <v>7</v>
      </c>
      <c r="H1305" s="6"/>
      <c r="I1305" s="6"/>
      <c r="J1305" s="6"/>
      <c r="M1305" s="9">
        <v>44422.0</v>
      </c>
      <c r="N1305" s="10" t="s">
        <v>254</v>
      </c>
      <c r="O1305" s="10">
        <v>6740.0</v>
      </c>
      <c r="P1305" s="10" t="s">
        <v>284</v>
      </c>
      <c r="Q1305" s="10" t="s">
        <v>12</v>
      </c>
      <c r="R1305" s="13">
        <f t="shared" si="2"/>
        <v>7</v>
      </c>
      <c r="S1305" s="6"/>
      <c r="T1305" s="6"/>
      <c r="U1305" s="6"/>
    </row>
    <row r="1306">
      <c r="A1306" s="9">
        <v>44422.0</v>
      </c>
      <c r="B1306" s="10" t="s">
        <v>254</v>
      </c>
      <c r="C1306" s="10" t="s">
        <v>348</v>
      </c>
      <c r="D1306" s="10" t="s">
        <v>277</v>
      </c>
      <c r="E1306" s="11">
        <v>350.0</v>
      </c>
      <c r="F1306" s="10" t="s">
        <v>14</v>
      </c>
      <c r="G1306" s="13">
        <f t="shared" si="1"/>
        <v>7</v>
      </c>
      <c r="H1306" s="6"/>
      <c r="I1306" s="6"/>
      <c r="J1306" s="6"/>
      <c r="M1306" s="9">
        <v>44422.0</v>
      </c>
      <c r="N1306" s="10" t="s">
        <v>254</v>
      </c>
      <c r="O1306" s="10" t="s">
        <v>348</v>
      </c>
      <c r="P1306" s="10" t="s">
        <v>277</v>
      </c>
      <c r="Q1306" s="10" t="s">
        <v>14</v>
      </c>
      <c r="R1306" s="13">
        <f t="shared" si="2"/>
        <v>7</v>
      </c>
      <c r="S1306" s="6"/>
      <c r="T1306" s="6"/>
      <c r="U1306" s="6"/>
    </row>
    <row r="1307">
      <c r="A1307" s="9">
        <v>44422.0</v>
      </c>
      <c r="B1307" s="10" t="s">
        <v>254</v>
      </c>
      <c r="C1307" s="10">
        <v>5548.0</v>
      </c>
      <c r="D1307" s="10" t="s">
        <v>277</v>
      </c>
      <c r="E1307" s="11">
        <v>350.0</v>
      </c>
      <c r="F1307" s="10" t="s">
        <v>14</v>
      </c>
      <c r="G1307" s="13">
        <f t="shared" si="1"/>
        <v>7</v>
      </c>
      <c r="H1307" s="6"/>
      <c r="I1307" s="6"/>
      <c r="J1307" s="6"/>
      <c r="M1307" s="9">
        <v>44422.0</v>
      </c>
      <c r="N1307" s="10" t="s">
        <v>254</v>
      </c>
      <c r="O1307" s="10">
        <v>5548.0</v>
      </c>
      <c r="P1307" s="10" t="s">
        <v>277</v>
      </c>
      <c r="Q1307" s="10" t="s">
        <v>14</v>
      </c>
      <c r="R1307" s="13">
        <f t="shared" si="2"/>
        <v>7</v>
      </c>
      <c r="S1307" s="6"/>
      <c r="T1307" s="6"/>
      <c r="U1307" s="6"/>
    </row>
    <row r="1308">
      <c r="A1308" s="9">
        <v>44422.0</v>
      </c>
      <c r="B1308" s="10" t="s">
        <v>254</v>
      </c>
      <c r="C1308" s="10">
        <v>7042.0</v>
      </c>
      <c r="D1308" s="10" t="s">
        <v>287</v>
      </c>
      <c r="E1308" s="11">
        <v>110.0</v>
      </c>
      <c r="F1308" s="10" t="s">
        <v>31</v>
      </c>
      <c r="G1308" s="13">
        <f t="shared" si="1"/>
        <v>7</v>
      </c>
      <c r="H1308" s="6"/>
      <c r="I1308" s="6"/>
      <c r="J1308" s="6"/>
      <c r="M1308" s="9">
        <v>44422.0</v>
      </c>
      <c r="N1308" s="10" t="s">
        <v>254</v>
      </c>
      <c r="O1308" s="10">
        <v>7042.0</v>
      </c>
      <c r="P1308" s="10" t="s">
        <v>287</v>
      </c>
      <c r="Q1308" s="10" t="s">
        <v>31</v>
      </c>
      <c r="R1308" s="13">
        <f t="shared" si="2"/>
        <v>7</v>
      </c>
      <c r="S1308" s="6"/>
      <c r="T1308" s="6"/>
      <c r="U1308" s="6"/>
    </row>
    <row r="1309">
      <c r="A1309" s="9">
        <v>44422.0</v>
      </c>
      <c r="B1309" s="10" t="s">
        <v>254</v>
      </c>
      <c r="C1309" s="10" t="s">
        <v>296</v>
      </c>
      <c r="D1309" s="10" t="s">
        <v>278</v>
      </c>
      <c r="E1309" s="11">
        <v>130.0</v>
      </c>
      <c r="F1309" s="10" t="s">
        <v>21</v>
      </c>
      <c r="G1309" s="13">
        <f t="shared" si="1"/>
        <v>7</v>
      </c>
      <c r="H1309" s="6"/>
      <c r="I1309" s="6"/>
      <c r="J1309" s="6"/>
      <c r="M1309" s="9">
        <v>44422.0</v>
      </c>
      <c r="N1309" s="10" t="s">
        <v>254</v>
      </c>
      <c r="O1309" s="10" t="s">
        <v>296</v>
      </c>
      <c r="P1309" s="10" t="s">
        <v>278</v>
      </c>
      <c r="Q1309" s="10" t="s">
        <v>21</v>
      </c>
      <c r="R1309" s="13">
        <f t="shared" si="2"/>
        <v>7</v>
      </c>
      <c r="S1309" s="6"/>
      <c r="T1309" s="6"/>
      <c r="U1309" s="6"/>
    </row>
    <row r="1310">
      <c r="A1310" s="9">
        <v>44422.0</v>
      </c>
      <c r="B1310" s="10" t="s">
        <v>254</v>
      </c>
      <c r="C1310" s="10" t="s">
        <v>349</v>
      </c>
      <c r="D1310" s="10" t="s">
        <v>280</v>
      </c>
      <c r="E1310" s="11">
        <v>280.0</v>
      </c>
      <c r="F1310" s="10" t="s">
        <v>18</v>
      </c>
      <c r="G1310" s="13">
        <f t="shared" si="1"/>
        <v>7</v>
      </c>
      <c r="H1310" s="6"/>
      <c r="I1310" s="6"/>
      <c r="J1310" s="6"/>
      <c r="M1310" s="9">
        <v>44422.0</v>
      </c>
      <c r="N1310" s="10" t="s">
        <v>254</v>
      </c>
      <c r="O1310" s="10" t="s">
        <v>349</v>
      </c>
      <c r="P1310" s="10" t="s">
        <v>280</v>
      </c>
      <c r="Q1310" s="10" t="s">
        <v>18</v>
      </c>
      <c r="R1310" s="13">
        <f t="shared" si="2"/>
        <v>7</v>
      </c>
      <c r="S1310" s="6"/>
      <c r="T1310" s="6"/>
      <c r="U1310" s="6"/>
    </row>
    <row r="1311">
      <c r="A1311" s="9">
        <v>44422.0</v>
      </c>
      <c r="B1311" s="10" t="s">
        <v>254</v>
      </c>
      <c r="C1311" s="10" t="s">
        <v>350</v>
      </c>
      <c r="D1311" s="10" t="s">
        <v>287</v>
      </c>
      <c r="E1311" s="11">
        <v>110.0</v>
      </c>
      <c r="F1311" s="10" t="s">
        <v>31</v>
      </c>
      <c r="G1311" s="13">
        <f t="shared" si="1"/>
        <v>7</v>
      </c>
      <c r="H1311" s="6"/>
      <c r="I1311" s="6"/>
      <c r="J1311" s="6"/>
      <c r="M1311" s="9">
        <v>44422.0</v>
      </c>
      <c r="N1311" s="10" t="s">
        <v>254</v>
      </c>
      <c r="O1311" s="10" t="s">
        <v>350</v>
      </c>
      <c r="P1311" s="10" t="s">
        <v>287</v>
      </c>
      <c r="Q1311" s="10" t="s">
        <v>31</v>
      </c>
      <c r="R1311" s="13">
        <f t="shared" si="2"/>
        <v>7</v>
      </c>
      <c r="S1311" s="6"/>
      <c r="T1311" s="6"/>
      <c r="U1311" s="6"/>
    </row>
    <row r="1312">
      <c r="A1312" s="9">
        <v>44422.0</v>
      </c>
      <c r="B1312" s="10" t="s">
        <v>254</v>
      </c>
      <c r="C1312" s="10" t="s">
        <v>260</v>
      </c>
      <c r="D1312" s="10" t="s">
        <v>284</v>
      </c>
      <c r="E1312" s="11">
        <v>140.0</v>
      </c>
      <c r="F1312" s="10" t="s">
        <v>12</v>
      </c>
      <c r="G1312" s="13">
        <f t="shared" si="1"/>
        <v>7</v>
      </c>
      <c r="H1312" s="6"/>
      <c r="I1312" s="6"/>
      <c r="J1312" s="6"/>
      <c r="M1312" s="9">
        <v>44422.0</v>
      </c>
      <c r="N1312" s="10" t="s">
        <v>254</v>
      </c>
      <c r="O1312" s="10" t="s">
        <v>260</v>
      </c>
      <c r="P1312" s="10" t="s">
        <v>284</v>
      </c>
      <c r="Q1312" s="10" t="s">
        <v>12</v>
      </c>
      <c r="R1312" s="13">
        <f t="shared" si="2"/>
        <v>7</v>
      </c>
      <c r="S1312" s="6"/>
      <c r="T1312" s="6"/>
      <c r="U1312" s="6"/>
    </row>
    <row r="1313">
      <c r="A1313" s="9">
        <v>44422.0</v>
      </c>
      <c r="B1313" s="10" t="s">
        <v>254</v>
      </c>
      <c r="C1313" s="10" t="s">
        <v>351</v>
      </c>
      <c r="D1313" s="10" t="s">
        <v>277</v>
      </c>
      <c r="E1313" s="11">
        <v>350.0</v>
      </c>
      <c r="F1313" s="10" t="s">
        <v>14</v>
      </c>
      <c r="G1313" s="13">
        <f t="shared" si="1"/>
        <v>7</v>
      </c>
      <c r="H1313" s="6"/>
      <c r="I1313" s="6"/>
      <c r="J1313" s="6"/>
      <c r="M1313" s="9">
        <v>44422.0</v>
      </c>
      <c r="N1313" s="10" t="s">
        <v>254</v>
      </c>
      <c r="O1313" s="10" t="s">
        <v>351</v>
      </c>
      <c r="P1313" s="10" t="s">
        <v>277</v>
      </c>
      <c r="Q1313" s="10" t="s">
        <v>14</v>
      </c>
      <c r="R1313" s="13">
        <f t="shared" si="2"/>
        <v>7</v>
      </c>
      <c r="S1313" s="6"/>
      <c r="T1313" s="6"/>
      <c r="U1313" s="6"/>
    </row>
    <row r="1314">
      <c r="A1314" s="9">
        <v>44422.0</v>
      </c>
      <c r="B1314" s="10" t="s">
        <v>254</v>
      </c>
      <c r="C1314" s="10" t="s">
        <v>351</v>
      </c>
      <c r="D1314" s="10" t="s">
        <v>280</v>
      </c>
      <c r="E1314" s="11">
        <v>280.0</v>
      </c>
      <c r="F1314" s="10" t="s">
        <v>18</v>
      </c>
      <c r="G1314" s="13">
        <f t="shared" si="1"/>
        <v>7</v>
      </c>
      <c r="H1314" s="6"/>
      <c r="I1314" s="6"/>
      <c r="J1314" s="6"/>
      <c r="M1314" s="9">
        <v>44422.0</v>
      </c>
      <c r="N1314" s="10" t="s">
        <v>254</v>
      </c>
      <c r="O1314" s="10" t="s">
        <v>351</v>
      </c>
      <c r="P1314" s="10" t="s">
        <v>280</v>
      </c>
      <c r="Q1314" s="10" t="s">
        <v>18</v>
      </c>
      <c r="R1314" s="13">
        <f t="shared" si="2"/>
        <v>7</v>
      </c>
      <c r="S1314" s="6"/>
      <c r="T1314" s="6"/>
      <c r="U1314" s="6"/>
    </row>
    <row r="1315">
      <c r="A1315" s="9">
        <v>44422.0</v>
      </c>
      <c r="B1315" s="10" t="s">
        <v>254</v>
      </c>
      <c r="C1315" s="10" t="s">
        <v>351</v>
      </c>
      <c r="D1315" s="10" t="s">
        <v>287</v>
      </c>
      <c r="E1315" s="11">
        <v>110.0</v>
      </c>
      <c r="F1315" s="10" t="s">
        <v>31</v>
      </c>
      <c r="G1315" s="13">
        <f t="shared" si="1"/>
        <v>7</v>
      </c>
      <c r="H1315" s="6"/>
      <c r="I1315" s="6"/>
      <c r="J1315" s="6"/>
      <c r="M1315" s="9">
        <v>44422.0</v>
      </c>
      <c r="N1315" s="10" t="s">
        <v>254</v>
      </c>
      <c r="O1315" s="10" t="s">
        <v>351</v>
      </c>
      <c r="P1315" s="10" t="s">
        <v>287</v>
      </c>
      <c r="Q1315" s="10" t="s">
        <v>31</v>
      </c>
      <c r="R1315" s="13">
        <f t="shared" si="2"/>
        <v>7</v>
      </c>
      <c r="S1315" s="6"/>
      <c r="T1315" s="6"/>
      <c r="U1315" s="6"/>
    </row>
    <row r="1316">
      <c r="A1316" s="9">
        <v>44422.0</v>
      </c>
      <c r="B1316" s="10" t="s">
        <v>254</v>
      </c>
      <c r="C1316" s="10" t="s">
        <v>271</v>
      </c>
      <c r="D1316" s="10" t="s">
        <v>288</v>
      </c>
      <c r="E1316" s="11">
        <v>280.0</v>
      </c>
      <c r="F1316" s="10" t="s">
        <v>14</v>
      </c>
      <c r="G1316" s="13">
        <f t="shared" si="1"/>
        <v>7</v>
      </c>
      <c r="H1316" s="6"/>
      <c r="I1316" s="6"/>
      <c r="J1316" s="6"/>
      <c r="M1316" s="9">
        <v>44422.0</v>
      </c>
      <c r="N1316" s="10" t="s">
        <v>254</v>
      </c>
      <c r="O1316" s="10" t="s">
        <v>271</v>
      </c>
      <c r="P1316" s="10" t="s">
        <v>288</v>
      </c>
      <c r="Q1316" s="10" t="s">
        <v>14</v>
      </c>
      <c r="R1316" s="13">
        <f t="shared" si="2"/>
        <v>7</v>
      </c>
      <c r="S1316" s="6"/>
      <c r="T1316" s="6"/>
      <c r="U1316" s="6"/>
    </row>
    <row r="1317">
      <c r="A1317" s="9">
        <v>44422.0</v>
      </c>
      <c r="B1317" s="10" t="s">
        <v>254</v>
      </c>
      <c r="C1317" s="10" t="s">
        <v>298</v>
      </c>
      <c r="D1317" s="10" t="s">
        <v>277</v>
      </c>
      <c r="E1317" s="11">
        <v>350.0</v>
      </c>
      <c r="F1317" s="10" t="s">
        <v>14</v>
      </c>
      <c r="G1317" s="13">
        <f t="shared" si="1"/>
        <v>7</v>
      </c>
      <c r="H1317" s="6"/>
      <c r="I1317" s="6"/>
      <c r="J1317" s="6"/>
      <c r="M1317" s="9">
        <v>44422.0</v>
      </c>
      <c r="N1317" s="10" t="s">
        <v>254</v>
      </c>
      <c r="O1317" s="10" t="s">
        <v>298</v>
      </c>
      <c r="P1317" s="10" t="s">
        <v>277</v>
      </c>
      <c r="Q1317" s="10" t="s">
        <v>14</v>
      </c>
      <c r="R1317" s="13">
        <f t="shared" si="2"/>
        <v>7</v>
      </c>
      <c r="S1317" s="6"/>
      <c r="T1317" s="6"/>
      <c r="U1317" s="6"/>
    </row>
    <row r="1318">
      <c r="A1318" s="9">
        <v>44422.0</v>
      </c>
      <c r="B1318" s="10" t="s">
        <v>40</v>
      </c>
      <c r="C1318" s="10" t="s">
        <v>41</v>
      </c>
      <c r="D1318" s="10" t="s">
        <v>277</v>
      </c>
      <c r="E1318" s="11">
        <v>350.0</v>
      </c>
      <c r="F1318" s="10" t="s">
        <v>14</v>
      </c>
      <c r="G1318" s="13">
        <f t="shared" si="1"/>
        <v>7</v>
      </c>
      <c r="H1318" s="6"/>
      <c r="I1318" s="6"/>
      <c r="J1318" s="6"/>
      <c r="M1318" s="9">
        <v>44422.0</v>
      </c>
      <c r="N1318" s="10" t="s">
        <v>40</v>
      </c>
      <c r="O1318" s="10" t="s">
        <v>41</v>
      </c>
      <c r="P1318" s="10" t="s">
        <v>277</v>
      </c>
      <c r="Q1318" s="10" t="s">
        <v>14</v>
      </c>
      <c r="R1318" s="13">
        <f t="shared" si="2"/>
        <v>7</v>
      </c>
      <c r="S1318" s="6"/>
      <c r="T1318" s="6"/>
      <c r="U1318" s="6"/>
    </row>
    <row r="1319">
      <c r="A1319" s="9">
        <v>44422.0</v>
      </c>
      <c r="B1319" s="10" t="s">
        <v>40</v>
      </c>
      <c r="C1319" s="10">
        <v>3846.0</v>
      </c>
      <c r="D1319" s="10" t="s">
        <v>278</v>
      </c>
      <c r="E1319" s="11">
        <v>130.0</v>
      </c>
      <c r="F1319" s="10" t="s">
        <v>21</v>
      </c>
      <c r="G1319" s="13">
        <f t="shared" si="1"/>
        <v>7</v>
      </c>
      <c r="H1319" s="6"/>
      <c r="I1319" s="6"/>
      <c r="J1319" s="6"/>
      <c r="M1319" s="9">
        <v>44422.0</v>
      </c>
      <c r="N1319" s="10" t="s">
        <v>40</v>
      </c>
      <c r="O1319" s="10">
        <v>3846.0</v>
      </c>
      <c r="P1319" s="10" t="s">
        <v>278</v>
      </c>
      <c r="Q1319" s="10" t="s">
        <v>21</v>
      </c>
      <c r="R1319" s="13">
        <f t="shared" si="2"/>
        <v>7</v>
      </c>
      <c r="S1319" s="6"/>
      <c r="T1319" s="6"/>
      <c r="U1319" s="6"/>
    </row>
    <row r="1320">
      <c r="A1320" s="9">
        <v>44422.0</v>
      </c>
      <c r="B1320" s="10" t="s">
        <v>97</v>
      </c>
      <c r="C1320" s="10" t="s">
        <v>203</v>
      </c>
      <c r="D1320" s="10" t="s">
        <v>285</v>
      </c>
      <c r="E1320" s="11">
        <v>270.0</v>
      </c>
      <c r="F1320" s="10" t="s">
        <v>18</v>
      </c>
      <c r="G1320" s="13">
        <f t="shared" si="1"/>
        <v>7</v>
      </c>
      <c r="H1320" s="6"/>
      <c r="I1320" s="6"/>
      <c r="J1320" s="6"/>
      <c r="M1320" s="9">
        <v>44422.0</v>
      </c>
      <c r="N1320" s="10" t="s">
        <v>97</v>
      </c>
      <c r="O1320" s="10" t="s">
        <v>203</v>
      </c>
      <c r="P1320" s="10" t="s">
        <v>285</v>
      </c>
      <c r="Q1320" s="10" t="s">
        <v>18</v>
      </c>
      <c r="R1320" s="13">
        <f t="shared" si="2"/>
        <v>7</v>
      </c>
      <c r="S1320" s="6"/>
      <c r="T1320" s="6"/>
      <c r="U1320" s="6"/>
    </row>
    <row r="1321">
      <c r="A1321" s="9">
        <v>44422.0</v>
      </c>
      <c r="B1321" s="10" t="s">
        <v>97</v>
      </c>
      <c r="C1321" s="16">
        <v>1.0E46</v>
      </c>
      <c r="D1321" s="10" t="s">
        <v>282</v>
      </c>
      <c r="E1321" s="11">
        <v>200.0</v>
      </c>
      <c r="F1321" s="10" t="s">
        <v>14</v>
      </c>
      <c r="G1321" s="13">
        <f t="shared" si="1"/>
        <v>7</v>
      </c>
      <c r="H1321" s="6"/>
      <c r="I1321" s="6"/>
      <c r="J1321" s="6"/>
      <c r="M1321" s="9">
        <v>44422.0</v>
      </c>
      <c r="N1321" s="10" t="s">
        <v>97</v>
      </c>
      <c r="O1321" s="16">
        <v>1.0E46</v>
      </c>
      <c r="P1321" s="10" t="s">
        <v>282</v>
      </c>
      <c r="Q1321" s="10" t="s">
        <v>14</v>
      </c>
      <c r="R1321" s="13">
        <f t="shared" si="2"/>
        <v>7</v>
      </c>
      <c r="S1321" s="6"/>
      <c r="T1321" s="6"/>
      <c r="U1321" s="6"/>
    </row>
    <row r="1322">
      <c r="A1322" s="9">
        <v>44422.0</v>
      </c>
      <c r="B1322" s="10" t="s">
        <v>97</v>
      </c>
      <c r="C1322" s="10" t="s">
        <v>98</v>
      </c>
      <c r="D1322" s="10" t="s">
        <v>278</v>
      </c>
      <c r="E1322" s="11">
        <v>130.0</v>
      </c>
      <c r="F1322" s="10" t="s">
        <v>21</v>
      </c>
      <c r="G1322" s="13">
        <f t="shared" si="1"/>
        <v>7</v>
      </c>
      <c r="H1322" s="6"/>
      <c r="I1322" s="6"/>
      <c r="J1322" s="6"/>
      <c r="M1322" s="9">
        <v>44422.0</v>
      </c>
      <c r="N1322" s="10" t="s">
        <v>97</v>
      </c>
      <c r="O1322" s="10" t="s">
        <v>98</v>
      </c>
      <c r="P1322" s="10" t="s">
        <v>278</v>
      </c>
      <c r="Q1322" s="10" t="s">
        <v>21</v>
      </c>
      <c r="R1322" s="13">
        <f t="shared" si="2"/>
        <v>7</v>
      </c>
      <c r="S1322" s="6"/>
      <c r="T1322" s="6"/>
      <c r="U1322" s="6"/>
    </row>
    <row r="1323">
      <c r="A1323" s="9">
        <v>44422.0</v>
      </c>
      <c r="B1323" s="10" t="s">
        <v>97</v>
      </c>
      <c r="C1323" s="10" t="s">
        <v>204</v>
      </c>
      <c r="D1323" s="10" t="s">
        <v>287</v>
      </c>
      <c r="E1323" s="11">
        <v>110.0</v>
      </c>
      <c r="F1323" s="10" t="s">
        <v>31</v>
      </c>
      <c r="G1323" s="13">
        <f t="shared" si="1"/>
        <v>7</v>
      </c>
      <c r="H1323" s="6"/>
      <c r="I1323" s="6"/>
      <c r="J1323" s="6"/>
      <c r="M1323" s="9">
        <v>44422.0</v>
      </c>
      <c r="N1323" s="10" t="s">
        <v>97</v>
      </c>
      <c r="O1323" s="10" t="s">
        <v>204</v>
      </c>
      <c r="P1323" s="10" t="s">
        <v>287</v>
      </c>
      <c r="Q1323" s="10" t="s">
        <v>31</v>
      </c>
      <c r="R1323" s="13">
        <f t="shared" si="2"/>
        <v>7</v>
      </c>
      <c r="S1323" s="6"/>
      <c r="T1323" s="6"/>
      <c r="U1323" s="6"/>
    </row>
    <row r="1324">
      <c r="A1324" s="9">
        <v>44422.0</v>
      </c>
      <c r="B1324" s="10" t="s">
        <v>97</v>
      </c>
      <c r="C1324" s="10" t="s">
        <v>101</v>
      </c>
      <c r="D1324" s="10" t="s">
        <v>278</v>
      </c>
      <c r="E1324" s="11">
        <v>130.0</v>
      </c>
      <c r="F1324" s="10" t="s">
        <v>21</v>
      </c>
      <c r="G1324" s="13">
        <f t="shared" si="1"/>
        <v>7</v>
      </c>
      <c r="H1324" s="6"/>
      <c r="I1324" s="6"/>
      <c r="J1324" s="6"/>
      <c r="M1324" s="9">
        <v>44422.0</v>
      </c>
      <c r="N1324" s="10" t="s">
        <v>97</v>
      </c>
      <c r="O1324" s="10" t="s">
        <v>101</v>
      </c>
      <c r="P1324" s="10" t="s">
        <v>278</v>
      </c>
      <c r="Q1324" s="10" t="s">
        <v>21</v>
      </c>
      <c r="R1324" s="13">
        <f t="shared" si="2"/>
        <v>7</v>
      </c>
      <c r="S1324" s="6"/>
      <c r="T1324" s="6"/>
      <c r="U1324" s="6"/>
    </row>
    <row r="1325">
      <c r="A1325" s="9">
        <v>44422.0</v>
      </c>
      <c r="B1325" s="10" t="s">
        <v>97</v>
      </c>
      <c r="C1325" s="10">
        <v>2649.0</v>
      </c>
      <c r="D1325" s="10" t="s">
        <v>287</v>
      </c>
      <c r="E1325" s="11">
        <v>110.0</v>
      </c>
      <c r="F1325" s="10" t="s">
        <v>31</v>
      </c>
      <c r="G1325" s="13">
        <f t="shared" si="1"/>
        <v>7</v>
      </c>
      <c r="H1325" s="6"/>
      <c r="I1325" s="6"/>
      <c r="J1325" s="6"/>
      <c r="M1325" s="9">
        <v>44422.0</v>
      </c>
      <c r="N1325" s="10" t="s">
        <v>97</v>
      </c>
      <c r="O1325" s="10">
        <v>2649.0</v>
      </c>
      <c r="P1325" s="10" t="s">
        <v>287</v>
      </c>
      <c r="Q1325" s="10" t="s">
        <v>31</v>
      </c>
      <c r="R1325" s="13">
        <f t="shared" si="2"/>
        <v>7</v>
      </c>
      <c r="S1325" s="6"/>
      <c r="T1325" s="6"/>
      <c r="U1325" s="6"/>
    </row>
    <row r="1326">
      <c r="A1326" s="9">
        <v>44422.0</v>
      </c>
      <c r="B1326" s="10" t="s">
        <v>97</v>
      </c>
      <c r="C1326" s="10" t="s">
        <v>103</v>
      </c>
      <c r="D1326" s="10" t="s">
        <v>278</v>
      </c>
      <c r="E1326" s="11">
        <v>130.0</v>
      </c>
      <c r="F1326" s="10" t="s">
        <v>21</v>
      </c>
      <c r="G1326" s="13">
        <f t="shared" si="1"/>
        <v>7</v>
      </c>
      <c r="H1326" s="6"/>
      <c r="I1326" s="6"/>
      <c r="J1326" s="6"/>
      <c r="M1326" s="9">
        <v>44422.0</v>
      </c>
      <c r="N1326" s="10" t="s">
        <v>97</v>
      </c>
      <c r="O1326" s="10" t="s">
        <v>103</v>
      </c>
      <c r="P1326" s="10" t="s">
        <v>278</v>
      </c>
      <c r="Q1326" s="10" t="s">
        <v>21</v>
      </c>
      <c r="R1326" s="13">
        <f t="shared" si="2"/>
        <v>7</v>
      </c>
      <c r="S1326" s="6"/>
      <c r="T1326" s="6"/>
      <c r="U1326" s="6"/>
    </row>
    <row r="1327">
      <c r="A1327" s="9">
        <v>44422.0</v>
      </c>
      <c r="B1327" s="10" t="s">
        <v>97</v>
      </c>
      <c r="C1327" s="10">
        <v>7941.0</v>
      </c>
      <c r="D1327" s="10" t="s">
        <v>287</v>
      </c>
      <c r="E1327" s="11">
        <v>110.0</v>
      </c>
      <c r="F1327" s="10" t="s">
        <v>31</v>
      </c>
      <c r="G1327" s="13">
        <f t="shared" si="1"/>
        <v>7</v>
      </c>
      <c r="H1327" s="6"/>
      <c r="I1327" s="6"/>
      <c r="J1327" s="6"/>
      <c r="M1327" s="9">
        <v>44422.0</v>
      </c>
      <c r="N1327" s="10" t="s">
        <v>97</v>
      </c>
      <c r="O1327" s="10">
        <v>7941.0</v>
      </c>
      <c r="P1327" s="10" t="s">
        <v>287</v>
      </c>
      <c r="Q1327" s="10" t="s">
        <v>31</v>
      </c>
      <c r="R1327" s="13">
        <f t="shared" si="2"/>
        <v>7</v>
      </c>
      <c r="S1327" s="6"/>
      <c r="T1327" s="6"/>
      <c r="U1327" s="6"/>
    </row>
    <row r="1328">
      <c r="A1328" s="9">
        <v>44422.0</v>
      </c>
      <c r="B1328" s="10" t="s">
        <v>97</v>
      </c>
      <c r="C1328" s="10" t="s">
        <v>104</v>
      </c>
      <c r="D1328" s="10" t="s">
        <v>279</v>
      </c>
      <c r="E1328" s="11">
        <v>170.0</v>
      </c>
      <c r="F1328" s="10" t="s">
        <v>12</v>
      </c>
      <c r="G1328" s="13">
        <f t="shared" si="1"/>
        <v>7</v>
      </c>
      <c r="H1328" s="6"/>
      <c r="I1328" s="6"/>
      <c r="J1328" s="6"/>
      <c r="M1328" s="9">
        <v>44422.0</v>
      </c>
      <c r="N1328" s="10" t="s">
        <v>97</v>
      </c>
      <c r="O1328" s="10" t="s">
        <v>104</v>
      </c>
      <c r="P1328" s="10" t="s">
        <v>279</v>
      </c>
      <c r="Q1328" s="10" t="s">
        <v>12</v>
      </c>
      <c r="R1328" s="13">
        <f t="shared" si="2"/>
        <v>7</v>
      </c>
      <c r="S1328" s="6"/>
      <c r="T1328" s="6"/>
      <c r="U1328" s="6"/>
    </row>
    <row r="1329">
      <c r="A1329" s="9">
        <v>44422.0</v>
      </c>
      <c r="B1329" s="10" t="s">
        <v>97</v>
      </c>
      <c r="C1329" s="10" t="s">
        <v>239</v>
      </c>
      <c r="D1329" s="10" t="s">
        <v>285</v>
      </c>
      <c r="E1329" s="11">
        <v>270.0</v>
      </c>
      <c r="F1329" s="10" t="s">
        <v>18</v>
      </c>
      <c r="G1329" s="13">
        <f t="shared" si="1"/>
        <v>7</v>
      </c>
      <c r="H1329" s="6"/>
      <c r="I1329" s="6"/>
      <c r="J1329" s="6"/>
      <c r="M1329" s="9">
        <v>44422.0</v>
      </c>
      <c r="N1329" s="10" t="s">
        <v>97</v>
      </c>
      <c r="O1329" s="10" t="s">
        <v>239</v>
      </c>
      <c r="P1329" s="10" t="s">
        <v>285</v>
      </c>
      <c r="Q1329" s="10" t="s">
        <v>18</v>
      </c>
      <c r="R1329" s="13">
        <f t="shared" si="2"/>
        <v>7</v>
      </c>
      <c r="S1329" s="6"/>
      <c r="T1329" s="6"/>
      <c r="U1329" s="6"/>
    </row>
    <row r="1330">
      <c r="A1330" s="9">
        <v>44422.0</v>
      </c>
      <c r="B1330" s="10" t="s">
        <v>97</v>
      </c>
      <c r="C1330" s="10">
        <v>6145.0</v>
      </c>
      <c r="D1330" s="10" t="s">
        <v>277</v>
      </c>
      <c r="E1330" s="11">
        <v>350.0</v>
      </c>
      <c r="F1330" s="10" t="s">
        <v>14</v>
      </c>
      <c r="G1330" s="13">
        <f t="shared" si="1"/>
        <v>7</v>
      </c>
      <c r="H1330" s="6"/>
      <c r="I1330" s="6"/>
      <c r="J1330" s="6"/>
      <c r="M1330" s="9">
        <v>44422.0</v>
      </c>
      <c r="N1330" s="10" t="s">
        <v>97</v>
      </c>
      <c r="O1330" s="10">
        <v>6145.0</v>
      </c>
      <c r="P1330" s="10" t="s">
        <v>277</v>
      </c>
      <c r="Q1330" s="10" t="s">
        <v>14</v>
      </c>
      <c r="R1330" s="13">
        <f t="shared" si="2"/>
        <v>7</v>
      </c>
      <c r="S1330" s="6"/>
      <c r="T1330" s="6"/>
      <c r="U1330" s="6"/>
    </row>
    <row r="1331">
      <c r="A1331" s="9">
        <v>44422.0</v>
      </c>
      <c r="B1331" s="10" t="s">
        <v>97</v>
      </c>
      <c r="C1331" s="10">
        <v>1342.0</v>
      </c>
      <c r="D1331" s="10" t="s">
        <v>285</v>
      </c>
      <c r="E1331" s="11">
        <v>270.0</v>
      </c>
      <c r="F1331" s="10" t="s">
        <v>18</v>
      </c>
      <c r="G1331" s="13">
        <f t="shared" si="1"/>
        <v>7</v>
      </c>
      <c r="H1331" s="6"/>
      <c r="I1331" s="6"/>
      <c r="J1331" s="6"/>
      <c r="M1331" s="9">
        <v>44422.0</v>
      </c>
      <c r="N1331" s="10" t="s">
        <v>97</v>
      </c>
      <c r="O1331" s="10">
        <v>1342.0</v>
      </c>
      <c r="P1331" s="10" t="s">
        <v>285</v>
      </c>
      <c r="Q1331" s="10" t="s">
        <v>18</v>
      </c>
      <c r="R1331" s="13">
        <f t="shared" si="2"/>
        <v>7</v>
      </c>
      <c r="S1331" s="6"/>
      <c r="T1331" s="6"/>
      <c r="U1331" s="6"/>
    </row>
    <row r="1332">
      <c r="A1332" s="9">
        <v>44422.0</v>
      </c>
      <c r="B1332" s="10" t="s">
        <v>97</v>
      </c>
      <c r="C1332" s="10" t="s">
        <v>108</v>
      </c>
      <c r="D1332" s="10" t="s">
        <v>277</v>
      </c>
      <c r="E1332" s="11">
        <v>350.0</v>
      </c>
      <c r="F1332" s="10" t="s">
        <v>14</v>
      </c>
      <c r="G1332" s="13">
        <f t="shared" si="1"/>
        <v>7</v>
      </c>
      <c r="H1332" s="6"/>
      <c r="I1332" s="6"/>
      <c r="J1332" s="6"/>
      <c r="M1332" s="9">
        <v>44422.0</v>
      </c>
      <c r="N1332" s="10" t="s">
        <v>97</v>
      </c>
      <c r="O1332" s="10" t="s">
        <v>108</v>
      </c>
      <c r="P1332" s="10" t="s">
        <v>277</v>
      </c>
      <c r="Q1332" s="10" t="s">
        <v>14</v>
      </c>
      <c r="R1332" s="13">
        <f t="shared" si="2"/>
        <v>7</v>
      </c>
      <c r="S1332" s="6"/>
      <c r="T1332" s="6"/>
      <c r="U1332" s="6"/>
    </row>
    <row r="1333">
      <c r="A1333" s="9">
        <v>44422.0</v>
      </c>
      <c r="B1333" s="10" t="s">
        <v>97</v>
      </c>
      <c r="C1333" s="10" t="s">
        <v>301</v>
      </c>
      <c r="D1333" s="10" t="s">
        <v>285</v>
      </c>
      <c r="E1333" s="11">
        <v>270.0</v>
      </c>
      <c r="F1333" s="10" t="s">
        <v>18</v>
      </c>
      <c r="G1333" s="13">
        <f t="shared" si="1"/>
        <v>7</v>
      </c>
      <c r="H1333" s="6"/>
      <c r="I1333" s="6"/>
      <c r="J1333" s="6"/>
      <c r="M1333" s="9">
        <v>44422.0</v>
      </c>
      <c r="N1333" s="10" t="s">
        <v>97</v>
      </c>
      <c r="O1333" s="10" t="s">
        <v>301</v>
      </c>
      <c r="P1333" s="10" t="s">
        <v>285</v>
      </c>
      <c r="Q1333" s="10" t="s">
        <v>18</v>
      </c>
      <c r="R1333" s="13">
        <f t="shared" si="2"/>
        <v>7</v>
      </c>
      <c r="S1333" s="6"/>
      <c r="T1333" s="6"/>
      <c r="U1333" s="6"/>
    </row>
    <row r="1334">
      <c r="A1334" s="9">
        <v>44422.0</v>
      </c>
      <c r="B1334" s="10" t="s">
        <v>97</v>
      </c>
      <c r="C1334" s="10" t="s">
        <v>334</v>
      </c>
      <c r="D1334" s="10" t="s">
        <v>285</v>
      </c>
      <c r="E1334" s="11">
        <v>270.0</v>
      </c>
      <c r="F1334" s="10" t="s">
        <v>18</v>
      </c>
      <c r="G1334" s="13">
        <f t="shared" si="1"/>
        <v>7</v>
      </c>
      <c r="H1334" s="6"/>
      <c r="I1334" s="6"/>
      <c r="J1334" s="6"/>
      <c r="M1334" s="9">
        <v>44422.0</v>
      </c>
      <c r="N1334" s="10" t="s">
        <v>97</v>
      </c>
      <c r="O1334" s="10" t="s">
        <v>334</v>
      </c>
      <c r="P1334" s="10" t="s">
        <v>285</v>
      </c>
      <c r="Q1334" s="10" t="s">
        <v>18</v>
      </c>
      <c r="R1334" s="13">
        <f t="shared" si="2"/>
        <v>7</v>
      </c>
      <c r="S1334" s="6"/>
      <c r="T1334" s="6"/>
      <c r="U1334" s="6"/>
    </row>
    <row r="1335">
      <c r="A1335" s="9">
        <v>44422.0</v>
      </c>
      <c r="B1335" s="10" t="s">
        <v>97</v>
      </c>
      <c r="C1335" s="10" t="s">
        <v>170</v>
      </c>
      <c r="D1335" s="10" t="s">
        <v>285</v>
      </c>
      <c r="E1335" s="11">
        <v>270.0</v>
      </c>
      <c r="F1335" s="10" t="s">
        <v>18</v>
      </c>
      <c r="G1335" s="13">
        <f t="shared" si="1"/>
        <v>7</v>
      </c>
      <c r="H1335" s="6"/>
      <c r="I1335" s="6"/>
      <c r="J1335" s="6"/>
      <c r="M1335" s="9">
        <v>44422.0</v>
      </c>
      <c r="N1335" s="10" t="s">
        <v>97</v>
      </c>
      <c r="O1335" s="10" t="s">
        <v>170</v>
      </c>
      <c r="P1335" s="10" t="s">
        <v>285</v>
      </c>
      <c r="Q1335" s="10" t="s">
        <v>18</v>
      </c>
      <c r="R1335" s="13">
        <f t="shared" si="2"/>
        <v>7</v>
      </c>
      <c r="S1335" s="6"/>
      <c r="T1335" s="6"/>
      <c r="U1335" s="6"/>
    </row>
    <row r="1336">
      <c r="A1336" s="9">
        <v>44422.0</v>
      </c>
      <c r="B1336" s="10" t="s">
        <v>97</v>
      </c>
      <c r="C1336" s="10" t="s">
        <v>272</v>
      </c>
      <c r="D1336" s="10" t="s">
        <v>279</v>
      </c>
      <c r="E1336" s="11">
        <v>170.0</v>
      </c>
      <c r="F1336" s="10" t="s">
        <v>12</v>
      </c>
      <c r="G1336" s="13">
        <f t="shared" si="1"/>
        <v>7</v>
      </c>
      <c r="H1336" s="6"/>
      <c r="I1336" s="6"/>
      <c r="J1336" s="6"/>
      <c r="M1336" s="9">
        <v>44422.0</v>
      </c>
      <c r="N1336" s="10" t="s">
        <v>97</v>
      </c>
      <c r="O1336" s="10" t="s">
        <v>272</v>
      </c>
      <c r="P1336" s="10" t="s">
        <v>279</v>
      </c>
      <c r="Q1336" s="10" t="s">
        <v>12</v>
      </c>
      <c r="R1336" s="13">
        <f t="shared" si="2"/>
        <v>7</v>
      </c>
      <c r="S1336" s="6"/>
      <c r="T1336" s="6"/>
      <c r="U1336" s="6"/>
    </row>
    <row r="1337">
      <c r="A1337" s="9">
        <v>44422.0</v>
      </c>
      <c r="B1337" s="10" t="s">
        <v>97</v>
      </c>
      <c r="C1337" s="10" t="s">
        <v>208</v>
      </c>
      <c r="D1337" s="10" t="s">
        <v>278</v>
      </c>
      <c r="E1337" s="11">
        <v>130.0</v>
      </c>
      <c r="F1337" s="10" t="s">
        <v>21</v>
      </c>
      <c r="G1337" s="13">
        <f t="shared" si="1"/>
        <v>7</v>
      </c>
      <c r="H1337" s="6"/>
      <c r="I1337" s="6"/>
      <c r="J1337" s="6"/>
      <c r="M1337" s="9">
        <v>44422.0</v>
      </c>
      <c r="N1337" s="10" t="s">
        <v>97</v>
      </c>
      <c r="O1337" s="10" t="s">
        <v>208</v>
      </c>
      <c r="P1337" s="10" t="s">
        <v>278</v>
      </c>
      <c r="Q1337" s="10" t="s">
        <v>21</v>
      </c>
      <c r="R1337" s="13">
        <f t="shared" si="2"/>
        <v>7</v>
      </c>
      <c r="S1337" s="6"/>
      <c r="T1337" s="6"/>
      <c r="U1337" s="6"/>
    </row>
    <row r="1338">
      <c r="A1338" s="9">
        <v>44422.0</v>
      </c>
      <c r="B1338" s="10" t="s">
        <v>97</v>
      </c>
      <c r="C1338" s="10" t="s">
        <v>172</v>
      </c>
      <c r="D1338" s="10" t="s">
        <v>287</v>
      </c>
      <c r="E1338" s="11">
        <v>110.0</v>
      </c>
      <c r="F1338" s="10" t="s">
        <v>31</v>
      </c>
      <c r="G1338" s="13">
        <f t="shared" si="1"/>
        <v>7</v>
      </c>
      <c r="H1338" s="6"/>
      <c r="I1338" s="6"/>
      <c r="J1338" s="6"/>
      <c r="M1338" s="9">
        <v>44422.0</v>
      </c>
      <c r="N1338" s="10" t="s">
        <v>97</v>
      </c>
      <c r="O1338" s="10" t="s">
        <v>172</v>
      </c>
      <c r="P1338" s="10" t="s">
        <v>287</v>
      </c>
      <c r="Q1338" s="10" t="s">
        <v>31</v>
      </c>
      <c r="R1338" s="13">
        <f t="shared" si="2"/>
        <v>7</v>
      </c>
      <c r="S1338" s="6"/>
      <c r="T1338" s="6"/>
      <c r="U1338" s="6"/>
    </row>
    <row r="1339">
      <c r="A1339" s="9">
        <v>44422.0</v>
      </c>
      <c r="B1339" s="10" t="s">
        <v>97</v>
      </c>
      <c r="C1339" s="10" t="s">
        <v>173</v>
      </c>
      <c r="D1339" s="10" t="s">
        <v>277</v>
      </c>
      <c r="E1339" s="11">
        <v>350.0</v>
      </c>
      <c r="F1339" s="10" t="s">
        <v>14</v>
      </c>
      <c r="G1339" s="13">
        <f t="shared" si="1"/>
        <v>7</v>
      </c>
      <c r="H1339" s="6"/>
      <c r="I1339" s="6"/>
      <c r="J1339" s="6"/>
      <c r="M1339" s="9">
        <v>44422.0</v>
      </c>
      <c r="N1339" s="10" t="s">
        <v>97</v>
      </c>
      <c r="O1339" s="10" t="s">
        <v>173</v>
      </c>
      <c r="P1339" s="10" t="s">
        <v>277</v>
      </c>
      <c r="Q1339" s="10" t="s">
        <v>14</v>
      </c>
      <c r="R1339" s="13">
        <f t="shared" si="2"/>
        <v>7</v>
      </c>
      <c r="S1339" s="6"/>
      <c r="T1339" s="6"/>
      <c r="U1339" s="6"/>
    </row>
    <row r="1340">
      <c r="A1340" s="9">
        <v>44422.0</v>
      </c>
      <c r="B1340" s="10" t="s">
        <v>97</v>
      </c>
      <c r="C1340" s="10" t="s">
        <v>303</v>
      </c>
      <c r="D1340" s="10" t="s">
        <v>278</v>
      </c>
      <c r="E1340" s="11">
        <v>130.0</v>
      </c>
      <c r="F1340" s="10" t="s">
        <v>21</v>
      </c>
      <c r="G1340" s="13">
        <f t="shared" si="1"/>
        <v>7</v>
      </c>
      <c r="H1340" s="6"/>
      <c r="I1340" s="6"/>
      <c r="J1340" s="6"/>
      <c r="M1340" s="9">
        <v>44422.0</v>
      </c>
      <c r="N1340" s="10" t="s">
        <v>97</v>
      </c>
      <c r="O1340" s="10" t="s">
        <v>303</v>
      </c>
      <c r="P1340" s="10" t="s">
        <v>278</v>
      </c>
      <c r="Q1340" s="10" t="s">
        <v>21</v>
      </c>
      <c r="R1340" s="13">
        <f t="shared" si="2"/>
        <v>7</v>
      </c>
      <c r="S1340" s="6"/>
      <c r="T1340" s="6"/>
      <c r="U1340" s="6"/>
    </row>
    <row r="1341">
      <c r="A1341" s="9">
        <v>44422.0</v>
      </c>
      <c r="B1341" s="10" t="s">
        <v>97</v>
      </c>
      <c r="C1341" s="10" t="s">
        <v>352</v>
      </c>
      <c r="D1341" s="10" t="s">
        <v>288</v>
      </c>
      <c r="E1341" s="11">
        <v>280.0</v>
      </c>
      <c r="F1341" s="10" t="s">
        <v>14</v>
      </c>
      <c r="G1341" s="13">
        <f t="shared" si="1"/>
        <v>7</v>
      </c>
      <c r="H1341" s="6"/>
      <c r="I1341" s="6"/>
      <c r="J1341" s="6"/>
      <c r="M1341" s="9">
        <v>44422.0</v>
      </c>
      <c r="N1341" s="10" t="s">
        <v>97</v>
      </c>
      <c r="O1341" s="10" t="s">
        <v>352</v>
      </c>
      <c r="P1341" s="10" t="s">
        <v>288</v>
      </c>
      <c r="Q1341" s="10" t="s">
        <v>14</v>
      </c>
      <c r="R1341" s="13">
        <f t="shared" si="2"/>
        <v>7</v>
      </c>
      <c r="S1341" s="6"/>
      <c r="T1341" s="6"/>
      <c r="U1341" s="6"/>
    </row>
    <row r="1342">
      <c r="A1342" s="9">
        <v>44422.0</v>
      </c>
      <c r="B1342" s="10" t="s">
        <v>353</v>
      </c>
      <c r="C1342" s="10" t="s">
        <v>354</v>
      </c>
      <c r="D1342" s="10" t="s">
        <v>277</v>
      </c>
      <c r="E1342" s="11">
        <v>350.0</v>
      </c>
      <c r="F1342" s="10" t="s">
        <v>14</v>
      </c>
      <c r="G1342" s="13">
        <f t="shared" si="1"/>
        <v>7</v>
      </c>
      <c r="H1342" s="6"/>
      <c r="I1342" s="6"/>
      <c r="J1342" s="6"/>
      <c r="M1342" s="9">
        <v>44422.0</v>
      </c>
      <c r="N1342" s="10" t="s">
        <v>353</v>
      </c>
      <c r="O1342" s="10" t="s">
        <v>354</v>
      </c>
      <c r="P1342" s="10" t="s">
        <v>277</v>
      </c>
      <c r="Q1342" s="10" t="s">
        <v>14</v>
      </c>
      <c r="R1342" s="13">
        <f t="shared" si="2"/>
        <v>7</v>
      </c>
      <c r="S1342" s="6"/>
      <c r="T1342" s="6"/>
      <c r="U1342" s="6"/>
    </row>
    <row r="1343">
      <c r="A1343" s="9">
        <v>44422.0</v>
      </c>
      <c r="B1343" s="10" t="s">
        <v>353</v>
      </c>
      <c r="C1343" s="10" t="s">
        <v>354</v>
      </c>
      <c r="D1343" s="10" t="s">
        <v>280</v>
      </c>
      <c r="E1343" s="11">
        <v>280.0</v>
      </c>
      <c r="F1343" s="10" t="s">
        <v>18</v>
      </c>
      <c r="G1343" s="13">
        <f t="shared" si="1"/>
        <v>7</v>
      </c>
      <c r="H1343" s="6"/>
      <c r="I1343" s="6"/>
      <c r="J1343" s="6"/>
      <c r="M1343" s="9">
        <v>44422.0</v>
      </c>
      <c r="N1343" s="10" t="s">
        <v>353</v>
      </c>
      <c r="O1343" s="10" t="s">
        <v>354</v>
      </c>
      <c r="P1343" s="10" t="s">
        <v>280</v>
      </c>
      <c r="Q1343" s="10" t="s">
        <v>18</v>
      </c>
      <c r="R1343" s="13">
        <f t="shared" si="2"/>
        <v>7</v>
      </c>
      <c r="S1343" s="6"/>
      <c r="T1343" s="6"/>
      <c r="U1343" s="6"/>
    </row>
    <row r="1344">
      <c r="A1344" s="9">
        <v>44422.0</v>
      </c>
      <c r="B1344" s="10" t="s">
        <v>353</v>
      </c>
      <c r="C1344" s="10" t="s">
        <v>354</v>
      </c>
      <c r="D1344" s="10" t="s">
        <v>284</v>
      </c>
      <c r="E1344" s="11">
        <v>140.0</v>
      </c>
      <c r="F1344" s="10" t="s">
        <v>12</v>
      </c>
      <c r="G1344" s="13">
        <f t="shared" si="1"/>
        <v>7</v>
      </c>
      <c r="H1344" s="6"/>
      <c r="I1344" s="6"/>
      <c r="J1344" s="6"/>
      <c r="M1344" s="9">
        <v>44422.0</v>
      </c>
      <c r="N1344" s="10" t="s">
        <v>353</v>
      </c>
      <c r="O1344" s="10" t="s">
        <v>354</v>
      </c>
      <c r="P1344" s="10" t="s">
        <v>284</v>
      </c>
      <c r="Q1344" s="10" t="s">
        <v>12</v>
      </c>
      <c r="R1344" s="13">
        <f t="shared" si="2"/>
        <v>7</v>
      </c>
      <c r="S1344" s="6"/>
      <c r="T1344" s="6"/>
      <c r="U1344" s="6"/>
    </row>
    <row r="1345">
      <c r="A1345" s="9">
        <v>44422.0</v>
      </c>
      <c r="B1345" s="10" t="s">
        <v>353</v>
      </c>
      <c r="C1345" s="10" t="s">
        <v>354</v>
      </c>
      <c r="D1345" s="10" t="s">
        <v>287</v>
      </c>
      <c r="E1345" s="11">
        <v>110.0</v>
      </c>
      <c r="F1345" s="10" t="s">
        <v>31</v>
      </c>
      <c r="G1345" s="13">
        <f t="shared" si="1"/>
        <v>7</v>
      </c>
      <c r="H1345" s="6"/>
      <c r="I1345" s="6"/>
      <c r="J1345" s="6"/>
      <c r="M1345" s="9">
        <v>44422.0</v>
      </c>
      <c r="N1345" s="10" t="s">
        <v>353</v>
      </c>
      <c r="O1345" s="10" t="s">
        <v>354</v>
      </c>
      <c r="P1345" s="10" t="s">
        <v>287</v>
      </c>
      <c r="Q1345" s="10" t="s">
        <v>31</v>
      </c>
      <c r="R1345" s="13">
        <f t="shared" si="2"/>
        <v>7</v>
      </c>
      <c r="S1345" s="6"/>
      <c r="T1345" s="6"/>
      <c r="U1345" s="6"/>
    </row>
    <row r="1346">
      <c r="A1346" s="9">
        <v>44422.0</v>
      </c>
      <c r="B1346" s="10" t="s">
        <v>353</v>
      </c>
      <c r="C1346" s="10" t="s">
        <v>354</v>
      </c>
      <c r="D1346" s="10" t="s">
        <v>285</v>
      </c>
      <c r="E1346" s="11">
        <v>270.0</v>
      </c>
      <c r="F1346" s="10" t="s">
        <v>18</v>
      </c>
      <c r="G1346" s="13">
        <f t="shared" si="1"/>
        <v>7</v>
      </c>
      <c r="H1346" s="6"/>
      <c r="I1346" s="6"/>
      <c r="J1346" s="6"/>
      <c r="M1346" s="9">
        <v>44422.0</v>
      </c>
      <c r="N1346" s="10" t="s">
        <v>353</v>
      </c>
      <c r="O1346" s="10" t="s">
        <v>354</v>
      </c>
      <c r="P1346" s="10" t="s">
        <v>285</v>
      </c>
      <c r="Q1346" s="10" t="s">
        <v>18</v>
      </c>
      <c r="R1346" s="13">
        <f t="shared" si="2"/>
        <v>7</v>
      </c>
      <c r="S1346" s="6"/>
      <c r="T1346" s="6"/>
      <c r="U1346" s="6"/>
    </row>
    <row r="1347">
      <c r="A1347" s="9">
        <v>44422.0</v>
      </c>
      <c r="B1347" s="10" t="s">
        <v>353</v>
      </c>
      <c r="C1347" s="10" t="s">
        <v>354</v>
      </c>
      <c r="D1347" s="10" t="s">
        <v>288</v>
      </c>
      <c r="E1347" s="11">
        <v>280.0</v>
      </c>
      <c r="F1347" s="10" t="s">
        <v>14</v>
      </c>
      <c r="G1347" s="13">
        <f t="shared" si="1"/>
        <v>7</v>
      </c>
      <c r="H1347" s="6"/>
      <c r="I1347" s="6"/>
      <c r="J1347" s="6"/>
      <c r="M1347" s="9">
        <v>44422.0</v>
      </c>
      <c r="N1347" s="10" t="s">
        <v>353</v>
      </c>
      <c r="O1347" s="10" t="s">
        <v>354</v>
      </c>
      <c r="P1347" s="10" t="s">
        <v>288</v>
      </c>
      <c r="Q1347" s="10" t="s">
        <v>14</v>
      </c>
      <c r="R1347" s="13">
        <f t="shared" si="2"/>
        <v>7</v>
      </c>
      <c r="S1347" s="6"/>
      <c r="T1347" s="6"/>
      <c r="U1347" s="6"/>
    </row>
    <row r="1348">
      <c r="A1348" s="9">
        <v>44422.0</v>
      </c>
      <c r="B1348" s="10" t="s">
        <v>114</v>
      </c>
      <c r="C1348" s="10">
        <v>5043.0</v>
      </c>
      <c r="D1348" s="10" t="s">
        <v>277</v>
      </c>
      <c r="E1348" s="11">
        <v>350.0</v>
      </c>
      <c r="F1348" s="10" t="s">
        <v>14</v>
      </c>
      <c r="G1348" s="13">
        <f t="shared" si="1"/>
        <v>7</v>
      </c>
      <c r="H1348" s="6"/>
      <c r="I1348" s="6"/>
      <c r="J1348" s="6"/>
      <c r="M1348" s="9">
        <v>44422.0</v>
      </c>
      <c r="N1348" s="10" t="s">
        <v>114</v>
      </c>
      <c r="O1348" s="10">
        <v>5043.0</v>
      </c>
      <c r="P1348" s="10" t="s">
        <v>277</v>
      </c>
      <c r="Q1348" s="10" t="s">
        <v>14</v>
      </c>
      <c r="R1348" s="13">
        <f t="shared" si="2"/>
        <v>7</v>
      </c>
      <c r="S1348" s="6"/>
      <c r="T1348" s="6"/>
      <c r="U1348" s="6"/>
    </row>
    <row r="1349">
      <c r="A1349" s="9">
        <v>44422.0</v>
      </c>
      <c r="B1349" s="10" t="s">
        <v>114</v>
      </c>
      <c r="C1349" s="10">
        <v>5043.0</v>
      </c>
      <c r="D1349" s="10" t="s">
        <v>279</v>
      </c>
      <c r="E1349" s="11">
        <v>170.0</v>
      </c>
      <c r="F1349" s="10" t="s">
        <v>12</v>
      </c>
      <c r="G1349" s="13">
        <f t="shared" si="1"/>
        <v>7</v>
      </c>
      <c r="H1349" s="6"/>
      <c r="I1349" s="6"/>
      <c r="J1349" s="6"/>
      <c r="M1349" s="9">
        <v>44422.0</v>
      </c>
      <c r="N1349" s="10" t="s">
        <v>114</v>
      </c>
      <c r="O1349" s="10">
        <v>5043.0</v>
      </c>
      <c r="P1349" s="10" t="s">
        <v>279</v>
      </c>
      <c r="Q1349" s="10" t="s">
        <v>12</v>
      </c>
      <c r="R1349" s="13">
        <f t="shared" si="2"/>
        <v>7</v>
      </c>
      <c r="S1349" s="6"/>
      <c r="T1349" s="6"/>
      <c r="U1349" s="6"/>
    </row>
    <row r="1350">
      <c r="A1350" s="9">
        <v>44422.0</v>
      </c>
      <c r="B1350" s="10" t="s">
        <v>114</v>
      </c>
      <c r="C1350" s="10">
        <v>5043.0</v>
      </c>
      <c r="D1350" s="10" t="s">
        <v>284</v>
      </c>
      <c r="E1350" s="11">
        <v>140.0</v>
      </c>
      <c r="F1350" s="10" t="s">
        <v>12</v>
      </c>
      <c r="G1350" s="13">
        <f t="shared" si="1"/>
        <v>7</v>
      </c>
      <c r="H1350" s="6"/>
      <c r="I1350" s="6"/>
      <c r="J1350" s="6"/>
      <c r="M1350" s="9">
        <v>44422.0</v>
      </c>
      <c r="N1350" s="10" t="s">
        <v>114</v>
      </c>
      <c r="O1350" s="10">
        <v>5043.0</v>
      </c>
      <c r="P1350" s="10" t="s">
        <v>284</v>
      </c>
      <c r="Q1350" s="10" t="s">
        <v>12</v>
      </c>
      <c r="R1350" s="13">
        <f t="shared" si="2"/>
        <v>7</v>
      </c>
      <c r="S1350" s="6"/>
      <c r="T1350" s="6"/>
      <c r="U1350" s="6"/>
    </row>
    <row r="1351">
      <c r="A1351" s="9">
        <v>44422.0</v>
      </c>
      <c r="B1351" s="10" t="s">
        <v>114</v>
      </c>
      <c r="C1351" s="10">
        <v>5043.0</v>
      </c>
      <c r="D1351" s="10" t="s">
        <v>282</v>
      </c>
      <c r="E1351" s="11">
        <v>200.0</v>
      </c>
      <c r="F1351" s="10" t="s">
        <v>14</v>
      </c>
      <c r="G1351" s="13">
        <f t="shared" si="1"/>
        <v>7</v>
      </c>
      <c r="H1351" s="6"/>
      <c r="I1351" s="6"/>
      <c r="J1351" s="6"/>
      <c r="M1351" s="9">
        <v>44422.0</v>
      </c>
      <c r="N1351" s="10" t="s">
        <v>114</v>
      </c>
      <c r="O1351" s="10">
        <v>5043.0</v>
      </c>
      <c r="P1351" s="10" t="s">
        <v>282</v>
      </c>
      <c r="Q1351" s="10" t="s">
        <v>14</v>
      </c>
      <c r="R1351" s="13">
        <f t="shared" si="2"/>
        <v>7</v>
      </c>
      <c r="S1351" s="6"/>
      <c r="T1351" s="6"/>
      <c r="U1351" s="6"/>
    </row>
    <row r="1352">
      <c r="A1352" s="9">
        <v>44422.0</v>
      </c>
      <c r="B1352" s="10" t="s">
        <v>114</v>
      </c>
      <c r="C1352" s="10">
        <v>5043.0</v>
      </c>
      <c r="D1352" s="10" t="s">
        <v>288</v>
      </c>
      <c r="E1352" s="11">
        <v>280.0</v>
      </c>
      <c r="F1352" s="10" t="s">
        <v>14</v>
      </c>
      <c r="G1352" s="13">
        <f t="shared" si="1"/>
        <v>7</v>
      </c>
      <c r="H1352" s="6"/>
      <c r="I1352" s="6"/>
      <c r="J1352" s="6"/>
      <c r="M1352" s="9">
        <v>44422.0</v>
      </c>
      <c r="N1352" s="10" t="s">
        <v>114</v>
      </c>
      <c r="O1352" s="10">
        <v>5043.0</v>
      </c>
      <c r="P1352" s="10" t="s">
        <v>288</v>
      </c>
      <c r="Q1352" s="10" t="s">
        <v>14</v>
      </c>
      <c r="R1352" s="13">
        <f t="shared" si="2"/>
        <v>7</v>
      </c>
      <c r="S1352" s="6"/>
      <c r="T1352" s="6"/>
      <c r="U1352" s="6"/>
    </row>
    <row r="1353">
      <c r="A1353" s="9">
        <v>44422.0</v>
      </c>
      <c r="B1353" s="10" t="s">
        <v>211</v>
      </c>
      <c r="C1353" s="10">
        <v>540.0</v>
      </c>
      <c r="D1353" s="10" t="s">
        <v>278</v>
      </c>
      <c r="E1353" s="11">
        <v>130.0</v>
      </c>
      <c r="F1353" s="10" t="s">
        <v>21</v>
      </c>
      <c r="G1353" s="13">
        <f t="shared" si="1"/>
        <v>7</v>
      </c>
      <c r="H1353" s="6"/>
      <c r="I1353" s="6"/>
      <c r="J1353" s="6"/>
      <c r="M1353" s="9">
        <v>44422.0</v>
      </c>
      <c r="N1353" s="10" t="s">
        <v>211</v>
      </c>
      <c r="O1353" s="10">
        <v>540.0</v>
      </c>
      <c r="P1353" s="10" t="s">
        <v>278</v>
      </c>
      <c r="Q1353" s="10" t="s">
        <v>21</v>
      </c>
      <c r="R1353" s="13">
        <f t="shared" si="2"/>
        <v>7</v>
      </c>
      <c r="S1353" s="6"/>
      <c r="T1353" s="6"/>
      <c r="U1353" s="6"/>
    </row>
    <row r="1354">
      <c r="A1354" s="9">
        <v>44422.0</v>
      </c>
      <c r="B1354" s="10" t="s">
        <v>211</v>
      </c>
      <c r="C1354" s="10">
        <v>6249.0</v>
      </c>
      <c r="D1354" s="10" t="s">
        <v>278</v>
      </c>
      <c r="E1354" s="11">
        <v>130.0</v>
      </c>
      <c r="F1354" s="10" t="s">
        <v>21</v>
      </c>
      <c r="G1354" s="13">
        <f t="shared" si="1"/>
        <v>7</v>
      </c>
      <c r="H1354" s="6"/>
      <c r="I1354" s="6"/>
      <c r="J1354" s="6"/>
      <c r="M1354" s="9">
        <v>44422.0</v>
      </c>
      <c r="N1354" s="10" t="s">
        <v>211</v>
      </c>
      <c r="O1354" s="10">
        <v>6249.0</v>
      </c>
      <c r="P1354" s="10" t="s">
        <v>278</v>
      </c>
      <c r="Q1354" s="10" t="s">
        <v>21</v>
      </c>
      <c r="R1354" s="13">
        <f t="shared" si="2"/>
        <v>7</v>
      </c>
      <c r="S1354" s="6"/>
      <c r="T1354" s="6"/>
      <c r="U1354" s="6"/>
    </row>
    <row r="1355">
      <c r="A1355" s="9">
        <v>44422.0</v>
      </c>
      <c r="B1355" s="10" t="s">
        <v>306</v>
      </c>
      <c r="C1355" s="10" t="s">
        <v>355</v>
      </c>
      <c r="D1355" s="10" t="s">
        <v>285</v>
      </c>
      <c r="E1355" s="11">
        <v>270.0</v>
      </c>
      <c r="F1355" s="10" t="s">
        <v>18</v>
      </c>
      <c r="G1355" s="13">
        <f t="shared" si="1"/>
        <v>7</v>
      </c>
      <c r="H1355" s="6"/>
      <c r="I1355" s="6"/>
      <c r="J1355" s="6"/>
      <c r="M1355" s="9">
        <v>44422.0</v>
      </c>
      <c r="N1355" s="10" t="s">
        <v>306</v>
      </c>
      <c r="O1355" s="10" t="s">
        <v>355</v>
      </c>
      <c r="P1355" s="10" t="s">
        <v>285</v>
      </c>
      <c r="Q1355" s="10" t="s">
        <v>18</v>
      </c>
      <c r="R1355" s="13">
        <f t="shared" si="2"/>
        <v>7</v>
      </c>
      <c r="S1355" s="6"/>
      <c r="T1355" s="6"/>
      <c r="U1355" s="6"/>
    </row>
    <row r="1356">
      <c r="A1356" s="9">
        <v>44422.0</v>
      </c>
      <c r="B1356" s="10" t="s">
        <v>115</v>
      </c>
      <c r="C1356" s="10" t="s">
        <v>116</v>
      </c>
      <c r="D1356" s="10" t="s">
        <v>278</v>
      </c>
      <c r="E1356" s="11">
        <v>130.0</v>
      </c>
      <c r="F1356" s="10" t="s">
        <v>21</v>
      </c>
      <c r="G1356" s="13">
        <f t="shared" si="1"/>
        <v>7</v>
      </c>
      <c r="H1356" s="6"/>
      <c r="I1356" s="6"/>
      <c r="J1356" s="6"/>
      <c r="M1356" s="9">
        <v>44422.0</v>
      </c>
      <c r="N1356" s="10" t="s">
        <v>115</v>
      </c>
      <c r="O1356" s="10" t="s">
        <v>116</v>
      </c>
      <c r="P1356" s="10" t="s">
        <v>278</v>
      </c>
      <c r="Q1356" s="10" t="s">
        <v>21</v>
      </c>
      <c r="R1356" s="13">
        <f t="shared" si="2"/>
        <v>7</v>
      </c>
      <c r="S1356" s="6"/>
      <c r="T1356" s="6"/>
      <c r="U1356" s="6"/>
    </row>
    <row r="1357">
      <c r="A1357" s="9">
        <v>44422.0</v>
      </c>
      <c r="B1357" s="10" t="s">
        <v>115</v>
      </c>
      <c r="C1357" s="10">
        <v>9645.0</v>
      </c>
      <c r="D1357" s="10" t="s">
        <v>286</v>
      </c>
      <c r="E1357" s="11">
        <v>130.0</v>
      </c>
      <c r="F1357" s="10" t="s">
        <v>31</v>
      </c>
      <c r="G1357" s="13">
        <f t="shared" si="1"/>
        <v>7</v>
      </c>
      <c r="H1357" s="6"/>
      <c r="I1357" s="6"/>
      <c r="J1357" s="6"/>
      <c r="M1357" s="9">
        <v>44422.0</v>
      </c>
      <c r="N1357" s="10" t="s">
        <v>115</v>
      </c>
      <c r="O1357" s="10">
        <v>9645.0</v>
      </c>
      <c r="P1357" s="10" t="s">
        <v>286</v>
      </c>
      <c r="Q1357" s="10" t="s">
        <v>31</v>
      </c>
      <c r="R1357" s="13">
        <f t="shared" si="2"/>
        <v>7</v>
      </c>
      <c r="S1357" s="6"/>
      <c r="T1357" s="6"/>
      <c r="U1357" s="6"/>
    </row>
    <row r="1358">
      <c r="A1358" s="9">
        <v>44422.0</v>
      </c>
      <c r="B1358" s="10" t="s">
        <v>115</v>
      </c>
      <c r="C1358" s="10" t="s">
        <v>214</v>
      </c>
      <c r="D1358" s="10" t="s">
        <v>277</v>
      </c>
      <c r="E1358" s="11">
        <v>350.0</v>
      </c>
      <c r="F1358" s="10" t="s">
        <v>14</v>
      </c>
      <c r="G1358" s="13">
        <f t="shared" si="1"/>
        <v>7</v>
      </c>
      <c r="H1358" s="6"/>
      <c r="I1358" s="6"/>
      <c r="J1358" s="6"/>
      <c r="M1358" s="9">
        <v>44422.0</v>
      </c>
      <c r="N1358" s="10" t="s">
        <v>115</v>
      </c>
      <c r="O1358" s="10" t="s">
        <v>214</v>
      </c>
      <c r="P1358" s="10" t="s">
        <v>277</v>
      </c>
      <c r="Q1358" s="10" t="s">
        <v>14</v>
      </c>
      <c r="R1358" s="13">
        <f t="shared" si="2"/>
        <v>7</v>
      </c>
      <c r="S1358" s="6"/>
      <c r="T1358" s="6"/>
      <c r="U1358" s="6"/>
    </row>
    <row r="1359">
      <c r="A1359" s="9">
        <v>44422.0</v>
      </c>
      <c r="B1359" s="10" t="s">
        <v>115</v>
      </c>
      <c r="C1359" s="10" t="s">
        <v>118</v>
      </c>
      <c r="D1359" s="10" t="s">
        <v>277</v>
      </c>
      <c r="E1359" s="11">
        <v>350.0</v>
      </c>
      <c r="F1359" s="10" t="s">
        <v>14</v>
      </c>
      <c r="G1359" s="13">
        <f t="shared" si="1"/>
        <v>7</v>
      </c>
      <c r="H1359" s="6"/>
      <c r="I1359" s="6"/>
      <c r="J1359" s="6"/>
      <c r="M1359" s="9">
        <v>44422.0</v>
      </c>
      <c r="N1359" s="10" t="s">
        <v>115</v>
      </c>
      <c r="O1359" s="10" t="s">
        <v>118</v>
      </c>
      <c r="P1359" s="10" t="s">
        <v>277</v>
      </c>
      <c r="Q1359" s="10" t="s">
        <v>14</v>
      </c>
      <c r="R1359" s="13">
        <f t="shared" si="2"/>
        <v>7</v>
      </c>
      <c r="S1359" s="6"/>
      <c r="T1359" s="6"/>
      <c r="U1359" s="6"/>
    </row>
    <row r="1360">
      <c r="A1360" s="9">
        <v>44422.0</v>
      </c>
      <c r="B1360" s="10" t="s">
        <v>115</v>
      </c>
      <c r="C1360" s="10" t="s">
        <v>119</v>
      </c>
      <c r="D1360" s="10" t="s">
        <v>286</v>
      </c>
      <c r="E1360" s="11">
        <v>130.0</v>
      </c>
      <c r="F1360" s="10" t="s">
        <v>31</v>
      </c>
      <c r="G1360" s="13">
        <f t="shared" si="1"/>
        <v>7</v>
      </c>
      <c r="H1360" s="6"/>
      <c r="I1360" s="6"/>
      <c r="J1360" s="6"/>
      <c r="M1360" s="9">
        <v>44422.0</v>
      </c>
      <c r="N1360" s="10" t="s">
        <v>115</v>
      </c>
      <c r="O1360" s="10" t="s">
        <v>119</v>
      </c>
      <c r="P1360" s="10" t="s">
        <v>286</v>
      </c>
      <c r="Q1360" s="10" t="s">
        <v>31</v>
      </c>
      <c r="R1360" s="13">
        <f t="shared" si="2"/>
        <v>7</v>
      </c>
      <c r="S1360" s="6"/>
      <c r="T1360" s="6"/>
      <c r="U1360" s="6"/>
    </row>
    <row r="1361">
      <c r="A1361" s="9">
        <v>44422.0</v>
      </c>
      <c r="B1361" s="10" t="s">
        <v>115</v>
      </c>
      <c r="C1361" s="10" t="s">
        <v>120</v>
      </c>
      <c r="D1361" s="10" t="s">
        <v>278</v>
      </c>
      <c r="E1361" s="11">
        <v>130.0</v>
      </c>
      <c r="F1361" s="10" t="s">
        <v>21</v>
      </c>
      <c r="G1361" s="13">
        <f t="shared" si="1"/>
        <v>7</v>
      </c>
      <c r="H1361" s="6"/>
      <c r="I1361" s="6"/>
      <c r="J1361" s="6"/>
      <c r="M1361" s="9">
        <v>44422.0</v>
      </c>
      <c r="N1361" s="10" t="s">
        <v>115</v>
      </c>
      <c r="O1361" s="10" t="s">
        <v>120</v>
      </c>
      <c r="P1361" s="10" t="s">
        <v>278</v>
      </c>
      <c r="Q1361" s="10" t="s">
        <v>21</v>
      </c>
      <c r="R1361" s="13">
        <f t="shared" si="2"/>
        <v>7</v>
      </c>
      <c r="S1361" s="6"/>
      <c r="T1361" s="6"/>
      <c r="U1361" s="6"/>
    </row>
    <row r="1362">
      <c r="A1362" s="9">
        <v>44422.0</v>
      </c>
      <c r="B1362" s="10" t="s">
        <v>115</v>
      </c>
      <c r="C1362" s="10" t="s">
        <v>176</v>
      </c>
      <c r="D1362" s="10" t="s">
        <v>284</v>
      </c>
      <c r="E1362" s="11">
        <v>140.0</v>
      </c>
      <c r="F1362" s="10" t="s">
        <v>12</v>
      </c>
      <c r="G1362" s="13">
        <f t="shared" si="1"/>
        <v>7</v>
      </c>
      <c r="H1362" s="6"/>
      <c r="I1362" s="6"/>
      <c r="J1362" s="6"/>
      <c r="M1362" s="9">
        <v>44422.0</v>
      </c>
      <c r="N1362" s="10" t="s">
        <v>115</v>
      </c>
      <c r="O1362" s="10" t="s">
        <v>176</v>
      </c>
      <c r="P1362" s="10" t="s">
        <v>284</v>
      </c>
      <c r="Q1362" s="10" t="s">
        <v>12</v>
      </c>
      <c r="R1362" s="13">
        <f t="shared" si="2"/>
        <v>7</v>
      </c>
      <c r="S1362" s="6"/>
      <c r="T1362" s="6"/>
      <c r="U1362" s="6"/>
    </row>
    <row r="1363">
      <c r="A1363" s="9">
        <v>44422.0</v>
      </c>
      <c r="B1363" s="10" t="s">
        <v>115</v>
      </c>
      <c r="C1363" s="10" t="s">
        <v>271</v>
      </c>
      <c r="D1363" s="10" t="s">
        <v>277</v>
      </c>
      <c r="E1363" s="11">
        <v>350.0</v>
      </c>
      <c r="F1363" s="10" t="s">
        <v>14</v>
      </c>
      <c r="G1363" s="13">
        <f t="shared" si="1"/>
        <v>7</v>
      </c>
      <c r="H1363" s="6"/>
      <c r="I1363" s="6"/>
      <c r="J1363" s="6"/>
      <c r="M1363" s="9">
        <v>44422.0</v>
      </c>
      <c r="N1363" s="10" t="s">
        <v>115</v>
      </c>
      <c r="O1363" s="10" t="s">
        <v>271</v>
      </c>
      <c r="P1363" s="10" t="s">
        <v>277</v>
      </c>
      <c r="Q1363" s="10" t="s">
        <v>14</v>
      </c>
      <c r="R1363" s="13">
        <f t="shared" si="2"/>
        <v>7</v>
      </c>
      <c r="S1363" s="6"/>
      <c r="T1363" s="6"/>
      <c r="U1363" s="6"/>
    </row>
    <row r="1364">
      <c r="A1364" s="9">
        <v>44422.0</v>
      </c>
      <c r="B1364" s="10" t="s">
        <v>122</v>
      </c>
      <c r="C1364" s="10" t="s">
        <v>356</v>
      </c>
      <c r="D1364" s="10" t="s">
        <v>278</v>
      </c>
      <c r="E1364" s="11">
        <v>130.0</v>
      </c>
      <c r="F1364" s="10" t="s">
        <v>21</v>
      </c>
      <c r="G1364" s="13">
        <f t="shared" si="1"/>
        <v>7</v>
      </c>
      <c r="H1364" s="6"/>
      <c r="I1364" s="6"/>
      <c r="J1364" s="6"/>
      <c r="M1364" s="9">
        <v>44422.0</v>
      </c>
      <c r="N1364" s="10" t="s">
        <v>122</v>
      </c>
      <c r="O1364" s="10" t="s">
        <v>356</v>
      </c>
      <c r="P1364" s="10" t="s">
        <v>278</v>
      </c>
      <c r="Q1364" s="10" t="s">
        <v>21</v>
      </c>
      <c r="R1364" s="13">
        <f t="shared" si="2"/>
        <v>7</v>
      </c>
      <c r="S1364" s="6"/>
      <c r="T1364" s="6"/>
      <c r="U1364" s="6"/>
    </row>
    <row r="1365">
      <c r="A1365" s="9">
        <v>44422.0</v>
      </c>
      <c r="B1365" s="10" t="s">
        <v>122</v>
      </c>
      <c r="C1365" s="10" t="s">
        <v>123</v>
      </c>
      <c r="D1365" s="10" t="s">
        <v>277</v>
      </c>
      <c r="E1365" s="11">
        <v>350.0</v>
      </c>
      <c r="F1365" s="10" t="s">
        <v>14</v>
      </c>
      <c r="G1365" s="13">
        <f t="shared" si="1"/>
        <v>7</v>
      </c>
      <c r="H1365" s="6"/>
      <c r="I1365" s="6"/>
      <c r="J1365" s="6"/>
      <c r="M1365" s="9">
        <v>44422.0</v>
      </c>
      <c r="N1365" s="10" t="s">
        <v>122</v>
      </c>
      <c r="O1365" s="10" t="s">
        <v>123</v>
      </c>
      <c r="P1365" s="10" t="s">
        <v>277</v>
      </c>
      <c r="Q1365" s="10" t="s">
        <v>14</v>
      </c>
      <c r="R1365" s="13">
        <f t="shared" si="2"/>
        <v>7</v>
      </c>
      <c r="S1365" s="6"/>
      <c r="T1365" s="6"/>
      <c r="U1365" s="6"/>
    </row>
    <row r="1366">
      <c r="A1366" s="9">
        <v>44422.0</v>
      </c>
      <c r="B1366" s="10" t="s">
        <v>122</v>
      </c>
      <c r="C1366" s="10" t="s">
        <v>178</v>
      </c>
      <c r="D1366" s="10" t="s">
        <v>277</v>
      </c>
      <c r="E1366" s="11">
        <v>350.0</v>
      </c>
      <c r="F1366" s="10" t="s">
        <v>14</v>
      </c>
      <c r="G1366" s="13">
        <f t="shared" si="1"/>
        <v>7</v>
      </c>
      <c r="H1366" s="6"/>
      <c r="I1366" s="6"/>
      <c r="J1366" s="6"/>
      <c r="M1366" s="9">
        <v>44422.0</v>
      </c>
      <c r="N1366" s="10" t="s">
        <v>122</v>
      </c>
      <c r="O1366" s="10" t="s">
        <v>178</v>
      </c>
      <c r="P1366" s="10" t="s">
        <v>277</v>
      </c>
      <c r="Q1366" s="10" t="s">
        <v>14</v>
      </c>
      <c r="R1366" s="13">
        <f t="shared" si="2"/>
        <v>7</v>
      </c>
      <c r="S1366" s="6"/>
      <c r="T1366" s="6"/>
      <c r="U1366" s="6"/>
    </row>
    <row r="1367">
      <c r="A1367" s="9">
        <v>44422.0</v>
      </c>
      <c r="B1367" s="10" t="s">
        <v>122</v>
      </c>
      <c r="C1367" s="10" t="s">
        <v>179</v>
      </c>
      <c r="D1367" s="10" t="s">
        <v>284</v>
      </c>
      <c r="E1367" s="11">
        <v>140.0</v>
      </c>
      <c r="F1367" s="10" t="s">
        <v>12</v>
      </c>
      <c r="G1367" s="13">
        <f t="shared" si="1"/>
        <v>7</v>
      </c>
      <c r="H1367" s="6"/>
      <c r="I1367" s="6"/>
      <c r="J1367" s="6"/>
      <c r="M1367" s="9">
        <v>44422.0</v>
      </c>
      <c r="N1367" s="10" t="s">
        <v>122</v>
      </c>
      <c r="O1367" s="10" t="s">
        <v>179</v>
      </c>
      <c r="P1367" s="10" t="s">
        <v>284</v>
      </c>
      <c r="Q1367" s="10" t="s">
        <v>12</v>
      </c>
      <c r="R1367" s="13">
        <f t="shared" si="2"/>
        <v>7</v>
      </c>
      <c r="S1367" s="6"/>
      <c r="T1367" s="6"/>
      <c r="U1367" s="6"/>
    </row>
    <row r="1368">
      <c r="A1368" s="9">
        <v>44422.0</v>
      </c>
      <c r="B1368" s="10" t="s">
        <v>122</v>
      </c>
      <c r="C1368" s="10" t="s">
        <v>75</v>
      </c>
      <c r="D1368" s="10" t="s">
        <v>280</v>
      </c>
      <c r="E1368" s="11">
        <v>280.0</v>
      </c>
      <c r="F1368" s="10" t="s">
        <v>18</v>
      </c>
      <c r="G1368" s="13">
        <f t="shared" si="1"/>
        <v>7</v>
      </c>
      <c r="H1368" s="6"/>
      <c r="I1368" s="6"/>
      <c r="J1368" s="6"/>
      <c r="M1368" s="9">
        <v>44422.0</v>
      </c>
      <c r="N1368" s="10" t="s">
        <v>122</v>
      </c>
      <c r="O1368" s="10" t="s">
        <v>75</v>
      </c>
      <c r="P1368" s="10" t="s">
        <v>280</v>
      </c>
      <c r="Q1368" s="10" t="s">
        <v>18</v>
      </c>
      <c r="R1368" s="13">
        <f t="shared" si="2"/>
        <v>7</v>
      </c>
      <c r="S1368" s="6"/>
      <c r="T1368" s="6"/>
      <c r="U1368" s="6"/>
    </row>
    <row r="1369">
      <c r="A1369" s="9">
        <v>44422.0</v>
      </c>
      <c r="B1369" s="10" t="s">
        <v>122</v>
      </c>
      <c r="C1369" s="10" t="s">
        <v>125</v>
      </c>
      <c r="D1369" s="10" t="s">
        <v>288</v>
      </c>
      <c r="E1369" s="11">
        <v>280.0</v>
      </c>
      <c r="F1369" s="10" t="s">
        <v>14</v>
      </c>
      <c r="G1369" s="13">
        <f t="shared" si="1"/>
        <v>7</v>
      </c>
      <c r="H1369" s="6"/>
      <c r="I1369" s="6"/>
      <c r="J1369" s="6"/>
      <c r="M1369" s="9">
        <v>44422.0</v>
      </c>
      <c r="N1369" s="10" t="s">
        <v>122</v>
      </c>
      <c r="O1369" s="10" t="s">
        <v>125</v>
      </c>
      <c r="P1369" s="10" t="s">
        <v>288</v>
      </c>
      <c r="Q1369" s="10" t="s">
        <v>14</v>
      </c>
      <c r="R1369" s="13">
        <f t="shared" si="2"/>
        <v>7</v>
      </c>
      <c r="S1369" s="6"/>
      <c r="T1369" s="6"/>
      <c r="U1369" s="6"/>
    </row>
    <row r="1370">
      <c r="A1370" s="9">
        <v>44422.0</v>
      </c>
      <c r="B1370" s="10" t="s">
        <v>122</v>
      </c>
      <c r="C1370" s="10" t="s">
        <v>126</v>
      </c>
      <c r="D1370" s="10" t="s">
        <v>279</v>
      </c>
      <c r="E1370" s="11">
        <v>170.0</v>
      </c>
      <c r="F1370" s="10" t="s">
        <v>12</v>
      </c>
      <c r="G1370" s="13">
        <f t="shared" si="1"/>
        <v>7</v>
      </c>
      <c r="H1370" s="6"/>
      <c r="I1370" s="6"/>
      <c r="J1370" s="6"/>
      <c r="M1370" s="9">
        <v>44422.0</v>
      </c>
      <c r="N1370" s="10" t="s">
        <v>122</v>
      </c>
      <c r="O1370" s="10" t="s">
        <v>126</v>
      </c>
      <c r="P1370" s="10" t="s">
        <v>279</v>
      </c>
      <c r="Q1370" s="10" t="s">
        <v>12</v>
      </c>
      <c r="R1370" s="13">
        <f t="shared" si="2"/>
        <v>7</v>
      </c>
      <c r="S1370" s="6"/>
      <c r="T1370" s="6"/>
      <c r="U1370" s="6"/>
    </row>
    <row r="1371">
      <c r="A1371" s="9">
        <v>44422.0</v>
      </c>
      <c r="B1371" s="10" t="s">
        <v>122</v>
      </c>
      <c r="C1371" s="10" t="s">
        <v>127</v>
      </c>
      <c r="D1371" s="10" t="s">
        <v>278</v>
      </c>
      <c r="E1371" s="11">
        <v>130.0</v>
      </c>
      <c r="F1371" s="10" t="s">
        <v>21</v>
      </c>
      <c r="G1371" s="13">
        <f t="shared" si="1"/>
        <v>7</v>
      </c>
      <c r="H1371" s="6"/>
      <c r="I1371" s="6"/>
      <c r="J1371" s="6"/>
      <c r="M1371" s="9">
        <v>44422.0</v>
      </c>
      <c r="N1371" s="10" t="s">
        <v>122</v>
      </c>
      <c r="O1371" s="10" t="s">
        <v>127</v>
      </c>
      <c r="P1371" s="10" t="s">
        <v>278</v>
      </c>
      <c r="Q1371" s="10" t="s">
        <v>21</v>
      </c>
      <c r="R1371" s="13">
        <f t="shared" si="2"/>
        <v>7</v>
      </c>
      <c r="S1371" s="6"/>
      <c r="T1371" s="6"/>
      <c r="U1371" s="6"/>
    </row>
    <row r="1372">
      <c r="A1372" s="9">
        <v>44422.0</v>
      </c>
      <c r="B1372" s="10" t="s">
        <v>122</v>
      </c>
      <c r="C1372" s="10" t="s">
        <v>311</v>
      </c>
      <c r="D1372" s="10" t="s">
        <v>286</v>
      </c>
      <c r="E1372" s="11">
        <v>130.0</v>
      </c>
      <c r="F1372" s="10" t="s">
        <v>31</v>
      </c>
      <c r="G1372" s="13">
        <f t="shared" si="1"/>
        <v>7</v>
      </c>
      <c r="H1372" s="6"/>
      <c r="I1372" s="6"/>
      <c r="J1372" s="6"/>
      <c r="M1372" s="9">
        <v>44422.0</v>
      </c>
      <c r="N1372" s="10" t="s">
        <v>122</v>
      </c>
      <c r="O1372" s="10" t="s">
        <v>311</v>
      </c>
      <c r="P1372" s="10" t="s">
        <v>286</v>
      </c>
      <c r="Q1372" s="10" t="s">
        <v>31</v>
      </c>
      <c r="R1372" s="13">
        <f t="shared" si="2"/>
        <v>7</v>
      </c>
      <c r="S1372" s="6"/>
      <c r="T1372" s="6"/>
      <c r="U1372" s="6"/>
    </row>
    <row r="1373">
      <c r="A1373" s="9">
        <v>44422.0</v>
      </c>
      <c r="B1373" s="10" t="s">
        <v>15</v>
      </c>
      <c r="C1373" s="16">
        <v>3.0E45</v>
      </c>
      <c r="D1373" s="10" t="s">
        <v>278</v>
      </c>
      <c r="E1373" s="11">
        <v>130.0</v>
      </c>
      <c r="F1373" s="10" t="s">
        <v>21</v>
      </c>
      <c r="G1373" s="13">
        <f t="shared" si="1"/>
        <v>7</v>
      </c>
      <c r="H1373" s="6"/>
      <c r="I1373" s="6"/>
      <c r="J1373" s="6"/>
      <c r="M1373" s="9">
        <v>44422.0</v>
      </c>
      <c r="N1373" s="10" t="s">
        <v>15</v>
      </c>
      <c r="O1373" s="16">
        <v>3.0E45</v>
      </c>
      <c r="P1373" s="10" t="s">
        <v>278</v>
      </c>
      <c r="Q1373" s="10" t="s">
        <v>21</v>
      </c>
      <c r="R1373" s="13">
        <f t="shared" si="2"/>
        <v>7</v>
      </c>
      <c r="S1373" s="6"/>
      <c r="T1373" s="6"/>
      <c r="U1373" s="6"/>
    </row>
    <row r="1374">
      <c r="A1374" s="9">
        <v>44409.0</v>
      </c>
      <c r="B1374" s="10" t="s">
        <v>9</v>
      </c>
      <c r="C1374" s="10" t="s">
        <v>10</v>
      </c>
      <c r="D1374" s="10" t="s">
        <v>11</v>
      </c>
      <c r="E1374" s="11">
        <v>220.471014492754</v>
      </c>
      <c r="F1374" s="12" t="s">
        <v>12</v>
      </c>
      <c r="G1374" s="13">
        <f t="shared" si="1"/>
        <v>1</v>
      </c>
      <c r="H1374" s="6"/>
      <c r="I1374" s="6"/>
      <c r="J1374" s="6"/>
      <c r="M1374" s="9">
        <v>44409.0</v>
      </c>
      <c r="N1374" s="10" t="s">
        <v>9</v>
      </c>
      <c r="O1374" s="10" t="s">
        <v>10</v>
      </c>
      <c r="P1374" s="10" t="s">
        <v>11</v>
      </c>
      <c r="Q1374" s="12" t="s">
        <v>12</v>
      </c>
      <c r="R1374" s="13">
        <f t="shared" si="2"/>
        <v>1</v>
      </c>
      <c r="S1374" s="6"/>
      <c r="T1374" s="6"/>
      <c r="U1374" s="6"/>
    </row>
    <row r="1375">
      <c r="A1375" s="9">
        <v>44409.0</v>
      </c>
      <c r="B1375" s="10" t="s">
        <v>9</v>
      </c>
      <c r="C1375" s="10" t="s">
        <v>10</v>
      </c>
      <c r="D1375" s="10" t="s">
        <v>13</v>
      </c>
      <c r="E1375" s="11">
        <v>220.775362318841</v>
      </c>
      <c r="F1375" s="10" t="s">
        <v>14</v>
      </c>
      <c r="G1375" s="13">
        <f t="shared" si="1"/>
        <v>1</v>
      </c>
      <c r="H1375" s="6"/>
      <c r="I1375" s="6"/>
      <c r="J1375" s="6"/>
      <c r="M1375" s="9">
        <v>44409.0</v>
      </c>
      <c r="N1375" s="10" t="s">
        <v>9</v>
      </c>
      <c r="O1375" s="10" t="s">
        <v>10</v>
      </c>
      <c r="P1375" s="10" t="s">
        <v>13</v>
      </c>
      <c r="Q1375" s="10" t="s">
        <v>14</v>
      </c>
      <c r="R1375" s="13">
        <f t="shared" si="2"/>
        <v>1</v>
      </c>
      <c r="S1375" s="6"/>
      <c r="T1375" s="6"/>
      <c r="U1375" s="6"/>
    </row>
    <row r="1376">
      <c r="A1376" s="9">
        <v>44409.0</v>
      </c>
      <c r="B1376" s="10" t="s">
        <v>9</v>
      </c>
      <c r="C1376" s="10" t="s">
        <v>10</v>
      </c>
      <c r="D1376" s="10" t="s">
        <v>17</v>
      </c>
      <c r="E1376" s="11">
        <v>221.079710144928</v>
      </c>
      <c r="F1376" s="10" t="s">
        <v>18</v>
      </c>
      <c r="G1376" s="13">
        <f t="shared" si="1"/>
        <v>1</v>
      </c>
      <c r="H1376" s="6"/>
      <c r="I1376" s="6"/>
      <c r="J1376" s="6"/>
      <c r="M1376" s="9">
        <v>44409.0</v>
      </c>
      <c r="N1376" s="10" t="s">
        <v>9</v>
      </c>
      <c r="O1376" s="10" t="s">
        <v>10</v>
      </c>
      <c r="P1376" s="10" t="s">
        <v>17</v>
      </c>
      <c r="Q1376" s="10" t="s">
        <v>18</v>
      </c>
      <c r="R1376" s="13">
        <f t="shared" si="2"/>
        <v>1</v>
      </c>
      <c r="S1376" s="6"/>
      <c r="T1376" s="6"/>
      <c r="U1376" s="6"/>
    </row>
    <row r="1377">
      <c r="A1377" s="9">
        <v>44409.0</v>
      </c>
      <c r="B1377" s="10" t="s">
        <v>9</v>
      </c>
      <c r="C1377" s="10" t="s">
        <v>10</v>
      </c>
      <c r="D1377" s="10" t="s">
        <v>19</v>
      </c>
      <c r="E1377" s="11">
        <v>221.384057971015</v>
      </c>
      <c r="F1377" s="10" t="s">
        <v>14</v>
      </c>
      <c r="G1377" s="13">
        <f t="shared" si="1"/>
        <v>1</v>
      </c>
      <c r="H1377" s="6"/>
      <c r="I1377" s="6"/>
      <c r="J1377" s="6"/>
      <c r="M1377" s="9">
        <v>44409.0</v>
      </c>
      <c r="N1377" s="10" t="s">
        <v>9</v>
      </c>
      <c r="O1377" s="10" t="s">
        <v>10</v>
      </c>
      <c r="P1377" s="10" t="s">
        <v>19</v>
      </c>
      <c r="Q1377" s="10" t="s">
        <v>14</v>
      </c>
      <c r="R1377" s="13">
        <f t="shared" si="2"/>
        <v>1</v>
      </c>
      <c r="S1377" s="6"/>
      <c r="T1377" s="6"/>
      <c r="U1377" s="6"/>
    </row>
    <row r="1378">
      <c r="A1378" s="9">
        <v>44409.0</v>
      </c>
      <c r="B1378" s="10" t="s">
        <v>9</v>
      </c>
      <c r="C1378" s="10" t="s">
        <v>10</v>
      </c>
      <c r="D1378" s="10" t="s">
        <v>20</v>
      </c>
      <c r="E1378" s="11">
        <v>221.688405797102</v>
      </c>
      <c r="F1378" s="10" t="s">
        <v>21</v>
      </c>
      <c r="G1378" s="13">
        <f t="shared" si="1"/>
        <v>1</v>
      </c>
      <c r="H1378" s="6"/>
      <c r="I1378" s="6"/>
      <c r="J1378" s="6"/>
      <c r="M1378" s="9">
        <v>44409.0</v>
      </c>
      <c r="N1378" s="10" t="s">
        <v>9</v>
      </c>
      <c r="O1378" s="10" t="s">
        <v>10</v>
      </c>
      <c r="P1378" s="10" t="s">
        <v>20</v>
      </c>
      <c r="Q1378" s="10" t="s">
        <v>21</v>
      </c>
      <c r="R1378" s="13">
        <f t="shared" si="2"/>
        <v>1</v>
      </c>
      <c r="S1378" s="6"/>
      <c r="T1378" s="6"/>
      <c r="U1378" s="6"/>
    </row>
    <row r="1379">
      <c r="A1379" s="9">
        <v>44409.0</v>
      </c>
      <c r="B1379" s="10" t="s">
        <v>9</v>
      </c>
      <c r="C1379" s="10" t="s">
        <v>10</v>
      </c>
      <c r="D1379" s="10" t="s">
        <v>22</v>
      </c>
      <c r="E1379" s="11">
        <v>221.992753623189</v>
      </c>
      <c r="F1379" s="10" t="s">
        <v>18</v>
      </c>
      <c r="G1379" s="13">
        <f t="shared" si="1"/>
        <v>1</v>
      </c>
      <c r="H1379" s="6"/>
      <c r="I1379" s="6"/>
      <c r="J1379" s="6"/>
      <c r="M1379" s="9">
        <v>44409.0</v>
      </c>
      <c r="N1379" s="10" t="s">
        <v>9</v>
      </c>
      <c r="O1379" s="10" t="s">
        <v>10</v>
      </c>
      <c r="P1379" s="10" t="s">
        <v>22</v>
      </c>
      <c r="Q1379" s="10" t="s">
        <v>18</v>
      </c>
      <c r="R1379" s="13">
        <f t="shared" si="2"/>
        <v>1</v>
      </c>
      <c r="S1379" s="6"/>
      <c r="T1379" s="6"/>
      <c r="U1379" s="6"/>
    </row>
    <row r="1380">
      <c r="A1380" s="9">
        <v>44409.0</v>
      </c>
      <c r="B1380" s="10" t="s">
        <v>9</v>
      </c>
      <c r="C1380" s="10" t="s">
        <v>10</v>
      </c>
      <c r="D1380" s="10" t="s">
        <v>22</v>
      </c>
      <c r="E1380" s="11">
        <v>222.297101449276</v>
      </c>
      <c r="F1380" s="10" t="s">
        <v>18</v>
      </c>
      <c r="G1380" s="13">
        <f t="shared" si="1"/>
        <v>1</v>
      </c>
      <c r="H1380" s="6"/>
      <c r="I1380" s="6"/>
      <c r="J1380" s="6"/>
      <c r="M1380" s="9">
        <v>44409.0</v>
      </c>
      <c r="N1380" s="10" t="s">
        <v>9</v>
      </c>
      <c r="O1380" s="10" t="s">
        <v>10</v>
      </c>
      <c r="P1380" s="10" t="s">
        <v>22</v>
      </c>
      <c r="Q1380" s="10" t="s">
        <v>18</v>
      </c>
      <c r="R1380" s="13">
        <f t="shared" si="2"/>
        <v>1</v>
      </c>
      <c r="S1380" s="6"/>
      <c r="T1380" s="6"/>
      <c r="U1380" s="6"/>
    </row>
    <row r="1381">
      <c r="A1381" s="9">
        <v>44409.0</v>
      </c>
      <c r="B1381" s="10" t="s">
        <v>23</v>
      </c>
      <c r="C1381" s="10" t="s">
        <v>42</v>
      </c>
      <c r="D1381" s="10" t="s">
        <v>22</v>
      </c>
      <c r="E1381" s="11">
        <v>222.601449275363</v>
      </c>
      <c r="F1381" s="10" t="s">
        <v>18</v>
      </c>
      <c r="G1381" s="13">
        <f t="shared" si="1"/>
        <v>1</v>
      </c>
      <c r="H1381" s="6"/>
      <c r="I1381" s="6"/>
      <c r="J1381" s="6"/>
      <c r="M1381" s="9">
        <v>44409.0</v>
      </c>
      <c r="N1381" s="10" t="s">
        <v>23</v>
      </c>
      <c r="O1381" s="10" t="s">
        <v>42</v>
      </c>
      <c r="P1381" s="10" t="s">
        <v>22</v>
      </c>
      <c r="Q1381" s="10" t="s">
        <v>18</v>
      </c>
      <c r="R1381" s="13">
        <f t="shared" si="2"/>
        <v>1</v>
      </c>
      <c r="S1381" s="6"/>
      <c r="T1381" s="6"/>
      <c r="U1381" s="6"/>
    </row>
    <row r="1382">
      <c r="A1382" s="9">
        <v>44409.0</v>
      </c>
      <c r="B1382" s="10" t="s">
        <v>23</v>
      </c>
      <c r="C1382" s="10" t="s">
        <v>43</v>
      </c>
      <c r="D1382" s="10" t="s">
        <v>13</v>
      </c>
      <c r="E1382" s="11">
        <v>222.90579710145</v>
      </c>
      <c r="F1382" s="10" t="s">
        <v>14</v>
      </c>
      <c r="G1382" s="13">
        <f t="shared" si="1"/>
        <v>1</v>
      </c>
      <c r="H1382" s="6"/>
      <c r="I1382" s="6"/>
      <c r="J1382" s="6"/>
      <c r="M1382" s="9">
        <v>44409.0</v>
      </c>
      <c r="N1382" s="10" t="s">
        <v>23</v>
      </c>
      <c r="O1382" s="10" t="s">
        <v>43</v>
      </c>
      <c r="P1382" s="10" t="s">
        <v>13</v>
      </c>
      <c r="Q1382" s="10" t="s">
        <v>14</v>
      </c>
      <c r="R1382" s="13">
        <f t="shared" si="2"/>
        <v>1</v>
      </c>
      <c r="S1382" s="6"/>
      <c r="T1382" s="6"/>
      <c r="U1382" s="6"/>
    </row>
    <row r="1383">
      <c r="A1383" s="9">
        <v>44409.0</v>
      </c>
      <c r="B1383" s="10" t="s">
        <v>23</v>
      </c>
      <c r="C1383" s="10" t="s">
        <v>44</v>
      </c>
      <c r="D1383" s="10" t="s">
        <v>27</v>
      </c>
      <c r="E1383" s="11">
        <v>223.210144927537</v>
      </c>
      <c r="F1383" s="10" t="s">
        <v>14</v>
      </c>
      <c r="G1383" s="13">
        <f t="shared" si="1"/>
        <v>1</v>
      </c>
      <c r="H1383" s="6"/>
      <c r="I1383" s="6"/>
      <c r="J1383" s="6"/>
      <c r="M1383" s="9">
        <v>44409.0</v>
      </c>
      <c r="N1383" s="10" t="s">
        <v>23</v>
      </c>
      <c r="O1383" s="10" t="s">
        <v>44</v>
      </c>
      <c r="P1383" s="10" t="s">
        <v>27</v>
      </c>
      <c r="Q1383" s="10" t="s">
        <v>14</v>
      </c>
      <c r="R1383" s="13">
        <f t="shared" si="2"/>
        <v>1</v>
      </c>
      <c r="S1383" s="6"/>
      <c r="T1383" s="6"/>
      <c r="U1383" s="6"/>
    </row>
    <row r="1384">
      <c r="A1384" s="9">
        <v>44409.0</v>
      </c>
      <c r="B1384" s="10" t="s">
        <v>23</v>
      </c>
      <c r="C1384" s="10" t="s">
        <v>28</v>
      </c>
      <c r="D1384" s="10" t="s">
        <v>19</v>
      </c>
      <c r="E1384" s="11">
        <v>223.514492753624</v>
      </c>
      <c r="F1384" s="10" t="s">
        <v>14</v>
      </c>
      <c r="G1384" s="13">
        <f t="shared" si="1"/>
        <v>1</v>
      </c>
      <c r="H1384" s="6"/>
      <c r="I1384" s="6"/>
      <c r="J1384" s="6"/>
      <c r="M1384" s="9">
        <v>44409.0</v>
      </c>
      <c r="N1384" s="10" t="s">
        <v>23</v>
      </c>
      <c r="O1384" s="10" t="s">
        <v>28</v>
      </c>
      <c r="P1384" s="10" t="s">
        <v>19</v>
      </c>
      <c r="Q1384" s="10" t="s">
        <v>14</v>
      </c>
      <c r="R1384" s="13">
        <f t="shared" si="2"/>
        <v>1</v>
      </c>
      <c r="S1384" s="6"/>
      <c r="T1384" s="6"/>
      <c r="U1384" s="6"/>
    </row>
    <row r="1385">
      <c r="A1385" s="9">
        <v>44409.0</v>
      </c>
      <c r="B1385" s="10" t="s">
        <v>23</v>
      </c>
      <c r="C1385" s="10" t="s">
        <v>45</v>
      </c>
      <c r="D1385" s="10" t="s">
        <v>27</v>
      </c>
      <c r="E1385" s="11">
        <v>223.818840579711</v>
      </c>
      <c r="F1385" s="10" t="s">
        <v>14</v>
      </c>
      <c r="G1385" s="13">
        <f t="shared" si="1"/>
        <v>1</v>
      </c>
      <c r="H1385" s="6"/>
      <c r="I1385" s="6"/>
      <c r="J1385" s="6"/>
      <c r="M1385" s="9">
        <v>44409.0</v>
      </c>
      <c r="N1385" s="10" t="s">
        <v>23</v>
      </c>
      <c r="O1385" s="10" t="s">
        <v>45</v>
      </c>
      <c r="P1385" s="10" t="s">
        <v>27</v>
      </c>
      <c r="Q1385" s="10" t="s">
        <v>14</v>
      </c>
      <c r="R1385" s="13">
        <f t="shared" si="2"/>
        <v>1</v>
      </c>
      <c r="S1385" s="6"/>
      <c r="T1385" s="6"/>
      <c r="U1385" s="6"/>
    </row>
    <row r="1386">
      <c r="A1386" s="9">
        <v>44409.0</v>
      </c>
      <c r="B1386" s="10" t="s">
        <v>23</v>
      </c>
      <c r="C1386" s="10">
        <v>245.0</v>
      </c>
      <c r="D1386" s="10" t="s">
        <v>30</v>
      </c>
      <c r="E1386" s="11">
        <v>224.123188405797</v>
      </c>
      <c r="F1386" s="10" t="s">
        <v>31</v>
      </c>
      <c r="G1386" s="13">
        <f t="shared" si="1"/>
        <v>1</v>
      </c>
      <c r="H1386" s="6"/>
      <c r="I1386" s="6"/>
      <c r="J1386" s="6"/>
      <c r="M1386" s="9">
        <v>44409.0</v>
      </c>
      <c r="N1386" s="10" t="s">
        <v>23</v>
      </c>
      <c r="O1386" s="10">
        <v>245.0</v>
      </c>
      <c r="P1386" s="10" t="s">
        <v>30</v>
      </c>
      <c r="Q1386" s="10" t="s">
        <v>31</v>
      </c>
      <c r="R1386" s="13">
        <f t="shared" si="2"/>
        <v>1</v>
      </c>
      <c r="S1386" s="6"/>
      <c r="T1386" s="6"/>
      <c r="U1386" s="6"/>
    </row>
    <row r="1387">
      <c r="A1387" s="9">
        <v>44409.0</v>
      </c>
      <c r="B1387" s="10" t="s">
        <v>23</v>
      </c>
      <c r="C1387" s="10" t="s">
        <v>32</v>
      </c>
      <c r="D1387" s="10" t="s">
        <v>20</v>
      </c>
      <c r="E1387" s="11">
        <v>224.427536231884</v>
      </c>
      <c r="F1387" s="10" t="s">
        <v>21</v>
      </c>
      <c r="G1387" s="13">
        <f t="shared" si="1"/>
        <v>1</v>
      </c>
      <c r="H1387" s="6"/>
      <c r="I1387" s="6"/>
      <c r="J1387" s="6"/>
      <c r="M1387" s="9">
        <v>44409.0</v>
      </c>
      <c r="N1387" s="10" t="s">
        <v>23</v>
      </c>
      <c r="O1387" s="10" t="s">
        <v>32</v>
      </c>
      <c r="P1387" s="10" t="s">
        <v>20</v>
      </c>
      <c r="Q1387" s="10" t="s">
        <v>21</v>
      </c>
      <c r="R1387" s="13">
        <f t="shared" si="2"/>
        <v>1</v>
      </c>
      <c r="S1387" s="6"/>
      <c r="T1387" s="6"/>
      <c r="U1387" s="6"/>
    </row>
    <row r="1388">
      <c r="A1388" s="9">
        <v>44409.0</v>
      </c>
      <c r="B1388" s="10" t="s">
        <v>23</v>
      </c>
      <c r="C1388" s="10" t="s">
        <v>33</v>
      </c>
      <c r="D1388" s="10" t="s">
        <v>34</v>
      </c>
      <c r="E1388" s="11">
        <v>224.731884057971</v>
      </c>
      <c r="F1388" s="10" t="s">
        <v>14</v>
      </c>
      <c r="G1388" s="13">
        <f t="shared" si="1"/>
        <v>1</v>
      </c>
      <c r="H1388" s="6"/>
      <c r="I1388" s="6"/>
      <c r="J1388" s="6"/>
      <c r="M1388" s="9">
        <v>44409.0</v>
      </c>
      <c r="N1388" s="10" t="s">
        <v>23</v>
      </c>
      <c r="O1388" s="10" t="s">
        <v>33</v>
      </c>
      <c r="P1388" s="10" t="s">
        <v>34</v>
      </c>
      <c r="Q1388" s="10" t="s">
        <v>14</v>
      </c>
      <c r="R1388" s="13">
        <f t="shared" si="2"/>
        <v>1</v>
      </c>
      <c r="S1388" s="6"/>
      <c r="T1388" s="6"/>
      <c r="U1388" s="6"/>
    </row>
    <row r="1389">
      <c r="A1389" s="9">
        <v>44409.0</v>
      </c>
      <c r="B1389" s="10" t="s">
        <v>23</v>
      </c>
      <c r="C1389" s="10" t="s">
        <v>35</v>
      </c>
      <c r="D1389" s="10" t="s">
        <v>34</v>
      </c>
      <c r="E1389" s="11">
        <v>225.036231884058</v>
      </c>
      <c r="F1389" s="10" t="s">
        <v>14</v>
      </c>
      <c r="G1389" s="13">
        <f t="shared" si="1"/>
        <v>1</v>
      </c>
      <c r="H1389" s="6"/>
      <c r="I1389" s="6"/>
      <c r="J1389" s="6"/>
      <c r="M1389" s="9">
        <v>44409.0</v>
      </c>
      <c r="N1389" s="10" t="s">
        <v>23</v>
      </c>
      <c r="O1389" s="10" t="s">
        <v>35</v>
      </c>
      <c r="P1389" s="10" t="s">
        <v>34</v>
      </c>
      <c r="Q1389" s="10" t="s">
        <v>14</v>
      </c>
      <c r="R1389" s="13">
        <f t="shared" si="2"/>
        <v>1</v>
      </c>
      <c r="S1389" s="6"/>
      <c r="T1389" s="6"/>
      <c r="U1389" s="6"/>
    </row>
    <row r="1390">
      <c r="A1390" s="9">
        <v>44409.0</v>
      </c>
      <c r="B1390" s="10" t="s">
        <v>23</v>
      </c>
      <c r="C1390" s="10">
        <v>4447.0</v>
      </c>
      <c r="D1390" s="10" t="s">
        <v>34</v>
      </c>
      <c r="E1390" s="11">
        <v>225.340579710145</v>
      </c>
      <c r="F1390" s="10" t="s">
        <v>14</v>
      </c>
      <c r="G1390" s="13">
        <f t="shared" si="1"/>
        <v>1</v>
      </c>
      <c r="H1390" s="6"/>
      <c r="I1390" s="6"/>
      <c r="J1390" s="6"/>
      <c r="M1390" s="9">
        <v>44409.0</v>
      </c>
      <c r="N1390" s="10" t="s">
        <v>23</v>
      </c>
      <c r="O1390" s="10">
        <v>4447.0</v>
      </c>
      <c r="P1390" s="10" t="s">
        <v>34</v>
      </c>
      <c r="Q1390" s="10" t="s">
        <v>14</v>
      </c>
      <c r="R1390" s="13">
        <f t="shared" si="2"/>
        <v>1</v>
      </c>
      <c r="S1390" s="6"/>
      <c r="T1390" s="6"/>
      <c r="U1390" s="6"/>
    </row>
    <row r="1391">
      <c r="A1391" s="9">
        <v>44409.0</v>
      </c>
      <c r="B1391" s="10" t="s">
        <v>23</v>
      </c>
      <c r="C1391" s="10">
        <v>4399.5</v>
      </c>
      <c r="D1391" s="10" t="s">
        <v>20</v>
      </c>
      <c r="E1391" s="11">
        <v>225.644927536232</v>
      </c>
      <c r="F1391" s="10" t="s">
        <v>21</v>
      </c>
      <c r="G1391" s="13">
        <f t="shared" si="1"/>
        <v>1</v>
      </c>
      <c r="H1391" s="6"/>
      <c r="I1391" s="6"/>
      <c r="J1391" s="6"/>
      <c r="M1391" s="9">
        <v>44409.0</v>
      </c>
      <c r="N1391" s="10" t="s">
        <v>23</v>
      </c>
      <c r="O1391" s="10">
        <v>4399.5</v>
      </c>
      <c r="P1391" s="10" t="s">
        <v>20</v>
      </c>
      <c r="Q1391" s="10" t="s">
        <v>21</v>
      </c>
      <c r="R1391" s="13">
        <f t="shared" si="2"/>
        <v>1</v>
      </c>
      <c r="S1391" s="6"/>
      <c r="T1391" s="6"/>
      <c r="U1391" s="6"/>
    </row>
    <row r="1392">
      <c r="A1392" s="9">
        <v>44409.0</v>
      </c>
      <c r="B1392" s="10" t="s">
        <v>23</v>
      </c>
      <c r="C1392" s="10">
        <v>4352.0</v>
      </c>
      <c r="D1392" s="10" t="s">
        <v>36</v>
      </c>
      <c r="E1392" s="11">
        <v>225.949275362319</v>
      </c>
      <c r="F1392" s="10" t="s">
        <v>12</v>
      </c>
      <c r="G1392" s="13">
        <f t="shared" si="1"/>
        <v>1</v>
      </c>
      <c r="H1392" s="6"/>
      <c r="I1392" s="6"/>
      <c r="J1392" s="6"/>
      <c r="M1392" s="9">
        <v>44409.0</v>
      </c>
      <c r="N1392" s="10" t="s">
        <v>23</v>
      </c>
      <c r="O1392" s="10">
        <v>4352.0</v>
      </c>
      <c r="P1392" s="10" t="s">
        <v>36</v>
      </c>
      <c r="Q1392" s="10" t="s">
        <v>12</v>
      </c>
      <c r="R1392" s="13">
        <f t="shared" si="2"/>
        <v>1</v>
      </c>
      <c r="S1392" s="6"/>
      <c r="T1392" s="6"/>
      <c r="U1392" s="6"/>
    </row>
    <row r="1393">
      <c r="A1393" s="9">
        <v>44409.0</v>
      </c>
      <c r="B1393" s="10" t="s">
        <v>23</v>
      </c>
      <c r="C1393" s="10" t="s">
        <v>46</v>
      </c>
      <c r="D1393" s="10" t="s">
        <v>34</v>
      </c>
      <c r="E1393" s="11">
        <v>226.253623188406</v>
      </c>
      <c r="F1393" s="10" t="s">
        <v>14</v>
      </c>
      <c r="G1393" s="13">
        <f t="shared" si="1"/>
        <v>1</v>
      </c>
      <c r="H1393" s="6"/>
      <c r="I1393" s="6"/>
      <c r="J1393" s="6"/>
      <c r="M1393" s="9">
        <v>44409.0</v>
      </c>
      <c r="N1393" s="10" t="s">
        <v>23</v>
      </c>
      <c r="O1393" s="10" t="s">
        <v>46</v>
      </c>
      <c r="P1393" s="10" t="s">
        <v>34</v>
      </c>
      <c r="Q1393" s="10" t="s">
        <v>14</v>
      </c>
      <c r="R1393" s="13">
        <f t="shared" si="2"/>
        <v>1</v>
      </c>
      <c r="S1393" s="6"/>
      <c r="T1393" s="6"/>
      <c r="U1393" s="6"/>
    </row>
    <row r="1394">
      <c r="A1394" s="9">
        <v>44409.0</v>
      </c>
      <c r="B1394" s="10" t="s">
        <v>23</v>
      </c>
      <c r="C1394" s="10" t="s">
        <v>47</v>
      </c>
      <c r="D1394" s="10" t="s">
        <v>30</v>
      </c>
      <c r="E1394" s="11">
        <v>226.557971014493</v>
      </c>
      <c r="F1394" s="10" t="s">
        <v>31</v>
      </c>
      <c r="G1394" s="13">
        <f t="shared" si="1"/>
        <v>1</v>
      </c>
      <c r="H1394" s="6"/>
      <c r="I1394" s="6"/>
      <c r="J1394" s="6"/>
      <c r="M1394" s="9">
        <v>44409.0</v>
      </c>
      <c r="N1394" s="10" t="s">
        <v>23</v>
      </c>
      <c r="O1394" s="10" t="s">
        <v>47</v>
      </c>
      <c r="P1394" s="10" t="s">
        <v>30</v>
      </c>
      <c r="Q1394" s="10" t="s">
        <v>31</v>
      </c>
      <c r="R1394" s="13">
        <f t="shared" si="2"/>
        <v>1</v>
      </c>
      <c r="S1394" s="6"/>
      <c r="T1394" s="6"/>
      <c r="U1394" s="6"/>
    </row>
    <row r="1395">
      <c r="A1395" s="9">
        <v>44409.0</v>
      </c>
      <c r="B1395" s="10" t="s">
        <v>23</v>
      </c>
      <c r="C1395" s="10" t="s">
        <v>39</v>
      </c>
      <c r="D1395" s="10" t="s">
        <v>36</v>
      </c>
      <c r="E1395" s="11">
        <v>226.86231884058</v>
      </c>
      <c r="F1395" s="10" t="s">
        <v>12</v>
      </c>
      <c r="G1395" s="13">
        <f t="shared" si="1"/>
        <v>1</v>
      </c>
      <c r="H1395" s="6"/>
      <c r="I1395" s="6"/>
      <c r="J1395" s="6"/>
      <c r="M1395" s="9">
        <v>44409.0</v>
      </c>
      <c r="N1395" s="10" t="s">
        <v>23</v>
      </c>
      <c r="O1395" s="10" t="s">
        <v>39</v>
      </c>
      <c r="P1395" s="10" t="s">
        <v>36</v>
      </c>
      <c r="Q1395" s="10" t="s">
        <v>12</v>
      </c>
      <c r="R1395" s="13">
        <f t="shared" si="2"/>
        <v>1</v>
      </c>
      <c r="S1395" s="6"/>
      <c r="T1395" s="6"/>
      <c r="U1395" s="6"/>
    </row>
    <row r="1396">
      <c r="A1396" s="9">
        <v>44409.0</v>
      </c>
      <c r="B1396" s="10" t="s">
        <v>40</v>
      </c>
      <c r="C1396" s="10" t="s">
        <v>41</v>
      </c>
      <c r="D1396" s="10" t="s">
        <v>22</v>
      </c>
      <c r="E1396" s="11">
        <v>227.166666666667</v>
      </c>
      <c r="F1396" s="10" t="s">
        <v>18</v>
      </c>
      <c r="G1396" s="13">
        <f t="shared" si="1"/>
        <v>1</v>
      </c>
      <c r="H1396" s="6"/>
      <c r="I1396" s="6"/>
      <c r="J1396" s="6"/>
      <c r="M1396" s="9">
        <v>44409.0</v>
      </c>
      <c r="N1396" s="10" t="s">
        <v>40</v>
      </c>
      <c r="O1396" s="10" t="s">
        <v>41</v>
      </c>
      <c r="P1396" s="10" t="s">
        <v>22</v>
      </c>
      <c r="Q1396" s="10" t="s">
        <v>18</v>
      </c>
      <c r="R1396" s="13">
        <f t="shared" si="2"/>
        <v>1</v>
      </c>
      <c r="S1396" s="6"/>
      <c r="T1396" s="6"/>
      <c r="U1396" s="6"/>
    </row>
    <row r="1397">
      <c r="A1397" s="9">
        <v>44409.0</v>
      </c>
      <c r="B1397" s="10" t="s">
        <v>40</v>
      </c>
      <c r="C1397" s="10" t="s">
        <v>41</v>
      </c>
      <c r="D1397" s="10" t="s">
        <v>22</v>
      </c>
      <c r="E1397" s="11">
        <v>227.471014492754</v>
      </c>
      <c r="F1397" s="10" t="s">
        <v>18</v>
      </c>
      <c r="G1397" s="13">
        <f t="shared" si="1"/>
        <v>1</v>
      </c>
      <c r="H1397" s="6"/>
      <c r="I1397" s="6"/>
      <c r="J1397" s="6"/>
      <c r="M1397" s="9">
        <v>44409.0</v>
      </c>
      <c r="N1397" s="10" t="s">
        <v>40</v>
      </c>
      <c r="O1397" s="10" t="s">
        <v>41</v>
      </c>
      <c r="P1397" s="10" t="s">
        <v>22</v>
      </c>
      <c r="Q1397" s="10" t="s">
        <v>18</v>
      </c>
      <c r="R1397" s="13">
        <f t="shared" si="2"/>
        <v>1</v>
      </c>
      <c r="S1397" s="6"/>
      <c r="T1397" s="6"/>
      <c r="U1397" s="6"/>
    </row>
    <row r="1398">
      <c r="A1398" s="9">
        <v>44409.0</v>
      </c>
      <c r="B1398" s="10" t="s">
        <v>9</v>
      </c>
      <c r="C1398" s="10" t="s">
        <v>10</v>
      </c>
      <c r="D1398" s="10" t="s">
        <v>11</v>
      </c>
      <c r="E1398" s="11">
        <v>227.775362318841</v>
      </c>
      <c r="F1398" s="12" t="s">
        <v>12</v>
      </c>
      <c r="G1398" s="13">
        <f t="shared" si="1"/>
        <v>1</v>
      </c>
      <c r="H1398" s="6"/>
      <c r="I1398" s="6"/>
      <c r="J1398" s="6"/>
      <c r="M1398" s="9">
        <v>44409.0</v>
      </c>
      <c r="N1398" s="10" t="s">
        <v>9</v>
      </c>
      <c r="O1398" s="10" t="s">
        <v>10</v>
      </c>
      <c r="P1398" s="10" t="s">
        <v>11</v>
      </c>
      <c r="Q1398" s="12" t="s">
        <v>12</v>
      </c>
      <c r="R1398" s="13">
        <f t="shared" si="2"/>
        <v>1</v>
      </c>
      <c r="S1398" s="6"/>
      <c r="T1398" s="6"/>
      <c r="U1398" s="6"/>
    </row>
    <row r="1399">
      <c r="A1399" s="9">
        <v>44409.0</v>
      </c>
      <c r="B1399" s="10" t="s">
        <v>9</v>
      </c>
      <c r="C1399" s="10" t="s">
        <v>10</v>
      </c>
      <c r="D1399" s="10" t="s">
        <v>13</v>
      </c>
      <c r="E1399" s="11">
        <v>228.079710144928</v>
      </c>
      <c r="F1399" s="10" t="s">
        <v>14</v>
      </c>
      <c r="G1399" s="13">
        <f t="shared" si="1"/>
        <v>1</v>
      </c>
      <c r="H1399" s="6"/>
      <c r="I1399" s="6"/>
      <c r="J1399" s="6"/>
      <c r="M1399" s="9">
        <v>44409.0</v>
      </c>
      <c r="N1399" s="10" t="s">
        <v>9</v>
      </c>
      <c r="O1399" s="10" t="s">
        <v>10</v>
      </c>
      <c r="P1399" s="10" t="s">
        <v>13</v>
      </c>
      <c r="Q1399" s="10" t="s">
        <v>14</v>
      </c>
      <c r="R1399" s="13">
        <f t="shared" si="2"/>
        <v>1</v>
      </c>
      <c r="S1399" s="6"/>
      <c r="T1399" s="6"/>
      <c r="U1399" s="6"/>
    </row>
    <row r="1400">
      <c r="A1400" s="9">
        <v>44409.0</v>
      </c>
      <c r="B1400" s="10" t="s">
        <v>9</v>
      </c>
      <c r="C1400" s="10" t="s">
        <v>10</v>
      </c>
      <c r="D1400" s="10" t="s">
        <v>17</v>
      </c>
      <c r="E1400" s="11">
        <v>228.384057971014</v>
      </c>
      <c r="F1400" s="10" t="s">
        <v>18</v>
      </c>
      <c r="G1400" s="13">
        <f t="shared" si="1"/>
        <v>1</v>
      </c>
      <c r="H1400" s="6"/>
      <c r="I1400" s="6"/>
      <c r="J1400" s="6"/>
      <c r="M1400" s="9">
        <v>44409.0</v>
      </c>
      <c r="N1400" s="10" t="s">
        <v>9</v>
      </c>
      <c r="O1400" s="10" t="s">
        <v>10</v>
      </c>
      <c r="P1400" s="10" t="s">
        <v>17</v>
      </c>
      <c r="Q1400" s="10" t="s">
        <v>18</v>
      </c>
      <c r="R1400" s="13">
        <f t="shared" si="2"/>
        <v>1</v>
      </c>
      <c r="S1400" s="6"/>
      <c r="T1400" s="6"/>
      <c r="U1400" s="6"/>
    </row>
    <row r="1401">
      <c r="A1401" s="9">
        <v>44409.0</v>
      </c>
      <c r="B1401" s="10" t="s">
        <v>9</v>
      </c>
      <c r="C1401" s="10" t="s">
        <v>10</v>
      </c>
      <c r="D1401" s="10" t="s">
        <v>19</v>
      </c>
      <c r="E1401" s="11">
        <v>228.688405797101</v>
      </c>
      <c r="F1401" s="10" t="s">
        <v>14</v>
      </c>
      <c r="G1401" s="13">
        <f t="shared" si="1"/>
        <v>1</v>
      </c>
      <c r="H1401" s="6"/>
      <c r="I1401" s="6"/>
      <c r="J1401" s="6"/>
      <c r="M1401" s="9">
        <v>44409.0</v>
      </c>
      <c r="N1401" s="10" t="s">
        <v>9</v>
      </c>
      <c r="O1401" s="10" t="s">
        <v>10</v>
      </c>
      <c r="P1401" s="10" t="s">
        <v>19</v>
      </c>
      <c r="Q1401" s="10" t="s">
        <v>14</v>
      </c>
      <c r="R1401" s="13">
        <f t="shared" si="2"/>
        <v>1</v>
      </c>
      <c r="S1401" s="6"/>
      <c r="T1401" s="6"/>
      <c r="U1401" s="6"/>
    </row>
    <row r="1402">
      <c r="A1402" s="9">
        <v>44409.0</v>
      </c>
      <c r="B1402" s="10" t="s">
        <v>9</v>
      </c>
      <c r="C1402" s="10" t="s">
        <v>10</v>
      </c>
      <c r="D1402" s="10" t="s">
        <v>20</v>
      </c>
      <c r="E1402" s="11">
        <v>228.992753623188</v>
      </c>
      <c r="F1402" s="10" t="s">
        <v>21</v>
      </c>
      <c r="G1402" s="13">
        <f t="shared" si="1"/>
        <v>1</v>
      </c>
      <c r="H1402" s="6"/>
      <c r="I1402" s="6"/>
      <c r="J1402" s="6"/>
      <c r="M1402" s="9">
        <v>44409.0</v>
      </c>
      <c r="N1402" s="10" t="s">
        <v>9</v>
      </c>
      <c r="O1402" s="10" t="s">
        <v>10</v>
      </c>
      <c r="P1402" s="10" t="s">
        <v>20</v>
      </c>
      <c r="Q1402" s="10" t="s">
        <v>21</v>
      </c>
      <c r="R1402" s="13">
        <f t="shared" si="2"/>
        <v>1</v>
      </c>
      <c r="S1402" s="6"/>
      <c r="T1402" s="6"/>
      <c r="U1402" s="6"/>
    </row>
    <row r="1403">
      <c r="A1403" s="9">
        <v>44409.0</v>
      </c>
      <c r="B1403" s="10" t="s">
        <v>9</v>
      </c>
      <c r="C1403" s="10" t="s">
        <v>10</v>
      </c>
      <c r="D1403" s="10" t="s">
        <v>22</v>
      </c>
      <c r="E1403" s="11">
        <v>229.297101449275</v>
      </c>
      <c r="F1403" s="10" t="s">
        <v>18</v>
      </c>
      <c r="G1403" s="13">
        <f t="shared" si="1"/>
        <v>1</v>
      </c>
      <c r="H1403" s="6"/>
      <c r="I1403" s="6"/>
      <c r="J1403" s="6"/>
      <c r="M1403" s="9">
        <v>44409.0</v>
      </c>
      <c r="N1403" s="10" t="s">
        <v>9</v>
      </c>
      <c r="O1403" s="10" t="s">
        <v>10</v>
      </c>
      <c r="P1403" s="10" t="s">
        <v>22</v>
      </c>
      <c r="Q1403" s="10" t="s">
        <v>18</v>
      </c>
      <c r="R1403" s="13">
        <f t="shared" si="2"/>
        <v>1</v>
      </c>
      <c r="S1403" s="6"/>
      <c r="T1403" s="6"/>
      <c r="U1403" s="6"/>
    </row>
    <row r="1404">
      <c r="A1404" s="9">
        <v>44409.0</v>
      </c>
      <c r="B1404" s="10" t="s">
        <v>9</v>
      </c>
      <c r="C1404" s="10" t="s">
        <v>10</v>
      </c>
      <c r="D1404" s="10" t="s">
        <v>22</v>
      </c>
      <c r="E1404" s="11">
        <v>229.601449275362</v>
      </c>
      <c r="F1404" s="10" t="s">
        <v>18</v>
      </c>
      <c r="G1404" s="13">
        <f t="shared" si="1"/>
        <v>1</v>
      </c>
      <c r="H1404" s="6"/>
      <c r="I1404" s="6"/>
      <c r="J1404" s="6"/>
      <c r="M1404" s="9">
        <v>44409.0</v>
      </c>
      <c r="N1404" s="10" t="s">
        <v>9</v>
      </c>
      <c r="O1404" s="10" t="s">
        <v>10</v>
      </c>
      <c r="P1404" s="10" t="s">
        <v>22</v>
      </c>
      <c r="Q1404" s="10" t="s">
        <v>18</v>
      </c>
      <c r="R1404" s="13">
        <f t="shared" si="2"/>
        <v>1</v>
      </c>
      <c r="S1404" s="6"/>
      <c r="T1404" s="6"/>
      <c r="U1404" s="6"/>
    </row>
    <row r="1405">
      <c r="A1405" s="9">
        <v>44409.0</v>
      </c>
      <c r="B1405" s="10" t="s">
        <v>23</v>
      </c>
      <c r="C1405" s="10" t="s">
        <v>48</v>
      </c>
      <c r="D1405" s="10" t="s">
        <v>22</v>
      </c>
      <c r="E1405" s="11">
        <v>229.905797101449</v>
      </c>
      <c r="F1405" s="10" t="s">
        <v>18</v>
      </c>
      <c r="G1405" s="13">
        <f t="shared" si="1"/>
        <v>1</v>
      </c>
      <c r="H1405" s="6"/>
      <c r="I1405" s="6"/>
      <c r="J1405" s="6"/>
      <c r="M1405" s="9">
        <v>44409.0</v>
      </c>
      <c r="N1405" s="10" t="s">
        <v>23</v>
      </c>
      <c r="O1405" s="10" t="s">
        <v>48</v>
      </c>
      <c r="P1405" s="10" t="s">
        <v>22</v>
      </c>
      <c r="Q1405" s="10" t="s">
        <v>18</v>
      </c>
      <c r="R1405" s="13">
        <f t="shared" si="2"/>
        <v>1</v>
      </c>
      <c r="S1405" s="6"/>
      <c r="T1405" s="6"/>
      <c r="U1405" s="6"/>
    </row>
    <row r="1406">
      <c r="A1406" s="9">
        <v>44409.0</v>
      </c>
      <c r="B1406" s="10" t="s">
        <v>23</v>
      </c>
      <c r="C1406" s="10" t="s">
        <v>49</v>
      </c>
      <c r="D1406" s="10" t="s">
        <v>13</v>
      </c>
      <c r="E1406" s="11">
        <v>230.210144927536</v>
      </c>
      <c r="F1406" s="10" t="s">
        <v>14</v>
      </c>
      <c r="G1406" s="13">
        <f t="shared" si="1"/>
        <v>1</v>
      </c>
      <c r="H1406" s="6"/>
      <c r="I1406" s="6"/>
      <c r="J1406" s="6"/>
      <c r="M1406" s="9">
        <v>44409.0</v>
      </c>
      <c r="N1406" s="10" t="s">
        <v>23</v>
      </c>
      <c r="O1406" s="10" t="s">
        <v>49</v>
      </c>
      <c r="P1406" s="10" t="s">
        <v>13</v>
      </c>
      <c r="Q1406" s="10" t="s">
        <v>14</v>
      </c>
      <c r="R1406" s="13">
        <f t="shared" si="2"/>
        <v>1</v>
      </c>
      <c r="S1406" s="6"/>
      <c r="T1406" s="6"/>
      <c r="U1406" s="6"/>
    </row>
    <row r="1407">
      <c r="A1407" s="9">
        <v>44409.0</v>
      </c>
      <c r="B1407" s="10" t="s">
        <v>23</v>
      </c>
      <c r="C1407" s="10" t="s">
        <v>50</v>
      </c>
      <c r="D1407" s="10" t="s">
        <v>27</v>
      </c>
      <c r="E1407" s="11">
        <v>230.514492753623</v>
      </c>
      <c r="F1407" s="10" t="s">
        <v>14</v>
      </c>
      <c r="G1407" s="13">
        <f t="shared" si="1"/>
        <v>1</v>
      </c>
      <c r="H1407" s="6"/>
      <c r="I1407" s="6"/>
      <c r="J1407" s="6"/>
      <c r="M1407" s="9">
        <v>44409.0</v>
      </c>
      <c r="N1407" s="10" t="s">
        <v>23</v>
      </c>
      <c r="O1407" s="10" t="s">
        <v>50</v>
      </c>
      <c r="P1407" s="10" t="s">
        <v>27</v>
      </c>
      <c r="Q1407" s="10" t="s">
        <v>14</v>
      </c>
      <c r="R1407" s="13">
        <f t="shared" si="2"/>
        <v>1</v>
      </c>
      <c r="S1407" s="6"/>
      <c r="T1407" s="6"/>
      <c r="U1407" s="6"/>
    </row>
    <row r="1408">
      <c r="A1408" s="9">
        <v>44409.0</v>
      </c>
      <c r="B1408" s="10" t="s">
        <v>23</v>
      </c>
      <c r="C1408" s="10" t="s">
        <v>28</v>
      </c>
      <c r="D1408" s="10" t="s">
        <v>19</v>
      </c>
      <c r="E1408" s="11">
        <v>230.81884057971</v>
      </c>
      <c r="F1408" s="10" t="s">
        <v>14</v>
      </c>
      <c r="G1408" s="13">
        <f t="shared" si="1"/>
        <v>1</v>
      </c>
      <c r="H1408" s="6"/>
      <c r="I1408" s="6"/>
      <c r="J1408" s="6"/>
      <c r="M1408" s="9">
        <v>44409.0</v>
      </c>
      <c r="N1408" s="10" t="s">
        <v>23</v>
      </c>
      <c r="O1408" s="10" t="s">
        <v>28</v>
      </c>
      <c r="P1408" s="10" t="s">
        <v>19</v>
      </c>
      <c r="Q1408" s="10" t="s">
        <v>14</v>
      </c>
      <c r="R1408" s="13">
        <f t="shared" si="2"/>
        <v>1</v>
      </c>
      <c r="S1408" s="6"/>
      <c r="T1408" s="6"/>
      <c r="U1408" s="6"/>
    </row>
    <row r="1409">
      <c r="A1409" s="9">
        <v>44409.0</v>
      </c>
      <c r="B1409" s="10" t="s">
        <v>23</v>
      </c>
      <c r="C1409" s="10" t="s">
        <v>51</v>
      </c>
      <c r="D1409" s="10" t="s">
        <v>27</v>
      </c>
      <c r="E1409" s="11">
        <v>231.123188405797</v>
      </c>
      <c r="F1409" s="10" t="s">
        <v>14</v>
      </c>
      <c r="G1409" s="13">
        <f t="shared" si="1"/>
        <v>1</v>
      </c>
      <c r="H1409" s="6"/>
      <c r="I1409" s="6"/>
      <c r="J1409" s="6"/>
      <c r="M1409" s="9">
        <v>44409.0</v>
      </c>
      <c r="N1409" s="10" t="s">
        <v>23</v>
      </c>
      <c r="O1409" s="10" t="s">
        <v>51</v>
      </c>
      <c r="P1409" s="10" t="s">
        <v>27</v>
      </c>
      <c r="Q1409" s="10" t="s">
        <v>14</v>
      </c>
      <c r="R1409" s="13">
        <f t="shared" si="2"/>
        <v>1</v>
      </c>
      <c r="S1409" s="6"/>
      <c r="T1409" s="6"/>
      <c r="U1409" s="6"/>
    </row>
    <row r="1410">
      <c r="A1410" s="9">
        <v>44409.0</v>
      </c>
      <c r="B1410" s="10" t="s">
        <v>23</v>
      </c>
      <c r="C1410" s="10">
        <v>246.0</v>
      </c>
      <c r="D1410" s="10" t="s">
        <v>30</v>
      </c>
      <c r="E1410" s="11">
        <v>231.427536231884</v>
      </c>
      <c r="F1410" s="10" t="s">
        <v>31</v>
      </c>
      <c r="G1410" s="13">
        <f t="shared" si="1"/>
        <v>1</v>
      </c>
      <c r="H1410" s="6"/>
      <c r="I1410" s="6"/>
      <c r="J1410" s="6"/>
      <c r="M1410" s="9">
        <v>44409.0</v>
      </c>
      <c r="N1410" s="10" t="s">
        <v>23</v>
      </c>
      <c r="O1410" s="10">
        <v>246.0</v>
      </c>
      <c r="P1410" s="10" t="s">
        <v>30</v>
      </c>
      <c r="Q1410" s="10" t="s">
        <v>31</v>
      </c>
      <c r="R1410" s="13">
        <f t="shared" si="2"/>
        <v>1</v>
      </c>
      <c r="S1410" s="6"/>
      <c r="T1410" s="6"/>
      <c r="U1410" s="6"/>
    </row>
    <row r="1411">
      <c r="A1411" s="9">
        <v>44409.0</v>
      </c>
      <c r="B1411" s="10" t="s">
        <v>23</v>
      </c>
      <c r="C1411" s="10" t="s">
        <v>32</v>
      </c>
      <c r="D1411" s="10" t="s">
        <v>20</v>
      </c>
      <c r="E1411" s="11">
        <v>231.731884057971</v>
      </c>
      <c r="F1411" s="10" t="s">
        <v>21</v>
      </c>
      <c r="G1411" s="13">
        <f t="shared" si="1"/>
        <v>1</v>
      </c>
      <c r="H1411" s="6"/>
      <c r="I1411" s="6"/>
      <c r="J1411" s="6"/>
      <c r="M1411" s="9">
        <v>44409.0</v>
      </c>
      <c r="N1411" s="10" t="s">
        <v>23</v>
      </c>
      <c r="O1411" s="10" t="s">
        <v>32</v>
      </c>
      <c r="P1411" s="10" t="s">
        <v>20</v>
      </c>
      <c r="Q1411" s="10" t="s">
        <v>21</v>
      </c>
      <c r="R1411" s="13">
        <f t="shared" si="2"/>
        <v>1</v>
      </c>
      <c r="S1411" s="6"/>
      <c r="T1411" s="6"/>
      <c r="U1411" s="6"/>
    </row>
    <row r="1412">
      <c r="A1412" s="9">
        <v>44409.0</v>
      </c>
      <c r="B1412" s="10" t="s">
        <v>23</v>
      </c>
      <c r="C1412" s="10" t="s">
        <v>33</v>
      </c>
      <c r="D1412" s="10" t="s">
        <v>34</v>
      </c>
      <c r="E1412" s="11">
        <v>232.036231884058</v>
      </c>
      <c r="F1412" s="10" t="s">
        <v>14</v>
      </c>
      <c r="G1412" s="13">
        <f t="shared" si="1"/>
        <v>1</v>
      </c>
      <c r="H1412" s="6"/>
      <c r="I1412" s="6"/>
      <c r="J1412" s="6"/>
      <c r="M1412" s="9">
        <v>44409.0</v>
      </c>
      <c r="N1412" s="10" t="s">
        <v>23</v>
      </c>
      <c r="O1412" s="10" t="s">
        <v>33</v>
      </c>
      <c r="P1412" s="10" t="s">
        <v>34</v>
      </c>
      <c r="Q1412" s="10" t="s">
        <v>14</v>
      </c>
      <c r="R1412" s="13">
        <f t="shared" si="2"/>
        <v>1</v>
      </c>
      <c r="S1412" s="6"/>
      <c r="T1412" s="6"/>
      <c r="U1412" s="6"/>
    </row>
    <row r="1413">
      <c r="A1413" s="9">
        <v>44409.0</v>
      </c>
      <c r="B1413" s="10" t="s">
        <v>23</v>
      </c>
      <c r="C1413" s="10" t="s">
        <v>35</v>
      </c>
      <c r="D1413" s="10" t="s">
        <v>34</v>
      </c>
      <c r="E1413" s="11">
        <v>232.340579710145</v>
      </c>
      <c r="F1413" s="10" t="s">
        <v>14</v>
      </c>
      <c r="G1413" s="13">
        <f t="shared" si="1"/>
        <v>1</v>
      </c>
      <c r="H1413" s="6"/>
      <c r="I1413" s="6"/>
      <c r="J1413" s="6"/>
      <c r="M1413" s="9">
        <v>44409.0</v>
      </c>
      <c r="N1413" s="10" t="s">
        <v>23</v>
      </c>
      <c r="O1413" s="10" t="s">
        <v>35</v>
      </c>
      <c r="P1413" s="10" t="s">
        <v>34</v>
      </c>
      <c r="Q1413" s="10" t="s">
        <v>14</v>
      </c>
      <c r="R1413" s="13">
        <f t="shared" si="2"/>
        <v>1</v>
      </c>
      <c r="S1413" s="6"/>
      <c r="T1413" s="6"/>
      <c r="U1413" s="6"/>
    </row>
    <row r="1414">
      <c r="A1414" s="9">
        <v>44409.0</v>
      </c>
      <c r="B1414" s="10" t="s">
        <v>23</v>
      </c>
      <c r="C1414" s="10">
        <v>4304.5</v>
      </c>
      <c r="D1414" s="10" t="s">
        <v>34</v>
      </c>
      <c r="E1414" s="11">
        <v>232.644927536232</v>
      </c>
      <c r="F1414" s="10" t="s">
        <v>14</v>
      </c>
      <c r="G1414" s="13">
        <f t="shared" si="1"/>
        <v>1</v>
      </c>
      <c r="H1414" s="6"/>
      <c r="I1414" s="6"/>
      <c r="J1414" s="6"/>
      <c r="M1414" s="9">
        <v>44409.0</v>
      </c>
      <c r="N1414" s="10" t="s">
        <v>23</v>
      </c>
      <c r="O1414" s="10">
        <v>4304.5</v>
      </c>
      <c r="P1414" s="10" t="s">
        <v>34</v>
      </c>
      <c r="Q1414" s="10" t="s">
        <v>14</v>
      </c>
      <c r="R1414" s="13">
        <f t="shared" si="2"/>
        <v>1</v>
      </c>
      <c r="S1414" s="6"/>
      <c r="T1414" s="6"/>
      <c r="U1414" s="6"/>
    </row>
    <row r="1415">
      <c r="A1415" s="9">
        <v>44409.0</v>
      </c>
      <c r="B1415" s="10" t="s">
        <v>23</v>
      </c>
      <c r="C1415" s="10">
        <v>4257.0</v>
      </c>
      <c r="D1415" s="10" t="s">
        <v>20</v>
      </c>
      <c r="E1415" s="11">
        <v>232.949275362319</v>
      </c>
      <c r="F1415" s="10" t="s">
        <v>21</v>
      </c>
      <c r="G1415" s="13">
        <f t="shared" si="1"/>
        <v>1</v>
      </c>
      <c r="H1415" s="6"/>
      <c r="I1415" s="6"/>
      <c r="J1415" s="6"/>
      <c r="M1415" s="9">
        <v>44409.0</v>
      </c>
      <c r="N1415" s="10" t="s">
        <v>23</v>
      </c>
      <c r="O1415" s="10">
        <v>4257.0</v>
      </c>
      <c r="P1415" s="10" t="s">
        <v>20</v>
      </c>
      <c r="Q1415" s="10" t="s">
        <v>21</v>
      </c>
      <c r="R1415" s="13">
        <f t="shared" si="2"/>
        <v>1</v>
      </c>
      <c r="S1415" s="6"/>
      <c r="T1415" s="6"/>
      <c r="U1415" s="6"/>
    </row>
    <row r="1416">
      <c r="A1416" s="9">
        <v>44409.0</v>
      </c>
      <c r="B1416" s="10" t="s">
        <v>23</v>
      </c>
      <c r="C1416" s="10">
        <v>4209.5</v>
      </c>
      <c r="D1416" s="10" t="s">
        <v>36</v>
      </c>
      <c r="E1416" s="11">
        <v>233.253623188405</v>
      </c>
      <c r="F1416" s="10" t="s">
        <v>12</v>
      </c>
      <c r="G1416" s="13">
        <f t="shared" si="1"/>
        <v>1</v>
      </c>
      <c r="H1416" s="6"/>
      <c r="I1416" s="6"/>
      <c r="J1416" s="6"/>
      <c r="M1416" s="9">
        <v>44409.0</v>
      </c>
      <c r="N1416" s="10" t="s">
        <v>23</v>
      </c>
      <c r="O1416" s="10">
        <v>4209.5</v>
      </c>
      <c r="P1416" s="10" t="s">
        <v>36</v>
      </c>
      <c r="Q1416" s="10" t="s">
        <v>12</v>
      </c>
      <c r="R1416" s="13">
        <f t="shared" si="2"/>
        <v>1</v>
      </c>
      <c r="S1416" s="6"/>
      <c r="T1416" s="6"/>
      <c r="U1416" s="6"/>
    </row>
    <row r="1417">
      <c r="A1417" s="9">
        <v>44409.0</v>
      </c>
      <c r="B1417" s="10" t="s">
        <v>23</v>
      </c>
      <c r="C1417" s="10" t="s">
        <v>52</v>
      </c>
      <c r="D1417" s="10" t="s">
        <v>34</v>
      </c>
      <c r="E1417" s="11">
        <v>233.557971014492</v>
      </c>
      <c r="F1417" s="10" t="s">
        <v>14</v>
      </c>
      <c r="G1417" s="13">
        <f t="shared" si="1"/>
        <v>1</v>
      </c>
      <c r="H1417" s="6"/>
      <c r="I1417" s="6"/>
      <c r="J1417" s="6"/>
      <c r="M1417" s="9">
        <v>44409.0</v>
      </c>
      <c r="N1417" s="10" t="s">
        <v>23</v>
      </c>
      <c r="O1417" s="10" t="s">
        <v>52</v>
      </c>
      <c r="P1417" s="10" t="s">
        <v>34</v>
      </c>
      <c r="Q1417" s="10" t="s">
        <v>14</v>
      </c>
      <c r="R1417" s="13">
        <f t="shared" si="2"/>
        <v>1</v>
      </c>
      <c r="S1417" s="6"/>
      <c r="T1417" s="6"/>
      <c r="U1417" s="6"/>
    </row>
    <row r="1418">
      <c r="A1418" s="9">
        <v>44409.0</v>
      </c>
      <c r="B1418" s="10" t="s">
        <v>23</v>
      </c>
      <c r="C1418" s="10" t="s">
        <v>53</v>
      </c>
      <c r="D1418" s="10" t="s">
        <v>30</v>
      </c>
      <c r="E1418" s="11">
        <v>233.862318840579</v>
      </c>
      <c r="F1418" s="10" t="s">
        <v>31</v>
      </c>
      <c r="G1418" s="13">
        <f t="shared" si="1"/>
        <v>1</v>
      </c>
      <c r="H1418" s="6"/>
      <c r="I1418" s="6"/>
      <c r="J1418" s="6"/>
      <c r="M1418" s="9">
        <v>44409.0</v>
      </c>
      <c r="N1418" s="10" t="s">
        <v>23</v>
      </c>
      <c r="O1418" s="10" t="s">
        <v>53</v>
      </c>
      <c r="P1418" s="10" t="s">
        <v>30</v>
      </c>
      <c r="Q1418" s="10" t="s">
        <v>31</v>
      </c>
      <c r="R1418" s="13">
        <f t="shared" si="2"/>
        <v>1</v>
      </c>
      <c r="S1418" s="6"/>
      <c r="T1418" s="6"/>
      <c r="U1418" s="6"/>
    </row>
    <row r="1419">
      <c r="A1419" s="9">
        <v>44409.0</v>
      </c>
      <c r="B1419" s="10" t="s">
        <v>23</v>
      </c>
      <c r="C1419" s="10" t="s">
        <v>39</v>
      </c>
      <c r="D1419" s="10" t="s">
        <v>36</v>
      </c>
      <c r="E1419" s="11">
        <v>234.166666666666</v>
      </c>
      <c r="F1419" s="10" t="s">
        <v>12</v>
      </c>
      <c r="G1419" s="13">
        <f t="shared" si="1"/>
        <v>1</v>
      </c>
      <c r="H1419" s="6"/>
      <c r="I1419" s="6"/>
      <c r="J1419" s="6"/>
      <c r="M1419" s="9">
        <v>44409.0</v>
      </c>
      <c r="N1419" s="10" t="s">
        <v>23</v>
      </c>
      <c r="O1419" s="10" t="s">
        <v>39</v>
      </c>
      <c r="P1419" s="10" t="s">
        <v>36</v>
      </c>
      <c r="Q1419" s="10" t="s">
        <v>12</v>
      </c>
      <c r="R1419" s="13">
        <f t="shared" si="2"/>
        <v>1</v>
      </c>
      <c r="S1419" s="6"/>
      <c r="T1419" s="6"/>
      <c r="U1419" s="6"/>
    </row>
    <row r="1420">
      <c r="A1420" s="9">
        <v>44409.0</v>
      </c>
      <c r="B1420" s="10" t="s">
        <v>40</v>
      </c>
      <c r="C1420" s="10" t="s">
        <v>41</v>
      </c>
      <c r="D1420" s="10" t="s">
        <v>22</v>
      </c>
      <c r="E1420" s="11">
        <v>234.471014492753</v>
      </c>
      <c r="F1420" s="10" t="s">
        <v>18</v>
      </c>
      <c r="G1420" s="13">
        <f t="shared" si="1"/>
        <v>1</v>
      </c>
      <c r="H1420" s="6"/>
      <c r="I1420" s="6"/>
      <c r="J1420" s="6"/>
      <c r="M1420" s="9">
        <v>44409.0</v>
      </c>
      <c r="N1420" s="10" t="s">
        <v>40</v>
      </c>
      <c r="O1420" s="10" t="s">
        <v>41</v>
      </c>
      <c r="P1420" s="10" t="s">
        <v>22</v>
      </c>
      <c r="Q1420" s="10" t="s">
        <v>18</v>
      </c>
      <c r="R1420" s="13">
        <f t="shared" si="2"/>
        <v>1</v>
      </c>
      <c r="S1420" s="6"/>
      <c r="T1420" s="6"/>
      <c r="U1420" s="6"/>
    </row>
    <row r="1421">
      <c r="A1421" s="9">
        <v>44409.0</v>
      </c>
      <c r="B1421" s="10" t="s">
        <v>40</v>
      </c>
      <c r="C1421" s="10" t="s">
        <v>41</v>
      </c>
      <c r="D1421" s="10" t="s">
        <v>22</v>
      </c>
      <c r="E1421" s="11">
        <v>234.77536231884</v>
      </c>
      <c r="F1421" s="10" t="s">
        <v>18</v>
      </c>
      <c r="G1421" s="13">
        <f t="shared" si="1"/>
        <v>1</v>
      </c>
      <c r="H1421" s="6"/>
      <c r="I1421" s="6"/>
      <c r="J1421" s="6"/>
      <c r="M1421" s="9">
        <v>44409.0</v>
      </c>
      <c r="N1421" s="10" t="s">
        <v>40</v>
      </c>
      <c r="O1421" s="10" t="s">
        <v>41</v>
      </c>
      <c r="P1421" s="10" t="s">
        <v>22</v>
      </c>
      <c r="Q1421" s="10" t="s">
        <v>18</v>
      </c>
      <c r="R1421" s="13">
        <f t="shared" si="2"/>
        <v>1</v>
      </c>
      <c r="S1421" s="6"/>
      <c r="T1421" s="6"/>
      <c r="U1421" s="6"/>
    </row>
    <row r="1422">
      <c r="A1422" s="9">
        <v>44409.0</v>
      </c>
      <c r="B1422" s="10" t="s">
        <v>9</v>
      </c>
      <c r="C1422" s="10" t="s">
        <v>10</v>
      </c>
      <c r="D1422" s="10" t="s">
        <v>11</v>
      </c>
      <c r="E1422" s="11">
        <v>235.079710144928</v>
      </c>
      <c r="F1422" s="12" t="s">
        <v>12</v>
      </c>
      <c r="G1422" s="13">
        <f t="shared" si="1"/>
        <v>1</v>
      </c>
      <c r="H1422" s="6"/>
      <c r="I1422" s="6"/>
      <c r="J1422" s="6"/>
      <c r="M1422" s="9">
        <v>44409.0</v>
      </c>
      <c r="N1422" s="10" t="s">
        <v>9</v>
      </c>
      <c r="O1422" s="10" t="s">
        <v>10</v>
      </c>
      <c r="P1422" s="10" t="s">
        <v>11</v>
      </c>
      <c r="Q1422" s="12" t="s">
        <v>12</v>
      </c>
      <c r="R1422" s="13">
        <f t="shared" si="2"/>
        <v>1</v>
      </c>
      <c r="S1422" s="6"/>
      <c r="T1422" s="6"/>
      <c r="U1422" s="6"/>
    </row>
    <row r="1423">
      <c r="A1423" s="9">
        <v>44409.0</v>
      </c>
      <c r="B1423" s="10" t="s">
        <v>9</v>
      </c>
      <c r="C1423" s="10" t="s">
        <v>10</v>
      </c>
      <c r="D1423" s="10" t="s">
        <v>13</v>
      </c>
      <c r="E1423" s="11">
        <v>235.384057971015</v>
      </c>
      <c r="F1423" s="10" t="s">
        <v>14</v>
      </c>
      <c r="G1423" s="13">
        <f t="shared" si="1"/>
        <v>1</v>
      </c>
      <c r="H1423" s="6"/>
      <c r="I1423" s="6"/>
      <c r="J1423" s="6"/>
      <c r="M1423" s="9">
        <v>44409.0</v>
      </c>
      <c r="N1423" s="10" t="s">
        <v>9</v>
      </c>
      <c r="O1423" s="10" t="s">
        <v>10</v>
      </c>
      <c r="P1423" s="10" t="s">
        <v>13</v>
      </c>
      <c r="Q1423" s="10" t="s">
        <v>14</v>
      </c>
      <c r="R1423" s="13">
        <f t="shared" si="2"/>
        <v>1</v>
      </c>
      <c r="S1423" s="6"/>
      <c r="T1423" s="6"/>
      <c r="U1423" s="6"/>
    </row>
    <row r="1424">
      <c r="A1424" s="9">
        <v>44409.0</v>
      </c>
      <c r="B1424" s="10" t="s">
        <v>9</v>
      </c>
      <c r="C1424" s="10" t="s">
        <v>10</v>
      </c>
      <c r="D1424" s="10" t="s">
        <v>17</v>
      </c>
      <c r="E1424" s="11">
        <v>235.688405797102</v>
      </c>
      <c r="F1424" s="10" t="s">
        <v>18</v>
      </c>
      <c r="G1424" s="13">
        <f t="shared" si="1"/>
        <v>1</v>
      </c>
      <c r="H1424" s="6"/>
      <c r="I1424" s="6"/>
      <c r="J1424" s="6"/>
      <c r="M1424" s="9">
        <v>44409.0</v>
      </c>
      <c r="N1424" s="10" t="s">
        <v>9</v>
      </c>
      <c r="O1424" s="10" t="s">
        <v>10</v>
      </c>
      <c r="P1424" s="10" t="s">
        <v>17</v>
      </c>
      <c r="Q1424" s="10" t="s">
        <v>18</v>
      </c>
      <c r="R1424" s="13">
        <f t="shared" si="2"/>
        <v>1</v>
      </c>
      <c r="S1424" s="6"/>
      <c r="T1424" s="6"/>
      <c r="U1424" s="6"/>
    </row>
    <row r="1425">
      <c r="A1425" s="9">
        <v>44409.0</v>
      </c>
      <c r="B1425" s="10" t="s">
        <v>9</v>
      </c>
      <c r="C1425" s="10" t="s">
        <v>10</v>
      </c>
      <c r="D1425" s="10" t="s">
        <v>19</v>
      </c>
      <c r="E1425" s="11">
        <v>235.992753623189</v>
      </c>
      <c r="F1425" s="10" t="s">
        <v>14</v>
      </c>
      <c r="G1425" s="13">
        <f t="shared" si="1"/>
        <v>1</v>
      </c>
      <c r="H1425" s="6"/>
      <c r="I1425" s="6"/>
      <c r="J1425" s="6"/>
      <c r="M1425" s="9">
        <v>44409.0</v>
      </c>
      <c r="N1425" s="10" t="s">
        <v>9</v>
      </c>
      <c r="O1425" s="10" t="s">
        <v>10</v>
      </c>
      <c r="P1425" s="10" t="s">
        <v>19</v>
      </c>
      <c r="Q1425" s="10" t="s">
        <v>14</v>
      </c>
      <c r="R1425" s="13">
        <f t="shared" si="2"/>
        <v>1</v>
      </c>
      <c r="S1425" s="6"/>
      <c r="T1425" s="6"/>
      <c r="U1425" s="6"/>
    </row>
    <row r="1426">
      <c r="A1426" s="9">
        <v>44409.0</v>
      </c>
      <c r="B1426" s="10" t="s">
        <v>9</v>
      </c>
      <c r="C1426" s="10" t="s">
        <v>10</v>
      </c>
      <c r="D1426" s="10" t="s">
        <v>20</v>
      </c>
      <c r="E1426" s="11">
        <v>236.297101449276</v>
      </c>
      <c r="F1426" s="10" t="s">
        <v>21</v>
      </c>
      <c r="G1426" s="13">
        <f t="shared" si="1"/>
        <v>1</v>
      </c>
      <c r="H1426" s="6"/>
      <c r="I1426" s="6"/>
      <c r="J1426" s="6"/>
      <c r="M1426" s="9">
        <v>44409.0</v>
      </c>
      <c r="N1426" s="10" t="s">
        <v>9</v>
      </c>
      <c r="O1426" s="10" t="s">
        <v>10</v>
      </c>
      <c r="P1426" s="10" t="s">
        <v>20</v>
      </c>
      <c r="Q1426" s="10" t="s">
        <v>21</v>
      </c>
      <c r="R1426" s="13">
        <f t="shared" si="2"/>
        <v>1</v>
      </c>
      <c r="S1426" s="6"/>
      <c r="T1426" s="6"/>
      <c r="U1426" s="6"/>
    </row>
    <row r="1427">
      <c r="A1427" s="9">
        <v>44409.0</v>
      </c>
      <c r="B1427" s="10" t="s">
        <v>9</v>
      </c>
      <c r="C1427" s="10" t="s">
        <v>10</v>
      </c>
      <c r="D1427" s="10" t="s">
        <v>22</v>
      </c>
      <c r="E1427" s="11">
        <v>236.601449275362</v>
      </c>
      <c r="F1427" s="10" t="s">
        <v>18</v>
      </c>
      <c r="G1427" s="13">
        <f t="shared" si="1"/>
        <v>1</v>
      </c>
      <c r="H1427" s="6"/>
      <c r="I1427" s="6"/>
      <c r="J1427" s="6"/>
      <c r="M1427" s="9">
        <v>44409.0</v>
      </c>
      <c r="N1427" s="10" t="s">
        <v>9</v>
      </c>
      <c r="O1427" s="10" t="s">
        <v>10</v>
      </c>
      <c r="P1427" s="10" t="s">
        <v>22</v>
      </c>
      <c r="Q1427" s="10" t="s">
        <v>18</v>
      </c>
      <c r="R1427" s="13">
        <f t="shared" si="2"/>
        <v>1</v>
      </c>
      <c r="S1427" s="6"/>
      <c r="T1427" s="6"/>
      <c r="U1427" s="6"/>
    </row>
    <row r="1428">
      <c r="A1428" s="9">
        <v>44409.0</v>
      </c>
      <c r="B1428" s="10" t="s">
        <v>9</v>
      </c>
      <c r="C1428" s="10" t="s">
        <v>10</v>
      </c>
      <c r="D1428" s="10" t="s">
        <v>22</v>
      </c>
      <c r="E1428" s="11">
        <v>236.905797101449</v>
      </c>
      <c r="F1428" s="10" t="s">
        <v>18</v>
      </c>
      <c r="G1428" s="13">
        <f t="shared" si="1"/>
        <v>1</v>
      </c>
      <c r="H1428" s="6"/>
      <c r="I1428" s="6"/>
      <c r="J1428" s="6"/>
      <c r="M1428" s="9">
        <v>44409.0</v>
      </c>
      <c r="N1428" s="10" t="s">
        <v>9</v>
      </c>
      <c r="O1428" s="10" t="s">
        <v>10</v>
      </c>
      <c r="P1428" s="10" t="s">
        <v>22</v>
      </c>
      <c r="Q1428" s="10" t="s">
        <v>18</v>
      </c>
      <c r="R1428" s="13">
        <f t="shared" si="2"/>
        <v>1</v>
      </c>
      <c r="S1428" s="6"/>
      <c r="T1428" s="6"/>
      <c r="U1428" s="6"/>
    </row>
    <row r="1429">
      <c r="A1429" s="9">
        <v>44409.0</v>
      </c>
      <c r="B1429" s="10" t="s">
        <v>23</v>
      </c>
      <c r="C1429" s="10" t="s">
        <v>54</v>
      </c>
      <c r="D1429" s="10" t="s">
        <v>22</v>
      </c>
      <c r="E1429" s="11">
        <v>237.210144927536</v>
      </c>
      <c r="F1429" s="10" t="s">
        <v>18</v>
      </c>
      <c r="G1429" s="13">
        <f t="shared" si="1"/>
        <v>1</v>
      </c>
      <c r="H1429" s="6"/>
      <c r="I1429" s="6"/>
      <c r="J1429" s="6"/>
      <c r="M1429" s="9">
        <v>44409.0</v>
      </c>
      <c r="N1429" s="10" t="s">
        <v>23</v>
      </c>
      <c r="O1429" s="10" t="s">
        <v>54</v>
      </c>
      <c r="P1429" s="10" t="s">
        <v>22</v>
      </c>
      <c r="Q1429" s="10" t="s">
        <v>18</v>
      </c>
      <c r="R1429" s="13">
        <f t="shared" si="2"/>
        <v>1</v>
      </c>
      <c r="S1429" s="6"/>
      <c r="T1429" s="6"/>
      <c r="U1429" s="6"/>
    </row>
    <row r="1430">
      <c r="A1430" s="9">
        <v>44409.0</v>
      </c>
      <c r="B1430" s="10" t="s">
        <v>23</v>
      </c>
      <c r="C1430" s="10" t="s">
        <v>55</v>
      </c>
      <c r="D1430" s="10" t="s">
        <v>13</v>
      </c>
      <c r="E1430" s="11">
        <v>237.514492753623</v>
      </c>
      <c r="F1430" s="10" t="s">
        <v>14</v>
      </c>
      <c r="G1430" s="13">
        <f t="shared" si="1"/>
        <v>1</v>
      </c>
      <c r="H1430" s="6"/>
      <c r="I1430" s="6"/>
      <c r="J1430" s="6"/>
      <c r="M1430" s="9">
        <v>44409.0</v>
      </c>
      <c r="N1430" s="10" t="s">
        <v>23</v>
      </c>
      <c r="O1430" s="10" t="s">
        <v>55</v>
      </c>
      <c r="P1430" s="10" t="s">
        <v>13</v>
      </c>
      <c r="Q1430" s="10" t="s">
        <v>14</v>
      </c>
      <c r="R1430" s="13">
        <f t="shared" si="2"/>
        <v>1</v>
      </c>
      <c r="S1430" s="6"/>
      <c r="T1430" s="6"/>
      <c r="U1430" s="6"/>
    </row>
    <row r="1431">
      <c r="A1431" s="9">
        <v>44409.0</v>
      </c>
      <c r="B1431" s="10" t="s">
        <v>23</v>
      </c>
      <c r="C1431" s="10" t="s">
        <v>56</v>
      </c>
      <c r="D1431" s="10" t="s">
        <v>27</v>
      </c>
      <c r="E1431" s="11">
        <v>237.81884057971</v>
      </c>
      <c r="F1431" s="10" t="s">
        <v>14</v>
      </c>
      <c r="G1431" s="13">
        <f t="shared" si="1"/>
        <v>1</v>
      </c>
      <c r="H1431" s="6"/>
      <c r="I1431" s="6"/>
      <c r="J1431" s="6"/>
      <c r="M1431" s="9">
        <v>44409.0</v>
      </c>
      <c r="N1431" s="10" t="s">
        <v>23</v>
      </c>
      <c r="O1431" s="10" t="s">
        <v>56</v>
      </c>
      <c r="P1431" s="10" t="s">
        <v>27</v>
      </c>
      <c r="Q1431" s="10" t="s">
        <v>14</v>
      </c>
      <c r="R1431" s="13">
        <f t="shared" si="2"/>
        <v>1</v>
      </c>
      <c r="S1431" s="6"/>
      <c r="T1431" s="6"/>
      <c r="U1431" s="6"/>
    </row>
    <row r="1432">
      <c r="A1432" s="9">
        <v>44409.0</v>
      </c>
      <c r="B1432" s="10" t="s">
        <v>23</v>
      </c>
      <c r="C1432" s="10" t="s">
        <v>28</v>
      </c>
      <c r="D1432" s="10" t="s">
        <v>19</v>
      </c>
      <c r="E1432" s="11">
        <v>238.123188405797</v>
      </c>
      <c r="F1432" s="10" t="s">
        <v>14</v>
      </c>
      <c r="G1432" s="13">
        <f t="shared" si="1"/>
        <v>1</v>
      </c>
      <c r="H1432" s="6"/>
      <c r="I1432" s="6"/>
      <c r="J1432" s="6"/>
      <c r="M1432" s="9">
        <v>44409.0</v>
      </c>
      <c r="N1432" s="10" t="s">
        <v>23</v>
      </c>
      <c r="O1432" s="10" t="s">
        <v>28</v>
      </c>
      <c r="P1432" s="10" t="s">
        <v>19</v>
      </c>
      <c r="Q1432" s="10" t="s">
        <v>14</v>
      </c>
      <c r="R1432" s="13">
        <f t="shared" si="2"/>
        <v>1</v>
      </c>
      <c r="S1432" s="6"/>
      <c r="T1432" s="6"/>
      <c r="U1432" s="6"/>
    </row>
    <row r="1433">
      <c r="A1433" s="9">
        <v>44409.0</v>
      </c>
      <c r="B1433" s="10" t="s">
        <v>23</v>
      </c>
      <c r="C1433" s="10" t="s">
        <v>57</v>
      </c>
      <c r="D1433" s="10" t="s">
        <v>27</v>
      </c>
      <c r="E1433" s="11">
        <v>238.427536231884</v>
      </c>
      <c r="F1433" s="10" t="s">
        <v>14</v>
      </c>
      <c r="G1433" s="13">
        <f t="shared" si="1"/>
        <v>1</v>
      </c>
      <c r="H1433" s="6"/>
      <c r="I1433" s="6"/>
      <c r="J1433" s="6"/>
      <c r="M1433" s="9">
        <v>44409.0</v>
      </c>
      <c r="N1433" s="10" t="s">
        <v>23</v>
      </c>
      <c r="O1433" s="10" t="s">
        <v>57</v>
      </c>
      <c r="P1433" s="10" t="s">
        <v>27</v>
      </c>
      <c r="Q1433" s="10" t="s">
        <v>14</v>
      </c>
      <c r="R1433" s="13">
        <f t="shared" si="2"/>
        <v>1</v>
      </c>
      <c r="S1433" s="6"/>
      <c r="T1433" s="6"/>
      <c r="U1433" s="6"/>
    </row>
    <row r="1434">
      <c r="A1434" s="9">
        <v>44409.0</v>
      </c>
      <c r="B1434" s="10" t="s">
        <v>23</v>
      </c>
      <c r="C1434" s="10">
        <v>247.0</v>
      </c>
      <c r="D1434" s="10" t="s">
        <v>30</v>
      </c>
      <c r="E1434" s="11">
        <v>238.731884057971</v>
      </c>
      <c r="F1434" s="10" t="s">
        <v>31</v>
      </c>
      <c r="G1434" s="13">
        <f t="shared" si="1"/>
        <v>1</v>
      </c>
      <c r="H1434" s="6"/>
      <c r="I1434" s="6"/>
      <c r="J1434" s="6"/>
      <c r="M1434" s="9">
        <v>44409.0</v>
      </c>
      <c r="N1434" s="10" t="s">
        <v>23</v>
      </c>
      <c r="O1434" s="10">
        <v>247.0</v>
      </c>
      <c r="P1434" s="10" t="s">
        <v>30</v>
      </c>
      <c r="Q1434" s="10" t="s">
        <v>31</v>
      </c>
      <c r="R1434" s="13">
        <f t="shared" si="2"/>
        <v>1</v>
      </c>
      <c r="S1434" s="6"/>
      <c r="T1434" s="6"/>
      <c r="U1434" s="6"/>
    </row>
    <row r="1435">
      <c r="A1435" s="9">
        <v>44409.0</v>
      </c>
      <c r="B1435" s="10" t="s">
        <v>23</v>
      </c>
      <c r="C1435" s="10" t="s">
        <v>32</v>
      </c>
      <c r="D1435" s="10" t="s">
        <v>20</v>
      </c>
      <c r="E1435" s="11">
        <v>239.036231884058</v>
      </c>
      <c r="F1435" s="10" t="s">
        <v>21</v>
      </c>
      <c r="G1435" s="13">
        <f t="shared" si="1"/>
        <v>1</v>
      </c>
      <c r="H1435" s="6"/>
      <c r="I1435" s="6"/>
      <c r="J1435" s="6"/>
      <c r="M1435" s="9">
        <v>44409.0</v>
      </c>
      <c r="N1435" s="10" t="s">
        <v>23</v>
      </c>
      <c r="O1435" s="10" t="s">
        <v>32</v>
      </c>
      <c r="P1435" s="10" t="s">
        <v>20</v>
      </c>
      <c r="Q1435" s="10" t="s">
        <v>21</v>
      </c>
      <c r="R1435" s="13">
        <f t="shared" si="2"/>
        <v>1</v>
      </c>
      <c r="S1435" s="6"/>
      <c r="T1435" s="6"/>
      <c r="U1435" s="6"/>
    </row>
    <row r="1436">
      <c r="A1436" s="9">
        <v>44409.0</v>
      </c>
      <c r="B1436" s="10" t="s">
        <v>23</v>
      </c>
      <c r="C1436" s="10" t="s">
        <v>33</v>
      </c>
      <c r="D1436" s="10" t="s">
        <v>34</v>
      </c>
      <c r="E1436" s="11">
        <v>239.340579710145</v>
      </c>
      <c r="F1436" s="10" t="s">
        <v>14</v>
      </c>
      <c r="G1436" s="13">
        <f t="shared" si="1"/>
        <v>1</v>
      </c>
      <c r="H1436" s="6"/>
      <c r="I1436" s="6"/>
      <c r="J1436" s="6"/>
      <c r="M1436" s="9">
        <v>44409.0</v>
      </c>
      <c r="N1436" s="10" t="s">
        <v>23</v>
      </c>
      <c r="O1436" s="10" t="s">
        <v>33</v>
      </c>
      <c r="P1436" s="10" t="s">
        <v>34</v>
      </c>
      <c r="Q1436" s="10" t="s">
        <v>14</v>
      </c>
      <c r="R1436" s="13">
        <f t="shared" si="2"/>
        <v>1</v>
      </c>
      <c r="S1436" s="6"/>
      <c r="T1436" s="6"/>
      <c r="U1436" s="6"/>
    </row>
    <row r="1437">
      <c r="A1437" s="9">
        <v>44409.0</v>
      </c>
      <c r="B1437" s="10" t="s">
        <v>23</v>
      </c>
      <c r="C1437" s="10" t="s">
        <v>35</v>
      </c>
      <c r="D1437" s="10" t="s">
        <v>34</v>
      </c>
      <c r="E1437" s="11">
        <v>239.644927536232</v>
      </c>
      <c r="F1437" s="10" t="s">
        <v>14</v>
      </c>
      <c r="G1437" s="13">
        <f t="shared" si="1"/>
        <v>1</v>
      </c>
      <c r="H1437" s="6"/>
      <c r="I1437" s="6"/>
      <c r="J1437" s="6"/>
      <c r="M1437" s="9">
        <v>44409.0</v>
      </c>
      <c r="N1437" s="10" t="s">
        <v>23</v>
      </c>
      <c r="O1437" s="10" t="s">
        <v>35</v>
      </c>
      <c r="P1437" s="10" t="s">
        <v>34</v>
      </c>
      <c r="Q1437" s="10" t="s">
        <v>14</v>
      </c>
      <c r="R1437" s="13">
        <f t="shared" si="2"/>
        <v>1</v>
      </c>
      <c r="S1437" s="6"/>
      <c r="T1437" s="6"/>
      <c r="U1437" s="6"/>
    </row>
    <row r="1438">
      <c r="A1438" s="9">
        <v>44409.0</v>
      </c>
      <c r="B1438" s="10" t="s">
        <v>23</v>
      </c>
      <c r="C1438" s="10">
        <v>4162.0</v>
      </c>
      <c r="D1438" s="10" t="s">
        <v>34</v>
      </c>
      <c r="E1438" s="11">
        <v>239.949275362319</v>
      </c>
      <c r="F1438" s="10" t="s">
        <v>14</v>
      </c>
      <c r="G1438" s="13">
        <f t="shared" si="1"/>
        <v>1</v>
      </c>
      <c r="H1438" s="6"/>
      <c r="I1438" s="6"/>
      <c r="J1438" s="6"/>
      <c r="M1438" s="9">
        <v>44409.0</v>
      </c>
      <c r="N1438" s="10" t="s">
        <v>23</v>
      </c>
      <c r="O1438" s="10">
        <v>4162.0</v>
      </c>
      <c r="P1438" s="10" t="s">
        <v>34</v>
      </c>
      <c r="Q1438" s="10" t="s">
        <v>14</v>
      </c>
      <c r="R1438" s="13">
        <f t="shared" si="2"/>
        <v>1</v>
      </c>
      <c r="S1438" s="6"/>
      <c r="T1438" s="6"/>
      <c r="U1438" s="6"/>
    </row>
    <row r="1439">
      <c r="A1439" s="9">
        <v>44409.0</v>
      </c>
      <c r="B1439" s="10" t="s">
        <v>23</v>
      </c>
      <c r="C1439" s="10">
        <v>4114.5</v>
      </c>
      <c r="D1439" s="10" t="s">
        <v>20</v>
      </c>
      <c r="E1439" s="11">
        <v>240.253623188406</v>
      </c>
      <c r="F1439" s="10" t="s">
        <v>21</v>
      </c>
      <c r="G1439" s="13">
        <f t="shared" si="1"/>
        <v>1</v>
      </c>
      <c r="H1439" s="6"/>
      <c r="I1439" s="6"/>
      <c r="J1439" s="6"/>
      <c r="M1439" s="9">
        <v>44409.0</v>
      </c>
      <c r="N1439" s="10" t="s">
        <v>23</v>
      </c>
      <c r="O1439" s="10">
        <v>4114.5</v>
      </c>
      <c r="P1439" s="10" t="s">
        <v>20</v>
      </c>
      <c r="Q1439" s="10" t="s">
        <v>21</v>
      </c>
      <c r="R1439" s="13">
        <f t="shared" si="2"/>
        <v>1</v>
      </c>
      <c r="S1439" s="6"/>
      <c r="T1439" s="6"/>
      <c r="U1439" s="6"/>
    </row>
    <row r="1440">
      <c r="A1440" s="9">
        <v>44409.0</v>
      </c>
      <c r="B1440" s="10" t="s">
        <v>23</v>
      </c>
      <c r="C1440" s="10">
        <v>4067.0</v>
      </c>
      <c r="D1440" s="10" t="s">
        <v>36</v>
      </c>
      <c r="E1440" s="11">
        <v>240.557971014493</v>
      </c>
      <c r="F1440" s="10" t="s">
        <v>12</v>
      </c>
      <c r="G1440" s="13">
        <f t="shared" si="1"/>
        <v>1</v>
      </c>
      <c r="H1440" s="6"/>
      <c r="I1440" s="6"/>
      <c r="J1440" s="6"/>
      <c r="M1440" s="9">
        <v>44409.0</v>
      </c>
      <c r="N1440" s="10" t="s">
        <v>23</v>
      </c>
      <c r="O1440" s="10">
        <v>4067.0</v>
      </c>
      <c r="P1440" s="10" t="s">
        <v>36</v>
      </c>
      <c r="Q1440" s="10" t="s">
        <v>12</v>
      </c>
      <c r="R1440" s="13">
        <f t="shared" si="2"/>
        <v>1</v>
      </c>
      <c r="S1440" s="6"/>
      <c r="T1440" s="6"/>
      <c r="U1440" s="6"/>
    </row>
    <row r="1441">
      <c r="A1441" s="9">
        <v>44409.0</v>
      </c>
      <c r="B1441" s="10" t="s">
        <v>23</v>
      </c>
      <c r="C1441" s="10" t="s">
        <v>58</v>
      </c>
      <c r="D1441" s="10" t="s">
        <v>34</v>
      </c>
      <c r="E1441" s="11">
        <v>240.86231884058</v>
      </c>
      <c r="F1441" s="10" t="s">
        <v>14</v>
      </c>
      <c r="G1441" s="13">
        <f t="shared" si="1"/>
        <v>1</v>
      </c>
      <c r="H1441" s="6"/>
      <c r="I1441" s="6"/>
      <c r="J1441" s="6"/>
      <c r="M1441" s="9">
        <v>44409.0</v>
      </c>
      <c r="N1441" s="10" t="s">
        <v>23</v>
      </c>
      <c r="O1441" s="10" t="s">
        <v>58</v>
      </c>
      <c r="P1441" s="10" t="s">
        <v>34</v>
      </c>
      <c r="Q1441" s="10" t="s">
        <v>14</v>
      </c>
      <c r="R1441" s="13">
        <f t="shared" si="2"/>
        <v>1</v>
      </c>
      <c r="S1441" s="6"/>
      <c r="T1441" s="6"/>
      <c r="U1441" s="6"/>
    </row>
    <row r="1442">
      <c r="A1442" s="9">
        <v>44409.0</v>
      </c>
      <c r="B1442" s="10" t="s">
        <v>23</v>
      </c>
      <c r="C1442" s="10" t="s">
        <v>59</v>
      </c>
      <c r="D1442" s="10" t="s">
        <v>30</v>
      </c>
      <c r="E1442" s="11">
        <v>241.166666666667</v>
      </c>
      <c r="F1442" s="10" t="s">
        <v>31</v>
      </c>
      <c r="G1442" s="13">
        <f t="shared" si="1"/>
        <v>1</v>
      </c>
      <c r="H1442" s="6"/>
      <c r="I1442" s="6"/>
      <c r="J1442" s="6"/>
      <c r="M1442" s="9">
        <v>44409.0</v>
      </c>
      <c r="N1442" s="10" t="s">
        <v>23</v>
      </c>
      <c r="O1442" s="10" t="s">
        <v>59</v>
      </c>
      <c r="P1442" s="10" t="s">
        <v>30</v>
      </c>
      <c r="Q1442" s="10" t="s">
        <v>31</v>
      </c>
      <c r="R1442" s="13">
        <f t="shared" si="2"/>
        <v>1</v>
      </c>
      <c r="S1442" s="6"/>
      <c r="T1442" s="6"/>
      <c r="U1442" s="6"/>
    </row>
    <row r="1443">
      <c r="A1443" s="9">
        <v>44409.0</v>
      </c>
      <c r="B1443" s="10" t="s">
        <v>23</v>
      </c>
      <c r="C1443" s="10" t="s">
        <v>39</v>
      </c>
      <c r="D1443" s="10" t="s">
        <v>36</v>
      </c>
      <c r="E1443" s="11">
        <v>241.471014492754</v>
      </c>
      <c r="F1443" s="10" t="s">
        <v>12</v>
      </c>
      <c r="G1443" s="13">
        <f t="shared" si="1"/>
        <v>1</v>
      </c>
      <c r="H1443" s="6"/>
      <c r="I1443" s="6"/>
      <c r="J1443" s="6"/>
      <c r="M1443" s="9">
        <v>44409.0</v>
      </c>
      <c r="N1443" s="10" t="s">
        <v>23</v>
      </c>
      <c r="O1443" s="10" t="s">
        <v>39</v>
      </c>
      <c r="P1443" s="10" t="s">
        <v>36</v>
      </c>
      <c r="Q1443" s="10" t="s">
        <v>12</v>
      </c>
      <c r="R1443" s="13">
        <f t="shared" si="2"/>
        <v>1</v>
      </c>
      <c r="S1443" s="6"/>
      <c r="T1443" s="6"/>
      <c r="U1443" s="6"/>
    </row>
    <row r="1444">
      <c r="A1444" s="9">
        <v>44409.0</v>
      </c>
      <c r="B1444" s="10" t="s">
        <v>40</v>
      </c>
      <c r="C1444" s="10" t="s">
        <v>41</v>
      </c>
      <c r="D1444" s="10" t="s">
        <v>22</v>
      </c>
      <c r="E1444" s="11">
        <v>241.775362318841</v>
      </c>
      <c r="F1444" s="10" t="s">
        <v>18</v>
      </c>
      <c r="G1444" s="13">
        <f t="shared" si="1"/>
        <v>1</v>
      </c>
      <c r="H1444" s="6"/>
      <c r="I1444" s="6"/>
      <c r="J1444" s="6"/>
      <c r="M1444" s="9">
        <v>44409.0</v>
      </c>
      <c r="N1444" s="10" t="s">
        <v>40</v>
      </c>
      <c r="O1444" s="10" t="s">
        <v>41</v>
      </c>
      <c r="P1444" s="10" t="s">
        <v>22</v>
      </c>
      <c r="Q1444" s="10" t="s">
        <v>18</v>
      </c>
      <c r="R1444" s="13">
        <f t="shared" si="2"/>
        <v>1</v>
      </c>
      <c r="S1444" s="6"/>
      <c r="T1444" s="6"/>
      <c r="U1444" s="6"/>
    </row>
    <row r="1445">
      <c r="A1445" s="9">
        <v>44409.0</v>
      </c>
      <c r="B1445" s="10" t="s">
        <v>40</v>
      </c>
      <c r="C1445" s="10" t="s">
        <v>41</v>
      </c>
      <c r="D1445" s="10" t="s">
        <v>22</v>
      </c>
      <c r="E1445" s="11">
        <v>242.079710144928</v>
      </c>
      <c r="F1445" s="10" t="s">
        <v>18</v>
      </c>
      <c r="G1445" s="13">
        <f t="shared" si="1"/>
        <v>1</v>
      </c>
      <c r="H1445" s="6"/>
      <c r="I1445" s="6"/>
      <c r="J1445" s="6"/>
      <c r="M1445" s="9">
        <v>44409.0</v>
      </c>
      <c r="N1445" s="10" t="s">
        <v>40</v>
      </c>
      <c r="O1445" s="10" t="s">
        <v>41</v>
      </c>
      <c r="P1445" s="10" t="s">
        <v>22</v>
      </c>
      <c r="Q1445" s="10" t="s">
        <v>18</v>
      </c>
      <c r="R1445" s="13">
        <f t="shared" si="2"/>
        <v>1</v>
      </c>
      <c r="S1445" s="6"/>
      <c r="T1445" s="6"/>
      <c r="U1445" s="6"/>
    </row>
    <row r="1446">
      <c r="A1446" s="9">
        <v>44409.0</v>
      </c>
      <c r="B1446" s="10" t="s">
        <v>9</v>
      </c>
      <c r="C1446" s="10" t="s">
        <v>10</v>
      </c>
      <c r="D1446" s="10" t="s">
        <v>11</v>
      </c>
      <c r="E1446" s="11">
        <v>242.384057971015</v>
      </c>
      <c r="F1446" s="12" t="s">
        <v>12</v>
      </c>
      <c r="G1446" s="13">
        <f t="shared" si="1"/>
        <v>1</v>
      </c>
      <c r="H1446" s="6"/>
      <c r="I1446" s="6"/>
      <c r="J1446" s="6"/>
      <c r="M1446" s="9">
        <v>44409.0</v>
      </c>
      <c r="N1446" s="10" t="s">
        <v>9</v>
      </c>
      <c r="O1446" s="10" t="s">
        <v>10</v>
      </c>
      <c r="P1446" s="10" t="s">
        <v>11</v>
      </c>
      <c r="Q1446" s="12" t="s">
        <v>12</v>
      </c>
      <c r="R1446" s="13">
        <f t="shared" si="2"/>
        <v>1</v>
      </c>
      <c r="S1446" s="6"/>
      <c r="T1446" s="6"/>
      <c r="U1446" s="6"/>
    </row>
    <row r="1447">
      <c r="A1447" s="9">
        <v>44409.0</v>
      </c>
      <c r="B1447" s="10" t="s">
        <v>9</v>
      </c>
      <c r="C1447" s="10" t="s">
        <v>10</v>
      </c>
      <c r="D1447" s="10" t="s">
        <v>13</v>
      </c>
      <c r="E1447" s="11">
        <v>242.688405797102</v>
      </c>
      <c r="F1447" s="10" t="s">
        <v>14</v>
      </c>
      <c r="G1447" s="13">
        <f t="shared" si="1"/>
        <v>1</v>
      </c>
      <c r="H1447" s="6"/>
      <c r="I1447" s="6"/>
      <c r="J1447" s="6"/>
      <c r="M1447" s="9">
        <v>44409.0</v>
      </c>
      <c r="N1447" s="10" t="s">
        <v>9</v>
      </c>
      <c r="O1447" s="10" t="s">
        <v>10</v>
      </c>
      <c r="P1447" s="10" t="s">
        <v>13</v>
      </c>
      <c r="Q1447" s="10" t="s">
        <v>14</v>
      </c>
      <c r="R1447" s="13">
        <f t="shared" si="2"/>
        <v>1</v>
      </c>
      <c r="S1447" s="6"/>
      <c r="T1447" s="6"/>
      <c r="U1447" s="6"/>
    </row>
    <row r="1448">
      <c r="A1448" s="9">
        <v>44409.0</v>
      </c>
      <c r="B1448" s="10" t="s">
        <v>9</v>
      </c>
      <c r="C1448" s="10" t="s">
        <v>10</v>
      </c>
      <c r="D1448" s="10" t="s">
        <v>17</v>
      </c>
      <c r="E1448" s="11">
        <v>242.992753623188</v>
      </c>
      <c r="F1448" s="10" t="s">
        <v>18</v>
      </c>
      <c r="G1448" s="13">
        <f t="shared" si="1"/>
        <v>1</v>
      </c>
      <c r="H1448" s="6"/>
      <c r="I1448" s="6"/>
      <c r="J1448" s="6"/>
      <c r="M1448" s="9">
        <v>44409.0</v>
      </c>
      <c r="N1448" s="10" t="s">
        <v>9</v>
      </c>
      <c r="O1448" s="10" t="s">
        <v>10</v>
      </c>
      <c r="P1448" s="10" t="s">
        <v>17</v>
      </c>
      <c r="Q1448" s="10" t="s">
        <v>18</v>
      </c>
      <c r="R1448" s="13">
        <f t="shared" si="2"/>
        <v>1</v>
      </c>
      <c r="S1448" s="6"/>
      <c r="T1448" s="6"/>
      <c r="U1448" s="6"/>
    </row>
    <row r="1449">
      <c r="A1449" s="9">
        <v>44409.0</v>
      </c>
      <c r="B1449" s="10" t="s">
        <v>9</v>
      </c>
      <c r="C1449" s="10" t="s">
        <v>10</v>
      </c>
      <c r="D1449" s="10" t="s">
        <v>19</v>
      </c>
      <c r="E1449" s="11">
        <v>243.297101449275</v>
      </c>
      <c r="F1449" s="10" t="s">
        <v>14</v>
      </c>
      <c r="G1449" s="13">
        <f t="shared" si="1"/>
        <v>1</v>
      </c>
      <c r="H1449" s="6"/>
      <c r="I1449" s="6"/>
      <c r="J1449" s="6"/>
      <c r="M1449" s="9">
        <v>44409.0</v>
      </c>
      <c r="N1449" s="10" t="s">
        <v>9</v>
      </c>
      <c r="O1449" s="10" t="s">
        <v>10</v>
      </c>
      <c r="P1449" s="10" t="s">
        <v>19</v>
      </c>
      <c r="Q1449" s="10" t="s">
        <v>14</v>
      </c>
      <c r="R1449" s="13">
        <f t="shared" si="2"/>
        <v>1</v>
      </c>
      <c r="S1449" s="6"/>
      <c r="T1449" s="6"/>
      <c r="U1449" s="6"/>
    </row>
    <row r="1450">
      <c r="A1450" s="9">
        <v>44409.0</v>
      </c>
      <c r="B1450" s="10" t="s">
        <v>9</v>
      </c>
      <c r="C1450" s="10" t="s">
        <v>10</v>
      </c>
      <c r="D1450" s="10" t="s">
        <v>20</v>
      </c>
      <c r="E1450" s="11">
        <v>243.601449275362</v>
      </c>
      <c r="F1450" s="10" t="s">
        <v>21</v>
      </c>
      <c r="G1450" s="13">
        <f t="shared" si="1"/>
        <v>1</v>
      </c>
      <c r="H1450" s="6"/>
      <c r="I1450" s="6"/>
      <c r="J1450" s="6"/>
      <c r="M1450" s="9">
        <v>44409.0</v>
      </c>
      <c r="N1450" s="10" t="s">
        <v>9</v>
      </c>
      <c r="O1450" s="10" t="s">
        <v>10</v>
      </c>
      <c r="P1450" s="10" t="s">
        <v>20</v>
      </c>
      <c r="Q1450" s="10" t="s">
        <v>21</v>
      </c>
      <c r="R1450" s="13">
        <f t="shared" si="2"/>
        <v>1</v>
      </c>
      <c r="S1450" s="6"/>
      <c r="T1450" s="6"/>
      <c r="U1450" s="6"/>
    </row>
    <row r="1451">
      <c r="A1451" s="9">
        <v>44409.0</v>
      </c>
      <c r="B1451" s="10" t="s">
        <v>9</v>
      </c>
      <c r="C1451" s="10" t="s">
        <v>10</v>
      </c>
      <c r="D1451" s="10" t="s">
        <v>22</v>
      </c>
      <c r="E1451" s="11">
        <v>243.905797101449</v>
      </c>
      <c r="F1451" s="10" t="s">
        <v>18</v>
      </c>
      <c r="G1451" s="13">
        <f t="shared" si="1"/>
        <v>1</v>
      </c>
      <c r="H1451" s="6"/>
      <c r="I1451" s="6"/>
      <c r="J1451" s="6"/>
      <c r="M1451" s="9">
        <v>44409.0</v>
      </c>
      <c r="N1451" s="10" t="s">
        <v>9</v>
      </c>
      <c r="O1451" s="10" t="s">
        <v>10</v>
      </c>
      <c r="P1451" s="10" t="s">
        <v>22</v>
      </c>
      <c r="Q1451" s="10" t="s">
        <v>18</v>
      </c>
      <c r="R1451" s="13">
        <f t="shared" si="2"/>
        <v>1</v>
      </c>
      <c r="S1451" s="6"/>
      <c r="T1451" s="6"/>
      <c r="U1451" s="6"/>
    </row>
    <row r="1452">
      <c r="A1452" s="9">
        <v>44409.0</v>
      </c>
      <c r="B1452" s="10" t="s">
        <v>9</v>
      </c>
      <c r="C1452" s="10" t="s">
        <v>10</v>
      </c>
      <c r="D1452" s="10" t="s">
        <v>22</v>
      </c>
      <c r="E1452" s="11">
        <v>244.210144927536</v>
      </c>
      <c r="F1452" s="10" t="s">
        <v>18</v>
      </c>
      <c r="G1452" s="13">
        <f t="shared" si="1"/>
        <v>1</v>
      </c>
      <c r="H1452" s="6"/>
      <c r="I1452" s="6"/>
      <c r="J1452" s="6"/>
      <c r="M1452" s="9">
        <v>44409.0</v>
      </c>
      <c r="N1452" s="10" t="s">
        <v>9</v>
      </c>
      <c r="O1452" s="10" t="s">
        <v>10</v>
      </c>
      <c r="P1452" s="10" t="s">
        <v>22</v>
      </c>
      <c r="Q1452" s="10" t="s">
        <v>18</v>
      </c>
      <c r="R1452" s="13">
        <f t="shared" si="2"/>
        <v>1</v>
      </c>
      <c r="S1452" s="6"/>
      <c r="T1452" s="6"/>
      <c r="U1452" s="6"/>
    </row>
    <row r="1453">
      <c r="A1453" s="9">
        <v>44409.0</v>
      </c>
      <c r="B1453" s="10" t="s">
        <v>23</v>
      </c>
      <c r="C1453" s="10" t="s">
        <v>60</v>
      </c>
      <c r="D1453" s="10" t="s">
        <v>22</v>
      </c>
      <c r="E1453" s="11">
        <v>244.514492753623</v>
      </c>
      <c r="F1453" s="10" t="s">
        <v>18</v>
      </c>
      <c r="G1453" s="13">
        <f t="shared" si="1"/>
        <v>1</v>
      </c>
      <c r="H1453" s="6"/>
      <c r="I1453" s="6"/>
      <c r="J1453" s="6"/>
      <c r="M1453" s="9">
        <v>44409.0</v>
      </c>
      <c r="N1453" s="10" t="s">
        <v>23</v>
      </c>
      <c r="O1453" s="10" t="s">
        <v>60</v>
      </c>
      <c r="P1453" s="10" t="s">
        <v>22</v>
      </c>
      <c r="Q1453" s="10" t="s">
        <v>18</v>
      </c>
      <c r="R1453" s="13">
        <f t="shared" si="2"/>
        <v>1</v>
      </c>
      <c r="S1453" s="6"/>
      <c r="T1453" s="6"/>
      <c r="U1453" s="6"/>
    </row>
    <row r="1454">
      <c r="A1454" s="9">
        <v>44409.0</v>
      </c>
      <c r="B1454" s="10" t="s">
        <v>23</v>
      </c>
      <c r="C1454" s="10" t="s">
        <v>61</v>
      </c>
      <c r="D1454" s="10" t="s">
        <v>13</v>
      </c>
      <c r="E1454" s="11">
        <v>244.81884057971</v>
      </c>
      <c r="F1454" s="10" t="s">
        <v>14</v>
      </c>
      <c r="G1454" s="13">
        <f t="shared" si="1"/>
        <v>1</v>
      </c>
      <c r="H1454" s="6"/>
      <c r="I1454" s="6"/>
      <c r="J1454" s="6"/>
      <c r="M1454" s="9">
        <v>44409.0</v>
      </c>
      <c r="N1454" s="10" t="s">
        <v>23</v>
      </c>
      <c r="O1454" s="10" t="s">
        <v>61</v>
      </c>
      <c r="P1454" s="10" t="s">
        <v>13</v>
      </c>
      <c r="Q1454" s="10" t="s">
        <v>14</v>
      </c>
      <c r="R1454" s="13">
        <f t="shared" si="2"/>
        <v>1</v>
      </c>
      <c r="S1454" s="6"/>
      <c r="T1454" s="6"/>
      <c r="U1454" s="6"/>
    </row>
    <row r="1455">
      <c r="A1455" s="9">
        <v>44409.0</v>
      </c>
      <c r="B1455" s="10" t="s">
        <v>23</v>
      </c>
      <c r="C1455" s="10" t="s">
        <v>62</v>
      </c>
      <c r="D1455" s="10" t="s">
        <v>27</v>
      </c>
      <c r="E1455" s="11">
        <v>245.123188405797</v>
      </c>
      <c r="F1455" s="10" t="s">
        <v>14</v>
      </c>
      <c r="G1455" s="13">
        <f t="shared" si="1"/>
        <v>1</v>
      </c>
      <c r="H1455" s="6"/>
      <c r="I1455" s="6"/>
      <c r="J1455" s="6"/>
      <c r="M1455" s="9">
        <v>44409.0</v>
      </c>
      <c r="N1455" s="10" t="s">
        <v>23</v>
      </c>
      <c r="O1455" s="10" t="s">
        <v>62</v>
      </c>
      <c r="P1455" s="10" t="s">
        <v>27</v>
      </c>
      <c r="Q1455" s="10" t="s">
        <v>14</v>
      </c>
      <c r="R1455" s="13">
        <f t="shared" si="2"/>
        <v>1</v>
      </c>
      <c r="S1455" s="6"/>
      <c r="T1455" s="6"/>
      <c r="U1455" s="6"/>
    </row>
    <row r="1456">
      <c r="A1456" s="9">
        <v>44409.0</v>
      </c>
      <c r="B1456" s="10" t="s">
        <v>23</v>
      </c>
      <c r="C1456" s="10" t="s">
        <v>28</v>
      </c>
      <c r="D1456" s="10" t="s">
        <v>19</v>
      </c>
      <c r="E1456" s="11">
        <v>245.427536231884</v>
      </c>
      <c r="F1456" s="10" t="s">
        <v>14</v>
      </c>
      <c r="G1456" s="13">
        <f t="shared" si="1"/>
        <v>1</v>
      </c>
      <c r="H1456" s="6"/>
      <c r="I1456" s="6"/>
      <c r="J1456" s="6"/>
      <c r="M1456" s="9">
        <v>44409.0</v>
      </c>
      <c r="N1456" s="10" t="s">
        <v>23</v>
      </c>
      <c r="O1456" s="10" t="s">
        <v>28</v>
      </c>
      <c r="P1456" s="10" t="s">
        <v>19</v>
      </c>
      <c r="Q1456" s="10" t="s">
        <v>14</v>
      </c>
      <c r="R1456" s="13">
        <f t="shared" si="2"/>
        <v>1</v>
      </c>
      <c r="S1456" s="6"/>
      <c r="T1456" s="6"/>
      <c r="U1456" s="6"/>
    </row>
    <row r="1457">
      <c r="A1457" s="9">
        <v>44409.0</v>
      </c>
      <c r="B1457" s="10" t="s">
        <v>23</v>
      </c>
      <c r="C1457" s="10" t="s">
        <v>63</v>
      </c>
      <c r="D1457" s="10" t="s">
        <v>27</v>
      </c>
      <c r="E1457" s="11">
        <v>245.731884057971</v>
      </c>
      <c r="F1457" s="10" t="s">
        <v>14</v>
      </c>
      <c r="G1457" s="13">
        <f t="shared" si="1"/>
        <v>1</v>
      </c>
      <c r="H1457" s="6"/>
      <c r="I1457" s="6"/>
      <c r="J1457" s="6"/>
      <c r="M1457" s="9">
        <v>44409.0</v>
      </c>
      <c r="N1457" s="10" t="s">
        <v>23</v>
      </c>
      <c r="O1457" s="10" t="s">
        <v>63</v>
      </c>
      <c r="P1457" s="10" t="s">
        <v>27</v>
      </c>
      <c r="Q1457" s="10" t="s">
        <v>14</v>
      </c>
      <c r="R1457" s="13">
        <f t="shared" si="2"/>
        <v>1</v>
      </c>
      <c r="S1457" s="6"/>
      <c r="T1457" s="6"/>
      <c r="U1457" s="6"/>
    </row>
    <row r="1458">
      <c r="A1458" s="9">
        <v>44409.0</v>
      </c>
      <c r="B1458" s="10" t="s">
        <v>23</v>
      </c>
      <c r="C1458" s="10">
        <v>248.0</v>
      </c>
      <c r="D1458" s="10" t="s">
        <v>30</v>
      </c>
      <c r="E1458" s="11">
        <v>246.036231884058</v>
      </c>
      <c r="F1458" s="10" t="s">
        <v>31</v>
      </c>
      <c r="G1458" s="13">
        <f t="shared" si="1"/>
        <v>1</v>
      </c>
      <c r="H1458" s="6"/>
      <c r="I1458" s="6"/>
      <c r="J1458" s="6"/>
      <c r="M1458" s="9">
        <v>44409.0</v>
      </c>
      <c r="N1458" s="10" t="s">
        <v>23</v>
      </c>
      <c r="O1458" s="10">
        <v>248.0</v>
      </c>
      <c r="P1458" s="10" t="s">
        <v>30</v>
      </c>
      <c r="Q1458" s="10" t="s">
        <v>31</v>
      </c>
      <c r="R1458" s="13">
        <f t="shared" si="2"/>
        <v>1</v>
      </c>
      <c r="S1458" s="6"/>
      <c r="T1458" s="6"/>
      <c r="U1458" s="6"/>
    </row>
    <row r="1459">
      <c r="A1459" s="9">
        <v>44409.0</v>
      </c>
      <c r="B1459" s="10" t="s">
        <v>23</v>
      </c>
      <c r="C1459" s="10" t="s">
        <v>32</v>
      </c>
      <c r="D1459" s="10" t="s">
        <v>20</v>
      </c>
      <c r="E1459" s="11">
        <v>246.340579710145</v>
      </c>
      <c r="F1459" s="10" t="s">
        <v>21</v>
      </c>
      <c r="G1459" s="13">
        <f t="shared" si="1"/>
        <v>1</v>
      </c>
      <c r="H1459" s="6"/>
      <c r="I1459" s="6"/>
      <c r="J1459" s="6"/>
      <c r="M1459" s="9">
        <v>44409.0</v>
      </c>
      <c r="N1459" s="10" t="s">
        <v>23</v>
      </c>
      <c r="O1459" s="10" t="s">
        <v>32</v>
      </c>
      <c r="P1459" s="10" t="s">
        <v>20</v>
      </c>
      <c r="Q1459" s="10" t="s">
        <v>21</v>
      </c>
      <c r="R1459" s="13">
        <f t="shared" si="2"/>
        <v>1</v>
      </c>
      <c r="S1459" s="6"/>
      <c r="T1459" s="6"/>
      <c r="U1459" s="6"/>
    </row>
    <row r="1460">
      <c r="A1460" s="9">
        <v>44409.0</v>
      </c>
      <c r="B1460" s="10" t="s">
        <v>23</v>
      </c>
      <c r="C1460" s="10" t="s">
        <v>33</v>
      </c>
      <c r="D1460" s="10" t="s">
        <v>34</v>
      </c>
      <c r="E1460" s="11">
        <v>246.644927536232</v>
      </c>
      <c r="F1460" s="10" t="s">
        <v>14</v>
      </c>
      <c r="G1460" s="13">
        <f t="shared" si="1"/>
        <v>1</v>
      </c>
      <c r="H1460" s="6"/>
      <c r="I1460" s="6"/>
      <c r="J1460" s="6"/>
      <c r="M1460" s="9">
        <v>44409.0</v>
      </c>
      <c r="N1460" s="10" t="s">
        <v>23</v>
      </c>
      <c r="O1460" s="10" t="s">
        <v>33</v>
      </c>
      <c r="P1460" s="10" t="s">
        <v>34</v>
      </c>
      <c r="Q1460" s="10" t="s">
        <v>14</v>
      </c>
      <c r="R1460" s="13">
        <f t="shared" si="2"/>
        <v>1</v>
      </c>
      <c r="S1460" s="6"/>
      <c r="T1460" s="6"/>
      <c r="U1460" s="6"/>
    </row>
    <row r="1461">
      <c r="A1461" s="9">
        <v>44409.0</v>
      </c>
      <c r="B1461" s="10" t="s">
        <v>23</v>
      </c>
      <c r="C1461" s="10" t="s">
        <v>35</v>
      </c>
      <c r="D1461" s="10" t="s">
        <v>34</v>
      </c>
      <c r="E1461" s="11">
        <v>246.949275362319</v>
      </c>
      <c r="F1461" s="10" t="s">
        <v>14</v>
      </c>
      <c r="G1461" s="13">
        <f t="shared" si="1"/>
        <v>1</v>
      </c>
      <c r="H1461" s="6"/>
      <c r="I1461" s="6"/>
      <c r="J1461" s="6"/>
      <c r="M1461" s="9">
        <v>44409.0</v>
      </c>
      <c r="N1461" s="10" t="s">
        <v>23</v>
      </c>
      <c r="O1461" s="10" t="s">
        <v>35</v>
      </c>
      <c r="P1461" s="10" t="s">
        <v>34</v>
      </c>
      <c r="Q1461" s="10" t="s">
        <v>14</v>
      </c>
      <c r="R1461" s="13">
        <f t="shared" si="2"/>
        <v>1</v>
      </c>
      <c r="S1461" s="6"/>
      <c r="T1461" s="6"/>
      <c r="U1461" s="6"/>
    </row>
    <row r="1462">
      <c r="A1462" s="9">
        <v>44409.0</v>
      </c>
      <c r="B1462" s="10" t="s">
        <v>23</v>
      </c>
      <c r="C1462" s="10">
        <v>4019.5</v>
      </c>
      <c r="D1462" s="10" t="s">
        <v>34</v>
      </c>
      <c r="E1462" s="11">
        <v>247.253623188406</v>
      </c>
      <c r="F1462" s="10" t="s">
        <v>14</v>
      </c>
      <c r="G1462" s="13">
        <f t="shared" si="1"/>
        <v>1</v>
      </c>
      <c r="H1462" s="6"/>
      <c r="I1462" s="6"/>
      <c r="J1462" s="6"/>
      <c r="M1462" s="9">
        <v>44409.0</v>
      </c>
      <c r="N1462" s="10" t="s">
        <v>23</v>
      </c>
      <c r="O1462" s="10">
        <v>4019.5</v>
      </c>
      <c r="P1462" s="10" t="s">
        <v>34</v>
      </c>
      <c r="Q1462" s="10" t="s">
        <v>14</v>
      </c>
      <c r="R1462" s="13">
        <f t="shared" si="2"/>
        <v>1</v>
      </c>
      <c r="S1462" s="6"/>
      <c r="T1462" s="6"/>
      <c r="U1462" s="6"/>
    </row>
    <row r="1463">
      <c r="A1463" s="9">
        <v>44409.0</v>
      </c>
      <c r="B1463" s="10" t="s">
        <v>23</v>
      </c>
      <c r="C1463" s="10">
        <v>3972.0</v>
      </c>
      <c r="D1463" s="10" t="s">
        <v>20</v>
      </c>
      <c r="E1463" s="11">
        <v>247.557971014493</v>
      </c>
      <c r="F1463" s="10" t="s">
        <v>21</v>
      </c>
      <c r="G1463" s="13">
        <f t="shared" si="1"/>
        <v>1</v>
      </c>
      <c r="H1463" s="6"/>
      <c r="I1463" s="6"/>
      <c r="J1463" s="6"/>
      <c r="M1463" s="9">
        <v>44409.0</v>
      </c>
      <c r="N1463" s="10" t="s">
        <v>23</v>
      </c>
      <c r="O1463" s="10">
        <v>3972.0</v>
      </c>
      <c r="P1463" s="10" t="s">
        <v>20</v>
      </c>
      <c r="Q1463" s="10" t="s">
        <v>21</v>
      </c>
      <c r="R1463" s="13">
        <f t="shared" si="2"/>
        <v>1</v>
      </c>
      <c r="S1463" s="6"/>
      <c r="T1463" s="6"/>
      <c r="U1463" s="6"/>
    </row>
    <row r="1464">
      <c r="A1464" s="9">
        <v>44409.0</v>
      </c>
      <c r="B1464" s="10" t="s">
        <v>23</v>
      </c>
      <c r="C1464" s="10">
        <v>3924.5</v>
      </c>
      <c r="D1464" s="10" t="s">
        <v>36</v>
      </c>
      <c r="E1464" s="11">
        <v>247.862318840579</v>
      </c>
      <c r="F1464" s="10" t="s">
        <v>12</v>
      </c>
      <c r="G1464" s="13">
        <f t="shared" si="1"/>
        <v>1</v>
      </c>
      <c r="H1464" s="6"/>
      <c r="I1464" s="6"/>
      <c r="J1464" s="6"/>
      <c r="M1464" s="9">
        <v>44409.0</v>
      </c>
      <c r="N1464" s="10" t="s">
        <v>23</v>
      </c>
      <c r="O1464" s="10">
        <v>3924.5</v>
      </c>
      <c r="P1464" s="10" t="s">
        <v>36</v>
      </c>
      <c r="Q1464" s="10" t="s">
        <v>12</v>
      </c>
      <c r="R1464" s="13">
        <f t="shared" si="2"/>
        <v>1</v>
      </c>
      <c r="S1464" s="6"/>
      <c r="T1464" s="6"/>
      <c r="U1464" s="6"/>
    </row>
    <row r="1465">
      <c r="A1465" s="9">
        <v>44409.0</v>
      </c>
      <c r="B1465" s="10" t="s">
        <v>23</v>
      </c>
      <c r="C1465" s="10" t="s">
        <v>357</v>
      </c>
      <c r="D1465" s="10" t="s">
        <v>34</v>
      </c>
      <c r="E1465" s="11">
        <v>248.166666666666</v>
      </c>
      <c r="F1465" s="10" t="s">
        <v>14</v>
      </c>
      <c r="G1465" s="13">
        <f t="shared" si="1"/>
        <v>1</v>
      </c>
      <c r="H1465" s="6"/>
      <c r="I1465" s="6"/>
      <c r="J1465" s="6"/>
      <c r="M1465" s="9">
        <v>44409.0</v>
      </c>
      <c r="N1465" s="10" t="s">
        <v>23</v>
      </c>
      <c r="O1465" s="10" t="s">
        <v>357</v>
      </c>
      <c r="P1465" s="10" t="s">
        <v>34</v>
      </c>
      <c r="Q1465" s="10" t="s">
        <v>14</v>
      </c>
      <c r="R1465" s="13">
        <f t="shared" si="2"/>
        <v>1</v>
      </c>
      <c r="S1465" s="6"/>
      <c r="T1465" s="6"/>
      <c r="U1465" s="6"/>
    </row>
    <row r="1466">
      <c r="A1466" s="9">
        <v>44409.0</v>
      </c>
      <c r="B1466" s="10" t="s">
        <v>23</v>
      </c>
      <c r="C1466" s="10" t="s">
        <v>358</v>
      </c>
      <c r="D1466" s="10" t="s">
        <v>30</v>
      </c>
      <c r="E1466" s="11">
        <v>248.471014492753</v>
      </c>
      <c r="F1466" s="10" t="s">
        <v>31</v>
      </c>
      <c r="G1466" s="13">
        <f t="shared" si="1"/>
        <v>1</v>
      </c>
      <c r="H1466" s="6"/>
      <c r="I1466" s="6"/>
      <c r="J1466" s="6"/>
      <c r="M1466" s="9">
        <v>44409.0</v>
      </c>
      <c r="N1466" s="10" t="s">
        <v>23</v>
      </c>
      <c r="O1466" s="10" t="s">
        <v>358</v>
      </c>
      <c r="P1466" s="10" t="s">
        <v>30</v>
      </c>
      <c r="Q1466" s="10" t="s">
        <v>31</v>
      </c>
      <c r="R1466" s="13">
        <f t="shared" si="2"/>
        <v>1</v>
      </c>
      <c r="S1466" s="6"/>
      <c r="T1466" s="6"/>
      <c r="U1466" s="6"/>
    </row>
    <row r="1467">
      <c r="A1467" s="9">
        <v>44409.0</v>
      </c>
      <c r="B1467" s="10" t="s">
        <v>23</v>
      </c>
      <c r="C1467" s="10" t="s">
        <v>39</v>
      </c>
      <c r="D1467" s="10" t="s">
        <v>36</v>
      </c>
      <c r="E1467" s="11">
        <v>248.77536231884</v>
      </c>
      <c r="F1467" s="10" t="s">
        <v>12</v>
      </c>
      <c r="G1467" s="13">
        <f t="shared" si="1"/>
        <v>1</v>
      </c>
      <c r="H1467" s="6"/>
      <c r="I1467" s="6"/>
      <c r="J1467" s="6"/>
      <c r="M1467" s="9">
        <v>44409.0</v>
      </c>
      <c r="N1467" s="10" t="s">
        <v>23</v>
      </c>
      <c r="O1467" s="10" t="s">
        <v>39</v>
      </c>
      <c r="P1467" s="10" t="s">
        <v>36</v>
      </c>
      <c r="Q1467" s="10" t="s">
        <v>12</v>
      </c>
      <c r="R1467" s="13">
        <f t="shared" si="2"/>
        <v>1</v>
      </c>
      <c r="S1467" s="6"/>
      <c r="T1467" s="6"/>
      <c r="U1467" s="6"/>
    </row>
    <row r="1468">
      <c r="A1468" s="9">
        <v>44409.0</v>
      </c>
      <c r="B1468" s="10" t="s">
        <v>40</v>
      </c>
      <c r="C1468" s="10" t="s">
        <v>41</v>
      </c>
      <c r="D1468" s="10" t="s">
        <v>22</v>
      </c>
      <c r="E1468" s="11">
        <v>249.079710144927</v>
      </c>
      <c r="F1468" s="10" t="s">
        <v>18</v>
      </c>
      <c r="G1468" s="13">
        <f t="shared" si="1"/>
        <v>1</v>
      </c>
      <c r="H1468" s="6"/>
      <c r="I1468" s="6"/>
      <c r="J1468" s="6"/>
      <c r="M1468" s="9">
        <v>44409.0</v>
      </c>
      <c r="N1468" s="10" t="s">
        <v>40</v>
      </c>
      <c r="O1468" s="10" t="s">
        <v>41</v>
      </c>
      <c r="P1468" s="10" t="s">
        <v>22</v>
      </c>
      <c r="Q1468" s="10" t="s">
        <v>18</v>
      </c>
      <c r="R1468" s="13">
        <f t="shared" si="2"/>
        <v>1</v>
      </c>
      <c r="S1468" s="6"/>
      <c r="T1468" s="6"/>
      <c r="U1468" s="6"/>
    </row>
    <row r="1469">
      <c r="A1469" s="9">
        <v>44409.0</v>
      </c>
      <c r="B1469" s="10" t="s">
        <v>40</v>
      </c>
      <c r="C1469" s="10" t="s">
        <v>41</v>
      </c>
      <c r="D1469" s="10" t="s">
        <v>22</v>
      </c>
      <c r="E1469" s="11">
        <v>249.384057971014</v>
      </c>
      <c r="F1469" s="10" t="s">
        <v>18</v>
      </c>
      <c r="G1469" s="13">
        <f t="shared" si="1"/>
        <v>1</v>
      </c>
      <c r="H1469" s="6"/>
      <c r="I1469" s="6"/>
      <c r="J1469" s="6"/>
      <c r="M1469" s="9">
        <v>44409.0</v>
      </c>
      <c r="N1469" s="10" t="s">
        <v>40</v>
      </c>
      <c r="O1469" s="10" t="s">
        <v>41</v>
      </c>
      <c r="P1469" s="10" t="s">
        <v>22</v>
      </c>
      <c r="Q1469" s="10" t="s">
        <v>18</v>
      </c>
      <c r="R1469" s="13">
        <f t="shared" si="2"/>
        <v>1</v>
      </c>
      <c r="S1469" s="6"/>
      <c r="T1469" s="6"/>
      <c r="U1469" s="6"/>
    </row>
    <row r="1470">
      <c r="A1470" s="9">
        <v>44409.0</v>
      </c>
      <c r="B1470" s="10" t="s">
        <v>9</v>
      </c>
      <c r="C1470" s="10" t="s">
        <v>10</v>
      </c>
      <c r="D1470" s="10" t="s">
        <v>11</v>
      </c>
      <c r="E1470" s="11">
        <v>189.174143296913</v>
      </c>
      <c r="F1470" s="12" t="s">
        <v>12</v>
      </c>
      <c r="G1470" s="13">
        <f t="shared" si="1"/>
        <v>1</v>
      </c>
      <c r="H1470" s="6"/>
      <c r="I1470" s="6"/>
      <c r="J1470" s="6"/>
      <c r="M1470" s="9">
        <v>44409.0</v>
      </c>
      <c r="N1470" s="10" t="s">
        <v>9</v>
      </c>
      <c r="O1470" s="10" t="s">
        <v>10</v>
      </c>
      <c r="P1470" s="10" t="s">
        <v>11</v>
      </c>
      <c r="Q1470" s="12" t="s">
        <v>12</v>
      </c>
      <c r="R1470" s="13">
        <f t="shared" si="2"/>
        <v>1</v>
      </c>
      <c r="S1470" s="6"/>
      <c r="T1470" s="6"/>
      <c r="U1470" s="6"/>
    </row>
    <row r="1471">
      <c r="A1471" s="9">
        <v>44409.0</v>
      </c>
      <c r="B1471" s="10" t="s">
        <v>9</v>
      </c>
      <c r="C1471" s="10" t="s">
        <v>10</v>
      </c>
      <c r="D1471" s="10" t="s">
        <v>13</v>
      </c>
      <c r="E1471" s="11">
        <v>189.169428979621</v>
      </c>
      <c r="F1471" s="10" t="s">
        <v>14</v>
      </c>
      <c r="G1471" s="13">
        <f t="shared" si="1"/>
        <v>1</v>
      </c>
      <c r="H1471" s="6"/>
      <c r="I1471" s="6"/>
      <c r="J1471" s="6"/>
      <c r="M1471" s="9">
        <v>44409.0</v>
      </c>
      <c r="N1471" s="10" t="s">
        <v>9</v>
      </c>
      <c r="O1471" s="10" t="s">
        <v>10</v>
      </c>
      <c r="P1471" s="10" t="s">
        <v>13</v>
      </c>
      <c r="Q1471" s="10" t="s">
        <v>14</v>
      </c>
      <c r="R1471" s="13">
        <f t="shared" si="2"/>
        <v>1</v>
      </c>
      <c r="S1471" s="6"/>
      <c r="T1471" s="6"/>
      <c r="U1471" s="6"/>
    </row>
    <row r="1472">
      <c r="A1472" s="9">
        <v>44409.0</v>
      </c>
      <c r="B1472" s="10" t="s">
        <v>9</v>
      </c>
      <c r="C1472" s="10" t="s">
        <v>10</v>
      </c>
      <c r="D1472" s="10" t="s">
        <v>17</v>
      </c>
      <c r="E1472" s="11">
        <v>189.16471466233</v>
      </c>
      <c r="F1472" s="10" t="s">
        <v>18</v>
      </c>
      <c r="G1472" s="13">
        <f t="shared" si="1"/>
        <v>1</v>
      </c>
      <c r="H1472" s="6"/>
      <c r="I1472" s="6"/>
      <c r="J1472" s="6"/>
      <c r="M1472" s="9">
        <v>44409.0</v>
      </c>
      <c r="N1472" s="10" t="s">
        <v>9</v>
      </c>
      <c r="O1472" s="10" t="s">
        <v>10</v>
      </c>
      <c r="P1472" s="10" t="s">
        <v>17</v>
      </c>
      <c r="Q1472" s="10" t="s">
        <v>18</v>
      </c>
      <c r="R1472" s="13">
        <f t="shared" si="2"/>
        <v>1</v>
      </c>
      <c r="S1472" s="6"/>
      <c r="T1472" s="6"/>
      <c r="U1472" s="6"/>
    </row>
    <row r="1473">
      <c r="A1473" s="9">
        <v>44409.0</v>
      </c>
      <c r="B1473" s="10" t="s">
        <v>9</v>
      </c>
      <c r="C1473" s="10" t="s">
        <v>10</v>
      </c>
      <c r="D1473" s="10" t="s">
        <v>19</v>
      </c>
      <c r="E1473" s="11">
        <v>189.160000345039</v>
      </c>
      <c r="F1473" s="10" t="s">
        <v>14</v>
      </c>
      <c r="G1473" s="13">
        <f t="shared" si="1"/>
        <v>1</v>
      </c>
      <c r="H1473" s="6"/>
      <c r="I1473" s="6"/>
      <c r="J1473" s="6"/>
      <c r="M1473" s="9">
        <v>44409.0</v>
      </c>
      <c r="N1473" s="10" t="s">
        <v>9</v>
      </c>
      <c r="O1473" s="10" t="s">
        <v>10</v>
      </c>
      <c r="P1473" s="10" t="s">
        <v>19</v>
      </c>
      <c r="Q1473" s="10" t="s">
        <v>14</v>
      </c>
      <c r="R1473" s="13">
        <f t="shared" si="2"/>
        <v>1</v>
      </c>
      <c r="S1473" s="6"/>
      <c r="T1473" s="6"/>
      <c r="U1473" s="6"/>
    </row>
    <row r="1474">
      <c r="A1474" s="9">
        <v>44409.0</v>
      </c>
      <c r="B1474" s="10" t="s">
        <v>9</v>
      </c>
      <c r="C1474" s="10" t="s">
        <v>10</v>
      </c>
      <c r="D1474" s="10" t="s">
        <v>20</v>
      </c>
      <c r="E1474" s="11">
        <v>189.155286027748</v>
      </c>
      <c r="F1474" s="10" t="s">
        <v>21</v>
      </c>
      <c r="G1474" s="13">
        <f t="shared" si="1"/>
        <v>1</v>
      </c>
      <c r="H1474" s="6"/>
      <c r="I1474" s="6"/>
      <c r="J1474" s="6"/>
      <c r="M1474" s="9">
        <v>44409.0</v>
      </c>
      <c r="N1474" s="10" t="s">
        <v>9</v>
      </c>
      <c r="O1474" s="10" t="s">
        <v>10</v>
      </c>
      <c r="P1474" s="10" t="s">
        <v>20</v>
      </c>
      <c r="Q1474" s="10" t="s">
        <v>21</v>
      </c>
      <c r="R1474" s="13">
        <f t="shared" si="2"/>
        <v>1</v>
      </c>
      <c r="S1474" s="6"/>
      <c r="T1474" s="6"/>
      <c r="U1474" s="6"/>
    </row>
    <row r="1475">
      <c r="A1475" s="9">
        <v>44409.0</v>
      </c>
      <c r="B1475" s="10" t="s">
        <v>9</v>
      </c>
      <c r="C1475" s="10" t="s">
        <v>10</v>
      </c>
      <c r="D1475" s="10" t="s">
        <v>22</v>
      </c>
      <c r="E1475" s="11">
        <v>189.150571710457</v>
      </c>
      <c r="F1475" s="10" t="s">
        <v>18</v>
      </c>
      <c r="G1475" s="13">
        <f t="shared" si="1"/>
        <v>1</v>
      </c>
      <c r="H1475" s="6"/>
      <c r="I1475" s="6"/>
      <c r="J1475" s="6"/>
      <c r="M1475" s="9">
        <v>44409.0</v>
      </c>
      <c r="N1475" s="10" t="s">
        <v>9</v>
      </c>
      <c r="O1475" s="10" t="s">
        <v>10</v>
      </c>
      <c r="P1475" s="10" t="s">
        <v>22</v>
      </c>
      <c r="Q1475" s="10" t="s">
        <v>18</v>
      </c>
      <c r="R1475" s="13">
        <f t="shared" si="2"/>
        <v>1</v>
      </c>
      <c r="S1475" s="6"/>
      <c r="T1475" s="6"/>
      <c r="U1475" s="6"/>
    </row>
    <row r="1476">
      <c r="A1476" s="9">
        <v>44409.0</v>
      </c>
      <c r="B1476" s="10" t="s">
        <v>9</v>
      </c>
      <c r="C1476" s="10" t="s">
        <v>10</v>
      </c>
      <c r="D1476" s="10" t="s">
        <v>22</v>
      </c>
      <c r="E1476" s="11">
        <v>189.145857393166</v>
      </c>
      <c r="F1476" s="10" t="s">
        <v>18</v>
      </c>
      <c r="G1476" s="13">
        <f t="shared" si="1"/>
        <v>1</v>
      </c>
      <c r="H1476" s="6"/>
      <c r="I1476" s="6"/>
      <c r="J1476" s="6"/>
      <c r="M1476" s="9">
        <v>44409.0</v>
      </c>
      <c r="N1476" s="10" t="s">
        <v>9</v>
      </c>
      <c r="O1476" s="10" t="s">
        <v>10</v>
      </c>
      <c r="P1476" s="10" t="s">
        <v>22</v>
      </c>
      <c r="Q1476" s="10" t="s">
        <v>18</v>
      </c>
      <c r="R1476" s="13">
        <f t="shared" si="2"/>
        <v>1</v>
      </c>
      <c r="S1476" s="6"/>
      <c r="T1476" s="6"/>
      <c r="U1476" s="6"/>
    </row>
    <row r="1477">
      <c r="A1477" s="9">
        <v>44409.0</v>
      </c>
      <c r="B1477" s="10" t="s">
        <v>23</v>
      </c>
      <c r="C1477" s="10" t="s">
        <v>359</v>
      </c>
      <c r="D1477" s="10" t="s">
        <v>22</v>
      </c>
      <c r="E1477" s="11">
        <v>189.141143075874</v>
      </c>
      <c r="F1477" s="10" t="s">
        <v>18</v>
      </c>
      <c r="G1477" s="13">
        <f t="shared" si="1"/>
        <v>1</v>
      </c>
      <c r="H1477" s="6"/>
      <c r="I1477" s="6"/>
      <c r="J1477" s="6"/>
      <c r="M1477" s="9">
        <v>44409.0</v>
      </c>
      <c r="N1477" s="10" t="s">
        <v>23</v>
      </c>
      <c r="O1477" s="10" t="s">
        <v>359</v>
      </c>
      <c r="P1477" s="10" t="s">
        <v>22</v>
      </c>
      <c r="Q1477" s="10" t="s">
        <v>18</v>
      </c>
      <c r="R1477" s="13">
        <f t="shared" si="2"/>
        <v>1</v>
      </c>
      <c r="S1477" s="6"/>
      <c r="T1477" s="6"/>
      <c r="U1477" s="6"/>
    </row>
    <row r="1478">
      <c r="A1478" s="9">
        <v>44409.0</v>
      </c>
      <c r="B1478" s="10" t="s">
        <v>23</v>
      </c>
      <c r="C1478" s="10" t="s">
        <v>360</v>
      </c>
      <c r="D1478" s="10" t="s">
        <v>13</v>
      </c>
      <c r="E1478" s="11">
        <v>189.136428758583</v>
      </c>
      <c r="F1478" s="10" t="s">
        <v>14</v>
      </c>
      <c r="G1478" s="13">
        <f t="shared" si="1"/>
        <v>1</v>
      </c>
      <c r="H1478" s="6"/>
      <c r="I1478" s="6"/>
      <c r="J1478" s="6"/>
      <c r="M1478" s="9">
        <v>44409.0</v>
      </c>
      <c r="N1478" s="10" t="s">
        <v>23</v>
      </c>
      <c r="O1478" s="10" t="s">
        <v>360</v>
      </c>
      <c r="P1478" s="10" t="s">
        <v>13</v>
      </c>
      <c r="Q1478" s="10" t="s">
        <v>14</v>
      </c>
      <c r="R1478" s="13">
        <f t="shared" si="2"/>
        <v>1</v>
      </c>
      <c r="S1478" s="6"/>
      <c r="T1478" s="6"/>
      <c r="U1478" s="6"/>
    </row>
    <row r="1479">
      <c r="A1479" s="9">
        <v>44409.0</v>
      </c>
      <c r="B1479" s="10" t="s">
        <v>23</v>
      </c>
      <c r="C1479" s="10" t="s">
        <v>361</v>
      </c>
      <c r="D1479" s="10" t="s">
        <v>27</v>
      </c>
      <c r="E1479" s="11">
        <v>189.131714441292</v>
      </c>
      <c r="F1479" s="10" t="s">
        <v>14</v>
      </c>
      <c r="G1479" s="13">
        <f t="shared" si="1"/>
        <v>1</v>
      </c>
      <c r="H1479" s="6"/>
      <c r="I1479" s="6"/>
      <c r="J1479" s="6"/>
      <c r="M1479" s="9">
        <v>44409.0</v>
      </c>
      <c r="N1479" s="10" t="s">
        <v>23</v>
      </c>
      <c r="O1479" s="10" t="s">
        <v>361</v>
      </c>
      <c r="P1479" s="10" t="s">
        <v>27</v>
      </c>
      <c r="Q1479" s="10" t="s">
        <v>14</v>
      </c>
      <c r="R1479" s="13">
        <f t="shared" si="2"/>
        <v>1</v>
      </c>
      <c r="S1479" s="6"/>
      <c r="T1479" s="6"/>
      <c r="U1479" s="6"/>
    </row>
    <row r="1480">
      <c r="A1480" s="9">
        <v>44409.0</v>
      </c>
      <c r="B1480" s="10" t="s">
        <v>23</v>
      </c>
      <c r="C1480" s="10" t="s">
        <v>28</v>
      </c>
      <c r="D1480" s="10" t="s">
        <v>19</v>
      </c>
      <c r="E1480" s="11">
        <v>189.127000124001</v>
      </c>
      <c r="F1480" s="10" t="s">
        <v>14</v>
      </c>
      <c r="G1480" s="13">
        <f t="shared" si="1"/>
        <v>1</v>
      </c>
      <c r="H1480" s="6"/>
      <c r="I1480" s="6"/>
      <c r="J1480" s="6"/>
      <c r="M1480" s="9">
        <v>44409.0</v>
      </c>
      <c r="N1480" s="10" t="s">
        <v>23</v>
      </c>
      <c r="O1480" s="10" t="s">
        <v>28</v>
      </c>
      <c r="P1480" s="10" t="s">
        <v>19</v>
      </c>
      <c r="Q1480" s="10" t="s">
        <v>14</v>
      </c>
      <c r="R1480" s="13">
        <f t="shared" si="2"/>
        <v>1</v>
      </c>
      <c r="S1480" s="6"/>
      <c r="T1480" s="6"/>
      <c r="U1480" s="6"/>
    </row>
    <row r="1481">
      <c r="A1481" s="9">
        <v>44409.0</v>
      </c>
      <c r="B1481" s="10" t="s">
        <v>23</v>
      </c>
      <c r="C1481" s="10" t="s">
        <v>362</v>
      </c>
      <c r="D1481" s="10" t="s">
        <v>27</v>
      </c>
      <c r="E1481" s="11">
        <v>189.12228580671</v>
      </c>
      <c r="F1481" s="10" t="s">
        <v>14</v>
      </c>
      <c r="G1481" s="13">
        <f t="shared" si="1"/>
        <v>1</v>
      </c>
      <c r="H1481" s="6"/>
      <c r="I1481" s="6"/>
      <c r="J1481" s="6"/>
      <c r="M1481" s="9">
        <v>44409.0</v>
      </c>
      <c r="N1481" s="10" t="s">
        <v>23</v>
      </c>
      <c r="O1481" s="10" t="s">
        <v>362</v>
      </c>
      <c r="P1481" s="10" t="s">
        <v>27</v>
      </c>
      <c r="Q1481" s="10" t="s">
        <v>14</v>
      </c>
      <c r="R1481" s="13">
        <f t="shared" si="2"/>
        <v>1</v>
      </c>
      <c r="S1481" s="6"/>
      <c r="T1481" s="6"/>
      <c r="U1481" s="6"/>
    </row>
    <row r="1482">
      <c r="A1482" s="9">
        <v>44409.0</v>
      </c>
      <c r="B1482" s="10" t="s">
        <v>23</v>
      </c>
      <c r="C1482" s="10">
        <v>249.0</v>
      </c>
      <c r="D1482" s="10" t="s">
        <v>30</v>
      </c>
      <c r="E1482" s="11">
        <v>189.117571489419</v>
      </c>
      <c r="F1482" s="10" t="s">
        <v>31</v>
      </c>
      <c r="G1482" s="13">
        <f t="shared" si="1"/>
        <v>1</v>
      </c>
      <c r="H1482" s="6"/>
      <c r="I1482" s="6"/>
      <c r="J1482" s="6"/>
      <c r="M1482" s="9">
        <v>44409.0</v>
      </c>
      <c r="N1482" s="10" t="s">
        <v>23</v>
      </c>
      <c r="O1482" s="10">
        <v>249.0</v>
      </c>
      <c r="P1482" s="10" t="s">
        <v>30</v>
      </c>
      <c r="Q1482" s="10" t="s">
        <v>31</v>
      </c>
      <c r="R1482" s="13">
        <f t="shared" si="2"/>
        <v>1</v>
      </c>
      <c r="S1482" s="6"/>
      <c r="T1482" s="6"/>
      <c r="U1482" s="6"/>
    </row>
    <row r="1483">
      <c r="A1483" s="9">
        <v>44409.0</v>
      </c>
      <c r="B1483" s="10" t="s">
        <v>16</v>
      </c>
      <c r="C1483" s="10" t="s">
        <v>363</v>
      </c>
      <c r="D1483" s="10" t="s">
        <v>22</v>
      </c>
      <c r="E1483" s="11">
        <v>189.112857172128</v>
      </c>
      <c r="F1483" s="10" t="s">
        <v>18</v>
      </c>
      <c r="G1483" s="13">
        <f t="shared" si="1"/>
        <v>1</v>
      </c>
      <c r="H1483" s="6"/>
      <c r="I1483" s="6"/>
      <c r="J1483" s="6"/>
      <c r="M1483" s="9">
        <v>44409.0</v>
      </c>
      <c r="N1483" s="10" t="s">
        <v>16</v>
      </c>
      <c r="O1483" s="10" t="s">
        <v>363</v>
      </c>
      <c r="P1483" s="10" t="s">
        <v>22</v>
      </c>
      <c r="Q1483" s="10" t="s">
        <v>18</v>
      </c>
      <c r="R1483" s="13">
        <f t="shared" si="2"/>
        <v>1</v>
      </c>
      <c r="S1483" s="6"/>
      <c r="T1483" s="6"/>
      <c r="U1483" s="6"/>
    </row>
    <row r="1484">
      <c r="A1484" s="9">
        <v>44409.0</v>
      </c>
      <c r="B1484" s="10" t="s">
        <v>16</v>
      </c>
      <c r="C1484" s="10" t="s">
        <v>65</v>
      </c>
      <c r="D1484" s="10" t="s">
        <v>19</v>
      </c>
      <c r="E1484" s="11">
        <v>189.108142854836</v>
      </c>
      <c r="F1484" s="10" t="s">
        <v>14</v>
      </c>
      <c r="G1484" s="13">
        <f t="shared" si="1"/>
        <v>1</v>
      </c>
      <c r="H1484" s="6"/>
      <c r="I1484" s="6"/>
      <c r="J1484" s="6"/>
      <c r="M1484" s="9">
        <v>44409.0</v>
      </c>
      <c r="N1484" s="10" t="s">
        <v>16</v>
      </c>
      <c r="O1484" s="10" t="s">
        <v>65</v>
      </c>
      <c r="P1484" s="10" t="s">
        <v>19</v>
      </c>
      <c r="Q1484" s="10" t="s">
        <v>14</v>
      </c>
      <c r="R1484" s="13">
        <f t="shared" si="2"/>
        <v>1</v>
      </c>
      <c r="S1484" s="6"/>
      <c r="T1484" s="6"/>
      <c r="U1484" s="6"/>
    </row>
    <row r="1485">
      <c r="A1485" s="9">
        <v>44409.0</v>
      </c>
      <c r="B1485" s="10" t="s">
        <v>16</v>
      </c>
      <c r="C1485" s="10" t="s">
        <v>66</v>
      </c>
      <c r="D1485" s="10" t="s">
        <v>22</v>
      </c>
      <c r="E1485" s="11">
        <v>189.103428537545</v>
      </c>
      <c r="F1485" s="10" t="s">
        <v>18</v>
      </c>
      <c r="G1485" s="13">
        <f t="shared" si="1"/>
        <v>1</v>
      </c>
      <c r="H1485" s="6"/>
      <c r="I1485" s="6"/>
      <c r="J1485" s="6"/>
      <c r="M1485" s="9">
        <v>44409.0</v>
      </c>
      <c r="N1485" s="10" t="s">
        <v>16</v>
      </c>
      <c r="O1485" s="10" t="s">
        <v>66</v>
      </c>
      <c r="P1485" s="10" t="s">
        <v>22</v>
      </c>
      <c r="Q1485" s="10" t="s">
        <v>18</v>
      </c>
      <c r="R1485" s="13">
        <f t="shared" si="2"/>
        <v>1</v>
      </c>
      <c r="S1485" s="6"/>
      <c r="T1485" s="6"/>
      <c r="U1485" s="6"/>
    </row>
    <row r="1486">
      <c r="A1486" s="9">
        <v>44409.0</v>
      </c>
      <c r="B1486" s="10" t="s">
        <v>16</v>
      </c>
      <c r="C1486" s="10" t="s">
        <v>66</v>
      </c>
      <c r="D1486" s="10" t="s">
        <v>22</v>
      </c>
      <c r="E1486" s="11">
        <v>189.098714220254</v>
      </c>
      <c r="F1486" s="10" t="s">
        <v>18</v>
      </c>
      <c r="G1486" s="13">
        <f t="shared" si="1"/>
        <v>1</v>
      </c>
      <c r="H1486" s="6"/>
      <c r="I1486" s="6"/>
      <c r="J1486" s="6"/>
      <c r="M1486" s="9">
        <v>44409.0</v>
      </c>
      <c r="N1486" s="10" t="s">
        <v>16</v>
      </c>
      <c r="O1486" s="10" t="s">
        <v>66</v>
      </c>
      <c r="P1486" s="10" t="s">
        <v>22</v>
      </c>
      <c r="Q1486" s="10" t="s">
        <v>18</v>
      </c>
      <c r="R1486" s="13">
        <f t="shared" si="2"/>
        <v>1</v>
      </c>
      <c r="S1486" s="6"/>
      <c r="T1486" s="6"/>
      <c r="U1486" s="6"/>
    </row>
    <row r="1487">
      <c r="A1487" s="9">
        <v>44409.0</v>
      </c>
      <c r="B1487" s="10" t="s">
        <v>16</v>
      </c>
      <c r="C1487" s="10" t="s">
        <v>364</v>
      </c>
      <c r="D1487" s="10" t="s">
        <v>17</v>
      </c>
      <c r="E1487" s="11">
        <v>189.093999902963</v>
      </c>
      <c r="F1487" s="10" t="s">
        <v>18</v>
      </c>
      <c r="G1487" s="13">
        <f t="shared" si="1"/>
        <v>1</v>
      </c>
      <c r="H1487" s="6"/>
      <c r="I1487" s="6"/>
      <c r="J1487" s="6"/>
      <c r="M1487" s="9">
        <v>44409.0</v>
      </c>
      <c r="N1487" s="10" t="s">
        <v>16</v>
      </c>
      <c r="O1487" s="10" t="s">
        <v>364</v>
      </c>
      <c r="P1487" s="10" t="s">
        <v>17</v>
      </c>
      <c r="Q1487" s="10" t="s">
        <v>18</v>
      </c>
      <c r="R1487" s="13">
        <f t="shared" si="2"/>
        <v>1</v>
      </c>
      <c r="S1487" s="6"/>
      <c r="T1487" s="6"/>
      <c r="U1487" s="6"/>
    </row>
    <row r="1488">
      <c r="A1488" s="9">
        <v>44409.0</v>
      </c>
      <c r="B1488" s="10" t="s">
        <v>16</v>
      </c>
      <c r="C1488" s="10" t="s">
        <v>365</v>
      </c>
      <c r="D1488" s="10" t="s">
        <v>20</v>
      </c>
      <c r="E1488" s="11">
        <v>189.089285585672</v>
      </c>
      <c r="F1488" s="10" t="s">
        <v>21</v>
      </c>
      <c r="G1488" s="13">
        <f t="shared" si="1"/>
        <v>1</v>
      </c>
      <c r="H1488" s="6"/>
      <c r="I1488" s="6"/>
      <c r="J1488" s="6"/>
      <c r="M1488" s="9">
        <v>44409.0</v>
      </c>
      <c r="N1488" s="10" t="s">
        <v>16</v>
      </c>
      <c r="O1488" s="10" t="s">
        <v>365</v>
      </c>
      <c r="P1488" s="10" t="s">
        <v>20</v>
      </c>
      <c r="Q1488" s="10" t="s">
        <v>21</v>
      </c>
      <c r="R1488" s="13">
        <f t="shared" si="2"/>
        <v>1</v>
      </c>
      <c r="S1488" s="6"/>
      <c r="T1488" s="6"/>
      <c r="U1488" s="6"/>
    </row>
    <row r="1489">
      <c r="A1489" s="9">
        <v>44409.0</v>
      </c>
      <c r="B1489" s="10" t="s">
        <v>69</v>
      </c>
      <c r="C1489" s="10" t="s">
        <v>366</v>
      </c>
      <c r="D1489" s="10" t="s">
        <v>30</v>
      </c>
      <c r="E1489" s="11">
        <v>189.084571268381</v>
      </c>
      <c r="F1489" s="10" t="s">
        <v>31</v>
      </c>
      <c r="G1489" s="13">
        <f t="shared" si="1"/>
        <v>1</v>
      </c>
      <c r="H1489" s="6"/>
      <c r="I1489" s="6"/>
      <c r="J1489" s="6"/>
      <c r="M1489" s="9">
        <v>44409.0</v>
      </c>
      <c r="N1489" s="10" t="s">
        <v>69</v>
      </c>
      <c r="O1489" s="10" t="s">
        <v>366</v>
      </c>
      <c r="P1489" s="10" t="s">
        <v>30</v>
      </c>
      <c r="Q1489" s="10" t="s">
        <v>31</v>
      </c>
      <c r="R1489" s="13">
        <f t="shared" si="2"/>
        <v>1</v>
      </c>
      <c r="S1489" s="6"/>
      <c r="T1489" s="6"/>
      <c r="U1489" s="6"/>
    </row>
    <row r="1490">
      <c r="A1490" s="9">
        <v>44409.0</v>
      </c>
      <c r="B1490" s="10" t="s">
        <v>69</v>
      </c>
      <c r="C1490" s="10" t="s">
        <v>71</v>
      </c>
      <c r="D1490" s="10" t="s">
        <v>34</v>
      </c>
      <c r="E1490" s="11">
        <v>189.07985695109</v>
      </c>
      <c r="F1490" s="10" t="s">
        <v>14</v>
      </c>
      <c r="G1490" s="13">
        <f t="shared" si="1"/>
        <v>1</v>
      </c>
      <c r="H1490" s="6"/>
      <c r="I1490" s="6"/>
      <c r="J1490" s="6"/>
      <c r="M1490" s="9">
        <v>44409.0</v>
      </c>
      <c r="N1490" s="10" t="s">
        <v>69</v>
      </c>
      <c r="O1490" s="10" t="s">
        <v>71</v>
      </c>
      <c r="P1490" s="10" t="s">
        <v>34</v>
      </c>
      <c r="Q1490" s="10" t="s">
        <v>14</v>
      </c>
      <c r="R1490" s="13">
        <f t="shared" si="2"/>
        <v>1</v>
      </c>
      <c r="S1490" s="6"/>
      <c r="T1490" s="6"/>
      <c r="U1490" s="6"/>
    </row>
    <row r="1491">
      <c r="A1491" s="9">
        <v>44409.0</v>
      </c>
      <c r="B1491" s="10" t="s">
        <v>69</v>
      </c>
      <c r="C1491" s="10" t="s">
        <v>367</v>
      </c>
      <c r="D1491" s="10" t="s">
        <v>27</v>
      </c>
      <c r="E1491" s="11">
        <v>189.075142633798</v>
      </c>
      <c r="F1491" s="10" t="s">
        <v>14</v>
      </c>
      <c r="G1491" s="13">
        <f t="shared" si="1"/>
        <v>1</v>
      </c>
      <c r="H1491" s="6"/>
      <c r="I1491" s="6"/>
      <c r="J1491" s="6"/>
      <c r="M1491" s="9">
        <v>44409.0</v>
      </c>
      <c r="N1491" s="10" t="s">
        <v>69</v>
      </c>
      <c r="O1491" s="10" t="s">
        <v>367</v>
      </c>
      <c r="P1491" s="10" t="s">
        <v>27</v>
      </c>
      <c r="Q1491" s="10" t="s">
        <v>14</v>
      </c>
      <c r="R1491" s="13">
        <f t="shared" si="2"/>
        <v>1</v>
      </c>
      <c r="S1491" s="6"/>
      <c r="T1491" s="6"/>
      <c r="U1491" s="6"/>
    </row>
    <row r="1492">
      <c r="A1492" s="9">
        <v>44409.0</v>
      </c>
      <c r="B1492" s="10" t="s">
        <v>69</v>
      </c>
      <c r="C1492" s="10" t="s">
        <v>368</v>
      </c>
      <c r="D1492" s="10" t="s">
        <v>27</v>
      </c>
      <c r="E1492" s="11">
        <v>189.070428316507</v>
      </c>
      <c r="F1492" s="10" t="s">
        <v>14</v>
      </c>
      <c r="G1492" s="13">
        <f t="shared" si="1"/>
        <v>1</v>
      </c>
      <c r="H1492" s="6"/>
      <c r="I1492" s="6"/>
      <c r="J1492" s="6"/>
      <c r="M1492" s="9">
        <v>44409.0</v>
      </c>
      <c r="N1492" s="10" t="s">
        <v>69</v>
      </c>
      <c r="O1492" s="10" t="s">
        <v>368</v>
      </c>
      <c r="P1492" s="10" t="s">
        <v>27</v>
      </c>
      <c r="Q1492" s="10" t="s">
        <v>14</v>
      </c>
      <c r="R1492" s="13">
        <f t="shared" si="2"/>
        <v>1</v>
      </c>
      <c r="S1492" s="6"/>
      <c r="T1492" s="6"/>
      <c r="U1492" s="6"/>
    </row>
    <row r="1493">
      <c r="A1493" s="9">
        <v>44409.0</v>
      </c>
      <c r="B1493" s="10" t="s">
        <v>69</v>
      </c>
      <c r="C1493" s="10" t="s">
        <v>369</v>
      </c>
      <c r="D1493" s="10" t="s">
        <v>34</v>
      </c>
      <c r="E1493" s="11">
        <v>189.065713999216</v>
      </c>
      <c r="F1493" s="10" t="s">
        <v>14</v>
      </c>
      <c r="G1493" s="13">
        <f t="shared" si="1"/>
        <v>1</v>
      </c>
      <c r="H1493" s="6"/>
      <c r="I1493" s="6"/>
      <c r="J1493" s="6"/>
      <c r="M1493" s="9">
        <v>44409.0</v>
      </c>
      <c r="N1493" s="10" t="s">
        <v>69</v>
      </c>
      <c r="O1493" s="10" t="s">
        <v>369</v>
      </c>
      <c r="P1493" s="10" t="s">
        <v>34</v>
      </c>
      <c r="Q1493" s="10" t="s">
        <v>14</v>
      </c>
      <c r="R1493" s="13">
        <f t="shared" si="2"/>
        <v>1</v>
      </c>
      <c r="S1493" s="6"/>
      <c r="T1493" s="6"/>
      <c r="U1493" s="6"/>
    </row>
    <row r="1494">
      <c r="A1494" s="9">
        <v>44409.0</v>
      </c>
      <c r="B1494" s="10" t="s">
        <v>69</v>
      </c>
      <c r="C1494" s="10">
        <v>9934.73333333332</v>
      </c>
      <c r="D1494" s="10" t="s">
        <v>17</v>
      </c>
      <c r="E1494" s="11">
        <v>189.060999681925</v>
      </c>
      <c r="F1494" s="10" t="s">
        <v>18</v>
      </c>
      <c r="G1494" s="13">
        <f t="shared" si="1"/>
        <v>1</v>
      </c>
      <c r="H1494" s="6"/>
      <c r="I1494" s="6"/>
      <c r="J1494" s="6"/>
      <c r="M1494" s="9">
        <v>44409.0</v>
      </c>
      <c r="N1494" s="10" t="s">
        <v>69</v>
      </c>
      <c r="O1494" s="10">
        <v>9934.73333333332</v>
      </c>
      <c r="P1494" s="10" t="s">
        <v>17</v>
      </c>
      <c r="Q1494" s="10" t="s">
        <v>18</v>
      </c>
      <c r="R1494" s="13">
        <f t="shared" si="2"/>
        <v>1</v>
      </c>
      <c r="S1494" s="6"/>
      <c r="T1494" s="6"/>
      <c r="U1494" s="6"/>
    </row>
    <row r="1495">
      <c r="A1495" s="9">
        <v>44409.0</v>
      </c>
      <c r="B1495" s="10" t="s">
        <v>69</v>
      </c>
      <c r="C1495" s="10">
        <v>11184.419047619</v>
      </c>
      <c r="D1495" s="10" t="s">
        <v>13</v>
      </c>
      <c r="E1495" s="11">
        <v>189.056285364634</v>
      </c>
      <c r="F1495" s="10" t="s">
        <v>14</v>
      </c>
      <c r="G1495" s="13">
        <f t="shared" si="1"/>
        <v>1</v>
      </c>
      <c r="H1495" s="6"/>
      <c r="I1495" s="6"/>
      <c r="J1495" s="6"/>
      <c r="M1495" s="9">
        <v>44409.0</v>
      </c>
      <c r="N1495" s="10" t="s">
        <v>69</v>
      </c>
      <c r="O1495" s="10">
        <v>11184.419047619</v>
      </c>
      <c r="P1495" s="10" t="s">
        <v>13</v>
      </c>
      <c r="Q1495" s="10" t="s">
        <v>14</v>
      </c>
      <c r="R1495" s="13">
        <f t="shared" si="2"/>
        <v>1</v>
      </c>
      <c r="S1495" s="6"/>
      <c r="T1495" s="6"/>
      <c r="U1495" s="6"/>
    </row>
    <row r="1496">
      <c r="A1496" s="9">
        <v>44409.0</v>
      </c>
      <c r="B1496" s="10" t="s">
        <v>69</v>
      </c>
      <c r="C1496" s="10">
        <v>12434.1047619047</v>
      </c>
      <c r="D1496" s="10" t="s">
        <v>27</v>
      </c>
      <c r="E1496" s="11">
        <v>189.051571047343</v>
      </c>
      <c r="F1496" s="10" t="s">
        <v>14</v>
      </c>
      <c r="G1496" s="13">
        <f t="shared" si="1"/>
        <v>1</v>
      </c>
      <c r="H1496" s="6"/>
      <c r="I1496" s="6"/>
      <c r="J1496" s="6"/>
      <c r="M1496" s="9">
        <v>44409.0</v>
      </c>
      <c r="N1496" s="10" t="s">
        <v>69</v>
      </c>
      <c r="O1496" s="10">
        <v>12434.1047619047</v>
      </c>
      <c r="P1496" s="10" t="s">
        <v>27</v>
      </c>
      <c r="Q1496" s="10" t="s">
        <v>14</v>
      </c>
      <c r="R1496" s="13">
        <f t="shared" si="2"/>
        <v>1</v>
      </c>
      <c r="S1496" s="6"/>
      <c r="T1496" s="6"/>
      <c r="U1496" s="6"/>
    </row>
    <row r="1497">
      <c r="A1497" s="9">
        <v>44409.0</v>
      </c>
      <c r="B1497" s="10" t="s">
        <v>69</v>
      </c>
      <c r="C1497" s="10">
        <v>13683.7904761905</v>
      </c>
      <c r="D1497" s="10" t="s">
        <v>11</v>
      </c>
      <c r="E1497" s="11">
        <v>189.046856730052</v>
      </c>
      <c r="F1497" s="10" t="s">
        <v>12</v>
      </c>
      <c r="G1497" s="13">
        <f t="shared" si="1"/>
        <v>1</v>
      </c>
      <c r="H1497" s="6"/>
      <c r="I1497" s="6"/>
      <c r="J1497" s="6"/>
      <c r="M1497" s="9">
        <v>44409.0</v>
      </c>
      <c r="N1497" s="10" t="s">
        <v>69</v>
      </c>
      <c r="O1497" s="10">
        <v>13683.7904761905</v>
      </c>
      <c r="P1497" s="10" t="s">
        <v>11</v>
      </c>
      <c r="Q1497" s="10" t="s">
        <v>12</v>
      </c>
      <c r="R1497" s="13">
        <f t="shared" si="2"/>
        <v>1</v>
      </c>
      <c r="S1497" s="6"/>
      <c r="T1497" s="6"/>
      <c r="U1497" s="6"/>
    </row>
    <row r="1498">
      <c r="A1498" s="9">
        <v>44409.0</v>
      </c>
      <c r="B1498" s="10" t="s">
        <v>69</v>
      </c>
      <c r="C1498" s="10">
        <v>14933.4761904762</v>
      </c>
      <c r="D1498" s="10" t="s">
        <v>34</v>
      </c>
      <c r="E1498" s="11">
        <v>189.04214241276</v>
      </c>
      <c r="F1498" s="10" t="s">
        <v>14</v>
      </c>
      <c r="G1498" s="13">
        <f t="shared" si="1"/>
        <v>1</v>
      </c>
      <c r="H1498" s="6"/>
      <c r="I1498" s="6"/>
      <c r="J1498" s="6"/>
      <c r="M1498" s="9">
        <v>44409.0</v>
      </c>
      <c r="N1498" s="10" t="s">
        <v>69</v>
      </c>
      <c r="O1498" s="10">
        <v>14933.4761904762</v>
      </c>
      <c r="P1498" s="10" t="s">
        <v>34</v>
      </c>
      <c r="Q1498" s="10" t="s">
        <v>14</v>
      </c>
      <c r="R1498" s="13">
        <f t="shared" si="2"/>
        <v>1</v>
      </c>
      <c r="S1498" s="6"/>
      <c r="T1498" s="6"/>
      <c r="U1498" s="6"/>
    </row>
    <row r="1499">
      <c r="A1499" s="9">
        <v>44409.0</v>
      </c>
      <c r="B1499" s="10" t="s">
        <v>69</v>
      </c>
      <c r="C1499" s="10">
        <v>16183.1619047619</v>
      </c>
      <c r="D1499" s="10" t="s">
        <v>20</v>
      </c>
      <c r="E1499" s="11">
        <v>189.037428095469</v>
      </c>
      <c r="F1499" s="10" t="s">
        <v>21</v>
      </c>
      <c r="G1499" s="13">
        <f t="shared" si="1"/>
        <v>1</v>
      </c>
      <c r="H1499" s="6"/>
      <c r="I1499" s="6"/>
      <c r="J1499" s="6"/>
      <c r="M1499" s="9">
        <v>44409.0</v>
      </c>
      <c r="N1499" s="10" t="s">
        <v>69</v>
      </c>
      <c r="O1499" s="10">
        <v>16183.1619047619</v>
      </c>
      <c r="P1499" s="10" t="s">
        <v>20</v>
      </c>
      <c r="Q1499" s="10" t="s">
        <v>21</v>
      </c>
      <c r="R1499" s="13">
        <f t="shared" si="2"/>
        <v>1</v>
      </c>
      <c r="S1499" s="6"/>
      <c r="T1499" s="6"/>
      <c r="U1499" s="6"/>
    </row>
    <row r="1500">
      <c r="A1500" s="9">
        <v>44409.0</v>
      </c>
      <c r="B1500" s="10" t="s">
        <v>69</v>
      </c>
      <c r="C1500" s="10" t="s">
        <v>75</v>
      </c>
      <c r="D1500" s="10" t="s">
        <v>17</v>
      </c>
      <c r="E1500" s="11">
        <v>189.032713778178</v>
      </c>
      <c r="F1500" s="10" t="s">
        <v>18</v>
      </c>
      <c r="G1500" s="13">
        <f t="shared" si="1"/>
        <v>1</v>
      </c>
      <c r="H1500" s="6"/>
      <c r="I1500" s="6"/>
      <c r="J1500" s="6"/>
      <c r="M1500" s="9">
        <v>44409.0</v>
      </c>
      <c r="N1500" s="10" t="s">
        <v>69</v>
      </c>
      <c r="O1500" s="10" t="s">
        <v>75</v>
      </c>
      <c r="P1500" s="10" t="s">
        <v>17</v>
      </c>
      <c r="Q1500" s="10" t="s">
        <v>18</v>
      </c>
      <c r="R1500" s="13">
        <f t="shared" si="2"/>
        <v>1</v>
      </c>
      <c r="S1500" s="6"/>
      <c r="T1500" s="6"/>
      <c r="U1500" s="6"/>
    </row>
    <row r="1501">
      <c r="A1501" s="9">
        <v>44409.0</v>
      </c>
      <c r="B1501" s="10" t="s">
        <v>69</v>
      </c>
      <c r="C1501" s="10">
        <v>10651.0</v>
      </c>
      <c r="D1501" s="10" t="s">
        <v>22</v>
      </c>
      <c r="E1501" s="11">
        <v>189.027999460887</v>
      </c>
      <c r="F1501" s="10" t="s">
        <v>18</v>
      </c>
      <c r="G1501" s="13">
        <f t="shared" si="1"/>
        <v>1</v>
      </c>
      <c r="H1501" s="6"/>
      <c r="I1501" s="6"/>
      <c r="J1501" s="6"/>
      <c r="M1501" s="9">
        <v>44409.0</v>
      </c>
      <c r="N1501" s="10" t="s">
        <v>69</v>
      </c>
      <c r="O1501" s="10">
        <v>10651.0</v>
      </c>
      <c r="P1501" s="10" t="s">
        <v>22</v>
      </c>
      <c r="Q1501" s="10" t="s">
        <v>18</v>
      </c>
      <c r="R1501" s="13">
        <f t="shared" si="2"/>
        <v>1</v>
      </c>
      <c r="S1501" s="6"/>
      <c r="T1501" s="6"/>
      <c r="U1501" s="6"/>
    </row>
    <row r="1502">
      <c r="A1502" s="9">
        <v>44409.0</v>
      </c>
      <c r="B1502" s="10" t="s">
        <v>69</v>
      </c>
      <c r="C1502" s="10">
        <v>15555.0</v>
      </c>
      <c r="D1502" s="10" t="s">
        <v>11</v>
      </c>
      <c r="E1502" s="11">
        <v>189.023285143596</v>
      </c>
      <c r="F1502" s="10" t="s">
        <v>12</v>
      </c>
      <c r="G1502" s="13">
        <f t="shared" si="1"/>
        <v>1</v>
      </c>
      <c r="H1502" s="6"/>
      <c r="I1502" s="6"/>
      <c r="J1502" s="6"/>
      <c r="M1502" s="9">
        <v>44409.0</v>
      </c>
      <c r="N1502" s="10" t="s">
        <v>69</v>
      </c>
      <c r="O1502" s="10">
        <v>15555.0</v>
      </c>
      <c r="P1502" s="10" t="s">
        <v>11</v>
      </c>
      <c r="Q1502" s="10" t="s">
        <v>12</v>
      </c>
      <c r="R1502" s="13">
        <f t="shared" si="2"/>
        <v>1</v>
      </c>
      <c r="S1502" s="6"/>
      <c r="T1502" s="6"/>
      <c r="U1502" s="6"/>
    </row>
    <row r="1503">
      <c r="A1503" s="9">
        <v>44409.0</v>
      </c>
      <c r="B1503" s="10" t="s">
        <v>69</v>
      </c>
      <c r="C1503" s="10" t="s">
        <v>76</v>
      </c>
      <c r="D1503" s="10" t="s">
        <v>27</v>
      </c>
      <c r="E1503" s="11">
        <v>189.018570826305</v>
      </c>
      <c r="F1503" s="10" t="s">
        <v>14</v>
      </c>
      <c r="G1503" s="13">
        <f t="shared" si="1"/>
        <v>1</v>
      </c>
      <c r="H1503" s="6"/>
      <c r="I1503" s="6"/>
      <c r="J1503" s="6"/>
      <c r="M1503" s="9">
        <v>44409.0</v>
      </c>
      <c r="N1503" s="10" t="s">
        <v>69</v>
      </c>
      <c r="O1503" s="10" t="s">
        <v>76</v>
      </c>
      <c r="P1503" s="10" t="s">
        <v>27</v>
      </c>
      <c r="Q1503" s="10" t="s">
        <v>14</v>
      </c>
      <c r="R1503" s="13">
        <f t="shared" si="2"/>
        <v>1</v>
      </c>
      <c r="S1503" s="6"/>
      <c r="T1503" s="6"/>
      <c r="U1503" s="6"/>
    </row>
    <row r="1504">
      <c r="A1504" s="9">
        <v>44409.0</v>
      </c>
      <c r="B1504" s="10" t="s">
        <v>69</v>
      </c>
      <c r="C1504" s="10" t="s">
        <v>370</v>
      </c>
      <c r="D1504" s="10" t="s">
        <v>13</v>
      </c>
      <c r="E1504" s="11">
        <v>189.013856509014</v>
      </c>
      <c r="F1504" s="10" t="s">
        <v>14</v>
      </c>
      <c r="G1504" s="13">
        <f t="shared" si="1"/>
        <v>1</v>
      </c>
      <c r="H1504" s="6"/>
      <c r="I1504" s="6"/>
      <c r="J1504" s="6"/>
      <c r="M1504" s="9">
        <v>44409.0</v>
      </c>
      <c r="N1504" s="10" t="s">
        <v>69</v>
      </c>
      <c r="O1504" s="10" t="s">
        <v>370</v>
      </c>
      <c r="P1504" s="10" t="s">
        <v>13</v>
      </c>
      <c r="Q1504" s="10" t="s">
        <v>14</v>
      </c>
      <c r="R1504" s="13">
        <f t="shared" si="2"/>
        <v>1</v>
      </c>
      <c r="S1504" s="6"/>
      <c r="T1504" s="6"/>
      <c r="U1504" s="6"/>
    </row>
    <row r="1505">
      <c r="A1505" s="9">
        <v>44409.0</v>
      </c>
      <c r="B1505" s="10" t="s">
        <v>69</v>
      </c>
      <c r="C1505" s="10" t="s">
        <v>371</v>
      </c>
      <c r="D1505" s="10" t="s">
        <v>17</v>
      </c>
      <c r="E1505" s="11">
        <v>189.009142191722</v>
      </c>
      <c r="F1505" s="10" t="s">
        <v>18</v>
      </c>
      <c r="G1505" s="13">
        <f t="shared" si="1"/>
        <v>1</v>
      </c>
      <c r="H1505" s="6"/>
      <c r="I1505" s="6"/>
      <c r="J1505" s="6"/>
      <c r="M1505" s="9">
        <v>44409.0</v>
      </c>
      <c r="N1505" s="10" t="s">
        <v>69</v>
      </c>
      <c r="O1505" s="10" t="s">
        <v>371</v>
      </c>
      <c r="P1505" s="10" t="s">
        <v>17</v>
      </c>
      <c r="Q1505" s="10" t="s">
        <v>18</v>
      </c>
      <c r="R1505" s="13">
        <f t="shared" si="2"/>
        <v>1</v>
      </c>
      <c r="S1505" s="6"/>
      <c r="T1505" s="6"/>
      <c r="U1505" s="6"/>
    </row>
    <row r="1506">
      <c r="A1506" s="9">
        <v>44409.0</v>
      </c>
      <c r="B1506" s="10" t="s">
        <v>69</v>
      </c>
      <c r="C1506" s="10" t="s">
        <v>79</v>
      </c>
      <c r="D1506" s="10" t="s">
        <v>30</v>
      </c>
      <c r="E1506" s="11">
        <v>189.004427874431</v>
      </c>
      <c r="F1506" s="10" t="s">
        <v>31</v>
      </c>
      <c r="G1506" s="13">
        <f t="shared" si="1"/>
        <v>1</v>
      </c>
      <c r="H1506" s="6"/>
      <c r="I1506" s="6"/>
      <c r="J1506" s="6"/>
      <c r="M1506" s="9">
        <v>44409.0</v>
      </c>
      <c r="N1506" s="10" t="s">
        <v>69</v>
      </c>
      <c r="O1506" s="10" t="s">
        <v>79</v>
      </c>
      <c r="P1506" s="10" t="s">
        <v>30</v>
      </c>
      <c r="Q1506" s="10" t="s">
        <v>31</v>
      </c>
      <c r="R1506" s="13">
        <f t="shared" si="2"/>
        <v>1</v>
      </c>
      <c r="S1506" s="6"/>
      <c r="T1506" s="6"/>
      <c r="U1506" s="6"/>
    </row>
    <row r="1507">
      <c r="A1507" s="9">
        <v>44409.0</v>
      </c>
      <c r="B1507" s="10" t="s">
        <v>69</v>
      </c>
      <c r="C1507" s="10" t="s">
        <v>110</v>
      </c>
      <c r="D1507" s="10" t="s">
        <v>11</v>
      </c>
      <c r="E1507" s="11">
        <v>188.99971355714</v>
      </c>
      <c r="F1507" s="10" t="s">
        <v>12</v>
      </c>
      <c r="G1507" s="13">
        <f t="shared" si="1"/>
        <v>1</v>
      </c>
      <c r="H1507" s="6"/>
      <c r="I1507" s="6"/>
      <c r="J1507" s="6"/>
      <c r="M1507" s="9">
        <v>44409.0</v>
      </c>
      <c r="N1507" s="10" t="s">
        <v>69</v>
      </c>
      <c r="O1507" s="10" t="s">
        <v>110</v>
      </c>
      <c r="P1507" s="10" t="s">
        <v>11</v>
      </c>
      <c r="Q1507" s="10" t="s">
        <v>12</v>
      </c>
      <c r="R1507" s="13">
        <f t="shared" si="2"/>
        <v>1</v>
      </c>
      <c r="S1507" s="6"/>
      <c r="T1507" s="6"/>
      <c r="U1507" s="6"/>
    </row>
    <row r="1508">
      <c r="A1508" s="9">
        <v>44409.0</v>
      </c>
      <c r="B1508" s="10" t="s">
        <v>69</v>
      </c>
      <c r="C1508" s="10" t="s">
        <v>372</v>
      </c>
      <c r="D1508" s="10" t="s">
        <v>13</v>
      </c>
      <c r="E1508" s="11">
        <v>188.994999239849</v>
      </c>
      <c r="F1508" s="10" t="s">
        <v>14</v>
      </c>
      <c r="G1508" s="13">
        <f t="shared" si="1"/>
        <v>1</v>
      </c>
      <c r="H1508" s="6"/>
      <c r="I1508" s="6"/>
      <c r="J1508" s="6"/>
      <c r="M1508" s="9">
        <v>44409.0</v>
      </c>
      <c r="N1508" s="10" t="s">
        <v>69</v>
      </c>
      <c r="O1508" s="10" t="s">
        <v>372</v>
      </c>
      <c r="P1508" s="10" t="s">
        <v>13</v>
      </c>
      <c r="Q1508" s="10" t="s">
        <v>14</v>
      </c>
      <c r="R1508" s="13">
        <f t="shared" si="2"/>
        <v>1</v>
      </c>
      <c r="S1508" s="6"/>
      <c r="T1508" s="6"/>
      <c r="U1508" s="6"/>
    </row>
    <row r="1509">
      <c r="A1509" s="9">
        <v>44409.0</v>
      </c>
      <c r="B1509" s="10" t="s">
        <v>69</v>
      </c>
      <c r="C1509" s="10" t="s">
        <v>82</v>
      </c>
      <c r="D1509" s="10" t="s">
        <v>13</v>
      </c>
      <c r="E1509" s="11">
        <v>188.990284922558</v>
      </c>
      <c r="F1509" s="10" t="s">
        <v>14</v>
      </c>
      <c r="G1509" s="13">
        <f t="shared" si="1"/>
        <v>1</v>
      </c>
      <c r="H1509" s="6"/>
      <c r="I1509" s="6"/>
      <c r="J1509" s="6"/>
      <c r="M1509" s="9">
        <v>44409.0</v>
      </c>
      <c r="N1509" s="10" t="s">
        <v>69</v>
      </c>
      <c r="O1509" s="10" t="s">
        <v>82</v>
      </c>
      <c r="P1509" s="10" t="s">
        <v>13</v>
      </c>
      <c r="Q1509" s="10" t="s">
        <v>14</v>
      </c>
      <c r="R1509" s="13">
        <f t="shared" si="2"/>
        <v>1</v>
      </c>
      <c r="S1509" s="6"/>
      <c r="T1509" s="6"/>
      <c r="U1509" s="6"/>
    </row>
    <row r="1510">
      <c r="A1510" s="9">
        <v>44409.0</v>
      </c>
      <c r="B1510" s="10" t="s">
        <v>69</v>
      </c>
      <c r="C1510" s="10" t="s">
        <v>373</v>
      </c>
      <c r="D1510" s="10" t="s">
        <v>20</v>
      </c>
      <c r="E1510" s="11">
        <v>188.985570605267</v>
      </c>
      <c r="F1510" s="10" t="s">
        <v>21</v>
      </c>
      <c r="G1510" s="13">
        <f t="shared" si="1"/>
        <v>1</v>
      </c>
      <c r="H1510" s="6"/>
      <c r="I1510" s="6"/>
      <c r="J1510" s="6"/>
      <c r="M1510" s="9">
        <v>44409.0</v>
      </c>
      <c r="N1510" s="10" t="s">
        <v>69</v>
      </c>
      <c r="O1510" s="10" t="s">
        <v>373</v>
      </c>
      <c r="P1510" s="10" t="s">
        <v>20</v>
      </c>
      <c r="Q1510" s="10" t="s">
        <v>21</v>
      </c>
      <c r="R1510" s="13">
        <f t="shared" si="2"/>
        <v>1</v>
      </c>
      <c r="S1510" s="6"/>
      <c r="T1510" s="6"/>
      <c r="U1510" s="6"/>
    </row>
    <row r="1511">
      <c r="A1511" s="9">
        <v>44409.0</v>
      </c>
      <c r="B1511" s="10" t="s">
        <v>69</v>
      </c>
      <c r="C1511" s="10" t="s">
        <v>374</v>
      </c>
      <c r="D1511" s="10" t="s">
        <v>27</v>
      </c>
      <c r="E1511" s="11">
        <v>188.980856287976</v>
      </c>
      <c r="F1511" s="10" t="s">
        <v>14</v>
      </c>
      <c r="G1511" s="13">
        <f t="shared" si="1"/>
        <v>1</v>
      </c>
      <c r="H1511" s="6"/>
      <c r="I1511" s="6"/>
      <c r="J1511" s="6"/>
      <c r="M1511" s="9">
        <v>44409.0</v>
      </c>
      <c r="N1511" s="10" t="s">
        <v>69</v>
      </c>
      <c r="O1511" s="10" t="s">
        <v>374</v>
      </c>
      <c r="P1511" s="10" t="s">
        <v>27</v>
      </c>
      <c r="Q1511" s="10" t="s">
        <v>14</v>
      </c>
      <c r="R1511" s="13">
        <f t="shared" si="2"/>
        <v>1</v>
      </c>
      <c r="S1511" s="6"/>
      <c r="T1511" s="6"/>
      <c r="U1511" s="6"/>
    </row>
    <row r="1512">
      <c r="A1512" s="9">
        <v>44409.0</v>
      </c>
      <c r="B1512" s="10" t="s">
        <v>69</v>
      </c>
      <c r="C1512" s="10" t="s">
        <v>85</v>
      </c>
      <c r="D1512" s="10" t="s">
        <v>11</v>
      </c>
      <c r="E1512" s="11">
        <v>188.976141970684</v>
      </c>
      <c r="F1512" s="10" t="s">
        <v>12</v>
      </c>
      <c r="G1512" s="13">
        <f t="shared" si="1"/>
        <v>1</v>
      </c>
      <c r="H1512" s="6"/>
      <c r="I1512" s="6"/>
      <c r="J1512" s="6"/>
      <c r="M1512" s="9">
        <v>44409.0</v>
      </c>
      <c r="N1512" s="10" t="s">
        <v>69</v>
      </c>
      <c r="O1512" s="10" t="s">
        <v>85</v>
      </c>
      <c r="P1512" s="10" t="s">
        <v>11</v>
      </c>
      <c r="Q1512" s="10" t="s">
        <v>12</v>
      </c>
      <c r="R1512" s="13">
        <f t="shared" si="2"/>
        <v>1</v>
      </c>
      <c r="S1512" s="6"/>
      <c r="T1512" s="6"/>
      <c r="U1512" s="6"/>
    </row>
    <row r="1513">
      <c r="A1513" s="9">
        <v>44409.0</v>
      </c>
      <c r="B1513" s="10" t="s">
        <v>69</v>
      </c>
      <c r="C1513" s="10" t="s">
        <v>364</v>
      </c>
      <c r="D1513" s="10" t="s">
        <v>13</v>
      </c>
      <c r="E1513" s="11">
        <v>188.971427653393</v>
      </c>
      <c r="F1513" s="10" t="s">
        <v>14</v>
      </c>
      <c r="G1513" s="13">
        <f t="shared" si="1"/>
        <v>1</v>
      </c>
      <c r="H1513" s="6"/>
      <c r="I1513" s="6"/>
      <c r="J1513" s="6"/>
      <c r="M1513" s="9">
        <v>44409.0</v>
      </c>
      <c r="N1513" s="10" t="s">
        <v>69</v>
      </c>
      <c r="O1513" s="10" t="s">
        <v>364</v>
      </c>
      <c r="P1513" s="10" t="s">
        <v>13</v>
      </c>
      <c r="Q1513" s="10" t="s">
        <v>14</v>
      </c>
      <c r="R1513" s="13">
        <f t="shared" si="2"/>
        <v>1</v>
      </c>
      <c r="S1513" s="6"/>
      <c r="T1513" s="6"/>
      <c r="U1513" s="6"/>
    </row>
    <row r="1514">
      <c r="A1514" s="9">
        <v>44409.0</v>
      </c>
      <c r="B1514" s="10" t="s">
        <v>69</v>
      </c>
      <c r="C1514" s="10" t="s">
        <v>86</v>
      </c>
      <c r="D1514" s="10" t="s">
        <v>13</v>
      </c>
      <c r="E1514" s="11">
        <v>188.966713336102</v>
      </c>
      <c r="F1514" s="10" t="s">
        <v>14</v>
      </c>
      <c r="G1514" s="13">
        <f t="shared" si="1"/>
        <v>1</v>
      </c>
      <c r="H1514" s="6"/>
      <c r="I1514" s="6"/>
      <c r="J1514" s="6"/>
      <c r="M1514" s="9">
        <v>44409.0</v>
      </c>
      <c r="N1514" s="10" t="s">
        <v>69</v>
      </c>
      <c r="O1514" s="10" t="s">
        <v>86</v>
      </c>
      <c r="P1514" s="10" t="s">
        <v>13</v>
      </c>
      <c r="Q1514" s="10" t="s">
        <v>14</v>
      </c>
      <c r="R1514" s="13">
        <f t="shared" si="2"/>
        <v>1</v>
      </c>
      <c r="S1514" s="6"/>
      <c r="T1514" s="6"/>
      <c r="U1514" s="6"/>
    </row>
    <row r="1515">
      <c r="A1515" s="9">
        <v>44409.0</v>
      </c>
      <c r="B1515" s="10" t="s">
        <v>69</v>
      </c>
      <c r="C1515" s="10" t="s">
        <v>375</v>
      </c>
      <c r="D1515" s="10" t="s">
        <v>13</v>
      </c>
      <c r="E1515" s="11">
        <v>188.961999018811</v>
      </c>
      <c r="F1515" s="10" t="s">
        <v>14</v>
      </c>
      <c r="G1515" s="13">
        <f t="shared" si="1"/>
        <v>1</v>
      </c>
      <c r="H1515" s="6"/>
      <c r="I1515" s="6"/>
      <c r="J1515" s="6"/>
      <c r="M1515" s="9">
        <v>44409.0</v>
      </c>
      <c r="N1515" s="10" t="s">
        <v>69</v>
      </c>
      <c r="O1515" s="10" t="s">
        <v>375</v>
      </c>
      <c r="P1515" s="10" t="s">
        <v>13</v>
      </c>
      <c r="Q1515" s="10" t="s">
        <v>14</v>
      </c>
      <c r="R1515" s="13">
        <f t="shared" si="2"/>
        <v>1</v>
      </c>
      <c r="S1515" s="6"/>
      <c r="T1515" s="6"/>
      <c r="U1515" s="6"/>
    </row>
    <row r="1516">
      <c r="A1516" s="9">
        <v>44409.0</v>
      </c>
      <c r="B1516" s="10" t="s">
        <v>69</v>
      </c>
      <c r="C1516" s="10" t="s">
        <v>376</v>
      </c>
      <c r="D1516" s="10" t="s">
        <v>22</v>
      </c>
      <c r="E1516" s="11">
        <v>188.95728470152</v>
      </c>
      <c r="F1516" s="10" t="s">
        <v>18</v>
      </c>
      <c r="G1516" s="13">
        <f t="shared" si="1"/>
        <v>1</v>
      </c>
      <c r="H1516" s="6"/>
      <c r="I1516" s="6"/>
      <c r="J1516" s="6"/>
      <c r="M1516" s="9">
        <v>44409.0</v>
      </c>
      <c r="N1516" s="10" t="s">
        <v>69</v>
      </c>
      <c r="O1516" s="10" t="s">
        <v>376</v>
      </c>
      <c r="P1516" s="10" t="s">
        <v>22</v>
      </c>
      <c r="Q1516" s="10" t="s">
        <v>18</v>
      </c>
      <c r="R1516" s="13">
        <f t="shared" si="2"/>
        <v>1</v>
      </c>
      <c r="S1516" s="6"/>
      <c r="T1516" s="6"/>
      <c r="U1516" s="6"/>
    </row>
    <row r="1517">
      <c r="A1517" s="9">
        <v>44409.0</v>
      </c>
      <c r="B1517" s="10" t="s">
        <v>69</v>
      </c>
      <c r="C1517" s="10" t="s">
        <v>377</v>
      </c>
      <c r="D1517" s="10" t="s">
        <v>27</v>
      </c>
      <c r="E1517" s="11">
        <v>188.952570384229</v>
      </c>
      <c r="F1517" s="10" t="s">
        <v>14</v>
      </c>
      <c r="G1517" s="13">
        <f t="shared" si="1"/>
        <v>1</v>
      </c>
      <c r="H1517" s="6"/>
      <c r="I1517" s="6"/>
      <c r="J1517" s="6"/>
      <c r="M1517" s="9">
        <v>44409.0</v>
      </c>
      <c r="N1517" s="10" t="s">
        <v>69</v>
      </c>
      <c r="O1517" s="10" t="s">
        <v>377</v>
      </c>
      <c r="P1517" s="10" t="s">
        <v>27</v>
      </c>
      <c r="Q1517" s="10" t="s">
        <v>14</v>
      </c>
      <c r="R1517" s="13">
        <f t="shared" si="2"/>
        <v>1</v>
      </c>
      <c r="S1517" s="6"/>
      <c r="T1517" s="6"/>
      <c r="U1517" s="6"/>
    </row>
    <row r="1518">
      <c r="A1518" s="9">
        <v>44409.0</v>
      </c>
      <c r="B1518" s="10" t="s">
        <v>69</v>
      </c>
      <c r="C1518" s="10" t="s">
        <v>378</v>
      </c>
      <c r="D1518" s="10" t="s">
        <v>17</v>
      </c>
      <c r="E1518" s="11">
        <v>188.947856066937</v>
      </c>
      <c r="F1518" s="10" t="s">
        <v>18</v>
      </c>
      <c r="G1518" s="13">
        <f t="shared" si="1"/>
        <v>1</v>
      </c>
      <c r="H1518" s="6"/>
      <c r="I1518" s="6"/>
      <c r="J1518" s="6"/>
      <c r="M1518" s="9">
        <v>44409.0</v>
      </c>
      <c r="N1518" s="10" t="s">
        <v>69</v>
      </c>
      <c r="O1518" s="10" t="s">
        <v>378</v>
      </c>
      <c r="P1518" s="10" t="s">
        <v>17</v>
      </c>
      <c r="Q1518" s="10" t="s">
        <v>18</v>
      </c>
      <c r="R1518" s="13">
        <f t="shared" si="2"/>
        <v>1</v>
      </c>
      <c r="S1518" s="6"/>
      <c r="T1518" s="6"/>
      <c r="U1518" s="6"/>
    </row>
    <row r="1519">
      <c r="A1519" s="9">
        <v>44409.0</v>
      </c>
      <c r="B1519" s="10" t="s">
        <v>69</v>
      </c>
      <c r="C1519" s="10" t="s">
        <v>379</v>
      </c>
      <c r="D1519" s="10" t="s">
        <v>19</v>
      </c>
      <c r="E1519" s="11">
        <v>188.943141749646</v>
      </c>
      <c r="F1519" s="10" t="s">
        <v>14</v>
      </c>
      <c r="G1519" s="13">
        <f t="shared" si="1"/>
        <v>1</v>
      </c>
      <c r="H1519" s="6"/>
      <c r="I1519" s="6"/>
      <c r="J1519" s="6"/>
      <c r="M1519" s="9">
        <v>44409.0</v>
      </c>
      <c r="N1519" s="10" t="s">
        <v>69</v>
      </c>
      <c r="O1519" s="10" t="s">
        <v>379</v>
      </c>
      <c r="P1519" s="10" t="s">
        <v>19</v>
      </c>
      <c r="Q1519" s="10" t="s">
        <v>14</v>
      </c>
      <c r="R1519" s="13">
        <f t="shared" si="2"/>
        <v>1</v>
      </c>
      <c r="S1519" s="6"/>
      <c r="T1519" s="6"/>
      <c r="U1519" s="6"/>
    </row>
    <row r="1520">
      <c r="A1520" s="9">
        <v>44410.0</v>
      </c>
      <c r="B1520" s="10" t="s">
        <v>9</v>
      </c>
      <c r="C1520" s="10" t="s">
        <v>380</v>
      </c>
      <c r="D1520" s="10" t="s">
        <v>13</v>
      </c>
      <c r="E1520" s="11">
        <v>188.938427432355</v>
      </c>
      <c r="F1520" s="10" t="s">
        <v>14</v>
      </c>
      <c r="G1520" s="13">
        <f t="shared" si="1"/>
        <v>2</v>
      </c>
      <c r="H1520" s="6"/>
      <c r="I1520" s="6"/>
      <c r="J1520" s="6"/>
      <c r="M1520" s="9">
        <v>44410.0</v>
      </c>
      <c r="N1520" s="10" t="s">
        <v>9</v>
      </c>
      <c r="O1520" s="10" t="s">
        <v>380</v>
      </c>
      <c r="P1520" s="10" t="s">
        <v>13</v>
      </c>
      <c r="Q1520" s="10" t="s">
        <v>14</v>
      </c>
      <c r="R1520" s="13">
        <f t="shared" si="2"/>
        <v>2</v>
      </c>
      <c r="S1520" s="6"/>
      <c r="T1520" s="6"/>
      <c r="U1520" s="6"/>
    </row>
    <row r="1521">
      <c r="A1521" s="9">
        <v>44410.0</v>
      </c>
      <c r="B1521" s="10" t="s">
        <v>9</v>
      </c>
      <c r="C1521" s="10" t="s">
        <v>93</v>
      </c>
      <c r="D1521" s="10" t="s">
        <v>27</v>
      </c>
      <c r="E1521" s="11">
        <v>188.933713115064</v>
      </c>
      <c r="F1521" s="10" t="s">
        <v>14</v>
      </c>
      <c r="G1521" s="13">
        <f t="shared" si="1"/>
        <v>2</v>
      </c>
      <c r="H1521" s="6"/>
      <c r="I1521" s="6"/>
      <c r="J1521" s="6"/>
      <c r="M1521" s="9">
        <v>44410.0</v>
      </c>
      <c r="N1521" s="10" t="s">
        <v>9</v>
      </c>
      <c r="O1521" s="10" t="s">
        <v>93</v>
      </c>
      <c r="P1521" s="10" t="s">
        <v>27</v>
      </c>
      <c r="Q1521" s="10" t="s">
        <v>14</v>
      </c>
      <c r="R1521" s="13">
        <f t="shared" si="2"/>
        <v>2</v>
      </c>
      <c r="S1521" s="6"/>
      <c r="T1521" s="6"/>
      <c r="U1521" s="6"/>
    </row>
    <row r="1522">
      <c r="A1522" s="9">
        <v>44410.0</v>
      </c>
      <c r="B1522" s="10" t="s">
        <v>23</v>
      </c>
      <c r="C1522" s="10" t="s">
        <v>42</v>
      </c>
      <c r="D1522" s="10" t="s">
        <v>30</v>
      </c>
      <c r="E1522" s="11">
        <v>188.928998797773</v>
      </c>
      <c r="F1522" s="10" t="s">
        <v>31</v>
      </c>
      <c r="G1522" s="13">
        <f t="shared" si="1"/>
        <v>2</v>
      </c>
      <c r="H1522" s="6"/>
      <c r="I1522" s="6"/>
      <c r="J1522" s="6"/>
      <c r="M1522" s="9">
        <v>44410.0</v>
      </c>
      <c r="N1522" s="10" t="s">
        <v>23</v>
      </c>
      <c r="O1522" s="10" t="s">
        <v>42</v>
      </c>
      <c r="P1522" s="10" t="s">
        <v>30</v>
      </c>
      <c r="Q1522" s="10" t="s">
        <v>31</v>
      </c>
      <c r="R1522" s="13">
        <f t="shared" si="2"/>
        <v>2</v>
      </c>
      <c r="S1522" s="6"/>
      <c r="T1522" s="6"/>
      <c r="U1522" s="6"/>
    </row>
    <row r="1523">
      <c r="A1523" s="9">
        <v>44410.0</v>
      </c>
      <c r="B1523" s="10" t="s">
        <v>23</v>
      </c>
      <c r="C1523" s="10" t="s">
        <v>43</v>
      </c>
      <c r="D1523" s="10" t="s">
        <v>13</v>
      </c>
      <c r="E1523" s="11">
        <v>188.924284480482</v>
      </c>
      <c r="F1523" s="10" t="s">
        <v>14</v>
      </c>
      <c r="G1523" s="13">
        <f t="shared" si="1"/>
        <v>2</v>
      </c>
      <c r="H1523" s="6"/>
      <c r="I1523" s="6"/>
      <c r="J1523" s="6"/>
      <c r="M1523" s="9">
        <v>44410.0</v>
      </c>
      <c r="N1523" s="10" t="s">
        <v>23</v>
      </c>
      <c r="O1523" s="10" t="s">
        <v>43</v>
      </c>
      <c r="P1523" s="10" t="s">
        <v>13</v>
      </c>
      <c r="Q1523" s="10" t="s">
        <v>14</v>
      </c>
      <c r="R1523" s="13">
        <f t="shared" si="2"/>
        <v>2</v>
      </c>
      <c r="S1523" s="6"/>
      <c r="T1523" s="6"/>
      <c r="U1523" s="6"/>
    </row>
    <row r="1524">
      <c r="A1524" s="9">
        <v>44410.0</v>
      </c>
      <c r="B1524" s="10" t="s">
        <v>23</v>
      </c>
      <c r="C1524" s="10" t="s">
        <v>44</v>
      </c>
      <c r="D1524" s="10" t="s">
        <v>19</v>
      </c>
      <c r="E1524" s="11">
        <v>188.919570163191</v>
      </c>
      <c r="F1524" s="10" t="s">
        <v>14</v>
      </c>
      <c r="G1524" s="13">
        <f t="shared" si="1"/>
        <v>2</v>
      </c>
      <c r="H1524" s="6"/>
      <c r="I1524" s="6"/>
      <c r="J1524" s="6"/>
      <c r="M1524" s="9">
        <v>44410.0</v>
      </c>
      <c r="N1524" s="10" t="s">
        <v>23</v>
      </c>
      <c r="O1524" s="10" t="s">
        <v>44</v>
      </c>
      <c r="P1524" s="10" t="s">
        <v>19</v>
      </c>
      <c r="Q1524" s="10" t="s">
        <v>14</v>
      </c>
      <c r="R1524" s="13">
        <f t="shared" si="2"/>
        <v>2</v>
      </c>
      <c r="S1524" s="6"/>
      <c r="T1524" s="6"/>
      <c r="U1524" s="6"/>
    </row>
    <row r="1525">
      <c r="A1525" s="9">
        <v>44410.0</v>
      </c>
      <c r="B1525" s="10" t="s">
        <v>23</v>
      </c>
      <c r="C1525" s="10" t="s">
        <v>28</v>
      </c>
      <c r="D1525" s="10" t="s">
        <v>36</v>
      </c>
      <c r="E1525" s="11">
        <v>188.914855845899</v>
      </c>
      <c r="F1525" s="10" t="s">
        <v>12</v>
      </c>
      <c r="G1525" s="13">
        <f t="shared" si="1"/>
        <v>2</v>
      </c>
      <c r="H1525" s="6"/>
      <c r="I1525" s="6"/>
      <c r="J1525" s="6"/>
      <c r="M1525" s="9">
        <v>44410.0</v>
      </c>
      <c r="N1525" s="10" t="s">
        <v>23</v>
      </c>
      <c r="O1525" s="10" t="s">
        <v>28</v>
      </c>
      <c r="P1525" s="10" t="s">
        <v>36</v>
      </c>
      <c r="Q1525" s="10" t="s">
        <v>12</v>
      </c>
      <c r="R1525" s="13">
        <f t="shared" si="2"/>
        <v>2</v>
      </c>
      <c r="S1525" s="6"/>
      <c r="T1525" s="6"/>
      <c r="U1525" s="6"/>
    </row>
    <row r="1526">
      <c r="A1526" s="9">
        <v>44410.0</v>
      </c>
      <c r="B1526" s="10" t="s">
        <v>23</v>
      </c>
      <c r="C1526" s="10" t="s">
        <v>94</v>
      </c>
      <c r="D1526" s="10" t="s">
        <v>30</v>
      </c>
      <c r="E1526" s="11">
        <v>188.910141528608</v>
      </c>
      <c r="F1526" s="10" t="s">
        <v>31</v>
      </c>
      <c r="G1526" s="13">
        <f t="shared" si="1"/>
        <v>2</v>
      </c>
      <c r="H1526" s="6"/>
      <c r="I1526" s="6"/>
      <c r="J1526" s="6"/>
      <c r="M1526" s="9">
        <v>44410.0</v>
      </c>
      <c r="N1526" s="10" t="s">
        <v>23</v>
      </c>
      <c r="O1526" s="10" t="s">
        <v>94</v>
      </c>
      <c r="P1526" s="10" t="s">
        <v>30</v>
      </c>
      <c r="Q1526" s="10" t="s">
        <v>31</v>
      </c>
      <c r="R1526" s="13">
        <f t="shared" si="2"/>
        <v>2</v>
      </c>
      <c r="S1526" s="6"/>
      <c r="T1526" s="6"/>
      <c r="U1526" s="6"/>
    </row>
    <row r="1527">
      <c r="A1527" s="9">
        <v>44410.0</v>
      </c>
      <c r="B1527" s="10" t="s">
        <v>23</v>
      </c>
      <c r="C1527" s="10" t="s">
        <v>32</v>
      </c>
      <c r="D1527" s="10" t="s">
        <v>22</v>
      </c>
      <c r="E1527" s="11">
        <v>188.905427211317</v>
      </c>
      <c r="F1527" s="10" t="s">
        <v>18</v>
      </c>
      <c r="G1527" s="13">
        <f t="shared" si="1"/>
        <v>2</v>
      </c>
      <c r="H1527" s="6"/>
      <c r="I1527" s="6"/>
      <c r="J1527" s="6"/>
      <c r="M1527" s="9">
        <v>44410.0</v>
      </c>
      <c r="N1527" s="10" t="s">
        <v>23</v>
      </c>
      <c r="O1527" s="10" t="s">
        <v>32</v>
      </c>
      <c r="P1527" s="10" t="s">
        <v>22</v>
      </c>
      <c r="Q1527" s="10" t="s">
        <v>18</v>
      </c>
      <c r="R1527" s="13">
        <f t="shared" si="2"/>
        <v>2</v>
      </c>
      <c r="S1527" s="6"/>
      <c r="T1527" s="6"/>
      <c r="U1527" s="6"/>
    </row>
    <row r="1528">
      <c r="A1528" s="9">
        <v>44410.0</v>
      </c>
      <c r="B1528" s="10" t="s">
        <v>23</v>
      </c>
      <c r="C1528" s="10" t="s">
        <v>33</v>
      </c>
      <c r="D1528" s="10" t="s">
        <v>13</v>
      </c>
      <c r="E1528" s="11">
        <v>188.900712894026</v>
      </c>
      <c r="F1528" s="10" t="s">
        <v>14</v>
      </c>
      <c r="G1528" s="13">
        <f t="shared" si="1"/>
        <v>2</v>
      </c>
      <c r="H1528" s="6"/>
      <c r="I1528" s="6"/>
      <c r="J1528" s="6"/>
      <c r="M1528" s="9">
        <v>44410.0</v>
      </c>
      <c r="N1528" s="10" t="s">
        <v>23</v>
      </c>
      <c r="O1528" s="10" t="s">
        <v>33</v>
      </c>
      <c r="P1528" s="10" t="s">
        <v>13</v>
      </c>
      <c r="Q1528" s="10" t="s">
        <v>14</v>
      </c>
      <c r="R1528" s="13">
        <f t="shared" si="2"/>
        <v>2</v>
      </c>
      <c r="S1528" s="6"/>
      <c r="T1528" s="6"/>
      <c r="U1528" s="6"/>
    </row>
    <row r="1529">
      <c r="A1529" s="9">
        <v>44410.0</v>
      </c>
      <c r="B1529" s="10" t="s">
        <v>23</v>
      </c>
      <c r="C1529" s="10" t="s">
        <v>35</v>
      </c>
      <c r="D1529" s="10" t="s">
        <v>11</v>
      </c>
      <c r="E1529" s="11">
        <v>188.895998576735</v>
      </c>
      <c r="F1529" s="10" t="s">
        <v>12</v>
      </c>
      <c r="G1529" s="13">
        <f t="shared" si="1"/>
        <v>2</v>
      </c>
      <c r="H1529" s="6"/>
      <c r="I1529" s="6"/>
      <c r="J1529" s="6"/>
      <c r="M1529" s="9">
        <v>44410.0</v>
      </c>
      <c r="N1529" s="10" t="s">
        <v>23</v>
      </c>
      <c r="O1529" s="10" t="s">
        <v>35</v>
      </c>
      <c r="P1529" s="10" t="s">
        <v>11</v>
      </c>
      <c r="Q1529" s="10" t="s">
        <v>12</v>
      </c>
      <c r="R1529" s="13">
        <f t="shared" si="2"/>
        <v>2</v>
      </c>
      <c r="S1529" s="6"/>
      <c r="T1529" s="6"/>
      <c r="U1529" s="6"/>
    </row>
    <row r="1530">
      <c r="A1530" s="9">
        <v>44410.0</v>
      </c>
      <c r="B1530" s="10" t="s">
        <v>23</v>
      </c>
      <c r="C1530" s="10">
        <v>1745.3</v>
      </c>
      <c r="D1530" s="10" t="s">
        <v>20</v>
      </c>
      <c r="E1530" s="11">
        <v>188.891284259444</v>
      </c>
      <c r="F1530" s="10" t="s">
        <v>21</v>
      </c>
      <c r="G1530" s="13">
        <f t="shared" si="1"/>
        <v>2</v>
      </c>
      <c r="H1530" s="6"/>
      <c r="I1530" s="6"/>
      <c r="J1530" s="6"/>
      <c r="M1530" s="9">
        <v>44410.0</v>
      </c>
      <c r="N1530" s="10" t="s">
        <v>23</v>
      </c>
      <c r="O1530" s="10">
        <v>1745.3</v>
      </c>
      <c r="P1530" s="10" t="s">
        <v>20</v>
      </c>
      <c r="Q1530" s="10" t="s">
        <v>21</v>
      </c>
      <c r="R1530" s="13">
        <f t="shared" si="2"/>
        <v>2</v>
      </c>
      <c r="S1530" s="6"/>
      <c r="T1530" s="6"/>
      <c r="U1530" s="6"/>
    </row>
    <row r="1531">
      <c r="A1531" s="9">
        <v>44410.0</v>
      </c>
      <c r="B1531" s="10" t="s">
        <v>23</v>
      </c>
      <c r="C1531" s="10">
        <v>726.000000000001</v>
      </c>
      <c r="D1531" s="10" t="s">
        <v>27</v>
      </c>
      <c r="E1531" s="11">
        <v>188.886569942153</v>
      </c>
      <c r="F1531" s="10" t="s">
        <v>14</v>
      </c>
      <c r="G1531" s="13">
        <f t="shared" si="1"/>
        <v>2</v>
      </c>
      <c r="H1531" s="6"/>
      <c r="I1531" s="6"/>
      <c r="J1531" s="6"/>
      <c r="M1531" s="9">
        <v>44410.0</v>
      </c>
      <c r="N1531" s="10" t="s">
        <v>23</v>
      </c>
      <c r="O1531" s="10">
        <v>726.000000000001</v>
      </c>
      <c r="P1531" s="10" t="s">
        <v>27</v>
      </c>
      <c r="Q1531" s="10" t="s">
        <v>14</v>
      </c>
      <c r="R1531" s="13">
        <f t="shared" si="2"/>
        <v>2</v>
      </c>
      <c r="S1531" s="6"/>
      <c r="T1531" s="6"/>
      <c r="U1531" s="6"/>
    </row>
    <row r="1532">
      <c r="A1532" s="9">
        <v>44410.0</v>
      </c>
      <c r="B1532" s="10" t="s">
        <v>23</v>
      </c>
      <c r="C1532" s="10">
        <v>-293.299999999999</v>
      </c>
      <c r="D1532" s="10" t="s">
        <v>30</v>
      </c>
      <c r="E1532" s="11">
        <v>188.881855624861</v>
      </c>
      <c r="F1532" s="10" t="s">
        <v>31</v>
      </c>
      <c r="G1532" s="13">
        <f t="shared" si="1"/>
        <v>2</v>
      </c>
      <c r="H1532" s="6"/>
      <c r="I1532" s="6"/>
      <c r="J1532" s="6"/>
      <c r="M1532" s="9">
        <v>44410.0</v>
      </c>
      <c r="N1532" s="10" t="s">
        <v>23</v>
      </c>
      <c r="O1532" s="10">
        <v>-293.299999999999</v>
      </c>
      <c r="P1532" s="10" t="s">
        <v>30</v>
      </c>
      <c r="Q1532" s="10" t="s">
        <v>31</v>
      </c>
      <c r="R1532" s="13">
        <f t="shared" si="2"/>
        <v>2</v>
      </c>
      <c r="S1532" s="6"/>
      <c r="T1532" s="6"/>
      <c r="U1532" s="6"/>
    </row>
    <row r="1533">
      <c r="A1533" s="9">
        <v>44410.0</v>
      </c>
      <c r="B1533" s="10" t="s">
        <v>23</v>
      </c>
      <c r="C1533" s="10">
        <v>-1312.6</v>
      </c>
      <c r="D1533" s="10" t="s">
        <v>30</v>
      </c>
      <c r="E1533" s="11">
        <v>188.87714130757</v>
      </c>
      <c r="F1533" s="10" t="s">
        <v>31</v>
      </c>
      <c r="G1533" s="13">
        <f t="shared" si="1"/>
        <v>2</v>
      </c>
      <c r="H1533" s="6"/>
      <c r="I1533" s="6"/>
      <c r="J1533" s="6"/>
      <c r="M1533" s="9">
        <v>44410.0</v>
      </c>
      <c r="N1533" s="10" t="s">
        <v>23</v>
      </c>
      <c r="O1533" s="10">
        <v>-1312.6</v>
      </c>
      <c r="P1533" s="10" t="s">
        <v>30</v>
      </c>
      <c r="Q1533" s="10" t="s">
        <v>31</v>
      </c>
      <c r="R1533" s="13">
        <f t="shared" si="2"/>
        <v>2</v>
      </c>
      <c r="S1533" s="6"/>
      <c r="T1533" s="6"/>
      <c r="U1533" s="6"/>
    </row>
    <row r="1534">
      <c r="A1534" s="9">
        <v>44410.0</v>
      </c>
      <c r="B1534" s="10" t="s">
        <v>23</v>
      </c>
      <c r="C1534" s="10">
        <v>-2331.9</v>
      </c>
      <c r="D1534" s="10" t="s">
        <v>36</v>
      </c>
      <c r="E1534" s="11">
        <v>188.872426990279</v>
      </c>
      <c r="F1534" s="10" t="s">
        <v>12</v>
      </c>
      <c r="G1534" s="13">
        <f t="shared" si="1"/>
        <v>2</v>
      </c>
      <c r="H1534" s="6"/>
      <c r="I1534" s="6"/>
      <c r="J1534" s="6"/>
      <c r="M1534" s="9">
        <v>44410.0</v>
      </c>
      <c r="N1534" s="10" t="s">
        <v>23</v>
      </c>
      <c r="O1534" s="10">
        <v>-2331.9</v>
      </c>
      <c r="P1534" s="10" t="s">
        <v>36</v>
      </c>
      <c r="Q1534" s="10" t="s">
        <v>12</v>
      </c>
      <c r="R1534" s="13">
        <f t="shared" si="2"/>
        <v>2</v>
      </c>
      <c r="S1534" s="6"/>
      <c r="T1534" s="6"/>
      <c r="U1534" s="6"/>
    </row>
    <row r="1535">
      <c r="A1535" s="9">
        <v>44410.0</v>
      </c>
      <c r="B1535" s="10" t="s">
        <v>23</v>
      </c>
      <c r="C1535" s="10" t="s">
        <v>381</v>
      </c>
      <c r="D1535" s="10" t="s">
        <v>22</v>
      </c>
      <c r="E1535" s="11">
        <v>188.867712672988</v>
      </c>
      <c r="F1535" s="10" t="s">
        <v>18</v>
      </c>
      <c r="G1535" s="13">
        <f t="shared" si="1"/>
        <v>2</v>
      </c>
      <c r="H1535" s="6"/>
      <c r="I1535" s="6"/>
      <c r="J1535" s="6"/>
      <c r="M1535" s="9">
        <v>44410.0</v>
      </c>
      <c r="N1535" s="10" t="s">
        <v>23</v>
      </c>
      <c r="O1535" s="10" t="s">
        <v>381</v>
      </c>
      <c r="P1535" s="10" t="s">
        <v>22</v>
      </c>
      <c r="Q1535" s="10" t="s">
        <v>18</v>
      </c>
      <c r="R1535" s="13">
        <f t="shared" si="2"/>
        <v>2</v>
      </c>
      <c r="S1535" s="6"/>
      <c r="T1535" s="6"/>
      <c r="U1535" s="6"/>
    </row>
    <row r="1536">
      <c r="A1536" s="9">
        <v>44410.0</v>
      </c>
      <c r="B1536" s="10" t="s">
        <v>23</v>
      </c>
      <c r="C1536" s="10" t="s">
        <v>382</v>
      </c>
      <c r="D1536" s="10" t="s">
        <v>30</v>
      </c>
      <c r="E1536" s="11">
        <v>188.862998355697</v>
      </c>
      <c r="F1536" s="10" t="s">
        <v>31</v>
      </c>
      <c r="G1536" s="13">
        <f t="shared" si="1"/>
        <v>2</v>
      </c>
      <c r="H1536" s="6"/>
      <c r="I1536" s="6"/>
      <c r="J1536" s="6"/>
      <c r="M1536" s="9">
        <v>44410.0</v>
      </c>
      <c r="N1536" s="10" t="s">
        <v>23</v>
      </c>
      <c r="O1536" s="10" t="s">
        <v>382</v>
      </c>
      <c r="P1536" s="10" t="s">
        <v>30</v>
      </c>
      <c r="Q1536" s="10" t="s">
        <v>31</v>
      </c>
      <c r="R1536" s="13">
        <f t="shared" si="2"/>
        <v>2</v>
      </c>
      <c r="S1536" s="6"/>
      <c r="T1536" s="6"/>
      <c r="U1536" s="6"/>
    </row>
    <row r="1537">
      <c r="A1537" s="9">
        <v>44410.0</v>
      </c>
      <c r="B1537" s="10" t="s">
        <v>23</v>
      </c>
      <c r="C1537" s="10" t="s">
        <v>383</v>
      </c>
      <c r="D1537" s="10" t="s">
        <v>30</v>
      </c>
      <c r="E1537" s="11">
        <v>188.858284038406</v>
      </c>
      <c r="F1537" s="10" t="s">
        <v>31</v>
      </c>
      <c r="G1537" s="13">
        <f t="shared" si="1"/>
        <v>2</v>
      </c>
      <c r="H1537" s="6"/>
      <c r="I1537" s="6"/>
      <c r="J1537" s="6"/>
      <c r="M1537" s="9">
        <v>44410.0</v>
      </c>
      <c r="N1537" s="10" t="s">
        <v>23</v>
      </c>
      <c r="O1537" s="10" t="s">
        <v>383</v>
      </c>
      <c r="P1537" s="10" t="s">
        <v>30</v>
      </c>
      <c r="Q1537" s="10" t="s">
        <v>31</v>
      </c>
      <c r="R1537" s="13">
        <f t="shared" si="2"/>
        <v>2</v>
      </c>
      <c r="S1537" s="6"/>
      <c r="T1537" s="6"/>
      <c r="U1537" s="6"/>
    </row>
    <row r="1538">
      <c r="A1538" s="9">
        <v>44410.0</v>
      </c>
      <c r="B1538" s="10" t="s">
        <v>40</v>
      </c>
      <c r="C1538" s="10">
        <v>2.0E46</v>
      </c>
      <c r="D1538" s="10" t="s">
        <v>13</v>
      </c>
      <c r="E1538" s="11">
        <v>188.853569721115</v>
      </c>
      <c r="F1538" s="10" t="s">
        <v>14</v>
      </c>
      <c r="G1538" s="13">
        <f t="shared" si="1"/>
        <v>2</v>
      </c>
      <c r="H1538" s="6"/>
      <c r="I1538" s="6"/>
      <c r="J1538" s="6"/>
      <c r="M1538" s="9">
        <v>44410.0</v>
      </c>
      <c r="N1538" s="10" t="s">
        <v>40</v>
      </c>
      <c r="O1538" s="10">
        <v>2.0E46</v>
      </c>
      <c r="P1538" s="10" t="s">
        <v>13</v>
      </c>
      <c r="Q1538" s="10" t="s">
        <v>14</v>
      </c>
      <c r="R1538" s="13">
        <f t="shared" si="2"/>
        <v>2</v>
      </c>
      <c r="S1538" s="6"/>
      <c r="T1538" s="6"/>
      <c r="U1538" s="6"/>
    </row>
    <row r="1539">
      <c r="A1539" s="9">
        <v>44410.0</v>
      </c>
      <c r="B1539" s="10" t="s">
        <v>97</v>
      </c>
      <c r="C1539" s="16">
        <v>3.0E46</v>
      </c>
      <c r="D1539" s="10" t="s">
        <v>19</v>
      </c>
      <c r="E1539" s="11">
        <v>188.848855403823</v>
      </c>
      <c r="F1539" s="10" t="s">
        <v>14</v>
      </c>
      <c r="G1539" s="13">
        <f t="shared" si="1"/>
        <v>2</v>
      </c>
      <c r="H1539" s="6"/>
      <c r="I1539" s="6"/>
      <c r="J1539" s="6"/>
      <c r="M1539" s="9">
        <v>44410.0</v>
      </c>
      <c r="N1539" s="10" t="s">
        <v>97</v>
      </c>
      <c r="O1539" s="16">
        <v>3.0E46</v>
      </c>
      <c r="P1539" s="10" t="s">
        <v>19</v>
      </c>
      <c r="Q1539" s="10" t="s">
        <v>14</v>
      </c>
      <c r="R1539" s="13">
        <f t="shared" si="2"/>
        <v>2</v>
      </c>
      <c r="S1539" s="6"/>
      <c r="T1539" s="6"/>
      <c r="U1539" s="6"/>
    </row>
    <row r="1540">
      <c r="A1540" s="9">
        <v>44410.0</v>
      </c>
      <c r="B1540" s="10" t="s">
        <v>97</v>
      </c>
      <c r="C1540" s="10" t="s">
        <v>384</v>
      </c>
      <c r="D1540" s="10" t="s">
        <v>34</v>
      </c>
      <c r="E1540" s="11">
        <v>188.844141086532</v>
      </c>
      <c r="F1540" s="10" t="s">
        <v>14</v>
      </c>
      <c r="G1540" s="13">
        <f t="shared" si="1"/>
        <v>2</v>
      </c>
      <c r="H1540" s="6"/>
      <c r="I1540" s="6"/>
      <c r="J1540" s="6"/>
      <c r="M1540" s="9">
        <v>44410.0</v>
      </c>
      <c r="N1540" s="10" t="s">
        <v>97</v>
      </c>
      <c r="O1540" s="10" t="s">
        <v>384</v>
      </c>
      <c r="P1540" s="10" t="s">
        <v>34</v>
      </c>
      <c r="Q1540" s="10" t="s">
        <v>14</v>
      </c>
      <c r="R1540" s="13">
        <f t="shared" si="2"/>
        <v>2</v>
      </c>
      <c r="S1540" s="6"/>
      <c r="T1540" s="6"/>
      <c r="U1540" s="6"/>
    </row>
    <row r="1541">
      <c r="A1541" s="9">
        <v>44410.0</v>
      </c>
      <c r="B1541" s="10" t="s">
        <v>97</v>
      </c>
      <c r="C1541" s="10" t="s">
        <v>385</v>
      </c>
      <c r="D1541" s="10" t="s">
        <v>13</v>
      </c>
      <c r="E1541" s="11">
        <v>188.839426769241</v>
      </c>
      <c r="F1541" s="10" t="s">
        <v>14</v>
      </c>
      <c r="G1541" s="13">
        <f t="shared" si="1"/>
        <v>2</v>
      </c>
      <c r="H1541" s="6"/>
      <c r="I1541" s="6"/>
      <c r="J1541" s="6"/>
      <c r="M1541" s="9">
        <v>44410.0</v>
      </c>
      <c r="N1541" s="10" t="s">
        <v>97</v>
      </c>
      <c r="O1541" s="10" t="s">
        <v>385</v>
      </c>
      <c r="P1541" s="10" t="s">
        <v>13</v>
      </c>
      <c r="Q1541" s="10" t="s">
        <v>14</v>
      </c>
      <c r="R1541" s="13">
        <f t="shared" si="2"/>
        <v>2</v>
      </c>
      <c r="S1541" s="6"/>
      <c r="T1541" s="6"/>
      <c r="U1541" s="6"/>
    </row>
    <row r="1542">
      <c r="A1542" s="9">
        <v>44410.0</v>
      </c>
      <c r="B1542" s="10" t="s">
        <v>97</v>
      </c>
      <c r="C1542" s="16">
        <v>4.0E47</v>
      </c>
      <c r="D1542" s="10" t="s">
        <v>36</v>
      </c>
      <c r="E1542" s="11">
        <v>188.83471245195</v>
      </c>
      <c r="F1542" s="10" t="s">
        <v>12</v>
      </c>
      <c r="G1542" s="13">
        <f t="shared" si="1"/>
        <v>2</v>
      </c>
      <c r="H1542" s="6"/>
      <c r="I1542" s="6"/>
      <c r="J1542" s="6"/>
      <c r="M1542" s="9">
        <v>44410.0</v>
      </c>
      <c r="N1542" s="10" t="s">
        <v>97</v>
      </c>
      <c r="O1542" s="16">
        <v>4.0E47</v>
      </c>
      <c r="P1542" s="10" t="s">
        <v>36</v>
      </c>
      <c r="Q1542" s="10" t="s">
        <v>12</v>
      </c>
      <c r="R1542" s="13">
        <f t="shared" si="2"/>
        <v>2</v>
      </c>
      <c r="S1542" s="6"/>
      <c r="T1542" s="6"/>
      <c r="U1542" s="6"/>
    </row>
    <row r="1543">
      <c r="A1543" s="9">
        <v>44410.0</v>
      </c>
      <c r="B1543" s="10" t="s">
        <v>97</v>
      </c>
      <c r="C1543" s="10" t="s">
        <v>100</v>
      </c>
      <c r="D1543" s="10" t="s">
        <v>30</v>
      </c>
      <c r="E1543" s="11">
        <v>188.829998134659</v>
      </c>
      <c r="F1543" s="10" t="s">
        <v>31</v>
      </c>
      <c r="G1543" s="13">
        <f t="shared" si="1"/>
        <v>2</v>
      </c>
      <c r="H1543" s="6"/>
      <c r="I1543" s="6"/>
      <c r="J1543" s="6"/>
      <c r="M1543" s="9">
        <v>44410.0</v>
      </c>
      <c r="N1543" s="10" t="s">
        <v>97</v>
      </c>
      <c r="O1543" s="10" t="s">
        <v>100</v>
      </c>
      <c r="P1543" s="10" t="s">
        <v>30</v>
      </c>
      <c r="Q1543" s="10" t="s">
        <v>31</v>
      </c>
      <c r="R1543" s="13">
        <f t="shared" si="2"/>
        <v>2</v>
      </c>
      <c r="S1543" s="6"/>
      <c r="T1543" s="6"/>
      <c r="U1543" s="6"/>
    </row>
    <row r="1544">
      <c r="A1544" s="9">
        <v>44410.0</v>
      </c>
      <c r="B1544" s="10" t="s">
        <v>97</v>
      </c>
      <c r="C1544" s="10" t="s">
        <v>73</v>
      </c>
      <c r="D1544" s="10" t="s">
        <v>11</v>
      </c>
      <c r="E1544" s="11">
        <v>188.825283817368</v>
      </c>
      <c r="F1544" s="10" t="s">
        <v>12</v>
      </c>
      <c r="G1544" s="13">
        <f t="shared" si="1"/>
        <v>2</v>
      </c>
      <c r="H1544" s="6"/>
      <c r="I1544" s="6"/>
      <c r="J1544" s="6"/>
      <c r="M1544" s="9">
        <v>44410.0</v>
      </c>
      <c r="N1544" s="10" t="s">
        <v>97</v>
      </c>
      <c r="O1544" s="10" t="s">
        <v>73</v>
      </c>
      <c r="P1544" s="10" t="s">
        <v>11</v>
      </c>
      <c r="Q1544" s="10" t="s">
        <v>12</v>
      </c>
      <c r="R1544" s="13">
        <f t="shared" si="2"/>
        <v>2</v>
      </c>
      <c r="S1544" s="6"/>
      <c r="T1544" s="6"/>
      <c r="U1544" s="6"/>
    </row>
    <row r="1545">
      <c r="A1545" s="9">
        <v>44410.0</v>
      </c>
      <c r="B1545" s="10" t="s">
        <v>97</v>
      </c>
      <c r="C1545" s="10" t="s">
        <v>102</v>
      </c>
      <c r="D1545" s="10" t="s">
        <v>22</v>
      </c>
      <c r="E1545" s="11">
        <v>188.820569500077</v>
      </c>
      <c r="F1545" s="10" t="s">
        <v>18</v>
      </c>
      <c r="G1545" s="13">
        <f t="shared" si="1"/>
        <v>2</v>
      </c>
      <c r="H1545" s="6"/>
      <c r="I1545" s="6"/>
      <c r="J1545" s="6"/>
      <c r="M1545" s="9">
        <v>44410.0</v>
      </c>
      <c r="N1545" s="10" t="s">
        <v>97</v>
      </c>
      <c r="O1545" s="10" t="s">
        <v>102</v>
      </c>
      <c r="P1545" s="10" t="s">
        <v>22</v>
      </c>
      <c r="Q1545" s="10" t="s">
        <v>18</v>
      </c>
      <c r="R1545" s="13">
        <f t="shared" si="2"/>
        <v>2</v>
      </c>
      <c r="S1545" s="6"/>
      <c r="T1545" s="6"/>
      <c r="U1545" s="6"/>
    </row>
    <row r="1546">
      <c r="A1546" s="9">
        <v>44410.0</v>
      </c>
      <c r="B1546" s="10" t="s">
        <v>97</v>
      </c>
      <c r="C1546" s="10">
        <v>11138.6666666667</v>
      </c>
      <c r="D1546" s="10" t="s">
        <v>22</v>
      </c>
      <c r="E1546" s="11">
        <v>188.815855182785</v>
      </c>
      <c r="F1546" s="10" t="s">
        <v>18</v>
      </c>
      <c r="G1546" s="13">
        <f t="shared" si="1"/>
        <v>2</v>
      </c>
      <c r="H1546" s="6"/>
      <c r="I1546" s="6"/>
      <c r="J1546" s="6"/>
      <c r="M1546" s="9">
        <v>44410.0</v>
      </c>
      <c r="N1546" s="10" t="s">
        <v>97</v>
      </c>
      <c r="O1546" s="10">
        <v>11138.6666666667</v>
      </c>
      <c r="P1546" s="10" t="s">
        <v>22</v>
      </c>
      <c r="Q1546" s="10" t="s">
        <v>18</v>
      </c>
      <c r="R1546" s="13">
        <f t="shared" si="2"/>
        <v>2</v>
      </c>
      <c r="S1546" s="6"/>
      <c r="T1546" s="6"/>
      <c r="U1546" s="6"/>
    </row>
    <row r="1547">
      <c r="A1547" s="9">
        <v>44410.0</v>
      </c>
      <c r="B1547" s="10" t="s">
        <v>97</v>
      </c>
      <c r="C1547" s="10">
        <v>14387.1666666667</v>
      </c>
      <c r="D1547" s="10" t="s">
        <v>22</v>
      </c>
      <c r="E1547" s="11">
        <v>188.811140865494</v>
      </c>
      <c r="F1547" s="10" t="s">
        <v>18</v>
      </c>
      <c r="G1547" s="13">
        <f t="shared" si="1"/>
        <v>2</v>
      </c>
      <c r="H1547" s="6"/>
      <c r="I1547" s="6"/>
      <c r="J1547" s="6"/>
      <c r="M1547" s="9">
        <v>44410.0</v>
      </c>
      <c r="N1547" s="10" t="s">
        <v>97</v>
      </c>
      <c r="O1547" s="10">
        <v>14387.1666666667</v>
      </c>
      <c r="P1547" s="10" t="s">
        <v>22</v>
      </c>
      <c r="Q1547" s="10" t="s">
        <v>18</v>
      </c>
      <c r="R1547" s="13">
        <f t="shared" si="2"/>
        <v>2</v>
      </c>
      <c r="S1547" s="6"/>
      <c r="T1547" s="6"/>
      <c r="U1547" s="6"/>
    </row>
    <row r="1548">
      <c r="A1548" s="9">
        <v>44410.0</v>
      </c>
      <c r="B1548" s="10" t="s">
        <v>97</v>
      </c>
      <c r="C1548" s="10">
        <v>17635.6666666667</v>
      </c>
      <c r="D1548" s="10" t="s">
        <v>22</v>
      </c>
      <c r="E1548" s="11">
        <v>188.806426548203</v>
      </c>
      <c r="F1548" s="10" t="s">
        <v>18</v>
      </c>
      <c r="G1548" s="13">
        <f t="shared" si="1"/>
        <v>2</v>
      </c>
      <c r="H1548" s="6"/>
      <c r="I1548" s="6"/>
      <c r="J1548" s="6"/>
      <c r="M1548" s="9">
        <v>44410.0</v>
      </c>
      <c r="N1548" s="10" t="s">
        <v>97</v>
      </c>
      <c r="O1548" s="10">
        <v>17635.6666666667</v>
      </c>
      <c r="P1548" s="10" t="s">
        <v>22</v>
      </c>
      <c r="Q1548" s="10" t="s">
        <v>18</v>
      </c>
      <c r="R1548" s="13">
        <f t="shared" si="2"/>
        <v>2</v>
      </c>
      <c r="S1548" s="6"/>
      <c r="T1548" s="6"/>
      <c r="U1548" s="6"/>
    </row>
    <row r="1549">
      <c r="A1549" s="9">
        <v>44410.0</v>
      </c>
      <c r="B1549" s="10" t="s">
        <v>97</v>
      </c>
      <c r="C1549" s="10" t="s">
        <v>103</v>
      </c>
      <c r="D1549" s="10" t="s">
        <v>34</v>
      </c>
      <c r="E1549" s="11">
        <v>188.801712230912</v>
      </c>
      <c r="F1549" s="10" t="s">
        <v>14</v>
      </c>
      <c r="G1549" s="13">
        <f t="shared" si="1"/>
        <v>2</v>
      </c>
      <c r="H1549" s="6"/>
      <c r="I1549" s="6"/>
      <c r="J1549" s="6"/>
      <c r="M1549" s="9">
        <v>44410.0</v>
      </c>
      <c r="N1549" s="10" t="s">
        <v>97</v>
      </c>
      <c r="O1549" s="10" t="s">
        <v>103</v>
      </c>
      <c r="P1549" s="10" t="s">
        <v>34</v>
      </c>
      <c r="Q1549" s="10" t="s">
        <v>14</v>
      </c>
      <c r="R1549" s="13">
        <f t="shared" si="2"/>
        <v>2</v>
      </c>
      <c r="S1549" s="6"/>
      <c r="T1549" s="6"/>
      <c r="U1549" s="6"/>
    </row>
    <row r="1550">
      <c r="A1550" s="9">
        <v>44410.0</v>
      </c>
      <c r="B1550" s="10" t="s">
        <v>97</v>
      </c>
      <c r="C1550" s="10" t="s">
        <v>104</v>
      </c>
      <c r="D1550" s="10" t="s">
        <v>34</v>
      </c>
      <c r="E1550" s="11">
        <v>188.796997913621</v>
      </c>
      <c r="F1550" s="10" t="s">
        <v>14</v>
      </c>
      <c r="G1550" s="13">
        <f t="shared" si="1"/>
        <v>2</v>
      </c>
      <c r="H1550" s="6"/>
      <c r="I1550" s="6"/>
      <c r="J1550" s="6"/>
      <c r="M1550" s="9">
        <v>44410.0</v>
      </c>
      <c r="N1550" s="10" t="s">
        <v>97</v>
      </c>
      <c r="O1550" s="10" t="s">
        <v>104</v>
      </c>
      <c r="P1550" s="10" t="s">
        <v>34</v>
      </c>
      <c r="Q1550" s="10" t="s">
        <v>14</v>
      </c>
      <c r="R1550" s="13">
        <f t="shared" si="2"/>
        <v>2</v>
      </c>
      <c r="S1550" s="6"/>
      <c r="T1550" s="6"/>
      <c r="U1550" s="6"/>
    </row>
    <row r="1551">
      <c r="A1551" s="9">
        <v>44423.0</v>
      </c>
      <c r="B1551" s="10" t="s">
        <v>69</v>
      </c>
      <c r="C1551" s="10" t="s">
        <v>195</v>
      </c>
      <c r="D1551" s="10" t="s">
        <v>285</v>
      </c>
      <c r="E1551" s="11">
        <v>270.0</v>
      </c>
      <c r="F1551" s="10" t="s">
        <v>18</v>
      </c>
      <c r="G1551" s="13">
        <f t="shared" si="1"/>
        <v>1</v>
      </c>
      <c r="H1551" s="6"/>
      <c r="I1551" s="6"/>
      <c r="J1551" s="6"/>
      <c r="M1551" s="9">
        <v>44423.0</v>
      </c>
      <c r="N1551" s="10" t="s">
        <v>69</v>
      </c>
      <c r="O1551" s="10" t="s">
        <v>195</v>
      </c>
      <c r="P1551" s="10" t="s">
        <v>285</v>
      </c>
      <c r="Q1551" s="10" t="s">
        <v>18</v>
      </c>
      <c r="R1551" s="13">
        <f t="shared" si="2"/>
        <v>1</v>
      </c>
      <c r="S1551" s="6"/>
      <c r="T1551" s="6"/>
      <c r="U1551" s="6"/>
    </row>
    <row r="1552">
      <c r="A1552" s="9">
        <v>44423.0</v>
      </c>
      <c r="B1552" s="10" t="s">
        <v>69</v>
      </c>
      <c r="C1552" s="10" t="s">
        <v>73</v>
      </c>
      <c r="D1552" s="10" t="s">
        <v>284</v>
      </c>
      <c r="E1552" s="11">
        <v>140.0</v>
      </c>
      <c r="F1552" s="10" t="s">
        <v>12</v>
      </c>
      <c r="G1552" s="13">
        <f t="shared" si="1"/>
        <v>1</v>
      </c>
      <c r="H1552" s="6"/>
      <c r="I1552" s="6"/>
      <c r="J1552" s="6"/>
      <c r="M1552" s="9">
        <v>44423.0</v>
      </c>
      <c r="N1552" s="10" t="s">
        <v>69</v>
      </c>
      <c r="O1552" s="10" t="s">
        <v>73</v>
      </c>
      <c r="P1552" s="10" t="s">
        <v>284</v>
      </c>
      <c r="Q1552" s="10" t="s">
        <v>12</v>
      </c>
      <c r="R1552" s="13">
        <f t="shared" si="2"/>
        <v>1</v>
      </c>
      <c r="S1552" s="6"/>
      <c r="T1552" s="6"/>
      <c r="U1552" s="6"/>
    </row>
    <row r="1553">
      <c r="A1553" s="9">
        <v>44423.0</v>
      </c>
      <c r="B1553" s="10" t="s">
        <v>69</v>
      </c>
      <c r="C1553" s="10" t="s">
        <v>74</v>
      </c>
      <c r="D1553" s="10" t="s">
        <v>285</v>
      </c>
      <c r="E1553" s="11">
        <v>270.0</v>
      </c>
      <c r="F1553" s="10" t="s">
        <v>18</v>
      </c>
      <c r="G1553" s="13">
        <f t="shared" si="1"/>
        <v>1</v>
      </c>
      <c r="H1553" s="6"/>
      <c r="I1553" s="6"/>
      <c r="J1553" s="6"/>
      <c r="M1553" s="9">
        <v>44423.0</v>
      </c>
      <c r="N1553" s="10" t="s">
        <v>69</v>
      </c>
      <c r="O1553" s="10" t="s">
        <v>74</v>
      </c>
      <c r="P1553" s="10" t="s">
        <v>285</v>
      </c>
      <c r="Q1553" s="10" t="s">
        <v>18</v>
      </c>
      <c r="R1553" s="13">
        <f t="shared" si="2"/>
        <v>1</v>
      </c>
      <c r="S1553" s="6"/>
      <c r="T1553" s="6"/>
      <c r="U1553" s="6"/>
    </row>
    <row r="1554">
      <c r="A1554" s="9">
        <v>44423.0</v>
      </c>
      <c r="B1554" s="10" t="s">
        <v>69</v>
      </c>
      <c r="C1554" s="10">
        <v>1247.0</v>
      </c>
      <c r="D1554" s="10" t="s">
        <v>285</v>
      </c>
      <c r="E1554" s="11">
        <v>270.0</v>
      </c>
      <c r="F1554" s="10" t="s">
        <v>18</v>
      </c>
      <c r="G1554" s="13">
        <f t="shared" si="1"/>
        <v>1</v>
      </c>
      <c r="H1554" s="6"/>
      <c r="I1554" s="6"/>
      <c r="J1554" s="6"/>
      <c r="M1554" s="9">
        <v>44423.0</v>
      </c>
      <c r="N1554" s="10" t="s">
        <v>69</v>
      </c>
      <c r="O1554" s="10">
        <v>1247.0</v>
      </c>
      <c r="P1554" s="10" t="s">
        <v>285</v>
      </c>
      <c r="Q1554" s="10" t="s">
        <v>18</v>
      </c>
      <c r="R1554" s="13">
        <f t="shared" si="2"/>
        <v>1</v>
      </c>
      <c r="S1554" s="6"/>
      <c r="T1554" s="6"/>
      <c r="U1554" s="6"/>
    </row>
    <row r="1555">
      <c r="A1555" s="9">
        <v>44423.0</v>
      </c>
      <c r="B1555" s="10" t="s">
        <v>69</v>
      </c>
      <c r="C1555" s="10">
        <v>2340.0</v>
      </c>
      <c r="D1555" s="10" t="s">
        <v>284</v>
      </c>
      <c r="E1555" s="11">
        <v>140.0</v>
      </c>
      <c r="F1555" s="10" t="s">
        <v>12</v>
      </c>
      <c r="G1555" s="13">
        <f t="shared" si="1"/>
        <v>1</v>
      </c>
      <c r="H1555" s="6"/>
      <c r="I1555" s="6"/>
      <c r="J1555" s="6"/>
      <c r="M1555" s="9">
        <v>44423.0</v>
      </c>
      <c r="N1555" s="10" t="s">
        <v>69</v>
      </c>
      <c r="O1555" s="10">
        <v>2340.0</v>
      </c>
      <c r="P1555" s="10" t="s">
        <v>284</v>
      </c>
      <c r="Q1555" s="10" t="s">
        <v>12</v>
      </c>
      <c r="R1555" s="13">
        <f t="shared" si="2"/>
        <v>1</v>
      </c>
      <c r="S1555" s="6"/>
      <c r="T1555" s="6"/>
      <c r="U1555" s="6"/>
    </row>
    <row r="1556">
      <c r="A1556" s="9">
        <v>44423.0</v>
      </c>
      <c r="B1556" s="10" t="s">
        <v>69</v>
      </c>
      <c r="C1556" s="10">
        <v>7447.0</v>
      </c>
      <c r="D1556" s="10" t="s">
        <v>277</v>
      </c>
      <c r="E1556" s="11">
        <v>350.0</v>
      </c>
      <c r="F1556" s="10" t="s">
        <v>14</v>
      </c>
      <c r="G1556" s="13">
        <f t="shared" si="1"/>
        <v>1</v>
      </c>
      <c r="H1556" s="6"/>
      <c r="I1556" s="6"/>
      <c r="J1556" s="6"/>
      <c r="M1556" s="9">
        <v>44423.0</v>
      </c>
      <c r="N1556" s="10" t="s">
        <v>69</v>
      </c>
      <c r="O1556" s="10">
        <v>7447.0</v>
      </c>
      <c r="P1556" s="10" t="s">
        <v>277</v>
      </c>
      <c r="Q1556" s="10" t="s">
        <v>14</v>
      </c>
      <c r="R1556" s="13">
        <f t="shared" si="2"/>
        <v>1</v>
      </c>
      <c r="S1556" s="6"/>
      <c r="T1556" s="6"/>
      <c r="U1556" s="6"/>
    </row>
    <row r="1557">
      <c r="A1557" s="9">
        <v>44423.0</v>
      </c>
      <c r="B1557" s="10" t="s">
        <v>69</v>
      </c>
      <c r="C1557" s="10">
        <v>5649.0</v>
      </c>
      <c r="D1557" s="10" t="s">
        <v>278</v>
      </c>
      <c r="E1557" s="11">
        <v>130.0</v>
      </c>
      <c r="F1557" s="10" t="s">
        <v>21</v>
      </c>
      <c r="G1557" s="13">
        <f t="shared" si="1"/>
        <v>1</v>
      </c>
      <c r="H1557" s="6"/>
      <c r="I1557" s="6"/>
      <c r="J1557" s="6"/>
      <c r="M1557" s="9">
        <v>44423.0</v>
      </c>
      <c r="N1557" s="10" t="s">
        <v>69</v>
      </c>
      <c r="O1557" s="10">
        <v>5649.0</v>
      </c>
      <c r="P1557" s="10" t="s">
        <v>278</v>
      </c>
      <c r="Q1557" s="10" t="s">
        <v>21</v>
      </c>
      <c r="R1557" s="13">
        <f t="shared" si="2"/>
        <v>1</v>
      </c>
      <c r="S1557" s="6"/>
      <c r="T1557" s="6"/>
      <c r="U1557" s="6"/>
    </row>
    <row r="1558">
      <c r="A1558" s="9">
        <v>44423.0</v>
      </c>
      <c r="B1558" s="10" t="s">
        <v>69</v>
      </c>
      <c r="C1558" s="10">
        <v>9045.0</v>
      </c>
      <c r="D1558" s="10" t="s">
        <v>278</v>
      </c>
      <c r="E1558" s="11">
        <v>130.0</v>
      </c>
      <c r="F1558" s="10" t="s">
        <v>21</v>
      </c>
      <c r="G1558" s="13">
        <f t="shared" si="1"/>
        <v>1</v>
      </c>
      <c r="H1558" s="6"/>
      <c r="I1558" s="6"/>
      <c r="J1558" s="6"/>
      <c r="M1558" s="9">
        <v>44423.0</v>
      </c>
      <c r="N1558" s="10" t="s">
        <v>69</v>
      </c>
      <c r="O1558" s="10">
        <v>9045.0</v>
      </c>
      <c r="P1558" s="10" t="s">
        <v>278</v>
      </c>
      <c r="Q1558" s="10" t="s">
        <v>21</v>
      </c>
      <c r="R1558" s="13">
        <f t="shared" si="2"/>
        <v>1</v>
      </c>
      <c r="S1558" s="6"/>
      <c r="T1558" s="6"/>
      <c r="U1558" s="6"/>
    </row>
    <row r="1559">
      <c r="A1559" s="9">
        <v>44423.0</v>
      </c>
      <c r="B1559" s="10" t="s">
        <v>69</v>
      </c>
      <c r="C1559" s="10" t="s">
        <v>75</v>
      </c>
      <c r="D1559" s="10" t="s">
        <v>280</v>
      </c>
      <c r="E1559" s="11">
        <v>280.0</v>
      </c>
      <c r="F1559" s="10" t="s">
        <v>18</v>
      </c>
      <c r="G1559" s="13">
        <f t="shared" si="1"/>
        <v>1</v>
      </c>
      <c r="H1559" s="6"/>
      <c r="I1559" s="6"/>
      <c r="J1559" s="6"/>
      <c r="M1559" s="9">
        <v>44423.0</v>
      </c>
      <c r="N1559" s="10" t="s">
        <v>69</v>
      </c>
      <c r="O1559" s="10" t="s">
        <v>75</v>
      </c>
      <c r="P1559" s="10" t="s">
        <v>280</v>
      </c>
      <c r="Q1559" s="10" t="s">
        <v>18</v>
      </c>
      <c r="R1559" s="13">
        <f t="shared" si="2"/>
        <v>1</v>
      </c>
      <c r="S1559" s="6"/>
      <c r="T1559" s="6"/>
      <c r="U1559" s="6"/>
    </row>
    <row r="1560">
      <c r="A1560" s="9">
        <v>44423.0</v>
      </c>
      <c r="B1560" s="10" t="s">
        <v>69</v>
      </c>
      <c r="C1560" s="10">
        <v>843.0</v>
      </c>
      <c r="D1560" s="10" t="s">
        <v>285</v>
      </c>
      <c r="E1560" s="11">
        <v>270.0</v>
      </c>
      <c r="F1560" s="10" t="s">
        <v>18</v>
      </c>
      <c r="G1560" s="13">
        <f t="shared" si="1"/>
        <v>1</v>
      </c>
      <c r="H1560" s="6"/>
      <c r="I1560" s="6"/>
      <c r="J1560" s="6"/>
      <c r="M1560" s="9">
        <v>44423.0</v>
      </c>
      <c r="N1560" s="10" t="s">
        <v>69</v>
      </c>
      <c r="O1560" s="10">
        <v>843.0</v>
      </c>
      <c r="P1560" s="10" t="s">
        <v>285</v>
      </c>
      <c r="Q1560" s="10" t="s">
        <v>18</v>
      </c>
      <c r="R1560" s="13">
        <f t="shared" si="2"/>
        <v>1</v>
      </c>
      <c r="S1560" s="6"/>
      <c r="T1560" s="6"/>
      <c r="U1560" s="6"/>
    </row>
    <row r="1561">
      <c r="A1561" s="9">
        <v>44423.0</v>
      </c>
      <c r="B1561" s="10" t="s">
        <v>69</v>
      </c>
      <c r="C1561" s="10">
        <v>5747.0</v>
      </c>
      <c r="D1561" s="10" t="s">
        <v>288</v>
      </c>
      <c r="E1561" s="11">
        <v>280.0</v>
      </c>
      <c r="F1561" s="10" t="s">
        <v>14</v>
      </c>
      <c r="G1561" s="13">
        <f t="shared" si="1"/>
        <v>1</v>
      </c>
      <c r="H1561" s="6"/>
      <c r="I1561" s="6"/>
      <c r="J1561" s="6"/>
      <c r="M1561" s="9">
        <v>44423.0</v>
      </c>
      <c r="N1561" s="10" t="s">
        <v>69</v>
      </c>
      <c r="O1561" s="10">
        <v>5747.0</v>
      </c>
      <c r="P1561" s="10" t="s">
        <v>288</v>
      </c>
      <c r="Q1561" s="10" t="s">
        <v>14</v>
      </c>
      <c r="R1561" s="13">
        <f t="shared" si="2"/>
        <v>1</v>
      </c>
      <c r="S1561" s="6"/>
      <c r="T1561" s="6"/>
      <c r="U1561" s="6"/>
    </row>
    <row r="1562">
      <c r="A1562" s="9">
        <v>44423.0</v>
      </c>
      <c r="B1562" s="10" t="s">
        <v>69</v>
      </c>
      <c r="C1562" s="10" t="s">
        <v>196</v>
      </c>
      <c r="D1562" s="10" t="s">
        <v>286</v>
      </c>
      <c r="E1562" s="11">
        <v>130.0</v>
      </c>
      <c r="F1562" s="10" t="s">
        <v>31</v>
      </c>
      <c r="G1562" s="13">
        <f t="shared" si="1"/>
        <v>1</v>
      </c>
      <c r="H1562" s="6"/>
      <c r="I1562" s="6"/>
      <c r="J1562" s="6"/>
      <c r="M1562" s="9">
        <v>44423.0</v>
      </c>
      <c r="N1562" s="10" t="s">
        <v>69</v>
      </c>
      <c r="O1562" s="10" t="s">
        <v>196</v>
      </c>
      <c r="P1562" s="10" t="s">
        <v>286</v>
      </c>
      <c r="Q1562" s="10" t="s">
        <v>31</v>
      </c>
      <c r="R1562" s="13">
        <f t="shared" si="2"/>
        <v>1</v>
      </c>
      <c r="S1562" s="6"/>
      <c r="T1562" s="6"/>
      <c r="U1562" s="6"/>
    </row>
    <row r="1563">
      <c r="A1563" s="9">
        <v>44423.0</v>
      </c>
      <c r="B1563" s="10" t="s">
        <v>69</v>
      </c>
      <c r="C1563" s="10" t="s">
        <v>386</v>
      </c>
      <c r="D1563" s="10" t="s">
        <v>288</v>
      </c>
      <c r="E1563" s="11">
        <v>280.0</v>
      </c>
      <c r="F1563" s="10" t="s">
        <v>14</v>
      </c>
      <c r="G1563" s="13">
        <f t="shared" si="1"/>
        <v>1</v>
      </c>
      <c r="H1563" s="6"/>
      <c r="I1563" s="6"/>
      <c r="J1563" s="6"/>
      <c r="M1563" s="9">
        <v>44423.0</v>
      </c>
      <c r="N1563" s="10" t="s">
        <v>69</v>
      </c>
      <c r="O1563" s="10" t="s">
        <v>386</v>
      </c>
      <c r="P1563" s="10" t="s">
        <v>288</v>
      </c>
      <c r="Q1563" s="10" t="s">
        <v>14</v>
      </c>
      <c r="R1563" s="13">
        <f t="shared" si="2"/>
        <v>1</v>
      </c>
      <c r="S1563" s="6"/>
      <c r="T1563" s="6"/>
      <c r="U1563" s="6"/>
    </row>
    <row r="1564">
      <c r="A1564" s="9">
        <v>44423.0</v>
      </c>
      <c r="B1564" s="10" t="s">
        <v>69</v>
      </c>
      <c r="C1564" s="10" t="s">
        <v>76</v>
      </c>
      <c r="D1564" s="10" t="s">
        <v>277</v>
      </c>
      <c r="E1564" s="11">
        <v>350.0</v>
      </c>
      <c r="F1564" s="10" t="s">
        <v>14</v>
      </c>
      <c r="G1564" s="13">
        <f t="shared" si="1"/>
        <v>1</v>
      </c>
      <c r="H1564" s="6"/>
      <c r="I1564" s="6"/>
      <c r="J1564" s="6"/>
      <c r="M1564" s="9">
        <v>44423.0</v>
      </c>
      <c r="N1564" s="10" t="s">
        <v>69</v>
      </c>
      <c r="O1564" s="10" t="s">
        <v>76</v>
      </c>
      <c r="P1564" s="10" t="s">
        <v>277</v>
      </c>
      <c r="Q1564" s="10" t="s">
        <v>14</v>
      </c>
      <c r="R1564" s="13">
        <f t="shared" si="2"/>
        <v>1</v>
      </c>
      <c r="S1564" s="6"/>
      <c r="T1564" s="6"/>
      <c r="U1564" s="6"/>
    </row>
    <row r="1565">
      <c r="A1565" s="9">
        <v>44423.0</v>
      </c>
      <c r="B1565" s="10" t="s">
        <v>69</v>
      </c>
      <c r="C1565" s="10" t="s">
        <v>77</v>
      </c>
      <c r="D1565" s="10" t="s">
        <v>278</v>
      </c>
      <c r="E1565" s="11">
        <v>130.0</v>
      </c>
      <c r="F1565" s="10" t="s">
        <v>21</v>
      </c>
      <c r="G1565" s="13">
        <f t="shared" si="1"/>
        <v>1</v>
      </c>
      <c r="H1565" s="6"/>
      <c r="I1565" s="6"/>
      <c r="J1565" s="6"/>
      <c r="M1565" s="9">
        <v>44423.0</v>
      </c>
      <c r="N1565" s="10" t="s">
        <v>69</v>
      </c>
      <c r="O1565" s="10" t="s">
        <v>77</v>
      </c>
      <c r="P1565" s="10" t="s">
        <v>278</v>
      </c>
      <c r="Q1565" s="10" t="s">
        <v>21</v>
      </c>
      <c r="R1565" s="13">
        <f t="shared" si="2"/>
        <v>1</v>
      </c>
      <c r="S1565" s="6"/>
      <c r="T1565" s="6"/>
      <c r="U1565" s="6"/>
    </row>
    <row r="1566">
      <c r="A1566" s="9">
        <v>44423.0</v>
      </c>
      <c r="B1566" s="10" t="s">
        <v>69</v>
      </c>
      <c r="C1566" s="10" t="s">
        <v>78</v>
      </c>
      <c r="D1566" s="10" t="s">
        <v>280</v>
      </c>
      <c r="E1566" s="11">
        <v>280.0</v>
      </c>
      <c r="F1566" s="10" t="s">
        <v>18</v>
      </c>
      <c r="G1566" s="13">
        <f t="shared" si="1"/>
        <v>1</v>
      </c>
      <c r="H1566" s="6"/>
      <c r="I1566" s="6"/>
      <c r="J1566" s="6"/>
      <c r="M1566" s="9">
        <v>44423.0</v>
      </c>
      <c r="N1566" s="10" t="s">
        <v>69</v>
      </c>
      <c r="O1566" s="10" t="s">
        <v>78</v>
      </c>
      <c r="P1566" s="10" t="s">
        <v>280</v>
      </c>
      <c r="Q1566" s="10" t="s">
        <v>18</v>
      </c>
      <c r="R1566" s="13">
        <f t="shared" si="2"/>
        <v>1</v>
      </c>
      <c r="S1566" s="6"/>
      <c r="T1566" s="6"/>
      <c r="U1566" s="6"/>
    </row>
    <row r="1567">
      <c r="A1567" s="9">
        <v>44423.0</v>
      </c>
      <c r="B1567" s="10" t="s">
        <v>69</v>
      </c>
      <c r="C1567" s="10" t="s">
        <v>79</v>
      </c>
      <c r="D1567" s="10" t="s">
        <v>286</v>
      </c>
      <c r="E1567" s="11">
        <v>130.0</v>
      </c>
      <c r="F1567" s="10" t="s">
        <v>31</v>
      </c>
      <c r="G1567" s="13">
        <f t="shared" si="1"/>
        <v>1</v>
      </c>
      <c r="H1567" s="6"/>
      <c r="I1567" s="6"/>
      <c r="J1567" s="6"/>
      <c r="M1567" s="9">
        <v>44423.0</v>
      </c>
      <c r="N1567" s="10" t="s">
        <v>69</v>
      </c>
      <c r="O1567" s="10" t="s">
        <v>79</v>
      </c>
      <c r="P1567" s="10" t="s">
        <v>286</v>
      </c>
      <c r="Q1567" s="10" t="s">
        <v>31</v>
      </c>
      <c r="R1567" s="13">
        <f t="shared" si="2"/>
        <v>1</v>
      </c>
      <c r="S1567" s="6"/>
      <c r="T1567" s="6"/>
      <c r="U1567" s="6"/>
    </row>
    <row r="1568">
      <c r="A1568" s="9">
        <v>44423.0</v>
      </c>
      <c r="B1568" s="10" t="s">
        <v>69</v>
      </c>
      <c r="C1568" s="10" t="s">
        <v>252</v>
      </c>
      <c r="D1568" s="10" t="s">
        <v>279</v>
      </c>
      <c r="E1568" s="11">
        <v>170.0</v>
      </c>
      <c r="F1568" s="10" t="s">
        <v>12</v>
      </c>
      <c r="G1568" s="13">
        <f t="shared" si="1"/>
        <v>1</v>
      </c>
      <c r="H1568" s="6"/>
      <c r="I1568" s="6"/>
      <c r="J1568" s="6"/>
      <c r="M1568" s="9">
        <v>44423.0</v>
      </c>
      <c r="N1568" s="10" t="s">
        <v>69</v>
      </c>
      <c r="O1568" s="10" t="s">
        <v>252</v>
      </c>
      <c r="P1568" s="10" t="s">
        <v>279</v>
      </c>
      <c r="Q1568" s="10" t="s">
        <v>12</v>
      </c>
      <c r="R1568" s="13">
        <f t="shared" si="2"/>
        <v>1</v>
      </c>
      <c r="S1568" s="6"/>
      <c r="T1568" s="6"/>
      <c r="U1568" s="6"/>
    </row>
    <row r="1569">
      <c r="A1569" s="9">
        <v>44423.0</v>
      </c>
      <c r="B1569" s="10" t="s">
        <v>69</v>
      </c>
      <c r="C1569" s="10" t="s">
        <v>81</v>
      </c>
      <c r="D1569" s="10" t="s">
        <v>288</v>
      </c>
      <c r="E1569" s="11">
        <v>280.0</v>
      </c>
      <c r="F1569" s="10" t="s">
        <v>14</v>
      </c>
      <c r="G1569" s="13">
        <f t="shared" si="1"/>
        <v>1</v>
      </c>
      <c r="H1569" s="6"/>
      <c r="I1569" s="6"/>
      <c r="J1569" s="6"/>
      <c r="M1569" s="9">
        <v>44423.0</v>
      </c>
      <c r="N1569" s="10" t="s">
        <v>69</v>
      </c>
      <c r="O1569" s="10" t="s">
        <v>81</v>
      </c>
      <c r="P1569" s="10" t="s">
        <v>288</v>
      </c>
      <c r="Q1569" s="10" t="s">
        <v>14</v>
      </c>
      <c r="R1569" s="13">
        <f t="shared" si="2"/>
        <v>1</v>
      </c>
      <c r="S1569" s="6"/>
      <c r="T1569" s="6"/>
      <c r="U1569" s="6"/>
    </row>
    <row r="1570">
      <c r="A1570" s="9">
        <v>44423.0</v>
      </c>
      <c r="B1570" s="10" t="s">
        <v>69</v>
      </c>
      <c r="C1570" s="10" t="s">
        <v>82</v>
      </c>
      <c r="D1570" s="10" t="s">
        <v>292</v>
      </c>
      <c r="E1570" s="11">
        <v>60.0</v>
      </c>
      <c r="F1570" s="10" t="s">
        <v>31</v>
      </c>
      <c r="G1570" s="13">
        <f t="shared" si="1"/>
        <v>1</v>
      </c>
      <c r="H1570" s="6"/>
      <c r="I1570" s="6"/>
      <c r="J1570" s="6"/>
      <c r="M1570" s="9">
        <v>44423.0</v>
      </c>
      <c r="N1570" s="10" t="s">
        <v>69</v>
      </c>
      <c r="O1570" s="10" t="s">
        <v>82</v>
      </c>
      <c r="P1570" s="10" t="s">
        <v>292</v>
      </c>
      <c r="Q1570" s="10" t="s">
        <v>31</v>
      </c>
      <c r="R1570" s="13">
        <f t="shared" si="2"/>
        <v>1</v>
      </c>
      <c r="S1570" s="6"/>
      <c r="T1570" s="6"/>
      <c r="U1570" s="6"/>
    </row>
    <row r="1571">
      <c r="A1571" s="9">
        <v>44423.0</v>
      </c>
      <c r="B1571" s="10" t="s">
        <v>69</v>
      </c>
      <c r="C1571" s="10" t="s">
        <v>83</v>
      </c>
      <c r="D1571" s="10" t="s">
        <v>278</v>
      </c>
      <c r="E1571" s="11">
        <v>130.0</v>
      </c>
      <c r="F1571" s="10" t="s">
        <v>21</v>
      </c>
      <c r="G1571" s="13">
        <f t="shared" si="1"/>
        <v>1</v>
      </c>
      <c r="H1571" s="6"/>
      <c r="I1571" s="6"/>
      <c r="J1571" s="6"/>
      <c r="M1571" s="9">
        <v>44423.0</v>
      </c>
      <c r="N1571" s="10" t="s">
        <v>69</v>
      </c>
      <c r="O1571" s="10" t="s">
        <v>83</v>
      </c>
      <c r="P1571" s="10" t="s">
        <v>278</v>
      </c>
      <c r="Q1571" s="10" t="s">
        <v>21</v>
      </c>
      <c r="R1571" s="13">
        <f t="shared" si="2"/>
        <v>1</v>
      </c>
      <c r="S1571" s="6"/>
      <c r="T1571" s="6"/>
      <c r="U1571" s="6"/>
    </row>
    <row r="1572">
      <c r="A1572" s="9">
        <v>44423.0</v>
      </c>
      <c r="B1572" s="10" t="s">
        <v>69</v>
      </c>
      <c r="C1572" s="10" t="s">
        <v>84</v>
      </c>
      <c r="D1572" s="10" t="s">
        <v>304</v>
      </c>
      <c r="E1572" s="11">
        <v>190.0</v>
      </c>
      <c r="F1572" s="10" t="s">
        <v>160</v>
      </c>
      <c r="G1572" s="13">
        <f t="shared" si="1"/>
        <v>1</v>
      </c>
      <c r="H1572" s="6"/>
      <c r="I1572" s="6"/>
      <c r="J1572" s="6"/>
      <c r="M1572" s="9">
        <v>44423.0</v>
      </c>
      <c r="N1572" s="10" t="s">
        <v>69</v>
      </c>
      <c r="O1572" s="10" t="s">
        <v>84</v>
      </c>
      <c r="P1572" s="10" t="s">
        <v>304</v>
      </c>
      <c r="Q1572" s="10" t="s">
        <v>160</v>
      </c>
      <c r="R1572" s="13">
        <f t="shared" si="2"/>
        <v>1</v>
      </c>
      <c r="S1572" s="6"/>
      <c r="T1572" s="6"/>
      <c r="U1572" s="6"/>
    </row>
    <row r="1573">
      <c r="A1573" s="9">
        <v>44423.0</v>
      </c>
      <c r="B1573" s="10" t="s">
        <v>69</v>
      </c>
      <c r="C1573" s="10" t="s">
        <v>85</v>
      </c>
      <c r="D1573" s="10" t="s">
        <v>288</v>
      </c>
      <c r="E1573" s="11">
        <v>280.0</v>
      </c>
      <c r="F1573" s="10" t="s">
        <v>14</v>
      </c>
      <c r="G1573" s="13">
        <f t="shared" si="1"/>
        <v>1</v>
      </c>
      <c r="H1573" s="6"/>
      <c r="I1573" s="6"/>
      <c r="J1573" s="6"/>
      <c r="M1573" s="9">
        <v>44423.0</v>
      </c>
      <c r="N1573" s="10" t="s">
        <v>69</v>
      </c>
      <c r="O1573" s="10" t="s">
        <v>85</v>
      </c>
      <c r="P1573" s="10" t="s">
        <v>288</v>
      </c>
      <c r="Q1573" s="10" t="s">
        <v>14</v>
      </c>
      <c r="R1573" s="13">
        <f t="shared" si="2"/>
        <v>1</v>
      </c>
      <c r="S1573" s="6"/>
      <c r="T1573" s="6"/>
      <c r="U1573" s="6"/>
    </row>
    <row r="1574">
      <c r="A1574" s="9">
        <v>44423.0</v>
      </c>
      <c r="B1574" s="10" t="s">
        <v>69</v>
      </c>
      <c r="C1574" s="10" t="s">
        <v>321</v>
      </c>
      <c r="D1574" s="10" t="s">
        <v>285</v>
      </c>
      <c r="E1574" s="11">
        <v>270.0</v>
      </c>
      <c r="F1574" s="10" t="s">
        <v>18</v>
      </c>
      <c r="G1574" s="13">
        <f t="shared" si="1"/>
        <v>1</v>
      </c>
      <c r="H1574" s="6"/>
      <c r="I1574" s="6"/>
      <c r="J1574" s="6"/>
      <c r="M1574" s="9">
        <v>44423.0</v>
      </c>
      <c r="N1574" s="10" t="s">
        <v>69</v>
      </c>
      <c r="O1574" s="10" t="s">
        <v>321</v>
      </c>
      <c r="P1574" s="10" t="s">
        <v>285</v>
      </c>
      <c r="Q1574" s="10" t="s">
        <v>18</v>
      </c>
      <c r="R1574" s="13">
        <f t="shared" si="2"/>
        <v>1</v>
      </c>
      <c r="S1574" s="6"/>
      <c r="T1574" s="6"/>
      <c r="U1574" s="6"/>
    </row>
    <row r="1575">
      <c r="A1575" s="9">
        <v>44423.0</v>
      </c>
      <c r="B1575" s="10" t="s">
        <v>69</v>
      </c>
      <c r="C1575" s="10" t="s">
        <v>87</v>
      </c>
      <c r="D1575" s="10" t="s">
        <v>286</v>
      </c>
      <c r="E1575" s="11">
        <v>130.0</v>
      </c>
      <c r="F1575" s="10" t="s">
        <v>31</v>
      </c>
      <c r="G1575" s="13">
        <f t="shared" si="1"/>
        <v>1</v>
      </c>
      <c r="H1575" s="6"/>
      <c r="I1575" s="6"/>
      <c r="J1575" s="6"/>
      <c r="M1575" s="9">
        <v>44423.0</v>
      </c>
      <c r="N1575" s="10" t="s">
        <v>69</v>
      </c>
      <c r="O1575" s="10" t="s">
        <v>87</v>
      </c>
      <c r="P1575" s="10" t="s">
        <v>286</v>
      </c>
      <c r="Q1575" s="10" t="s">
        <v>31</v>
      </c>
      <c r="R1575" s="13">
        <f t="shared" si="2"/>
        <v>1</v>
      </c>
      <c r="S1575" s="6"/>
      <c r="T1575" s="6"/>
      <c r="U1575" s="6"/>
    </row>
    <row r="1576">
      <c r="A1576" s="9">
        <v>44423.0</v>
      </c>
      <c r="B1576" s="10" t="s">
        <v>69</v>
      </c>
      <c r="C1576" s="10" t="s">
        <v>89</v>
      </c>
      <c r="D1576" s="10" t="s">
        <v>287</v>
      </c>
      <c r="E1576" s="11">
        <v>110.0</v>
      </c>
      <c r="F1576" s="10" t="s">
        <v>31</v>
      </c>
      <c r="G1576" s="13">
        <f t="shared" si="1"/>
        <v>1</v>
      </c>
      <c r="H1576" s="6"/>
      <c r="I1576" s="6"/>
      <c r="J1576" s="6"/>
      <c r="M1576" s="9">
        <v>44423.0</v>
      </c>
      <c r="N1576" s="10" t="s">
        <v>69</v>
      </c>
      <c r="O1576" s="10" t="s">
        <v>89</v>
      </c>
      <c r="P1576" s="10" t="s">
        <v>287</v>
      </c>
      <c r="Q1576" s="10" t="s">
        <v>31</v>
      </c>
      <c r="R1576" s="13">
        <f t="shared" si="2"/>
        <v>1</v>
      </c>
      <c r="S1576" s="6"/>
      <c r="T1576" s="6"/>
      <c r="U1576" s="6"/>
    </row>
    <row r="1577">
      <c r="A1577" s="9">
        <v>44423.0</v>
      </c>
      <c r="B1577" s="10" t="s">
        <v>69</v>
      </c>
      <c r="C1577" s="10" t="s">
        <v>90</v>
      </c>
      <c r="D1577" s="10" t="s">
        <v>284</v>
      </c>
      <c r="E1577" s="11">
        <v>140.0</v>
      </c>
      <c r="F1577" s="10" t="s">
        <v>12</v>
      </c>
      <c r="G1577" s="13">
        <f t="shared" si="1"/>
        <v>1</v>
      </c>
      <c r="H1577" s="6"/>
      <c r="I1577" s="6"/>
      <c r="J1577" s="6"/>
      <c r="M1577" s="9">
        <v>44423.0</v>
      </c>
      <c r="N1577" s="10" t="s">
        <v>69</v>
      </c>
      <c r="O1577" s="10" t="s">
        <v>90</v>
      </c>
      <c r="P1577" s="10" t="s">
        <v>284</v>
      </c>
      <c r="Q1577" s="10" t="s">
        <v>12</v>
      </c>
      <c r="R1577" s="13">
        <f t="shared" si="2"/>
        <v>1</v>
      </c>
      <c r="S1577" s="6"/>
      <c r="T1577" s="6"/>
      <c r="U1577" s="6"/>
    </row>
    <row r="1578">
      <c r="A1578" s="9">
        <v>44423.0</v>
      </c>
      <c r="B1578" s="10" t="s">
        <v>69</v>
      </c>
      <c r="C1578" s="10" t="s">
        <v>91</v>
      </c>
      <c r="D1578" s="10" t="s">
        <v>278</v>
      </c>
      <c r="E1578" s="11">
        <v>130.0</v>
      </c>
      <c r="F1578" s="10" t="s">
        <v>21</v>
      </c>
      <c r="G1578" s="13">
        <f t="shared" si="1"/>
        <v>1</v>
      </c>
      <c r="H1578" s="6"/>
      <c r="I1578" s="6"/>
      <c r="J1578" s="6"/>
      <c r="M1578" s="9">
        <v>44423.0</v>
      </c>
      <c r="N1578" s="10" t="s">
        <v>69</v>
      </c>
      <c r="O1578" s="10" t="s">
        <v>91</v>
      </c>
      <c r="P1578" s="10" t="s">
        <v>278</v>
      </c>
      <c r="Q1578" s="10" t="s">
        <v>21</v>
      </c>
      <c r="R1578" s="13">
        <f t="shared" si="2"/>
        <v>1</v>
      </c>
      <c r="S1578" s="6"/>
      <c r="T1578" s="6"/>
      <c r="U1578" s="6"/>
    </row>
    <row r="1579">
      <c r="A1579" s="9">
        <v>44424.0</v>
      </c>
      <c r="B1579" s="10" t="s">
        <v>9</v>
      </c>
      <c r="C1579" s="16">
        <v>5.0E42</v>
      </c>
      <c r="D1579" s="10" t="s">
        <v>277</v>
      </c>
      <c r="E1579" s="11">
        <v>350.0</v>
      </c>
      <c r="F1579" s="10" t="s">
        <v>14</v>
      </c>
      <c r="G1579" s="13">
        <f t="shared" si="1"/>
        <v>2</v>
      </c>
      <c r="H1579" s="6"/>
      <c r="I1579" s="6"/>
      <c r="J1579" s="6"/>
      <c r="M1579" s="9">
        <v>44424.0</v>
      </c>
      <c r="N1579" s="10" t="s">
        <v>9</v>
      </c>
      <c r="O1579" s="16">
        <v>5.0E42</v>
      </c>
      <c r="P1579" s="10" t="s">
        <v>277</v>
      </c>
      <c r="Q1579" s="10" t="s">
        <v>14</v>
      </c>
      <c r="R1579" s="13">
        <f t="shared" si="2"/>
        <v>2</v>
      </c>
      <c r="S1579" s="6"/>
      <c r="T1579" s="6"/>
      <c r="U1579" s="6"/>
    </row>
    <row r="1580">
      <c r="A1580" s="9">
        <v>44424.0</v>
      </c>
      <c r="B1580" s="10" t="s">
        <v>9</v>
      </c>
      <c r="C1580" s="16">
        <v>5.0E42</v>
      </c>
      <c r="D1580" s="10" t="s">
        <v>278</v>
      </c>
      <c r="E1580" s="11">
        <v>130.0</v>
      </c>
      <c r="F1580" s="10" t="s">
        <v>21</v>
      </c>
      <c r="G1580" s="13">
        <f t="shared" si="1"/>
        <v>2</v>
      </c>
      <c r="H1580" s="6"/>
      <c r="I1580" s="6"/>
      <c r="J1580" s="6"/>
      <c r="M1580" s="9">
        <v>44424.0</v>
      </c>
      <c r="N1580" s="10" t="s">
        <v>9</v>
      </c>
      <c r="O1580" s="16">
        <v>5.0E42</v>
      </c>
      <c r="P1580" s="10" t="s">
        <v>278</v>
      </c>
      <c r="Q1580" s="10" t="s">
        <v>21</v>
      </c>
      <c r="R1580" s="13">
        <f t="shared" si="2"/>
        <v>2</v>
      </c>
      <c r="S1580" s="6"/>
      <c r="T1580" s="6"/>
      <c r="U1580" s="6"/>
    </row>
    <row r="1581">
      <c r="A1581" s="9">
        <v>44424.0</v>
      </c>
      <c r="B1581" s="10" t="s">
        <v>9</v>
      </c>
      <c r="C1581" s="10">
        <v>2247.0</v>
      </c>
      <c r="D1581" s="10" t="s">
        <v>288</v>
      </c>
      <c r="E1581" s="11">
        <v>280.0</v>
      </c>
      <c r="F1581" s="10" t="s">
        <v>14</v>
      </c>
      <c r="G1581" s="13">
        <f t="shared" si="1"/>
        <v>2</v>
      </c>
      <c r="H1581" s="6"/>
      <c r="I1581" s="6"/>
      <c r="J1581" s="6"/>
      <c r="M1581" s="9">
        <v>44424.0</v>
      </c>
      <c r="N1581" s="10" t="s">
        <v>9</v>
      </c>
      <c r="O1581" s="10">
        <v>2247.0</v>
      </c>
      <c r="P1581" s="10" t="s">
        <v>288</v>
      </c>
      <c r="Q1581" s="10" t="s">
        <v>14</v>
      </c>
      <c r="R1581" s="13">
        <f t="shared" si="2"/>
        <v>2</v>
      </c>
      <c r="S1581" s="6"/>
      <c r="T1581" s="6"/>
      <c r="U1581" s="6"/>
    </row>
    <row r="1582">
      <c r="A1582" s="9">
        <v>44424.0</v>
      </c>
      <c r="B1582" s="10" t="s">
        <v>9</v>
      </c>
      <c r="C1582" s="10" t="s">
        <v>234</v>
      </c>
      <c r="D1582" s="10" t="s">
        <v>285</v>
      </c>
      <c r="E1582" s="11">
        <v>270.0</v>
      </c>
      <c r="F1582" s="10" t="s">
        <v>18</v>
      </c>
      <c r="G1582" s="13">
        <f t="shared" si="1"/>
        <v>2</v>
      </c>
      <c r="H1582" s="6"/>
      <c r="I1582" s="6"/>
      <c r="J1582" s="6"/>
      <c r="M1582" s="9">
        <v>44424.0</v>
      </c>
      <c r="N1582" s="10" t="s">
        <v>9</v>
      </c>
      <c r="O1582" s="10" t="s">
        <v>234</v>
      </c>
      <c r="P1582" s="10" t="s">
        <v>285</v>
      </c>
      <c r="Q1582" s="10" t="s">
        <v>18</v>
      </c>
      <c r="R1582" s="13">
        <f t="shared" si="2"/>
        <v>2</v>
      </c>
      <c r="S1582" s="6"/>
      <c r="T1582" s="6"/>
      <c r="U1582" s="6"/>
    </row>
    <row r="1583">
      <c r="A1583" s="9">
        <v>44424.0</v>
      </c>
      <c r="B1583" s="10" t="s">
        <v>9</v>
      </c>
      <c r="C1583" s="10" t="s">
        <v>387</v>
      </c>
      <c r="D1583" s="10" t="s">
        <v>278</v>
      </c>
      <c r="E1583" s="11">
        <v>130.0</v>
      </c>
      <c r="F1583" s="10" t="s">
        <v>21</v>
      </c>
      <c r="G1583" s="13">
        <f t="shared" si="1"/>
        <v>2</v>
      </c>
      <c r="H1583" s="6"/>
      <c r="I1583" s="6"/>
      <c r="J1583" s="6"/>
      <c r="M1583" s="9">
        <v>44424.0</v>
      </c>
      <c r="N1583" s="10" t="s">
        <v>9</v>
      </c>
      <c r="O1583" s="10" t="s">
        <v>387</v>
      </c>
      <c r="P1583" s="10" t="s">
        <v>278</v>
      </c>
      <c r="Q1583" s="10" t="s">
        <v>21</v>
      </c>
      <c r="R1583" s="13">
        <f t="shared" si="2"/>
        <v>2</v>
      </c>
      <c r="S1583" s="6"/>
      <c r="T1583" s="6"/>
      <c r="U1583" s="6"/>
    </row>
    <row r="1584">
      <c r="A1584" s="9">
        <v>44424.0</v>
      </c>
      <c r="B1584" s="10" t="s">
        <v>9</v>
      </c>
      <c r="C1584" s="10" t="s">
        <v>388</v>
      </c>
      <c r="D1584" s="10" t="s">
        <v>287</v>
      </c>
      <c r="E1584" s="11">
        <v>110.0</v>
      </c>
      <c r="F1584" s="10" t="s">
        <v>31</v>
      </c>
      <c r="G1584" s="13">
        <f t="shared" si="1"/>
        <v>2</v>
      </c>
      <c r="H1584" s="6"/>
      <c r="I1584" s="6"/>
      <c r="J1584" s="6"/>
      <c r="M1584" s="9">
        <v>44424.0</v>
      </c>
      <c r="N1584" s="10" t="s">
        <v>9</v>
      </c>
      <c r="O1584" s="10" t="s">
        <v>388</v>
      </c>
      <c r="P1584" s="10" t="s">
        <v>287</v>
      </c>
      <c r="Q1584" s="10" t="s">
        <v>31</v>
      </c>
      <c r="R1584" s="13">
        <f t="shared" si="2"/>
        <v>2</v>
      </c>
      <c r="S1584" s="6"/>
      <c r="T1584" s="6"/>
      <c r="U1584" s="6"/>
    </row>
    <row r="1585">
      <c r="A1585" s="9">
        <v>44424.0</v>
      </c>
      <c r="B1585" s="10" t="s">
        <v>23</v>
      </c>
      <c r="C1585" s="10" t="s">
        <v>199</v>
      </c>
      <c r="D1585" s="10" t="s">
        <v>285</v>
      </c>
      <c r="E1585" s="11">
        <v>270.0</v>
      </c>
      <c r="F1585" s="10" t="s">
        <v>18</v>
      </c>
      <c r="G1585" s="13">
        <f t="shared" si="1"/>
        <v>2</v>
      </c>
      <c r="H1585" s="6"/>
      <c r="I1585" s="6"/>
      <c r="J1585" s="6"/>
      <c r="M1585" s="9">
        <v>44424.0</v>
      </c>
      <c r="N1585" s="10" t="s">
        <v>23</v>
      </c>
      <c r="O1585" s="10" t="s">
        <v>199</v>
      </c>
      <c r="P1585" s="10" t="s">
        <v>285</v>
      </c>
      <c r="Q1585" s="10" t="s">
        <v>18</v>
      </c>
      <c r="R1585" s="13">
        <f t="shared" si="2"/>
        <v>2</v>
      </c>
      <c r="S1585" s="6"/>
      <c r="T1585" s="6"/>
      <c r="U1585" s="6"/>
    </row>
    <row r="1586">
      <c r="A1586" s="9">
        <v>44424.0</v>
      </c>
      <c r="B1586" s="10" t="s">
        <v>23</v>
      </c>
      <c r="C1586" s="10" t="s">
        <v>200</v>
      </c>
      <c r="D1586" s="10" t="s">
        <v>277</v>
      </c>
      <c r="E1586" s="11">
        <v>350.0</v>
      </c>
      <c r="F1586" s="10" t="s">
        <v>14</v>
      </c>
      <c r="G1586" s="13">
        <f t="shared" si="1"/>
        <v>2</v>
      </c>
      <c r="H1586" s="6"/>
      <c r="I1586" s="6"/>
      <c r="J1586" s="6"/>
      <c r="M1586" s="9">
        <v>44424.0</v>
      </c>
      <c r="N1586" s="10" t="s">
        <v>23</v>
      </c>
      <c r="O1586" s="10" t="s">
        <v>200</v>
      </c>
      <c r="P1586" s="10" t="s">
        <v>277</v>
      </c>
      <c r="Q1586" s="10" t="s">
        <v>14</v>
      </c>
      <c r="R1586" s="13">
        <f t="shared" si="2"/>
        <v>2</v>
      </c>
      <c r="S1586" s="6"/>
      <c r="T1586" s="6"/>
      <c r="U1586" s="6"/>
    </row>
    <row r="1587">
      <c r="A1587" s="9">
        <v>44424.0</v>
      </c>
      <c r="B1587" s="10" t="s">
        <v>23</v>
      </c>
      <c r="C1587" s="16">
        <v>7.0E45</v>
      </c>
      <c r="D1587" s="10" t="s">
        <v>277</v>
      </c>
      <c r="E1587" s="11">
        <v>350.0</v>
      </c>
      <c r="F1587" s="10" t="s">
        <v>14</v>
      </c>
      <c r="G1587" s="13">
        <f t="shared" si="1"/>
        <v>2</v>
      </c>
      <c r="H1587" s="6"/>
      <c r="I1587" s="6"/>
      <c r="J1587" s="6"/>
      <c r="M1587" s="9">
        <v>44424.0</v>
      </c>
      <c r="N1587" s="10" t="s">
        <v>23</v>
      </c>
      <c r="O1587" s="16">
        <v>7.0E45</v>
      </c>
      <c r="P1587" s="10" t="s">
        <v>277</v>
      </c>
      <c r="Q1587" s="10" t="s">
        <v>14</v>
      </c>
      <c r="R1587" s="13">
        <f t="shared" si="2"/>
        <v>2</v>
      </c>
      <c r="S1587" s="6"/>
      <c r="T1587" s="6"/>
      <c r="U1587" s="6"/>
    </row>
    <row r="1588">
      <c r="A1588" s="9">
        <v>44424.0</v>
      </c>
      <c r="B1588" s="10" t="s">
        <v>23</v>
      </c>
      <c r="C1588" s="10" t="s">
        <v>32</v>
      </c>
      <c r="D1588" s="10" t="s">
        <v>284</v>
      </c>
      <c r="E1588" s="11">
        <v>140.0</v>
      </c>
      <c r="F1588" s="10" t="s">
        <v>12</v>
      </c>
      <c r="G1588" s="13">
        <f t="shared" si="1"/>
        <v>2</v>
      </c>
      <c r="H1588" s="6"/>
      <c r="I1588" s="6"/>
      <c r="J1588" s="6"/>
      <c r="M1588" s="9">
        <v>44424.0</v>
      </c>
      <c r="N1588" s="10" t="s">
        <v>23</v>
      </c>
      <c r="O1588" s="10" t="s">
        <v>32</v>
      </c>
      <c r="P1588" s="10" t="s">
        <v>284</v>
      </c>
      <c r="Q1588" s="10" t="s">
        <v>12</v>
      </c>
      <c r="R1588" s="13">
        <f t="shared" si="2"/>
        <v>2</v>
      </c>
      <c r="S1588" s="6"/>
      <c r="T1588" s="6"/>
      <c r="U1588" s="6"/>
    </row>
    <row r="1589">
      <c r="A1589" s="9">
        <v>44424.0</v>
      </c>
      <c r="B1589" s="10" t="s">
        <v>23</v>
      </c>
      <c r="C1589" s="10" t="s">
        <v>33</v>
      </c>
      <c r="D1589" s="10" t="s">
        <v>288</v>
      </c>
      <c r="E1589" s="11">
        <v>280.0</v>
      </c>
      <c r="F1589" s="10" t="s">
        <v>14</v>
      </c>
      <c r="G1589" s="13">
        <f t="shared" si="1"/>
        <v>2</v>
      </c>
      <c r="H1589" s="6"/>
      <c r="I1589" s="6"/>
      <c r="J1589" s="6"/>
      <c r="M1589" s="9">
        <v>44424.0</v>
      </c>
      <c r="N1589" s="10" t="s">
        <v>23</v>
      </c>
      <c r="O1589" s="10" t="s">
        <v>33</v>
      </c>
      <c r="P1589" s="10" t="s">
        <v>288</v>
      </c>
      <c r="Q1589" s="10" t="s">
        <v>14</v>
      </c>
      <c r="R1589" s="13">
        <f t="shared" si="2"/>
        <v>2</v>
      </c>
      <c r="S1589" s="6"/>
      <c r="T1589" s="6"/>
      <c r="U1589" s="6"/>
    </row>
    <row r="1590">
      <c r="A1590" s="9">
        <v>44424.0</v>
      </c>
      <c r="B1590" s="10" t="s">
        <v>23</v>
      </c>
      <c r="C1590" s="10">
        <v>1041.0</v>
      </c>
      <c r="D1590" s="10" t="s">
        <v>278</v>
      </c>
      <c r="E1590" s="11">
        <v>130.0</v>
      </c>
      <c r="F1590" s="10" t="s">
        <v>21</v>
      </c>
      <c r="G1590" s="13">
        <f t="shared" si="1"/>
        <v>2</v>
      </c>
      <c r="H1590" s="6"/>
      <c r="I1590" s="6"/>
      <c r="J1590" s="6"/>
      <c r="M1590" s="9">
        <v>44424.0</v>
      </c>
      <c r="N1590" s="10" t="s">
        <v>23</v>
      </c>
      <c r="O1590" s="10">
        <v>1041.0</v>
      </c>
      <c r="P1590" s="10" t="s">
        <v>278</v>
      </c>
      <c r="Q1590" s="10" t="s">
        <v>21</v>
      </c>
      <c r="R1590" s="13">
        <f t="shared" si="2"/>
        <v>2</v>
      </c>
      <c r="S1590" s="6"/>
      <c r="T1590" s="6"/>
      <c r="U1590" s="6"/>
    </row>
    <row r="1591">
      <c r="A1591" s="9">
        <v>44424.0</v>
      </c>
      <c r="B1591" s="10" t="s">
        <v>23</v>
      </c>
      <c r="C1591" s="10">
        <v>2440.0</v>
      </c>
      <c r="D1591" s="10" t="s">
        <v>277</v>
      </c>
      <c r="E1591" s="11">
        <v>350.0</v>
      </c>
      <c r="F1591" s="10" t="s">
        <v>14</v>
      </c>
      <c r="G1591" s="13">
        <f t="shared" si="1"/>
        <v>2</v>
      </c>
      <c r="H1591" s="6"/>
      <c r="I1591" s="6"/>
      <c r="J1591" s="6"/>
      <c r="M1591" s="9">
        <v>44424.0</v>
      </c>
      <c r="N1591" s="10" t="s">
        <v>23</v>
      </c>
      <c r="O1591" s="10">
        <v>2440.0</v>
      </c>
      <c r="P1591" s="10" t="s">
        <v>277</v>
      </c>
      <c r="Q1591" s="10" t="s">
        <v>14</v>
      </c>
      <c r="R1591" s="13">
        <f t="shared" si="2"/>
        <v>2</v>
      </c>
      <c r="S1591" s="6"/>
      <c r="T1591" s="6"/>
      <c r="U1591" s="6"/>
    </row>
    <row r="1592">
      <c r="A1592" s="9">
        <v>44424.0</v>
      </c>
      <c r="B1592" s="10" t="s">
        <v>23</v>
      </c>
      <c r="C1592" s="10" t="s">
        <v>164</v>
      </c>
      <c r="D1592" s="10" t="s">
        <v>285</v>
      </c>
      <c r="E1592" s="11">
        <v>270.0</v>
      </c>
      <c r="F1592" s="10" t="s">
        <v>18</v>
      </c>
      <c r="G1592" s="13">
        <f t="shared" si="1"/>
        <v>2</v>
      </c>
      <c r="H1592" s="6"/>
      <c r="I1592" s="6"/>
      <c r="J1592" s="6"/>
      <c r="M1592" s="9">
        <v>44424.0</v>
      </c>
      <c r="N1592" s="10" t="s">
        <v>23</v>
      </c>
      <c r="O1592" s="10" t="s">
        <v>164</v>
      </c>
      <c r="P1592" s="10" t="s">
        <v>285</v>
      </c>
      <c r="Q1592" s="10" t="s">
        <v>18</v>
      </c>
      <c r="R1592" s="13">
        <f t="shared" si="2"/>
        <v>2</v>
      </c>
      <c r="S1592" s="6"/>
      <c r="T1592" s="6"/>
      <c r="U1592" s="6"/>
    </row>
    <row r="1593">
      <c r="A1593" s="9">
        <v>44424.0</v>
      </c>
      <c r="B1593" s="10" t="s">
        <v>23</v>
      </c>
      <c r="C1593" s="10" t="s">
        <v>327</v>
      </c>
      <c r="D1593" s="10" t="s">
        <v>287</v>
      </c>
      <c r="E1593" s="11">
        <v>110.0</v>
      </c>
      <c r="F1593" s="10" t="s">
        <v>31</v>
      </c>
      <c r="G1593" s="13">
        <f t="shared" si="1"/>
        <v>2</v>
      </c>
      <c r="H1593" s="6"/>
      <c r="I1593" s="6"/>
      <c r="J1593" s="6"/>
      <c r="M1593" s="9">
        <v>44424.0</v>
      </c>
      <c r="N1593" s="10" t="s">
        <v>23</v>
      </c>
      <c r="O1593" s="10" t="s">
        <v>327</v>
      </c>
      <c r="P1593" s="10" t="s">
        <v>287</v>
      </c>
      <c r="Q1593" s="10" t="s">
        <v>31</v>
      </c>
      <c r="R1593" s="13">
        <f t="shared" si="2"/>
        <v>2</v>
      </c>
      <c r="S1593" s="6"/>
      <c r="T1593" s="6"/>
      <c r="U1593" s="6"/>
    </row>
    <row r="1594">
      <c r="A1594" s="9">
        <v>44424.0</v>
      </c>
      <c r="B1594" s="10" t="s">
        <v>23</v>
      </c>
      <c r="C1594" s="10" t="s">
        <v>147</v>
      </c>
      <c r="D1594" s="10" t="s">
        <v>280</v>
      </c>
      <c r="E1594" s="11">
        <v>280.0</v>
      </c>
      <c r="F1594" s="10" t="s">
        <v>18</v>
      </c>
      <c r="G1594" s="13">
        <f t="shared" si="1"/>
        <v>2</v>
      </c>
      <c r="H1594" s="6"/>
      <c r="I1594" s="6"/>
      <c r="J1594" s="6"/>
      <c r="M1594" s="9">
        <v>44424.0</v>
      </c>
      <c r="N1594" s="10" t="s">
        <v>23</v>
      </c>
      <c r="O1594" s="10" t="s">
        <v>147</v>
      </c>
      <c r="P1594" s="10" t="s">
        <v>280</v>
      </c>
      <c r="Q1594" s="10" t="s">
        <v>18</v>
      </c>
      <c r="R1594" s="13">
        <f t="shared" si="2"/>
        <v>2</v>
      </c>
      <c r="S1594" s="6"/>
      <c r="T1594" s="6"/>
      <c r="U1594" s="6"/>
    </row>
    <row r="1595">
      <c r="A1595" s="9">
        <v>44424.0</v>
      </c>
      <c r="B1595" s="10" t="s">
        <v>23</v>
      </c>
      <c r="C1595" s="10" t="s">
        <v>96</v>
      </c>
      <c r="D1595" s="10" t="s">
        <v>285</v>
      </c>
      <c r="E1595" s="11">
        <v>270.0</v>
      </c>
      <c r="F1595" s="10" t="s">
        <v>18</v>
      </c>
      <c r="G1595" s="13">
        <f t="shared" si="1"/>
        <v>2</v>
      </c>
      <c r="H1595" s="6"/>
      <c r="I1595" s="6"/>
      <c r="J1595" s="6"/>
      <c r="M1595" s="9">
        <v>44424.0</v>
      </c>
      <c r="N1595" s="10" t="s">
        <v>23</v>
      </c>
      <c r="O1595" s="10" t="s">
        <v>96</v>
      </c>
      <c r="P1595" s="10" t="s">
        <v>285</v>
      </c>
      <c r="Q1595" s="10" t="s">
        <v>18</v>
      </c>
      <c r="R1595" s="13">
        <f t="shared" si="2"/>
        <v>2</v>
      </c>
      <c r="S1595" s="6"/>
      <c r="T1595" s="6"/>
      <c r="U1595" s="6"/>
    </row>
    <row r="1596">
      <c r="A1596" s="9">
        <v>44424.0</v>
      </c>
      <c r="B1596" s="10" t="s">
        <v>254</v>
      </c>
      <c r="C1596" s="10" t="s">
        <v>389</v>
      </c>
      <c r="D1596" s="10" t="s">
        <v>288</v>
      </c>
      <c r="E1596" s="11">
        <v>280.0</v>
      </c>
      <c r="F1596" s="10" t="s">
        <v>14</v>
      </c>
      <c r="G1596" s="13">
        <f t="shared" si="1"/>
        <v>2</v>
      </c>
      <c r="H1596" s="6"/>
      <c r="I1596" s="6"/>
      <c r="J1596" s="6"/>
      <c r="M1596" s="9">
        <v>44424.0</v>
      </c>
      <c r="N1596" s="10" t="s">
        <v>254</v>
      </c>
      <c r="O1596" s="10" t="s">
        <v>389</v>
      </c>
      <c r="P1596" s="10" t="s">
        <v>288</v>
      </c>
      <c r="Q1596" s="10" t="s">
        <v>14</v>
      </c>
      <c r="R1596" s="13">
        <f t="shared" si="2"/>
        <v>2</v>
      </c>
      <c r="S1596" s="6"/>
      <c r="T1596" s="6"/>
      <c r="U1596" s="6"/>
    </row>
    <row r="1597">
      <c r="A1597" s="9">
        <v>44424.0</v>
      </c>
      <c r="B1597" s="10" t="s">
        <v>254</v>
      </c>
      <c r="C1597" s="10">
        <v>6141.0</v>
      </c>
      <c r="D1597" s="10" t="s">
        <v>286</v>
      </c>
      <c r="E1597" s="11">
        <v>130.0</v>
      </c>
      <c r="F1597" s="10" t="s">
        <v>31</v>
      </c>
      <c r="G1597" s="13">
        <f t="shared" si="1"/>
        <v>2</v>
      </c>
      <c r="H1597" s="6"/>
      <c r="I1597" s="6"/>
      <c r="J1597" s="6"/>
      <c r="M1597" s="9">
        <v>44424.0</v>
      </c>
      <c r="N1597" s="10" t="s">
        <v>254</v>
      </c>
      <c r="O1597" s="10">
        <v>6141.0</v>
      </c>
      <c r="P1597" s="10" t="s">
        <v>286</v>
      </c>
      <c r="Q1597" s="10" t="s">
        <v>31</v>
      </c>
      <c r="R1597" s="13">
        <f t="shared" si="2"/>
        <v>2</v>
      </c>
      <c r="S1597" s="6"/>
      <c r="T1597" s="6"/>
      <c r="U1597" s="6"/>
    </row>
    <row r="1598">
      <c r="A1598" s="9">
        <v>44424.0</v>
      </c>
      <c r="B1598" s="10" t="s">
        <v>254</v>
      </c>
      <c r="C1598" s="10" t="s">
        <v>390</v>
      </c>
      <c r="D1598" s="10" t="s">
        <v>285</v>
      </c>
      <c r="E1598" s="11">
        <v>270.0</v>
      </c>
      <c r="F1598" s="10" t="s">
        <v>18</v>
      </c>
      <c r="G1598" s="13">
        <f t="shared" si="1"/>
        <v>2</v>
      </c>
      <c r="H1598" s="6"/>
      <c r="I1598" s="6"/>
      <c r="J1598" s="6"/>
      <c r="M1598" s="9">
        <v>44424.0</v>
      </c>
      <c r="N1598" s="10" t="s">
        <v>254</v>
      </c>
      <c r="O1598" s="10" t="s">
        <v>390</v>
      </c>
      <c r="P1598" s="10" t="s">
        <v>285</v>
      </c>
      <c r="Q1598" s="10" t="s">
        <v>18</v>
      </c>
      <c r="R1598" s="13">
        <f t="shared" si="2"/>
        <v>2</v>
      </c>
      <c r="S1598" s="6"/>
      <c r="T1598" s="6"/>
      <c r="U1598" s="6"/>
    </row>
    <row r="1599">
      <c r="A1599" s="9">
        <v>44424.0</v>
      </c>
      <c r="B1599" s="10" t="s">
        <v>254</v>
      </c>
      <c r="C1599" s="10" t="s">
        <v>390</v>
      </c>
      <c r="D1599" s="10" t="s">
        <v>282</v>
      </c>
      <c r="E1599" s="11">
        <v>200.0</v>
      </c>
      <c r="F1599" s="10" t="s">
        <v>14</v>
      </c>
      <c r="G1599" s="13">
        <f t="shared" si="1"/>
        <v>2</v>
      </c>
      <c r="H1599" s="6"/>
      <c r="I1599" s="6"/>
      <c r="J1599" s="6"/>
      <c r="M1599" s="9">
        <v>44424.0</v>
      </c>
      <c r="N1599" s="10" t="s">
        <v>254</v>
      </c>
      <c r="O1599" s="10" t="s">
        <v>390</v>
      </c>
      <c r="P1599" s="10" t="s">
        <v>282</v>
      </c>
      <c r="Q1599" s="10" t="s">
        <v>14</v>
      </c>
      <c r="R1599" s="13">
        <f t="shared" si="2"/>
        <v>2</v>
      </c>
      <c r="S1599" s="6"/>
      <c r="T1599" s="6"/>
      <c r="U1599" s="6"/>
    </row>
    <row r="1600">
      <c r="A1600" s="9">
        <v>44424.0</v>
      </c>
      <c r="B1600" s="10" t="s">
        <v>254</v>
      </c>
      <c r="C1600" s="10" t="s">
        <v>261</v>
      </c>
      <c r="D1600" s="10" t="s">
        <v>280</v>
      </c>
      <c r="E1600" s="11">
        <v>280.0</v>
      </c>
      <c r="F1600" s="10" t="s">
        <v>18</v>
      </c>
      <c r="G1600" s="13">
        <f t="shared" si="1"/>
        <v>2</v>
      </c>
      <c r="H1600" s="6"/>
      <c r="I1600" s="6"/>
      <c r="J1600" s="6"/>
      <c r="M1600" s="9">
        <v>44424.0</v>
      </c>
      <c r="N1600" s="10" t="s">
        <v>254</v>
      </c>
      <c r="O1600" s="10" t="s">
        <v>261</v>
      </c>
      <c r="P1600" s="10" t="s">
        <v>280</v>
      </c>
      <c r="Q1600" s="10" t="s">
        <v>18</v>
      </c>
      <c r="R1600" s="13">
        <f t="shared" si="2"/>
        <v>2</v>
      </c>
      <c r="S1600" s="6"/>
      <c r="T1600" s="6"/>
      <c r="U1600" s="6"/>
    </row>
    <row r="1601">
      <c r="A1601" s="9">
        <v>44424.0</v>
      </c>
      <c r="B1601" s="10" t="s">
        <v>97</v>
      </c>
      <c r="C1601" s="16">
        <v>1.0E46</v>
      </c>
      <c r="D1601" s="10" t="s">
        <v>304</v>
      </c>
      <c r="E1601" s="11">
        <v>190.0</v>
      </c>
      <c r="F1601" s="10" t="s">
        <v>160</v>
      </c>
      <c r="G1601" s="13">
        <f t="shared" si="1"/>
        <v>2</v>
      </c>
      <c r="H1601" s="6"/>
      <c r="I1601" s="6"/>
      <c r="J1601" s="6"/>
      <c r="M1601" s="9">
        <v>44424.0</v>
      </c>
      <c r="N1601" s="10" t="s">
        <v>97</v>
      </c>
      <c r="O1601" s="16">
        <v>1.0E46</v>
      </c>
      <c r="P1601" s="10" t="s">
        <v>304</v>
      </c>
      <c r="Q1601" s="10" t="s">
        <v>160</v>
      </c>
      <c r="R1601" s="13">
        <f t="shared" si="2"/>
        <v>2</v>
      </c>
      <c r="S1601" s="6"/>
      <c r="T1601" s="6"/>
      <c r="U1601" s="6"/>
    </row>
    <row r="1602">
      <c r="A1602" s="9">
        <v>44424.0</v>
      </c>
      <c r="B1602" s="10" t="s">
        <v>97</v>
      </c>
      <c r="C1602" s="10" t="s">
        <v>98</v>
      </c>
      <c r="D1602" s="10" t="s">
        <v>278</v>
      </c>
      <c r="E1602" s="11">
        <v>130.0</v>
      </c>
      <c r="F1602" s="10" t="s">
        <v>21</v>
      </c>
      <c r="G1602" s="13">
        <f t="shared" si="1"/>
        <v>2</v>
      </c>
      <c r="H1602" s="6"/>
      <c r="I1602" s="6"/>
      <c r="J1602" s="6"/>
      <c r="M1602" s="9">
        <v>44424.0</v>
      </c>
      <c r="N1602" s="10" t="s">
        <v>97</v>
      </c>
      <c r="O1602" s="10" t="s">
        <v>98</v>
      </c>
      <c r="P1602" s="10" t="s">
        <v>278</v>
      </c>
      <c r="Q1602" s="10" t="s">
        <v>21</v>
      </c>
      <c r="R1602" s="13">
        <f t="shared" si="2"/>
        <v>2</v>
      </c>
      <c r="S1602" s="6"/>
      <c r="T1602" s="6"/>
      <c r="U1602" s="6"/>
    </row>
    <row r="1603">
      <c r="A1603" s="9">
        <v>44424.0</v>
      </c>
      <c r="B1603" s="10" t="s">
        <v>97</v>
      </c>
      <c r="C1603" s="16">
        <v>4.0E47</v>
      </c>
      <c r="D1603" s="10" t="s">
        <v>304</v>
      </c>
      <c r="E1603" s="11">
        <v>190.0</v>
      </c>
      <c r="F1603" s="10" t="s">
        <v>160</v>
      </c>
      <c r="G1603" s="13">
        <f t="shared" si="1"/>
        <v>2</v>
      </c>
      <c r="H1603" s="6"/>
      <c r="I1603" s="6"/>
      <c r="J1603" s="6"/>
      <c r="M1603" s="9">
        <v>44424.0</v>
      </c>
      <c r="N1603" s="10" t="s">
        <v>97</v>
      </c>
      <c r="O1603" s="16">
        <v>4.0E47</v>
      </c>
      <c r="P1603" s="10" t="s">
        <v>304</v>
      </c>
      <c r="Q1603" s="10" t="s">
        <v>160</v>
      </c>
      <c r="R1603" s="13">
        <f t="shared" si="2"/>
        <v>2</v>
      </c>
      <c r="S1603" s="6"/>
      <c r="T1603" s="6"/>
      <c r="U1603" s="6"/>
    </row>
    <row r="1604">
      <c r="A1604" s="9">
        <v>44424.0</v>
      </c>
      <c r="B1604" s="10" t="s">
        <v>97</v>
      </c>
      <c r="C1604" s="10" t="s">
        <v>101</v>
      </c>
      <c r="D1604" s="10" t="s">
        <v>277</v>
      </c>
      <c r="E1604" s="11">
        <v>350.0</v>
      </c>
      <c r="F1604" s="10" t="s">
        <v>14</v>
      </c>
      <c r="G1604" s="13">
        <f t="shared" si="1"/>
        <v>2</v>
      </c>
      <c r="H1604" s="6"/>
      <c r="I1604" s="6"/>
      <c r="J1604" s="6"/>
      <c r="M1604" s="9">
        <v>44424.0</v>
      </c>
      <c r="N1604" s="10" t="s">
        <v>97</v>
      </c>
      <c r="O1604" s="10" t="s">
        <v>101</v>
      </c>
      <c r="P1604" s="10" t="s">
        <v>277</v>
      </c>
      <c r="Q1604" s="10" t="s">
        <v>14</v>
      </c>
      <c r="R1604" s="13">
        <f t="shared" si="2"/>
        <v>2</v>
      </c>
      <c r="S1604" s="6"/>
      <c r="T1604" s="6"/>
      <c r="U1604" s="6"/>
    </row>
    <row r="1605">
      <c r="A1605" s="9">
        <v>44424.0</v>
      </c>
      <c r="B1605" s="10" t="s">
        <v>97</v>
      </c>
      <c r="C1605" s="16">
        <v>9.0E45</v>
      </c>
      <c r="D1605" s="10" t="s">
        <v>278</v>
      </c>
      <c r="E1605" s="11">
        <v>130.0</v>
      </c>
      <c r="F1605" s="10" t="s">
        <v>21</v>
      </c>
      <c r="G1605" s="13">
        <f t="shared" si="1"/>
        <v>2</v>
      </c>
      <c r="H1605" s="6"/>
      <c r="I1605" s="6"/>
      <c r="J1605" s="6"/>
      <c r="M1605" s="9">
        <v>44424.0</v>
      </c>
      <c r="N1605" s="10" t="s">
        <v>97</v>
      </c>
      <c r="O1605" s="16">
        <v>9.0E45</v>
      </c>
      <c r="P1605" s="10" t="s">
        <v>278</v>
      </c>
      <c r="Q1605" s="10" t="s">
        <v>21</v>
      </c>
      <c r="R1605" s="13">
        <f t="shared" si="2"/>
        <v>2</v>
      </c>
      <c r="S1605" s="6"/>
      <c r="T1605" s="6"/>
      <c r="U1605" s="6"/>
    </row>
    <row r="1606">
      <c r="A1606" s="9">
        <v>44424.0</v>
      </c>
      <c r="B1606" s="10" t="s">
        <v>97</v>
      </c>
      <c r="C1606" s="10" t="s">
        <v>102</v>
      </c>
      <c r="D1606" s="10" t="s">
        <v>286</v>
      </c>
      <c r="E1606" s="11">
        <v>130.0</v>
      </c>
      <c r="F1606" s="10" t="s">
        <v>31</v>
      </c>
      <c r="G1606" s="13">
        <f t="shared" si="1"/>
        <v>2</v>
      </c>
      <c r="H1606" s="6"/>
      <c r="I1606" s="6"/>
      <c r="J1606" s="6"/>
      <c r="M1606" s="9">
        <v>44424.0</v>
      </c>
      <c r="N1606" s="10" t="s">
        <v>97</v>
      </c>
      <c r="O1606" s="10" t="s">
        <v>102</v>
      </c>
      <c r="P1606" s="10" t="s">
        <v>286</v>
      </c>
      <c r="Q1606" s="10" t="s">
        <v>31</v>
      </c>
      <c r="R1606" s="13">
        <f t="shared" si="2"/>
        <v>2</v>
      </c>
      <c r="S1606" s="6"/>
      <c r="T1606" s="6"/>
      <c r="U1606" s="6"/>
    </row>
    <row r="1607">
      <c r="A1607" s="9">
        <v>44424.0</v>
      </c>
      <c r="B1607" s="10" t="s">
        <v>97</v>
      </c>
      <c r="C1607" s="10">
        <v>8041.0</v>
      </c>
      <c r="D1607" s="10" t="s">
        <v>280</v>
      </c>
      <c r="E1607" s="11">
        <v>280.0</v>
      </c>
      <c r="F1607" s="10" t="s">
        <v>18</v>
      </c>
      <c r="G1607" s="13">
        <f t="shared" si="1"/>
        <v>2</v>
      </c>
      <c r="H1607" s="6"/>
      <c r="I1607" s="6"/>
      <c r="J1607" s="6"/>
      <c r="M1607" s="9">
        <v>44424.0</v>
      </c>
      <c r="N1607" s="10" t="s">
        <v>97</v>
      </c>
      <c r="O1607" s="10">
        <v>8041.0</v>
      </c>
      <c r="P1607" s="10" t="s">
        <v>280</v>
      </c>
      <c r="Q1607" s="10" t="s">
        <v>18</v>
      </c>
      <c r="R1607" s="13">
        <f t="shared" si="2"/>
        <v>2</v>
      </c>
      <c r="S1607" s="6"/>
      <c r="T1607" s="6"/>
      <c r="U1607" s="6"/>
    </row>
    <row r="1608">
      <c r="A1608" s="9">
        <v>44424.0</v>
      </c>
      <c r="B1608" s="10" t="s">
        <v>97</v>
      </c>
      <c r="C1608" s="10" t="s">
        <v>103</v>
      </c>
      <c r="D1608" s="10" t="s">
        <v>286</v>
      </c>
      <c r="E1608" s="11">
        <v>130.0</v>
      </c>
      <c r="F1608" s="10" t="s">
        <v>31</v>
      </c>
      <c r="G1608" s="13">
        <f t="shared" si="1"/>
        <v>2</v>
      </c>
      <c r="H1608" s="6"/>
      <c r="I1608" s="6"/>
      <c r="J1608" s="6"/>
      <c r="M1608" s="9">
        <v>44424.0</v>
      </c>
      <c r="N1608" s="10" t="s">
        <v>97</v>
      </c>
      <c r="O1608" s="10" t="s">
        <v>103</v>
      </c>
      <c r="P1608" s="10" t="s">
        <v>286</v>
      </c>
      <c r="Q1608" s="10" t="s">
        <v>31</v>
      </c>
      <c r="R1608" s="13">
        <f t="shared" si="2"/>
        <v>2</v>
      </c>
      <c r="S1608" s="6"/>
      <c r="T1608" s="6"/>
      <c r="U1608" s="6"/>
    </row>
    <row r="1609">
      <c r="A1609" s="9">
        <v>44424.0</v>
      </c>
      <c r="B1609" s="10" t="s">
        <v>97</v>
      </c>
      <c r="C1609" s="10">
        <v>1641.0</v>
      </c>
      <c r="D1609" s="10" t="s">
        <v>287</v>
      </c>
      <c r="E1609" s="11">
        <v>110.0</v>
      </c>
      <c r="F1609" s="10" t="s">
        <v>31</v>
      </c>
      <c r="G1609" s="13">
        <f t="shared" si="1"/>
        <v>2</v>
      </c>
      <c r="H1609" s="6"/>
      <c r="I1609" s="6"/>
      <c r="J1609" s="6"/>
      <c r="M1609" s="9">
        <v>44424.0</v>
      </c>
      <c r="N1609" s="10" t="s">
        <v>97</v>
      </c>
      <c r="O1609" s="10">
        <v>1641.0</v>
      </c>
      <c r="P1609" s="10" t="s">
        <v>287</v>
      </c>
      <c r="Q1609" s="10" t="s">
        <v>31</v>
      </c>
      <c r="R1609" s="13">
        <f t="shared" si="2"/>
        <v>2</v>
      </c>
      <c r="S1609" s="6"/>
      <c r="T1609" s="6"/>
      <c r="U1609" s="6"/>
    </row>
    <row r="1610">
      <c r="A1610" s="9">
        <v>44424.0</v>
      </c>
      <c r="B1610" s="10" t="s">
        <v>97</v>
      </c>
      <c r="C1610" s="10" t="s">
        <v>108</v>
      </c>
      <c r="D1610" s="10" t="s">
        <v>278</v>
      </c>
      <c r="E1610" s="11">
        <v>130.0</v>
      </c>
      <c r="F1610" s="10" t="s">
        <v>21</v>
      </c>
      <c r="G1610" s="13">
        <f t="shared" si="1"/>
        <v>2</v>
      </c>
      <c r="H1610" s="6"/>
      <c r="I1610" s="6"/>
      <c r="J1610" s="6"/>
      <c r="M1610" s="9">
        <v>44424.0</v>
      </c>
      <c r="N1610" s="10" t="s">
        <v>97</v>
      </c>
      <c r="O1610" s="10" t="s">
        <v>108</v>
      </c>
      <c r="P1610" s="10" t="s">
        <v>278</v>
      </c>
      <c r="Q1610" s="10" t="s">
        <v>21</v>
      </c>
      <c r="R1610" s="13">
        <f t="shared" si="2"/>
        <v>2</v>
      </c>
      <c r="S1610" s="6"/>
      <c r="T1610" s="6"/>
      <c r="U1610" s="6"/>
    </row>
    <row r="1611">
      <c r="A1611" s="9">
        <v>44424.0</v>
      </c>
      <c r="B1611" s="10" t="s">
        <v>97</v>
      </c>
      <c r="C1611" s="10" t="s">
        <v>108</v>
      </c>
      <c r="D1611" s="10" t="s">
        <v>285</v>
      </c>
      <c r="E1611" s="11">
        <v>270.0</v>
      </c>
      <c r="F1611" s="10" t="s">
        <v>18</v>
      </c>
      <c r="G1611" s="13">
        <f t="shared" si="1"/>
        <v>2</v>
      </c>
      <c r="H1611" s="6"/>
      <c r="I1611" s="6"/>
      <c r="J1611" s="6"/>
      <c r="M1611" s="9">
        <v>44424.0</v>
      </c>
      <c r="N1611" s="10" t="s">
        <v>97</v>
      </c>
      <c r="O1611" s="10" t="s">
        <v>108</v>
      </c>
      <c r="P1611" s="10" t="s">
        <v>285</v>
      </c>
      <c r="Q1611" s="10" t="s">
        <v>18</v>
      </c>
      <c r="R1611" s="13">
        <f t="shared" si="2"/>
        <v>2</v>
      </c>
      <c r="S1611" s="6"/>
      <c r="T1611" s="6"/>
      <c r="U1611" s="6"/>
    </row>
    <row r="1612">
      <c r="A1612" s="9">
        <v>44424.0</v>
      </c>
      <c r="B1612" s="10" t="s">
        <v>97</v>
      </c>
      <c r="C1612" s="10">
        <v>8247.0</v>
      </c>
      <c r="D1612" s="10" t="s">
        <v>287</v>
      </c>
      <c r="E1612" s="11">
        <v>110.0</v>
      </c>
      <c r="F1612" s="10" t="s">
        <v>31</v>
      </c>
      <c r="G1612" s="13">
        <f t="shared" si="1"/>
        <v>2</v>
      </c>
      <c r="H1612" s="6"/>
      <c r="I1612" s="6"/>
      <c r="J1612" s="6"/>
      <c r="M1612" s="9">
        <v>44424.0</v>
      </c>
      <c r="N1612" s="10" t="s">
        <v>97</v>
      </c>
      <c r="O1612" s="10">
        <v>8247.0</v>
      </c>
      <c r="P1612" s="10" t="s">
        <v>287</v>
      </c>
      <c r="Q1612" s="10" t="s">
        <v>31</v>
      </c>
      <c r="R1612" s="13">
        <f t="shared" si="2"/>
        <v>2</v>
      </c>
      <c r="S1612" s="6"/>
      <c r="T1612" s="6"/>
      <c r="U1612" s="6"/>
    </row>
    <row r="1613">
      <c r="A1613" s="9">
        <v>44424.0</v>
      </c>
      <c r="B1613" s="10" t="s">
        <v>97</v>
      </c>
      <c r="C1613" s="10" t="s">
        <v>109</v>
      </c>
      <c r="D1613" s="10" t="s">
        <v>280</v>
      </c>
      <c r="E1613" s="11">
        <v>280.0</v>
      </c>
      <c r="F1613" s="10" t="s">
        <v>18</v>
      </c>
      <c r="G1613" s="13">
        <f t="shared" si="1"/>
        <v>2</v>
      </c>
      <c r="H1613" s="6"/>
      <c r="I1613" s="6"/>
      <c r="J1613" s="6"/>
      <c r="M1613" s="9">
        <v>44424.0</v>
      </c>
      <c r="N1613" s="10" t="s">
        <v>97</v>
      </c>
      <c r="O1613" s="10" t="s">
        <v>109</v>
      </c>
      <c r="P1613" s="10" t="s">
        <v>280</v>
      </c>
      <c r="Q1613" s="10" t="s">
        <v>18</v>
      </c>
      <c r="R1613" s="13">
        <f t="shared" si="2"/>
        <v>2</v>
      </c>
      <c r="S1613" s="6"/>
      <c r="T1613" s="6"/>
      <c r="U1613" s="6"/>
    </row>
    <row r="1614">
      <c r="A1614" s="9">
        <v>44424.0</v>
      </c>
      <c r="B1614" s="10" t="s">
        <v>97</v>
      </c>
      <c r="C1614" s="10" t="s">
        <v>391</v>
      </c>
      <c r="D1614" s="10" t="s">
        <v>285</v>
      </c>
      <c r="E1614" s="11">
        <v>270.0</v>
      </c>
      <c r="F1614" s="10" t="s">
        <v>18</v>
      </c>
      <c r="G1614" s="13">
        <f t="shared" si="1"/>
        <v>2</v>
      </c>
      <c r="H1614" s="6"/>
      <c r="I1614" s="6"/>
      <c r="J1614" s="6"/>
      <c r="M1614" s="9">
        <v>44424.0</v>
      </c>
      <c r="N1614" s="10" t="s">
        <v>97</v>
      </c>
      <c r="O1614" s="10" t="s">
        <v>391</v>
      </c>
      <c r="P1614" s="10" t="s">
        <v>285</v>
      </c>
      <c r="Q1614" s="10" t="s">
        <v>18</v>
      </c>
      <c r="R1614" s="13">
        <f t="shared" si="2"/>
        <v>2</v>
      </c>
      <c r="S1614" s="6"/>
      <c r="T1614" s="6"/>
      <c r="U1614" s="6"/>
    </row>
    <row r="1615">
      <c r="A1615" s="9">
        <v>44424.0</v>
      </c>
      <c r="B1615" s="10" t="s">
        <v>97</v>
      </c>
      <c r="C1615" s="10" t="s">
        <v>111</v>
      </c>
      <c r="D1615" s="10" t="s">
        <v>288</v>
      </c>
      <c r="E1615" s="11">
        <v>280.0</v>
      </c>
      <c r="F1615" s="10" t="s">
        <v>14</v>
      </c>
      <c r="G1615" s="13">
        <f t="shared" si="1"/>
        <v>2</v>
      </c>
      <c r="H1615" s="6"/>
      <c r="I1615" s="6"/>
      <c r="J1615" s="6"/>
      <c r="M1615" s="9">
        <v>44424.0</v>
      </c>
      <c r="N1615" s="10" t="s">
        <v>97</v>
      </c>
      <c r="O1615" s="10" t="s">
        <v>111</v>
      </c>
      <c r="P1615" s="10" t="s">
        <v>288</v>
      </c>
      <c r="Q1615" s="10" t="s">
        <v>14</v>
      </c>
      <c r="R1615" s="13">
        <f t="shared" si="2"/>
        <v>2</v>
      </c>
      <c r="S1615" s="6"/>
      <c r="T1615" s="6"/>
      <c r="U1615" s="6"/>
    </row>
    <row r="1616">
      <c r="A1616" s="9">
        <v>44424.0</v>
      </c>
      <c r="B1616" s="10" t="s">
        <v>97</v>
      </c>
      <c r="C1616" s="10" t="s">
        <v>208</v>
      </c>
      <c r="D1616" s="10" t="s">
        <v>278</v>
      </c>
      <c r="E1616" s="11">
        <v>130.0</v>
      </c>
      <c r="F1616" s="10" t="s">
        <v>21</v>
      </c>
      <c r="G1616" s="13">
        <f t="shared" si="1"/>
        <v>2</v>
      </c>
      <c r="H1616" s="6"/>
      <c r="I1616" s="6"/>
      <c r="J1616" s="6"/>
      <c r="M1616" s="9">
        <v>44424.0</v>
      </c>
      <c r="N1616" s="10" t="s">
        <v>97</v>
      </c>
      <c r="O1616" s="10" t="s">
        <v>208</v>
      </c>
      <c r="P1616" s="10" t="s">
        <v>278</v>
      </c>
      <c r="Q1616" s="10" t="s">
        <v>21</v>
      </c>
      <c r="R1616" s="13">
        <f t="shared" si="2"/>
        <v>2</v>
      </c>
      <c r="S1616" s="6"/>
      <c r="T1616" s="6"/>
      <c r="U1616" s="6"/>
    </row>
    <row r="1617">
      <c r="A1617" s="9">
        <v>44424.0</v>
      </c>
      <c r="B1617" s="10" t="s">
        <v>97</v>
      </c>
      <c r="C1617" s="10" t="s">
        <v>173</v>
      </c>
      <c r="D1617" s="10" t="s">
        <v>282</v>
      </c>
      <c r="E1617" s="11">
        <v>200.0</v>
      </c>
      <c r="F1617" s="10" t="s">
        <v>14</v>
      </c>
      <c r="G1617" s="13">
        <f t="shared" si="1"/>
        <v>2</v>
      </c>
      <c r="H1617" s="6"/>
      <c r="I1617" s="6"/>
      <c r="J1617" s="6"/>
      <c r="M1617" s="9">
        <v>44424.0</v>
      </c>
      <c r="N1617" s="10" t="s">
        <v>97</v>
      </c>
      <c r="O1617" s="10" t="s">
        <v>173</v>
      </c>
      <c r="P1617" s="10" t="s">
        <v>282</v>
      </c>
      <c r="Q1617" s="10" t="s">
        <v>14</v>
      </c>
      <c r="R1617" s="13">
        <f t="shared" si="2"/>
        <v>2</v>
      </c>
      <c r="S1617" s="6"/>
      <c r="T1617" s="6"/>
      <c r="U1617" s="6"/>
    </row>
    <row r="1618">
      <c r="A1618" s="9">
        <v>44424.0</v>
      </c>
      <c r="B1618" s="10" t="s">
        <v>97</v>
      </c>
      <c r="C1618" s="10" t="s">
        <v>210</v>
      </c>
      <c r="D1618" s="10" t="s">
        <v>286</v>
      </c>
      <c r="E1618" s="11">
        <v>130.0</v>
      </c>
      <c r="F1618" s="10" t="s">
        <v>31</v>
      </c>
      <c r="G1618" s="13">
        <f t="shared" si="1"/>
        <v>2</v>
      </c>
      <c r="H1618" s="6"/>
      <c r="I1618" s="6"/>
      <c r="J1618" s="6"/>
      <c r="M1618" s="9">
        <v>44424.0</v>
      </c>
      <c r="N1618" s="10" t="s">
        <v>97</v>
      </c>
      <c r="O1618" s="10" t="s">
        <v>210</v>
      </c>
      <c r="P1618" s="10" t="s">
        <v>286</v>
      </c>
      <c r="Q1618" s="10" t="s">
        <v>31</v>
      </c>
      <c r="R1618" s="13">
        <f t="shared" si="2"/>
        <v>2</v>
      </c>
      <c r="S1618" s="6"/>
      <c r="T1618" s="6"/>
      <c r="U1618" s="6"/>
    </row>
    <row r="1619">
      <c r="A1619" s="9">
        <v>44424.0</v>
      </c>
      <c r="B1619" s="10" t="s">
        <v>97</v>
      </c>
      <c r="C1619" s="10" t="s">
        <v>335</v>
      </c>
      <c r="D1619" s="10" t="s">
        <v>285</v>
      </c>
      <c r="E1619" s="11">
        <v>270.0</v>
      </c>
      <c r="F1619" s="10" t="s">
        <v>18</v>
      </c>
      <c r="G1619" s="13">
        <f t="shared" si="1"/>
        <v>2</v>
      </c>
      <c r="H1619" s="6"/>
      <c r="I1619" s="6"/>
      <c r="J1619" s="6"/>
      <c r="M1619" s="9">
        <v>44424.0</v>
      </c>
      <c r="N1619" s="10" t="s">
        <v>97</v>
      </c>
      <c r="O1619" s="10" t="s">
        <v>335</v>
      </c>
      <c r="P1619" s="10" t="s">
        <v>285</v>
      </c>
      <c r="Q1619" s="10" t="s">
        <v>18</v>
      </c>
      <c r="R1619" s="13">
        <f t="shared" si="2"/>
        <v>2</v>
      </c>
      <c r="S1619" s="6"/>
      <c r="T1619" s="6"/>
      <c r="U1619" s="6"/>
    </row>
    <row r="1620">
      <c r="A1620" s="9">
        <v>44424.0</v>
      </c>
      <c r="B1620" s="10" t="s">
        <v>114</v>
      </c>
      <c r="C1620" s="10">
        <v>5043.0</v>
      </c>
      <c r="D1620" s="10" t="s">
        <v>277</v>
      </c>
      <c r="E1620" s="11">
        <v>350.0</v>
      </c>
      <c r="F1620" s="10" t="s">
        <v>14</v>
      </c>
      <c r="G1620" s="13">
        <f t="shared" si="1"/>
        <v>2</v>
      </c>
      <c r="H1620" s="6"/>
      <c r="I1620" s="6"/>
      <c r="J1620" s="6"/>
      <c r="M1620" s="9">
        <v>44424.0</v>
      </c>
      <c r="N1620" s="10" t="s">
        <v>114</v>
      </c>
      <c r="O1620" s="10">
        <v>5043.0</v>
      </c>
      <c r="P1620" s="10" t="s">
        <v>277</v>
      </c>
      <c r="Q1620" s="10" t="s">
        <v>14</v>
      </c>
      <c r="R1620" s="13">
        <f t="shared" si="2"/>
        <v>2</v>
      </c>
      <c r="S1620" s="6"/>
      <c r="T1620" s="6"/>
      <c r="U1620" s="6"/>
    </row>
    <row r="1621">
      <c r="A1621" s="9">
        <v>44424.0</v>
      </c>
      <c r="B1621" s="10" t="s">
        <v>114</v>
      </c>
      <c r="C1621" s="10">
        <v>5043.0</v>
      </c>
      <c r="D1621" s="10" t="s">
        <v>279</v>
      </c>
      <c r="E1621" s="11">
        <v>170.0</v>
      </c>
      <c r="F1621" s="10" t="s">
        <v>12</v>
      </c>
      <c r="G1621" s="13">
        <f t="shared" si="1"/>
        <v>2</v>
      </c>
      <c r="H1621" s="6"/>
      <c r="I1621" s="6"/>
      <c r="J1621" s="6"/>
      <c r="M1621" s="9">
        <v>44424.0</v>
      </c>
      <c r="N1621" s="10" t="s">
        <v>114</v>
      </c>
      <c r="O1621" s="10">
        <v>5043.0</v>
      </c>
      <c r="P1621" s="10" t="s">
        <v>279</v>
      </c>
      <c r="Q1621" s="10" t="s">
        <v>12</v>
      </c>
      <c r="R1621" s="13">
        <f t="shared" si="2"/>
        <v>2</v>
      </c>
      <c r="S1621" s="6"/>
      <c r="T1621" s="6"/>
      <c r="U1621" s="6"/>
    </row>
    <row r="1622">
      <c r="A1622" s="9">
        <v>44424.0</v>
      </c>
      <c r="B1622" s="10" t="s">
        <v>114</v>
      </c>
      <c r="C1622" s="10">
        <v>5043.0</v>
      </c>
      <c r="D1622" s="10" t="s">
        <v>287</v>
      </c>
      <c r="E1622" s="11">
        <v>110.0</v>
      </c>
      <c r="F1622" s="10" t="s">
        <v>31</v>
      </c>
      <c r="G1622" s="13">
        <f t="shared" si="1"/>
        <v>2</v>
      </c>
      <c r="H1622" s="6"/>
      <c r="I1622" s="6"/>
      <c r="J1622" s="6"/>
      <c r="M1622" s="9">
        <v>44424.0</v>
      </c>
      <c r="N1622" s="10" t="s">
        <v>114</v>
      </c>
      <c r="O1622" s="10">
        <v>5043.0</v>
      </c>
      <c r="P1622" s="10" t="s">
        <v>287</v>
      </c>
      <c r="Q1622" s="10" t="s">
        <v>31</v>
      </c>
      <c r="R1622" s="13">
        <f t="shared" si="2"/>
        <v>2</v>
      </c>
      <c r="S1622" s="6"/>
      <c r="T1622" s="6"/>
      <c r="U1622" s="6"/>
    </row>
    <row r="1623">
      <c r="A1623" s="9">
        <v>44424.0</v>
      </c>
      <c r="B1623" s="10" t="s">
        <v>115</v>
      </c>
      <c r="C1623" s="10" t="s">
        <v>174</v>
      </c>
      <c r="D1623" s="10" t="s">
        <v>286</v>
      </c>
      <c r="E1623" s="11">
        <v>130.0</v>
      </c>
      <c r="F1623" s="10" t="s">
        <v>31</v>
      </c>
      <c r="G1623" s="13">
        <f t="shared" si="1"/>
        <v>2</v>
      </c>
      <c r="H1623" s="6"/>
      <c r="I1623" s="6"/>
      <c r="J1623" s="6"/>
      <c r="M1623" s="9">
        <v>44424.0</v>
      </c>
      <c r="N1623" s="10" t="s">
        <v>115</v>
      </c>
      <c r="O1623" s="10" t="s">
        <v>174</v>
      </c>
      <c r="P1623" s="10" t="s">
        <v>286</v>
      </c>
      <c r="Q1623" s="10" t="s">
        <v>31</v>
      </c>
      <c r="R1623" s="13">
        <f t="shared" si="2"/>
        <v>2</v>
      </c>
      <c r="S1623" s="6"/>
      <c r="T1623" s="6"/>
      <c r="U1623" s="6"/>
    </row>
    <row r="1624">
      <c r="A1624" s="9">
        <v>44424.0</v>
      </c>
      <c r="B1624" s="10" t="s">
        <v>115</v>
      </c>
      <c r="C1624" s="10">
        <v>9645.0</v>
      </c>
      <c r="D1624" s="10" t="s">
        <v>278</v>
      </c>
      <c r="E1624" s="11">
        <v>130.0</v>
      </c>
      <c r="F1624" s="10" t="s">
        <v>21</v>
      </c>
      <c r="G1624" s="13">
        <f t="shared" si="1"/>
        <v>2</v>
      </c>
      <c r="H1624" s="6"/>
      <c r="I1624" s="6"/>
      <c r="J1624" s="6"/>
      <c r="M1624" s="9">
        <v>44424.0</v>
      </c>
      <c r="N1624" s="10" t="s">
        <v>115</v>
      </c>
      <c r="O1624" s="10">
        <v>9645.0</v>
      </c>
      <c r="P1624" s="10" t="s">
        <v>278</v>
      </c>
      <c r="Q1624" s="10" t="s">
        <v>21</v>
      </c>
      <c r="R1624" s="13">
        <f t="shared" si="2"/>
        <v>2</v>
      </c>
      <c r="S1624" s="6"/>
      <c r="T1624" s="6"/>
      <c r="U1624" s="6"/>
    </row>
    <row r="1625">
      <c r="A1625" s="9">
        <v>44424.0</v>
      </c>
      <c r="B1625" s="10" t="s">
        <v>115</v>
      </c>
      <c r="C1625" s="10" t="s">
        <v>118</v>
      </c>
      <c r="D1625" s="10" t="s">
        <v>278</v>
      </c>
      <c r="E1625" s="11">
        <v>130.0</v>
      </c>
      <c r="F1625" s="10" t="s">
        <v>21</v>
      </c>
      <c r="G1625" s="13">
        <f t="shared" si="1"/>
        <v>2</v>
      </c>
      <c r="H1625" s="6"/>
      <c r="I1625" s="6"/>
      <c r="J1625" s="6"/>
      <c r="M1625" s="9">
        <v>44424.0</v>
      </c>
      <c r="N1625" s="10" t="s">
        <v>115</v>
      </c>
      <c r="O1625" s="10" t="s">
        <v>118</v>
      </c>
      <c r="P1625" s="10" t="s">
        <v>278</v>
      </c>
      <c r="Q1625" s="10" t="s">
        <v>21</v>
      </c>
      <c r="R1625" s="13">
        <f t="shared" si="2"/>
        <v>2</v>
      </c>
      <c r="S1625" s="6"/>
      <c r="T1625" s="6"/>
      <c r="U1625" s="6"/>
    </row>
    <row r="1626">
      <c r="A1626" s="9">
        <v>44424.0</v>
      </c>
      <c r="B1626" s="10" t="s">
        <v>115</v>
      </c>
      <c r="C1626" s="10" t="s">
        <v>120</v>
      </c>
      <c r="D1626" s="10" t="s">
        <v>284</v>
      </c>
      <c r="E1626" s="11">
        <v>140.0</v>
      </c>
      <c r="F1626" s="10" t="s">
        <v>12</v>
      </c>
      <c r="G1626" s="13">
        <f t="shared" si="1"/>
        <v>2</v>
      </c>
      <c r="H1626" s="6"/>
      <c r="I1626" s="6"/>
      <c r="J1626" s="6"/>
      <c r="M1626" s="9">
        <v>44424.0</v>
      </c>
      <c r="N1626" s="10" t="s">
        <v>115</v>
      </c>
      <c r="O1626" s="10" t="s">
        <v>120</v>
      </c>
      <c r="P1626" s="10" t="s">
        <v>284</v>
      </c>
      <c r="Q1626" s="10" t="s">
        <v>12</v>
      </c>
      <c r="R1626" s="13">
        <f t="shared" si="2"/>
        <v>2</v>
      </c>
      <c r="S1626" s="6"/>
      <c r="T1626" s="6"/>
      <c r="U1626" s="6"/>
    </row>
    <row r="1627">
      <c r="A1627" s="9">
        <v>44424.0</v>
      </c>
      <c r="B1627" s="10" t="s">
        <v>122</v>
      </c>
      <c r="C1627" s="10" t="s">
        <v>241</v>
      </c>
      <c r="D1627" s="10" t="s">
        <v>285</v>
      </c>
      <c r="E1627" s="11">
        <v>270.0</v>
      </c>
      <c r="F1627" s="10" t="s">
        <v>18</v>
      </c>
      <c r="G1627" s="13">
        <f t="shared" si="1"/>
        <v>2</v>
      </c>
      <c r="H1627" s="6"/>
      <c r="I1627" s="6"/>
      <c r="J1627" s="6"/>
      <c r="M1627" s="9">
        <v>44424.0</v>
      </c>
      <c r="N1627" s="10" t="s">
        <v>122</v>
      </c>
      <c r="O1627" s="10" t="s">
        <v>241</v>
      </c>
      <c r="P1627" s="10" t="s">
        <v>285</v>
      </c>
      <c r="Q1627" s="10" t="s">
        <v>18</v>
      </c>
      <c r="R1627" s="13">
        <f t="shared" si="2"/>
        <v>2</v>
      </c>
      <c r="S1627" s="6"/>
      <c r="T1627" s="6"/>
      <c r="U1627" s="6"/>
    </row>
    <row r="1628">
      <c r="A1628" s="9">
        <v>44424.0</v>
      </c>
      <c r="B1628" s="10" t="s">
        <v>122</v>
      </c>
      <c r="C1628" s="10" t="s">
        <v>123</v>
      </c>
      <c r="D1628" s="10" t="s">
        <v>279</v>
      </c>
      <c r="E1628" s="11">
        <v>170.0</v>
      </c>
      <c r="F1628" s="10" t="s">
        <v>12</v>
      </c>
      <c r="G1628" s="13">
        <f t="shared" si="1"/>
        <v>2</v>
      </c>
      <c r="H1628" s="6"/>
      <c r="I1628" s="6"/>
      <c r="J1628" s="6"/>
      <c r="M1628" s="9">
        <v>44424.0</v>
      </c>
      <c r="N1628" s="10" t="s">
        <v>122</v>
      </c>
      <c r="O1628" s="10" t="s">
        <v>123</v>
      </c>
      <c r="P1628" s="10" t="s">
        <v>279</v>
      </c>
      <c r="Q1628" s="10" t="s">
        <v>12</v>
      </c>
      <c r="R1628" s="13">
        <f t="shared" si="2"/>
        <v>2</v>
      </c>
      <c r="S1628" s="6"/>
      <c r="T1628" s="6"/>
      <c r="U1628" s="6"/>
    </row>
    <row r="1629">
      <c r="A1629" s="9">
        <v>44424.0</v>
      </c>
      <c r="B1629" s="10" t="s">
        <v>122</v>
      </c>
      <c r="C1629" s="10" t="s">
        <v>124</v>
      </c>
      <c r="D1629" s="10" t="s">
        <v>284</v>
      </c>
      <c r="E1629" s="11">
        <v>140.0</v>
      </c>
      <c r="F1629" s="10" t="s">
        <v>12</v>
      </c>
      <c r="G1629" s="13">
        <f t="shared" si="1"/>
        <v>2</v>
      </c>
      <c r="H1629" s="6"/>
      <c r="I1629" s="6"/>
      <c r="J1629" s="6"/>
      <c r="M1629" s="9">
        <v>44424.0</v>
      </c>
      <c r="N1629" s="10" t="s">
        <v>122</v>
      </c>
      <c r="O1629" s="10" t="s">
        <v>124</v>
      </c>
      <c r="P1629" s="10" t="s">
        <v>284</v>
      </c>
      <c r="Q1629" s="10" t="s">
        <v>12</v>
      </c>
      <c r="R1629" s="13">
        <f t="shared" si="2"/>
        <v>2</v>
      </c>
      <c r="S1629" s="6"/>
      <c r="T1629" s="6"/>
      <c r="U1629" s="6"/>
    </row>
    <row r="1630">
      <c r="A1630" s="9">
        <v>44424.0</v>
      </c>
      <c r="B1630" s="10" t="s">
        <v>122</v>
      </c>
      <c r="C1630" s="16">
        <v>9.0E49</v>
      </c>
      <c r="D1630" s="10" t="s">
        <v>278</v>
      </c>
      <c r="E1630" s="11">
        <v>130.0</v>
      </c>
      <c r="F1630" s="10" t="s">
        <v>21</v>
      </c>
      <c r="G1630" s="13">
        <f t="shared" si="1"/>
        <v>2</v>
      </c>
      <c r="H1630" s="6"/>
      <c r="I1630" s="6"/>
      <c r="J1630" s="6"/>
      <c r="M1630" s="9">
        <v>44424.0</v>
      </c>
      <c r="N1630" s="10" t="s">
        <v>122</v>
      </c>
      <c r="O1630" s="16">
        <v>9.0E49</v>
      </c>
      <c r="P1630" s="10" t="s">
        <v>278</v>
      </c>
      <c r="Q1630" s="10" t="s">
        <v>21</v>
      </c>
      <c r="R1630" s="13">
        <f t="shared" si="2"/>
        <v>2</v>
      </c>
      <c r="S1630" s="6"/>
      <c r="T1630" s="6"/>
      <c r="U1630" s="6"/>
    </row>
    <row r="1631">
      <c r="A1631" s="9">
        <v>44424.0</v>
      </c>
      <c r="B1631" s="10" t="s">
        <v>122</v>
      </c>
      <c r="C1631" s="10" t="s">
        <v>179</v>
      </c>
      <c r="D1631" s="10" t="s">
        <v>278</v>
      </c>
      <c r="E1631" s="11">
        <v>130.0</v>
      </c>
      <c r="F1631" s="10" t="s">
        <v>21</v>
      </c>
      <c r="G1631" s="13">
        <f t="shared" si="1"/>
        <v>2</v>
      </c>
      <c r="H1631" s="6"/>
      <c r="I1631" s="6"/>
      <c r="J1631" s="6"/>
      <c r="M1631" s="9">
        <v>44424.0</v>
      </c>
      <c r="N1631" s="10" t="s">
        <v>122</v>
      </c>
      <c r="O1631" s="10" t="s">
        <v>179</v>
      </c>
      <c r="P1631" s="10" t="s">
        <v>278</v>
      </c>
      <c r="Q1631" s="10" t="s">
        <v>21</v>
      </c>
      <c r="R1631" s="13">
        <f t="shared" si="2"/>
        <v>2</v>
      </c>
      <c r="S1631" s="6"/>
      <c r="T1631" s="6"/>
      <c r="U1631" s="6"/>
    </row>
    <row r="1632">
      <c r="A1632" s="9">
        <v>44424.0</v>
      </c>
      <c r="B1632" s="10" t="s">
        <v>122</v>
      </c>
      <c r="C1632" s="10" t="s">
        <v>125</v>
      </c>
      <c r="D1632" s="10" t="s">
        <v>288</v>
      </c>
      <c r="E1632" s="11">
        <v>280.0</v>
      </c>
      <c r="F1632" s="10" t="s">
        <v>14</v>
      </c>
      <c r="G1632" s="13">
        <f t="shared" si="1"/>
        <v>2</v>
      </c>
      <c r="H1632" s="6"/>
      <c r="I1632" s="6"/>
      <c r="J1632" s="6"/>
      <c r="M1632" s="9">
        <v>44424.0</v>
      </c>
      <c r="N1632" s="10" t="s">
        <v>122</v>
      </c>
      <c r="O1632" s="10" t="s">
        <v>125</v>
      </c>
      <c r="P1632" s="10" t="s">
        <v>288</v>
      </c>
      <c r="Q1632" s="10" t="s">
        <v>14</v>
      </c>
      <c r="R1632" s="13">
        <f t="shared" si="2"/>
        <v>2</v>
      </c>
      <c r="S1632" s="6"/>
      <c r="T1632" s="6"/>
      <c r="U1632" s="6"/>
    </row>
    <row r="1633">
      <c r="A1633" s="9">
        <v>44424.0</v>
      </c>
      <c r="B1633" s="10" t="s">
        <v>15</v>
      </c>
      <c r="C1633" s="10" t="s">
        <v>130</v>
      </c>
      <c r="D1633" s="10" t="s">
        <v>279</v>
      </c>
      <c r="E1633" s="11">
        <v>170.0</v>
      </c>
      <c r="F1633" s="10" t="s">
        <v>12</v>
      </c>
      <c r="G1633" s="13">
        <f t="shared" si="1"/>
        <v>2</v>
      </c>
      <c r="H1633" s="6"/>
      <c r="I1633" s="6"/>
      <c r="J1633" s="6"/>
      <c r="M1633" s="9">
        <v>44424.0</v>
      </c>
      <c r="N1633" s="10" t="s">
        <v>15</v>
      </c>
      <c r="O1633" s="10" t="s">
        <v>130</v>
      </c>
      <c r="P1633" s="10" t="s">
        <v>279</v>
      </c>
      <c r="Q1633" s="10" t="s">
        <v>12</v>
      </c>
      <c r="R1633" s="13">
        <f t="shared" si="2"/>
        <v>2</v>
      </c>
      <c r="S1633" s="6"/>
      <c r="T1633" s="6"/>
      <c r="U1633" s="6"/>
    </row>
    <row r="1634">
      <c r="A1634" s="9">
        <v>44424.0</v>
      </c>
      <c r="B1634" s="10" t="s">
        <v>15</v>
      </c>
      <c r="C1634" s="10" t="s">
        <v>130</v>
      </c>
      <c r="D1634" s="10" t="s">
        <v>285</v>
      </c>
      <c r="E1634" s="11">
        <v>270.0</v>
      </c>
      <c r="F1634" s="10" t="s">
        <v>18</v>
      </c>
      <c r="G1634" s="13">
        <f t="shared" si="1"/>
        <v>2</v>
      </c>
      <c r="H1634" s="6"/>
      <c r="I1634" s="6"/>
      <c r="J1634" s="6"/>
      <c r="M1634" s="9">
        <v>44424.0</v>
      </c>
      <c r="N1634" s="10" t="s">
        <v>15</v>
      </c>
      <c r="O1634" s="10" t="s">
        <v>130</v>
      </c>
      <c r="P1634" s="10" t="s">
        <v>285</v>
      </c>
      <c r="Q1634" s="10" t="s">
        <v>18</v>
      </c>
      <c r="R1634" s="13">
        <f t="shared" si="2"/>
        <v>2</v>
      </c>
      <c r="S1634" s="6"/>
      <c r="T1634" s="6"/>
      <c r="U1634" s="6"/>
    </row>
    <row r="1635">
      <c r="A1635" s="9">
        <v>44424.0</v>
      </c>
      <c r="B1635" s="10" t="s">
        <v>15</v>
      </c>
      <c r="C1635" s="10" t="s">
        <v>132</v>
      </c>
      <c r="D1635" s="10" t="s">
        <v>292</v>
      </c>
      <c r="E1635" s="11">
        <v>60.0</v>
      </c>
      <c r="F1635" s="10" t="s">
        <v>31</v>
      </c>
      <c r="G1635" s="13">
        <f t="shared" si="1"/>
        <v>2</v>
      </c>
      <c r="H1635" s="6"/>
      <c r="I1635" s="6"/>
      <c r="J1635" s="6"/>
      <c r="M1635" s="9">
        <v>44424.0</v>
      </c>
      <c r="N1635" s="10" t="s">
        <v>15</v>
      </c>
      <c r="O1635" s="10" t="s">
        <v>132</v>
      </c>
      <c r="P1635" s="10" t="s">
        <v>292</v>
      </c>
      <c r="Q1635" s="10" t="s">
        <v>31</v>
      </c>
      <c r="R1635" s="13">
        <f t="shared" si="2"/>
        <v>2</v>
      </c>
      <c r="S1635" s="6"/>
      <c r="T1635" s="6"/>
      <c r="U1635" s="6"/>
    </row>
    <row r="1636">
      <c r="A1636" s="9">
        <v>44424.0</v>
      </c>
      <c r="B1636" s="10" t="s">
        <v>15</v>
      </c>
      <c r="C1636" s="16">
        <v>5.0E49</v>
      </c>
      <c r="D1636" s="10" t="s">
        <v>287</v>
      </c>
      <c r="E1636" s="11">
        <v>110.0</v>
      </c>
      <c r="F1636" s="10" t="s">
        <v>31</v>
      </c>
      <c r="G1636" s="13">
        <f t="shared" si="1"/>
        <v>2</v>
      </c>
      <c r="H1636" s="6"/>
      <c r="I1636" s="6"/>
      <c r="J1636" s="6"/>
      <c r="M1636" s="9">
        <v>44424.0</v>
      </c>
      <c r="N1636" s="10" t="s">
        <v>15</v>
      </c>
      <c r="O1636" s="16">
        <v>5.0E49</v>
      </c>
      <c r="P1636" s="10" t="s">
        <v>287</v>
      </c>
      <c r="Q1636" s="10" t="s">
        <v>31</v>
      </c>
      <c r="R1636" s="13">
        <f t="shared" si="2"/>
        <v>2</v>
      </c>
      <c r="S1636" s="6"/>
      <c r="T1636" s="6"/>
      <c r="U1636" s="6"/>
    </row>
    <row r="1637">
      <c r="A1637" s="9">
        <v>44424.0</v>
      </c>
      <c r="B1637" s="10" t="s">
        <v>15</v>
      </c>
      <c r="C1637" s="16">
        <v>5.0E49</v>
      </c>
      <c r="D1637" s="10" t="s">
        <v>288</v>
      </c>
      <c r="E1637" s="11">
        <v>280.0</v>
      </c>
      <c r="F1637" s="10" t="s">
        <v>14</v>
      </c>
      <c r="G1637" s="13">
        <f t="shared" si="1"/>
        <v>2</v>
      </c>
      <c r="H1637" s="6"/>
      <c r="I1637" s="6"/>
      <c r="J1637" s="6"/>
      <c r="M1637" s="9">
        <v>44424.0</v>
      </c>
      <c r="N1637" s="10" t="s">
        <v>15</v>
      </c>
      <c r="O1637" s="16">
        <v>5.0E49</v>
      </c>
      <c r="P1637" s="10" t="s">
        <v>288</v>
      </c>
      <c r="Q1637" s="10" t="s">
        <v>14</v>
      </c>
      <c r="R1637" s="13">
        <f t="shared" si="2"/>
        <v>2</v>
      </c>
      <c r="S1637" s="6"/>
      <c r="T1637" s="6"/>
      <c r="U1637" s="6"/>
    </row>
    <row r="1638">
      <c r="A1638" s="9">
        <v>44424.0</v>
      </c>
      <c r="B1638" s="10" t="s">
        <v>15</v>
      </c>
      <c r="C1638" s="10" t="s">
        <v>134</v>
      </c>
      <c r="D1638" s="10" t="s">
        <v>288</v>
      </c>
      <c r="E1638" s="11">
        <v>280.0</v>
      </c>
      <c r="F1638" s="10" t="s">
        <v>14</v>
      </c>
      <c r="G1638" s="13">
        <f t="shared" si="1"/>
        <v>2</v>
      </c>
      <c r="H1638" s="6"/>
      <c r="I1638" s="6"/>
      <c r="J1638" s="6"/>
      <c r="M1638" s="9">
        <v>44424.0</v>
      </c>
      <c r="N1638" s="10" t="s">
        <v>15</v>
      </c>
      <c r="O1638" s="10" t="s">
        <v>134</v>
      </c>
      <c r="P1638" s="10" t="s">
        <v>288</v>
      </c>
      <c r="Q1638" s="10" t="s">
        <v>14</v>
      </c>
      <c r="R1638" s="13">
        <f t="shared" si="2"/>
        <v>2</v>
      </c>
      <c r="S1638" s="6"/>
      <c r="T1638" s="6"/>
      <c r="U1638" s="6"/>
    </row>
    <row r="1639">
      <c r="A1639" s="9">
        <v>44424.0</v>
      </c>
      <c r="B1639" s="10" t="s">
        <v>15</v>
      </c>
      <c r="C1639" s="10" t="s">
        <v>219</v>
      </c>
      <c r="D1639" s="10" t="s">
        <v>278</v>
      </c>
      <c r="E1639" s="11">
        <v>130.0</v>
      </c>
      <c r="F1639" s="10" t="s">
        <v>21</v>
      </c>
      <c r="G1639" s="13">
        <f t="shared" si="1"/>
        <v>2</v>
      </c>
      <c r="H1639" s="6"/>
      <c r="I1639" s="6"/>
      <c r="J1639" s="6"/>
      <c r="M1639" s="9">
        <v>44424.0</v>
      </c>
      <c r="N1639" s="10" t="s">
        <v>15</v>
      </c>
      <c r="O1639" s="10" t="s">
        <v>219</v>
      </c>
      <c r="P1639" s="10" t="s">
        <v>278</v>
      </c>
      <c r="Q1639" s="10" t="s">
        <v>21</v>
      </c>
      <c r="R1639" s="13">
        <f t="shared" si="2"/>
        <v>2</v>
      </c>
      <c r="S1639" s="6"/>
      <c r="T1639" s="6"/>
      <c r="U1639" s="6"/>
    </row>
    <row r="1640">
      <c r="A1640" s="9">
        <v>44424.0</v>
      </c>
      <c r="B1640" s="10" t="s">
        <v>15</v>
      </c>
      <c r="C1640" s="10">
        <v>4645.0</v>
      </c>
      <c r="D1640" s="10" t="s">
        <v>282</v>
      </c>
      <c r="E1640" s="11">
        <v>200.0</v>
      </c>
      <c r="F1640" s="10" t="s">
        <v>14</v>
      </c>
      <c r="G1640" s="13">
        <f t="shared" si="1"/>
        <v>2</v>
      </c>
      <c r="H1640" s="6"/>
      <c r="I1640" s="6"/>
      <c r="J1640" s="6"/>
      <c r="M1640" s="9">
        <v>44424.0</v>
      </c>
      <c r="N1640" s="10" t="s">
        <v>15</v>
      </c>
      <c r="O1640" s="10">
        <v>4645.0</v>
      </c>
      <c r="P1640" s="10" t="s">
        <v>282</v>
      </c>
      <c r="Q1640" s="10" t="s">
        <v>14</v>
      </c>
      <c r="R1640" s="13">
        <f t="shared" si="2"/>
        <v>2</v>
      </c>
      <c r="S1640" s="6"/>
      <c r="T1640" s="6"/>
      <c r="U1640" s="6"/>
    </row>
    <row r="1641">
      <c r="A1641" s="9">
        <v>44424.0</v>
      </c>
      <c r="B1641" s="10" t="s">
        <v>15</v>
      </c>
      <c r="C1641" s="10" t="s">
        <v>136</v>
      </c>
      <c r="D1641" s="10" t="s">
        <v>277</v>
      </c>
      <c r="E1641" s="11">
        <v>350.0</v>
      </c>
      <c r="F1641" s="10" t="s">
        <v>14</v>
      </c>
      <c r="G1641" s="13">
        <f t="shared" si="1"/>
        <v>2</v>
      </c>
      <c r="H1641" s="6"/>
      <c r="I1641" s="6"/>
      <c r="J1641" s="6"/>
      <c r="M1641" s="9">
        <v>44424.0</v>
      </c>
      <c r="N1641" s="10" t="s">
        <v>15</v>
      </c>
      <c r="O1641" s="10" t="s">
        <v>136</v>
      </c>
      <c r="P1641" s="10" t="s">
        <v>277</v>
      </c>
      <c r="Q1641" s="10" t="s">
        <v>14</v>
      </c>
      <c r="R1641" s="13">
        <f t="shared" si="2"/>
        <v>2</v>
      </c>
      <c r="S1641" s="6"/>
      <c r="T1641" s="6"/>
      <c r="U1641" s="6"/>
    </row>
    <row r="1642">
      <c r="A1642" s="9">
        <v>44424.0</v>
      </c>
      <c r="B1642" s="10" t="s">
        <v>15</v>
      </c>
      <c r="C1642" s="10" t="s">
        <v>137</v>
      </c>
      <c r="D1642" s="10" t="s">
        <v>284</v>
      </c>
      <c r="E1642" s="11">
        <v>140.0</v>
      </c>
      <c r="F1642" s="10" t="s">
        <v>12</v>
      </c>
      <c r="G1642" s="13">
        <f t="shared" si="1"/>
        <v>2</v>
      </c>
      <c r="H1642" s="6"/>
      <c r="I1642" s="6"/>
      <c r="J1642" s="6"/>
      <c r="M1642" s="9">
        <v>44424.0</v>
      </c>
      <c r="N1642" s="10" t="s">
        <v>15</v>
      </c>
      <c r="O1642" s="10" t="s">
        <v>137</v>
      </c>
      <c r="P1642" s="10" t="s">
        <v>284</v>
      </c>
      <c r="Q1642" s="10" t="s">
        <v>12</v>
      </c>
      <c r="R1642" s="13">
        <f t="shared" si="2"/>
        <v>2</v>
      </c>
      <c r="S1642" s="6"/>
      <c r="T1642" s="6"/>
      <c r="U1642" s="6"/>
    </row>
    <row r="1643">
      <c r="A1643" s="9">
        <v>44424.0</v>
      </c>
      <c r="B1643" s="10" t="s">
        <v>15</v>
      </c>
      <c r="C1643" s="10" t="s">
        <v>185</v>
      </c>
      <c r="D1643" s="10" t="s">
        <v>278</v>
      </c>
      <c r="E1643" s="11">
        <v>130.0</v>
      </c>
      <c r="F1643" s="10" t="s">
        <v>21</v>
      </c>
      <c r="G1643" s="13">
        <f t="shared" si="1"/>
        <v>2</v>
      </c>
      <c r="H1643" s="6"/>
      <c r="I1643" s="6"/>
      <c r="J1643" s="6"/>
      <c r="M1643" s="9">
        <v>44424.0</v>
      </c>
      <c r="N1643" s="10" t="s">
        <v>15</v>
      </c>
      <c r="O1643" s="10" t="s">
        <v>185</v>
      </c>
      <c r="P1643" s="10" t="s">
        <v>278</v>
      </c>
      <c r="Q1643" s="10" t="s">
        <v>21</v>
      </c>
      <c r="R1643" s="13">
        <f t="shared" si="2"/>
        <v>2</v>
      </c>
      <c r="S1643" s="6"/>
      <c r="T1643" s="6"/>
      <c r="U1643" s="6"/>
    </row>
    <row r="1644">
      <c r="A1644" s="9">
        <v>44424.0</v>
      </c>
      <c r="B1644" s="10" t="s">
        <v>15</v>
      </c>
      <c r="C1644" s="10" t="s">
        <v>185</v>
      </c>
      <c r="D1644" s="10" t="s">
        <v>284</v>
      </c>
      <c r="E1644" s="11">
        <v>140.0</v>
      </c>
      <c r="F1644" s="10" t="s">
        <v>12</v>
      </c>
      <c r="G1644" s="13">
        <f t="shared" si="1"/>
        <v>2</v>
      </c>
      <c r="H1644" s="6"/>
      <c r="I1644" s="6"/>
      <c r="J1644" s="6"/>
      <c r="M1644" s="9">
        <v>44424.0</v>
      </c>
      <c r="N1644" s="10" t="s">
        <v>15</v>
      </c>
      <c r="O1644" s="10" t="s">
        <v>185</v>
      </c>
      <c r="P1644" s="10" t="s">
        <v>284</v>
      </c>
      <c r="Q1644" s="10" t="s">
        <v>12</v>
      </c>
      <c r="R1644" s="13">
        <f t="shared" si="2"/>
        <v>2</v>
      </c>
      <c r="S1644" s="6"/>
      <c r="T1644" s="6"/>
      <c r="U1644" s="6"/>
    </row>
    <row r="1645">
      <c r="A1645" s="9">
        <v>44424.0</v>
      </c>
      <c r="B1645" s="10" t="s">
        <v>16</v>
      </c>
      <c r="C1645" s="16">
        <v>3.0E45</v>
      </c>
      <c r="D1645" s="10" t="s">
        <v>280</v>
      </c>
      <c r="E1645" s="11">
        <v>280.0</v>
      </c>
      <c r="F1645" s="10" t="s">
        <v>18</v>
      </c>
      <c r="G1645" s="13">
        <f t="shared" si="1"/>
        <v>2</v>
      </c>
      <c r="H1645" s="6"/>
      <c r="I1645" s="6"/>
      <c r="J1645" s="6"/>
      <c r="M1645" s="9">
        <v>44424.0</v>
      </c>
      <c r="N1645" s="10" t="s">
        <v>16</v>
      </c>
      <c r="O1645" s="16">
        <v>3.0E45</v>
      </c>
      <c r="P1645" s="10" t="s">
        <v>280</v>
      </c>
      <c r="Q1645" s="10" t="s">
        <v>18</v>
      </c>
      <c r="R1645" s="13">
        <f t="shared" si="2"/>
        <v>2</v>
      </c>
      <c r="S1645" s="6"/>
      <c r="T1645" s="6"/>
      <c r="U1645" s="6"/>
    </row>
    <row r="1646">
      <c r="A1646" s="9">
        <v>44424.0</v>
      </c>
      <c r="B1646" s="10" t="s">
        <v>16</v>
      </c>
      <c r="C1646" s="16">
        <v>3.0E45</v>
      </c>
      <c r="D1646" s="10" t="s">
        <v>278</v>
      </c>
      <c r="E1646" s="11">
        <v>130.0</v>
      </c>
      <c r="F1646" s="10" t="s">
        <v>21</v>
      </c>
      <c r="G1646" s="13">
        <f t="shared" si="1"/>
        <v>2</v>
      </c>
      <c r="H1646" s="6"/>
      <c r="I1646" s="6"/>
      <c r="J1646" s="6"/>
      <c r="M1646" s="9">
        <v>44424.0</v>
      </c>
      <c r="N1646" s="10" t="s">
        <v>16</v>
      </c>
      <c r="O1646" s="16">
        <v>3.0E45</v>
      </c>
      <c r="P1646" s="10" t="s">
        <v>278</v>
      </c>
      <c r="Q1646" s="10" t="s">
        <v>21</v>
      </c>
      <c r="R1646" s="13">
        <f t="shared" si="2"/>
        <v>2</v>
      </c>
      <c r="S1646" s="6"/>
      <c r="T1646" s="6"/>
      <c r="U1646" s="6"/>
    </row>
    <row r="1647">
      <c r="A1647" s="9">
        <v>44424.0</v>
      </c>
      <c r="B1647" s="10" t="s">
        <v>16</v>
      </c>
      <c r="C1647" s="10" t="s">
        <v>392</v>
      </c>
      <c r="D1647" s="10" t="s">
        <v>280</v>
      </c>
      <c r="E1647" s="11">
        <v>280.0</v>
      </c>
      <c r="F1647" s="10" t="s">
        <v>18</v>
      </c>
      <c r="G1647" s="13">
        <f t="shared" si="1"/>
        <v>2</v>
      </c>
      <c r="H1647" s="6"/>
      <c r="I1647" s="6"/>
      <c r="J1647" s="6"/>
      <c r="M1647" s="9">
        <v>44424.0</v>
      </c>
      <c r="N1647" s="10" t="s">
        <v>16</v>
      </c>
      <c r="O1647" s="10" t="s">
        <v>392</v>
      </c>
      <c r="P1647" s="10" t="s">
        <v>280</v>
      </c>
      <c r="Q1647" s="10" t="s">
        <v>18</v>
      </c>
      <c r="R1647" s="13">
        <f t="shared" si="2"/>
        <v>2</v>
      </c>
      <c r="S1647" s="6"/>
      <c r="T1647" s="6"/>
      <c r="U1647" s="6"/>
    </row>
    <row r="1648">
      <c r="A1648" s="9">
        <v>44424.0</v>
      </c>
      <c r="B1648" s="10" t="s">
        <v>16</v>
      </c>
      <c r="C1648" s="10">
        <v>6447.0</v>
      </c>
      <c r="D1648" s="10" t="s">
        <v>287</v>
      </c>
      <c r="E1648" s="11">
        <v>110.0</v>
      </c>
      <c r="F1648" s="10" t="s">
        <v>31</v>
      </c>
      <c r="G1648" s="13">
        <f t="shared" si="1"/>
        <v>2</v>
      </c>
      <c r="H1648" s="6"/>
      <c r="I1648" s="6"/>
      <c r="J1648" s="6"/>
      <c r="M1648" s="9">
        <v>44424.0</v>
      </c>
      <c r="N1648" s="10" t="s">
        <v>16</v>
      </c>
      <c r="O1648" s="10">
        <v>6447.0</v>
      </c>
      <c r="P1648" s="10" t="s">
        <v>287</v>
      </c>
      <c r="Q1648" s="10" t="s">
        <v>31</v>
      </c>
      <c r="R1648" s="13">
        <f t="shared" si="2"/>
        <v>2</v>
      </c>
      <c r="S1648" s="6"/>
      <c r="T1648" s="6"/>
      <c r="U1648" s="6"/>
    </row>
    <row r="1649">
      <c r="A1649" s="9">
        <v>44424.0</v>
      </c>
      <c r="B1649" s="10" t="s">
        <v>16</v>
      </c>
      <c r="C1649" s="10" t="s">
        <v>191</v>
      </c>
      <c r="D1649" s="10" t="s">
        <v>280</v>
      </c>
      <c r="E1649" s="11">
        <v>280.0</v>
      </c>
      <c r="F1649" s="10" t="s">
        <v>18</v>
      </c>
      <c r="G1649" s="13">
        <f t="shared" si="1"/>
        <v>2</v>
      </c>
      <c r="H1649" s="6"/>
      <c r="I1649" s="6"/>
      <c r="J1649" s="6"/>
      <c r="M1649" s="9">
        <v>44424.0</v>
      </c>
      <c r="N1649" s="10" t="s">
        <v>16</v>
      </c>
      <c r="O1649" s="10" t="s">
        <v>191</v>
      </c>
      <c r="P1649" s="10" t="s">
        <v>280</v>
      </c>
      <c r="Q1649" s="10" t="s">
        <v>18</v>
      </c>
      <c r="R1649" s="13">
        <f t="shared" si="2"/>
        <v>2</v>
      </c>
      <c r="S1649" s="6"/>
      <c r="T1649" s="6"/>
      <c r="U1649" s="6"/>
    </row>
    <row r="1650">
      <c r="A1650" s="9">
        <v>44424.0</v>
      </c>
      <c r="B1650" s="10" t="s">
        <v>16</v>
      </c>
      <c r="C1650" s="10" t="s">
        <v>67</v>
      </c>
      <c r="D1650" s="10" t="s">
        <v>278</v>
      </c>
      <c r="E1650" s="11">
        <v>130.0</v>
      </c>
      <c r="F1650" s="10" t="s">
        <v>21</v>
      </c>
      <c r="G1650" s="13">
        <f t="shared" si="1"/>
        <v>2</v>
      </c>
      <c r="H1650" s="6"/>
      <c r="I1650" s="6"/>
      <c r="J1650" s="6"/>
      <c r="M1650" s="9">
        <v>44424.0</v>
      </c>
      <c r="N1650" s="10" t="s">
        <v>16</v>
      </c>
      <c r="O1650" s="10" t="s">
        <v>67</v>
      </c>
      <c r="P1650" s="10" t="s">
        <v>278</v>
      </c>
      <c r="Q1650" s="10" t="s">
        <v>21</v>
      </c>
      <c r="R1650" s="13">
        <f t="shared" si="2"/>
        <v>2</v>
      </c>
      <c r="S1650" s="6"/>
      <c r="T1650" s="6"/>
      <c r="U1650" s="6"/>
    </row>
    <row r="1651">
      <c r="A1651" s="9">
        <v>44424.0</v>
      </c>
      <c r="B1651" s="10" t="s">
        <v>69</v>
      </c>
      <c r="C1651" s="10" t="s">
        <v>71</v>
      </c>
      <c r="D1651" s="10" t="s">
        <v>284</v>
      </c>
      <c r="E1651" s="11">
        <v>140.0</v>
      </c>
      <c r="F1651" s="10" t="s">
        <v>12</v>
      </c>
      <c r="G1651" s="13">
        <f t="shared" si="1"/>
        <v>2</v>
      </c>
      <c r="H1651" s="6"/>
      <c r="I1651" s="6"/>
      <c r="J1651" s="6"/>
      <c r="M1651" s="9">
        <v>44424.0</v>
      </c>
      <c r="N1651" s="10" t="s">
        <v>69</v>
      </c>
      <c r="O1651" s="10" t="s">
        <v>71</v>
      </c>
      <c r="P1651" s="10" t="s">
        <v>284</v>
      </c>
      <c r="Q1651" s="10" t="s">
        <v>12</v>
      </c>
      <c r="R1651" s="13">
        <f t="shared" si="2"/>
        <v>2</v>
      </c>
      <c r="S1651" s="6"/>
      <c r="T1651" s="6"/>
      <c r="U1651" s="6"/>
    </row>
    <row r="1652">
      <c r="A1652" s="9">
        <v>44424.0</v>
      </c>
      <c r="B1652" s="10" t="s">
        <v>69</v>
      </c>
      <c r="C1652" s="10" t="s">
        <v>72</v>
      </c>
      <c r="D1652" s="10" t="s">
        <v>288</v>
      </c>
      <c r="E1652" s="11">
        <v>280.0</v>
      </c>
      <c r="F1652" s="10" t="s">
        <v>14</v>
      </c>
      <c r="G1652" s="13">
        <f t="shared" si="1"/>
        <v>2</v>
      </c>
      <c r="H1652" s="6"/>
      <c r="I1652" s="6"/>
      <c r="J1652" s="6"/>
      <c r="M1652" s="9">
        <v>44424.0</v>
      </c>
      <c r="N1652" s="10" t="s">
        <v>69</v>
      </c>
      <c r="O1652" s="10" t="s">
        <v>72</v>
      </c>
      <c r="P1652" s="10" t="s">
        <v>288</v>
      </c>
      <c r="Q1652" s="10" t="s">
        <v>14</v>
      </c>
      <c r="R1652" s="13">
        <f t="shared" si="2"/>
        <v>2</v>
      </c>
      <c r="S1652" s="6"/>
      <c r="T1652" s="6"/>
      <c r="U1652" s="6"/>
    </row>
    <row r="1653">
      <c r="A1653" s="9">
        <v>44424.0</v>
      </c>
      <c r="B1653" s="10" t="s">
        <v>69</v>
      </c>
      <c r="C1653" s="10" t="s">
        <v>195</v>
      </c>
      <c r="D1653" s="10" t="s">
        <v>278</v>
      </c>
      <c r="E1653" s="11">
        <v>130.0</v>
      </c>
      <c r="F1653" s="10" t="s">
        <v>21</v>
      </c>
      <c r="G1653" s="13">
        <f t="shared" si="1"/>
        <v>2</v>
      </c>
      <c r="H1653" s="6"/>
      <c r="I1653" s="6"/>
      <c r="J1653" s="6"/>
      <c r="M1653" s="9">
        <v>44424.0</v>
      </c>
      <c r="N1653" s="10" t="s">
        <v>69</v>
      </c>
      <c r="O1653" s="10" t="s">
        <v>195</v>
      </c>
      <c r="P1653" s="10" t="s">
        <v>278</v>
      </c>
      <c r="Q1653" s="10" t="s">
        <v>21</v>
      </c>
      <c r="R1653" s="13">
        <f t="shared" si="2"/>
        <v>2</v>
      </c>
      <c r="S1653" s="6"/>
      <c r="T1653" s="6"/>
      <c r="U1653" s="6"/>
    </row>
    <row r="1654">
      <c r="A1654" s="9">
        <v>44424.0</v>
      </c>
      <c r="B1654" s="10" t="s">
        <v>69</v>
      </c>
      <c r="C1654" s="10" t="s">
        <v>73</v>
      </c>
      <c r="D1654" s="10" t="s">
        <v>286</v>
      </c>
      <c r="E1654" s="11">
        <v>130.0</v>
      </c>
      <c r="F1654" s="10" t="s">
        <v>31</v>
      </c>
      <c r="G1654" s="13">
        <f t="shared" si="1"/>
        <v>2</v>
      </c>
      <c r="H1654" s="6"/>
      <c r="I1654" s="6"/>
      <c r="J1654" s="6"/>
      <c r="M1654" s="9">
        <v>44424.0</v>
      </c>
      <c r="N1654" s="10" t="s">
        <v>69</v>
      </c>
      <c r="O1654" s="10" t="s">
        <v>73</v>
      </c>
      <c r="P1654" s="10" t="s">
        <v>286</v>
      </c>
      <c r="Q1654" s="10" t="s">
        <v>31</v>
      </c>
      <c r="R1654" s="13">
        <f t="shared" si="2"/>
        <v>2</v>
      </c>
      <c r="S1654" s="6"/>
      <c r="T1654" s="6"/>
      <c r="U1654" s="6"/>
    </row>
    <row r="1655">
      <c r="A1655" s="9">
        <v>44424.0</v>
      </c>
      <c r="B1655" s="10" t="s">
        <v>69</v>
      </c>
      <c r="C1655" s="10">
        <v>2340.0</v>
      </c>
      <c r="D1655" s="10" t="s">
        <v>285</v>
      </c>
      <c r="E1655" s="11">
        <v>270.0</v>
      </c>
      <c r="F1655" s="10" t="s">
        <v>18</v>
      </c>
      <c r="G1655" s="13">
        <f t="shared" si="1"/>
        <v>2</v>
      </c>
      <c r="H1655" s="6"/>
      <c r="I1655" s="6"/>
      <c r="J1655" s="6"/>
      <c r="M1655" s="9">
        <v>44424.0</v>
      </c>
      <c r="N1655" s="10" t="s">
        <v>69</v>
      </c>
      <c r="O1655" s="10">
        <v>2340.0</v>
      </c>
      <c r="P1655" s="10" t="s">
        <v>285</v>
      </c>
      <c r="Q1655" s="10" t="s">
        <v>18</v>
      </c>
      <c r="R1655" s="13">
        <f t="shared" si="2"/>
        <v>2</v>
      </c>
      <c r="S1655" s="6"/>
      <c r="T1655" s="6"/>
      <c r="U1655" s="6"/>
    </row>
    <row r="1656">
      <c r="A1656" s="9">
        <v>44424.0</v>
      </c>
      <c r="B1656" s="10" t="s">
        <v>69</v>
      </c>
      <c r="C1656" s="10">
        <v>7447.0</v>
      </c>
      <c r="D1656" s="10" t="s">
        <v>288</v>
      </c>
      <c r="E1656" s="11">
        <v>280.0</v>
      </c>
      <c r="F1656" s="10" t="s">
        <v>14</v>
      </c>
      <c r="G1656" s="13">
        <f t="shared" si="1"/>
        <v>2</v>
      </c>
      <c r="H1656" s="6"/>
      <c r="I1656" s="6"/>
      <c r="J1656" s="6"/>
      <c r="M1656" s="9">
        <v>44424.0</v>
      </c>
      <c r="N1656" s="10" t="s">
        <v>69</v>
      </c>
      <c r="O1656" s="10">
        <v>7447.0</v>
      </c>
      <c r="P1656" s="10" t="s">
        <v>288</v>
      </c>
      <c r="Q1656" s="10" t="s">
        <v>14</v>
      </c>
      <c r="R1656" s="13">
        <f t="shared" si="2"/>
        <v>2</v>
      </c>
      <c r="S1656" s="6"/>
      <c r="T1656" s="6"/>
      <c r="U1656" s="6"/>
    </row>
    <row r="1657">
      <c r="A1657" s="9">
        <v>44424.0</v>
      </c>
      <c r="B1657" s="10" t="s">
        <v>69</v>
      </c>
      <c r="C1657" s="10">
        <v>5649.0</v>
      </c>
      <c r="D1657" s="10" t="s">
        <v>278</v>
      </c>
      <c r="E1657" s="11">
        <v>130.0</v>
      </c>
      <c r="F1657" s="10" t="s">
        <v>21</v>
      </c>
      <c r="G1657" s="13">
        <f t="shared" si="1"/>
        <v>2</v>
      </c>
      <c r="H1657" s="6"/>
      <c r="I1657" s="6"/>
      <c r="J1657" s="6"/>
      <c r="M1657" s="9">
        <v>44424.0</v>
      </c>
      <c r="N1657" s="10" t="s">
        <v>69</v>
      </c>
      <c r="O1657" s="10">
        <v>5649.0</v>
      </c>
      <c r="P1657" s="10" t="s">
        <v>278</v>
      </c>
      <c r="Q1657" s="10" t="s">
        <v>21</v>
      </c>
      <c r="R1657" s="13">
        <f t="shared" si="2"/>
        <v>2</v>
      </c>
      <c r="S1657" s="6"/>
      <c r="T1657" s="6"/>
      <c r="U1657" s="6"/>
    </row>
    <row r="1658">
      <c r="A1658" s="9">
        <v>44424.0</v>
      </c>
      <c r="B1658" s="10" t="s">
        <v>69</v>
      </c>
      <c r="C1658" s="10">
        <v>5649.0</v>
      </c>
      <c r="D1658" s="10" t="s">
        <v>285</v>
      </c>
      <c r="E1658" s="11">
        <v>270.0</v>
      </c>
      <c r="F1658" s="10" t="s">
        <v>18</v>
      </c>
      <c r="G1658" s="13">
        <f t="shared" si="1"/>
        <v>2</v>
      </c>
      <c r="H1658" s="6"/>
      <c r="I1658" s="6"/>
      <c r="J1658" s="6"/>
      <c r="M1658" s="9">
        <v>44424.0</v>
      </c>
      <c r="N1658" s="10" t="s">
        <v>69</v>
      </c>
      <c r="O1658" s="10">
        <v>5649.0</v>
      </c>
      <c r="P1658" s="10" t="s">
        <v>285</v>
      </c>
      <c r="Q1658" s="10" t="s">
        <v>18</v>
      </c>
      <c r="R1658" s="13">
        <f t="shared" si="2"/>
        <v>2</v>
      </c>
      <c r="S1658" s="6"/>
      <c r="T1658" s="6"/>
      <c r="U1658" s="6"/>
    </row>
    <row r="1659">
      <c r="A1659" s="9">
        <v>44424.0</v>
      </c>
      <c r="B1659" s="10" t="s">
        <v>69</v>
      </c>
      <c r="C1659" s="10" t="s">
        <v>148</v>
      </c>
      <c r="D1659" s="10" t="s">
        <v>279</v>
      </c>
      <c r="E1659" s="11">
        <v>170.0</v>
      </c>
      <c r="F1659" s="10" t="s">
        <v>12</v>
      </c>
      <c r="G1659" s="13">
        <f t="shared" si="1"/>
        <v>2</v>
      </c>
      <c r="H1659" s="6"/>
      <c r="I1659" s="6"/>
      <c r="J1659" s="6"/>
      <c r="M1659" s="9">
        <v>44424.0</v>
      </c>
      <c r="N1659" s="10" t="s">
        <v>69</v>
      </c>
      <c r="O1659" s="10" t="s">
        <v>148</v>
      </c>
      <c r="P1659" s="10" t="s">
        <v>279</v>
      </c>
      <c r="Q1659" s="10" t="s">
        <v>12</v>
      </c>
      <c r="R1659" s="13">
        <f t="shared" si="2"/>
        <v>2</v>
      </c>
      <c r="S1659" s="6"/>
      <c r="T1659" s="6"/>
      <c r="U1659" s="6"/>
    </row>
    <row r="1660">
      <c r="A1660" s="9">
        <v>44424.0</v>
      </c>
      <c r="B1660" s="10" t="s">
        <v>69</v>
      </c>
      <c r="C1660" s="10">
        <v>9045.0</v>
      </c>
      <c r="D1660" s="10" t="s">
        <v>278</v>
      </c>
      <c r="E1660" s="11">
        <v>130.0</v>
      </c>
      <c r="F1660" s="10" t="s">
        <v>21</v>
      </c>
      <c r="G1660" s="13">
        <f t="shared" si="1"/>
        <v>2</v>
      </c>
      <c r="H1660" s="6"/>
      <c r="I1660" s="6"/>
      <c r="J1660" s="6"/>
      <c r="M1660" s="9">
        <v>44424.0</v>
      </c>
      <c r="N1660" s="10" t="s">
        <v>69</v>
      </c>
      <c r="O1660" s="10">
        <v>9045.0</v>
      </c>
      <c r="P1660" s="10" t="s">
        <v>278</v>
      </c>
      <c r="Q1660" s="10" t="s">
        <v>21</v>
      </c>
      <c r="R1660" s="13">
        <f t="shared" si="2"/>
        <v>2</v>
      </c>
      <c r="S1660" s="6"/>
      <c r="T1660" s="6"/>
      <c r="U1660" s="6"/>
    </row>
    <row r="1661">
      <c r="A1661" s="9">
        <v>44424.0</v>
      </c>
      <c r="B1661" s="10" t="s">
        <v>69</v>
      </c>
      <c r="C1661" s="10" t="s">
        <v>75</v>
      </c>
      <c r="D1661" s="10" t="s">
        <v>278</v>
      </c>
      <c r="E1661" s="11">
        <v>130.0</v>
      </c>
      <c r="F1661" s="10" t="s">
        <v>21</v>
      </c>
      <c r="G1661" s="13">
        <f t="shared" si="1"/>
        <v>2</v>
      </c>
      <c r="H1661" s="6"/>
      <c r="I1661" s="6"/>
      <c r="J1661" s="6"/>
      <c r="M1661" s="9">
        <v>44424.0</v>
      </c>
      <c r="N1661" s="10" t="s">
        <v>69</v>
      </c>
      <c r="O1661" s="10" t="s">
        <v>75</v>
      </c>
      <c r="P1661" s="10" t="s">
        <v>278</v>
      </c>
      <c r="Q1661" s="10" t="s">
        <v>21</v>
      </c>
      <c r="R1661" s="13">
        <f t="shared" si="2"/>
        <v>2</v>
      </c>
      <c r="S1661" s="6"/>
      <c r="T1661" s="6"/>
      <c r="U1661" s="6"/>
    </row>
    <row r="1662">
      <c r="A1662" s="9">
        <v>44424.0</v>
      </c>
      <c r="B1662" s="10" t="s">
        <v>69</v>
      </c>
      <c r="C1662" s="10" t="s">
        <v>196</v>
      </c>
      <c r="D1662" s="10" t="s">
        <v>280</v>
      </c>
      <c r="E1662" s="11">
        <v>280.0</v>
      </c>
      <c r="F1662" s="10" t="s">
        <v>18</v>
      </c>
      <c r="G1662" s="13">
        <f t="shared" si="1"/>
        <v>2</v>
      </c>
      <c r="H1662" s="6"/>
      <c r="I1662" s="6"/>
      <c r="J1662" s="6"/>
      <c r="M1662" s="9">
        <v>44424.0</v>
      </c>
      <c r="N1662" s="10" t="s">
        <v>69</v>
      </c>
      <c r="O1662" s="10" t="s">
        <v>196</v>
      </c>
      <c r="P1662" s="10" t="s">
        <v>280</v>
      </c>
      <c r="Q1662" s="10" t="s">
        <v>18</v>
      </c>
      <c r="R1662" s="13">
        <f t="shared" si="2"/>
        <v>2</v>
      </c>
      <c r="S1662" s="6"/>
      <c r="T1662" s="6"/>
      <c r="U1662" s="6"/>
    </row>
    <row r="1663">
      <c r="A1663" s="9">
        <v>44424.0</v>
      </c>
      <c r="B1663" s="10" t="s">
        <v>69</v>
      </c>
      <c r="C1663" s="10" t="s">
        <v>77</v>
      </c>
      <c r="D1663" s="10" t="s">
        <v>277</v>
      </c>
      <c r="E1663" s="11">
        <v>350.0</v>
      </c>
      <c r="F1663" s="10" t="s">
        <v>14</v>
      </c>
      <c r="G1663" s="13">
        <f t="shared" si="1"/>
        <v>2</v>
      </c>
      <c r="H1663" s="6"/>
      <c r="I1663" s="6"/>
      <c r="J1663" s="6"/>
      <c r="M1663" s="9">
        <v>44424.0</v>
      </c>
      <c r="N1663" s="10" t="s">
        <v>69</v>
      </c>
      <c r="O1663" s="10" t="s">
        <v>77</v>
      </c>
      <c r="P1663" s="10" t="s">
        <v>277</v>
      </c>
      <c r="Q1663" s="10" t="s">
        <v>14</v>
      </c>
      <c r="R1663" s="13">
        <f t="shared" si="2"/>
        <v>2</v>
      </c>
      <c r="S1663" s="6"/>
      <c r="T1663" s="6"/>
      <c r="U1663" s="6"/>
    </row>
    <row r="1664">
      <c r="A1664" s="9">
        <v>44424.0</v>
      </c>
      <c r="B1664" s="10" t="s">
        <v>69</v>
      </c>
      <c r="C1664" s="10" t="s">
        <v>78</v>
      </c>
      <c r="D1664" s="10" t="s">
        <v>278</v>
      </c>
      <c r="E1664" s="11">
        <v>130.0</v>
      </c>
      <c r="F1664" s="10" t="s">
        <v>21</v>
      </c>
      <c r="G1664" s="13">
        <f t="shared" si="1"/>
        <v>2</v>
      </c>
      <c r="H1664" s="6"/>
      <c r="I1664" s="6"/>
      <c r="J1664" s="6"/>
      <c r="M1664" s="9">
        <v>44424.0</v>
      </c>
      <c r="N1664" s="10" t="s">
        <v>69</v>
      </c>
      <c r="O1664" s="10" t="s">
        <v>78</v>
      </c>
      <c r="P1664" s="10" t="s">
        <v>278</v>
      </c>
      <c r="Q1664" s="10" t="s">
        <v>21</v>
      </c>
      <c r="R1664" s="13">
        <f t="shared" si="2"/>
        <v>2</v>
      </c>
      <c r="S1664" s="6"/>
      <c r="T1664" s="6"/>
      <c r="U1664" s="6"/>
    </row>
    <row r="1665">
      <c r="A1665" s="9">
        <v>44424.0</v>
      </c>
      <c r="B1665" s="10" t="s">
        <v>69</v>
      </c>
      <c r="C1665" s="10" t="s">
        <v>79</v>
      </c>
      <c r="D1665" s="10" t="s">
        <v>277</v>
      </c>
      <c r="E1665" s="11">
        <v>350.0</v>
      </c>
      <c r="F1665" s="10" t="s">
        <v>14</v>
      </c>
      <c r="G1665" s="13">
        <f t="shared" si="1"/>
        <v>2</v>
      </c>
      <c r="H1665" s="6"/>
      <c r="I1665" s="6"/>
      <c r="J1665" s="6"/>
      <c r="M1665" s="9">
        <v>44424.0</v>
      </c>
      <c r="N1665" s="10" t="s">
        <v>69</v>
      </c>
      <c r="O1665" s="10" t="s">
        <v>79</v>
      </c>
      <c r="P1665" s="10" t="s">
        <v>277</v>
      </c>
      <c r="Q1665" s="10" t="s">
        <v>14</v>
      </c>
      <c r="R1665" s="13">
        <f t="shared" si="2"/>
        <v>2</v>
      </c>
      <c r="S1665" s="6"/>
      <c r="T1665" s="6"/>
      <c r="U1665" s="6"/>
    </row>
    <row r="1666">
      <c r="A1666" s="9">
        <v>44424.0</v>
      </c>
      <c r="B1666" s="10" t="s">
        <v>69</v>
      </c>
      <c r="C1666" s="10" t="s">
        <v>80</v>
      </c>
      <c r="D1666" s="10" t="s">
        <v>280</v>
      </c>
      <c r="E1666" s="11">
        <v>280.0</v>
      </c>
      <c r="F1666" s="10" t="s">
        <v>18</v>
      </c>
      <c r="G1666" s="13">
        <f t="shared" si="1"/>
        <v>2</v>
      </c>
      <c r="H1666" s="6"/>
      <c r="I1666" s="6"/>
      <c r="J1666" s="6"/>
      <c r="M1666" s="9">
        <v>44424.0</v>
      </c>
      <c r="N1666" s="10" t="s">
        <v>69</v>
      </c>
      <c r="O1666" s="10" t="s">
        <v>80</v>
      </c>
      <c r="P1666" s="10" t="s">
        <v>280</v>
      </c>
      <c r="Q1666" s="10" t="s">
        <v>18</v>
      </c>
      <c r="R1666" s="13">
        <f t="shared" si="2"/>
        <v>2</v>
      </c>
      <c r="S1666" s="6"/>
      <c r="T1666" s="6"/>
      <c r="U1666" s="6"/>
    </row>
    <row r="1667">
      <c r="A1667" s="9">
        <v>44424.0</v>
      </c>
      <c r="B1667" s="10" t="s">
        <v>69</v>
      </c>
      <c r="C1667" s="10" t="s">
        <v>252</v>
      </c>
      <c r="D1667" s="10" t="s">
        <v>286</v>
      </c>
      <c r="E1667" s="11">
        <v>130.0</v>
      </c>
      <c r="F1667" s="10" t="s">
        <v>31</v>
      </c>
      <c r="G1667" s="13">
        <f t="shared" si="1"/>
        <v>2</v>
      </c>
      <c r="H1667" s="6"/>
      <c r="I1667" s="6"/>
      <c r="J1667" s="6"/>
      <c r="M1667" s="9">
        <v>44424.0</v>
      </c>
      <c r="N1667" s="10" t="s">
        <v>69</v>
      </c>
      <c r="O1667" s="10" t="s">
        <v>252</v>
      </c>
      <c r="P1667" s="10" t="s">
        <v>286</v>
      </c>
      <c r="Q1667" s="10" t="s">
        <v>31</v>
      </c>
      <c r="R1667" s="13">
        <f t="shared" si="2"/>
        <v>2</v>
      </c>
      <c r="S1667" s="6"/>
      <c r="T1667" s="6"/>
      <c r="U1667" s="6"/>
    </row>
    <row r="1668">
      <c r="A1668" s="9">
        <v>44424.0</v>
      </c>
      <c r="B1668" s="10" t="s">
        <v>69</v>
      </c>
      <c r="C1668" s="10" t="s">
        <v>81</v>
      </c>
      <c r="D1668" s="10" t="s">
        <v>277</v>
      </c>
      <c r="E1668" s="11">
        <v>350.0</v>
      </c>
      <c r="F1668" s="10" t="s">
        <v>14</v>
      </c>
      <c r="G1668" s="13">
        <f t="shared" si="1"/>
        <v>2</v>
      </c>
      <c r="H1668" s="6"/>
      <c r="I1668" s="6"/>
      <c r="J1668" s="6"/>
      <c r="M1668" s="9">
        <v>44424.0</v>
      </c>
      <c r="N1668" s="10" t="s">
        <v>69</v>
      </c>
      <c r="O1668" s="10" t="s">
        <v>81</v>
      </c>
      <c r="P1668" s="10" t="s">
        <v>277</v>
      </c>
      <c r="Q1668" s="10" t="s">
        <v>14</v>
      </c>
      <c r="R1668" s="13">
        <f t="shared" si="2"/>
        <v>2</v>
      </c>
      <c r="S1668" s="6"/>
      <c r="T1668" s="6"/>
      <c r="U1668" s="6"/>
    </row>
    <row r="1669">
      <c r="A1669" s="9">
        <v>44424.0</v>
      </c>
      <c r="B1669" s="10" t="s">
        <v>69</v>
      </c>
      <c r="C1669" s="10" t="s">
        <v>82</v>
      </c>
      <c r="D1669" s="10" t="s">
        <v>288</v>
      </c>
      <c r="E1669" s="11">
        <v>280.0</v>
      </c>
      <c r="F1669" s="10" t="s">
        <v>14</v>
      </c>
      <c r="G1669" s="13">
        <f t="shared" si="1"/>
        <v>2</v>
      </c>
      <c r="H1669" s="6"/>
      <c r="I1669" s="6"/>
      <c r="J1669" s="6"/>
      <c r="M1669" s="9">
        <v>44424.0</v>
      </c>
      <c r="N1669" s="10" t="s">
        <v>69</v>
      </c>
      <c r="O1669" s="10" t="s">
        <v>82</v>
      </c>
      <c r="P1669" s="10" t="s">
        <v>288</v>
      </c>
      <c r="Q1669" s="10" t="s">
        <v>14</v>
      </c>
      <c r="R1669" s="13">
        <f t="shared" si="2"/>
        <v>2</v>
      </c>
      <c r="S1669" s="6"/>
      <c r="T1669" s="6"/>
      <c r="U1669" s="6"/>
    </row>
    <row r="1670">
      <c r="A1670" s="9">
        <v>44424.0</v>
      </c>
      <c r="B1670" s="10" t="s">
        <v>69</v>
      </c>
      <c r="C1670" s="10" t="s">
        <v>83</v>
      </c>
      <c r="D1670" s="10" t="s">
        <v>282</v>
      </c>
      <c r="E1670" s="11">
        <v>200.0</v>
      </c>
      <c r="F1670" s="10" t="s">
        <v>14</v>
      </c>
      <c r="G1670" s="13">
        <f t="shared" si="1"/>
        <v>2</v>
      </c>
      <c r="H1670" s="6"/>
      <c r="I1670" s="6"/>
      <c r="J1670" s="6"/>
      <c r="M1670" s="9">
        <v>44424.0</v>
      </c>
      <c r="N1670" s="10" t="s">
        <v>69</v>
      </c>
      <c r="O1670" s="10" t="s">
        <v>83</v>
      </c>
      <c r="P1670" s="10" t="s">
        <v>282</v>
      </c>
      <c r="Q1670" s="10" t="s">
        <v>14</v>
      </c>
      <c r="R1670" s="13">
        <f t="shared" si="2"/>
        <v>2</v>
      </c>
      <c r="S1670" s="6"/>
      <c r="T1670" s="6"/>
      <c r="U1670" s="6"/>
    </row>
    <row r="1671">
      <c r="A1671" s="9">
        <v>44424.0</v>
      </c>
      <c r="B1671" s="10" t="s">
        <v>69</v>
      </c>
      <c r="C1671" s="10" t="s">
        <v>84</v>
      </c>
      <c r="D1671" s="10" t="s">
        <v>284</v>
      </c>
      <c r="E1671" s="11">
        <v>140.0</v>
      </c>
      <c r="F1671" s="10" t="s">
        <v>12</v>
      </c>
      <c r="G1671" s="13">
        <f t="shared" si="1"/>
        <v>2</v>
      </c>
      <c r="H1671" s="6"/>
      <c r="I1671" s="6"/>
      <c r="J1671" s="6"/>
      <c r="M1671" s="9">
        <v>44424.0</v>
      </c>
      <c r="N1671" s="10" t="s">
        <v>69</v>
      </c>
      <c r="O1671" s="10" t="s">
        <v>84</v>
      </c>
      <c r="P1671" s="10" t="s">
        <v>284</v>
      </c>
      <c r="Q1671" s="10" t="s">
        <v>12</v>
      </c>
      <c r="R1671" s="13">
        <f t="shared" si="2"/>
        <v>2</v>
      </c>
      <c r="S1671" s="6"/>
      <c r="T1671" s="6"/>
      <c r="U1671" s="6"/>
    </row>
    <row r="1672">
      <c r="A1672" s="9">
        <v>44424.0</v>
      </c>
      <c r="B1672" s="10" t="s">
        <v>69</v>
      </c>
      <c r="C1672" s="10" t="s">
        <v>85</v>
      </c>
      <c r="D1672" s="10" t="s">
        <v>284</v>
      </c>
      <c r="E1672" s="11">
        <v>140.0</v>
      </c>
      <c r="F1672" s="10" t="s">
        <v>12</v>
      </c>
      <c r="G1672" s="13">
        <f t="shared" si="1"/>
        <v>2</v>
      </c>
      <c r="H1672" s="6"/>
      <c r="I1672" s="6"/>
      <c r="J1672" s="6"/>
      <c r="M1672" s="9">
        <v>44424.0</v>
      </c>
      <c r="N1672" s="10" t="s">
        <v>69</v>
      </c>
      <c r="O1672" s="10" t="s">
        <v>85</v>
      </c>
      <c r="P1672" s="10" t="s">
        <v>284</v>
      </c>
      <c r="Q1672" s="10" t="s">
        <v>12</v>
      </c>
      <c r="R1672" s="13">
        <f t="shared" si="2"/>
        <v>2</v>
      </c>
      <c r="S1672" s="6"/>
      <c r="T1672" s="6"/>
      <c r="U1672" s="6"/>
    </row>
    <row r="1673">
      <c r="A1673" s="9">
        <v>44424.0</v>
      </c>
      <c r="B1673" s="10" t="s">
        <v>69</v>
      </c>
      <c r="C1673" s="10" t="s">
        <v>87</v>
      </c>
      <c r="D1673" s="10" t="s">
        <v>278</v>
      </c>
      <c r="E1673" s="11">
        <v>130.0</v>
      </c>
      <c r="F1673" s="10" t="s">
        <v>21</v>
      </c>
      <c r="G1673" s="13">
        <f t="shared" si="1"/>
        <v>2</v>
      </c>
      <c r="H1673" s="6"/>
      <c r="I1673" s="6"/>
      <c r="J1673" s="6"/>
      <c r="M1673" s="9">
        <v>44424.0</v>
      </c>
      <c r="N1673" s="10" t="s">
        <v>69</v>
      </c>
      <c r="O1673" s="10" t="s">
        <v>87</v>
      </c>
      <c r="P1673" s="10" t="s">
        <v>278</v>
      </c>
      <c r="Q1673" s="10" t="s">
        <v>21</v>
      </c>
      <c r="R1673" s="13">
        <f t="shared" si="2"/>
        <v>2</v>
      </c>
      <c r="S1673" s="6"/>
      <c r="T1673" s="6"/>
      <c r="U1673" s="6"/>
    </row>
    <row r="1674">
      <c r="A1674" s="9">
        <v>44424.0</v>
      </c>
      <c r="B1674" s="10" t="s">
        <v>69</v>
      </c>
      <c r="C1674" s="10" t="s">
        <v>88</v>
      </c>
      <c r="D1674" s="10" t="s">
        <v>285</v>
      </c>
      <c r="E1674" s="11">
        <v>270.0</v>
      </c>
      <c r="F1674" s="10" t="s">
        <v>18</v>
      </c>
      <c r="G1674" s="13">
        <f t="shared" si="1"/>
        <v>2</v>
      </c>
      <c r="H1674" s="6"/>
      <c r="I1674" s="6"/>
      <c r="J1674" s="6"/>
      <c r="M1674" s="9">
        <v>44424.0</v>
      </c>
      <c r="N1674" s="10" t="s">
        <v>69</v>
      </c>
      <c r="O1674" s="10" t="s">
        <v>88</v>
      </c>
      <c r="P1674" s="10" t="s">
        <v>285</v>
      </c>
      <c r="Q1674" s="10" t="s">
        <v>18</v>
      </c>
      <c r="R1674" s="13">
        <f t="shared" si="2"/>
        <v>2</v>
      </c>
      <c r="S1674" s="6"/>
      <c r="T1674" s="6"/>
      <c r="U1674" s="6"/>
    </row>
    <row r="1675">
      <c r="A1675" s="9">
        <v>44424.0</v>
      </c>
      <c r="B1675" s="10" t="s">
        <v>69</v>
      </c>
      <c r="C1675" s="10" t="s">
        <v>89</v>
      </c>
      <c r="D1675" s="10" t="s">
        <v>278</v>
      </c>
      <c r="E1675" s="11">
        <v>130.0</v>
      </c>
      <c r="F1675" s="10" t="s">
        <v>21</v>
      </c>
      <c r="G1675" s="13">
        <f t="shared" si="1"/>
        <v>2</v>
      </c>
      <c r="H1675" s="6"/>
      <c r="I1675" s="6"/>
      <c r="J1675" s="6"/>
      <c r="M1675" s="9">
        <v>44424.0</v>
      </c>
      <c r="N1675" s="10" t="s">
        <v>69</v>
      </c>
      <c r="O1675" s="10" t="s">
        <v>89</v>
      </c>
      <c r="P1675" s="10" t="s">
        <v>278</v>
      </c>
      <c r="Q1675" s="10" t="s">
        <v>21</v>
      </c>
      <c r="R1675" s="13">
        <f t="shared" si="2"/>
        <v>2</v>
      </c>
      <c r="S1675" s="6"/>
      <c r="T1675" s="6"/>
      <c r="U1675" s="6"/>
    </row>
    <row r="1676">
      <c r="A1676" s="9">
        <v>44424.0</v>
      </c>
      <c r="B1676" s="10" t="s">
        <v>69</v>
      </c>
      <c r="C1676" s="10" t="s">
        <v>91</v>
      </c>
      <c r="D1676" s="10" t="s">
        <v>284</v>
      </c>
      <c r="E1676" s="11">
        <v>140.0</v>
      </c>
      <c r="F1676" s="10" t="s">
        <v>12</v>
      </c>
      <c r="G1676" s="13">
        <f t="shared" si="1"/>
        <v>2</v>
      </c>
      <c r="H1676" s="6"/>
      <c r="I1676" s="6"/>
      <c r="J1676" s="6"/>
      <c r="M1676" s="9">
        <v>44424.0</v>
      </c>
      <c r="N1676" s="10" t="s">
        <v>69</v>
      </c>
      <c r="O1676" s="10" t="s">
        <v>91</v>
      </c>
      <c r="P1676" s="10" t="s">
        <v>284</v>
      </c>
      <c r="Q1676" s="10" t="s">
        <v>12</v>
      </c>
      <c r="R1676" s="13">
        <f t="shared" si="2"/>
        <v>2</v>
      </c>
      <c r="S1676" s="6"/>
      <c r="T1676" s="6"/>
      <c r="U1676" s="6"/>
    </row>
    <row r="1677">
      <c r="A1677" s="9">
        <v>44427.0</v>
      </c>
      <c r="B1677" s="10" t="s">
        <v>23</v>
      </c>
      <c r="C1677" s="10" t="s">
        <v>32</v>
      </c>
      <c r="D1677" s="10" t="s">
        <v>393</v>
      </c>
      <c r="E1677" s="11">
        <v>260.0</v>
      </c>
      <c r="F1677" s="10" t="s">
        <v>394</v>
      </c>
      <c r="G1677" s="13">
        <f t="shared" si="1"/>
        <v>5</v>
      </c>
      <c r="H1677" s="6"/>
      <c r="I1677" s="6"/>
      <c r="J1677" s="6"/>
      <c r="M1677" s="9">
        <v>44427.0</v>
      </c>
      <c r="N1677" s="10" t="s">
        <v>23</v>
      </c>
      <c r="O1677" s="10" t="s">
        <v>32</v>
      </c>
      <c r="P1677" s="10" t="s">
        <v>393</v>
      </c>
      <c r="Q1677" s="10" t="s">
        <v>394</v>
      </c>
      <c r="R1677" s="13">
        <f t="shared" si="2"/>
        <v>5</v>
      </c>
      <c r="S1677" s="6"/>
      <c r="T1677" s="6"/>
      <c r="U1677" s="6"/>
    </row>
    <row r="1678">
      <c r="A1678" s="9">
        <v>44427.0</v>
      </c>
      <c r="B1678" s="10" t="s">
        <v>23</v>
      </c>
      <c r="C1678" s="10" t="s">
        <v>327</v>
      </c>
      <c r="D1678" s="10" t="s">
        <v>395</v>
      </c>
      <c r="E1678" s="11">
        <v>250.0</v>
      </c>
      <c r="F1678" s="10" t="s">
        <v>394</v>
      </c>
      <c r="G1678" s="13">
        <f t="shared" si="1"/>
        <v>5</v>
      </c>
      <c r="H1678" s="6"/>
      <c r="I1678" s="6"/>
      <c r="J1678" s="6"/>
      <c r="M1678" s="9">
        <v>44427.0</v>
      </c>
      <c r="N1678" s="10" t="s">
        <v>23</v>
      </c>
      <c r="O1678" s="10" t="s">
        <v>327</v>
      </c>
      <c r="P1678" s="10" t="s">
        <v>395</v>
      </c>
      <c r="Q1678" s="10" t="s">
        <v>394</v>
      </c>
      <c r="R1678" s="13">
        <f t="shared" si="2"/>
        <v>5</v>
      </c>
      <c r="S1678" s="6"/>
      <c r="T1678" s="6"/>
      <c r="U1678" s="6"/>
    </row>
    <row r="1679">
      <c r="A1679" s="9">
        <v>44427.0</v>
      </c>
      <c r="B1679" s="10" t="s">
        <v>23</v>
      </c>
      <c r="C1679" s="10" t="s">
        <v>39</v>
      </c>
      <c r="D1679" s="10" t="s">
        <v>396</v>
      </c>
      <c r="E1679" s="11">
        <v>300.0</v>
      </c>
      <c r="F1679" s="10" t="s">
        <v>18</v>
      </c>
      <c r="G1679" s="13">
        <f t="shared" si="1"/>
        <v>5</v>
      </c>
      <c r="H1679" s="6"/>
      <c r="I1679" s="6"/>
      <c r="J1679" s="6"/>
      <c r="M1679" s="9">
        <v>44427.0</v>
      </c>
      <c r="N1679" s="10" t="s">
        <v>23</v>
      </c>
      <c r="O1679" s="10" t="s">
        <v>39</v>
      </c>
      <c r="P1679" s="10" t="s">
        <v>396</v>
      </c>
      <c r="Q1679" s="10" t="s">
        <v>18</v>
      </c>
      <c r="R1679" s="13">
        <f t="shared" si="2"/>
        <v>5</v>
      </c>
      <c r="S1679" s="6"/>
      <c r="T1679" s="6"/>
      <c r="U1679" s="6"/>
    </row>
    <row r="1680">
      <c r="A1680" s="9">
        <v>44427.0</v>
      </c>
      <c r="B1680" s="10" t="s">
        <v>254</v>
      </c>
      <c r="C1680" s="10" t="s">
        <v>293</v>
      </c>
      <c r="D1680" s="10" t="s">
        <v>397</v>
      </c>
      <c r="E1680" s="11">
        <v>330.0</v>
      </c>
      <c r="F1680" s="10" t="s">
        <v>14</v>
      </c>
      <c r="G1680" s="13">
        <f t="shared" si="1"/>
        <v>5</v>
      </c>
      <c r="H1680" s="6"/>
      <c r="I1680" s="6"/>
      <c r="J1680" s="6"/>
      <c r="M1680" s="9">
        <v>44427.0</v>
      </c>
      <c r="N1680" s="10" t="s">
        <v>254</v>
      </c>
      <c r="O1680" s="10" t="s">
        <v>293</v>
      </c>
      <c r="P1680" s="10" t="s">
        <v>397</v>
      </c>
      <c r="Q1680" s="10" t="s">
        <v>14</v>
      </c>
      <c r="R1680" s="13">
        <f t="shared" si="2"/>
        <v>5</v>
      </c>
      <c r="S1680" s="6"/>
      <c r="T1680" s="6"/>
      <c r="U1680" s="6"/>
    </row>
    <row r="1681">
      <c r="A1681" s="9">
        <v>44427.0</v>
      </c>
      <c r="B1681" s="10" t="s">
        <v>97</v>
      </c>
      <c r="C1681" s="16">
        <v>1.0E46</v>
      </c>
      <c r="D1681" s="10" t="s">
        <v>396</v>
      </c>
      <c r="E1681" s="11">
        <v>300.0</v>
      </c>
      <c r="F1681" s="10" t="s">
        <v>18</v>
      </c>
      <c r="G1681" s="13">
        <f t="shared" si="1"/>
        <v>5</v>
      </c>
      <c r="H1681" s="6"/>
      <c r="I1681" s="6"/>
      <c r="J1681" s="6"/>
      <c r="M1681" s="9">
        <v>44427.0</v>
      </c>
      <c r="N1681" s="10" t="s">
        <v>97</v>
      </c>
      <c r="O1681" s="16">
        <v>1.0E46</v>
      </c>
      <c r="P1681" s="10" t="s">
        <v>396</v>
      </c>
      <c r="Q1681" s="10" t="s">
        <v>18</v>
      </c>
      <c r="R1681" s="13">
        <f t="shared" si="2"/>
        <v>5</v>
      </c>
      <c r="S1681" s="6"/>
      <c r="T1681" s="6"/>
      <c r="U1681" s="6"/>
    </row>
    <row r="1682">
      <c r="A1682" s="9">
        <v>44427.0</v>
      </c>
      <c r="B1682" s="10" t="s">
        <v>97</v>
      </c>
      <c r="C1682" s="10" t="s">
        <v>171</v>
      </c>
      <c r="D1682" s="10" t="s">
        <v>398</v>
      </c>
      <c r="E1682" s="11">
        <v>190.0</v>
      </c>
      <c r="F1682" s="10" t="s">
        <v>18</v>
      </c>
      <c r="G1682" s="13">
        <f t="shared" si="1"/>
        <v>5</v>
      </c>
      <c r="H1682" s="6"/>
      <c r="I1682" s="6"/>
      <c r="J1682" s="6"/>
      <c r="M1682" s="9">
        <v>44427.0</v>
      </c>
      <c r="N1682" s="10" t="s">
        <v>97</v>
      </c>
      <c r="O1682" s="10" t="s">
        <v>171</v>
      </c>
      <c r="P1682" s="10" t="s">
        <v>398</v>
      </c>
      <c r="Q1682" s="10" t="s">
        <v>18</v>
      </c>
      <c r="R1682" s="13">
        <f t="shared" si="2"/>
        <v>5</v>
      </c>
      <c r="S1682" s="6"/>
      <c r="T1682" s="6"/>
      <c r="U1682" s="6"/>
    </row>
    <row r="1683">
      <c r="A1683" s="9">
        <v>44427.0</v>
      </c>
      <c r="B1683" s="10" t="s">
        <v>97</v>
      </c>
      <c r="C1683" s="10" t="s">
        <v>112</v>
      </c>
      <c r="D1683" s="10" t="s">
        <v>399</v>
      </c>
      <c r="E1683" s="11">
        <v>80.0</v>
      </c>
      <c r="F1683" s="10" t="s">
        <v>31</v>
      </c>
      <c r="G1683" s="13">
        <f t="shared" si="1"/>
        <v>5</v>
      </c>
      <c r="H1683" s="6"/>
      <c r="I1683" s="6"/>
      <c r="J1683" s="6"/>
      <c r="M1683" s="9">
        <v>44427.0</v>
      </c>
      <c r="N1683" s="10" t="s">
        <v>97</v>
      </c>
      <c r="O1683" s="10" t="s">
        <v>112</v>
      </c>
      <c r="P1683" s="10" t="s">
        <v>399</v>
      </c>
      <c r="Q1683" s="10" t="s">
        <v>31</v>
      </c>
      <c r="R1683" s="13">
        <f t="shared" si="2"/>
        <v>5</v>
      </c>
      <c r="S1683" s="6"/>
      <c r="T1683" s="6"/>
      <c r="U1683" s="6"/>
    </row>
    <row r="1684">
      <c r="A1684" s="9">
        <v>44427.0</v>
      </c>
      <c r="B1684" s="10" t="s">
        <v>115</v>
      </c>
      <c r="C1684" s="10" t="s">
        <v>177</v>
      </c>
      <c r="D1684" s="10" t="s">
        <v>393</v>
      </c>
      <c r="E1684" s="11">
        <v>260.0</v>
      </c>
      <c r="F1684" s="10" t="s">
        <v>394</v>
      </c>
      <c r="G1684" s="13">
        <f t="shared" si="1"/>
        <v>5</v>
      </c>
      <c r="H1684" s="6"/>
      <c r="I1684" s="6"/>
      <c r="J1684" s="6"/>
      <c r="M1684" s="9">
        <v>44427.0</v>
      </c>
      <c r="N1684" s="10" t="s">
        <v>115</v>
      </c>
      <c r="O1684" s="10" t="s">
        <v>177</v>
      </c>
      <c r="P1684" s="10" t="s">
        <v>393</v>
      </c>
      <c r="Q1684" s="10" t="s">
        <v>394</v>
      </c>
      <c r="R1684" s="13">
        <f t="shared" si="2"/>
        <v>5</v>
      </c>
      <c r="S1684" s="6"/>
      <c r="T1684" s="6"/>
      <c r="U1684" s="6"/>
    </row>
    <row r="1685">
      <c r="A1685" s="9">
        <v>44427.0</v>
      </c>
      <c r="B1685" s="10" t="s">
        <v>400</v>
      </c>
      <c r="C1685" s="10" t="s">
        <v>401</v>
      </c>
      <c r="D1685" s="10" t="s">
        <v>402</v>
      </c>
      <c r="E1685" s="11">
        <v>150.0</v>
      </c>
      <c r="F1685" s="10" t="s">
        <v>160</v>
      </c>
      <c r="G1685" s="13">
        <f t="shared" si="1"/>
        <v>5</v>
      </c>
      <c r="H1685" s="6"/>
      <c r="I1685" s="6"/>
      <c r="J1685" s="6"/>
      <c r="M1685" s="9">
        <v>44427.0</v>
      </c>
      <c r="N1685" s="10" t="s">
        <v>400</v>
      </c>
      <c r="O1685" s="10" t="s">
        <v>401</v>
      </c>
      <c r="P1685" s="10" t="s">
        <v>402</v>
      </c>
      <c r="Q1685" s="10" t="s">
        <v>160</v>
      </c>
      <c r="R1685" s="13">
        <f t="shared" si="2"/>
        <v>5</v>
      </c>
      <c r="S1685" s="6"/>
      <c r="T1685" s="6"/>
      <c r="U1685" s="6"/>
    </row>
    <row r="1686">
      <c r="A1686" s="9">
        <v>44427.0</v>
      </c>
      <c r="B1686" s="10" t="s">
        <v>400</v>
      </c>
      <c r="C1686" s="10" t="s">
        <v>403</v>
      </c>
      <c r="D1686" s="10" t="s">
        <v>404</v>
      </c>
      <c r="E1686" s="11">
        <v>270.0</v>
      </c>
      <c r="F1686" s="10" t="s">
        <v>14</v>
      </c>
      <c r="G1686" s="13">
        <f t="shared" si="1"/>
        <v>5</v>
      </c>
      <c r="H1686" s="6"/>
      <c r="I1686" s="6"/>
      <c r="J1686" s="6"/>
      <c r="M1686" s="9">
        <v>44427.0</v>
      </c>
      <c r="N1686" s="10" t="s">
        <v>400</v>
      </c>
      <c r="O1686" s="10" t="s">
        <v>403</v>
      </c>
      <c r="P1686" s="10" t="s">
        <v>404</v>
      </c>
      <c r="Q1686" s="10" t="s">
        <v>14</v>
      </c>
      <c r="R1686" s="13">
        <f t="shared" si="2"/>
        <v>5</v>
      </c>
      <c r="S1686" s="6"/>
      <c r="T1686" s="6"/>
      <c r="U1686" s="6"/>
    </row>
    <row r="1687">
      <c r="A1687" s="9">
        <v>44427.0</v>
      </c>
      <c r="B1687" s="10" t="s">
        <v>400</v>
      </c>
      <c r="C1687" s="10" t="s">
        <v>405</v>
      </c>
      <c r="D1687" s="10" t="s">
        <v>404</v>
      </c>
      <c r="E1687" s="11">
        <v>270.0</v>
      </c>
      <c r="F1687" s="10" t="s">
        <v>14</v>
      </c>
      <c r="G1687" s="13">
        <f t="shared" si="1"/>
        <v>5</v>
      </c>
      <c r="H1687" s="6"/>
      <c r="I1687" s="6"/>
      <c r="J1687" s="6"/>
      <c r="M1687" s="9">
        <v>44427.0</v>
      </c>
      <c r="N1687" s="10" t="s">
        <v>400</v>
      </c>
      <c r="O1687" s="10" t="s">
        <v>405</v>
      </c>
      <c r="P1687" s="10" t="s">
        <v>404</v>
      </c>
      <c r="Q1687" s="10" t="s">
        <v>14</v>
      </c>
      <c r="R1687" s="13">
        <f t="shared" si="2"/>
        <v>5</v>
      </c>
      <c r="S1687" s="6"/>
      <c r="T1687" s="6"/>
      <c r="U1687" s="6"/>
    </row>
    <row r="1688">
      <c r="A1688" s="9">
        <v>44427.0</v>
      </c>
      <c r="B1688" s="10" t="s">
        <v>400</v>
      </c>
      <c r="C1688" s="10">
        <v>6147.0</v>
      </c>
      <c r="D1688" s="10" t="s">
        <v>398</v>
      </c>
      <c r="E1688" s="11">
        <v>190.0</v>
      </c>
      <c r="F1688" s="10" t="s">
        <v>18</v>
      </c>
      <c r="G1688" s="13">
        <f t="shared" si="1"/>
        <v>5</v>
      </c>
      <c r="H1688" s="6"/>
      <c r="I1688" s="6"/>
      <c r="J1688" s="6"/>
      <c r="M1688" s="9">
        <v>44427.0</v>
      </c>
      <c r="N1688" s="10" t="s">
        <v>400</v>
      </c>
      <c r="O1688" s="10">
        <v>6147.0</v>
      </c>
      <c r="P1688" s="10" t="s">
        <v>398</v>
      </c>
      <c r="Q1688" s="10" t="s">
        <v>18</v>
      </c>
      <c r="R1688" s="13">
        <f t="shared" si="2"/>
        <v>5</v>
      </c>
      <c r="S1688" s="6"/>
      <c r="T1688" s="6"/>
      <c r="U1688" s="6"/>
    </row>
    <row r="1689">
      <c r="A1689" s="9">
        <v>44427.0</v>
      </c>
      <c r="B1689" s="10" t="s">
        <v>400</v>
      </c>
      <c r="C1689" s="10">
        <v>6742.0</v>
      </c>
      <c r="D1689" s="10" t="s">
        <v>398</v>
      </c>
      <c r="E1689" s="11">
        <v>190.0</v>
      </c>
      <c r="F1689" s="10" t="s">
        <v>18</v>
      </c>
      <c r="G1689" s="13">
        <f t="shared" si="1"/>
        <v>5</v>
      </c>
      <c r="H1689" s="6"/>
      <c r="I1689" s="6"/>
      <c r="J1689" s="6"/>
      <c r="M1689" s="9">
        <v>44427.0</v>
      </c>
      <c r="N1689" s="10" t="s">
        <v>400</v>
      </c>
      <c r="O1689" s="10">
        <v>6742.0</v>
      </c>
      <c r="P1689" s="10" t="s">
        <v>398</v>
      </c>
      <c r="Q1689" s="10" t="s">
        <v>18</v>
      </c>
      <c r="R1689" s="13">
        <f t="shared" si="2"/>
        <v>5</v>
      </c>
      <c r="S1689" s="6"/>
      <c r="T1689" s="6"/>
      <c r="U1689" s="6"/>
    </row>
    <row r="1690">
      <c r="A1690" s="9">
        <v>44427.0</v>
      </c>
      <c r="B1690" s="10" t="s">
        <v>400</v>
      </c>
      <c r="C1690" s="10" t="s">
        <v>406</v>
      </c>
      <c r="D1690" s="10" t="s">
        <v>397</v>
      </c>
      <c r="E1690" s="11">
        <v>330.0</v>
      </c>
      <c r="F1690" s="10" t="s">
        <v>14</v>
      </c>
      <c r="G1690" s="13">
        <f t="shared" si="1"/>
        <v>5</v>
      </c>
      <c r="H1690" s="6"/>
      <c r="I1690" s="6"/>
      <c r="J1690" s="6"/>
      <c r="M1690" s="9">
        <v>44427.0</v>
      </c>
      <c r="N1690" s="10" t="s">
        <v>400</v>
      </c>
      <c r="O1690" s="10" t="s">
        <v>406</v>
      </c>
      <c r="P1690" s="10" t="s">
        <v>397</v>
      </c>
      <c r="Q1690" s="10" t="s">
        <v>14</v>
      </c>
      <c r="R1690" s="13">
        <f t="shared" si="2"/>
        <v>5</v>
      </c>
      <c r="S1690" s="6"/>
      <c r="T1690" s="6"/>
      <c r="U1690" s="6"/>
    </row>
    <row r="1691">
      <c r="A1691" s="9">
        <v>44427.0</v>
      </c>
      <c r="B1691" s="10" t="s">
        <v>400</v>
      </c>
      <c r="C1691" s="10">
        <v>8048.0</v>
      </c>
      <c r="D1691" s="10" t="s">
        <v>398</v>
      </c>
      <c r="E1691" s="11">
        <v>190.0</v>
      </c>
      <c r="F1691" s="10" t="s">
        <v>18</v>
      </c>
      <c r="G1691" s="13">
        <f t="shared" si="1"/>
        <v>5</v>
      </c>
      <c r="H1691" s="6"/>
      <c r="I1691" s="6"/>
      <c r="J1691" s="6"/>
      <c r="M1691" s="9">
        <v>44427.0</v>
      </c>
      <c r="N1691" s="10" t="s">
        <v>400</v>
      </c>
      <c r="O1691" s="10">
        <v>8048.0</v>
      </c>
      <c r="P1691" s="10" t="s">
        <v>398</v>
      </c>
      <c r="Q1691" s="10" t="s">
        <v>18</v>
      </c>
      <c r="R1691" s="13">
        <f t="shared" si="2"/>
        <v>5</v>
      </c>
      <c r="S1691" s="6"/>
      <c r="T1691" s="6"/>
      <c r="U1691" s="6"/>
    </row>
    <row r="1692">
      <c r="A1692" s="9">
        <v>44427.0</v>
      </c>
      <c r="B1692" s="10" t="s">
        <v>400</v>
      </c>
      <c r="C1692" s="10" t="s">
        <v>407</v>
      </c>
      <c r="D1692" s="10" t="s">
        <v>397</v>
      </c>
      <c r="E1692" s="11">
        <v>330.0</v>
      </c>
      <c r="F1692" s="10" t="s">
        <v>14</v>
      </c>
      <c r="G1692" s="13">
        <f t="shared" si="1"/>
        <v>5</v>
      </c>
      <c r="H1692" s="6"/>
      <c r="I1692" s="6"/>
      <c r="J1692" s="6"/>
      <c r="M1692" s="9">
        <v>44427.0</v>
      </c>
      <c r="N1692" s="10" t="s">
        <v>400</v>
      </c>
      <c r="O1692" s="10" t="s">
        <v>407</v>
      </c>
      <c r="P1692" s="10" t="s">
        <v>397</v>
      </c>
      <c r="Q1692" s="10" t="s">
        <v>14</v>
      </c>
      <c r="R1692" s="13">
        <f t="shared" si="2"/>
        <v>5</v>
      </c>
      <c r="S1692" s="6"/>
      <c r="T1692" s="6"/>
      <c r="U1692" s="6"/>
    </row>
    <row r="1693">
      <c r="A1693" s="9">
        <v>44427.0</v>
      </c>
      <c r="B1693" s="10" t="s">
        <v>400</v>
      </c>
      <c r="C1693" s="10" t="s">
        <v>408</v>
      </c>
      <c r="D1693" s="10" t="s">
        <v>396</v>
      </c>
      <c r="E1693" s="11">
        <v>300.0</v>
      </c>
      <c r="F1693" s="10" t="s">
        <v>18</v>
      </c>
      <c r="G1693" s="13">
        <f t="shared" si="1"/>
        <v>5</v>
      </c>
      <c r="H1693" s="6"/>
      <c r="I1693" s="6"/>
      <c r="J1693" s="6"/>
      <c r="M1693" s="9">
        <v>44427.0</v>
      </c>
      <c r="N1693" s="10" t="s">
        <v>400</v>
      </c>
      <c r="O1693" s="10" t="s">
        <v>408</v>
      </c>
      <c r="P1693" s="10" t="s">
        <v>396</v>
      </c>
      <c r="Q1693" s="10" t="s">
        <v>18</v>
      </c>
      <c r="R1693" s="13">
        <f t="shared" si="2"/>
        <v>5</v>
      </c>
      <c r="S1693" s="6"/>
      <c r="T1693" s="6"/>
      <c r="U1693" s="6"/>
    </row>
    <row r="1694">
      <c r="A1694" s="9">
        <v>44427.0</v>
      </c>
      <c r="B1694" s="10" t="s">
        <v>122</v>
      </c>
      <c r="C1694" s="10" t="s">
        <v>124</v>
      </c>
      <c r="D1694" s="10" t="s">
        <v>409</v>
      </c>
      <c r="E1694" s="11">
        <v>180.0</v>
      </c>
      <c r="F1694" s="10" t="s">
        <v>21</v>
      </c>
      <c r="G1694" s="13">
        <f t="shared" si="1"/>
        <v>5</v>
      </c>
      <c r="H1694" s="6"/>
      <c r="I1694" s="6"/>
      <c r="J1694" s="6"/>
      <c r="M1694" s="9">
        <v>44427.0</v>
      </c>
      <c r="N1694" s="10" t="s">
        <v>122</v>
      </c>
      <c r="O1694" s="10" t="s">
        <v>124</v>
      </c>
      <c r="P1694" s="10" t="s">
        <v>409</v>
      </c>
      <c r="Q1694" s="10" t="s">
        <v>21</v>
      </c>
      <c r="R1694" s="13">
        <f t="shared" si="2"/>
        <v>5</v>
      </c>
      <c r="S1694" s="6"/>
      <c r="T1694" s="6"/>
      <c r="U1694" s="6"/>
    </row>
    <row r="1695">
      <c r="A1695" s="9">
        <v>44427.0</v>
      </c>
      <c r="B1695" s="10" t="s">
        <v>15</v>
      </c>
      <c r="C1695" s="10" t="s">
        <v>217</v>
      </c>
      <c r="D1695" s="10" t="s">
        <v>395</v>
      </c>
      <c r="E1695" s="11">
        <v>250.0</v>
      </c>
      <c r="F1695" s="10" t="s">
        <v>394</v>
      </c>
      <c r="G1695" s="13">
        <f t="shared" si="1"/>
        <v>5</v>
      </c>
      <c r="H1695" s="6"/>
      <c r="I1695" s="6"/>
      <c r="J1695" s="6"/>
      <c r="M1695" s="9">
        <v>44427.0</v>
      </c>
      <c r="N1695" s="10" t="s">
        <v>15</v>
      </c>
      <c r="O1695" s="10" t="s">
        <v>217</v>
      </c>
      <c r="P1695" s="10" t="s">
        <v>395</v>
      </c>
      <c r="Q1695" s="10" t="s">
        <v>394</v>
      </c>
      <c r="R1695" s="13">
        <f t="shared" si="2"/>
        <v>5</v>
      </c>
      <c r="S1695" s="6"/>
      <c r="T1695" s="6"/>
      <c r="U1695" s="6"/>
    </row>
    <row r="1696">
      <c r="A1696" s="9">
        <v>44427.0</v>
      </c>
      <c r="B1696" s="10" t="s">
        <v>15</v>
      </c>
      <c r="C1696" s="10" t="s">
        <v>132</v>
      </c>
      <c r="D1696" s="10" t="s">
        <v>398</v>
      </c>
      <c r="E1696" s="11">
        <v>190.0</v>
      </c>
      <c r="F1696" s="10" t="s">
        <v>18</v>
      </c>
      <c r="G1696" s="13">
        <f t="shared" si="1"/>
        <v>5</v>
      </c>
      <c r="H1696" s="6"/>
      <c r="I1696" s="6"/>
      <c r="J1696" s="6"/>
      <c r="M1696" s="9">
        <v>44427.0</v>
      </c>
      <c r="N1696" s="10" t="s">
        <v>15</v>
      </c>
      <c r="O1696" s="10" t="s">
        <v>132</v>
      </c>
      <c r="P1696" s="10" t="s">
        <v>398</v>
      </c>
      <c r="Q1696" s="10" t="s">
        <v>18</v>
      </c>
      <c r="R1696" s="13">
        <f t="shared" si="2"/>
        <v>5</v>
      </c>
      <c r="S1696" s="6"/>
      <c r="T1696" s="6"/>
      <c r="U1696" s="6"/>
    </row>
    <row r="1697">
      <c r="A1697" s="9">
        <v>44427.0</v>
      </c>
      <c r="B1697" s="10" t="s">
        <v>15</v>
      </c>
      <c r="C1697" s="16">
        <v>5.0E49</v>
      </c>
      <c r="D1697" s="10" t="s">
        <v>396</v>
      </c>
      <c r="E1697" s="11">
        <v>300.0</v>
      </c>
      <c r="F1697" s="10" t="s">
        <v>18</v>
      </c>
      <c r="G1697" s="13">
        <f t="shared" si="1"/>
        <v>5</v>
      </c>
      <c r="H1697" s="6"/>
      <c r="I1697" s="6"/>
      <c r="J1697" s="6"/>
      <c r="M1697" s="9">
        <v>44427.0</v>
      </c>
      <c r="N1697" s="10" t="s">
        <v>15</v>
      </c>
      <c r="O1697" s="16">
        <v>5.0E49</v>
      </c>
      <c r="P1697" s="10" t="s">
        <v>396</v>
      </c>
      <c r="Q1697" s="10" t="s">
        <v>18</v>
      </c>
      <c r="R1697" s="13">
        <f t="shared" si="2"/>
        <v>5</v>
      </c>
      <c r="S1697" s="6"/>
      <c r="T1697" s="6"/>
      <c r="U1697" s="6"/>
    </row>
    <row r="1698">
      <c r="A1698" s="9">
        <v>44427.0</v>
      </c>
      <c r="B1698" s="10" t="s">
        <v>15</v>
      </c>
      <c r="C1698" s="16">
        <v>5.0E49</v>
      </c>
      <c r="D1698" s="10" t="s">
        <v>399</v>
      </c>
      <c r="E1698" s="11">
        <v>80.0</v>
      </c>
      <c r="F1698" s="10" t="s">
        <v>31</v>
      </c>
      <c r="G1698" s="13">
        <f t="shared" si="1"/>
        <v>5</v>
      </c>
      <c r="H1698" s="6"/>
      <c r="I1698" s="6"/>
      <c r="J1698" s="6"/>
      <c r="M1698" s="9">
        <v>44427.0</v>
      </c>
      <c r="N1698" s="10" t="s">
        <v>15</v>
      </c>
      <c r="O1698" s="16">
        <v>5.0E49</v>
      </c>
      <c r="P1698" s="10" t="s">
        <v>399</v>
      </c>
      <c r="Q1698" s="10" t="s">
        <v>31</v>
      </c>
      <c r="R1698" s="13">
        <f t="shared" si="2"/>
        <v>5</v>
      </c>
      <c r="S1698" s="6"/>
      <c r="T1698" s="6"/>
      <c r="U1698" s="6"/>
    </row>
    <row r="1699">
      <c r="A1699" s="9">
        <v>44427.0</v>
      </c>
      <c r="B1699" s="10" t="s">
        <v>15</v>
      </c>
      <c r="C1699" s="10" t="s">
        <v>134</v>
      </c>
      <c r="D1699" s="10" t="s">
        <v>398</v>
      </c>
      <c r="E1699" s="11">
        <v>190.0</v>
      </c>
      <c r="F1699" s="10" t="s">
        <v>18</v>
      </c>
      <c r="G1699" s="13">
        <f t="shared" si="1"/>
        <v>5</v>
      </c>
      <c r="H1699" s="6"/>
      <c r="I1699" s="6"/>
      <c r="J1699" s="6"/>
      <c r="M1699" s="9">
        <v>44427.0</v>
      </c>
      <c r="N1699" s="10" t="s">
        <v>15</v>
      </c>
      <c r="O1699" s="10" t="s">
        <v>134</v>
      </c>
      <c r="P1699" s="10" t="s">
        <v>398</v>
      </c>
      <c r="Q1699" s="10" t="s">
        <v>18</v>
      </c>
      <c r="R1699" s="13">
        <f t="shared" si="2"/>
        <v>5</v>
      </c>
      <c r="S1699" s="6"/>
      <c r="T1699" s="6"/>
      <c r="U1699" s="6"/>
    </row>
    <row r="1700">
      <c r="A1700" s="9">
        <v>44427.0</v>
      </c>
      <c r="B1700" s="10" t="s">
        <v>15</v>
      </c>
      <c r="C1700" s="10" t="s">
        <v>219</v>
      </c>
      <c r="D1700" s="10" t="s">
        <v>397</v>
      </c>
      <c r="E1700" s="11">
        <v>330.0</v>
      </c>
      <c r="F1700" s="10" t="s">
        <v>14</v>
      </c>
      <c r="G1700" s="13">
        <f t="shared" si="1"/>
        <v>5</v>
      </c>
      <c r="H1700" s="6"/>
      <c r="I1700" s="6"/>
      <c r="J1700" s="6"/>
      <c r="M1700" s="9">
        <v>44427.0</v>
      </c>
      <c r="N1700" s="10" t="s">
        <v>15</v>
      </c>
      <c r="O1700" s="10" t="s">
        <v>219</v>
      </c>
      <c r="P1700" s="10" t="s">
        <v>397</v>
      </c>
      <c r="Q1700" s="10" t="s">
        <v>14</v>
      </c>
      <c r="R1700" s="13">
        <f t="shared" si="2"/>
        <v>5</v>
      </c>
      <c r="S1700" s="6"/>
      <c r="T1700" s="6"/>
      <c r="U1700" s="6"/>
    </row>
    <row r="1701">
      <c r="A1701" s="9">
        <v>44427.0</v>
      </c>
      <c r="B1701" s="10" t="s">
        <v>15</v>
      </c>
      <c r="C1701" s="10">
        <v>4645.0</v>
      </c>
      <c r="D1701" s="10" t="s">
        <v>404</v>
      </c>
      <c r="E1701" s="11">
        <v>270.0</v>
      </c>
      <c r="F1701" s="10" t="s">
        <v>14</v>
      </c>
      <c r="G1701" s="13">
        <f t="shared" si="1"/>
        <v>5</v>
      </c>
      <c r="H1701" s="6"/>
      <c r="I1701" s="6"/>
      <c r="J1701" s="6"/>
      <c r="M1701" s="9">
        <v>44427.0</v>
      </c>
      <c r="N1701" s="10" t="s">
        <v>15</v>
      </c>
      <c r="O1701" s="10">
        <v>4645.0</v>
      </c>
      <c r="P1701" s="10" t="s">
        <v>404</v>
      </c>
      <c r="Q1701" s="10" t="s">
        <v>14</v>
      </c>
      <c r="R1701" s="13">
        <f t="shared" si="2"/>
        <v>5</v>
      </c>
      <c r="S1701" s="6"/>
      <c r="T1701" s="6"/>
      <c r="U1701" s="6"/>
    </row>
    <row r="1702">
      <c r="A1702" s="9">
        <v>44427.0</v>
      </c>
      <c r="B1702" s="10" t="s">
        <v>15</v>
      </c>
      <c r="C1702" s="10" t="s">
        <v>136</v>
      </c>
      <c r="D1702" s="10" t="s">
        <v>398</v>
      </c>
      <c r="E1702" s="11">
        <v>190.0</v>
      </c>
      <c r="F1702" s="10" t="s">
        <v>18</v>
      </c>
      <c r="G1702" s="13">
        <f t="shared" si="1"/>
        <v>5</v>
      </c>
      <c r="H1702" s="6"/>
      <c r="I1702" s="6"/>
      <c r="J1702" s="6"/>
      <c r="M1702" s="9">
        <v>44427.0</v>
      </c>
      <c r="N1702" s="10" t="s">
        <v>15</v>
      </c>
      <c r="O1702" s="10" t="s">
        <v>136</v>
      </c>
      <c r="P1702" s="10" t="s">
        <v>398</v>
      </c>
      <c r="Q1702" s="10" t="s">
        <v>18</v>
      </c>
      <c r="R1702" s="13">
        <f t="shared" si="2"/>
        <v>5</v>
      </c>
      <c r="S1702" s="6"/>
      <c r="T1702" s="6"/>
      <c r="U1702" s="6"/>
    </row>
    <row r="1703">
      <c r="A1703" s="9">
        <v>44427.0</v>
      </c>
      <c r="B1703" s="10" t="s">
        <v>15</v>
      </c>
      <c r="C1703" s="10" t="s">
        <v>182</v>
      </c>
      <c r="D1703" s="10" t="s">
        <v>397</v>
      </c>
      <c r="E1703" s="11">
        <v>330.0</v>
      </c>
      <c r="F1703" s="10" t="s">
        <v>14</v>
      </c>
      <c r="G1703" s="13">
        <f t="shared" si="1"/>
        <v>5</v>
      </c>
      <c r="H1703" s="6"/>
      <c r="I1703" s="6"/>
      <c r="J1703" s="6"/>
      <c r="M1703" s="9">
        <v>44427.0</v>
      </c>
      <c r="N1703" s="10" t="s">
        <v>15</v>
      </c>
      <c r="O1703" s="10" t="s">
        <v>182</v>
      </c>
      <c r="P1703" s="10" t="s">
        <v>397</v>
      </c>
      <c r="Q1703" s="10" t="s">
        <v>14</v>
      </c>
      <c r="R1703" s="13">
        <f t="shared" si="2"/>
        <v>5</v>
      </c>
      <c r="S1703" s="6"/>
      <c r="T1703" s="6"/>
      <c r="U1703" s="6"/>
    </row>
    <row r="1704">
      <c r="A1704" s="9">
        <v>44427.0</v>
      </c>
      <c r="B1704" s="10" t="s">
        <v>15</v>
      </c>
      <c r="C1704" s="10">
        <v>3446.0</v>
      </c>
      <c r="D1704" s="10" t="s">
        <v>409</v>
      </c>
      <c r="E1704" s="11">
        <v>180.0</v>
      </c>
      <c r="F1704" s="10" t="s">
        <v>21</v>
      </c>
      <c r="G1704" s="13">
        <f t="shared" si="1"/>
        <v>5</v>
      </c>
      <c r="H1704" s="6"/>
      <c r="I1704" s="6"/>
      <c r="J1704" s="6"/>
      <c r="M1704" s="9">
        <v>44427.0</v>
      </c>
      <c r="N1704" s="10" t="s">
        <v>15</v>
      </c>
      <c r="O1704" s="10">
        <v>3446.0</v>
      </c>
      <c r="P1704" s="10" t="s">
        <v>409</v>
      </c>
      <c r="Q1704" s="10" t="s">
        <v>21</v>
      </c>
      <c r="R1704" s="13">
        <f t="shared" si="2"/>
        <v>5</v>
      </c>
      <c r="S1704" s="6"/>
      <c r="T1704" s="6"/>
      <c r="U1704" s="6"/>
    </row>
    <row r="1705">
      <c r="A1705" s="9">
        <v>44427.0</v>
      </c>
      <c r="B1705" s="10" t="s">
        <v>15</v>
      </c>
      <c r="C1705" s="10" t="s">
        <v>137</v>
      </c>
      <c r="D1705" s="10" t="s">
        <v>398</v>
      </c>
      <c r="E1705" s="11">
        <v>190.0</v>
      </c>
      <c r="F1705" s="10" t="s">
        <v>18</v>
      </c>
      <c r="G1705" s="13">
        <f t="shared" si="1"/>
        <v>5</v>
      </c>
      <c r="H1705" s="6"/>
      <c r="I1705" s="6"/>
      <c r="J1705" s="6"/>
      <c r="M1705" s="9">
        <v>44427.0</v>
      </c>
      <c r="N1705" s="10" t="s">
        <v>15</v>
      </c>
      <c r="O1705" s="10" t="s">
        <v>137</v>
      </c>
      <c r="P1705" s="10" t="s">
        <v>398</v>
      </c>
      <c r="Q1705" s="10" t="s">
        <v>18</v>
      </c>
      <c r="R1705" s="13">
        <f t="shared" si="2"/>
        <v>5</v>
      </c>
      <c r="S1705" s="6"/>
      <c r="T1705" s="6"/>
      <c r="U1705" s="6"/>
    </row>
    <row r="1706">
      <c r="A1706" s="9">
        <v>44427.0</v>
      </c>
      <c r="B1706" s="10" t="s">
        <v>15</v>
      </c>
      <c r="C1706" s="10" t="s">
        <v>185</v>
      </c>
      <c r="D1706" s="10" t="s">
        <v>397</v>
      </c>
      <c r="E1706" s="11">
        <v>330.0</v>
      </c>
      <c r="F1706" s="10" t="s">
        <v>14</v>
      </c>
      <c r="G1706" s="13">
        <f t="shared" si="1"/>
        <v>5</v>
      </c>
      <c r="H1706" s="6"/>
      <c r="I1706" s="6"/>
      <c r="J1706" s="6"/>
      <c r="M1706" s="9">
        <v>44427.0</v>
      </c>
      <c r="N1706" s="10" t="s">
        <v>15</v>
      </c>
      <c r="O1706" s="10" t="s">
        <v>185</v>
      </c>
      <c r="P1706" s="10" t="s">
        <v>397</v>
      </c>
      <c r="Q1706" s="10" t="s">
        <v>14</v>
      </c>
      <c r="R1706" s="13">
        <f t="shared" si="2"/>
        <v>5</v>
      </c>
      <c r="S1706" s="6"/>
      <c r="T1706" s="6"/>
      <c r="U1706" s="6"/>
    </row>
    <row r="1707">
      <c r="A1707" s="9">
        <v>44427.0</v>
      </c>
      <c r="B1707" s="10" t="s">
        <v>15</v>
      </c>
      <c r="C1707" s="10" t="s">
        <v>185</v>
      </c>
      <c r="D1707" s="10" t="s">
        <v>395</v>
      </c>
      <c r="E1707" s="11">
        <v>250.0</v>
      </c>
      <c r="F1707" s="10" t="s">
        <v>394</v>
      </c>
      <c r="G1707" s="13">
        <f t="shared" si="1"/>
        <v>5</v>
      </c>
      <c r="H1707" s="6"/>
      <c r="I1707" s="6"/>
      <c r="J1707" s="6"/>
      <c r="M1707" s="9">
        <v>44427.0</v>
      </c>
      <c r="N1707" s="10" t="s">
        <v>15</v>
      </c>
      <c r="O1707" s="10" t="s">
        <v>185</v>
      </c>
      <c r="P1707" s="10" t="s">
        <v>395</v>
      </c>
      <c r="Q1707" s="10" t="s">
        <v>394</v>
      </c>
      <c r="R1707" s="13">
        <f t="shared" si="2"/>
        <v>5</v>
      </c>
      <c r="S1707" s="6"/>
      <c r="T1707" s="6"/>
      <c r="U1707" s="6"/>
    </row>
    <row r="1708">
      <c r="A1708" s="9">
        <v>44427.0</v>
      </c>
      <c r="B1708" s="10" t="s">
        <v>248</v>
      </c>
      <c r="C1708" s="10" t="s">
        <v>410</v>
      </c>
      <c r="D1708" s="10" t="s">
        <v>397</v>
      </c>
      <c r="E1708" s="11">
        <v>330.0</v>
      </c>
      <c r="F1708" s="10" t="s">
        <v>14</v>
      </c>
      <c r="G1708" s="13">
        <f t="shared" si="1"/>
        <v>5</v>
      </c>
      <c r="H1708" s="6"/>
      <c r="I1708" s="6"/>
      <c r="J1708" s="6"/>
      <c r="M1708" s="9">
        <v>44427.0</v>
      </c>
      <c r="N1708" s="10" t="s">
        <v>248</v>
      </c>
      <c r="O1708" s="10" t="s">
        <v>410</v>
      </c>
      <c r="P1708" s="10" t="s">
        <v>397</v>
      </c>
      <c r="Q1708" s="10" t="s">
        <v>14</v>
      </c>
      <c r="R1708" s="13">
        <f t="shared" si="2"/>
        <v>5</v>
      </c>
      <c r="S1708" s="6"/>
      <c r="T1708" s="6"/>
      <c r="U1708" s="6"/>
    </row>
    <row r="1709">
      <c r="A1709" s="9">
        <v>44427.0</v>
      </c>
      <c r="B1709" s="10" t="s">
        <v>248</v>
      </c>
      <c r="C1709" s="10" t="s">
        <v>411</v>
      </c>
      <c r="D1709" s="10" t="s">
        <v>396</v>
      </c>
      <c r="E1709" s="11">
        <v>300.0</v>
      </c>
      <c r="F1709" s="10" t="s">
        <v>18</v>
      </c>
      <c r="G1709" s="13">
        <f t="shared" si="1"/>
        <v>5</v>
      </c>
      <c r="H1709" s="6"/>
      <c r="I1709" s="6"/>
      <c r="J1709" s="6"/>
      <c r="M1709" s="9">
        <v>44427.0</v>
      </c>
      <c r="N1709" s="10" t="s">
        <v>248</v>
      </c>
      <c r="O1709" s="10" t="s">
        <v>411</v>
      </c>
      <c r="P1709" s="10" t="s">
        <v>396</v>
      </c>
      <c r="Q1709" s="10" t="s">
        <v>18</v>
      </c>
      <c r="R1709" s="13">
        <f t="shared" si="2"/>
        <v>5</v>
      </c>
      <c r="S1709" s="6"/>
      <c r="T1709" s="6"/>
      <c r="U1709" s="6"/>
    </row>
    <row r="1710">
      <c r="A1710" s="9">
        <v>44427.0</v>
      </c>
      <c r="B1710" s="10" t="s">
        <v>248</v>
      </c>
      <c r="C1710" s="10" t="s">
        <v>249</v>
      </c>
      <c r="D1710" s="10" t="s">
        <v>398</v>
      </c>
      <c r="E1710" s="11">
        <v>190.0</v>
      </c>
      <c r="F1710" s="10" t="s">
        <v>18</v>
      </c>
      <c r="G1710" s="13">
        <f t="shared" si="1"/>
        <v>5</v>
      </c>
      <c r="H1710" s="6"/>
      <c r="I1710" s="6"/>
      <c r="J1710" s="6"/>
      <c r="M1710" s="9">
        <v>44427.0</v>
      </c>
      <c r="N1710" s="10" t="s">
        <v>248</v>
      </c>
      <c r="O1710" s="10" t="s">
        <v>249</v>
      </c>
      <c r="P1710" s="10" t="s">
        <v>398</v>
      </c>
      <c r="Q1710" s="10" t="s">
        <v>18</v>
      </c>
      <c r="R1710" s="13">
        <f t="shared" si="2"/>
        <v>5</v>
      </c>
      <c r="S1710" s="6"/>
      <c r="T1710" s="6"/>
      <c r="U1710" s="6"/>
    </row>
    <row r="1711">
      <c r="A1711" s="9">
        <v>44427.0</v>
      </c>
      <c r="B1711" s="10" t="s">
        <v>248</v>
      </c>
      <c r="C1711" s="10">
        <v>2944.0</v>
      </c>
      <c r="D1711" s="10" t="s">
        <v>398</v>
      </c>
      <c r="E1711" s="11">
        <v>190.0</v>
      </c>
      <c r="F1711" s="10" t="s">
        <v>18</v>
      </c>
      <c r="G1711" s="13">
        <f t="shared" si="1"/>
        <v>5</v>
      </c>
      <c r="H1711" s="6"/>
      <c r="I1711" s="6"/>
      <c r="J1711" s="6"/>
      <c r="M1711" s="9">
        <v>44427.0</v>
      </c>
      <c r="N1711" s="10" t="s">
        <v>248</v>
      </c>
      <c r="O1711" s="10">
        <v>2944.0</v>
      </c>
      <c r="P1711" s="10" t="s">
        <v>398</v>
      </c>
      <c r="Q1711" s="10" t="s">
        <v>18</v>
      </c>
      <c r="R1711" s="13">
        <f t="shared" si="2"/>
        <v>5</v>
      </c>
      <c r="S1711" s="6"/>
      <c r="T1711" s="6"/>
      <c r="U1711" s="6"/>
    </row>
    <row r="1712">
      <c r="A1712" s="9">
        <v>44427.0</v>
      </c>
      <c r="B1712" s="10" t="s">
        <v>248</v>
      </c>
      <c r="C1712" s="10" t="s">
        <v>105</v>
      </c>
      <c r="D1712" s="10" t="s">
        <v>398</v>
      </c>
      <c r="E1712" s="11">
        <v>190.0</v>
      </c>
      <c r="F1712" s="10" t="s">
        <v>18</v>
      </c>
      <c r="G1712" s="13">
        <f t="shared" si="1"/>
        <v>5</v>
      </c>
      <c r="H1712" s="6"/>
      <c r="I1712" s="6"/>
      <c r="J1712" s="6"/>
      <c r="M1712" s="9">
        <v>44427.0</v>
      </c>
      <c r="N1712" s="10" t="s">
        <v>248</v>
      </c>
      <c r="O1712" s="10" t="s">
        <v>105</v>
      </c>
      <c r="P1712" s="10" t="s">
        <v>398</v>
      </c>
      <c r="Q1712" s="10" t="s">
        <v>18</v>
      </c>
      <c r="R1712" s="13">
        <f t="shared" si="2"/>
        <v>5</v>
      </c>
      <c r="S1712" s="6"/>
      <c r="T1712" s="6"/>
      <c r="U1712" s="6"/>
    </row>
    <row r="1713">
      <c r="A1713" s="9">
        <v>44427.0</v>
      </c>
      <c r="B1713" s="10" t="s">
        <v>248</v>
      </c>
      <c r="C1713" s="10">
        <v>6246.0</v>
      </c>
      <c r="D1713" s="10" t="s">
        <v>404</v>
      </c>
      <c r="E1713" s="11">
        <v>270.0</v>
      </c>
      <c r="F1713" s="10" t="s">
        <v>14</v>
      </c>
      <c r="G1713" s="13">
        <f t="shared" si="1"/>
        <v>5</v>
      </c>
      <c r="H1713" s="6"/>
      <c r="I1713" s="6"/>
      <c r="J1713" s="6"/>
      <c r="M1713" s="9">
        <v>44427.0</v>
      </c>
      <c r="N1713" s="10" t="s">
        <v>248</v>
      </c>
      <c r="O1713" s="10">
        <v>6246.0</v>
      </c>
      <c r="P1713" s="10" t="s">
        <v>404</v>
      </c>
      <c r="Q1713" s="10" t="s">
        <v>14</v>
      </c>
      <c r="R1713" s="13">
        <f t="shared" si="2"/>
        <v>5</v>
      </c>
      <c r="S1713" s="6"/>
      <c r="T1713" s="6"/>
      <c r="U1713" s="6"/>
    </row>
    <row r="1714">
      <c r="A1714" s="9">
        <v>44427.0</v>
      </c>
      <c r="B1714" s="10" t="s">
        <v>248</v>
      </c>
      <c r="C1714" s="10" t="s">
        <v>412</v>
      </c>
      <c r="D1714" s="10" t="s">
        <v>413</v>
      </c>
      <c r="E1714" s="11">
        <v>100.0</v>
      </c>
      <c r="F1714" s="10" t="s">
        <v>160</v>
      </c>
      <c r="G1714" s="13">
        <f t="shared" si="1"/>
        <v>5</v>
      </c>
      <c r="H1714" s="6"/>
      <c r="I1714" s="6"/>
      <c r="J1714" s="6"/>
      <c r="M1714" s="9">
        <v>44427.0</v>
      </c>
      <c r="N1714" s="10" t="s">
        <v>248</v>
      </c>
      <c r="O1714" s="10" t="s">
        <v>412</v>
      </c>
      <c r="P1714" s="10" t="s">
        <v>413</v>
      </c>
      <c r="Q1714" s="10" t="s">
        <v>160</v>
      </c>
      <c r="R1714" s="13">
        <f t="shared" si="2"/>
        <v>5</v>
      </c>
      <c r="S1714" s="6"/>
      <c r="T1714" s="6"/>
      <c r="U1714" s="6"/>
    </row>
    <row r="1715">
      <c r="A1715" s="9">
        <v>44427.0</v>
      </c>
      <c r="B1715" s="10" t="s">
        <v>248</v>
      </c>
      <c r="C1715" s="10" t="s">
        <v>251</v>
      </c>
      <c r="D1715" s="10" t="s">
        <v>398</v>
      </c>
      <c r="E1715" s="11">
        <v>190.0</v>
      </c>
      <c r="F1715" s="10" t="s">
        <v>18</v>
      </c>
      <c r="G1715" s="13">
        <f t="shared" si="1"/>
        <v>5</v>
      </c>
      <c r="H1715" s="6"/>
      <c r="I1715" s="6"/>
      <c r="J1715" s="6"/>
      <c r="M1715" s="9">
        <v>44427.0</v>
      </c>
      <c r="N1715" s="10" t="s">
        <v>248</v>
      </c>
      <c r="O1715" s="10" t="s">
        <v>251</v>
      </c>
      <c r="P1715" s="10" t="s">
        <v>398</v>
      </c>
      <c r="Q1715" s="10" t="s">
        <v>18</v>
      </c>
      <c r="R1715" s="13">
        <f t="shared" si="2"/>
        <v>5</v>
      </c>
      <c r="S1715" s="6"/>
      <c r="T1715" s="6"/>
      <c r="U1715" s="6"/>
    </row>
    <row r="1716">
      <c r="A1716" s="9">
        <v>44427.0</v>
      </c>
      <c r="B1716" s="10" t="s">
        <v>69</v>
      </c>
      <c r="C1716" s="10" t="s">
        <v>71</v>
      </c>
      <c r="D1716" s="10" t="s">
        <v>396</v>
      </c>
      <c r="E1716" s="11">
        <v>300.0</v>
      </c>
      <c r="F1716" s="10" t="s">
        <v>18</v>
      </c>
      <c r="G1716" s="13">
        <f t="shared" si="1"/>
        <v>5</v>
      </c>
      <c r="H1716" s="6"/>
      <c r="I1716" s="6"/>
      <c r="J1716" s="6"/>
      <c r="M1716" s="9">
        <v>44427.0</v>
      </c>
      <c r="N1716" s="10" t="s">
        <v>69</v>
      </c>
      <c r="O1716" s="10" t="s">
        <v>71</v>
      </c>
      <c r="P1716" s="10" t="s">
        <v>396</v>
      </c>
      <c r="Q1716" s="10" t="s">
        <v>18</v>
      </c>
      <c r="R1716" s="13">
        <f t="shared" si="2"/>
        <v>5</v>
      </c>
      <c r="S1716" s="6"/>
      <c r="T1716" s="6"/>
      <c r="U1716" s="6"/>
    </row>
    <row r="1717">
      <c r="A1717" s="9">
        <v>44427.0</v>
      </c>
      <c r="B1717" s="10" t="s">
        <v>69</v>
      </c>
      <c r="C1717" s="10" t="s">
        <v>72</v>
      </c>
      <c r="D1717" s="10" t="s">
        <v>404</v>
      </c>
      <c r="E1717" s="11">
        <v>270.0</v>
      </c>
      <c r="F1717" s="10" t="s">
        <v>14</v>
      </c>
      <c r="G1717" s="13">
        <f t="shared" si="1"/>
        <v>5</v>
      </c>
      <c r="H1717" s="6"/>
      <c r="I1717" s="6"/>
      <c r="J1717" s="6"/>
      <c r="M1717" s="9">
        <v>44427.0</v>
      </c>
      <c r="N1717" s="10" t="s">
        <v>69</v>
      </c>
      <c r="O1717" s="10" t="s">
        <v>72</v>
      </c>
      <c r="P1717" s="10" t="s">
        <v>404</v>
      </c>
      <c r="Q1717" s="10" t="s">
        <v>14</v>
      </c>
      <c r="R1717" s="13">
        <f t="shared" si="2"/>
        <v>5</v>
      </c>
      <c r="S1717" s="6"/>
      <c r="T1717" s="6"/>
      <c r="U1717" s="6"/>
    </row>
    <row r="1718">
      <c r="A1718" s="9">
        <v>44427.0</v>
      </c>
      <c r="B1718" s="10" t="s">
        <v>69</v>
      </c>
      <c r="C1718" s="10" t="s">
        <v>73</v>
      </c>
      <c r="D1718" s="10" t="s">
        <v>399</v>
      </c>
      <c r="E1718" s="11">
        <v>80.0</v>
      </c>
      <c r="F1718" s="10" t="s">
        <v>31</v>
      </c>
      <c r="G1718" s="13">
        <f t="shared" si="1"/>
        <v>5</v>
      </c>
      <c r="H1718" s="6"/>
      <c r="I1718" s="6"/>
      <c r="J1718" s="6"/>
      <c r="M1718" s="9">
        <v>44427.0</v>
      </c>
      <c r="N1718" s="10" t="s">
        <v>69</v>
      </c>
      <c r="O1718" s="10" t="s">
        <v>73</v>
      </c>
      <c r="P1718" s="10" t="s">
        <v>399</v>
      </c>
      <c r="Q1718" s="10" t="s">
        <v>31</v>
      </c>
      <c r="R1718" s="13">
        <f t="shared" si="2"/>
        <v>5</v>
      </c>
      <c r="S1718" s="6"/>
      <c r="T1718" s="6"/>
      <c r="U1718" s="6"/>
    </row>
    <row r="1719">
      <c r="A1719" s="9">
        <v>44427.0</v>
      </c>
      <c r="B1719" s="10" t="s">
        <v>69</v>
      </c>
      <c r="C1719" s="10" t="s">
        <v>74</v>
      </c>
      <c r="D1719" s="10" t="s">
        <v>404</v>
      </c>
      <c r="E1719" s="11">
        <v>270.0</v>
      </c>
      <c r="F1719" s="10" t="s">
        <v>14</v>
      </c>
      <c r="G1719" s="13">
        <f t="shared" si="1"/>
        <v>5</v>
      </c>
      <c r="H1719" s="6"/>
      <c r="I1719" s="6"/>
      <c r="J1719" s="6"/>
      <c r="M1719" s="9">
        <v>44427.0</v>
      </c>
      <c r="N1719" s="10" t="s">
        <v>69</v>
      </c>
      <c r="O1719" s="10" t="s">
        <v>74</v>
      </c>
      <c r="P1719" s="10" t="s">
        <v>404</v>
      </c>
      <c r="Q1719" s="10" t="s">
        <v>14</v>
      </c>
      <c r="R1719" s="13">
        <f t="shared" si="2"/>
        <v>5</v>
      </c>
      <c r="S1719" s="6"/>
      <c r="T1719" s="6"/>
      <c r="U1719" s="6"/>
    </row>
    <row r="1720">
      <c r="A1720" s="9">
        <v>44427.0</v>
      </c>
      <c r="B1720" s="10" t="s">
        <v>69</v>
      </c>
      <c r="C1720" s="10">
        <v>7447.0</v>
      </c>
      <c r="D1720" s="10" t="s">
        <v>398</v>
      </c>
      <c r="E1720" s="11">
        <v>190.0</v>
      </c>
      <c r="F1720" s="10" t="s">
        <v>18</v>
      </c>
      <c r="G1720" s="13">
        <f t="shared" si="1"/>
        <v>5</v>
      </c>
      <c r="H1720" s="6"/>
      <c r="I1720" s="6"/>
      <c r="J1720" s="6"/>
      <c r="M1720" s="9">
        <v>44427.0</v>
      </c>
      <c r="N1720" s="10" t="s">
        <v>69</v>
      </c>
      <c r="O1720" s="10">
        <v>7447.0</v>
      </c>
      <c r="P1720" s="10" t="s">
        <v>398</v>
      </c>
      <c r="Q1720" s="10" t="s">
        <v>18</v>
      </c>
      <c r="R1720" s="13">
        <f t="shared" si="2"/>
        <v>5</v>
      </c>
      <c r="S1720" s="6"/>
      <c r="T1720" s="6"/>
      <c r="U1720" s="6"/>
    </row>
    <row r="1721">
      <c r="A1721" s="9">
        <v>44427.0</v>
      </c>
      <c r="B1721" s="10" t="s">
        <v>69</v>
      </c>
      <c r="C1721" s="10">
        <v>1649.0</v>
      </c>
      <c r="D1721" s="10" t="s">
        <v>398</v>
      </c>
      <c r="E1721" s="11">
        <v>190.0</v>
      </c>
      <c r="F1721" s="10" t="s">
        <v>18</v>
      </c>
      <c r="G1721" s="13">
        <f t="shared" si="1"/>
        <v>5</v>
      </c>
      <c r="H1721" s="6"/>
      <c r="I1721" s="6"/>
      <c r="J1721" s="6"/>
      <c r="M1721" s="9">
        <v>44427.0</v>
      </c>
      <c r="N1721" s="10" t="s">
        <v>69</v>
      </c>
      <c r="O1721" s="10">
        <v>1649.0</v>
      </c>
      <c r="P1721" s="10" t="s">
        <v>398</v>
      </c>
      <c r="Q1721" s="10" t="s">
        <v>18</v>
      </c>
      <c r="R1721" s="13">
        <f t="shared" si="2"/>
        <v>5</v>
      </c>
      <c r="S1721" s="6"/>
      <c r="T1721" s="6"/>
      <c r="U1721" s="6"/>
    </row>
    <row r="1722">
      <c r="A1722" s="9">
        <v>44427.0</v>
      </c>
      <c r="B1722" s="10" t="s">
        <v>69</v>
      </c>
      <c r="C1722" s="10">
        <v>5649.0</v>
      </c>
      <c r="D1722" s="10" t="s">
        <v>398</v>
      </c>
      <c r="E1722" s="11">
        <v>190.0</v>
      </c>
      <c r="F1722" s="10" t="s">
        <v>18</v>
      </c>
      <c r="G1722" s="13">
        <f t="shared" si="1"/>
        <v>5</v>
      </c>
      <c r="H1722" s="6"/>
      <c r="I1722" s="6"/>
      <c r="J1722" s="6"/>
      <c r="M1722" s="9">
        <v>44427.0</v>
      </c>
      <c r="N1722" s="10" t="s">
        <v>69</v>
      </c>
      <c r="O1722" s="10">
        <v>5649.0</v>
      </c>
      <c r="P1722" s="10" t="s">
        <v>398</v>
      </c>
      <c r="Q1722" s="10" t="s">
        <v>18</v>
      </c>
      <c r="R1722" s="13">
        <f t="shared" si="2"/>
        <v>5</v>
      </c>
      <c r="S1722" s="6"/>
      <c r="T1722" s="6"/>
      <c r="U1722" s="6"/>
    </row>
    <row r="1723">
      <c r="A1723" s="9">
        <v>44427.0</v>
      </c>
      <c r="B1723" s="10" t="s">
        <v>69</v>
      </c>
      <c r="C1723" s="10">
        <v>9045.0</v>
      </c>
      <c r="D1723" s="10" t="s">
        <v>398</v>
      </c>
      <c r="E1723" s="11">
        <v>190.0</v>
      </c>
      <c r="F1723" s="10" t="s">
        <v>18</v>
      </c>
      <c r="G1723" s="13">
        <f t="shared" si="1"/>
        <v>5</v>
      </c>
      <c r="H1723" s="6"/>
      <c r="I1723" s="6"/>
      <c r="J1723" s="6"/>
      <c r="M1723" s="9">
        <v>44427.0</v>
      </c>
      <c r="N1723" s="10" t="s">
        <v>69</v>
      </c>
      <c r="O1723" s="10">
        <v>9045.0</v>
      </c>
      <c r="P1723" s="10" t="s">
        <v>398</v>
      </c>
      <c r="Q1723" s="10" t="s">
        <v>18</v>
      </c>
      <c r="R1723" s="13">
        <f t="shared" si="2"/>
        <v>5</v>
      </c>
      <c r="S1723" s="6"/>
      <c r="T1723" s="6"/>
      <c r="U1723" s="6"/>
    </row>
    <row r="1724">
      <c r="A1724" s="9">
        <v>44427.0</v>
      </c>
      <c r="B1724" s="10" t="s">
        <v>69</v>
      </c>
      <c r="C1724" s="10" t="s">
        <v>75</v>
      </c>
      <c r="D1724" s="10" t="s">
        <v>402</v>
      </c>
      <c r="E1724" s="11">
        <v>150.0</v>
      </c>
      <c r="F1724" s="10" t="s">
        <v>160</v>
      </c>
      <c r="G1724" s="13">
        <f t="shared" si="1"/>
        <v>5</v>
      </c>
      <c r="H1724" s="6"/>
      <c r="I1724" s="6"/>
      <c r="J1724" s="6"/>
      <c r="M1724" s="9">
        <v>44427.0</v>
      </c>
      <c r="N1724" s="10" t="s">
        <v>69</v>
      </c>
      <c r="O1724" s="10" t="s">
        <v>75</v>
      </c>
      <c r="P1724" s="10" t="s">
        <v>402</v>
      </c>
      <c r="Q1724" s="10" t="s">
        <v>160</v>
      </c>
      <c r="R1724" s="13">
        <f t="shared" si="2"/>
        <v>5</v>
      </c>
      <c r="S1724" s="6"/>
      <c r="T1724" s="6"/>
      <c r="U1724" s="6"/>
    </row>
    <row r="1725">
      <c r="A1725" s="9">
        <v>44427.0</v>
      </c>
      <c r="B1725" s="10" t="s">
        <v>69</v>
      </c>
      <c r="C1725" s="10">
        <v>5747.0</v>
      </c>
      <c r="D1725" s="10" t="s">
        <v>396</v>
      </c>
      <c r="E1725" s="11">
        <v>300.0</v>
      </c>
      <c r="F1725" s="10" t="s">
        <v>18</v>
      </c>
      <c r="G1725" s="13">
        <f t="shared" si="1"/>
        <v>5</v>
      </c>
      <c r="H1725" s="6"/>
      <c r="I1725" s="6"/>
      <c r="J1725" s="6"/>
      <c r="M1725" s="9">
        <v>44427.0</v>
      </c>
      <c r="N1725" s="10" t="s">
        <v>69</v>
      </c>
      <c r="O1725" s="10">
        <v>5747.0</v>
      </c>
      <c r="P1725" s="10" t="s">
        <v>396</v>
      </c>
      <c r="Q1725" s="10" t="s">
        <v>18</v>
      </c>
      <c r="R1725" s="13">
        <f t="shared" si="2"/>
        <v>5</v>
      </c>
      <c r="S1725" s="6"/>
      <c r="T1725" s="6"/>
      <c r="U1725" s="6"/>
    </row>
    <row r="1726">
      <c r="A1726" s="9">
        <v>44427.0</v>
      </c>
      <c r="B1726" s="10" t="s">
        <v>69</v>
      </c>
      <c r="C1726" s="10" t="s">
        <v>79</v>
      </c>
      <c r="D1726" s="10" t="s">
        <v>397</v>
      </c>
      <c r="E1726" s="11">
        <v>330.0</v>
      </c>
      <c r="F1726" s="10" t="s">
        <v>14</v>
      </c>
      <c r="G1726" s="13">
        <f t="shared" si="1"/>
        <v>5</v>
      </c>
      <c r="H1726" s="6"/>
      <c r="I1726" s="6"/>
      <c r="J1726" s="6"/>
      <c r="M1726" s="9">
        <v>44427.0</v>
      </c>
      <c r="N1726" s="10" t="s">
        <v>69</v>
      </c>
      <c r="O1726" s="10" t="s">
        <v>79</v>
      </c>
      <c r="P1726" s="10" t="s">
        <v>397</v>
      </c>
      <c r="Q1726" s="10" t="s">
        <v>14</v>
      </c>
      <c r="R1726" s="13">
        <f t="shared" si="2"/>
        <v>5</v>
      </c>
      <c r="S1726" s="6"/>
      <c r="T1726" s="6"/>
      <c r="U1726" s="6"/>
    </row>
    <row r="1727">
      <c r="A1727" s="9">
        <v>44427.0</v>
      </c>
      <c r="B1727" s="10" t="s">
        <v>69</v>
      </c>
      <c r="C1727" s="10" t="s">
        <v>80</v>
      </c>
      <c r="D1727" s="10" t="s">
        <v>404</v>
      </c>
      <c r="E1727" s="11">
        <v>270.0</v>
      </c>
      <c r="F1727" s="10" t="s">
        <v>14</v>
      </c>
      <c r="G1727" s="13">
        <f t="shared" si="1"/>
        <v>5</v>
      </c>
      <c r="H1727" s="6"/>
      <c r="I1727" s="6"/>
      <c r="J1727" s="6"/>
      <c r="M1727" s="9">
        <v>44427.0</v>
      </c>
      <c r="N1727" s="10" t="s">
        <v>69</v>
      </c>
      <c r="O1727" s="10" t="s">
        <v>80</v>
      </c>
      <c r="P1727" s="10" t="s">
        <v>404</v>
      </c>
      <c r="Q1727" s="10" t="s">
        <v>14</v>
      </c>
      <c r="R1727" s="13">
        <f t="shared" si="2"/>
        <v>5</v>
      </c>
      <c r="S1727" s="6"/>
      <c r="T1727" s="6"/>
      <c r="U1727" s="6"/>
    </row>
    <row r="1728">
      <c r="A1728" s="9">
        <v>44427.0</v>
      </c>
      <c r="B1728" s="10" t="s">
        <v>69</v>
      </c>
      <c r="C1728" s="10" t="s">
        <v>81</v>
      </c>
      <c r="D1728" s="10" t="s">
        <v>396</v>
      </c>
      <c r="E1728" s="11">
        <v>300.0</v>
      </c>
      <c r="F1728" s="10" t="s">
        <v>18</v>
      </c>
      <c r="G1728" s="13">
        <f t="shared" si="1"/>
        <v>5</v>
      </c>
      <c r="H1728" s="6"/>
      <c r="I1728" s="6"/>
      <c r="J1728" s="6"/>
      <c r="M1728" s="9">
        <v>44427.0</v>
      </c>
      <c r="N1728" s="10" t="s">
        <v>69</v>
      </c>
      <c r="O1728" s="10" t="s">
        <v>81</v>
      </c>
      <c r="P1728" s="10" t="s">
        <v>396</v>
      </c>
      <c r="Q1728" s="10" t="s">
        <v>18</v>
      </c>
      <c r="R1728" s="13">
        <f t="shared" si="2"/>
        <v>5</v>
      </c>
      <c r="S1728" s="6"/>
      <c r="T1728" s="6"/>
      <c r="U1728" s="6"/>
    </row>
    <row r="1729">
      <c r="A1729" s="9">
        <v>44427.0</v>
      </c>
      <c r="B1729" s="10" t="s">
        <v>69</v>
      </c>
      <c r="C1729" s="10" t="s">
        <v>82</v>
      </c>
      <c r="D1729" s="10" t="s">
        <v>398</v>
      </c>
      <c r="E1729" s="11">
        <v>190.0</v>
      </c>
      <c r="F1729" s="10" t="s">
        <v>18</v>
      </c>
      <c r="G1729" s="13">
        <f t="shared" si="1"/>
        <v>5</v>
      </c>
      <c r="H1729" s="6"/>
      <c r="I1729" s="6"/>
      <c r="J1729" s="6"/>
      <c r="M1729" s="9">
        <v>44427.0</v>
      </c>
      <c r="N1729" s="10" t="s">
        <v>69</v>
      </c>
      <c r="O1729" s="10" t="s">
        <v>82</v>
      </c>
      <c r="P1729" s="10" t="s">
        <v>398</v>
      </c>
      <c r="Q1729" s="10" t="s">
        <v>18</v>
      </c>
      <c r="R1729" s="13">
        <f t="shared" si="2"/>
        <v>5</v>
      </c>
      <c r="S1729" s="6"/>
      <c r="T1729" s="6"/>
      <c r="U1729" s="6"/>
    </row>
    <row r="1730">
      <c r="A1730" s="9">
        <v>44427.0</v>
      </c>
      <c r="B1730" s="10" t="s">
        <v>69</v>
      </c>
      <c r="C1730" s="10" t="s">
        <v>83</v>
      </c>
      <c r="D1730" s="10" t="s">
        <v>399</v>
      </c>
      <c r="E1730" s="11">
        <v>80.0</v>
      </c>
      <c r="F1730" s="10" t="s">
        <v>31</v>
      </c>
      <c r="G1730" s="13">
        <f t="shared" si="1"/>
        <v>5</v>
      </c>
      <c r="H1730" s="6"/>
      <c r="I1730" s="6"/>
      <c r="J1730" s="6"/>
      <c r="M1730" s="9">
        <v>44427.0</v>
      </c>
      <c r="N1730" s="10" t="s">
        <v>69</v>
      </c>
      <c r="O1730" s="10" t="s">
        <v>83</v>
      </c>
      <c r="P1730" s="10" t="s">
        <v>399</v>
      </c>
      <c r="Q1730" s="10" t="s">
        <v>31</v>
      </c>
      <c r="R1730" s="13">
        <f t="shared" si="2"/>
        <v>5</v>
      </c>
      <c r="S1730" s="6"/>
      <c r="T1730" s="6"/>
      <c r="U1730" s="6"/>
    </row>
    <row r="1731">
      <c r="A1731" s="9">
        <v>44427.0</v>
      </c>
      <c r="B1731" s="10" t="s">
        <v>69</v>
      </c>
      <c r="C1731" s="10" t="s">
        <v>87</v>
      </c>
      <c r="D1731" s="10" t="s">
        <v>397</v>
      </c>
      <c r="E1731" s="11">
        <v>330.0</v>
      </c>
      <c r="F1731" s="10" t="s">
        <v>14</v>
      </c>
      <c r="G1731" s="13">
        <f t="shared" si="1"/>
        <v>5</v>
      </c>
      <c r="H1731" s="6"/>
      <c r="I1731" s="6"/>
      <c r="J1731" s="6"/>
      <c r="M1731" s="9">
        <v>44427.0</v>
      </c>
      <c r="N1731" s="10" t="s">
        <v>69</v>
      </c>
      <c r="O1731" s="10" t="s">
        <v>87</v>
      </c>
      <c r="P1731" s="10" t="s">
        <v>397</v>
      </c>
      <c r="Q1731" s="10" t="s">
        <v>14</v>
      </c>
      <c r="R1731" s="13">
        <f t="shared" si="2"/>
        <v>5</v>
      </c>
      <c r="S1731" s="6"/>
      <c r="T1731" s="6"/>
      <c r="U1731" s="6"/>
    </row>
    <row r="1732">
      <c r="A1732" s="9">
        <v>44427.0</v>
      </c>
      <c r="B1732" s="10" t="s">
        <v>69</v>
      </c>
      <c r="C1732" s="10" t="s">
        <v>89</v>
      </c>
      <c r="D1732" s="10" t="s">
        <v>398</v>
      </c>
      <c r="E1732" s="11">
        <v>190.0</v>
      </c>
      <c r="F1732" s="10" t="s">
        <v>18</v>
      </c>
      <c r="G1732" s="13">
        <f t="shared" si="1"/>
        <v>5</v>
      </c>
      <c r="H1732" s="6"/>
      <c r="I1732" s="6"/>
      <c r="J1732" s="6"/>
      <c r="M1732" s="9">
        <v>44427.0</v>
      </c>
      <c r="N1732" s="10" t="s">
        <v>69</v>
      </c>
      <c r="O1732" s="10" t="s">
        <v>89</v>
      </c>
      <c r="P1732" s="10" t="s">
        <v>398</v>
      </c>
      <c r="Q1732" s="10" t="s">
        <v>18</v>
      </c>
      <c r="R1732" s="13">
        <f t="shared" si="2"/>
        <v>5</v>
      </c>
      <c r="S1732" s="6"/>
      <c r="T1732" s="6"/>
      <c r="U1732" s="6"/>
    </row>
    <row r="1733">
      <c r="A1733" s="9">
        <v>44428.0</v>
      </c>
      <c r="B1733" s="10" t="s">
        <v>254</v>
      </c>
      <c r="C1733" s="10" t="s">
        <v>293</v>
      </c>
      <c r="D1733" s="10" t="s">
        <v>393</v>
      </c>
      <c r="E1733" s="11">
        <v>260.0</v>
      </c>
      <c r="F1733" s="10" t="s">
        <v>394</v>
      </c>
      <c r="G1733" s="13">
        <f t="shared" si="1"/>
        <v>6</v>
      </c>
      <c r="H1733" s="6"/>
      <c r="I1733" s="6"/>
      <c r="J1733" s="6"/>
      <c r="M1733" s="9">
        <v>44428.0</v>
      </c>
      <c r="N1733" s="10" t="s">
        <v>254</v>
      </c>
      <c r="O1733" s="10" t="s">
        <v>293</v>
      </c>
      <c r="P1733" s="10" t="s">
        <v>393</v>
      </c>
      <c r="Q1733" s="10" t="s">
        <v>394</v>
      </c>
      <c r="R1733" s="13">
        <f t="shared" si="2"/>
        <v>6</v>
      </c>
      <c r="S1733" s="6"/>
      <c r="T1733" s="6"/>
      <c r="U1733" s="6"/>
    </row>
    <row r="1734">
      <c r="A1734" s="9">
        <v>44428.0</v>
      </c>
      <c r="B1734" s="10" t="s">
        <v>254</v>
      </c>
      <c r="C1734" s="10" t="s">
        <v>329</v>
      </c>
      <c r="D1734" s="10" t="s">
        <v>397</v>
      </c>
      <c r="E1734" s="11">
        <v>330.0</v>
      </c>
      <c r="F1734" s="10" t="s">
        <v>14</v>
      </c>
      <c r="G1734" s="13">
        <f t="shared" si="1"/>
        <v>6</v>
      </c>
      <c r="H1734" s="6"/>
      <c r="I1734" s="6"/>
      <c r="J1734" s="6"/>
      <c r="M1734" s="9">
        <v>44428.0</v>
      </c>
      <c r="N1734" s="10" t="s">
        <v>254</v>
      </c>
      <c r="O1734" s="10" t="s">
        <v>329</v>
      </c>
      <c r="P1734" s="10" t="s">
        <v>397</v>
      </c>
      <c r="Q1734" s="10" t="s">
        <v>14</v>
      </c>
      <c r="R1734" s="13">
        <f t="shared" si="2"/>
        <v>6</v>
      </c>
      <c r="S1734" s="6"/>
      <c r="T1734" s="6"/>
      <c r="U1734" s="6"/>
    </row>
    <row r="1735">
      <c r="A1735" s="9">
        <v>44428.0</v>
      </c>
      <c r="B1735" s="10" t="s">
        <v>97</v>
      </c>
      <c r="C1735" s="16">
        <v>1.0E46</v>
      </c>
      <c r="D1735" s="10" t="s">
        <v>402</v>
      </c>
      <c r="E1735" s="11">
        <v>150.0</v>
      </c>
      <c r="F1735" s="10" t="s">
        <v>160</v>
      </c>
      <c r="G1735" s="13">
        <f t="shared" si="1"/>
        <v>6</v>
      </c>
      <c r="H1735" s="6"/>
      <c r="I1735" s="6"/>
      <c r="J1735" s="6"/>
      <c r="M1735" s="9">
        <v>44428.0</v>
      </c>
      <c r="N1735" s="10" t="s">
        <v>97</v>
      </c>
      <c r="O1735" s="16">
        <v>1.0E46</v>
      </c>
      <c r="P1735" s="10" t="s">
        <v>402</v>
      </c>
      <c r="Q1735" s="10" t="s">
        <v>160</v>
      </c>
      <c r="R1735" s="13">
        <f t="shared" si="2"/>
        <v>6</v>
      </c>
      <c r="S1735" s="6"/>
      <c r="T1735" s="6"/>
      <c r="U1735" s="6"/>
    </row>
    <row r="1736">
      <c r="A1736" s="9">
        <v>44428.0</v>
      </c>
      <c r="B1736" s="10" t="s">
        <v>97</v>
      </c>
      <c r="C1736" s="10" t="s">
        <v>171</v>
      </c>
      <c r="D1736" s="10" t="s">
        <v>404</v>
      </c>
      <c r="E1736" s="11">
        <v>270.0</v>
      </c>
      <c r="F1736" s="10" t="s">
        <v>14</v>
      </c>
      <c r="G1736" s="13">
        <f t="shared" si="1"/>
        <v>6</v>
      </c>
      <c r="H1736" s="6"/>
      <c r="I1736" s="6"/>
      <c r="J1736" s="6"/>
      <c r="M1736" s="9">
        <v>44428.0</v>
      </c>
      <c r="N1736" s="10" t="s">
        <v>97</v>
      </c>
      <c r="O1736" s="10" t="s">
        <v>171</v>
      </c>
      <c r="P1736" s="10" t="s">
        <v>404</v>
      </c>
      <c r="Q1736" s="10" t="s">
        <v>14</v>
      </c>
      <c r="R1736" s="13">
        <f t="shared" si="2"/>
        <v>6</v>
      </c>
      <c r="S1736" s="6"/>
      <c r="T1736" s="6"/>
      <c r="U1736" s="6"/>
    </row>
    <row r="1737">
      <c r="A1737" s="9">
        <v>44428.0</v>
      </c>
      <c r="B1737" s="10" t="s">
        <v>306</v>
      </c>
      <c r="C1737" s="10" t="s">
        <v>414</v>
      </c>
      <c r="D1737" s="10" t="s">
        <v>397</v>
      </c>
      <c r="E1737" s="11">
        <v>330.0</v>
      </c>
      <c r="F1737" s="10" t="s">
        <v>14</v>
      </c>
      <c r="G1737" s="13">
        <f t="shared" si="1"/>
        <v>6</v>
      </c>
      <c r="H1737" s="6"/>
      <c r="I1737" s="6"/>
      <c r="J1737" s="6"/>
      <c r="M1737" s="9">
        <v>44428.0</v>
      </c>
      <c r="N1737" s="10" t="s">
        <v>306</v>
      </c>
      <c r="O1737" s="10" t="s">
        <v>414</v>
      </c>
      <c r="P1737" s="10" t="s">
        <v>397</v>
      </c>
      <c r="Q1737" s="10" t="s">
        <v>14</v>
      </c>
      <c r="R1737" s="13">
        <f t="shared" si="2"/>
        <v>6</v>
      </c>
      <c r="S1737" s="6"/>
      <c r="T1737" s="6"/>
      <c r="U1737" s="6"/>
    </row>
    <row r="1738">
      <c r="A1738" s="9">
        <v>44428.0</v>
      </c>
      <c r="B1738" s="10" t="s">
        <v>400</v>
      </c>
      <c r="C1738" s="10" t="s">
        <v>403</v>
      </c>
      <c r="D1738" s="10" t="s">
        <v>413</v>
      </c>
      <c r="E1738" s="11">
        <v>100.0</v>
      </c>
      <c r="F1738" s="10" t="s">
        <v>160</v>
      </c>
      <c r="G1738" s="13">
        <f t="shared" si="1"/>
        <v>6</v>
      </c>
      <c r="H1738" s="6"/>
      <c r="I1738" s="6"/>
      <c r="J1738" s="6"/>
      <c r="M1738" s="9">
        <v>44428.0</v>
      </c>
      <c r="N1738" s="10" t="s">
        <v>400</v>
      </c>
      <c r="O1738" s="10" t="s">
        <v>403</v>
      </c>
      <c r="P1738" s="10" t="s">
        <v>413</v>
      </c>
      <c r="Q1738" s="10" t="s">
        <v>160</v>
      </c>
      <c r="R1738" s="13">
        <f t="shared" si="2"/>
        <v>6</v>
      </c>
      <c r="S1738" s="6"/>
      <c r="T1738" s="6"/>
      <c r="U1738" s="6"/>
    </row>
    <row r="1739">
      <c r="A1739" s="9">
        <v>44428.0</v>
      </c>
      <c r="B1739" s="10" t="s">
        <v>400</v>
      </c>
      <c r="C1739" s="10" t="s">
        <v>405</v>
      </c>
      <c r="D1739" s="10" t="s">
        <v>398</v>
      </c>
      <c r="E1739" s="11">
        <v>190.0</v>
      </c>
      <c r="F1739" s="10" t="s">
        <v>18</v>
      </c>
      <c r="G1739" s="13">
        <f t="shared" si="1"/>
        <v>6</v>
      </c>
      <c r="H1739" s="6"/>
      <c r="I1739" s="6"/>
      <c r="J1739" s="6"/>
      <c r="M1739" s="9">
        <v>44428.0</v>
      </c>
      <c r="N1739" s="10" t="s">
        <v>400</v>
      </c>
      <c r="O1739" s="10" t="s">
        <v>405</v>
      </c>
      <c r="P1739" s="10" t="s">
        <v>398</v>
      </c>
      <c r="Q1739" s="10" t="s">
        <v>18</v>
      </c>
      <c r="R1739" s="13">
        <f t="shared" si="2"/>
        <v>6</v>
      </c>
      <c r="S1739" s="6"/>
      <c r="T1739" s="6"/>
      <c r="U1739" s="6"/>
    </row>
    <row r="1740">
      <c r="A1740" s="9">
        <v>44428.0</v>
      </c>
      <c r="B1740" s="10" t="s">
        <v>400</v>
      </c>
      <c r="C1740" s="10">
        <v>6742.0</v>
      </c>
      <c r="D1740" s="10" t="s">
        <v>409</v>
      </c>
      <c r="E1740" s="11">
        <v>180.0</v>
      </c>
      <c r="F1740" s="10" t="s">
        <v>21</v>
      </c>
      <c r="G1740" s="13">
        <f t="shared" si="1"/>
        <v>6</v>
      </c>
      <c r="H1740" s="6"/>
      <c r="I1740" s="6"/>
      <c r="J1740" s="6"/>
      <c r="M1740" s="9">
        <v>44428.0</v>
      </c>
      <c r="N1740" s="10" t="s">
        <v>400</v>
      </c>
      <c r="O1740" s="10">
        <v>6742.0</v>
      </c>
      <c r="P1740" s="10" t="s">
        <v>409</v>
      </c>
      <c r="Q1740" s="10" t="s">
        <v>21</v>
      </c>
      <c r="R1740" s="13">
        <f t="shared" si="2"/>
        <v>6</v>
      </c>
      <c r="S1740" s="6"/>
      <c r="T1740" s="6"/>
      <c r="U1740" s="6"/>
    </row>
    <row r="1741">
      <c r="A1741" s="9">
        <v>44428.0</v>
      </c>
      <c r="B1741" s="10" t="s">
        <v>400</v>
      </c>
      <c r="C1741" s="10" t="s">
        <v>408</v>
      </c>
      <c r="D1741" s="10" t="s">
        <v>409</v>
      </c>
      <c r="E1741" s="11">
        <v>180.0</v>
      </c>
      <c r="F1741" s="10" t="s">
        <v>21</v>
      </c>
      <c r="G1741" s="13">
        <f t="shared" si="1"/>
        <v>6</v>
      </c>
      <c r="H1741" s="6"/>
      <c r="I1741" s="6"/>
      <c r="J1741" s="6"/>
      <c r="M1741" s="9">
        <v>44428.0</v>
      </c>
      <c r="N1741" s="10" t="s">
        <v>400</v>
      </c>
      <c r="O1741" s="10" t="s">
        <v>408</v>
      </c>
      <c r="P1741" s="10" t="s">
        <v>409</v>
      </c>
      <c r="Q1741" s="10" t="s">
        <v>21</v>
      </c>
      <c r="R1741" s="13">
        <f t="shared" si="2"/>
        <v>6</v>
      </c>
      <c r="S1741" s="6"/>
      <c r="T1741" s="6"/>
      <c r="U1741" s="6"/>
    </row>
    <row r="1742">
      <c r="A1742" s="9">
        <v>44428.0</v>
      </c>
      <c r="B1742" s="10" t="s">
        <v>15</v>
      </c>
      <c r="C1742" s="10" t="s">
        <v>181</v>
      </c>
      <c r="D1742" s="10" t="s">
        <v>396</v>
      </c>
      <c r="E1742" s="11">
        <v>300.0</v>
      </c>
      <c r="F1742" s="10" t="s">
        <v>18</v>
      </c>
      <c r="G1742" s="13">
        <f t="shared" si="1"/>
        <v>6</v>
      </c>
      <c r="H1742" s="6"/>
      <c r="I1742" s="6"/>
      <c r="J1742" s="6"/>
      <c r="M1742" s="9">
        <v>44428.0</v>
      </c>
      <c r="N1742" s="10" t="s">
        <v>15</v>
      </c>
      <c r="O1742" s="10" t="s">
        <v>181</v>
      </c>
      <c r="P1742" s="10" t="s">
        <v>396</v>
      </c>
      <c r="Q1742" s="10" t="s">
        <v>18</v>
      </c>
      <c r="R1742" s="13">
        <f t="shared" si="2"/>
        <v>6</v>
      </c>
      <c r="S1742" s="6"/>
      <c r="T1742" s="6"/>
      <c r="U1742" s="6"/>
    </row>
    <row r="1743">
      <c r="A1743" s="9">
        <v>44428.0</v>
      </c>
      <c r="B1743" s="10" t="s">
        <v>15</v>
      </c>
      <c r="C1743" s="10" t="s">
        <v>132</v>
      </c>
      <c r="D1743" s="10" t="s">
        <v>396</v>
      </c>
      <c r="E1743" s="11">
        <v>300.0</v>
      </c>
      <c r="F1743" s="10" t="s">
        <v>18</v>
      </c>
      <c r="G1743" s="13">
        <f t="shared" si="1"/>
        <v>6</v>
      </c>
      <c r="H1743" s="6"/>
      <c r="I1743" s="6"/>
      <c r="J1743" s="6"/>
      <c r="M1743" s="9">
        <v>44428.0</v>
      </c>
      <c r="N1743" s="10" t="s">
        <v>15</v>
      </c>
      <c r="O1743" s="10" t="s">
        <v>132</v>
      </c>
      <c r="P1743" s="10" t="s">
        <v>396</v>
      </c>
      <c r="Q1743" s="10" t="s">
        <v>18</v>
      </c>
      <c r="R1743" s="13">
        <f t="shared" si="2"/>
        <v>6</v>
      </c>
      <c r="S1743" s="6"/>
      <c r="T1743" s="6"/>
      <c r="U1743" s="6"/>
    </row>
    <row r="1744">
      <c r="A1744" s="9">
        <v>44428.0</v>
      </c>
      <c r="B1744" s="10" t="s">
        <v>15</v>
      </c>
      <c r="C1744" s="16">
        <v>5.0E49</v>
      </c>
      <c r="D1744" s="10" t="s">
        <v>397</v>
      </c>
      <c r="E1744" s="11">
        <v>330.0</v>
      </c>
      <c r="F1744" s="10" t="s">
        <v>14</v>
      </c>
      <c r="G1744" s="13">
        <f t="shared" si="1"/>
        <v>6</v>
      </c>
      <c r="H1744" s="6"/>
      <c r="I1744" s="6"/>
      <c r="J1744" s="6"/>
      <c r="M1744" s="9">
        <v>44428.0</v>
      </c>
      <c r="N1744" s="10" t="s">
        <v>15</v>
      </c>
      <c r="O1744" s="16">
        <v>5.0E49</v>
      </c>
      <c r="P1744" s="10" t="s">
        <v>397</v>
      </c>
      <c r="Q1744" s="10" t="s">
        <v>14</v>
      </c>
      <c r="R1744" s="13">
        <f t="shared" si="2"/>
        <v>6</v>
      </c>
      <c r="S1744" s="6"/>
      <c r="T1744" s="6"/>
      <c r="U1744" s="6"/>
    </row>
    <row r="1745">
      <c r="A1745" s="9">
        <v>44428.0</v>
      </c>
      <c r="B1745" s="10" t="s">
        <v>15</v>
      </c>
      <c r="C1745" s="16">
        <v>5.0E49</v>
      </c>
      <c r="D1745" s="10" t="s">
        <v>398</v>
      </c>
      <c r="E1745" s="11">
        <v>190.0</v>
      </c>
      <c r="F1745" s="10" t="s">
        <v>18</v>
      </c>
      <c r="G1745" s="13">
        <f t="shared" si="1"/>
        <v>6</v>
      </c>
      <c r="H1745" s="6"/>
      <c r="I1745" s="6"/>
      <c r="J1745" s="6"/>
      <c r="M1745" s="9">
        <v>44428.0</v>
      </c>
      <c r="N1745" s="10" t="s">
        <v>15</v>
      </c>
      <c r="O1745" s="16">
        <v>5.0E49</v>
      </c>
      <c r="P1745" s="10" t="s">
        <v>398</v>
      </c>
      <c r="Q1745" s="10" t="s">
        <v>18</v>
      </c>
      <c r="R1745" s="13">
        <f t="shared" si="2"/>
        <v>6</v>
      </c>
      <c r="S1745" s="6"/>
      <c r="T1745" s="6"/>
      <c r="U1745" s="6"/>
    </row>
    <row r="1746">
      <c r="A1746" s="9">
        <v>44428.0</v>
      </c>
      <c r="B1746" s="10" t="s">
        <v>15</v>
      </c>
      <c r="C1746" s="10" t="s">
        <v>134</v>
      </c>
      <c r="D1746" s="10" t="s">
        <v>397</v>
      </c>
      <c r="E1746" s="11">
        <v>330.0</v>
      </c>
      <c r="F1746" s="10" t="s">
        <v>14</v>
      </c>
      <c r="G1746" s="13">
        <f t="shared" si="1"/>
        <v>6</v>
      </c>
      <c r="H1746" s="6"/>
      <c r="I1746" s="6"/>
      <c r="J1746" s="6"/>
      <c r="M1746" s="9">
        <v>44428.0</v>
      </c>
      <c r="N1746" s="10" t="s">
        <v>15</v>
      </c>
      <c r="O1746" s="10" t="s">
        <v>134</v>
      </c>
      <c r="P1746" s="10" t="s">
        <v>397</v>
      </c>
      <c r="Q1746" s="10" t="s">
        <v>14</v>
      </c>
      <c r="R1746" s="13">
        <f t="shared" si="2"/>
        <v>6</v>
      </c>
      <c r="S1746" s="6"/>
      <c r="T1746" s="6"/>
      <c r="U1746" s="6"/>
    </row>
    <row r="1747">
      <c r="A1747" s="9">
        <v>44428.0</v>
      </c>
      <c r="B1747" s="10" t="s">
        <v>15</v>
      </c>
      <c r="C1747" s="10" t="s">
        <v>219</v>
      </c>
      <c r="D1747" s="10" t="s">
        <v>398</v>
      </c>
      <c r="E1747" s="11">
        <v>190.0</v>
      </c>
      <c r="F1747" s="10" t="s">
        <v>18</v>
      </c>
      <c r="G1747" s="13">
        <f t="shared" si="1"/>
        <v>6</v>
      </c>
      <c r="H1747" s="6"/>
      <c r="I1747" s="6"/>
      <c r="J1747" s="6"/>
      <c r="M1747" s="9">
        <v>44428.0</v>
      </c>
      <c r="N1747" s="10" t="s">
        <v>15</v>
      </c>
      <c r="O1747" s="10" t="s">
        <v>219</v>
      </c>
      <c r="P1747" s="10" t="s">
        <v>398</v>
      </c>
      <c r="Q1747" s="10" t="s">
        <v>18</v>
      </c>
      <c r="R1747" s="13">
        <f t="shared" si="2"/>
        <v>6</v>
      </c>
      <c r="S1747" s="6"/>
      <c r="T1747" s="6"/>
      <c r="U1747" s="6"/>
    </row>
    <row r="1748">
      <c r="A1748" s="9">
        <v>44428.0</v>
      </c>
      <c r="B1748" s="10" t="s">
        <v>15</v>
      </c>
      <c r="C1748" s="10">
        <v>4645.0</v>
      </c>
      <c r="D1748" s="10" t="s">
        <v>395</v>
      </c>
      <c r="E1748" s="11">
        <v>250.0</v>
      </c>
      <c r="F1748" s="10" t="s">
        <v>394</v>
      </c>
      <c r="G1748" s="13">
        <f t="shared" si="1"/>
        <v>6</v>
      </c>
      <c r="H1748" s="6"/>
      <c r="I1748" s="6"/>
      <c r="J1748" s="6"/>
      <c r="M1748" s="9">
        <v>44428.0</v>
      </c>
      <c r="N1748" s="10" t="s">
        <v>15</v>
      </c>
      <c r="O1748" s="10">
        <v>4645.0</v>
      </c>
      <c r="P1748" s="10" t="s">
        <v>395</v>
      </c>
      <c r="Q1748" s="10" t="s">
        <v>394</v>
      </c>
      <c r="R1748" s="13">
        <f t="shared" si="2"/>
        <v>6</v>
      </c>
      <c r="S1748" s="6"/>
      <c r="T1748" s="6"/>
      <c r="U1748" s="6"/>
    </row>
    <row r="1749">
      <c r="A1749" s="9">
        <v>44428.0</v>
      </c>
      <c r="B1749" s="10" t="s">
        <v>15</v>
      </c>
      <c r="C1749" s="10" t="s">
        <v>136</v>
      </c>
      <c r="D1749" s="10" t="s">
        <v>404</v>
      </c>
      <c r="E1749" s="11">
        <v>270.0</v>
      </c>
      <c r="F1749" s="10" t="s">
        <v>14</v>
      </c>
      <c r="G1749" s="13">
        <f t="shared" si="1"/>
        <v>6</v>
      </c>
      <c r="H1749" s="6"/>
      <c r="I1749" s="6"/>
      <c r="J1749" s="6"/>
      <c r="M1749" s="9">
        <v>44428.0</v>
      </c>
      <c r="N1749" s="10" t="s">
        <v>15</v>
      </c>
      <c r="O1749" s="10" t="s">
        <v>136</v>
      </c>
      <c r="P1749" s="10" t="s">
        <v>404</v>
      </c>
      <c r="Q1749" s="10" t="s">
        <v>14</v>
      </c>
      <c r="R1749" s="13">
        <f t="shared" si="2"/>
        <v>6</v>
      </c>
      <c r="S1749" s="6"/>
      <c r="T1749" s="6"/>
      <c r="U1749" s="6"/>
    </row>
    <row r="1750">
      <c r="A1750" s="9">
        <v>44428.0</v>
      </c>
      <c r="B1750" s="10" t="s">
        <v>15</v>
      </c>
      <c r="C1750" s="10" t="s">
        <v>221</v>
      </c>
      <c r="D1750" s="10" t="s">
        <v>393</v>
      </c>
      <c r="E1750" s="11">
        <v>260.0</v>
      </c>
      <c r="F1750" s="10" t="s">
        <v>394</v>
      </c>
      <c r="G1750" s="13">
        <f t="shared" si="1"/>
        <v>6</v>
      </c>
      <c r="H1750" s="6"/>
      <c r="I1750" s="6"/>
      <c r="J1750" s="6"/>
      <c r="M1750" s="9">
        <v>44428.0</v>
      </c>
      <c r="N1750" s="10" t="s">
        <v>15</v>
      </c>
      <c r="O1750" s="10" t="s">
        <v>221</v>
      </c>
      <c r="P1750" s="10" t="s">
        <v>393</v>
      </c>
      <c r="Q1750" s="10" t="s">
        <v>394</v>
      </c>
      <c r="R1750" s="13">
        <f t="shared" si="2"/>
        <v>6</v>
      </c>
      <c r="S1750" s="6"/>
      <c r="T1750" s="6"/>
      <c r="U1750" s="6"/>
    </row>
    <row r="1751">
      <c r="A1751" s="9">
        <v>44428.0</v>
      </c>
      <c r="B1751" s="10" t="s">
        <v>15</v>
      </c>
      <c r="C1751" s="10">
        <v>3446.0</v>
      </c>
      <c r="D1751" s="10" t="s">
        <v>396</v>
      </c>
      <c r="E1751" s="11">
        <v>300.0</v>
      </c>
      <c r="F1751" s="10" t="s">
        <v>18</v>
      </c>
      <c r="G1751" s="13">
        <f t="shared" si="1"/>
        <v>6</v>
      </c>
      <c r="H1751" s="6"/>
      <c r="I1751" s="6"/>
      <c r="J1751" s="6"/>
      <c r="M1751" s="9">
        <v>44428.0</v>
      </c>
      <c r="N1751" s="10" t="s">
        <v>15</v>
      </c>
      <c r="O1751" s="10">
        <v>3446.0</v>
      </c>
      <c r="P1751" s="10" t="s">
        <v>396</v>
      </c>
      <c r="Q1751" s="10" t="s">
        <v>18</v>
      </c>
      <c r="R1751" s="13">
        <f t="shared" si="2"/>
        <v>6</v>
      </c>
      <c r="S1751" s="6"/>
      <c r="T1751" s="6"/>
      <c r="U1751" s="6"/>
    </row>
    <row r="1752">
      <c r="A1752" s="9">
        <v>44428.0</v>
      </c>
      <c r="B1752" s="10" t="s">
        <v>15</v>
      </c>
      <c r="C1752" s="10" t="s">
        <v>137</v>
      </c>
      <c r="D1752" s="10" t="s">
        <v>393</v>
      </c>
      <c r="E1752" s="11">
        <v>260.0</v>
      </c>
      <c r="F1752" s="10" t="s">
        <v>394</v>
      </c>
      <c r="G1752" s="13">
        <f t="shared" si="1"/>
        <v>6</v>
      </c>
      <c r="H1752" s="6"/>
      <c r="I1752" s="6"/>
      <c r="J1752" s="6"/>
      <c r="M1752" s="9">
        <v>44428.0</v>
      </c>
      <c r="N1752" s="10" t="s">
        <v>15</v>
      </c>
      <c r="O1752" s="10" t="s">
        <v>137</v>
      </c>
      <c r="P1752" s="10" t="s">
        <v>393</v>
      </c>
      <c r="Q1752" s="10" t="s">
        <v>394</v>
      </c>
      <c r="R1752" s="13">
        <f t="shared" si="2"/>
        <v>6</v>
      </c>
      <c r="S1752" s="6"/>
      <c r="T1752" s="6"/>
      <c r="U1752" s="6"/>
    </row>
    <row r="1753">
      <c r="A1753" s="9">
        <v>44428.0</v>
      </c>
      <c r="B1753" s="10" t="s">
        <v>15</v>
      </c>
      <c r="C1753" s="10" t="s">
        <v>139</v>
      </c>
      <c r="D1753" s="10" t="s">
        <v>397</v>
      </c>
      <c r="E1753" s="11">
        <v>330.0</v>
      </c>
      <c r="F1753" s="10" t="s">
        <v>14</v>
      </c>
      <c r="G1753" s="13">
        <f t="shared" si="1"/>
        <v>6</v>
      </c>
      <c r="H1753" s="6"/>
      <c r="I1753" s="6"/>
      <c r="J1753" s="6"/>
      <c r="M1753" s="9">
        <v>44428.0</v>
      </c>
      <c r="N1753" s="10" t="s">
        <v>15</v>
      </c>
      <c r="O1753" s="10" t="s">
        <v>139</v>
      </c>
      <c r="P1753" s="10" t="s">
        <v>397</v>
      </c>
      <c r="Q1753" s="10" t="s">
        <v>14</v>
      </c>
      <c r="R1753" s="13">
        <f t="shared" si="2"/>
        <v>6</v>
      </c>
      <c r="S1753" s="6"/>
      <c r="T1753" s="6"/>
      <c r="U1753" s="6"/>
    </row>
    <row r="1754">
      <c r="A1754" s="9">
        <v>44428.0</v>
      </c>
      <c r="B1754" s="10" t="s">
        <v>69</v>
      </c>
      <c r="C1754" s="10" t="s">
        <v>71</v>
      </c>
      <c r="D1754" s="10" t="s">
        <v>398</v>
      </c>
      <c r="E1754" s="11">
        <v>190.0</v>
      </c>
      <c r="F1754" s="10" t="s">
        <v>18</v>
      </c>
      <c r="G1754" s="13">
        <f t="shared" si="1"/>
        <v>6</v>
      </c>
      <c r="H1754" s="6"/>
      <c r="I1754" s="6"/>
      <c r="J1754" s="6"/>
      <c r="M1754" s="9">
        <v>44428.0</v>
      </c>
      <c r="N1754" s="10" t="s">
        <v>69</v>
      </c>
      <c r="O1754" s="10" t="s">
        <v>71</v>
      </c>
      <c r="P1754" s="10" t="s">
        <v>398</v>
      </c>
      <c r="Q1754" s="10" t="s">
        <v>18</v>
      </c>
      <c r="R1754" s="13">
        <f t="shared" si="2"/>
        <v>6</v>
      </c>
      <c r="S1754" s="6"/>
      <c r="T1754" s="6"/>
      <c r="U1754" s="6"/>
    </row>
    <row r="1755">
      <c r="A1755" s="9">
        <v>44428.0</v>
      </c>
      <c r="B1755" s="10" t="s">
        <v>69</v>
      </c>
      <c r="C1755" s="10" t="s">
        <v>72</v>
      </c>
      <c r="D1755" s="10" t="s">
        <v>402</v>
      </c>
      <c r="E1755" s="11">
        <v>150.0</v>
      </c>
      <c r="F1755" s="10" t="s">
        <v>160</v>
      </c>
      <c r="G1755" s="13">
        <f t="shared" si="1"/>
        <v>6</v>
      </c>
      <c r="H1755" s="6"/>
      <c r="I1755" s="6"/>
      <c r="J1755" s="6"/>
      <c r="M1755" s="9">
        <v>44428.0</v>
      </c>
      <c r="N1755" s="10" t="s">
        <v>69</v>
      </c>
      <c r="O1755" s="10" t="s">
        <v>72</v>
      </c>
      <c r="P1755" s="10" t="s">
        <v>402</v>
      </c>
      <c r="Q1755" s="10" t="s">
        <v>160</v>
      </c>
      <c r="R1755" s="13">
        <f t="shared" si="2"/>
        <v>6</v>
      </c>
      <c r="S1755" s="6"/>
      <c r="T1755" s="6"/>
      <c r="U1755" s="6"/>
    </row>
    <row r="1756">
      <c r="A1756" s="9">
        <v>44428.0</v>
      </c>
      <c r="B1756" s="10" t="s">
        <v>69</v>
      </c>
      <c r="C1756" s="10" t="s">
        <v>73</v>
      </c>
      <c r="D1756" s="10" t="s">
        <v>395</v>
      </c>
      <c r="E1756" s="11">
        <v>250.0</v>
      </c>
      <c r="F1756" s="10" t="s">
        <v>394</v>
      </c>
      <c r="G1756" s="13">
        <f t="shared" si="1"/>
        <v>6</v>
      </c>
      <c r="H1756" s="6"/>
      <c r="I1756" s="6"/>
      <c r="J1756" s="6"/>
      <c r="M1756" s="9">
        <v>44428.0</v>
      </c>
      <c r="N1756" s="10" t="s">
        <v>69</v>
      </c>
      <c r="O1756" s="10" t="s">
        <v>73</v>
      </c>
      <c r="P1756" s="10" t="s">
        <v>395</v>
      </c>
      <c r="Q1756" s="10" t="s">
        <v>394</v>
      </c>
      <c r="R1756" s="13">
        <f t="shared" si="2"/>
        <v>6</v>
      </c>
      <c r="S1756" s="6"/>
      <c r="T1756" s="6"/>
      <c r="U1756" s="6"/>
    </row>
    <row r="1757">
      <c r="A1757" s="9">
        <v>44428.0</v>
      </c>
      <c r="B1757" s="10" t="s">
        <v>69</v>
      </c>
      <c r="C1757" s="10" t="s">
        <v>74</v>
      </c>
      <c r="D1757" s="10" t="s">
        <v>402</v>
      </c>
      <c r="E1757" s="11">
        <v>150.0</v>
      </c>
      <c r="F1757" s="10" t="s">
        <v>160</v>
      </c>
      <c r="G1757" s="13">
        <f t="shared" si="1"/>
        <v>6</v>
      </c>
      <c r="H1757" s="6"/>
      <c r="I1757" s="6"/>
      <c r="J1757" s="6"/>
      <c r="M1757" s="9">
        <v>44428.0</v>
      </c>
      <c r="N1757" s="10" t="s">
        <v>69</v>
      </c>
      <c r="O1757" s="10" t="s">
        <v>74</v>
      </c>
      <c r="P1757" s="10" t="s">
        <v>402</v>
      </c>
      <c r="Q1757" s="10" t="s">
        <v>160</v>
      </c>
      <c r="R1757" s="13">
        <f t="shared" si="2"/>
        <v>6</v>
      </c>
      <c r="S1757" s="6"/>
      <c r="T1757" s="6"/>
      <c r="U1757" s="6"/>
    </row>
    <row r="1758">
      <c r="A1758" s="9">
        <v>44428.0</v>
      </c>
      <c r="B1758" s="10" t="s">
        <v>69</v>
      </c>
      <c r="C1758" s="10">
        <v>7447.0</v>
      </c>
      <c r="D1758" s="10" t="s">
        <v>396</v>
      </c>
      <c r="E1758" s="11">
        <v>300.0</v>
      </c>
      <c r="F1758" s="10" t="s">
        <v>18</v>
      </c>
      <c r="G1758" s="13">
        <f t="shared" si="1"/>
        <v>6</v>
      </c>
      <c r="H1758" s="6"/>
      <c r="I1758" s="6"/>
      <c r="J1758" s="6"/>
      <c r="M1758" s="9">
        <v>44428.0</v>
      </c>
      <c r="N1758" s="10" t="s">
        <v>69</v>
      </c>
      <c r="O1758" s="10">
        <v>7447.0</v>
      </c>
      <c r="P1758" s="10" t="s">
        <v>396</v>
      </c>
      <c r="Q1758" s="10" t="s">
        <v>18</v>
      </c>
      <c r="R1758" s="13">
        <f t="shared" si="2"/>
        <v>6</v>
      </c>
      <c r="S1758" s="6"/>
      <c r="T1758" s="6"/>
      <c r="U1758" s="6"/>
    </row>
    <row r="1759">
      <c r="A1759" s="9">
        <v>44428.0</v>
      </c>
      <c r="B1759" s="10" t="s">
        <v>69</v>
      </c>
      <c r="C1759" s="10">
        <v>5649.0</v>
      </c>
      <c r="D1759" s="10" t="s">
        <v>396</v>
      </c>
      <c r="E1759" s="11">
        <v>300.0</v>
      </c>
      <c r="F1759" s="10" t="s">
        <v>18</v>
      </c>
      <c r="G1759" s="13">
        <f t="shared" si="1"/>
        <v>6</v>
      </c>
      <c r="H1759" s="6"/>
      <c r="I1759" s="6"/>
      <c r="J1759" s="6"/>
      <c r="M1759" s="9">
        <v>44428.0</v>
      </c>
      <c r="N1759" s="10" t="s">
        <v>69</v>
      </c>
      <c r="O1759" s="10">
        <v>5649.0</v>
      </c>
      <c r="P1759" s="10" t="s">
        <v>396</v>
      </c>
      <c r="Q1759" s="10" t="s">
        <v>18</v>
      </c>
      <c r="R1759" s="13">
        <f t="shared" si="2"/>
        <v>6</v>
      </c>
      <c r="S1759" s="6"/>
      <c r="T1759" s="6"/>
      <c r="U1759" s="6"/>
    </row>
    <row r="1760">
      <c r="A1760" s="9">
        <v>44428.0</v>
      </c>
      <c r="B1760" s="10" t="s">
        <v>69</v>
      </c>
      <c r="C1760" s="10">
        <v>9045.0</v>
      </c>
      <c r="D1760" s="10" t="s">
        <v>393</v>
      </c>
      <c r="E1760" s="11">
        <v>260.0</v>
      </c>
      <c r="F1760" s="10" t="s">
        <v>394</v>
      </c>
      <c r="G1760" s="13">
        <f t="shared" si="1"/>
        <v>6</v>
      </c>
      <c r="H1760" s="6"/>
      <c r="I1760" s="6"/>
      <c r="J1760" s="6"/>
      <c r="M1760" s="9">
        <v>44428.0</v>
      </c>
      <c r="N1760" s="10" t="s">
        <v>69</v>
      </c>
      <c r="O1760" s="10">
        <v>9045.0</v>
      </c>
      <c r="P1760" s="10" t="s">
        <v>393</v>
      </c>
      <c r="Q1760" s="10" t="s">
        <v>394</v>
      </c>
      <c r="R1760" s="13">
        <f t="shared" si="2"/>
        <v>6</v>
      </c>
      <c r="S1760" s="6"/>
      <c r="T1760" s="6"/>
      <c r="U1760" s="6"/>
    </row>
    <row r="1761">
      <c r="A1761" s="9">
        <v>44428.0</v>
      </c>
      <c r="B1761" s="10" t="s">
        <v>69</v>
      </c>
      <c r="C1761" s="10" t="s">
        <v>75</v>
      </c>
      <c r="D1761" s="10" t="s">
        <v>395</v>
      </c>
      <c r="E1761" s="11">
        <v>250.0</v>
      </c>
      <c r="F1761" s="10" t="s">
        <v>394</v>
      </c>
      <c r="G1761" s="13">
        <f t="shared" si="1"/>
        <v>6</v>
      </c>
      <c r="H1761" s="6"/>
      <c r="I1761" s="6"/>
      <c r="J1761" s="6"/>
      <c r="M1761" s="9">
        <v>44428.0</v>
      </c>
      <c r="N1761" s="10" t="s">
        <v>69</v>
      </c>
      <c r="O1761" s="10" t="s">
        <v>75</v>
      </c>
      <c r="P1761" s="10" t="s">
        <v>395</v>
      </c>
      <c r="Q1761" s="10" t="s">
        <v>394</v>
      </c>
      <c r="R1761" s="13">
        <f t="shared" si="2"/>
        <v>6</v>
      </c>
      <c r="S1761" s="6"/>
      <c r="T1761" s="6"/>
      <c r="U1761" s="6"/>
    </row>
    <row r="1762">
      <c r="A1762" s="9">
        <v>44428.0</v>
      </c>
      <c r="B1762" s="10" t="s">
        <v>69</v>
      </c>
      <c r="C1762" s="10">
        <v>5747.0</v>
      </c>
      <c r="D1762" s="10" t="s">
        <v>395</v>
      </c>
      <c r="E1762" s="11">
        <v>250.0</v>
      </c>
      <c r="F1762" s="10" t="s">
        <v>394</v>
      </c>
      <c r="G1762" s="13">
        <f t="shared" si="1"/>
        <v>6</v>
      </c>
      <c r="H1762" s="6"/>
      <c r="I1762" s="6"/>
      <c r="J1762" s="6"/>
      <c r="M1762" s="9">
        <v>44428.0</v>
      </c>
      <c r="N1762" s="10" t="s">
        <v>69</v>
      </c>
      <c r="O1762" s="10">
        <v>5747.0</v>
      </c>
      <c r="P1762" s="10" t="s">
        <v>395</v>
      </c>
      <c r="Q1762" s="10" t="s">
        <v>394</v>
      </c>
      <c r="R1762" s="13">
        <f t="shared" si="2"/>
        <v>6</v>
      </c>
      <c r="S1762" s="6"/>
      <c r="T1762" s="6"/>
      <c r="U1762" s="6"/>
    </row>
    <row r="1763">
      <c r="A1763" s="9">
        <v>44428.0</v>
      </c>
      <c r="B1763" s="10" t="s">
        <v>69</v>
      </c>
      <c r="C1763" s="10" t="s">
        <v>79</v>
      </c>
      <c r="D1763" s="10" t="s">
        <v>399</v>
      </c>
      <c r="E1763" s="11">
        <v>80.0</v>
      </c>
      <c r="F1763" s="10" t="s">
        <v>31</v>
      </c>
      <c r="G1763" s="13">
        <f t="shared" si="1"/>
        <v>6</v>
      </c>
      <c r="H1763" s="6"/>
      <c r="I1763" s="6"/>
      <c r="J1763" s="6"/>
      <c r="M1763" s="9">
        <v>44428.0</v>
      </c>
      <c r="N1763" s="10" t="s">
        <v>69</v>
      </c>
      <c r="O1763" s="10" t="s">
        <v>79</v>
      </c>
      <c r="P1763" s="10" t="s">
        <v>399</v>
      </c>
      <c r="Q1763" s="10" t="s">
        <v>31</v>
      </c>
      <c r="R1763" s="13">
        <f t="shared" si="2"/>
        <v>6</v>
      </c>
      <c r="S1763" s="6"/>
      <c r="T1763" s="6"/>
      <c r="U1763" s="6"/>
    </row>
    <row r="1764">
      <c r="A1764" s="9">
        <v>44428.0</v>
      </c>
      <c r="B1764" s="10" t="s">
        <v>69</v>
      </c>
      <c r="C1764" s="10" t="s">
        <v>81</v>
      </c>
      <c r="D1764" s="10" t="s">
        <v>397</v>
      </c>
      <c r="E1764" s="11">
        <v>330.0</v>
      </c>
      <c r="F1764" s="10" t="s">
        <v>14</v>
      </c>
      <c r="G1764" s="13">
        <f t="shared" si="1"/>
        <v>6</v>
      </c>
      <c r="H1764" s="6"/>
      <c r="I1764" s="6"/>
      <c r="J1764" s="6"/>
      <c r="M1764" s="9">
        <v>44428.0</v>
      </c>
      <c r="N1764" s="10" t="s">
        <v>69</v>
      </c>
      <c r="O1764" s="10" t="s">
        <v>81</v>
      </c>
      <c r="P1764" s="10" t="s">
        <v>397</v>
      </c>
      <c r="Q1764" s="10" t="s">
        <v>14</v>
      </c>
      <c r="R1764" s="13">
        <f t="shared" si="2"/>
        <v>6</v>
      </c>
      <c r="S1764" s="6"/>
      <c r="T1764" s="6"/>
      <c r="U1764" s="6"/>
    </row>
    <row r="1765">
      <c r="A1765" s="9">
        <v>44428.0</v>
      </c>
      <c r="B1765" s="10" t="s">
        <v>69</v>
      </c>
      <c r="C1765" s="10" t="s">
        <v>82</v>
      </c>
      <c r="D1765" s="10" t="s">
        <v>399</v>
      </c>
      <c r="E1765" s="11">
        <v>80.0</v>
      </c>
      <c r="F1765" s="10" t="s">
        <v>31</v>
      </c>
      <c r="G1765" s="13">
        <f t="shared" si="1"/>
        <v>6</v>
      </c>
      <c r="H1765" s="6"/>
      <c r="I1765" s="6"/>
      <c r="J1765" s="6"/>
      <c r="M1765" s="9">
        <v>44428.0</v>
      </c>
      <c r="N1765" s="10" t="s">
        <v>69</v>
      </c>
      <c r="O1765" s="10" t="s">
        <v>82</v>
      </c>
      <c r="P1765" s="10" t="s">
        <v>399</v>
      </c>
      <c r="Q1765" s="10" t="s">
        <v>31</v>
      </c>
      <c r="R1765" s="13">
        <f t="shared" si="2"/>
        <v>6</v>
      </c>
      <c r="S1765" s="6"/>
      <c r="T1765" s="6"/>
      <c r="U1765" s="6"/>
    </row>
    <row r="1766">
      <c r="A1766" s="9">
        <v>44428.0</v>
      </c>
      <c r="B1766" s="10" t="s">
        <v>69</v>
      </c>
      <c r="C1766" s="10" t="s">
        <v>83</v>
      </c>
      <c r="D1766" s="10" t="s">
        <v>398</v>
      </c>
      <c r="E1766" s="11">
        <v>190.0</v>
      </c>
      <c r="F1766" s="10" t="s">
        <v>18</v>
      </c>
      <c r="G1766" s="13">
        <f t="shared" si="1"/>
        <v>6</v>
      </c>
      <c r="H1766" s="6"/>
      <c r="I1766" s="6"/>
      <c r="J1766" s="6"/>
      <c r="M1766" s="9">
        <v>44428.0</v>
      </c>
      <c r="N1766" s="10" t="s">
        <v>69</v>
      </c>
      <c r="O1766" s="10" t="s">
        <v>83</v>
      </c>
      <c r="P1766" s="10" t="s">
        <v>398</v>
      </c>
      <c r="Q1766" s="10" t="s">
        <v>18</v>
      </c>
      <c r="R1766" s="13">
        <f t="shared" si="2"/>
        <v>6</v>
      </c>
      <c r="S1766" s="6"/>
      <c r="T1766" s="6"/>
      <c r="U1766" s="6"/>
    </row>
    <row r="1767">
      <c r="A1767" s="9">
        <v>44428.0</v>
      </c>
      <c r="B1767" s="10" t="s">
        <v>69</v>
      </c>
      <c r="C1767" s="10" t="s">
        <v>87</v>
      </c>
      <c r="D1767" s="10" t="s">
        <v>404</v>
      </c>
      <c r="E1767" s="11">
        <v>270.0</v>
      </c>
      <c r="F1767" s="10" t="s">
        <v>14</v>
      </c>
      <c r="G1767" s="13">
        <f t="shared" si="1"/>
        <v>6</v>
      </c>
      <c r="H1767" s="6"/>
      <c r="I1767" s="6"/>
      <c r="J1767" s="6"/>
      <c r="M1767" s="9">
        <v>44428.0</v>
      </c>
      <c r="N1767" s="10" t="s">
        <v>69</v>
      </c>
      <c r="O1767" s="10" t="s">
        <v>87</v>
      </c>
      <c r="P1767" s="10" t="s">
        <v>404</v>
      </c>
      <c r="Q1767" s="10" t="s">
        <v>14</v>
      </c>
      <c r="R1767" s="13">
        <f t="shared" si="2"/>
        <v>6</v>
      </c>
      <c r="S1767" s="6"/>
      <c r="T1767" s="6"/>
      <c r="U1767" s="6"/>
    </row>
    <row r="1768">
      <c r="A1768" s="9">
        <v>44429.0</v>
      </c>
      <c r="B1768" s="10" t="s">
        <v>23</v>
      </c>
      <c r="C1768" s="10" t="s">
        <v>39</v>
      </c>
      <c r="D1768" s="10" t="s">
        <v>399</v>
      </c>
      <c r="E1768" s="11">
        <v>80.0</v>
      </c>
      <c r="F1768" s="10" t="s">
        <v>31</v>
      </c>
      <c r="G1768" s="13">
        <f t="shared" si="1"/>
        <v>7</v>
      </c>
      <c r="H1768" s="6"/>
      <c r="I1768" s="6"/>
      <c r="J1768" s="6"/>
      <c r="M1768" s="9">
        <v>44429.0</v>
      </c>
      <c r="N1768" s="10" t="s">
        <v>23</v>
      </c>
      <c r="O1768" s="10" t="s">
        <v>39</v>
      </c>
      <c r="P1768" s="10" t="s">
        <v>399</v>
      </c>
      <c r="Q1768" s="10" t="s">
        <v>31</v>
      </c>
      <c r="R1768" s="13">
        <f t="shared" si="2"/>
        <v>7</v>
      </c>
      <c r="S1768" s="6"/>
      <c r="T1768" s="6"/>
      <c r="U1768" s="6"/>
    </row>
    <row r="1769">
      <c r="A1769" s="9">
        <v>44429.0</v>
      </c>
      <c r="B1769" s="10" t="s">
        <v>254</v>
      </c>
      <c r="C1769" s="10" t="s">
        <v>328</v>
      </c>
      <c r="D1769" s="10" t="s">
        <v>404</v>
      </c>
      <c r="E1769" s="11">
        <v>270.0</v>
      </c>
      <c r="F1769" s="10" t="s">
        <v>14</v>
      </c>
      <c r="G1769" s="13">
        <f t="shared" si="1"/>
        <v>7</v>
      </c>
      <c r="H1769" s="6"/>
      <c r="I1769" s="6"/>
      <c r="J1769" s="6"/>
      <c r="M1769" s="9">
        <v>44429.0</v>
      </c>
      <c r="N1769" s="10" t="s">
        <v>254</v>
      </c>
      <c r="O1769" s="10" t="s">
        <v>328</v>
      </c>
      <c r="P1769" s="10" t="s">
        <v>404</v>
      </c>
      <c r="Q1769" s="10" t="s">
        <v>14</v>
      </c>
      <c r="R1769" s="13">
        <f t="shared" si="2"/>
        <v>7</v>
      </c>
      <c r="S1769" s="6"/>
      <c r="T1769" s="6"/>
      <c r="U1769" s="6"/>
    </row>
    <row r="1770">
      <c r="A1770" s="9">
        <v>44429.0</v>
      </c>
      <c r="B1770" s="10" t="s">
        <v>254</v>
      </c>
      <c r="C1770" s="10">
        <v>4746.0</v>
      </c>
      <c r="D1770" s="10" t="s">
        <v>398</v>
      </c>
      <c r="E1770" s="11">
        <v>190.0</v>
      </c>
      <c r="F1770" s="10" t="s">
        <v>18</v>
      </c>
      <c r="G1770" s="13">
        <f t="shared" si="1"/>
        <v>7</v>
      </c>
      <c r="H1770" s="6"/>
      <c r="I1770" s="6"/>
      <c r="J1770" s="6"/>
      <c r="M1770" s="9">
        <v>44429.0</v>
      </c>
      <c r="N1770" s="10" t="s">
        <v>254</v>
      </c>
      <c r="O1770" s="10">
        <v>4746.0</v>
      </c>
      <c r="P1770" s="10" t="s">
        <v>398</v>
      </c>
      <c r="Q1770" s="10" t="s">
        <v>18</v>
      </c>
      <c r="R1770" s="13">
        <f t="shared" si="2"/>
        <v>7</v>
      </c>
      <c r="S1770" s="6"/>
      <c r="T1770" s="6"/>
      <c r="U1770" s="6"/>
    </row>
    <row r="1771">
      <c r="A1771" s="9">
        <v>44429.0</v>
      </c>
      <c r="B1771" s="10" t="s">
        <v>97</v>
      </c>
      <c r="C1771" s="16">
        <v>1.0E46</v>
      </c>
      <c r="D1771" s="10" t="s">
        <v>398</v>
      </c>
      <c r="E1771" s="11">
        <v>190.0</v>
      </c>
      <c r="F1771" s="10" t="s">
        <v>18</v>
      </c>
      <c r="G1771" s="13">
        <f t="shared" si="1"/>
        <v>7</v>
      </c>
      <c r="H1771" s="6"/>
      <c r="I1771" s="6"/>
      <c r="J1771" s="6"/>
      <c r="M1771" s="9">
        <v>44429.0</v>
      </c>
      <c r="N1771" s="10" t="s">
        <v>97</v>
      </c>
      <c r="O1771" s="16">
        <v>1.0E46</v>
      </c>
      <c r="P1771" s="10" t="s">
        <v>398</v>
      </c>
      <c r="Q1771" s="10" t="s">
        <v>18</v>
      </c>
      <c r="R1771" s="13">
        <f t="shared" si="2"/>
        <v>7</v>
      </c>
      <c r="S1771" s="6"/>
      <c r="T1771" s="6"/>
      <c r="U1771" s="6"/>
    </row>
    <row r="1772">
      <c r="A1772" s="9">
        <v>44429.0</v>
      </c>
      <c r="B1772" s="10" t="s">
        <v>400</v>
      </c>
      <c r="C1772" s="10" t="s">
        <v>405</v>
      </c>
      <c r="D1772" s="10" t="s">
        <v>399</v>
      </c>
      <c r="E1772" s="11">
        <v>80.0</v>
      </c>
      <c r="F1772" s="10" t="s">
        <v>31</v>
      </c>
      <c r="G1772" s="13">
        <f t="shared" si="1"/>
        <v>7</v>
      </c>
      <c r="H1772" s="6"/>
      <c r="I1772" s="6"/>
      <c r="J1772" s="6"/>
      <c r="M1772" s="9">
        <v>44429.0</v>
      </c>
      <c r="N1772" s="10" t="s">
        <v>400</v>
      </c>
      <c r="O1772" s="10" t="s">
        <v>405</v>
      </c>
      <c r="P1772" s="10" t="s">
        <v>399</v>
      </c>
      <c r="Q1772" s="10" t="s">
        <v>31</v>
      </c>
      <c r="R1772" s="13">
        <f t="shared" si="2"/>
        <v>7</v>
      </c>
      <c r="S1772" s="6"/>
      <c r="T1772" s="6"/>
      <c r="U1772" s="6"/>
    </row>
    <row r="1773">
      <c r="A1773" s="9">
        <v>44429.0</v>
      </c>
      <c r="B1773" s="10" t="s">
        <v>400</v>
      </c>
      <c r="C1773" s="10">
        <v>6742.0</v>
      </c>
      <c r="D1773" s="10" t="s">
        <v>393</v>
      </c>
      <c r="E1773" s="11">
        <v>260.0</v>
      </c>
      <c r="F1773" s="10" t="s">
        <v>394</v>
      </c>
      <c r="G1773" s="13">
        <f t="shared" si="1"/>
        <v>7</v>
      </c>
      <c r="H1773" s="6"/>
      <c r="I1773" s="6"/>
      <c r="J1773" s="6"/>
      <c r="M1773" s="9">
        <v>44429.0</v>
      </c>
      <c r="N1773" s="10" t="s">
        <v>400</v>
      </c>
      <c r="O1773" s="10">
        <v>6742.0</v>
      </c>
      <c r="P1773" s="10" t="s">
        <v>393</v>
      </c>
      <c r="Q1773" s="10" t="s">
        <v>394</v>
      </c>
      <c r="R1773" s="13">
        <f t="shared" si="2"/>
        <v>7</v>
      </c>
      <c r="S1773" s="6"/>
      <c r="T1773" s="6"/>
      <c r="U1773" s="6"/>
    </row>
    <row r="1774">
      <c r="A1774" s="9">
        <v>44429.0</v>
      </c>
      <c r="B1774" s="10" t="s">
        <v>15</v>
      </c>
      <c r="C1774" s="10" t="s">
        <v>181</v>
      </c>
      <c r="D1774" s="10" t="s">
        <v>398</v>
      </c>
      <c r="E1774" s="11">
        <v>190.0</v>
      </c>
      <c r="F1774" s="10" t="s">
        <v>18</v>
      </c>
      <c r="G1774" s="13">
        <f t="shared" si="1"/>
        <v>7</v>
      </c>
      <c r="H1774" s="6"/>
      <c r="I1774" s="6"/>
      <c r="J1774" s="6"/>
      <c r="M1774" s="9">
        <v>44429.0</v>
      </c>
      <c r="N1774" s="10" t="s">
        <v>15</v>
      </c>
      <c r="O1774" s="10" t="s">
        <v>181</v>
      </c>
      <c r="P1774" s="10" t="s">
        <v>398</v>
      </c>
      <c r="Q1774" s="10" t="s">
        <v>18</v>
      </c>
      <c r="R1774" s="13">
        <f t="shared" si="2"/>
        <v>7</v>
      </c>
      <c r="S1774" s="6"/>
      <c r="T1774" s="6"/>
      <c r="U1774" s="6"/>
    </row>
    <row r="1775">
      <c r="A1775" s="9">
        <v>44429.0</v>
      </c>
      <c r="B1775" s="10" t="s">
        <v>15</v>
      </c>
      <c r="C1775" s="10" t="s">
        <v>217</v>
      </c>
      <c r="D1775" s="10" t="s">
        <v>398</v>
      </c>
      <c r="E1775" s="11">
        <v>190.0</v>
      </c>
      <c r="F1775" s="10" t="s">
        <v>18</v>
      </c>
      <c r="G1775" s="13">
        <f t="shared" si="1"/>
        <v>7</v>
      </c>
      <c r="H1775" s="6"/>
      <c r="I1775" s="6"/>
      <c r="J1775" s="6"/>
      <c r="M1775" s="9">
        <v>44429.0</v>
      </c>
      <c r="N1775" s="10" t="s">
        <v>15</v>
      </c>
      <c r="O1775" s="10" t="s">
        <v>217</v>
      </c>
      <c r="P1775" s="10" t="s">
        <v>398</v>
      </c>
      <c r="Q1775" s="10" t="s">
        <v>18</v>
      </c>
      <c r="R1775" s="13">
        <f t="shared" si="2"/>
        <v>7</v>
      </c>
      <c r="S1775" s="6"/>
      <c r="T1775" s="6"/>
      <c r="U1775" s="6"/>
    </row>
    <row r="1776">
      <c r="A1776" s="9">
        <v>44429.0</v>
      </c>
      <c r="B1776" s="10" t="s">
        <v>15</v>
      </c>
      <c r="C1776" s="10" t="s">
        <v>132</v>
      </c>
      <c r="D1776" s="10" t="s">
        <v>396</v>
      </c>
      <c r="E1776" s="11">
        <v>300.0</v>
      </c>
      <c r="F1776" s="10" t="s">
        <v>18</v>
      </c>
      <c r="G1776" s="13">
        <f t="shared" si="1"/>
        <v>7</v>
      </c>
      <c r="H1776" s="6"/>
      <c r="I1776" s="6"/>
      <c r="J1776" s="6"/>
      <c r="M1776" s="9">
        <v>44429.0</v>
      </c>
      <c r="N1776" s="10" t="s">
        <v>15</v>
      </c>
      <c r="O1776" s="10" t="s">
        <v>132</v>
      </c>
      <c r="P1776" s="10" t="s">
        <v>396</v>
      </c>
      <c r="Q1776" s="10" t="s">
        <v>18</v>
      </c>
      <c r="R1776" s="13">
        <f t="shared" si="2"/>
        <v>7</v>
      </c>
      <c r="S1776" s="6"/>
      <c r="T1776" s="6"/>
      <c r="U1776" s="6"/>
    </row>
    <row r="1777">
      <c r="A1777" s="9">
        <v>44429.0</v>
      </c>
      <c r="B1777" s="10" t="s">
        <v>15</v>
      </c>
      <c r="C1777" s="16">
        <v>5.0E49</v>
      </c>
      <c r="D1777" s="10" t="s">
        <v>395</v>
      </c>
      <c r="E1777" s="11">
        <v>250.0</v>
      </c>
      <c r="F1777" s="10" t="s">
        <v>394</v>
      </c>
      <c r="G1777" s="13">
        <f t="shared" si="1"/>
        <v>7</v>
      </c>
      <c r="H1777" s="6"/>
      <c r="I1777" s="6"/>
      <c r="J1777" s="6"/>
      <c r="M1777" s="9">
        <v>44429.0</v>
      </c>
      <c r="N1777" s="10" t="s">
        <v>15</v>
      </c>
      <c r="O1777" s="16">
        <v>5.0E49</v>
      </c>
      <c r="P1777" s="10" t="s">
        <v>395</v>
      </c>
      <c r="Q1777" s="10" t="s">
        <v>394</v>
      </c>
      <c r="R1777" s="13">
        <f t="shared" si="2"/>
        <v>7</v>
      </c>
      <c r="S1777" s="6"/>
      <c r="T1777" s="6"/>
      <c r="U1777" s="6"/>
    </row>
    <row r="1778">
      <c r="A1778" s="9">
        <v>44429.0</v>
      </c>
      <c r="B1778" s="10" t="s">
        <v>15</v>
      </c>
      <c r="C1778" s="16">
        <v>5.0E49</v>
      </c>
      <c r="D1778" s="10" t="s">
        <v>399</v>
      </c>
      <c r="E1778" s="11">
        <v>80.0</v>
      </c>
      <c r="F1778" s="10" t="s">
        <v>31</v>
      </c>
      <c r="G1778" s="13">
        <f t="shared" si="1"/>
        <v>7</v>
      </c>
      <c r="H1778" s="6"/>
      <c r="I1778" s="6"/>
      <c r="J1778" s="6"/>
      <c r="M1778" s="9">
        <v>44429.0</v>
      </c>
      <c r="N1778" s="10" t="s">
        <v>15</v>
      </c>
      <c r="O1778" s="16">
        <v>5.0E49</v>
      </c>
      <c r="P1778" s="10" t="s">
        <v>399</v>
      </c>
      <c r="Q1778" s="10" t="s">
        <v>31</v>
      </c>
      <c r="R1778" s="13">
        <f t="shared" si="2"/>
        <v>7</v>
      </c>
      <c r="S1778" s="6"/>
      <c r="T1778" s="6"/>
      <c r="U1778" s="6"/>
    </row>
    <row r="1779">
      <c r="A1779" s="9">
        <v>44429.0</v>
      </c>
      <c r="B1779" s="10" t="s">
        <v>15</v>
      </c>
      <c r="C1779" s="10" t="s">
        <v>134</v>
      </c>
      <c r="D1779" s="10" t="s">
        <v>399</v>
      </c>
      <c r="E1779" s="11">
        <v>80.0</v>
      </c>
      <c r="F1779" s="10" t="s">
        <v>31</v>
      </c>
      <c r="G1779" s="13">
        <f t="shared" si="1"/>
        <v>7</v>
      </c>
      <c r="H1779" s="6"/>
      <c r="I1779" s="6"/>
      <c r="J1779" s="6"/>
      <c r="M1779" s="9">
        <v>44429.0</v>
      </c>
      <c r="N1779" s="10" t="s">
        <v>15</v>
      </c>
      <c r="O1779" s="10" t="s">
        <v>134</v>
      </c>
      <c r="P1779" s="10" t="s">
        <v>399</v>
      </c>
      <c r="Q1779" s="10" t="s">
        <v>31</v>
      </c>
      <c r="R1779" s="13">
        <f t="shared" si="2"/>
        <v>7</v>
      </c>
      <c r="S1779" s="6"/>
      <c r="T1779" s="6"/>
      <c r="U1779" s="6"/>
    </row>
    <row r="1780">
      <c r="A1780" s="9">
        <v>44429.0</v>
      </c>
      <c r="B1780" s="10" t="s">
        <v>15</v>
      </c>
      <c r="C1780" s="10" t="s">
        <v>219</v>
      </c>
      <c r="D1780" s="10" t="s">
        <v>396</v>
      </c>
      <c r="E1780" s="11">
        <v>300.0</v>
      </c>
      <c r="F1780" s="10" t="s">
        <v>18</v>
      </c>
      <c r="G1780" s="13">
        <f t="shared" si="1"/>
        <v>7</v>
      </c>
      <c r="H1780" s="6"/>
      <c r="I1780" s="6"/>
      <c r="J1780" s="6"/>
      <c r="M1780" s="9">
        <v>44429.0</v>
      </c>
      <c r="N1780" s="10" t="s">
        <v>15</v>
      </c>
      <c r="O1780" s="10" t="s">
        <v>219</v>
      </c>
      <c r="P1780" s="10" t="s">
        <v>396</v>
      </c>
      <c r="Q1780" s="10" t="s">
        <v>18</v>
      </c>
      <c r="R1780" s="13">
        <f t="shared" si="2"/>
        <v>7</v>
      </c>
      <c r="S1780" s="6"/>
      <c r="T1780" s="6"/>
      <c r="U1780" s="6"/>
    </row>
    <row r="1781">
      <c r="A1781" s="9">
        <v>44429.0</v>
      </c>
      <c r="B1781" s="10" t="s">
        <v>15</v>
      </c>
      <c r="C1781" s="10">
        <v>4645.0</v>
      </c>
      <c r="D1781" s="10" t="s">
        <v>404</v>
      </c>
      <c r="E1781" s="11">
        <v>270.0</v>
      </c>
      <c r="F1781" s="10" t="s">
        <v>14</v>
      </c>
      <c r="G1781" s="13">
        <f t="shared" si="1"/>
        <v>7</v>
      </c>
      <c r="H1781" s="6"/>
      <c r="I1781" s="6"/>
      <c r="J1781" s="6"/>
      <c r="M1781" s="9">
        <v>44429.0</v>
      </c>
      <c r="N1781" s="10" t="s">
        <v>15</v>
      </c>
      <c r="O1781" s="10">
        <v>4645.0</v>
      </c>
      <c r="P1781" s="10" t="s">
        <v>404</v>
      </c>
      <c r="Q1781" s="10" t="s">
        <v>14</v>
      </c>
      <c r="R1781" s="13">
        <f t="shared" si="2"/>
        <v>7</v>
      </c>
      <c r="S1781" s="6"/>
      <c r="T1781" s="6"/>
      <c r="U1781" s="6"/>
    </row>
    <row r="1782">
      <c r="A1782" s="9">
        <v>44429.0</v>
      </c>
      <c r="B1782" s="10" t="s">
        <v>15</v>
      </c>
      <c r="C1782" s="10" t="s">
        <v>136</v>
      </c>
      <c r="D1782" s="10" t="s">
        <v>409</v>
      </c>
      <c r="E1782" s="11">
        <v>180.0</v>
      </c>
      <c r="F1782" s="10" t="s">
        <v>21</v>
      </c>
      <c r="G1782" s="13">
        <f t="shared" si="1"/>
        <v>7</v>
      </c>
      <c r="H1782" s="6"/>
      <c r="I1782" s="6"/>
      <c r="J1782" s="6"/>
      <c r="M1782" s="9">
        <v>44429.0</v>
      </c>
      <c r="N1782" s="10" t="s">
        <v>15</v>
      </c>
      <c r="O1782" s="10" t="s">
        <v>136</v>
      </c>
      <c r="P1782" s="10" t="s">
        <v>409</v>
      </c>
      <c r="Q1782" s="10" t="s">
        <v>21</v>
      </c>
      <c r="R1782" s="13">
        <f t="shared" si="2"/>
        <v>7</v>
      </c>
      <c r="S1782" s="6"/>
      <c r="T1782" s="6"/>
      <c r="U1782" s="6"/>
    </row>
    <row r="1783">
      <c r="A1783" s="9">
        <v>44429.0</v>
      </c>
      <c r="B1783" s="10" t="s">
        <v>15</v>
      </c>
      <c r="C1783" s="10" t="s">
        <v>182</v>
      </c>
      <c r="D1783" s="10" t="s">
        <v>398</v>
      </c>
      <c r="E1783" s="11">
        <v>190.0</v>
      </c>
      <c r="F1783" s="10" t="s">
        <v>18</v>
      </c>
      <c r="G1783" s="13">
        <f t="shared" si="1"/>
        <v>7</v>
      </c>
      <c r="H1783" s="6"/>
      <c r="I1783" s="6"/>
      <c r="J1783" s="6"/>
      <c r="M1783" s="9">
        <v>44429.0</v>
      </c>
      <c r="N1783" s="10" t="s">
        <v>15</v>
      </c>
      <c r="O1783" s="10" t="s">
        <v>182</v>
      </c>
      <c r="P1783" s="10" t="s">
        <v>398</v>
      </c>
      <c r="Q1783" s="10" t="s">
        <v>18</v>
      </c>
      <c r="R1783" s="13">
        <f t="shared" si="2"/>
        <v>7</v>
      </c>
      <c r="S1783" s="6"/>
      <c r="T1783" s="6"/>
      <c r="U1783" s="6"/>
    </row>
    <row r="1784">
      <c r="A1784" s="9">
        <v>44429.0</v>
      </c>
      <c r="B1784" s="10" t="s">
        <v>15</v>
      </c>
      <c r="C1784" s="10">
        <v>3446.0</v>
      </c>
      <c r="D1784" s="10" t="s">
        <v>402</v>
      </c>
      <c r="E1784" s="11">
        <v>150.0</v>
      </c>
      <c r="F1784" s="10" t="s">
        <v>160</v>
      </c>
      <c r="G1784" s="13">
        <f t="shared" si="1"/>
        <v>7</v>
      </c>
      <c r="H1784" s="6"/>
      <c r="I1784" s="6"/>
      <c r="J1784" s="6"/>
      <c r="M1784" s="9">
        <v>44429.0</v>
      </c>
      <c r="N1784" s="10" t="s">
        <v>15</v>
      </c>
      <c r="O1784" s="10">
        <v>3446.0</v>
      </c>
      <c r="P1784" s="10" t="s">
        <v>402</v>
      </c>
      <c r="Q1784" s="10" t="s">
        <v>160</v>
      </c>
      <c r="R1784" s="13">
        <f t="shared" si="2"/>
        <v>7</v>
      </c>
      <c r="S1784" s="6"/>
      <c r="T1784" s="6"/>
      <c r="U1784" s="6"/>
    </row>
    <row r="1785">
      <c r="A1785" s="9">
        <v>44429.0</v>
      </c>
      <c r="B1785" s="10" t="s">
        <v>15</v>
      </c>
      <c r="C1785" s="10" t="s">
        <v>137</v>
      </c>
      <c r="D1785" s="10" t="s">
        <v>395</v>
      </c>
      <c r="E1785" s="11">
        <v>250.0</v>
      </c>
      <c r="F1785" s="10" t="s">
        <v>394</v>
      </c>
      <c r="G1785" s="13">
        <f t="shared" si="1"/>
        <v>7</v>
      </c>
      <c r="H1785" s="6"/>
      <c r="I1785" s="6"/>
      <c r="J1785" s="6"/>
      <c r="M1785" s="9">
        <v>44429.0</v>
      </c>
      <c r="N1785" s="10" t="s">
        <v>15</v>
      </c>
      <c r="O1785" s="10" t="s">
        <v>137</v>
      </c>
      <c r="P1785" s="10" t="s">
        <v>395</v>
      </c>
      <c r="Q1785" s="10" t="s">
        <v>394</v>
      </c>
      <c r="R1785" s="13">
        <f t="shared" si="2"/>
        <v>7</v>
      </c>
      <c r="S1785" s="6"/>
      <c r="T1785" s="6"/>
      <c r="U1785" s="6"/>
    </row>
    <row r="1786">
      <c r="A1786" s="9">
        <v>44429.0</v>
      </c>
      <c r="B1786" s="10" t="s">
        <v>15</v>
      </c>
      <c r="C1786" s="10" t="s">
        <v>139</v>
      </c>
      <c r="D1786" s="10" t="s">
        <v>393</v>
      </c>
      <c r="E1786" s="11">
        <v>260.0</v>
      </c>
      <c r="F1786" s="10" t="s">
        <v>394</v>
      </c>
      <c r="G1786" s="13">
        <f t="shared" si="1"/>
        <v>7</v>
      </c>
      <c r="H1786" s="6"/>
      <c r="I1786" s="6"/>
      <c r="J1786" s="6"/>
      <c r="M1786" s="9">
        <v>44429.0</v>
      </c>
      <c r="N1786" s="10" t="s">
        <v>15</v>
      </c>
      <c r="O1786" s="10" t="s">
        <v>139</v>
      </c>
      <c r="P1786" s="10" t="s">
        <v>393</v>
      </c>
      <c r="Q1786" s="10" t="s">
        <v>394</v>
      </c>
      <c r="R1786" s="13">
        <f t="shared" si="2"/>
        <v>7</v>
      </c>
      <c r="S1786" s="6"/>
      <c r="T1786" s="6"/>
      <c r="U1786" s="6"/>
    </row>
    <row r="1787">
      <c r="A1787" s="9">
        <v>44429.0</v>
      </c>
      <c r="B1787" s="10" t="s">
        <v>15</v>
      </c>
      <c r="C1787" s="10" t="s">
        <v>139</v>
      </c>
      <c r="D1787" s="10" t="s">
        <v>399</v>
      </c>
      <c r="E1787" s="11">
        <v>80.0</v>
      </c>
      <c r="F1787" s="10" t="s">
        <v>31</v>
      </c>
      <c r="G1787" s="13">
        <f t="shared" si="1"/>
        <v>7</v>
      </c>
      <c r="H1787" s="6"/>
      <c r="I1787" s="6"/>
      <c r="J1787" s="6"/>
      <c r="M1787" s="9">
        <v>44429.0</v>
      </c>
      <c r="N1787" s="10" t="s">
        <v>15</v>
      </c>
      <c r="O1787" s="10" t="s">
        <v>139</v>
      </c>
      <c r="P1787" s="10" t="s">
        <v>399</v>
      </c>
      <c r="Q1787" s="10" t="s">
        <v>31</v>
      </c>
      <c r="R1787" s="13">
        <f t="shared" si="2"/>
        <v>7</v>
      </c>
      <c r="S1787" s="6"/>
      <c r="T1787" s="6"/>
      <c r="U1787" s="6"/>
    </row>
    <row r="1788">
      <c r="A1788" s="9">
        <v>44429.0</v>
      </c>
      <c r="B1788" s="10" t="s">
        <v>248</v>
      </c>
      <c r="C1788" s="10" t="s">
        <v>410</v>
      </c>
      <c r="D1788" s="10" t="s">
        <v>398</v>
      </c>
      <c r="E1788" s="11">
        <v>190.0</v>
      </c>
      <c r="F1788" s="10" t="s">
        <v>18</v>
      </c>
      <c r="G1788" s="13">
        <f t="shared" si="1"/>
        <v>7</v>
      </c>
      <c r="H1788" s="6"/>
      <c r="I1788" s="6"/>
      <c r="J1788" s="6"/>
      <c r="M1788" s="9">
        <v>44429.0</v>
      </c>
      <c r="N1788" s="10" t="s">
        <v>248</v>
      </c>
      <c r="O1788" s="10" t="s">
        <v>410</v>
      </c>
      <c r="P1788" s="10" t="s">
        <v>398</v>
      </c>
      <c r="Q1788" s="10" t="s">
        <v>18</v>
      </c>
      <c r="R1788" s="13">
        <f t="shared" si="2"/>
        <v>7</v>
      </c>
      <c r="S1788" s="6"/>
      <c r="T1788" s="6"/>
      <c r="U1788" s="6"/>
    </row>
    <row r="1789">
      <c r="A1789" s="9">
        <v>44429.0</v>
      </c>
      <c r="B1789" s="10" t="s">
        <v>248</v>
      </c>
      <c r="C1789" s="10" t="s">
        <v>251</v>
      </c>
      <c r="D1789" s="10" t="s">
        <v>396</v>
      </c>
      <c r="E1789" s="11">
        <v>300.0</v>
      </c>
      <c r="F1789" s="10" t="s">
        <v>18</v>
      </c>
      <c r="G1789" s="13">
        <f t="shared" si="1"/>
        <v>7</v>
      </c>
      <c r="H1789" s="6"/>
      <c r="I1789" s="6"/>
      <c r="J1789" s="6"/>
      <c r="M1789" s="9">
        <v>44429.0</v>
      </c>
      <c r="N1789" s="10" t="s">
        <v>248</v>
      </c>
      <c r="O1789" s="10" t="s">
        <v>251</v>
      </c>
      <c r="P1789" s="10" t="s">
        <v>396</v>
      </c>
      <c r="Q1789" s="10" t="s">
        <v>18</v>
      </c>
      <c r="R1789" s="13">
        <f t="shared" si="2"/>
        <v>7</v>
      </c>
      <c r="S1789" s="6"/>
      <c r="T1789" s="6"/>
      <c r="U1789" s="6"/>
    </row>
    <row r="1790">
      <c r="A1790" s="9">
        <v>44429.0</v>
      </c>
      <c r="B1790" s="10" t="s">
        <v>69</v>
      </c>
      <c r="C1790" s="10" t="s">
        <v>71</v>
      </c>
      <c r="D1790" s="10" t="s">
        <v>399</v>
      </c>
      <c r="E1790" s="11">
        <v>80.0</v>
      </c>
      <c r="F1790" s="10" t="s">
        <v>31</v>
      </c>
      <c r="G1790" s="13">
        <f t="shared" si="1"/>
        <v>7</v>
      </c>
      <c r="H1790" s="6"/>
      <c r="I1790" s="6"/>
      <c r="J1790" s="6"/>
      <c r="M1790" s="9">
        <v>44429.0</v>
      </c>
      <c r="N1790" s="10" t="s">
        <v>69</v>
      </c>
      <c r="O1790" s="10" t="s">
        <v>71</v>
      </c>
      <c r="P1790" s="10" t="s">
        <v>399</v>
      </c>
      <c r="Q1790" s="10" t="s">
        <v>31</v>
      </c>
      <c r="R1790" s="13">
        <f t="shared" si="2"/>
        <v>7</v>
      </c>
      <c r="S1790" s="6"/>
      <c r="T1790" s="6"/>
      <c r="U1790" s="6"/>
    </row>
    <row r="1791">
      <c r="A1791" s="9">
        <v>44429.0</v>
      </c>
      <c r="B1791" s="10" t="s">
        <v>69</v>
      </c>
      <c r="C1791" s="10" t="s">
        <v>72</v>
      </c>
      <c r="D1791" s="10" t="s">
        <v>398</v>
      </c>
      <c r="E1791" s="11">
        <v>190.0</v>
      </c>
      <c r="F1791" s="10" t="s">
        <v>18</v>
      </c>
      <c r="G1791" s="13">
        <f t="shared" si="1"/>
        <v>7</v>
      </c>
      <c r="H1791" s="6"/>
      <c r="I1791" s="6"/>
      <c r="J1791" s="6"/>
      <c r="M1791" s="9">
        <v>44429.0</v>
      </c>
      <c r="N1791" s="10" t="s">
        <v>69</v>
      </c>
      <c r="O1791" s="10" t="s">
        <v>72</v>
      </c>
      <c r="P1791" s="10" t="s">
        <v>398</v>
      </c>
      <c r="Q1791" s="10" t="s">
        <v>18</v>
      </c>
      <c r="R1791" s="13">
        <f t="shared" si="2"/>
        <v>7</v>
      </c>
      <c r="S1791" s="6"/>
      <c r="T1791" s="6"/>
      <c r="U1791" s="6"/>
    </row>
    <row r="1792">
      <c r="A1792" s="9">
        <v>44429.0</v>
      </c>
      <c r="B1792" s="10" t="s">
        <v>69</v>
      </c>
      <c r="C1792" s="10" t="s">
        <v>73</v>
      </c>
      <c r="D1792" s="10" t="s">
        <v>398</v>
      </c>
      <c r="E1792" s="11">
        <v>190.0</v>
      </c>
      <c r="F1792" s="10" t="s">
        <v>18</v>
      </c>
      <c r="G1792" s="13">
        <f t="shared" si="1"/>
        <v>7</v>
      </c>
      <c r="H1792" s="6"/>
      <c r="I1792" s="6"/>
      <c r="J1792" s="6"/>
      <c r="M1792" s="9">
        <v>44429.0</v>
      </c>
      <c r="N1792" s="10" t="s">
        <v>69</v>
      </c>
      <c r="O1792" s="10" t="s">
        <v>73</v>
      </c>
      <c r="P1792" s="10" t="s">
        <v>398</v>
      </c>
      <c r="Q1792" s="10" t="s">
        <v>18</v>
      </c>
      <c r="R1792" s="13">
        <f t="shared" si="2"/>
        <v>7</v>
      </c>
      <c r="S1792" s="6"/>
      <c r="T1792" s="6"/>
      <c r="U1792" s="6"/>
    </row>
    <row r="1793">
      <c r="A1793" s="9">
        <v>44429.0</v>
      </c>
      <c r="B1793" s="10" t="s">
        <v>69</v>
      </c>
      <c r="C1793" s="10" t="s">
        <v>74</v>
      </c>
      <c r="D1793" s="10" t="s">
        <v>398</v>
      </c>
      <c r="E1793" s="11">
        <v>190.0</v>
      </c>
      <c r="F1793" s="10" t="s">
        <v>18</v>
      </c>
      <c r="G1793" s="13">
        <f t="shared" si="1"/>
        <v>7</v>
      </c>
      <c r="H1793" s="6"/>
      <c r="I1793" s="6"/>
      <c r="J1793" s="6"/>
      <c r="M1793" s="9">
        <v>44429.0</v>
      </c>
      <c r="N1793" s="10" t="s">
        <v>69</v>
      </c>
      <c r="O1793" s="10" t="s">
        <v>74</v>
      </c>
      <c r="P1793" s="10" t="s">
        <v>398</v>
      </c>
      <c r="Q1793" s="10" t="s">
        <v>18</v>
      </c>
      <c r="R1793" s="13">
        <f t="shared" si="2"/>
        <v>7</v>
      </c>
      <c r="S1793" s="6"/>
      <c r="T1793" s="6"/>
      <c r="U1793" s="6"/>
    </row>
    <row r="1794">
      <c r="A1794" s="9">
        <v>44429.0</v>
      </c>
      <c r="B1794" s="10" t="s">
        <v>69</v>
      </c>
      <c r="C1794" s="10">
        <v>7447.0</v>
      </c>
      <c r="D1794" s="10" t="s">
        <v>404</v>
      </c>
      <c r="E1794" s="11">
        <v>270.0</v>
      </c>
      <c r="F1794" s="10" t="s">
        <v>14</v>
      </c>
      <c r="G1794" s="13">
        <f t="shared" si="1"/>
        <v>7</v>
      </c>
      <c r="H1794" s="6"/>
      <c r="I1794" s="6"/>
      <c r="J1794" s="6"/>
      <c r="M1794" s="9">
        <v>44429.0</v>
      </c>
      <c r="N1794" s="10" t="s">
        <v>69</v>
      </c>
      <c r="O1794" s="10">
        <v>7447.0</v>
      </c>
      <c r="P1794" s="10" t="s">
        <v>404</v>
      </c>
      <c r="Q1794" s="10" t="s">
        <v>14</v>
      </c>
      <c r="R1794" s="13">
        <f t="shared" si="2"/>
        <v>7</v>
      </c>
      <c r="S1794" s="6"/>
      <c r="T1794" s="6"/>
      <c r="U1794" s="6"/>
    </row>
    <row r="1795">
      <c r="A1795" s="9">
        <v>44429.0</v>
      </c>
      <c r="B1795" s="10" t="s">
        <v>69</v>
      </c>
      <c r="C1795" s="10">
        <v>5649.0</v>
      </c>
      <c r="D1795" s="10" t="s">
        <v>404</v>
      </c>
      <c r="E1795" s="11">
        <v>270.0</v>
      </c>
      <c r="F1795" s="10" t="s">
        <v>14</v>
      </c>
      <c r="G1795" s="13">
        <f t="shared" si="1"/>
        <v>7</v>
      </c>
      <c r="H1795" s="6"/>
      <c r="I1795" s="6"/>
      <c r="J1795" s="6"/>
      <c r="M1795" s="9">
        <v>44429.0</v>
      </c>
      <c r="N1795" s="10" t="s">
        <v>69</v>
      </c>
      <c r="O1795" s="10">
        <v>5649.0</v>
      </c>
      <c r="P1795" s="10" t="s">
        <v>404</v>
      </c>
      <c r="Q1795" s="10" t="s">
        <v>14</v>
      </c>
      <c r="R1795" s="13">
        <f t="shared" si="2"/>
        <v>7</v>
      </c>
      <c r="S1795" s="6"/>
      <c r="T1795" s="6"/>
      <c r="U1795" s="6"/>
    </row>
    <row r="1796">
      <c r="A1796" s="9">
        <v>44429.0</v>
      </c>
      <c r="B1796" s="10" t="s">
        <v>69</v>
      </c>
      <c r="C1796" s="10">
        <v>9045.0</v>
      </c>
      <c r="D1796" s="10" t="s">
        <v>409</v>
      </c>
      <c r="E1796" s="11">
        <v>180.0</v>
      </c>
      <c r="F1796" s="10" t="s">
        <v>21</v>
      </c>
      <c r="G1796" s="13">
        <f t="shared" si="1"/>
        <v>7</v>
      </c>
      <c r="H1796" s="6"/>
      <c r="I1796" s="6"/>
      <c r="J1796" s="6"/>
      <c r="M1796" s="9">
        <v>44429.0</v>
      </c>
      <c r="N1796" s="10" t="s">
        <v>69</v>
      </c>
      <c r="O1796" s="10">
        <v>9045.0</v>
      </c>
      <c r="P1796" s="10" t="s">
        <v>409</v>
      </c>
      <c r="Q1796" s="10" t="s">
        <v>21</v>
      </c>
      <c r="R1796" s="13">
        <f t="shared" si="2"/>
        <v>7</v>
      </c>
      <c r="S1796" s="6"/>
      <c r="T1796" s="6"/>
      <c r="U1796" s="6"/>
    </row>
    <row r="1797">
      <c r="A1797" s="9">
        <v>44429.0</v>
      </c>
      <c r="B1797" s="10" t="s">
        <v>69</v>
      </c>
      <c r="C1797" s="10" t="s">
        <v>75</v>
      </c>
      <c r="D1797" s="10" t="s">
        <v>399</v>
      </c>
      <c r="E1797" s="11">
        <v>80.0</v>
      </c>
      <c r="F1797" s="10" t="s">
        <v>31</v>
      </c>
      <c r="G1797" s="13">
        <f t="shared" si="1"/>
        <v>7</v>
      </c>
      <c r="H1797" s="6"/>
      <c r="I1797" s="6"/>
      <c r="J1797" s="6"/>
      <c r="M1797" s="9">
        <v>44429.0</v>
      </c>
      <c r="N1797" s="10" t="s">
        <v>69</v>
      </c>
      <c r="O1797" s="10" t="s">
        <v>75</v>
      </c>
      <c r="P1797" s="10" t="s">
        <v>399</v>
      </c>
      <c r="Q1797" s="10" t="s">
        <v>31</v>
      </c>
      <c r="R1797" s="13">
        <f t="shared" si="2"/>
        <v>7</v>
      </c>
      <c r="S1797" s="6"/>
      <c r="T1797" s="6"/>
      <c r="U1797" s="6"/>
    </row>
    <row r="1798">
      <c r="A1798" s="9">
        <v>44429.0</v>
      </c>
      <c r="B1798" s="10" t="s">
        <v>69</v>
      </c>
      <c r="C1798" s="10">
        <v>843.0</v>
      </c>
      <c r="D1798" s="10" t="s">
        <v>402</v>
      </c>
      <c r="E1798" s="11">
        <v>150.0</v>
      </c>
      <c r="F1798" s="10" t="s">
        <v>160</v>
      </c>
      <c r="G1798" s="13">
        <f t="shared" si="1"/>
        <v>7</v>
      </c>
      <c r="H1798" s="6"/>
      <c r="I1798" s="6"/>
      <c r="J1798" s="6"/>
      <c r="M1798" s="9">
        <v>44429.0</v>
      </c>
      <c r="N1798" s="10" t="s">
        <v>69</v>
      </c>
      <c r="O1798" s="10">
        <v>843.0</v>
      </c>
      <c r="P1798" s="10" t="s">
        <v>402</v>
      </c>
      <c r="Q1798" s="10" t="s">
        <v>160</v>
      </c>
      <c r="R1798" s="13">
        <f t="shared" si="2"/>
        <v>7</v>
      </c>
      <c r="S1798" s="6"/>
      <c r="T1798" s="6"/>
      <c r="U1798" s="6"/>
    </row>
    <row r="1799">
      <c r="A1799" s="9">
        <v>44429.0</v>
      </c>
      <c r="B1799" s="10" t="s">
        <v>69</v>
      </c>
      <c r="C1799" s="10">
        <v>5747.0</v>
      </c>
      <c r="D1799" s="10" t="s">
        <v>398</v>
      </c>
      <c r="E1799" s="11">
        <v>190.0</v>
      </c>
      <c r="F1799" s="10" t="s">
        <v>18</v>
      </c>
      <c r="G1799" s="13">
        <f t="shared" si="1"/>
        <v>7</v>
      </c>
      <c r="H1799" s="6"/>
      <c r="I1799" s="6"/>
      <c r="J1799" s="6"/>
      <c r="M1799" s="9">
        <v>44429.0</v>
      </c>
      <c r="N1799" s="10" t="s">
        <v>69</v>
      </c>
      <c r="O1799" s="10">
        <v>5747.0</v>
      </c>
      <c r="P1799" s="10" t="s">
        <v>398</v>
      </c>
      <c r="Q1799" s="10" t="s">
        <v>18</v>
      </c>
      <c r="R1799" s="13">
        <f t="shared" si="2"/>
        <v>7</v>
      </c>
      <c r="S1799" s="6"/>
      <c r="T1799" s="6"/>
      <c r="U1799" s="6"/>
    </row>
    <row r="1800">
      <c r="A1800" s="9">
        <v>44429.0</v>
      </c>
      <c r="B1800" s="10" t="s">
        <v>69</v>
      </c>
      <c r="C1800" s="10" t="s">
        <v>79</v>
      </c>
      <c r="D1800" s="10" t="s">
        <v>398</v>
      </c>
      <c r="E1800" s="11">
        <v>190.0</v>
      </c>
      <c r="F1800" s="10" t="s">
        <v>18</v>
      </c>
      <c r="G1800" s="13">
        <f t="shared" si="1"/>
        <v>7</v>
      </c>
      <c r="H1800" s="6"/>
      <c r="I1800" s="6"/>
      <c r="J1800" s="6"/>
      <c r="M1800" s="9">
        <v>44429.0</v>
      </c>
      <c r="N1800" s="10" t="s">
        <v>69</v>
      </c>
      <c r="O1800" s="10" t="s">
        <v>79</v>
      </c>
      <c r="P1800" s="10" t="s">
        <v>398</v>
      </c>
      <c r="Q1800" s="10" t="s">
        <v>18</v>
      </c>
      <c r="R1800" s="13">
        <f t="shared" si="2"/>
        <v>7</v>
      </c>
      <c r="S1800" s="6"/>
      <c r="T1800" s="6"/>
      <c r="U1800" s="6"/>
    </row>
    <row r="1801">
      <c r="A1801" s="9">
        <v>44429.0</v>
      </c>
      <c r="B1801" s="10" t="s">
        <v>69</v>
      </c>
      <c r="C1801" s="10" t="s">
        <v>81</v>
      </c>
      <c r="D1801" s="10" t="s">
        <v>398</v>
      </c>
      <c r="E1801" s="11">
        <v>190.0</v>
      </c>
      <c r="F1801" s="10" t="s">
        <v>18</v>
      </c>
      <c r="G1801" s="13">
        <f t="shared" si="1"/>
        <v>7</v>
      </c>
      <c r="H1801" s="6"/>
      <c r="I1801" s="6"/>
      <c r="J1801" s="6"/>
      <c r="M1801" s="9">
        <v>44429.0</v>
      </c>
      <c r="N1801" s="10" t="s">
        <v>69</v>
      </c>
      <c r="O1801" s="10" t="s">
        <v>81</v>
      </c>
      <c r="P1801" s="10" t="s">
        <v>398</v>
      </c>
      <c r="Q1801" s="10" t="s">
        <v>18</v>
      </c>
      <c r="R1801" s="13">
        <f t="shared" si="2"/>
        <v>7</v>
      </c>
      <c r="S1801" s="6"/>
      <c r="T1801" s="6"/>
      <c r="U1801" s="6"/>
    </row>
    <row r="1802">
      <c r="A1802" s="9">
        <v>44429.0</v>
      </c>
      <c r="B1802" s="10" t="s">
        <v>69</v>
      </c>
      <c r="C1802" s="10" t="s">
        <v>82</v>
      </c>
      <c r="D1802" s="10" t="s">
        <v>393</v>
      </c>
      <c r="E1802" s="11">
        <v>260.0</v>
      </c>
      <c r="F1802" s="10" t="s">
        <v>394</v>
      </c>
      <c r="G1802" s="13">
        <f t="shared" si="1"/>
        <v>7</v>
      </c>
      <c r="H1802" s="6"/>
      <c r="I1802" s="6"/>
      <c r="J1802" s="6"/>
      <c r="M1802" s="9">
        <v>44429.0</v>
      </c>
      <c r="N1802" s="10" t="s">
        <v>69</v>
      </c>
      <c r="O1802" s="10" t="s">
        <v>82</v>
      </c>
      <c r="P1802" s="10" t="s">
        <v>393</v>
      </c>
      <c r="Q1802" s="10" t="s">
        <v>394</v>
      </c>
      <c r="R1802" s="13">
        <f t="shared" si="2"/>
        <v>7</v>
      </c>
      <c r="S1802" s="6"/>
      <c r="T1802" s="6"/>
      <c r="U1802" s="6"/>
    </row>
    <row r="1803">
      <c r="A1803" s="9">
        <v>44429.0</v>
      </c>
      <c r="B1803" s="10" t="s">
        <v>69</v>
      </c>
      <c r="C1803" s="10" t="s">
        <v>83</v>
      </c>
      <c r="D1803" s="10" t="s">
        <v>396</v>
      </c>
      <c r="E1803" s="11">
        <v>300.0</v>
      </c>
      <c r="F1803" s="10" t="s">
        <v>18</v>
      </c>
      <c r="G1803" s="13">
        <f t="shared" si="1"/>
        <v>7</v>
      </c>
      <c r="H1803" s="6"/>
      <c r="I1803" s="6"/>
      <c r="J1803" s="6"/>
      <c r="M1803" s="9">
        <v>44429.0</v>
      </c>
      <c r="N1803" s="10" t="s">
        <v>69</v>
      </c>
      <c r="O1803" s="10" t="s">
        <v>83</v>
      </c>
      <c r="P1803" s="10" t="s">
        <v>396</v>
      </c>
      <c r="Q1803" s="10" t="s">
        <v>18</v>
      </c>
      <c r="R1803" s="13">
        <f t="shared" si="2"/>
        <v>7</v>
      </c>
      <c r="S1803" s="6"/>
      <c r="T1803" s="6"/>
      <c r="U1803" s="6"/>
    </row>
    <row r="1804">
      <c r="A1804" s="9">
        <v>44430.0</v>
      </c>
      <c r="B1804" s="10" t="s">
        <v>254</v>
      </c>
      <c r="C1804" s="10" t="s">
        <v>328</v>
      </c>
      <c r="D1804" s="10" t="s">
        <v>409</v>
      </c>
      <c r="E1804" s="11">
        <v>180.0</v>
      </c>
      <c r="F1804" s="10" t="s">
        <v>21</v>
      </c>
      <c r="G1804" s="13">
        <f t="shared" si="1"/>
        <v>1</v>
      </c>
      <c r="H1804" s="6"/>
      <c r="I1804" s="6"/>
      <c r="J1804" s="6"/>
      <c r="M1804" s="9">
        <v>44430.0</v>
      </c>
      <c r="N1804" s="10" t="s">
        <v>254</v>
      </c>
      <c r="O1804" s="10" t="s">
        <v>328</v>
      </c>
      <c r="P1804" s="10" t="s">
        <v>409</v>
      </c>
      <c r="Q1804" s="10" t="s">
        <v>21</v>
      </c>
      <c r="R1804" s="13">
        <f t="shared" si="2"/>
        <v>1</v>
      </c>
      <c r="S1804" s="6"/>
      <c r="T1804" s="6"/>
      <c r="U1804" s="6"/>
    </row>
    <row r="1805">
      <c r="A1805" s="9">
        <v>44430.0</v>
      </c>
      <c r="B1805" s="10" t="s">
        <v>97</v>
      </c>
      <c r="C1805" s="16">
        <v>1.0E46</v>
      </c>
      <c r="D1805" s="10" t="s">
        <v>413</v>
      </c>
      <c r="E1805" s="11">
        <v>100.0</v>
      </c>
      <c r="F1805" s="10" t="s">
        <v>160</v>
      </c>
      <c r="G1805" s="13">
        <f t="shared" si="1"/>
        <v>1</v>
      </c>
      <c r="H1805" s="6"/>
      <c r="I1805" s="6"/>
      <c r="J1805" s="6"/>
      <c r="M1805" s="9">
        <v>44430.0</v>
      </c>
      <c r="N1805" s="10" t="s">
        <v>97</v>
      </c>
      <c r="O1805" s="16">
        <v>1.0E46</v>
      </c>
      <c r="P1805" s="10" t="s">
        <v>413</v>
      </c>
      <c r="Q1805" s="10" t="s">
        <v>160</v>
      </c>
      <c r="R1805" s="13">
        <f t="shared" si="2"/>
        <v>1</v>
      </c>
      <c r="S1805" s="6"/>
      <c r="T1805" s="6"/>
      <c r="U1805" s="6"/>
    </row>
    <row r="1806">
      <c r="A1806" s="9">
        <v>44430.0</v>
      </c>
      <c r="B1806" s="10" t="s">
        <v>97</v>
      </c>
      <c r="C1806" s="10">
        <v>4340.0</v>
      </c>
      <c r="D1806" s="10" t="s">
        <v>398</v>
      </c>
      <c r="E1806" s="11">
        <v>190.0</v>
      </c>
      <c r="F1806" s="10" t="s">
        <v>18</v>
      </c>
      <c r="G1806" s="13">
        <f t="shared" si="1"/>
        <v>1</v>
      </c>
      <c r="H1806" s="6"/>
      <c r="I1806" s="6"/>
      <c r="J1806" s="6"/>
      <c r="M1806" s="9">
        <v>44430.0</v>
      </c>
      <c r="N1806" s="10" t="s">
        <v>97</v>
      </c>
      <c r="O1806" s="10">
        <v>4340.0</v>
      </c>
      <c r="P1806" s="10" t="s">
        <v>398</v>
      </c>
      <c r="Q1806" s="10" t="s">
        <v>18</v>
      </c>
      <c r="R1806" s="13">
        <f t="shared" si="2"/>
        <v>1</v>
      </c>
      <c r="S1806" s="6"/>
      <c r="T1806" s="6"/>
      <c r="U1806" s="6"/>
    </row>
    <row r="1807">
      <c r="A1807" s="9">
        <v>44430.0</v>
      </c>
      <c r="B1807" s="10" t="s">
        <v>97</v>
      </c>
      <c r="C1807" s="10" t="s">
        <v>105</v>
      </c>
      <c r="D1807" s="10" t="s">
        <v>397</v>
      </c>
      <c r="E1807" s="11">
        <v>330.0</v>
      </c>
      <c r="F1807" s="10" t="s">
        <v>14</v>
      </c>
      <c r="G1807" s="13">
        <f t="shared" si="1"/>
        <v>1</v>
      </c>
      <c r="H1807" s="6"/>
      <c r="I1807" s="6"/>
      <c r="J1807" s="6"/>
      <c r="M1807" s="9">
        <v>44430.0</v>
      </c>
      <c r="N1807" s="10" t="s">
        <v>97</v>
      </c>
      <c r="O1807" s="10" t="s">
        <v>105</v>
      </c>
      <c r="P1807" s="10" t="s">
        <v>397</v>
      </c>
      <c r="Q1807" s="10" t="s">
        <v>14</v>
      </c>
      <c r="R1807" s="13">
        <f t="shared" si="2"/>
        <v>1</v>
      </c>
      <c r="S1807" s="6"/>
      <c r="T1807" s="6"/>
      <c r="U1807" s="6"/>
    </row>
    <row r="1808">
      <c r="A1808" s="9">
        <v>44430.0</v>
      </c>
      <c r="B1808" s="10" t="s">
        <v>306</v>
      </c>
      <c r="C1808" s="10" t="s">
        <v>414</v>
      </c>
      <c r="D1808" s="10" t="s">
        <v>404</v>
      </c>
      <c r="E1808" s="11">
        <v>270.0</v>
      </c>
      <c r="F1808" s="10" t="s">
        <v>14</v>
      </c>
      <c r="G1808" s="13">
        <f t="shared" si="1"/>
        <v>1</v>
      </c>
      <c r="H1808" s="6"/>
      <c r="I1808" s="6"/>
      <c r="J1808" s="6"/>
      <c r="M1808" s="9">
        <v>44430.0</v>
      </c>
      <c r="N1808" s="10" t="s">
        <v>306</v>
      </c>
      <c r="O1808" s="10" t="s">
        <v>414</v>
      </c>
      <c r="P1808" s="10" t="s">
        <v>404</v>
      </c>
      <c r="Q1808" s="10" t="s">
        <v>14</v>
      </c>
      <c r="R1808" s="13">
        <f t="shared" si="2"/>
        <v>1</v>
      </c>
      <c r="S1808" s="6"/>
      <c r="T1808" s="6"/>
      <c r="U1808" s="6"/>
    </row>
    <row r="1809">
      <c r="A1809" s="9">
        <v>44430.0</v>
      </c>
      <c r="B1809" s="10" t="s">
        <v>400</v>
      </c>
      <c r="C1809" s="10" t="s">
        <v>403</v>
      </c>
      <c r="D1809" s="10" t="s">
        <v>397</v>
      </c>
      <c r="E1809" s="11">
        <v>330.0</v>
      </c>
      <c r="F1809" s="10" t="s">
        <v>14</v>
      </c>
      <c r="G1809" s="13">
        <f t="shared" si="1"/>
        <v>1</v>
      </c>
      <c r="H1809" s="6"/>
      <c r="I1809" s="6"/>
      <c r="J1809" s="6"/>
      <c r="M1809" s="9">
        <v>44430.0</v>
      </c>
      <c r="N1809" s="10" t="s">
        <v>400</v>
      </c>
      <c r="O1809" s="10" t="s">
        <v>403</v>
      </c>
      <c r="P1809" s="10" t="s">
        <v>397</v>
      </c>
      <c r="Q1809" s="10" t="s">
        <v>14</v>
      </c>
      <c r="R1809" s="13">
        <f t="shared" si="2"/>
        <v>1</v>
      </c>
      <c r="S1809" s="6"/>
      <c r="T1809" s="6"/>
      <c r="U1809" s="6"/>
    </row>
    <row r="1810">
      <c r="A1810" s="9">
        <v>44430.0</v>
      </c>
      <c r="B1810" s="10" t="s">
        <v>400</v>
      </c>
      <c r="C1810" s="10" t="s">
        <v>405</v>
      </c>
      <c r="D1810" s="10" t="s">
        <v>396</v>
      </c>
      <c r="E1810" s="11">
        <v>300.0</v>
      </c>
      <c r="F1810" s="10" t="s">
        <v>18</v>
      </c>
      <c r="G1810" s="13">
        <f t="shared" si="1"/>
        <v>1</v>
      </c>
      <c r="H1810" s="6"/>
      <c r="I1810" s="6"/>
      <c r="J1810" s="6"/>
      <c r="M1810" s="9">
        <v>44430.0</v>
      </c>
      <c r="N1810" s="10" t="s">
        <v>400</v>
      </c>
      <c r="O1810" s="10" t="s">
        <v>405</v>
      </c>
      <c r="P1810" s="10" t="s">
        <v>396</v>
      </c>
      <c r="Q1810" s="10" t="s">
        <v>18</v>
      </c>
      <c r="R1810" s="13">
        <f t="shared" si="2"/>
        <v>1</v>
      </c>
      <c r="S1810" s="6"/>
      <c r="T1810" s="6"/>
      <c r="U1810" s="6"/>
    </row>
    <row r="1811">
      <c r="A1811" s="9">
        <v>44430.0</v>
      </c>
      <c r="B1811" s="10" t="s">
        <v>400</v>
      </c>
      <c r="C1811" s="10">
        <v>8741.0</v>
      </c>
      <c r="D1811" s="10" t="s">
        <v>397</v>
      </c>
      <c r="E1811" s="11">
        <v>330.0</v>
      </c>
      <c r="F1811" s="10" t="s">
        <v>14</v>
      </c>
      <c r="G1811" s="13">
        <f t="shared" si="1"/>
        <v>1</v>
      </c>
      <c r="H1811" s="6"/>
      <c r="I1811" s="6"/>
      <c r="J1811" s="6"/>
      <c r="M1811" s="9">
        <v>44430.0</v>
      </c>
      <c r="N1811" s="10" t="s">
        <v>400</v>
      </c>
      <c r="O1811" s="10">
        <v>8741.0</v>
      </c>
      <c r="P1811" s="10" t="s">
        <v>397</v>
      </c>
      <c r="Q1811" s="10" t="s">
        <v>14</v>
      </c>
      <c r="R1811" s="13">
        <f t="shared" si="2"/>
        <v>1</v>
      </c>
      <c r="S1811" s="6"/>
      <c r="T1811" s="6"/>
      <c r="U1811" s="6"/>
    </row>
    <row r="1812">
      <c r="A1812" s="9">
        <v>44430.0</v>
      </c>
      <c r="B1812" s="10" t="s">
        <v>400</v>
      </c>
      <c r="C1812" s="10" t="s">
        <v>408</v>
      </c>
      <c r="D1812" s="10" t="s">
        <v>399</v>
      </c>
      <c r="E1812" s="11">
        <v>80.0</v>
      </c>
      <c r="F1812" s="10" t="s">
        <v>31</v>
      </c>
      <c r="G1812" s="13">
        <f t="shared" si="1"/>
        <v>1</v>
      </c>
      <c r="H1812" s="6"/>
      <c r="I1812" s="6"/>
      <c r="J1812" s="6"/>
      <c r="M1812" s="9">
        <v>44430.0</v>
      </c>
      <c r="N1812" s="10" t="s">
        <v>400</v>
      </c>
      <c r="O1812" s="10" t="s">
        <v>408</v>
      </c>
      <c r="P1812" s="10" t="s">
        <v>399</v>
      </c>
      <c r="Q1812" s="10" t="s">
        <v>31</v>
      </c>
      <c r="R1812" s="13">
        <f t="shared" si="2"/>
        <v>1</v>
      </c>
      <c r="S1812" s="6"/>
      <c r="T1812" s="6"/>
      <c r="U1812" s="6"/>
    </row>
    <row r="1813">
      <c r="A1813" s="9">
        <v>44430.0</v>
      </c>
      <c r="B1813" s="10" t="s">
        <v>15</v>
      </c>
      <c r="C1813" s="10" t="s">
        <v>217</v>
      </c>
      <c r="D1813" s="10" t="s">
        <v>399</v>
      </c>
      <c r="E1813" s="11">
        <v>80.0</v>
      </c>
      <c r="F1813" s="10" t="s">
        <v>31</v>
      </c>
      <c r="G1813" s="13">
        <f t="shared" si="1"/>
        <v>1</v>
      </c>
      <c r="H1813" s="6"/>
      <c r="I1813" s="6"/>
      <c r="J1813" s="6"/>
      <c r="M1813" s="9">
        <v>44430.0</v>
      </c>
      <c r="N1813" s="10" t="s">
        <v>15</v>
      </c>
      <c r="O1813" s="10" t="s">
        <v>217</v>
      </c>
      <c r="P1813" s="10" t="s">
        <v>399</v>
      </c>
      <c r="Q1813" s="10" t="s">
        <v>31</v>
      </c>
      <c r="R1813" s="13">
        <f t="shared" si="2"/>
        <v>1</v>
      </c>
      <c r="S1813" s="6"/>
      <c r="T1813" s="6"/>
      <c r="U1813" s="6"/>
    </row>
    <row r="1814">
      <c r="A1814" s="9">
        <v>44430.0</v>
      </c>
      <c r="B1814" s="10" t="s">
        <v>15</v>
      </c>
      <c r="C1814" s="10" t="s">
        <v>132</v>
      </c>
      <c r="D1814" s="10" t="s">
        <v>398</v>
      </c>
      <c r="E1814" s="11">
        <v>190.0</v>
      </c>
      <c r="F1814" s="10" t="s">
        <v>18</v>
      </c>
      <c r="G1814" s="13">
        <f t="shared" si="1"/>
        <v>1</v>
      </c>
      <c r="H1814" s="6"/>
      <c r="I1814" s="6"/>
      <c r="J1814" s="6"/>
      <c r="M1814" s="9">
        <v>44430.0</v>
      </c>
      <c r="N1814" s="10" t="s">
        <v>15</v>
      </c>
      <c r="O1814" s="10" t="s">
        <v>132</v>
      </c>
      <c r="P1814" s="10" t="s">
        <v>398</v>
      </c>
      <c r="Q1814" s="10" t="s">
        <v>18</v>
      </c>
      <c r="R1814" s="13">
        <f t="shared" si="2"/>
        <v>1</v>
      </c>
      <c r="S1814" s="6"/>
      <c r="T1814" s="6"/>
      <c r="U1814" s="6"/>
    </row>
    <row r="1815">
      <c r="A1815" s="9">
        <v>44430.0</v>
      </c>
      <c r="B1815" s="10" t="s">
        <v>15</v>
      </c>
      <c r="C1815" s="16">
        <v>5.0E49</v>
      </c>
      <c r="D1815" s="10" t="s">
        <v>398</v>
      </c>
      <c r="E1815" s="11">
        <v>190.0</v>
      </c>
      <c r="F1815" s="10" t="s">
        <v>18</v>
      </c>
      <c r="G1815" s="13">
        <f t="shared" si="1"/>
        <v>1</v>
      </c>
      <c r="H1815" s="6"/>
      <c r="I1815" s="6"/>
      <c r="J1815" s="6"/>
      <c r="M1815" s="9">
        <v>44430.0</v>
      </c>
      <c r="N1815" s="10" t="s">
        <v>15</v>
      </c>
      <c r="O1815" s="16">
        <v>5.0E49</v>
      </c>
      <c r="P1815" s="10" t="s">
        <v>398</v>
      </c>
      <c r="Q1815" s="10" t="s">
        <v>18</v>
      </c>
      <c r="R1815" s="13">
        <f t="shared" si="2"/>
        <v>1</v>
      </c>
      <c r="S1815" s="6"/>
      <c r="T1815" s="6"/>
      <c r="U1815" s="6"/>
    </row>
    <row r="1816">
      <c r="A1816" s="9">
        <v>44430.0</v>
      </c>
      <c r="B1816" s="10" t="s">
        <v>15</v>
      </c>
      <c r="C1816" s="16">
        <v>5.0E49</v>
      </c>
      <c r="D1816" s="10" t="s">
        <v>396</v>
      </c>
      <c r="E1816" s="11">
        <v>300.0</v>
      </c>
      <c r="F1816" s="10" t="s">
        <v>18</v>
      </c>
      <c r="G1816" s="13">
        <f t="shared" si="1"/>
        <v>1</v>
      </c>
      <c r="H1816" s="6"/>
      <c r="I1816" s="6"/>
      <c r="J1816" s="6"/>
      <c r="M1816" s="9">
        <v>44430.0</v>
      </c>
      <c r="N1816" s="10" t="s">
        <v>15</v>
      </c>
      <c r="O1816" s="16">
        <v>5.0E49</v>
      </c>
      <c r="P1816" s="10" t="s">
        <v>396</v>
      </c>
      <c r="Q1816" s="10" t="s">
        <v>18</v>
      </c>
      <c r="R1816" s="13">
        <f t="shared" si="2"/>
        <v>1</v>
      </c>
      <c r="S1816" s="6"/>
      <c r="T1816" s="6"/>
      <c r="U1816" s="6"/>
    </row>
    <row r="1817">
      <c r="A1817" s="9">
        <v>44430.0</v>
      </c>
      <c r="B1817" s="10" t="s">
        <v>15</v>
      </c>
      <c r="C1817" s="10" t="s">
        <v>134</v>
      </c>
      <c r="D1817" s="10" t="s">
        <v>395</v>
      </c>
      <c r="E1817" s="11">
        <v>250.0</v>
      </c>
      <c r="F1817" s="10" t="s">
        <v>394</v>
      </c>
      <c r="G1817" s="13">
        <f t="shared" si="1"/>
        <v>1</v>
      </c>
      <c r="H1817" s="6"/>
      <c r="I1817" s="6"/>
      <c r="J1817" s="6"/>
      <c r="M1817" s="9">
        <v>44430.0</v>
      </c>
      <c r="N1817" s="10" t="s">
        <v>15</v>
      </c>
      <c r="O1817" s="10" t="s">
        <v>134</v>
      </c>
      <c r="P1817" s="10" t="s">
        <v>395</v>
      </c>
      <c r="Q1817" s="10" t="s">
        <v>394</v>
      </c>
      <c r="R1817" s="13">
        <f t="shared" si="2"/>
        <v>1</v>
      </c>
      <c r="S1817" s="6"/>
      <c r="T1817" s="6"/>
      <c r="U1817" s="6"/>
    </row>
    <row r="1818">
      <c r="A1818" s="9">
        <v>44430.0</v>
      </c>
      <c r="B1818" s="10" t="s">
        <v>15</v>
      </c>
      <c r="C1818" s="10" t="s">
        <v>219</v>
      </c>
      <c r="D1818" s="10" t="s">
        <v>396</v>
      </c>
      <c r="E1818" s="11">
        <v>300.0</v>
      </c>
      <c r="F1818" s="10" t="s">
        <v>18</v>
      </c>
      <c r="G1818" s="13">
        <f t="shared" si="1"/>
        <v>1</v>
      </c>
      <c r="H1818" s="6"/>
      <c r="I1818" s="6"/>
      <c r="J1818" s="6"/>
      <c r="M1818" s="9">
        <v>44430.0</v>
      </c>
      <c r="N1818" s="10" t="s">
        <v>15</v>
      </c>
      <c r="O1818" s="10" t="s">
        <v>219</v>
      </c>
      <c r="P1818" s="10" t="s">
        <v>396</v>
      </c>
      <c r="Q1818" s="10" t="s">
        <v>18</v>
      </c>
      <c r="R1818" s="13">
        <f t="shared" si="2"/>
        <v>1</v>
      </c>
      <c r="S1818" s="6"/>
      <c r="T1818" s="6"/>
      <c r="U1818" s="6"/>
    </row>
    <row r="1819">
      <c r="A1819" s="9">
        <v>44430.0</v>
      </c>
      <c r="B1819" s="10" t="s">
        <v>15</v>
      </c>
      <c r="C1819" s="10">
        <v>4645.0</v>
      </c>
      <c r="D1819" s="10" t="s">
        <v>409</v>
      </c>
      <c r="E1819" s="11">
        <v>180.0</v>
      </c>
      <c r="F1819" s="10" t="s">
        <v>21</v>
      </c>
      <c r="G1819" s="13">
        <f t="shared" si="1"/>
        <v>1</v>
      </c>
      <c r="H1819" s="6"/>
      <c r="I1819" s="6"/>
      <c r="J1819" s="6"/>
      <c r="M1819" s="9">
        <v>44430.0</v>
      </c>
      <c r="N1819" s="10" t="s">
        <v>15</v>
      </c>
      <c r="O1819" s="10">
        <v>4645.0</v>
      </c>
      <c r="P1819" s="10" t="s">
        <v>409</v>
      </c>
      <c r="Q1819" s="10" t="s">
        <v>21</v>
      </c>
      <c r="R1819" s="13">
        <f t="shared" si="2"/>
        <v>1</v>
      </c>
      <c r="S1819" s="6"/>
      <c r="T1819" s="6"/>
      <c r="U1819" s="6"/>
    </row>
    <row r="1820">
      <c r="A1820" s="9">
        <v>44430.0</v>
      </c>
      <c r="B1820" s="10" t="s">
        <v>15</v>
      </c>
      <c r="C1820" s="10" t="s">
        <v>136</v>
      </c>
      <c r="D1820" s="10" t="s">
        <v>402</v>
      </c>
      <c r="E1820" s="11">
        <v>150.0</v>
      </c>
      <c r="F1820" s="10" t="s">
        <v>160</v>
      </c>
      <c r="G1820" s="13">
        <f t="shared" si="1"/>
        <v>1</v>
      </c>
      <c r="H1820" s="6"/>
      <c r="I1820" s="6"/>
      <c r="J1820" s="6"/>
      <c r="M1820" s="9">
        <v>44430.0</v>
      </c>
      <c r="N1820" s="10" t="s">
        <v>15</v>
      </c>
      <c r="O1820" s="10" t="s">
        <v>136</v>
      </c>
      <c r="P1820" s="10" t="s">
        <v>402</v>
      </c>
      <c r="Q1820" s="10" t="s">
        <v>160</v>
      </c>
      <c r="R1820" s="13">
        <f t="shared" si="2"/>
        <v>1</v>
      </c>
      <c r="S1820" s="6"/>
      <c r="T1820" s="6"/>
      <c r="U1820" s="6"/>
    </row>
    <row r="1821">
      <c r="A1821" s="9">
        <v>44430.0</v>
      </c>
      <c r="B1821" s="10" t="s">
        <v>15</v>
      </c>
      <c r="C1821" s="10" t="s">
        <v>221</v>
      </c>
      <c r="D1821" s="10" t="s">
        <v>397</v>
      </c>
      <c r="E1821" s="11">
        <v>330.0</v>
      </c>
      <c r="F1821" s="10" t="s">
        <v>14</v>
      </c>
      <c r="G1821" s="13">
        <f t="shared" si="1"/>
        <v>1</v>
      </c>
      <c r="H1821" s="6"/>
      <c r="I1821" s="6"/>
      <c r="J1821" s="6"/>
      <c r="M1821" s="9">
        <v>44430.0</v>
      </c>
      <c r="N1821" s="10" t="s">
        <v>15</v>
      </c>
      <c r="O1821" s="10" t="s">
        <v>221</v>
      </c>
      <c r="P1821" s="10" t="s">
        <v>397</v>
      </c>
      <c r="Q1821" s="10" t="s">
        <v>14</v>
      </c>
      <c r="R1821" s="13">
        <f t="shared" si="2"/>
        <v>1</v>
      </c>
      <c r="S1821" s="6"/>
      <c r="T1821" s="6"/>
      <c r="U1821" s="6"/>
    </row>
    <row r="1822">
      <c r="A1822" s="9">
        <v>44430.0</v>
      </c>
      <c r="B1822" s="10" t="s">
        <v>15</v>
      </c>
      <c r="C1822" s="10" t="s">
        <v>182</v>
      </c>
      <c r="D1822" s="10" t="s">
        <v>409</v>
      </c>
      <c r="E1822" s="11">
        <v>180.0</v>
      </c>
      <c r="F1822" s="10" t="s">
        <v>21</v>
      </c>
      <c r="G1822" s="13">
        <f t="shared" si="1"/>
        <v>1</v>
      </c>
      <c r="H1822" s="6"/>
      <c r="I1822" s="6"/>
      <c r="J1822" s="6"/>
      <c r="M1822" s="9">
        <v>44430.0</v>
      </c>
      <c r="N1822" s="10" t="s">
        <v>15</v>
      </c>
      <c r="O1822" s="10" t="s">
        <v>182</v>
      </c>
      <c r="P1822" s="10" t="s">
        <v>409</v>
      </c>
      <c r="Q1822" s="10" t="s">
        <v>21</v>
      </c>
      <c r="R1822" s="13">
        <f t="shared" si="2"/>
        <v>1</v>
      </c>
      <c r="S1822" s="6"/>
      <c r="T1822" s="6"/>
      <c r="U1822" s="6"/>
    </row>
    <row r="1823">
      <c r="A1823" s="9">
        <v>44430.0</v>
      </c>
      <c r="B1823" s="10" t="s">
        <v>15</v>
      </c>
      <c r="C1823" s="10" t="s">
        <v>137</v>
      </c>
      <c r="D1823" s="10" t="s">
        <v>402</v>
      </c>
      <c r="E1823" s="11">
        <v>150.0</v>
      </c>
      <c r="F1823" s="10" t="s">
        <v>160</v>
      </c>
      <c r="G1823" s="13">
        <f t="shared" si="1"/>
        <v>1</v>
      </c>
      <c r="H1823" s="6"/>
      <c r="I1823" s="6"/>
      <c r="J1823" s="6"/>
      <c r="M1823" s="9">
        <v>44430.0</v>
      </c>
      <c r="N1823" s="10" t="s">
        <v>15</v>
      </c>
      <c r="O1823" s="10" t="s">
        <v>137</v>
      </c>
      <c r="P1823" s="10" t="s">
        <v>402</v>
      </c>
      <c r="Q1823" s="10" t="s">
        <v>160</v>
      </c>
      <c r="R1823" s="13">
        <f t="shared" si="2"/>
        <v>1</v>
      </c>
      <c r="S1823" s="6"/>
      <c r="T1823" s="6"/>
      <c r="U1823" s="6"/>
    </row>
    <row r="1824">
      <c r="A1824" s="9">
        <v>44430.0</v>
      </c>
      <c r="B1824" s="10" t="s">
        <v>15</v>
      </c>
      <c r="C1824" s="10" t="s">
        <v>139</v>
      </c>
      <c r="D1824" s="10" t="s">
        <v>397</v>
      </c>
      <c r="E1824" s="11">
        <v>330.0</v>
      </c>
      <c r="F1824" s="10" t="s">
        <v>14</v>
      </c>
      <c r="G1824" s="13">
        <f t="shared" si="1"/>
        <v>1</v>
      </c>
      <c r="H1824" s="6"/>
      <c r="I1824" s="6"/>
      <c r="J1824" s="6"/>
      <c r="M1824" s="9">
        <v>44430.0</v>
      </c>
      <c r="N1824" s="10" t="s">
        <v>15</v>
      </c>
      <c r="O1824" s="10" t="s">
        <v>139</v>
      </c>
      <c r="P1824" s="10" t="s">
        <v>397</v>
      </c>
      <c r="Q1824" s="10" t="s">
        <v>14</v>
      </c>
      <c r="R1824" s="13">
        <f t="shared" si="2"/>
        <v>1</v>
      </c>
      <c r="S1824" s="6"/>
      <c r="T1824" s="6"/>
      <c r="U1824" s="6"/>
    </row>
    <row r="1825">
      <c r="A1825" s="9">
        <v>44430.0</v>
      </c>
      <c r="B1825" s="10" t="s">
        <v>69</v>
      </c>
      <c r="C1825" s="10" t="s">
        <v>71</v>
      </c>
      <c r="D1825" s="10" t="s">
        <v>402</v>
      </c>
      <c r="E1825" s="11">
        <v>150.0</v>
      </c>
      <c r="F1825" s="10" t="s">
        <v>160</v>
      </c>
      <c r="G1825" s="13">
        <f t="shared" si="1"/>
        <v>1</v>
      </c>
      <c r="H1825" s="6"/>
      <c r="I1825" s="6"/>
      <c r="J1825" s="6"/>
      <c r="M1825" s="9">
        <v>44430.0</v>
      </c>
      <c r="N1825" s="10" t="s">
        <v>69</v>
      </c>
      <c r="O1825" s="10" t="s">
        <v>71</v>
      </c>
      <c r="P1825" s="10" t="s">
        <v>402</v>
      </c>
      <c r="Q1825" s="10" t="s">
        <v>160</v>
      </c>
      <c r="R1825" s="13">
        <f t="shared" si="2"/>
        <v>1</v>
      </c>
      <c r="S1825" s="6"/>
      <c r="T1825" s="6"/>
      <c r="U1825" s="6"/>
    </row>
    <row r="1826">
      <c r="A1826" s="9">
        <v>44430.0</v>
      </c>
      <c r="B1826" s="10" t="s">
        <v>69</v>
      </c>
      <c r="C1826" s="10" t="s">
        <v>72</v>
      </c>
      <c r="D1826" s="10" t="s">
        <v>413</v>
      </c>
      <c r="E1826" s="11">
        <v>100.0</v>
      </c>
      <c r="F1826" s="10" t="s">
        <v>160</v>
      </c>
      <c r="G1826" s="13">
        <f t="shared" si="1"/>
        <v>1</v>
      </c>
      <c r="H1826" s="6"/>
      <c r="I1826" s="6"/>
      <c r="J1826" s="6"/>
      <c r="M1826" s="9">
        <v>44430.0</v>
      </c>
      <c r="N1826" s="10" t="s">
        <v>69</v>
      </c>
      <c r="O1826" s="10" t="s">
        <v>72</v>
      </c>
      <c r="P1826" s="10" t="s">
        <v>413</v>
      </c>
      <c r="Q1826" s="10" t="s">
        <v>160</v>
      </c>
      <c r="R1826" s="13">
        <f t="shared" si="2"/>
        <v>1</v>
      </c>
      <c r="S1826" s="6"/>
      <c r="T1826" s="6"/>
      <c r="U1826" s="6"/>
    </row>
    <row r="1827">
      <c r="A1827" s="9">
        <v>44430.0</v>
      </c>
      <c r="B1827" s="10" t="s">
        <v>69</v>
      </c>
      <c r="C1827" s="10" t="s">
        <v>73</v>
      </c>
      <c r="D1827" s="10" t="s">
        <v>393</v>
      </c>
      <c r="E1827" s="11">
        <v>260.0</v>
      </c>
      <c r="F1827" s="10" t="s">
        <v>394</v>
      </c>
      <c r="G1827" s="13">
        <f t="shared" si="1"/>
        <v>1</v>
      </c>
      <c r="H1827" s="6"/>
      <c r="I1827" s="6"/>
      <c r="J1827" s="6"/>
      <c r="M1827" s="9">
        <v>44430.0</v>
      </c>
      <c r="N1827" s="10" t="s">
        <v>69</v>
      </c>
      <c r="O1827" s="10" t="s">
        <v>73</v>
      </c>
      <c r="P1827" s="10" t="s">
        <v>393</v>
      </c>
      <c r="Q1827" s="10" t="s">
        <v>394</v>
      </c>
      <c r="R1827" s="13">
        <f t="shared" si="2"/>
        <v>1</v>
      </c>
      <c r="S1827" s="6"/>
      <c r="T1827" s="6"/>
      <c r="U1827" s="6"/>
    </row>
    <row r="1828">
      <c r="A1828" s="9">
        <v>44430.0</v>
      </c>
      <c r="B1828" s="10" t="s">
        <v>69</v>
      </c>
      <c r="C1828" s="10" t="s">
        <v>74</v>
      </c>
      <c r="D1828" s="10" t="s">
        <v>409</v>
      </c>
      <c r="E1828" s="11">
        <v>180.0</v>
      </c>
      <c r="F1828" s="10" t="s">
        <v>21</v>
      </c>
      <c r="G1828" s="13">
        <f t="shared" si="1"/>
        <v>1</v>
      </c>
      <c r="H1828" s="6"/>
      <c r="I1828" s="6"/>
      <c r="J1828" s="6"/>
      <c r="M1828" s="9">
        <v>44430.0</v>
      </c>
      <c r="N1828" s="10" t="s">
        <v>69</v>
      </c>
      <c r="O1828" s="10" t="s">
        <v>74</v>
      </c>
      <c r="P1828" s="10" t="s">
        <v>409</v>
      </c>
      <c r="Q1828" s="10" t="s">
        <v>21</v>
      </c>
      <c r="R1828" s="13">
        <f t="shared" si="2"/>
        <v>1</v>
      </c>
      <c r="S1828" s="6"/>
      <c r="T1828" s="6"/>
      <c r="U1828" s="6"/>
    </row>
    <row r="1829">
      <c r="A1829" s="9">
        <v>44430.0</v>
      </c>
      <c r="B1829" s="10" t="s">
        <v>69</v>
      </c>
      <c r="C1829" s="10">
        <v>7447.0</v>
      </c>
      <c r="D1829" s="10" t="s">
        <v>409</v>
      </c>
      <c r="E1829" s="11">
        <v>180.0</v>
      </c>
      <c r="F1829" s="10" t="s">
        <v>21</v>
      </c>
      <c r="G1829" s="13">
        <f t="shared" si="1"/>
        <v>1</v>
      </c>
      <c r="H1829" s="6"/>
      <c r="I1829" s="6"/>
      <c r="J1829" s="6"/>
      <c r="M1829" s="9">
        <v>44430.0</v>
      </c>
      <c r="N1829" s="10" t="s">
        <v>69</v>
      </c>
      <c r="O1829" s="10">
        <v>7447.0</v>
      </c>
      <c r="P1829" s="10" t="s">
        <v>409</v>
      </c>
      <c r="Q1829" s="10" t="s">
        <v>21</v>
      </c>
      <c r="R1829" s="13">
        <f t="shared" si="2"/>
        <v>1</v>
      </c>
      <c r="S1829" s="6"/>
      <c r="T1829" s="6"/>
      <c r="U1829" s="6"/>
    </row>
    <row r="1830">
      <c r="A1830" s="9">
        <v>44430.0</v>
      </c>
      <c r="B1830" s="10" t="s">
        <v>69</v>
      </c>
      <c r="C1830" s="10">
        <v>5649.0</v>
      </c>
      <c r="D1830" s="10" t="s">
        <v>395</v>
      </c>
      <c r="E1830" s="11">
        <v>250.0</v>
      </c>
      <c r="F1830" s="10" t="s">
        <v>394</v>
      </c>
      <c r="G1830" s="13">
        <f t="shared" si="1"/>
        <v>1</v>
      </c>
      <c r="H1830" s="6"/>
      <c r="I1830" s="6"/>
      <c r="J1830" s="6"/>
      <c r="M1830" s="9">
        <v>44430.0</v>
      </c>
      <c r="N1830" s="10" t="s">
        <v>69</v>
      </c>
      <c r="O1830" s="10">
        <v>5649.0</v>
      </c>
      <c r="P1830" s="10" t="s">
        <v>395</v>
      </c>
      <c r="Q1830" s="10" t="s">
        <v>394</v>
      </c>
      <c r="R1830" s="13">
        <f t="shared" si="2"/>
        <v>1</v>
      </c>
      <c r="S1830" s="6"/>
      <c r="T1830" s="6"/>
      <c r="U1830" s="6"/>
    </row>
    <row r="1831">
      <c r="A1831" s="9">
        <v>44430.0</v>
      </c>
      <c r="B1831" s="10" t="s">
        <v>69</v>
      </c>
      <c r="C1831" s="10" t="s">
        <v>148</v>
      </c>
      <c r="D1831" s="10" t="s">
        <v>398</v>
      </c>
      <c r="E1831" s="11">
        <v>190.0</v>
      </c>
      <c r="F1831" s="10" t="s">
        <v>18</v>
      </c>
      <c r="G1831" s="13">
        <f t="shared" si="1"/>
        <v>1</v>
      </c>
      <c r="H1831" s="6"/>
      <c r="I1831" s="6"/>
      <c r="J1831" s="6"/>
      <c r="M1831" s="9">
        <v>44430.0</v>
      </c>
      <c r="N1831" s="10" t="s">
        <v>69</v>
      </c>
      <c r="O1831" s="10" t="s">
        <v>148</v>
      </c>
      <c r="P1831" s="10" t="s">
        <v>398</v>
      </c>
      <c r="Q1831" s="10" t="s">
        <v>18</v>
      </c>
      <c r="R1831" s="13">
        <f t="shared" si="2"/>
        <v>1</v>
      </c>
      <c r="S1831" s="6"/>
      <c r="T1831" s="6"/>
      <c r="U1831" s="6"/>
    </row>
    <row r="1832">
      <c r="A1832" s="9">
        <v>44430.0</v>
      </c>
      <c r="B1832" s="10" t="s">
        <v>69</v>
      </c>
      <c r="C1832" s="10" t="s">
        <v>75</v>
      </c>
      <c r="D1832" s="10" t="s">
        <v>399</v>
      </c>
      <c r="E1832" s="11">
        <v>80.0</v>
      </c>
      <c r="F1832" s="10" t="s">
        <v>31</v>
      </c>
      <c r="G1832" s="13">
        <f t="shared" si="1"/>
        <v>1</v>
      </c>
      <c r="H1832" s="6"/>
      <c r="I1832" s="6"/>
      <c r="J1832" s="6"/>
      <c r="M1832" s="9">
        <v>44430.0</v>
      </c>
      <c r="N1832" s="10" t="s">
        <v>69</v>
      </c>
      <c r="O1832" s="10" t="s">
        <v>75</v>
      </c>
      <c r="P1832" s="10" t="s">
        <v>399</v>
      </c>
      <c r="Q1832" s="10" t="s">
        <v>31</v>
      </c>
      <c r="R1832" s="13">
        <f t="shared" si="2"/>
        <v>1</v>
      </c>
      <c r="S1832" s="6"/>
      <c r="T1832" s="6"/>
      <c r="U1832" s="6"/>
    </row>
    <row r="1833">
      <c r="A1833" s="9">
        <v>44430.0</v>
      </c>
      <c r="B1833" s="10" t="s">
        <v>69</v>
      </c>
      <c r="C1833" s="10">
        <v>843.0</v>
      </c>
      <c r="D1833" s="10" t="s">
        <v>398</v>
      </c>
      <c r="E1833" s="11">
        <v>190.0</v>
      </c>
      <c r="F1833" s="10" t="s">
        <v>18</v>
      </c>
      <c r="G1833" s="13">
        <f t="shared" si="1"/>
        <v>1</v>
      </c>
      <c r="H1833" s="6"/>
      <c r="I1833" s="6"/>
      <c r="J1833" s="6"/>
      <c r="M1833" s="9">
        <v>44430.0</v>
      </c>
      <c r="N1833" s="10" t="s">
        <v>69</v>
      </c>
      <c r="O1833" s="10">
        <v>843.0</v>
      </c>
      <c r="P1833" s="10" t="s">
        <v>398</v>
      </c>
      <c r="Q1833" s="10" t="s">
        <v>18</v>
      </c>
      <c r="R1833" s="13">
        <f t="shared" si="2"/>
        <v>1</v>
      </c>
      <c r="S1833" s="6"/>
      <c r="T1833" s="6"/>
      <c r="U1833" s="6"/>
    </row>
    <row r="1834">
      <c r="A1834" s="9">
        <v>44430.0</v>
      </c>
      <c r="B1834" s="10" t="s">
        <v>69</v>
      </c>
      <c r="C1834" s="10">
        <v>5747.0</v>
      </c>
      <c r="D1834" s="10" t="s">
        <v>404</v>
      </c>
      <c r="E1834" s="11">
        <v>270.0</v>
      </c>
      <c r="F1834" s="10" t="s">
        <v>14</v>
      </c>
      <c r="G1834" s="13">
        <f t="shared" si="1"/>
        <v>1</v>
      </c>
      <c r="H1834" s="6"/>
      <c r="I1834" s="6"/>
      <c r="J1834" s="6"/>
      <c r="M1834" s="9">
        <v>44430.0</v>
      </c>
      <c r="N1834" s="10" t="s">
        <v>69</v>
      </c>
      <c r="O1834" s="10">
        <v>5747.0</v>
      </c>
      <c r="P1834" s="10" t="s">
        <v>404</v>
      </c>
      <c r="Q1834" s="10" t="s">
        <v>14</v>
      </c>
      <c r="R1834" s="13">
        <f t="shared" si="2"/>
        <v>1</v>
      </c>
      <c r="S1834" s="6"/>
      <c r="T1834" s="6"/>
      <c r="U1834" s="6"/>
    </row>
    <row r="1835">
      <c r="A1835" s="9">
        <v>44430.0</v>
      </c>
      <c r="B1835" s="10" t="s">
        <v>69</v>
      </c>
      <c r="C1835" s="10" t="s">
        <v>79</v>
      </c>
      <c r="D1835" s="10" t="s">
        <v>396</v>
      </c>
      <c r="E1835" s="11">
        <v>300.0</v>
      </c>
      <c r="F1835" s="10" t="s">
        <v>18</v>
      </c>
      <c r="G1835" s="13">
        <f t="shared" si="1"/>
        <v>1</v>
      </c>
      <c r="H1835" s="6"/>
      <c r="I1835" s="6"/>
      <c r="J1835" s="6"/>
      <c r="M1835" s="9">
        <v>44430.0</v>
      </c>
      <c r="N1835" s="10" t="s">
        <v>69</v>
      </c>
      <c r="O1835" s="10" t="s">
        <v>79</v>
      </c>
      <c r="P1835" s="10" t="s">
        <v>396</v>
      </c>
      <c r="Q1835" s="10" t="s">
        <v>18</v>
      </c>
      <c r="R1835" s="13">
        <f t="shared" si="2"/>
        <v>1</v>
      </c>
      <c r="S1835" s="6"/>
      <c r="T1835" s="6"/>
      <c r="U1835" s="6"/>
    </row>
    <row r="1836">
      <c r="A1836" s="9">
        <v>44430.0</v>
      </c>
      <c r="B1836" s="10" t="s">
        <v>69</v>
      </c>
      <c r="C1836" s="10" t="s">
        <v>81</v>
      </c>
      <c r="D1836" s="10" t="s">
        <v>395</v>
      </c>
      <c r="E1836" s="11">
        <v>250.0</v>
      </c>
      <c r="F1836" s="10" t="s">
        <v>394</v>
      </c>
      <c r="G1836" s="13">
        <f t="shared" si="1"/>
        <v>1</v>
      </c>
      <c r="H1836" s="6"/>
      <c r="I1836" s="6"/>
      <c r="J1836" s="6"/>
      <c r="M1836" s="9">
        <v>44430.0</v>
      </c>
      <c r="N1836" s="10" t="s">
        <v>69</v>
      </c>
      <c r="O1836" s="10" t="s">
        <v>81</v>
      </c>
      <c r="P1836" s="10" t="s">
        <v>395</v>
      </c>
      <c r="Q1836" s="10" t="s">
        <v>394</v>
      </c>
      <c r="R1836" s="13">
        <f t="shared" si="2"/>
        <v>1</v>
      </c>
      <c r="S1836" s="6"/>
      <c r="T1836" s="6"/>
      <c r="U1836" s="6"/>
    </row>
    <row r="1837">
      <c r="A1837" s="9">
        <v>44430.0</v>
      </c>
      <c r="B1837" s="10" t="s">
        <v>69</v>
      </c>
      <c r="C1837" s="10" t="s">
        <v>82</v>
      </c>
      <c r="D1837" s="10" t="s">
        <v>404</v>
      </c>
      <c r="E1837" s="11">
        <v>270.0</v>
      </c>
      <c r="F1837" s="10" t="s">
        <v>14</v>
      </c>
      <c r="G1837" s="13">
        <f t="shared" si="1"/>
        <v>1</v>
      </c>
      <c r="H1837" s="6"/>
      <c r="I1837" s="6"/>
      <c r="J1837" s="6"/>
      <c r="M1837" s="9">
        <v>44430.0</v>
      </c>
      <c r="N1837" s="10" t="s">
        <v>69</v>
      </c>
      <c r="O1837" s="10" t="s">
        <v>82</v>
      </c>
      <c r="P1837" s="10" t="s">
        <v>404</v>
      </c>
      <c r="Q1837" s="10" t="s">
        <v>14</v>
      </c>
      <c r="R1837" s="13">
        <f t="shared" si="2"/>
        <v>1</v>
      </c>
      <c r="S1837" s="6"/>
      <c r="T1837" s="6"/>
      <c r="U1837" s="6"/>
    </row>
    <row r="1838">
      <c r="A1838" s="9">
        <v>44430.0</v>
      </c>
      <c r="B1838" s="10" t="s">
        <v>69</v>
      </c>
      <c r="C1838" s="10" t="s">
        <v>83</v>
      </c>
      <c r="D1838" s="10" t="s">
        <v>402</v>
      </c>
      <c r="E1838" s="11">
        <v>150.0</v>
      </c>
      <c r="F1838" s="10" t="s">
        <v>160</v>
      </c>
      <c r="G1838" s="13">
        <f t="shared" si="1"/>
        <v>1</v>
      </c>
      <c r="H1838" s="6"/>
      <c r="I1838" s="6"/>
      <c r="J1838" s="6"/>
      <c r="M1838" s="9">
        <v>44430.0</v>
      </c>
      <c r="N1838" s="10" t="s">
        <v>69</v>
      </c>
      <c r="O1838" s="10" t="s">
        <v>83</v>
      </c>
      <c r="P1838" s="10" t="s">
        <v>402</v>
      </c>
      <c r="Q1838" s="10" t="s">
        <v>160</v>
      </c>
      <c r="R1838" s="13">
        <f t="shared" si="2"/>
        <v>1</v>
      </c>
      <c r="S1838" s="6"/>
      <c r="T1838" s="6"/>
      <c r="U1838" s="6"/>
    </row>
    <row r="1839">
      <c r="A1839" s="9">
        <v>44430.0</v>
      </c>
      <c r="B1839" s="10" t="s">
        <v>69</v>
      </c>
      <c r="C1839" s="10" t="s">
        <v>87</v>
      </c>
      <c r="D1839" s="10" t="s">
        <v>409</v>
      </c>
      <c r="E1839" s="11">
        <v>180.0</v>
      </c>
      <c r="F1839" s="10" t="s">
        <v>21</v>
      </c>
      <c r="G1839" s="13">
        <f t="shared" si="1"/>
        <v>1</v>
      </c>
      <c r="H1839" s="6"/>
      <c r="I1839" s="6"/>
      <c r="J1839" s="6"/>
      <c r="M1839" s="9">
        <v>44430.0</v>
      </c>
      <c r="N1839" s="10" t="s">
        <v>69</v>
      </c>
      <c r="O1839" s="10" t="s">
        <v>87</v>
      </c>
      <c r="P1839" s="10" t="s">
        <v>409</v>
      </c>
      <c r="Q1839" s="10" t="s">
        <v>21</v>
      </c>
      <c r="R1839" s="13">
        <f t="shared" si="2"/>
        <v>1</v>
      </c>
      <c r="S1839" s="6"/>
      <c r="T1839" s="6"/>
      <c r="U1839" s="6"/>
    </row>
    <row r="1840">
      <c r="A1840" s="9">
        <v>44431.0</v>
      </c>
      <c r="B1840" s="10" t="s">
        <v>97</v>
      </c>
      <c r="C1840" s="16">
        <v>1.0E46</v>
      </c>
      <c r="D1840" s="10" t="s">
        <v>395</v>
      </c>
      <c r="E1840" s="11">
        <v>250.0</v>
      </c>
      <c r="F1840" s="10" t="s">
        <v>394</v>
      </c>
      <c r="G1840" s="13">
        <f t="shared" si="1"/>
        <v>2</v>
      </c>
      <c r="H1840" s="6"/>
      <c r="I1840" s="6"/>
      <c r="J1840" s="6"/>
      <c r="M1840" s="9">
        <v>44431.0</v>
      </c>
      <c r="N1840" s="10" t="s">
        <v>97</v>
      </c>
      <c r="O1840" s="16">
        <v>1.0E46</v>
      </c>
      <c r="P1840" s="10" t="s">
        <v>395</v>
      </c>
      <c r="Q1840" s="10" t="s">
        <v>394</v>
      </c>
      <c r="R1840" s="13">
        <f t="shared" si="2"/>
        <v>2</v>
      </c>
      <c r="S1840" s="6"/>
      <c r="T1840" s="6"/>
      <c r="U1840" s="6"/>
    </row>
    <row r="1841">
      <c r="A1841" s="9">
        <v>44431.0</v>
      </c>
      <c r="B1841" s="10" t="s">
        <v>400</v>
      </c>
      <c r="C1841" s="10">
        <v>8741.0</v>
      </c>
      <c r="D1841" s="10" t="s">
        <v>413</v>
      </c>
      <c r="E1841" s="11">
        <v>100.0</v>
      </c>
      <c r="F1841" s="10" t="s">
        <v>160</v>
      </c>
      <c r="G1841" s="13">
        <f t="shared" si="1"/>
        <v>2</v>
      </c>
      <c r="H1841" s="6"/>
      <c r="I1841" s="6"/>
      <c r="J1841" s="6"/>
      <c r="M1841" s="9">
        <v>44431.0</v>
      </c>
      <c r="N1841" s="10" t="s">
        <v>400</v>
      </c>
      <c r="O1841" s="10">
        <v>8741.0</v>
      </c>
      <c r="P1841" s="10" t="s">
        <v>413</v>
      </c>
      <c r="Q1841" s="10" t="s">
        <v>160</v>
      </c>
      <c r="R1841" s="13">
        <f t="shared" si="2"/>
        <v>2</v>
      </c>
      <c r="S1841" s="6"/>
      <c r="T1841" s="6"/>
      <c r="U1841" s="6"/>
    </row>
    <row r="1842">
      <c r="A1842" s="9">
        <v>44431.0</v>
      </c>
      <c r="B1842" s="10" t="s">
        <v>400</v>
      </c>
      <c r="C1842" s="10" t="s">
        <v>408</v>
      </c>
      <c r="D1842" s="10" t="s">
        <v>395</v>
      </c>
      <c r="E1842" s="11">
        <v>250.0</v>
      </c>
      <c r="F1842" s="10" t="s">
        <v>394</v>
      </c>
      <c r="G1842" s="13">
        <f t="shared" si="1"/>
        <v>2</v>
      </c>
      <c r="H1842" s="6"/>
      <c r="I1842" s="6"/>
      <c r="J1842" s="6"/>
      <c r="M1842" s="9">
        <v>44431.0</v>
      </c>
      <c r="N1842" s="10" t="s">
        <v>400</v>
      </c>
      <c r="O1842" s="10" t="s">
        <v>408</v>
      </c>
      <c r="P1842" s="10" t="s">
        <v>395</v>
      </c>
      <c r="Q1842" s="10" t="s">
        <v>394</v>
      </c>
      <c r="R1842" s="13">
        <f t="shared" si="2"/>
        <v>2</v>
      </c>
      <c r="S1842" s="6"/>
      <c r="T1842" s="6"/>
      <c r="U1842" s="6"/>
    </row>
    <row r="1843">
      <c r="A1843" s="9">
        <v>44431.0</v>
      </c>
      <c r="B1843" s="10" t="s">
        <v>15</v>
      </c>
      <c r="C1843" s="16">
        <v>5.0E49</v>
      </c>
      <c r="D1843" s="10" t="s">
        <v>396</v>
      </c>
      <c r="E1843" s="11">
        <v>300.0</v>
      </c>
      <c r="F1843" s="10" t="s">
        <v>18</v>
      </c>
      <c r="G1843" s="13">
        <f t="shared" si="1"/>
        <v>2</v>
      </c>
      <c r="H1843" s="6"/>
      <c r="I1843" s="6"/>
      <c r="J1843" s="6"/>
      <c r="M1843" s="9">
        <v>44431.0</v>
      </c>
      <c r="N1843" s="10" t="s">
        <v>15</v>
      </c>
      <c r="O1843" s="16">
        <v>5.0E49</v>
      </c>
      <c r="P1843" s="10" t="s">
        <v>396</v>
      </c>
      <c r="Q1843" s="10" t="s">
        <v>18</v>
      </c>
      <c r="R1843" s="13">
        <f t="shared" si="2"/>
        <v>2</v>
      </c>
      <c r="S1843" s="6"/>
      <c r="T1843" s="6"/>
      <c r="U1843" s="6"/>
    </row>
    <row r="1844">
      <c r="A1844" s="9">
        <v>44431.0</v>
      </c>
      <c r="B1844" s="10" t="s">
        <v>15</v>
      </c>
      <c r="C1844" s="16">
        <v>5.0E49</v>
      </c>
      <c r="D1844" s="10" t="s">
        <v>395</v>
      </c>
      <c r="E1844" s="11">
        <v>250.0</v>
      </c>
      <c r="F1844" s="10" t="s">
        <v>394</v>
      </c>
      <c r="G1844" s="13">
        <f t="shared" si="1"/>
        <v>2</v>
      </c>
      <c r="H1844" s="6"/>
      <c r="I1844" s="6"/>
      <c r="J1844" s="6"/>
      <c r="M1844" s="9">
        <v>44431.0</v>
      </c>
      <c r="N1844" s="10" t="s">
        <v>15</v>
      </c>
      <c r="O1844" s="16">
        <v>5.0E49</v>
      </c>
      <c r="P1844" s="10" t="s">
        <v>395</v>
      </c>
      <c r="Q1844" s="10" t="s">
        <v>394</v>
      </c>
      <c r="R1844" s="13">
        <f t="shared" si="2"/>
        <v>2</v>
      </c>
      <c r="S1844" s="6"/>
      <c r="T1844" s="6"/>
      <c r="U1844" s="6"/>
    </row>
    <row r="1845">
      <c r="A1845" s="9">
        <v>44431.0</v>
      </c>
      <c r="B1845" s="10" t="s">
        <v>15</v>
      </c>
      <c r="C1845" s="10" t="s">
        <v>134</v>
      </c>
      <c r="D1845" s="10" t="s">
        <v>393</v>
      </c>
      <c r="E1845" s="11">
        <v>260.0</v>
      </c>
      <c r="F1845" s="10" t="s">
        <v>394</v>
      </c>
      <c r="G1845" s="13">
        <f t="shared" si="1"/>
        <v>2</v>
      </c>
      <c r="H1845" s="6"/>
      <c r="I1845" s="6"/>
      <c r="J1845" s="6"/>
      <c r="M1845" s="9">
        <v>44431.0</v>
      </c>
      <c r="N1845" s="10" t="s">
        <v>15</v>
      </c>
      <c r="O1845" s="10" t="s">
        <v>134</v>
      </c>
      <c r="P1845" s="10" t="s">
        <v>393</v>
      </c>
      <c r="Q1845" s="10" t="s">
        <v>394</v>
      </c>
      <c r="R1845" s="13">
        <f t="shared" si="2"/>
        <v>2</v>
      </c>
      <c r="S1845" s="6"/>
      <c r="T1845" s="6"/>
      <c r="U1845" s="6"/>
    </row>
    <row r="1846">
      <c r="A1846" s="9">
        <v>44431.0</v>
      </c>
      <c r="B1846" s="10" t="s">
        <v>15</v>
      </c>
      <c r="C1846" s="10" t="s">
        <v>219</v>
      </c>
      <c r="D1846" s="10" t="s">
        <v>396</v>
      </c>
      <c r="E1846" s="11">
        <v>300.0</v>
      </c>
      <c r="F1846" s="10" t="s">
        <v>18</v>
      </c>
      <c r="G1846" s="13">
        <f t="shared" si="1"/>
        <v>2</v>
      </c>
      <c r="H1846" s="6"/>
      <c r="I1846" s="6"/>
      <c r="J1846" s="6"/>
      <c r="M1846" s="9">
        <v>44431.0</v>
      </c>
      <c r="N1846" s="10" t="s">
        <v>15</v>
      </c>
      <c r="O1846" s="10" t="s">
        <v>219</v>
      </c>
      <c r="P1846" s="10" t="s">
        <v>396</v>
      </c>
      <c r="Q1846" s="10" t="s">
        <v>18</v>
      </c>
      <c r="R1846" s="13">
        <f t="shared" si="2"/>
        <v>2</v>
      </c>
      <c r="S1846" s="6"/>
      <c r="T1846" s="6"/>
      <c r="U1846" s="6"/>
    </row>
    <row r="1847">
      <c r="A1847" s="9">
        <v>44431.0</v>
      </c>
      <c r="B1847" s="10" t="s">
        <v>15</v>
      </c>
      <c r="C1847" s="10">
        <v>4645.0</v>
      </c>
      <c r="D1847" s="10" t="s">
        <v>413</v>
      </c>
      <c r="E1847" s="11">
        <v>100.0</v>
      </c>
      <c r="F1847" s="10" t="s">
        <v>160</v>
      </c>
      <c r="G1847" s="13">
        <f t="shared" si="1"/>
        <v>2</v>
      </c>
      <c r="H1847" s="6"/>
      <c r="I1847" s="6"/>
      <c r="J1847" s="6"/>
      <c r="M1847" s="9">
        <v>44431.0</v>
      </c>
      <c r="N1847" s="10" t="s">
        <v>15</v>
      </c>
      <c r="O1847" s="10">
        <v>4645.0</v>
      </c>
      <c r="P1847" s="10" t="s">
        <v>413</v>
      </c>
      <c r="Q1847" s="10" t="s">
        <v>160</v>
      </c>
      <c r="R1847" s="13">
        <f t="shared" si="2"/>
        <v>2</v>
      </c>
      <c r="S1847" s="6"/>
      <c r="T1847" s="6"/>
      <c r="U1847" s="6"/>
    </row>
    <row r="1848">
      <c r="A1848" s="9">
        <v>44431.0</v>
      </c>
      <c r="B1848" s="10" t="s">
        <v>15</v>
      </c>
      <c r="C1848" s="10" t="s">
        <v>136</v>
      </c>
      <c r="D1848" s="10" t="s">
        <v>396</v>
      </c>
      <c r="E1848" s="11">
        <v>300.0</v>
      </c>
      <c r="F1848" s="10" t="s">
        <v>18</v>
      </c>
      <c r="G1848" s="13">
        <f t="shared" si="1"/>
        <v>2</v>
      </c>
      <c r="H1848" s="6"/>
      <c r="I1848" s="6"/>
      <c r="J1848" s="6"/>
      <c r="M1848" s="9">
        <v>44431.0</v>
      </c>
      <c r="N1848" s="10" t="s">
        <v>15</v>
      </c>
      <c r="O1848" s="10" t="s">
        <v>136</v>
      </c>
      <c r="P1848" s="10" t="s">
        <v>396</v>
      </c>
      <c r="Q1848" s="10" t="s">
        <v>18</v>
      </c>
      <c r="R1848" s="13">
        <f t="shared" si="2"/>
        <v>2</v>
      </c>
      <c r="S1848" s="6"/>
      <c r="T1848" s="6"/>
      <c r="U1848" s="6"/>
    </row>
    <row r="1849">
      <c r="A1849" s="9">
        <v>44431.0</v>
      </c>
      <c r="B1849" s="10" t="s">
        <v>15</v>
      </c>
      <c r="C1849" s="10" t="s">
        <v>137</v>
      </c>
      <c r="D1849" s="10" t="s">
        <v>404</v>
      </c>
      <c r="E1849" s="11">
        <v>270.0</v>
      </c>
      <c r="F1849" s="10" t="s">
        <v>14</v>
      </c>
      <c r="G1849" s="13">
        <f t="shared" si="1"/>
        <v>2</v>
      </c>
      <c r="H1849" s="6"/>
      <c r="I1849" s="6"/>
      <c r="J1849" s="6"/>
      <c r="M1849" s="9">
        <v>44431.0</v>
      </c>
      <c r="N1849" s="10" t="s">
        <v>15</v>
      </c>
      <c r="O1849" s="10" t="s">
        <v>137</v>
      </c>
      <c r="P1849" s="10" t="s">
        <v>404</v>
      </c>
      <c r="Q1849" s="10" t="s">
        <v>14</v>
      </c>
      <c r="R1849" s="13">
        <f t="shared" si="2"/>
        <v>2</v>
      </c>
      <c r="S1849" s="6"/>
      <c r="T1849" s="6"/>
      <c r="U1849" s="6"/>
    </row>
    <row r="1850">
      <c r="A1850" s="9">
        <v>44431.0</v>
      </c>
      <c r="B1850" s="10" t="s">
        <v>69</v>
      </c>
      <c r="C1850" s="10" t="s">
        <v>71</v>
      </c>
      <c r="D1850" s="10" t="s">
        <v>404</v>
      </c>
      <c r="E1850" s="11">
        <v>270.0</v>
      </c>
      <c r="F1850" s="10" t="s">
        <v>14</v>
      </c>
      <c r="G1850" s="13">
        <f t="shared" si="1"/>
        <v>2</v>
      </c>
      <c r="H1850" s="6"/>
      <c r="I1850" s="6"/>
      <c r="J1850" s="6"/>
      <c r="M1850" s="9">
        <v>44431.0</v>
      </c>
      <c r="N1850" s="10" t="s">
        <v>69</v>
      </c>
      <c r="O1850" s="10" t="s">
        <v>71</v>
      </c>
      <c r="P1850" s="10" t="s">
        <v>404</v>
      </c>
      <c r="Q1850" s="10" t="s">
        <v>14</v>
      </c>
      <c r="R1850" s="13">
        <f t="shared" si="2"/>
        <v>2</v>
      </c>
      <c r="S1850" s="6"/>
      <c r="T1850" s="6"/>
      <c r="U1850" s="6"/>
    </row>
    <row r="1851">
      <c r="A1851" s="9">
        <v>44431.0</v>
      </c>
      <c r="B1851" s="10" t="s">
        <v>69</v>
      </c>
      <c r="C1851" s="10" t="s">
        <v>72</v>
      </c>
      <c r="D1851" s="10" t="s">
        <v>396</v>
      </c>
      <c r="E1851" s="11">
        <v>300.0</v>
      </c>
      <c r="F1851" s="10" t="s">
        <v>18</v>
      </c>
      <c r="G1851" s="13">
        <f t="shared" si="1"/>
        <v>2</v>
      </c>
      <c r="H1851" s="6"/>
      <c r="I1851" s="6"/>
      <c r="J1851" s="6"/>
      <c r="M1851" s="9">
        <v>44431.0</v>
      </c>
      <c r="N1851" s="10" t="s">
        <v>69</v>
      </c>
      <c r="O1851" s="10" t="s">
        <v>72</v>
      </c>
      <c r="P1851" s="10" t="s">
        <v>396</v>
      </c>
      <c r="Q1851" s="10" t="s">
        <v>18</v>
      </c>
      <c r="R1851" s="13">
        <f t="shared" si="2"/>
        <v>2</v>
      </c>
      <c r="S1851" s="6"/>
      <c r="T1851" s="6"/>
      <c r="U1851" s="6"/>
    </row>
    <row r="1852">
      <c r="A1852" s="9">
        <v>44431.0</v>
      </c>
      <c r="B1852" s="10" t="s">
        <v>69</v>
      </c>
      <c r="C1852" s="10" t="s">
        <v>73</v>
      </c>
      <c r="D1852" s="10" t="s">
        <v>404</v>
      </c>
      <c r="E1852" s="11">
        <v>270.0</v>
      </c>
      <c r="F1852" s="10" t="s">
        <v>14</v>
      </c>
      <c r="G1852" s="13">
        <f t="shared" si="1"/>
        <v>2</v>
      </c>
      <c r="H1852" s="6"/>
      <c r="I1852" s="6"/>
      <c r="J1852" s="6"/>
      <c r="M1852" s="9">
        <v>44431.0</v>
      </c>
      <c r="N1852" s="10" t="s">
        <v>69</v>
      </c>
      <c r="O1852" s="10" t="s">
        <v>73</v>
      </c>
      <c r="P1852" s="10" t="s">
        <v>404</v>
      </c>
      <c r="Q1852" s="10" t="s">
        <v>14</v>
      </c>
      <c r="R1852" s="13">
        <f t="shared" si="2"/>
        <v>2</v>
      </c>
      <c r="S1852" s="6"/>
      <c r="T1852" s="6"/>
      <c r="U1852" s="6"/>
    </row>
    <row r="1853">
      <c r="A1853" s="9">
        <v>44431.0</v>
      </c>
      <c r="B1853" s="10" t="s">
        <v>69</v>
      </c>
      <c r="C1853" s="10">
        <v>7447.0</v>
      </c>
      <c r="D1853" s="10" t="s">
        <v>397</v>
      </c>
      <c r="E1853" s="11">
        <v>330.0</v>
      </c>
      <c r="F1853" s="10" t="s">
        <v>14</v>
      </c>
      <c r="G1853" s="13">
        <f t="shared" si="1"/>
        <v>2</v>
      </c>
      <c r="H1853" s="6"/>
      <c r="I1853" s="6"/>
      <c r="J1853" s="6"/>
      <c r="M1853" s="9">
        <v>44431.0</v>
      </c>
      <c r="N1853" s="10" t="s">
        <v>69</v>
      </c>
      <c r="O1853" s="10">
        <v>7447.0</v>
      </c>
      <c r="P1853" s="10" t="s">
        <v>397</v>
      </c>
      <c r="Q1853" s="10" t="s">
        <v>14</v>
      </c>
      <c r="R1853" s="13">
        <f t="shared" si="2"/>
        <v>2</v>
      </c>
      <c r="S1853" s="6"/>
      <c r="T1853" s="6"/>
      <c r="U1853" s="6"/>
    </row>
    <row r="1854">
      <c r="A1854" s="9">
        <v>44431.0</v>
      </c>
      <c r="B1854" s="10" t="s">
        <v>69</v>
      </c>
      <c r="C1854" s="10">
        <v>5649.0</v>
      </c>
      <c r="D1854" s="10" t="s">
        <v>399</v>
      </c>
      <c r="E1854" s="11">
        <v>80.0</v>
      </c>
      <c r="F1854" s="10" t="s">
        <v>31</v>
      </c>
      <c r="G1854" s="13">
        <f t="shared" si="1"/>
        <v>2</v>
      </c>
      <c r="H1854" s="6"/>
      <c r="I1854" s="6"/>
      <c r="J1854" s="6"/>
      <c r="M1854" s="9">
        <v>44431.0</v>
      </c>
      <c r="N1854" s="10" t="s">
        <v>69</v>
      </c>
      <c r="O1854" s="10">
        <v>5649.0</v>
      </c>
      <c r="P1854" s="10" t="s">
        <v>399</v>
      </c>
      <c r="Q1854" s="10" t="s">
        <v>31</v>
      </c>
      <c r="R1854" s="13">
        <f t="shared" si="2"/>
        <v>2</v>
      </c>
      <c r="S1854" s="6"/>
      <c r="T1854" s="6"/>
      <c r="U1854" s="6"/>
    </row>
    <row r="1855">
      <c r="A1855" s="9">
        <v>44431.0</v>
      </c>
      <c r="B1855" s="10" t="s">
        <v>69</v>
      </c>
      <c r="C1855" s="10" t="s">
        <v>75</v>
      </c>
      <c r="D1855" s="10" t="s">
        <v>398</v>
      </c>
      <c r="E1855" s="11">
        <v>190.0</v>
      </c>
      <c r="F1855" s="10" t="s">
        <v>18</v>
      </c>
      <c r="G1855" s="13">
        <f t="shared" si="1"/>
        <v>2</v>
      </c>
      <c r="H1855" s="6"/>
      <c r="I1855" s="6"/>
      <c r="J1855" s="6"/>
      <c r="M1855" s="9">
        <v>44431.0</v>
      </c>
      <c r="N1855" s="10" t="s">
        <v>69</v>
      </c>
      <c r="O1855" s="10" t="s">
        <v>75</v>
      </c>
      <c r="P1855" s="10" t="s">
        <v>398</v>
      </c>
      <c r="Q1855" s="10" t="s">
        <v>18</v>
      </c>
      <c r="R1855" s="13">
        <f t="shared" si="2"/>
        <v>2</v>
      </c>
      <c r="S1855" s="6"/>
      <c r="T1855" s="6"/>
      <c r="U1855" s="6"/>
    </row>
    <row r="1856">
      <c r="A1856" s="9">
        <v>44431.0</v>
      </c>
      <c r="B1856" s="10" t="s">
        <v>69</v>
      </c>
      <c r="C1856" s="10">
        <v>843.0</v>
      </c>
      <c r="D1856" s="10" t="s">
        <v>399</v>
      </c>
      <c r="E1856" s="11">
        <v>80.0</v>
      </c>
      <c r="F1856" s="10" t="s">
        <v>31</v>
      </c>
      <c r="G1856" s="13">
        <f t="shared" si="1"/>
        <v>2</v>
      </c>
      <c r="H1856" s="6"/>
      <c r="I1856" s="6"/>
      <c r="J1856" s="6"/>
      <c r="M1856" s="9">
        <v>44431.0</v>
      </c>
      <c r="N1856" s="10" t="s">
        <v>69</v>
      </c>
      <c r="O1856" s="10">
        <v>843.0</v>
      </c>
      <c r="P1856" s="10" t="s">
        <v>399</v>
      </c>
      <c r="Q1856" s="10" t="s">
        <v>31</v>
      </c>
      <c r="R1856" s="13">
        <f t="shared" si="2"/>
        <v>2</v>
      </c>
      <c r="S1856" s="6"/>
      <c r="T1856" s="6"/>
      <c r="U1856" s="6"/>
    </row>
    <row r="1857">
      <c r="A1857" s="9">
        <v>44431.0</v>
      </c>
      <c r="B1857" s="10" t="s">
        <v>69</v>
      </c>
      <c r="C1857" s="10" t="s">
        <v>79</v>
      </c>
      <c r="D1857" s="10" t="s">
        <v>404</v>
      </c>
      <c r="E1857" s="11">
        <v>270.0</v>
      </c>
      <c r="F1857" s="10" t="s">
        <v>14</v>
      </c>
      <c r="G1857" s="13">
        <f t="shared" si="1"/>
        <v>2</v>
      </c>
      <c r="H1857" s="6"/>
      <c r="I1857" s="6"/>
      <c r="J1857" s="6"/>
      <c r="M1857" s="9">
        <v>44431.0</v>
      </c>
      <c r="N1857" s="10" t="s">
        <v>69</v>
      </c>
      <c r="O1857" s="10" t="s">
        <v>79</v>
      </c>
      <c r="P1857" s="10" t="s">
        <v>404</v>
      </c>
      <c r="Q1857" s="10" t="s">
        <v>14</v>
      </c>
      <c r="R1857" s="13">
        <f t="shared" si="2"/>
        <v>2</v>
      </c>
      <c r="S1857" s="6"/>
      <c r="T1857" s="6"/>
      <c r="U1857" s="6"/>
    </row>
    <row r="1858">
      <c r="A1858" s="9">
        <v>44431.0</v>
      </c>
      <c r="B1858" s="10" t="s">
        <v>69</v>
      </c>
      <c r="C1858" s="10" t="s">
        <v>81</v>
      </c>
      <c r="D1858" s="10" t="s">
        <v>402</v>
      </c>
      <c r="E1858" s="11">
        <v>150.0</v>
      </c>
      <c r="F1858" s="10" t="s">
        <v>160</v>
      </c>
      <c r="G1858" s="13">
        <f t="shared" si="1"/>
        <v>2</v>
      </c>
      <c r="H1858" s="6"/>
      <c r="I1858" s="6"/>
      <c r="J1858" s="6"/>
      <c r="M1858" s="9">
        <v>44431.0</v>
      </c>
      <c r="N1858" s="10" t="s">
        <v>69</v>
      </c>
      <c r="O1858" s="10" t="s">
        <v>81</v>
      </c>
      <c r="P1858" s="10" t="s">
        <v>402</v>
      </c>
      <c r="Q1858" s="10" t="s">
        <v>160</v>
      </c>
      <c r="R1858" s="13">
        <f t="shared" si="2"/>
        <v>2</v>
      </c>
      <c r="S1858" s="6"/>
      <c r="T1858" s="6"/>
      <c r="U1858" s="6"/>
    </row>
    <row r="1859">
      <c r="A1859" s="9">
        <v>44431.0</v>
      </c>
      <c r="B1859" s="10" t="s">
        <v>69</v>
      </c>
      <c r="C1859" s="10" t="s">
        <v>82</v>
      </c>
      <c r="D1859" s="10" t="s">
        <v>402</v>
      </c>
      <c r="E1859" s="11">
        <v>150.0</v>
      </c>
      <c r="F1859" s="10" t="s">
        <v>160</v>
      </c>
      <c r="G1859" s="13">
        <f t="shared" si="1"/>
        <v>2</v>
      </c>
      <c r="H1859" s="6"/>
      <c r="I1859" s="6"/>
      <c r="J1859" s="6"/>
      <c r="M1859" s="9">
        <v>44431.0</v>
      </c>
      <c r="N1859" s="10" t="s">
        <v>69</v>
      </c>
      <c r="O1859" s="10" t="s">
        <v>82</v>
      </c>
      <c r="P1859" s="10" t="s">
        <v>402</v>
      </c>
      <c r="Q1859" s="10" t="s">
        <v>160</v>
      </c>
      <c r="R1859" s="13">
        <f t="shared" si="2"/>
        <v>2</v>
      </c>
      <c r="S1859" s="6"/>
      <c r="T1859" s="6"/>
      <c r="U1859" s="6"/>
    </row>
    <row r="1860">
      <c r="A1860" s="9">
        <v>44431.0</v>
      </c>
      <c r="B1860" s="10" t="s">
        <v>69</v>
      </c>
      <c r="C1860" s="10" t="s">
        <v>87</v>
      </c>
      <c r="D1860" s="10" t="s">
        <v>395</v>
      </c>
      <c r="E1860" s="11">
        <v>250.0</v>
      </c>
      <c r="F1860" s="10" t="s">
        <v>394</v>
      </c>
      <c r="G1860" s="13">
        <f t="shared" si="1"/>
        <v>2</v>
      </c>
      <c r="H1860" s="6"/>
      <c r="I1860" s="6"/>
      <c r="J1860" s="6"/>
      <c r="M1860" s="9">
        <v>44431.0</v>
      </c>
      <c r="N1860" s="10" t="s">
        <v>69</v>
      </c>
      <c r="O1860" s="10" t="s">
        <v>87</v>
      </c>
      <c r="P1860" s="10" t="s">
        <v>395</v>
      </c>
      <c r="Q1860" s="10" t="s">
        <v>394</v>
      </c>
      <c r="R1860" s="13">
        <f t="shared" si="2"/>
        <v>2</v>
      </c>
      <c r="S1860" s="6"/>
      <c r="T1860" s="6"/>
      <c r="U1860" s="6"/>
    </row>
    <row r="1861">
      <c r="A1861" s="9">
        <v>44434.0</v>
      </c>
      <c r="B1861" s="10" t="s">
        <v>400</v>
      </c>
      <c r="C1861" s="10">
        <v>8741.0</v>
      </c>
      <c r="D1861" s="10" t="s">
        <v>415</v>
      </c>
      <c r="E1861" s="11">
        <v>120.0</v>
      </c>
      <c r="F1861" s="10" t="s">
        <v>18</v>
      </c>
      <c r="G1861" s="13">
        <f t="shared" si="1"/>
        <v>5</v>
      </c>
      <c r="H1861" s="6"/>
      <c r="I1861" s="6"/>
      <c r="J1861" s="6"/>
      <c r="M1861" s="9">
        <v>44434.0</v>
      </c>
      <c r="N1861" s="10" t="s">
        <v>400</v>
      </c>
      <c r="O1861" s="10">
        <v>8741.0</v>
      </c>
      <c r="P1861" s="10" t="s">
        <v>415</v>
      </c>
      <c r="Q1861" s="10" t="s">
        <v>18</v>
      </c>
      <c r="R1861" s="13">
        <f t="shared" si="2"/>
        <v>5</v>
      </c>
      <c r="S1861" s="6"/>
      <c r="T1861" s="6"/>
      <c r="U1861" s="6"/>
    </row>
    <row r="1862">
      <c r="A1862" s="9">
        <v>44434.0</v>
      </c>
      <c r="B1862" s="10" t="s">
        <v>15</v>
      </c>
      <c r="C1862" s="10" t="s">
        <v>217</v>
      </c>
      <c r="D1862" s="10" t="s">
        <v>416</v>
      </c>
      <c r="E1862" s="11">
        <v>90.0</v>
      </c>
      <c r="F1862" s="10" t="s">
        <v>18</v>
      </c>
      <c r="G1862" s="13">
        <f t="shared" si="1"/>
        <v>5</v>
      </c>
      <c r="H1862" s="6"/>
      <c r="I1862" s="6"/>
      <c r="J1862" s="6"/>
      <c r="M1862" s="9">
        <v>44434.0</v>
      </c>
      <c r="N1862" s="10" t="s">
        <v>15</v>
      </c>
      <c r="O1862" s="10" t="s">
        <v>217</v>
      </c>
      <c r="P1862" s="10" t="s">
        <v>416</v>
      </c>
      <c r="Q1862" s="10" t="s">
        <v>18</v>
      </c>
      <c r="R1862" s="13">
        <f t="shared" si="2"/>
        <v>5</v>
      </c>
      <c r="S1862" s="6"/>
      <c r="T1862" s="6"/>
      <c r="U1862" s="6"/>
    </row>
    <row r="1863">
      <c r="A1863" s="9">
        <v>44434.0</v>
      </c>
      <c r="B1863" s="10" t="s">
        <v>69</v>
      </c>
      <c r="C1863" s="10" t="s">
        <v>72</v>
      </c>
      <c r="D1863" s="10" t="s">
        <v>417</v>
      </c>
      <c r="E1863" s="11">
        <v>250.0</v>
      </c>
      <c r="F1863" s="10" t="s">
        <v>18</v>
      </c>
      <c r="G1863" s="13">
        <f t="shared" si="1"/>
        <v>5</v>
      </c>
      <c r="H1863" s="6"/>
      <c r="I1863" s="6"/>
      <c r="J1863" s="6"/>
      <c r="M1863" s="9">
        <v>44434.0</v>
      </c>
      <c r="N1863" s="10" t="s">
        <v>69</v>
      </c>
      <c r="O1863" s="10" t="s">
        <v>72</v>
      </c>
      <c r="P1863" s="10" t="s">
        <v>417</v>
      </c>
      <c r="Q1863" s="10" t="s">
        <v>18</v>
      </c>
      <c r="R1863" s="13">
        <f t="shared" si="2"/>
        <v>5</v>
      </c>
      <c r="S1863" s="6"/>
      <c r="T1863" s="6"/>
      <c r="U1863" s="6"/>
    </row>
    <row r="1864">
      <c r="A1864" s="9">
        <v>44435.0</v>
      </c>
      <c r="B1864" s="10" t="s">
        <v>15</v>
      </c>
      <c r="C1864" s="10" t="s">
        <v>221</v>
      </c>
      <c r="D1864" s="10" t="s">
        <v>416</v>
      </c>
      <c r="E1864" s="11">
        <v>90.0</v>
      </c>
      <c r="F1864" s="10" t="s">
        <v>18</v>
      </c>
      <c r="G1864" s="13">
        <f t="shared" si="1"/>
        <v>6</v>
      </c>
      <c r="H1864" s="6"/>
      <c r="I1864" s="6"/>
      <c r="J1864" s="6"/>
      <c r="M1864" s="9">
        <v>44435.0</v>
      </c>
      <c r="N1864" s="10" t="s">
        <v>15</v>
      </c>
      <c r="O1864" s="10" t="s">
        <v>221</v>
      </c>
      <c r="P1864" s="10" t="s">
        <v>416</v>
      </c>
      <c r="Q1864" s="10" t="s">
        <v>18</v>
      </c>
      <c r="R1864" s="13">
        <f t="shared" si="2"/>
        <v>6</v>
      </c>
      <c r="S1864" s="6"/>
      <c r="T1864" s="6"/>
      <c r="U1864" s="6"/>
    </row>
    <row r="1865">
      <c r="A1865" s="9">
        <v>44436.0</v>
      </c>
      <c r="B1865" s="10" t="s">
        <v>69</v>
      </c>
      <c r="C1865" s="10" t="s">
        <v>72</v>
      </c>
      <c r="D1865" s="10" t="s">
        <v>418</v>
      </c>
      <c r="E1865" s="11">
        <v>120.0</v>
      </c>
      <c r="F1865" s="10" t="s">
        <v>160</v>
      </c>
      <c r="G1865" s="13">
        <f t="shared" si="1"/>
        <v>7</v>
      </c>
      <c r="H1865" s="6"/>
      <c r="I1865" s="6"/>
      <c r="J1865" s="6"/>
      <c r="M1865" s="9">
        <v>44436.0</v>
      </c>
      <c r="N1865" s="10" t="s">
        <v>69</v>
      </c>
      <c r="O1865" s="10" t="s">
        <v>72</v>
      </c>
      <c r="P1865" s="10" t="s">
        <v>418</v>
      </c>
      <c r="Q1865" s="10" t="s">
        <v>160</v>
      </c>
      <c r="R1865" s="13">
        <f t="shared" si="2"/>
        <v>7</v>
      </c>
      <c r="S1865" s="6"/>
      <c r="T1865" s="6"/>
      <c r="U1865" s="6"/>
    </row>
    <row r="1866">
      <c r="A1866" s="9">
        <v>44437.0</v>
      </c>
      <c r="B1866" s="10" t="s">
        <v>15</v>
      </c>
      <c r="C1866" s="10" t="s">
        <v>221</v>
      </c>
      <c r="D1866" s="10" t="s">
        <v>415</v>
      </c>
      <c r="E1866" s="11">
        <v>120.0</v>
      </c>
      <c r="F1866" s="10" t="s">
        <v>18</v>
      </c>
      <c r="G1866" s="13">
        <f t="shared" si="1"/>
        <v>1</v>
      </c>
      <c r="H1866" s="6"/>
      <c r="I1866" s="6"/>
      <c r="J1866" s="6"/>
      <c r="M1866" s="9">
        <v>44437.0</v>
      </c>
      <c r="N1866" s="10" t="s">
        <v>15</v>
      </c>
      <c r="O1866" s="10" t="s">
        <v>221</v>
      </c>
      <c r="P1866" s="10" t="s">
        <v>415</v>
      </c>
      <c r="Q1866" s="10" t="s">
        <v>18</v>
      </c>
      <c r="R1866" s="13">
        <f t="shared" si="2"/>
        <v>1</v>
      </c>
      <c r="S1866" s="6"/>
      <c r="T1866" s="6"/>
      <c r="U1866" s="6"/>
    </row>
    <row r="1867">
      <c r="A1867" s="9">
        <v>44437.0</v>
      </c>
      <c r="B1867" s="10" t="s">
        <v>69</v>
      </c>
      <c r="C1867" s="10" t="s">
        <v>72</v>
      </c>
      <c r="D1867" s="10" t="s">
        <v>415</v>
      </c>
      <c r="E1867" s="11">
        <v>120.0</v>
      </c>
      <c r="F1867" s="10" t="s">
        <v>18</v>
      </c>
      <c r="G1867" s="13">
        <f t="shared" si="1"/>
        <v>1</v>
      </c>
      <c r="H1867" s="6"/>
      <c r="I1867" s="6"/>
      <c r="J1867" s="6"/>
      <c r="M1867" s="9">
        <v>44437.0</v>
      </c>
      <c r="N1867" s="10" t="s">
        <v>69</v>
      </c>
      <c r="O1867" s="10" t="s">
        <v>72</v>
      </c>
      <c r="P1867" s="10" t="s">
        <v>415</v>
      </c>
      <c r="Q1867" s="10" t="s">
        <v>18</v>
      </c>
      <c r="R1867" s="13">
        <f t="shared" si="2"/>
        <v>1</v>
      </c>
      <c r="S1867" s="6"/>
      <c r="T1867" s="6"/>
      <c r="U1867" s="6"/>
    </row>
    <row r="1868">
      <c r="A1868" s="9">
        <v>44438.0</v>
      </c>
      <c r="B1868" s="10" t="s">
        <v>69</v>
      </c>
      <c r="C1868" s="10" t="s">
        <v>72</v>
      </c>
      <c r="D1868" s="10" t="s">
        <v>417</v>
      </c>
      <c r="E1868" s="11">
        <v>250.0</v>
      </c>
      <c r="F1868" s="10" t="s">
        <v>18</v>
      </c>
      <c r="G1868" s="13">
        <f t="shared" si="1"/>
        <v>2</v>
      </c>
      <c r="H1868" s="6"/>
      <c r="I1868" s="6"/>
      <c r="J1868" s="6"/>
      <c r="M1868" s="9">
        <v>44438.0</v>
      </c>
      <c r="N1868" s="10" t="s">
        <v>69</v>
      </c>
      <c r="O1868" s="10" t="s">
        <v>72</v>
      </c>
      <c r="P1868" s="10" t="s">
        <v>417</v>
      </c>
      <c r="Q1868" s="10" t="s">
        <v>18</v>
      </c>
      <c r="R1868" s="13">
        <f t="shared" si="2"/>
        <v>2</v>
      </c>
      <c r="S1868" s="6"/>
      <c r="T1868" s="6"/>
      <c r="U1868" s="6"/>
    </row>
    <row r="1869">
      <c r="A1869" s="17"/>
      <c r="B1869" s="18"/>
      <c r="C1869" s="18"/>
      <c r="D1869" s="18"/>
      <c r="E1869" s="19"/>
      <c r="F1869" s="18"/>
      <c r="G1869" s="13"/>
      <c r="H1869" s="6"/>
      <c r="I1869" s="6"/>
      <c r="J1869" s="6"/>
    </row>
    <row r="1870">
      <c r="A1870" s="17"/>
      <c r="B1870" s="18"/>
      <c r="C1870" s="18"/>
      <c r="D1870" s="18"/>
      <c r="E1870" s="19"/>
      <c r="F1870" s="18"/>
      <c r="G1870" s="13"/>
      <c r="H1870" s="6"/>
      <c r="I1870" s="6"/>
      <c r="J1870" s="6"/>
    </row>
    <row r="1871">
      <c r="A1871" s="17"/>
      <c r="B1871" s="18"/>
      <c r="C1871" s="18"/>
      <c r="D1871" s="18"/>
      <c r="E1871" s="19"/>
      <c r="F1871" s="18"/>
      <c r="G1871" s="13"/>
      <c r="H1871" s="6"/>
      <c r="I1871" s="6"/>
      <c r="J1871" s="6"/>
    </row>
    <row r="1872">
      <c r="A1872" s="17"/>
      <c r="B1872" s="18"/>
      <c r="C1872" s="18"/>
      <c r="D1872" s="18"/>
      <c r="E1872" s="19"/>
      <c r="F1872" s="18"/>
      <c r="G1872" s="13"/>
      <c r="H1872" s="6"/>
      <c r="I1872" s="6"/>
      <c r="J1872" s="6"/>
    </row>
    <row r="1873">
      <c r="A1873" s="17"/>
      <c r="B1873" s="18"/>
      <c r="C1873" s="18"/>
      <c r="D1873" s="18"/>
      <c r="E1873" s="19"/>
      <c r="F1873" s="18"/>
      <c r="G1873" s="13"/>
      <c r="H1873" s="6"/>
      <c r="I1873" s="6"/>
      <c r="J1873" s="6"/>
    </row>
    <row r="1874">
      <c r="A1874" s="17"/>
      <c r="B1874" s="18"/>
      <c r="C1874" s="18"/>
      <c r="D1874" s="18"/>
      <c r="E1874" s="19"/>
      <c r="F1874" s="18"/>
      <c r="G1874" s="13"/>
      <c r="H1874" s="6"/>
      <c r="I1874" s="6"/>
      <c r="J1874" s="6"/>
    </row>
    <row r="1875">
      <c r="A1875" s="17"/>
      <c r="B1875" s="18"/>
      <c r="C1875" s="18"/>
      <c r="D1875" s="18"/>
      <c r="E1875" s="19"/>
      <c r="F1875" s="18"/>
      <c r="G1875" s="13"/>
      <c r="H1875" s="6"/>
      <c r="I1875" s="6"/>
      <c r="J1875" s="6"/>
    </row>
    <row r="1876">
      <c r="A1876" s="17"/>
      <c r="B1876" s="18"/>
      <c r="C1876" s="18"/>
      <c r="D1876" s="18"/>
      <c r="E1876" s="19"/>
      <c r="F1876" s="18"/>
      <c r="G1876" s="13"/>
      <c r="H1876" s="6"/>
      <c r="I1876" s="6"/>
      <c r="J1876" s="6"/>
    </row>
    <row r="1877">
      <c r="A1877" s="17"/>
      <c r="B1877" s="18"/>
      <c r="C1877" s="18"/>
      <c r="D1877" s="18"/>
      <c r="E1877" s="19"/>
      <c r="F1877" s="18"/>
      <c r="G1877" s="13"/>
      <c r="H1877" s="6"/>
      <c r="I1877" s="6"/>
      <c r="J1877" s="6"/>
    </row>
    <row r="1878">
      <c r="A1878" s="17"/>
      <c r="B1878" s="18"/>
      <c r="C1878" s="18"/>
      <c r="D1878" s="18"/>
      <c r="E1878" s="19"/>
      <c r="F1878" s="18"/>
      <c r="G1878" s="13"/>
      <c r="H1878" s="6"/>
      <c r="I1878" s="6"/>
      <c r="J1878" s="6"/>
    </row>
    <row r="1879">
      <c r="A1879" s="17"/>
      <c r="B1879" s="18"/>
      <c r="C1879" s="18"/>
      <c r="D1879" s="18"/>
      <c r="E1879" s="19"/>
      <c r="F1879" s="18"/>
      <c r="G1879" s="13"/>
      <c r="H1879" s="6"/>
      <c r="I1879" s="6"/>
      <c r="J1879" s="6"/>
    </row>
    <row r="1880">
      <c r="A1880" s="17"/>
      <c r="B1880" s="18"/>
      <c r="C1880" s="18"/>
      <c r="D1880" s="18"/>
      <c r="E1880" s="19"/>
      <c r="F1880" s="18"/>
      <c r="G1880" s="13"/>
      <c r="H1880" s="6"/>
      <c r="I1880" s="6"/>
      <c r="J1880" s="6"/>
    </row>
    <row r="1881">
      <c r="A1881" s="17"/>
      <c r="B1881" s="18"/>
      <c r="C1881" s="18"/>
      <c r="D1881" s="18"/>
      <c r="E1881" s="19"/>
      <c r="F1881" s="18"/>
      <c r="G1881" s="13"/>
      <c r="H1881" s="6"/>
      <c r="I1881" s="6"/>
      <c r="J1881" s="6"/>
    </row>
    <row r="1882">
      <c r="A1882" s="17"/>
      <c r="B1882" s="18"/>
      <c r="C1882" s="18"/>
      <c r="D1882" s="18"/>
      <c r="E1882" s="19"/>
      <c r="F1882" s="18"/>
      <c r="G1882" s="13"/>
      <c r="H1882" s="6"/>
      <c r="I1882" s="6"/>
      <c r="J1882" s="6"/>
    </row>
    <row r="1883">
      <c r="A1883" s="17"/>
      <c r="B1883" s="18"/>
      <c r="C1883" s="18"/>
      <c r="D1883" s="18"/>
      <c r="E1883" s="19"/>
      <c r="F1883" s="18"/>
      <c r="G1883" s="13"/>
      <c r="H1883" s="6"/>
      <c r="I1883" s="6"/>
      <c r="J1883" s="6"/>
    </row>
    <row r="1884">
      <c r="A1884" s="17"/>
      <c r="B1884" s="18"/>
      <c r="C1884" s="18"/>
      <c r="D1884" s="18"/>
      <c r="E1884" s="19"/>
      <c r="F1884" s="18"/>
      <c r="G1884" s="13"/>
      <c r="H1884" s="6"/>
      <c r="I1884" s="6"/>
      <c r="J1884" s="6"/>
    </row>
    <row r="1885">
      <c r="A1885" s="17"/>
      <c r="B1885" s="18"/>
      <c r="C1885" s="18"/>
      <c r="D1885" s="18"/>
      <c r="E1885" s="19"/>
      <c r="F1885" s="18"/>
      <c r="G1885" s="13"/>
      <c r="H1885" s="6"/>
      <c r="I1885" s="6"/>
      <c r="J1885" s="6"/>
    </row>
    <row r="1886">
      <c r="A1886" s="17"/>
      <c r="B1886" s="18"/>
      <c r="C1886" s="18"/>
      <c r="D1886" s="18"/>
      <c r="E1886" s="19"/>
      <c r="F1886" s="18"/>
      <c r="G1886" s="13"/>
      <c r="H1886" s="6"/>
      <c r="I1886" s="6"/>
      <c r="J1886" s="6"/>
    </row>
    <row r="1887">
      <c r="A1887" s="17"/>
      <c r="B1887" s="18"/>
      <c r="C1887" s="18"/>
      <c r="D1887" s="18"/>
      <c r="E1887" s="19"/>
      <c r="F1887" s="18"/>
      <c r="G1887" s="13"/>
      <c r="H1887" s="6"/>
      <c r="I1887" s="6"/>
      <c r="J1887" s="6"/>
    </row>
    <row r="1888">
      <c r="A1888" s="17"/>
      <c r="B1888" s="18"/>
      <c r="C1888" s="18"/>
      <c r="D1888" s="18"/>
      <c r="E1888" s="19"/>
      <c r="F1888" s="18"/>
      <c r="G1888" s="13"/>
      <c r="H1888" s="6"/>
      <c r="I1888" s="6"/>
      <c r="J1888" s="6"/>
    </row>
    <row r="1889">
      <c r="A1889" s="17"/>
      <c r="B1889" s="18"/>
      <c r="C1889" s="18"/>
      <c r="D1889" s="18"/>
      <c r="E1889" s="19"/>
      <c r="F1889" s="18"/>
      <c r="G1889" s="13"/>
      <c r="H1889" s="6"/>
      <c r="I1889" s="6"/>
      <c r="J1889" s="6"/>
    </row>
    <row r="1890">
      <c r="A1890" s="17"/>
      <c r="B1890" s="18"/>
      <c r="C1890" s="18"/>
      <c r="D1890" s="18"/>
      <c r="E1890" s="19"/>
      <c r="F1890" s="18"/>
      <c r="G1890" s="13"/>
      <c r="H1890" s="6"/>
      <c r="I1890" s="6"/>
      <c r="J1890" s="6"/>
    </row>
    <row r="1891">
      <c r="A1891" s="17"/>
      <c r="B1891" s="18"/>
      <c r="C1891" s="18"/>
      <c r="D1891" s="18"/>
      <c r="E1891" s="19"/>
      <c r="F1891" s="18"/>
      <c r="G1891" s="13"/>
      <c r="H1891" s="6"/>
      <c r="I1891" s="6"/>
      <c r="J1891" s="6"/>
    </row>
    <row r="1892">
      <c r="A1892" s="17"/>
      <c r="B1892" s="18"/>
      <c r="C1892" s="18"/>
      <c r="D1892" s="18"/>
      <c r="E1892" s="19"/>
      <c r="F1892" s="18"/>
      <c r="G1892" s="13"/>
      <c r="H1892" s="6"/>
      <c r="I1892" s="6"/>
      <c r="J1892" s="6"/>
    </row>
    <row r="1893">
      <c r="A1893" s="17"/>
      <c r="B1893" s="18"/>
      <c r="C1893" s="18"/>
      <c r="D1893" s="18"/>
      <c r="E1893" s="19"/>
      <c r="F1893" s="18"/>
      <c r="G1893" s="13"/>
      <c r="H1893" s="6"/>
      <c r="I1893" s="6"/>
      <c r="J1893" s="6"/>
    </row>
    <row r="1894">
      <c r="A1894" s="17"/>
      <c r="B1894" s="18"/>
      <c r="C1894" s="18"/>
      <c r="D1894" s="18"/>
      <c r="E1894" s="19"/>
      <c r="F1894" s="18"/>
      <c r="G1894" s="13"/>
      <c r="H1894" s="6"/>
      <c r="I1894" s="6"/>
      <c r="J1894" s="6"/>
    </row>
    <row r="1895">
      <c r="A1895" s="17"/>
      <c r="B1895" s="18"/>
      <c r="C1895" s="18"/>
      <c r="D1895" s="18"/>
      <c r="E1895" s="19"/>
      <c r="F1895" s="18"/>
      <c r="G1895" s="13"/>
      <c r="H1895" s="6"/>
      <c r="I1895" s="6"/>
      <c r="J1895" s="6"/>
    </row>
    <row r="1896">
      <c r="A1896" s="17"/>
      <c r="B1896" s="18"/>
      <c r="C1896" s="18"/>
      <c r="D1896" s="18"/>
      <c r="E1896" s="19"/>
      <c r="F1896" s="18"/>
      <c r="G1896" s="13"/>
      <c r="H1896" s="6"/>
      <c r="I1896" s="6"/>
      <c r="J1896" s="6"/>
    </row>
    <row r="1897">
      <c r="A1897" s="17"/>
      <c r="B1897" s="18"/>
      <c r="C1897" s="18"/>
      <c r="D1897" s="18"/>
      <c r="E1897" s="19"/>
      <c r="F1897" s="18"/>
      <c r="G1897" s="13"/>
      <c r="H1897" s="6"/>
      <c r="I1897" s="6"/>
      <c r="J1897" s="6"/>
    </row>
    <row r="1898">
      <c r="A1898" s="17"/>
      <c r="B1898" s="18"/>
      <c r="C1898" s="18"/>
      <c r="D1898" s="18"/>
      <c r="E1898" s="19"/>
      <c r="F1898" s="18"/>
      <c r="G1898" s="13"/>
      <c r="H1898" s="6"/>
      <c r="I1898" s="6"/>
      <c r="J1898" s="6"/>
    </row>
    <row r="1899">
      <c r="A1899" s="17"/>
      <c r="B1899" s="18"/>
      <c r="C1899" s="18"/>
      <c r="D1899" s="18"/>
      <c r="E1899" s="19"/>
      <c r="F1899" s="18"/>
      <c r="G1899" s="13"/>
      <c r="H1899" s="6"/>
      <c r="I1899" s="6"/>
      <c r="J1899" s="6"/>
    </row>
    <row r="1900">
      <c r="A1900" s="17"/>
      <c r="B1900" s="18"/>
      <c r="C1900" s="18"/>
      <c r="D1900" s="18"/>
      <c r="E1900" s="19"/>
      <c r="F1900" s="18"/>
      <c r="G1900" s="13"/>
      <c r="H1900" s="6"/>
      <c r="I1900" s="6"/>
      <c r="J1900" s="6"/>
    </row>
    <row r="1901">
      <c r="A1901" s="17"/>
      <c r="B1901" s="18"/>
      <c r="C1901" s="18"/>
      <c r="D1901" s="18"/>
      <c r="E1901" s="19"/>
      <c r="F1901" s="18"/>
      <c r="G1901" s="13"/>
      <c r="H1901" s="6"/>
      <c r="I1901" s="6"/>
      <c r="J1901" s="6"/>
    </row>
    <row r="1902">
      <c r="A1902" s="17"/>
      <c r="B1902" s="18"/>
      <c r="C1902" s="18"/>
      <c r="D1902" s="18"/>
      <c r="E1902" s="19"/>
      <c r="F1902" s="18"/>
      <c r="G1902" s="13"/>
      <c r="H1902" s="6"/>
      <c r="I1902" s="6"/>
      <c r="J1902" s="6"/>
    </row>
    <row r="1903">
      <c r="A1903" s="17"/>
      <c r="B1903" s="18"/>
      <c r="C1903" s="18"/>
      <c r="D1903" s="18"/>
      <c r="E1903" s="19"/>
      <c r="F1903" s="18"/>
      <c r="G1903" s="13"/>
      <c r="H1903" s="6"/>
      <c r="I1903" s="6"/>
      <c r="J1903" s="6"/>
    </row>
    <row r="1904">
      <c r="A1904" s="17"/>
      <c r="B1904" s="18"/>
      <c r="C1904" s="18"/>
      <c r="D1904" s="18"/>
      <c r="E1904" s="19"/>
      <c r="F1904" s="18"/>
      <c r="G1904" s="13"/>
      <c r="H1904" s="6"/>
      <c r="I1904" s="6"/>
      <c r="J1904" s="6"/>
    </row>
    <row r="1905">
      <c r="A1905" s="17"/>
      <c r="B1905" s="18"/>
      <c r="C1905" s="18"/>
      <c r="D1905" s="18"/>
      <c r="E1905" s="19"/>
      <c r="F1905" s="18"/>
      <c r="G1905" s="13"/>
      <c r="H1905" s="6"/>
      <c r="I1905" s="6"/>
      <c r="J1905" s="6"/>
    </row>
    <row r="1906">
      <c r="A1906" s="17"/>
      <c r="B1906" s="18"/>
      <c r="C1906" s="18"/>
      <c r="D1906" s="18"/>
      <c r="E1906" s="19"/>
      <c r="F1906" s="18"/>
      <c r="G1906" s="13"/>
      <c r="H1906" s="6"/>
      <c r="I1906" s="6"/>
      <c r="J1906" s="6"/>
    </row>
    <row r="1907">
      <c r="A1907" s="17"/>
      <c r="B1907" s="18"/>
      <c r="C1907" s="18"/>
      <c r="D1907" s="18"/>
      <c r="E1907" s="19"/>
      <c r="F1907" s="18"/>
      <c r="G1907" s="13"/>
      <c r="H1907" s="6"/>
      <c r="I1907" s="6"/>
      <c r="J1907" s="6"/>
    </row>
    <row r="1908">
      <c r="A1908" s="17"/>
      <c r="B1908" s="18"/>
      <c r="C1908" s="18"/>
      <c r="D1908" s="18"/>
      <c r="E1908" s="19"/>
      <c r="F1908" s="18"/>
      <c r="G1908" s="13"/>
      <c r="H1908" s="6"/>
      <c r="I1908" s="6"/>
      <c r="J1908" s="6"/>
    </row>
    <row r="1909">
      <c r="A1909" s="17"/>
      <c r="B1909" s="18"/>
      <c r="C1909" s="18"/>
      <c r="D1909" s="18"/>
      <c r="E1909" s="19"/>
      <c r="F1909" s="18"/>
      <c r="G1909" s="13"/>
      <c r="H1909" s="6"/>
      <c r="I1909" s="6"/>
      <c r="J1909" s="6"/>
    </row>
    <row r="1910">
      <c r="A1910" s="17"/>
      <c r="B1910" s="18"/>
      <c r="C1910" s="18"/>
      <c r="D1910" s="18"/>
      <c r="E1910" s="19"/>
      <c r="F1910" s="18"/>
      <c r="G1910" s="13"/>
      <c r="H1910" s="6"/>
      <c r="I1910" s="6"/>
      <c r="J1910" s="6"/>
    </row>
    <row r="1911">
      <c r="A1911" s="17"/>
      <c r="B1911" s="18"/>
      <c r="C1911" s="18"/>
      <c r="D1911" s="18"/>
      <c r="E1911" s="19"/>
      <c r="F1911" s="18"/>
      <c r="G1911" s="13"/>
      <c r="H1911" s="6"/>
      <c r="I1911" s="6"/>
      <c r="J1911" s="6"/>
    </row>
    <row r="1912">
      <c r="A1912" s="17"/>
      <c r="B1912" s="18"/>
      <c r="C1912" s="18"/>
      <c r="D1912" s="18"/>
      <c r="E1912" s="19"/>
      <c r="F1912" s="18"/>
      <c r="G1912" s="13"/>
      <c r="H1912" s="6"/>
      <c r="I1912" s="6"/>
      <c r="J1912" s="6"/>
    </row>
    <row r="1913">
      <c r="A1913" s="17"/>
      <c r="B1913" s="18"/>
      <c r="C1913" s="18"/>
      <c r="D1913" s="18"/>
      <c r="E1913" s="19"/>
      <c r="F1913" s="18"/>
      <c r="G1913" s="13"/>
      <c r="H1913" s="6"/>
      <c r="I1913" s="6"/>
      <c r="J1913" s="6"/>
    </row>
    <row r="1914">
      <c r="A1914" s="17"/>
      <c r="B1914" s="18"/>
      <c r="C1914" s="18"/>
      <c r="D1914" s="18"/>
      <c r="E1914" s="19"/>
      <c r="F1914" s="18"/>
      <c r="G1914" s="13"/>
      <c r="H1914" s="6"/>
      <c r="I1914" s="6"/>
      <c r="J1914" s="6"/>
    </row>
    <row r="1915">
      <c r="A1915" s="17"/>
      <c r="B1915" s="18"/>
      <c r="C1915" s="18"/>
      <c r="D1915" s="18"/>
      <c r="E1915" s="19"/>
      <c r="F1915" s="18"/>
      <c r="G1915" s="13"/>
      <c r="H1915" s="6"/>
      <c r="I1915" s="6"/>
      <c r="J1915" s="6"/>
    </row>
    <row r="1916">
      <c r="A1916" s="17"/>
      <c r="B1916" s="18"/>
      <c r="C1916" s="18"/>
      <c r="D1916" s="18"/>
      <c r="E1916" s="19"/>
      <c r="F1916" s="18"/>
      <c r="G1916" s="13"/>
      <c r="H1916" s="6"/>
      <c r="I1916" s="6"/>
      <c r="J1916" s="6"/>
    </row>
    <row r="1917">
      <c r="A1917" s="17"/>
      <c r="B1917" s="18"/>
      <c r="C1917" s="18"/>
      <c r="D1917" s="18"/>
      <c r="E1917" s="19"/>
      <c r="F1917" s="18"/>
      <c r="G1917" s="13"/>
      <c r="H1917" s="6"/>
      <c r="I1917" s="6"/>
      <c r="J1917" s="6"/>
    </row>
    <row r="1918">
      <c r="A1918" s="17"/>
      <c r="B1918" s="18"/>
      <c r="C1918" s="18"/>
      <c r="D1918" s="18"/>
      <c r="E1918" s="19"/>
      <c r="F1918" s="18"/>
      <c r="G1918" s="13"/>
      <c r="H1918" s="6"/>
      <c r="I1918" s="6"/>
      <c r="J1918" s="6"/>
    </row>
    <row r="1919">
      <c r="A1919" s="17"/>
      <c r="B1919" s="18"/>
      <c r="C1919" s="18"/>
      <c r="D1919" s="18"/>
      <c r="E1919" s="19"/>
      <c r="F1919" s="18"/>
      <c r="G1919" s="13"/>
      <c r="H1919" s="6"/>
      <c r="I1919" s="6"/>
      <c r="J1919" s="6"/>
    </row>
    <row r="1920">
      <c r="A1920" s="17"/>
      <c r="B1920" s="18"/>
      <c r="C1920" s="18"/>
      <c r="D1920" s="18"/>
      <c r="E1920" s="19"/>
      <c r="F1920" s="18"/>
      <c r="G1920" s="13"/>
      <c r="H1920" s="6"/>
      <c r="I1920" s="6"/>
      <c r="J1920" s="6"/>
    </row>
    <row r="1921">
      <c r="A1921" s="17"/>
      <c r="B1921" s="18"/>
      <c r="C1921" s="18"/>
      <c r="D1921" s="18"/>
      <c r="E1921" s="19"/>
      <c r="F1921" s="18"/>
      <c r="G1921" s="13"/>
      <c r="H1921" s="6"/>
      <c r="I1921" s="6"/>
      <c r="J1921" s="6"/>
    </row>
    <row r="1922">
      <c r="A1922" s="17"/>
      <c r="B1922" s="18"/>
      <c r="C1922" s="18"/>
      <c r="D1922" s="18"/>
      <c r="E1922" s="19"/>
      <c r="F1922" s="18"/>
      <c r="G1922" s="13"/>
      <c r="H1922" s="6"/>
      <c r="I1922" s="6"/>
      <c r="J1922" s="6"/>
    </row>
    <row r="1923">
      <c r="A1923" s="17"/>
      <c r="B1923" s="18"/>
      <c r="C1923" s="18"/>
      <c r="D1923" s="18"/>
      <c r="E1923" s="19"/>
      <c r="F1923" s="18"/>
      <c r="G1923" s="13"/>
      <c r="H1923" s="6"/>
      <c r="I1923" s="6"/>
      <c r="J1923" s="6"/>
    </row>
    <row r="1924">
      <c r="A1924" s="17"/>
      <c r="B1924" s="18"/>
      <c r="C1924" s="18"/>
      <c r="D1924" s="18"/>
      <c r="E1924" s="19"/>
      <c r="F1924" s="18"/>
      <c r="G1924" s="13"/>
      <c r="H1924" s="6"/>
      <c r="I1924" s="6"/>
      <c r="J1924" s="6"/>
    </row>
    <row r="1925">
      <c r="A1925" s="17"/>
      <c r="B1925" s="18"/>
      <c r="C1925" s="18"/>
      <c r="D1925" s="18"/>
      <c r="E1925" s="19"/>
      <c r="F1925" s="18"/>
      <c r="G1925" s="13"/>
      <c r="H1925" s="6"/>
      <c r="I1925" s="6"/>
      <c r="J1925" s="6"/>
    </row>
    <row r="1926">
      <c r="A1926" s="17"/>
      <c r="B1926" s="18"/>
      <c r="C1926" s="18"/>
      <c r="D1926" s="18"/>
      <c r="E1926" s="19"/>
      <c r="F1926" s="18"/>
      <c r="G1926" s="13"/>
      <c r="H1926" s="6"/>
      <c r="I1926" s="6"/>
      <c r="J1926" s="6"/>
    </row>
    <row r="1927">
      <c r="A1927" s="17"/>
      <c r="B1927" s="18"/>
      <c r="C1927" s="18"/>
      <c r="D1927" s="18"/>
      <c r="E1927" s="19"/>
      <c r="F1927" s="18"/>
      <c r="G1927" s="13"/>
      <c r="H1927" s="6"/>
      <c r="I1927" s="6"/>
      <c r="J1927" s="6"/>
    </row>
    <row r="1928">
      <c r="A1928" s="17"/>
      <c r="B1928" s="18"/>
      <c r="C1928" s="18"/>
      <c r="D1928" s="18"/>
      <c r="E1928" s="19"/>
      <c r="F1928" s="18"/>
      <c r="G1928" s="13"/>
      <c r="H1928" s="6"/>
      <c r="I1928" s="6"/>
      <c r="J1928" s="6"/>
    </row>
    <row r="1929">
      <c r="A1929" s="17"/>
      <c r="B1929" s="18"/>
      <c r="C1929" s="18"/>
      <c r="D1929" s="18"/>
      <c r="E1929" s="19"/>
      <c r="F1929" s="18"/>
      <c r="G1929" s="13"/>
      <c r="H1929" s="6"/>
      <c r="I1929" s="6"/>
      <c r="J1929" s="6"/>
    </row>
    <row r="1930">
      <c r="A1930" s="17"/>
      <c r="B1930" s="18"/>
      <c r="C1930" s="18"/>
      <c r="D1930" s="18"/>
      <c r="E1930" s="19"/>
      <c r="F1930" s="18"/>
      <c r="G1930" s="13"/>
      <c r="H1930" s="6"/>
      <c r="I1930" s="6"/>
      <c r="J1930" s="6"/>
    </row>
    <row r="1931">
      <c r="A1931" s="17"/>
      <c r="B1931" s="18"/>
      <c r="C1931" s="18"/>
      <c r="D1931" s="18"/>
      <c r="E1931" s="19"/>
      <c r="F1931" s="18"/>
      <c r="G1931" s="13"/>
      <c r="H1931" s="6"/>
      <c r="I1931" s="6"/>
      <c r="J1931" s="6"/>
    </row>
    <row r="1932">
      <c r="A1932" s="17"/>
      <c r="B1932" s="18"/>
      <c r="C1932" s="18"/>
      <c r="D1932" s="18"/>
      <c r="E1932" s="19"/>
      <c r="F1932" s="18"/>
      <c r="G1932" s="13"/>
      <c r="H1932" s="6"/>
      <c r="I1932" s="6"/>
      <c r="J1932" s="6"/>
    </row>
    <row r="1933">
      <c r="A1933" s="17"/>
      <c r="B1933" s="18"/>
      <c r="C1933" s="18"/>
      <c r="D1933" s="18"/>
      <c r="E1933" s="19"/>
      <c r="F1933" s="18"/>
      <c r="G1933" s="13"/>
      <c r="H1933" s="6"/>
      <c r="I1933" s="6"/>
      <c r="J1933" s="6"/>
    </row>
    <row r="1934">
      <c r="A1934" s="17"/>
      <c r="B1934" s="18"/>
      <c r="C1934" s="18"/>
      <c r="D1934" s="18"/>
      <c r="E1934" s="19"/>
      <c r="F1934" s="18"/>
      <c r="G1934" s="13"/>
      <c r="H1934" s="6"/>
      <c r="I1934" s="6"/>
      <c r="J1934" s="6"/>
    </row>
    <row r="1935">
      <c r="A1935" s="17"/>
      <c r="B1935" s="18"/>
      <c r="C1935" s="18"/>
      <c r="D1935" s="18"/>
      <c r="E1935" s="19"/>
      <c r="F1935" s="18"/>
      <c r="G1935" s="13"/>
      <c r="H1935" s="6"/>
      <c r="I1935" s="6"/>
      <c r="J1935" s="6"/>
    </row>
    <row r="1936">
      <c r="A1936" s="17"/>
      <c r="B1936" s="18"/>
      <c r="C1936" s="18"/>
      <c r="D1936" s="18"/>
      <c r="E1936" s="19"/>
      <c r="F1936" s="18"/>
      <c r="G1936" s="13"/>
      <c r="H1936" s="6"/>
      <c r="I1936" s="6"/>
      <c r="J1936" s="6"/>
    </row>
    <row r="1937">
      <c r="A1937" s="17"/>
      <c r="B1937" s="18"/>
      <c r="C1937" s="18"/>
      <c r="D1937" s="18"/>
      <c r="E1937" s="19"/>
      <c r="F1937" s="18"/>
      <c r="G1937" s="13"/>
      <c r="H1937" s="6"/>
      <c r="I1937" s="6"/>
      <c r="J1937" s="6"/>
    </row>
    <row r="1938">
      <c r="A1938" s="17"/>
      <c r="B1938" s="18"/>
      <c r="C1938" s="18"/>
      <c r="D1938" s="18"/>
      <c r="E1938" s="19"/>
      <c r="F1938" s="18"/>
      <c r="G1938" s="13"/>
      <c r="H1938" s="6"/>
      <c r="I1938" s="6"/>
      <c r="J1938" s="6"/>
    </row>
    <row r="1939">
      <c r="A1939" s="17"/>
      <c r="B1939" s="18"/>
      <c r="C1939" s="18"/>
      <c r="D1939" s="18"/>
      <c r="E1939" s="19"/>
      <c r="F1939" s="18"/>
      <c r="G1939" s="13"/>
      <c r="H1939" s="6"/>
      <c r="I1939" s="6"/>
      <c r="J1939" s="6"/>
    </row>
    <row r="1940">
      <c r="A1940" s="17"/>
      <c r="B1940" s="18"/>
      <c r="C1940" s="18"/>
      <c r="D1940" s="18"/>
      <c r="E1940" s="19"/>
      <c r="F1940" s="18"/>
      <c r="G1940" s="13"/>
      <c r="H1940" s="6"/>
      <c r="I1940" s="6"/>
      <c r="J1940" s="6"/>
    </row>
    <row r="1941">
      <c r="A1941" s="17"/>
      <c r="B1941" s="18"/>
      <c r="C1941" s="18"/>
      <c r="D1941" s="18"/>
      <c r="E1941" s="19"/>
      <c r="F1941" s="18"/>
      <c r="G1941" s="13"/>
      <c r="H1941" s="6"/>
      <c r="I1941" s="6"/>
      <c r="J1941" s="6"/>
    </row>
    <row r="1942">
      <c r="A1942" s="17"/>
      <c r="B1942" s="18"/>
      <c r="C1942" s="18"/>
      <c r="D1942" s="18"/>
      <c r="E1942" s="19"/>
      <c r="F1942" s="18"/>
      <c r="G1942" s="13"/>
      <c r="H1942" s="6"/>
      <c r="I1942" s="6"/>
      <c r="J1942" s="6"/>
    </row>
    <row r="1943">
      <c r="A1943" s="17"/>
      <c r="B1943" s="18"/>
      <c r="C1943" s="18"/>
      <c r="D1943" s="18"/>
      <c r="E1943" s="19"/>
      <c r="F1943" s="18"/>
      <c r="G1943" s="13"/>
      <c r="H1943" s="6"/>
      <c r="I1943" s="6"/>
      <c r="J1943" s="6"/>
    </row>
    <row r="1944">
      <c r="A1944" s="17"/>
      <c r="B1944" s="18"/>
      <c r="C1944" s="18"/>
      <c r="D1944" s="18"/>
      <c r="E1944" s="19"/>
      <c r="F1944" s="18"/>
      <c r="G1944" s="13"/>
      <c r="H1944" s="6"/>
      <c r="I1944" s="6"/>
      <c r="J1944" s="6"/>
    </row>
    <row r="1945">
      <c r="A1945" s="17"/>
      <c r="B1945" s="18"/>
      <c r="C1945" s="18"/>
      <c r="D1945" s="18"/>
      <c r="E1945" s="19"/>
      <c r="F1945" s="18"/>
      <c r="G1945" s="13"/>
      <c r="H1945" s="6"/>
      <c r="I1945" s="6"/>
      <c r="J1945" s="6"/>
    </row>
    <row r="1946">
      <c r="A1946" s="17"/>
      <c r="B1946" s="18"/>
      <c r="C1946" s="18"/>
      <c r="D1946" s="18"/>
      <c r="E1946" s="19"/>
      <c r="F1946" s="18"/>
      <c r="G1946" s="13"/>
      <c r="H1946" s="6"/>
      <c r="I1946" s="6"/>
      <c r="J1946" s="6"/>
    </row>
    <row r="1947">
      <c r="A1947" s="17"/>
      <c r="B1947" s="18"/>
      <c r="C1947" s="18"/>
      <c r="D1947" s="18"/>
      <c r="E1947" s="19"/>
      <c r="F1947" s="18"/>
      <c r="G1947" s="13"/>
      <c r="H1947" s="6"/>
      <c r="I1947" s="6"/>
      <c r="J1947" s="6"/>
    </row>
    <row r="1948">
      <c r="A1948" s="17"/>
      <c r="B1948" s="18"/>
      <c r="C1948" s="18"/>
      <c r="D1948" s="18"/>
      <c r="E1948" s="19"/>
      <c r="F1948" s="18"/>
      <c r="G1948" s="13"/>
      <c r="H1948" s="6"/>
      <c r="I1948" s="6"/>
      <c r="J1948" s="6"/>
    </row>
    <row r="1949">
      <c r="A1949" s="17"/>
      <c r="B1949" s="18"/>
      <c r="C1949" s="18"/>
      <c r="D1949" s="18"/>
      <c r="E1949" s="19"/>
      <c r="F1949" s="18"/>
      <c r="G1949" s="13"/>
      <c r="H1949" s="6"/>
      <c r="I1949" s="6"/>
      <c r="J1949" s="6"/>
    </row>
    <row r="1950">
      <c r="A1950" s="17"/>
      <c r="B1950" s="18"/>
      <c r="C1950" s="18"/>
      <c r="D1950" s="18"/>
      <c r="E1950" s="19"/>
      <c r="F1950" s="18"/>
      <c r="G1950" s="13"/>
      <c r="H1950" s="6"/>
      <c r="I1950" s="6"/>
      <c r="J1950" s="6"/>
    </row>
    <row r="1951">
      <c r="A1951" s="17"/>
      <c r="B1951" s="18"/>
      <c r="C1951" s="18"/>
      <c r="D1951" s="18"/>
      <c r="E1951" s="19"/>
      <c r="F1951" s="18"/>
      <c r="G1951" s="13"/>
      <c r="H1951" s="6"/>
      <c r="I1951" s="6"/>
      <c r="J1951" s="6"/>
    </row>
    <row r="1952">
      <c r="A1952" s="17"/>
      <c r="B1952" s="18"/>
      <c r="C1952" s="18"/>
      <c r="D1952" s="18"/>
      <c r="E1952" s="19"/>
      <c r="F1952" s="18"/>
      <c r="G1952" s="13"/>
      <c r="H1952" s="6"/>
      <c r="I1952" s="6"/>
      <c r="J1952" s="6"/>
    </row>
    <row r="1953">
      <c r="A1953" s="17"/>
      <c r="B1953" s="18"/>
      <c r="C1953" s="18"/>
      <c r="D1953" s="18"/>
      <c r="E1953" s="19"/>
      <c r="F1953" s="18"/>
      <c r="G1953" s="13"/>
      <c r="H1953" s="6"/>
      <c r="I1953" s="6"/>
      <c r="J1953" s="6"/>
    </row>
    <row r="1954">
      <c r="A1954" s="17"/>
      <c r="B1954" s="18"/>
      <c r="C1954" s="18"/>
      <c r="D1954" s="18"/>
      <c r="E1954" s="19"/>
      <c r="F1954" s="18"/>
      <c r="G1954" s="13"/>
      <c r="H1954" s="6"/>
      <c r="I1954" s="6"/>
      <c r="J1954" s="6"/>
    </row>
    <row r="1955">
      <c r="A1955" s="17"/>
      <c r="B1955" s="18"/>
      <c r="C1955" s="18"/>
      <c r="D1955" s="18"/>
      <c r="E1955" s="19"/>
      <c r="F1955" s="18"/>
      <c r="G1955" s="13"/>
      <c r="H1955" s="6"/>
      <c r="I1955" s="6"/>
      <c r="J1955" s="6"/>
    </row>
    <row r="1956">
      <c r="A1956" s="17"/>
      <c r="B1956" s="18"/>
      <c r="C1956" s="18"/>
      <c r="D1956" s="18"/>
      <c r="E1956" s="19"/>
      <c r="F1956" s="18"/>
      <c r="G1956" s="13"/>
      <c r="H1956" s="6"/>
      <c r="I1956" s="6"/>
      <c r="J1956" s="6"/>
    </row>
    <row r="1957">
      <c r="A1957" s="17"/>
      <c r="B1957" s="18"/>
      <c r="C1957" s="18"/>
      <c r="D1957" s="18"/>
      <c r="E1957" s="19"/>
      <c r="F1957" s="18"/>
      <c r="G1957" s="13"/>
      <c r="H1957" s="6"/>
      <c r="I1957" s="6"/>
      <c r="J1957" s="6"/>
    </row>
    <row r="1958">
      <c r="A1958" s="17"/>
      <c r="B1958" s="18"/>
      <c r="C1958" s="18"/>
      <c r="D1958" s="18"/>
      <c r="E1958" s="19"/>
      <c r="F1958" s="18"/>
      <c r="G1958" s="13"/>
      <c r="H1958" s="6"/>
      <c r="I1958" s="6"/>
      <c r="J1958" s="6"/>
    </row>
    <row r="1959">
      <c r="A1959" s="17"/>
      <c r="B1959" s="18"/>
      <c r="C1959" s="18"/>
      <c r="D1959" s="18"/>
      <c r="E1959" s="19"/>
      <c r="F1959" s="18"/>
      <c r="G1959" s="13"/>
      <c r="H1959" s="6"/>
      <c r="I1959" s="6"/>
      <c r="J1959" s="6"/>
    </row>
    <row r="1960">
      <c r="A1960" s="17"/>
      <c r="B1960" s="18"/>
      <c r="C1960" s="18"/>
      <c r="D1960" s="18"/>
      <c r="E1960" s="19"/>
      <c r="F1960" s="18"/>
      <c r="G1960" s="13"/>
      <c r="H1960" s="6"/>
      <c r="I1960" s="6"/>
      <c r="J1960" s="6"/>
    </row>
    <row r="1961">
      <c r="A1961" s="17"/>
      <c r="B1961" s="18"/>
      <c r="C1961" s="18"/>
      <c r="D1961" s="18"/>
      <c r="E1961" s="19"/>
      <c r="F1961" s="18"/>
      <c r="G1961" s="13"/>
      <c r="H1961" s="6"/>
      <c r="I1961" s="6"/>
      <c r="J1961" s="6"/>
    </row>
    <row r="1962">
      <c r="A1962" s="17"/>
      <c r="B1962" s="18"/>
      <c r="C1962" s="18"/>
      <c r="D1962" s="18"/>
      <c r="E1962" s="19"/>
      <c r="F1962" s="18"/>
      <c r="G1962" s="13"/>
      <c r="H1962" s="6"/>
      <c r="I1962" s="6"/>
      <c r="J1962" s="6"/>
    </row>
    <row r="1963">
      <c r="A1963" s="17"/>
      <c r="B1963" s="18"/>
      <c r="C1963" s="18"/>
      <c r="D1963" s="18"/>
      <c r="E1963" s="19"/>
      <c r="F1963" s="18"/>
      <c r="G1963" s="13"/>
      <c r="H1963" s="6"/>
      <c r="I1963" s="6"/>
      <c r="J1963" s="6"/>
    </row>
    <row r="1964">
      <c r="A1964" s="17"/>
      <c r="B1964" s="18"/>
      <c r="C1964" s="18"/>
      <c r="D1964" s="18"/>
      <c r="E1964" s="19"/>
      <c r="F1964" s="18"/>
      <c r="G1964" s="13"/>
      <c r="H1964" s="6"/>
      <c r="I1964" s="6"/>
      <c r="J1964" s="6"/>
    </row>
    <row r="1965">
      <c r="A1965" s="17"/>
      <c r="B1965" s="18"/>
      <c r="C1965" s="18"/>
      <c r="D1965" s="18"/>
      <c r="E1965" s="19"/>
      <c r="F1965" s="18"/>
      <c r="G1965" s="13"/>
      <c r="H1965" s="6"/>
      <c r="I1965" s="6"/>
      <c r="J1965" s="6"/>
    </row>
    <row r="1966">
      <c r="A1966" s="17"/>
      <c r="B1966" s="18"/>
      <c r="C1966" s="18"/>
      <c r="D1966" s="18"/>
      <c r="E1966" s="19"/>
      <c r="F1966" s="18"/>
      <c r="G1966" s="13"/>
      <c r="H1966" s="6"/>
      <c r="I1966" s="6"/>
      <c r="J1966" s="6"/>
    </row>
    <row r="1967">
      <c r="A1967" s="17"/>
      <c r="B1967" s="18"/>
      <c r="C1967" s="18"/>
      <c r="D1967" s="18"/>
      <c r="E1967" s="19"/>
      <c r="F1967" s="18"/>
      <c r="G1967" s="13"/>
      <c r="H1967" s="6"/>
      <c r="I1967" s="6"/>
      <c r="J1967" s="6"/>
    </row>
    <row r="1968">
      <c r="A1968" s="17"/>
      <c r="B1968" s="18"/>
      <c r="C1968" s="18"/>
      <c r="D1968" s="18"/>
      <c r="E1968" s="19"/>
      <c r="F1968" s="18"/>
      <c r="G1968" s="13"/>
      <c r="H1968" s="6"/>
      <c r="I1968" s="6"/>
      <c r="J1968" s="6"/>
    </row>
    <row r="1969">
      <c r="A1969" s="17"/>
      <c r="B1969" s="18"/>
      <c r="C1969" s="18"/>
      <c r="D1969" s="18"/>
      <c r="E1969" s="19"/>
      <c r="F1969" s="18"/>
      <c r="G1969" s="13"/>
      <c r="H1969" s="6"/>
      <c r="I1969" s="6"/>
      <c r="J1969" s="6"/>
    </row>
    <row r="1970">
      <c r="A1970" s="17"/>
      <c r="B1970" s="18"/>
      <c r="C1970" s="18"/>
      <c r="D1970" s="18"/>
      <c r="E1970" s="19"/>
      <c r="F1970" s="18"/>
      <c r="G1970" s="13"/>
      <c r="H1970" s="6"/>
      <c r="I1970" s="6"/>
      <c r="J1970" s="6"/>
    </row>
    <row r="1971">
      <c r="A1971" s="17"/>
      <c r="B1971" s="18"/>
      <c r="C1971" s="18"/>
      <c r="D1971" s="18"/>
      <c r="E1971" s="19"/>
      <c r="F1971" s="18"/>
      <c r="G1971" s="13"/>
      <c r="H1971" s="6"/>
      <c r="I1971" s="6"/>
      <c r="J1971" s="6"/>
    </row>
    <row r="1972">
      <c r="A1972" s="17"/>
      <c r="B1972" s="18"/>
      <c r="C1972" s="18"/>
      <c r="D1972" s="18"/>
      <c r="E1972" s="19"/>
      <c r="F1972" s="18"/>
      <c r="G1972" s="13"/>
      <c r="H1972" s="6"/>
      <c r="I1972" s="6"/>
      <c r="J1972" s="6"/>
    </row>
    <row r="1973">
      <c r="A1973" s="17"/>
      <c r="B1973" s="18"/>
      <c r="C1973" s="18"/>
      <c r="D1973" s="18"/>
      <c r="E1973" s="19"/>
      <c r="F1973" s="18"/>
      <c r="G1973" s="13"/>
      <c r="H1973" s="6"/>
      <c r="I1973" s="6"/>
      <c r="J1973" s="6"/>
    </row>
    <row r="1974">
      <c r="A1974" s="17"/>
      <c r="B1974" s="18"/>
      <c r="C1974" s="18"/>
      <c r="D1974" s="18"/>
      <c r="E1974" s="19"/>
      <c r="F1974" s="18"/>
      <c r="G1974" s="13"/>
      <c r="H1974" s="6"/>
      <c r="I1974" s="6"/>
      <c r="J1974" s="6"/>
    </row>
    <row r="1975">
      <c r="A1975" s="17"/>
      <c r="B1975" s="18"/>
      <c r="C1975" s="18"/>
      <c r="D1975" s="18"/>
      <c r="E1975" s="19"/>
      <c r="F1975" s="18"/>
      <c r="G1975" s="13"/>
      <c r="H1975" s="6"/>
      <c r="I1975" s="6"/>
      <c r="J1975" s="6"/>
    </row>
    <row r="1976">
      <c r="A1976" s="17"/>
      <c r="B1976" s="18"/>
      <c r="C1976" s="18"/>
      <c r="D1976" s="18"/>
      <c r="E1976" s="19"/>
      <c r="F1976" s="18"/>
      <c r="G1976" s="13"/>
      <c r="H1976" s="6"/>
      <c r="I1976" s="6"/>
      <c r="J1976" s="6"/>
    </row>
    <row r="1977">
      <c r="A1977" s="17"/>
      <c r="B1977" s="18"/>
      <c r="C1977" s="18"/>
      <c r="D1977" s="18"/>
      <c r="E1977" s="19"/>
      <c r="F1977" s="18"/>
      <c r="G1977" s="13"/>
      <c r="H1977" s="6"/>
      <c r="I1977" s="6"/>
      <c r="J1977" s="6"/>
    </row>
    <row r="1978">
      <c r="A1978" s="17"/>
      <c r="B1978" s="18"/>
      <c r="C1978" s="18"/>
      <c r="D1978" s="18"/>
      <c r="E1978" s="19"/>
      <c r="F1978" s="18"/>
      <c r="G1978" s="13"/>
      <c r="H1978" s="6"/>
      <c r="I1978" s="6"/>
      <c r="J1978" s="6"/>
    </row>
    <row r="1979">
      <c r="A1979" s="17"/>
      <c r="B1979" s="18"/>
      <c r="C1979" s="18"/>
      <c r="D1979" s="18"/>
      <c r="E1979" s="19"/>
      <c r="F1979" s="18"/>
      <c r="G1979" s="13"/>
      <c r="H1979" s="6"/>
      <c r="I1979" s="6"/>
      <c r="J1979" s="6"/>
    </row>
    <row r="1980">
      <c r="A1980" s="17"/>
      <c r="B1980" s="18"/>
      <c r="C1980" s="18"/>
      <c r="D1980" s="18"/>
      <c r="E1980" s="19"/>
      <c r="F1980" s="18"/>
      <c r="G1980" s="13"/>
      <c r="H1980" s="6"/>
      <c r="I1980" s="6"/>
      <c r="J1980" s="6"/>
    </row>
    <row r="1981">
      <c r="A1981" s="17"/>
      <c r="B1981" s="18"/>
      <c r="C1981" s="18"/>
      <c r="D1981" s="18"/>
      <c r="E1981" s="19"/>
      <c r="F1981" s="18"/>
      <c r="G1981" s="13"/>
      <c r="H1981" s="6"/>
      <c r="I1981" s="6"/>
      <c r="J1981" s="6"/>
    </row>
    <row r="1982">
      <c r="A1982" s="17"/>
      <c r="B1982" s="18"/>
      <c r="C1982" s="18"/>
      <c r="D1982" s="18"/>
      <c r="E1982" s="19"/>
      <c r="F1982" s="18"/>
      <c r="G1982" s="13"/>
      <c r="H1982" s="6"/>
      <c r="I1982" s="6"/>
      <c r="J1982" s="6"/>
    </row>
    <row r="1983">
      <c r="A1983" s="17"/>
      <c r="B1983" s="18"/>
      <c r="C1983" s="18"/>
      <c r="D1983" s="18"/>
      <c r="E1983" s="19"/>
      <c r="F1983" s="18"/>
      <c r="G1983" s="13"/>
      <c r="H1983" s="6"/>
      <c r="I1983" s="6"/>
      <c r="J1983" s="6"/>
    </row>
    <row r="1984">
      <c r="A1984" s="17"/>
      <c r="B1984" s="18"/>
      <c r="C1984" s="18"/>
      <c r="D1984" s="18"/>
      <c r="E1984" s="19"/>
      <c r="F1984" s="18"/>
      <c r="G1984" s="13"/>
      <c r="H1984" s="6"/>
      <c r="I1984" s="6"/>
      <c r="J1984" s="6"/>
    </row>
    <row r="1985">
      <c r="A1985" s="17"/>
      <c r="B1985" s="18"/>
      <c r="C1985" s="18"/>
      <c r="D1985" s="18"/>
      <c r="E1985" s="19"/>
      <c r="F1985" s="18"/>
      <c r="G1985" s="13"/>
      <c r="H1985" s="6"/>
      <c r="I1985" s="6"/>
      <c r="J1985" s="6"/>
    </row>
    <row r="1986">
      <c r="A1986" s="17"/>
      <c r="B1986" s="18"/>
      <c r="C1986" s="18"/>
      <c r="D1986" s="18"/>
      <c r="E1986" s="19"/>
      <c r="F1986" s="18"/>
      <c r="G1986" s="13"/>
      <c r="H1986" s="6"/>
      <c r="I1986" s="6"/>
      <c r="J1986" s="6"/>
    </row>
    <row r="1987">
      <c r="A1987" s="17"/>
      <c r="B1987" s="18"/>
      <c r="C1987" s="18"/>
      <c r="D1987" s="18"/>
      <c r="E1987" s="19"/>
      <c r="F1987" s="18"/>
      <c r="G1987" s="13"/>
      <c r="H1987" s="6"/>
      <c r="I1987" s="6"/>
      <c r="J1987" s="6"/>
    </row>
    <row r="1988">
      <c r="A1988" s="17"/>
      <c r="B1988" s="18"/>
      <c r="C1988" s="18"/>
      <c r="D1988" s="18"/>
      <c r="E1988" s="19"/>
      <c r="F1988" s="18"/>
      <c r="G1988" s="13"/>
      <c r="H1988" s="6"/>
      <c r="I1988" s="6"/>
      <c r="J1988" s="6"/>
    </row>
    <row r="1989">
      <c r="A1989" s="17"/>
      <c r="B1989" s="18"/>
      <c r="C1989" s="18"/>
      <c r="D1989" s="18"/>
      <c r="E1989" s="19"/>
      <c r="F1989" s="18"/>
      <c r="G1989" s="13"/>
      <c r="H1989" s="6"/>
      <c r="I1989" s="6"/>
      <c r="J1989" s="6"/>
    </row>
    <row r="1990">
      <c r="A1990" s="17"/>
      <c r="B1990" s="18"/>
      <c r="C1990" s="18"/>
      <c r="D1990" s="18"/>
      <c r="E1990" s="19"/>
      <c r="F1990" s="18"/>
      <c r="G1990" s="13"/>
      <c r="H1990" s="6"/>
      <c r="I1990" s="6"/>
      <c r="J1990" s="6"/>
    </row>
    <row r="1991">
      <c r="A1991" s="17"/>
      <c r="B1991" s="18"/>
      <c r="C1991" s="18"/>
      <c r="D1991" s="18"/>
      <c r="E1991" s="19"/>
      <c r="F1991" s="18"/>
      <c r="G1991" s="13"/>
      <c r="H1991" s="6"/>
      <c r="I1991" s="6"/>
      <c r="J1991" s="6"/>
    </row>
    <row r="1992">
      <c r="A1992" s="17"/>
      <c r="B1992" s="18"/>
      <c r="C1992" s="18"/>
      <c r="D1992" s="18"/>
      <c r="E1992" s="19"/>
      <c r="F1992" s="18"/>
      <c r="G1992" s="13"/>
      <c r="H1992" s="6"/>
      <c r="I1992" s="6"/>
      <c r="J1992" s="6"/>
    </row>
    <row r="1993">
      <c r="A1993" s="17"/>
      <c r="B1993" s="18"/>
      <c r="C1993" s="18"/>
      <c r="D1993" s="18"/>
      <c r="E1993" s="19"/>
      <c r="F1993" s="18"/>
      <c r="G1993" s="13"/>
      <c r="H1993" s="6"/>
      <c r="I1993" s="6"/>
      <c r="J1993" s="6"/>
    </row>
    <row r="1994">
      <c r="A1994" s="17"/>
      <c r="B1994" s="18"/>
      <c r="C1994" s="18"/>
      <c r="D1994" s="18"/>
      <c r="E1994" s="19"/>
      <c r="F1994" s="18"/>
      <c r="G1994" s="13"/>
      <c r="H1994" s="6"/>
      <c r="I1994" s="6"/>
      <c r="J1994" s="6"/>
    </row>
    <row r="1995">
      <c r="A1995" s="17"/>
      <c r="B1995" s="18"/>
      <c r="C1995" s="18"/>
      <c r="D1995" s="18"/>
      <c r="E1995" s="19"/>
      <c r="F1995" s="18"/>
      <c r="G1995" s="13"/>
      <c r="H1995" s="6"/>
      <c r="I1995" s="6"/>
      <c r="J1995" s="6"/>
    </row>
    <row r="1996">
      <c r="A1996" s="17"/>
      <c r="B1996" s="18"/>
      <c r="C1996" s="18"/>
      <c r="D1996" s="18"/>
      <c r="E1996" s="19"/>
      <c r="F1996" s="18"/>
      <c r="G1996" s="13"/>
      <c r="H1996" s="6"/>
      <c r="I1996" s="6"/>
      <c r="J1996" s="6"/>
    </row>
    <row r="1997">
      <c r="A1997" s="17"/>
      <c r="B1997" s="18"/>
      <c r="C1997" s="18"/>
      <c r="D1997" s="18"/>
      <c r="E1997" s="19"/>
      <c r="F1997" s="18"/>
      <c r="G1997" s="13"/>
      <c r="H1997" s="6"/>
      <c r="I1997" s="6"/>
      <c r="J1997" s="6"/>
    </row>
    <row r="1998">
      <c r="A1998" s="17"/>
      <c r="B1998" s="18"/>
      <c r="C1998" s="18"/>
      <c r="D1998" s="18"/>
      <c r="E1998" s="19"/>
      <c r="F1998" s="18"/>
      <c r="G1998" s="13"/>
      <c r="H1998" s="6"/>
      <c r="I1998" s="6"/>
      <c r="J1998" s="6"/>
    </row>
    <row r="1999">
      <c r="A1999" s="17"/>
      <c r="B1999" s="18"/>
      <c r="C1999" s="18"/>
      <c r="D1999" s="18"/>
      <c r="E1999" s="19"/>
      <c r="F1999" s="18"/>
      <c r="G1999" s="13"/>
      <c r="H1999" s="6"/>
      <c r="I1999" s="6"/>
      <c r="J1999" s="6"/>
    </row>
    <row r="2000">
      <c r="A2000" s="17"/>
      <c r="B2000" s="18"/>
      <c r="C2000" s="18"/>
      <c r="D2000" s="18"/>
      <c r="E2000" s="19"/>
      <c r="F2000" s="18"/>
      <c r="G2000" s="13"/>
      <c r="H2000" s="6"/>
      <c r="I2000" s="6"/>
      <c r="J2000" s="6"/>
    </row>
    <row r="2001">
      <c r="A2001" s="17"/>
      <c r="B2001" s="18"/>
      <c r="C2001" s="18"/>
      <c r="D2001" s="18"/>
      <c r="E2001" s="19"/>
      <c r="F2001" s="18"/>
      <c r="G2001" s="13"/>
      <c r="H2001" s="6"/>
      <c r="I2001" s="6"/>
      <c r="J2001" s="6"/>
    </row>
    <row r="2002">
      <c r="A2002" s="17"/>
      <c r="B2002" s="18"/>
      <c r="C2002" s="18"/>
      <c r="D2002" s="18"/>
      <c r="E2002" s="19"/>
      <c r="F2002" s="18"/>
      <c r="G2002" s="13"/>
      <c r="H2002" s="6"/>
      <c r="I2002" s="6"/>
      <c r="J2002" s="6"/>
    </row>
    <row r="2003">
      <c r="A2003" s="17"/>
      <c r="B2003" s="18"/>
      <c r="C2003" s="18"/>
      <c r="D2003" s="18"/>
      <c r="E2003" s="19"/>
      <c r="F2003" s="18"/>
      <c r="G2003" s="13"/>
      <c r="H2003" s="6"/>
      <c r="I2003" s="6"/>
      <c r="J2003" s="6"/>
    </row>
    <row r="2004">
      <c r="A2004" s="17"/>
      <c r="B2004" s="18"/>
      <c r="C2004" s="18"/>
      <c r="D2004" s="18"/>
      <c r="E2004" s="19"/>
      <c r="F2004" s="18"/>
      <c r="G2004" s="13"/>
      <c r="H2004" s="6"/>
      <c r="I2004" s="6"/>
      <c r="J2004" s="6"/>
    </row>
    <row r="2005">
      <c r="A2005" s="17"/>
      <c r="B2005" s="18"/>
      <c r="C2005" s="18"/>
      <c r="D2005" s="18"/>
      <c r="E2005" s="19"/>
      <c r="F2005" s="18"/>
      <c r="G2005" s="13"/>
      <c r="H2005" s="6"/>
      <c r="I2005" s="6"/>
      <c r="J2005" s="6"/>
    </row>
    <row r="2006">
      <c r="A2006" s="17"/>
      <c r="B2006" s="18"/>
      <c r="C2006" s="18"/>
      <c r="D2006" s="18"/>
      <c r="E2006" s="19"/>
      <c r="F2006" s="18"/>
      <c r="G2006" s="13"/>
      <c r="H2006" s="6"/>
      <c r="I2006" s="6"/>
      <c r="J2006" s="6"/>
    </row>
    <row r="2007">
      <c r="A2007" s="17"/>
      <c r="B2007" s="18"/>
      <c r="C2007" s="18"/>
      <c r="D2007" s="18"/>
      <c r="E2007" s="19"/>
      <c r="F2007" s="18"/>
      <c r="G2007" s="13"/>
      <c r="H2007" s="6"/>
      <c r="I2007" s="6"/>
      <c r="J2007" s="6"/>
    </row>
    <row r="2008">
      <c r="A2008" s="17"/>
      <c r="B2008" s="18"/>
      <c r="C2008" s="18"/>
      <c r="D2008" s="18"/>
      <c r="E2008" s="19"/>
      <c r="F2008" s="18"/>
      <c r="G2008" s="13"/>
      <c r="H2008" s="6"/>
      <c r="I2008" s="6"/>
      <c r="J2008" s="6"/>
    </row>
    <row r="2009">
      <c r="A2009" s="17"/>
      <c r="B2009" s="18"/>
      <c r="C2009" s="18"/>
      <c r="D2009" s="18"/>
      <c r="E2009" s="19"/>
      <c r="F2009" s="18"/>
      <c r="G2009" s="13"/>
      <c r="H2009" s="6"/>
      <c r="I2009" s="6"/>
      <c r="J2009" s="6"/>
    </row>
    <row r="2010">
      <c r="A2010" s="17"/>
      <c r="B2010" s="18"/>
      <c r="C2010" s="18"/>
      <c r="D2010" s="18"/>
      <c r="E2010" s="19"/>
      <c r="F2010" s="18"/>
      <c r="G2010" s="13"/>
      <c r="H2010" s="6"/>
      <c r="I2010" s="6"/>
      <c r="J2010" s="6"/>
    </row>
    <row r="2011">
      <c r="A2011" s="17"/>
      <c r="B2011" s="18"/>
      <c r="C2011" s="18"/>
      <c r="D2011" s="18"/>
      <c r="E2011" s="19"/>
      <c r="F2011" s="18"/>
      <c r="G2011" s="13"/>
      <c r="H2011" s="6"/>
      <c r="I2011" s="6"/>
      <c r="J2011" s="6"/>
    </row>
    <row r="2012">
      <c r="A2012" s="17"/>
      <c r="B2012" s="18"/>
      <c r="C2012" s="18"/>
      <c r="D2012" s="18"/>
      <c r="E2012" s="19"/>
      <c r="F2012" s="18"/>
      <c r="G2012" s="13"/>
      <c r="H2012" s="6"/>
      <c r="I2012" s="6"/>
      <c r="J2012" s="6"/>
    </row>
    <row r="2013">
      <c r="A2013" s="17"/>
      <c r="B2013" s="18"/>
      <c r="C2013" s="18"/>
      <c r="D2013" s="18"/>
      <c r="E2013" s="19"/>
      <c r="F2013" s="18"/>
      <c r="G2013" s="13"/>
      <c r="H2013" s="6"/>
      <c r="I2013" s="6"/>
      <c r="J2013" s="6"/>
    </row>
    <row r="2014">
      <c r="A2014" s="17"/>
      <c r="B2014" s="18"/>
      <c r="C2014" s="18"/>
      <c r="D2014" s="18"/>
      <c r="E2014" s="19"/>
      <c r="F2014" s="18"/>
      <c r="G2014" s="13"/>
      <c r="H2014" s="6"/>
      <c r="I2014" s="6"/>
      <c r="J2014" s="6"/>
    </row>
    <row r="2015">
      <c r="A2015" s="17"/>
      <c r="B2015" s="18"/>
      <c r="C2015" s="18"/>
      <c r="D2015" s="18"/>
      <c r="E2015" s="19"/>
      <c r="F2015" s="18"/>
      <c r="G2015" s="13"/>
      <c r="H2015" s="6"/>
      <c r="I2015" s="6"/>
      <c r="J2015" s="6"/>
    </row>
    <row r="2016">
      <c r="A2016" s="17"/>
      <c r="B2016" s="18"/>
      <c r="C2016" s="18"/>
      <c r="D2016" s="18"/>
      <c r="E2016" s="19"/>
      <c r="F2016" s="18"/>
      <c r="G2016" s="13"/>
      <c r="H2016" s="6"/>
      <c r="I2016" s="6"/>
      <c r="J2016" s="6"/>
    </row>
    <row r="2017">
      <c r="A2017" s="17"/>
      <c r="B2017" s="18"/>
      <c r="C2017" s="18"/>
      <c r="D2017" s="18"/>
      <c r="E2017" s="19"/>
      <c r="F2017" s="18"/>
      <c r="G2017" s="13"/>
      <c r="H2017" s="6"/>
      <c r="I2017" s="6"/>
      <c r="J2017" s="6"/>
    </row>
    <row r="2018">
      <c r="A2018" s="17"/>
      <c r="B2018" s="18"/>
      <c r="C2018" s="18"/>
      <c r="D2018" s="18"/>
      <c r="E2018" s="19"/>
      <c r="F2018" s="18"/>
      <c r="G2018" s="13"/>
      <c r="H2018" s="6"/>
      <c r="I2018" s="6"/>
      <c r="J2018" s="6"/>
    </row>
    <row r="2019">
      <c r="A2019" s="17"/>
      <c r="B2019" s="18"/>
      <c r="C2019" s="18"/>
      <c r="D2019" s="18"/>
      <c r="E2019" s="19"/>
      <c r="F2019" s="18"/>
      <c r="G2019" s="13"/>
      <c r="H2019" s="6"/>
      <c r="I2019" s="6"/>
      <c r="J2019" s="6"/>
    </row>
    <row r="2020">
      <c r="A2020" s="17"/>
      <c r="B2020" s="18"/>
      <c r="C2020" s="18"/>
      <c r="D2020" s="18"/>
      <c r="E2020" s="19"/>
      <c r="F2020" s="18"/>
      <c r="G2020" s="13"/>
      <c r="H2020" s="6"/>
      <c r="I2020" s="6"/>
      <c r="J2020" s="6"/>
    </row>
    <row r="2021">
      <c r="A2021" s="17"/>
      <c r="B2021" s="18"/>
      <c r="C2021" s="18"/>
      <c r="D2021" s="18"/>
      <c r="E2021" s="19"/>
      <c r="F2021" s="18"/>
      <c r="G2021" s="13"/>
      <c r="H2021" s="6"/>
      <c r="I2021" s="6"/>
      <c r="J2021" s="6"/>
    </row>
    <row r="2022">
      <c r="A2022" s="17"/>
      <c r="B2022" s="18"/>
      <c r="C2022" s="18"/>
      <c r="D2022" s="18"/>
      <c r="E2022" s="19"/>
      <c r="F2022" s="18"/>
      <c r="G2022" s="13"/>
      <c r="H2022" s="6"/>
      <c r="I2022" s="6"/>
      <c r="J2022" s="6"/>
    </row>
    <row r="2023">
      <c r="A2023" s="17"/>
      <c r="B2023" s="18"/>
      <c r="C2023" s="18"/>
      <c r="D2023" s="18"/>
      <c r="E2023" s="19"/>
      <c r="F2023" s="18"/>
      <c r="G2023" s="13"/>
      <c r="H2023" s="6"/>
      <c r="I2023" s="6"/>
      <c r="J2023" s="6"/>
    </row>
    <row r="2024">
      <c r="A2024" s="17"/>
      <c r="B2024" s="18"/>
      <c r="C2024" s="18"/>
      <c r="D2024" s="18"/>
      <c r="E2024" s="19"/>
      <c r="F2024" s="18"/>
      <c r="G2024" s="13"/>
      <c r="H2024" s="6"/>
      <c r="I2024" s="6"/>
      <c r="J2024" s="6"/>
    </row>
    <row r="2025">
      <c r="A2025" s="17"/>
      <c r="B2025" s="18"/>
      <c r="C2025" s="18"/>
      <c r="D2025" s="18"/>
      <c r="E2025" s="19"/>
      <c r="F2025" s="18"/>
      <c r="G2025" s="13"/>
      <c r="H2025" s="6"/>
      <c r="I2025" s="6"/>
      <c r="J2025" s="6"/>
    </row>
    <row r="2026">
      <c r="A2026" s="17"/>
      <c r="B2026" s="18"/>
      <c r="C2026" s="18"/>
      <c r="D2026" s="18"/>
      <c r="E2026" s="19"/>
      <c r="F2026" s="18"/>
      <c r="G2026" s="13"/>
      <c r="H2026" s="6"/>
      <c r="I2026" s="6"/>
      <c r="J2026" s="6"/>
    </row>
    <row r="2027">
      <c r="A2027" s="17"/>
      <c r="B2027" s="18"/>
      <c r="C2027" s="18"/>
      <c r="D2027" s="18"/>
      <c r="E2027" s="19"/>
      <c r="F2027" s="18"/>
      <c r="G2027" s="13"/>
      <c r="H2027" s="6"/>
      <c r="I2027" s="6"/>
      <c r="J2027" s="6"/>
    </row>
    <row r="2028">
      <c r="A2028" s="17"/>
      <c r="B2028" s="18"/>
      <c r="C2028" s="18"/>
      <c r="D2028" s="18"/>
      <c r="E2028" s="19"/>
      <c r="F2028" s="18"/>
      <c r="G2028" s="13"/>
      <c r="H2028" s="6"/>
      <c r="I2028" s="6"/>
      <c r="J2028" s="6"/>
    </row>
    <row r="2029">
      <c r="A2029" s="17"/>
      <c r="B2029" s="18"/>
      <c r="C2029" s="18"/>
      <c r="D2029" s="18"/>
      <c r="E2029" s="19"/>
      <c r="F2029" s="18"/>
      <c r="G2029" s="13"/>
      <c r="H2029" s="6"/>
      <c r="I2029" s="6"/>
      <c r="J2029" s="6"/>
    </row>
    <row r="2030">
      <c r="A2030" s="17"/>
      <c r="B2030" s="18"/>
      <c r="C2030" s="18"/>
      <c r="D2030" s="18"/>
      <c r="E2030" s="19"/>
      <c r="F2030" s="18"/>
      <c r="G2030" s="13"/>
      <c r="H2030" s="6"/>
      <c r="I2030" s="6"/>
      <c r="J2030" s="6"/>
    </row>
    <row r="2031">
      <c r="A2031" s="17"/>
      <c r="B2031" s="18"/>
      <c r="C2031" s="18"/>
      <c r="D2031" s="18"/>
      <c r="E2031" s="19"/>
      <c r="F2031" s="18"/>
      <c r="G2031" s="13"/>
      <c r="H2031" s="6"/>
      <c r="I2031" s="6"/>
      <c r="J2031" s="6"/>
    </row>
    <row r="2032">
      <c r="A2032" s="17"/>
      <c r="B2032" s="18"/>
      <c r="C2032" s="18"/>
      <c r="D2032" s="18"/>
      <c r="E2032" s="19"/>
      <c r="F2032" s="18"/>
      <c r="G2032" s="13"/>
      <c r="H2032" s="6"/>
      <c r="I2032" s="6"/>
      <c r="J2032" s="6"/>
    </row>
    <row r="2033">
      <c r="A2033" s="17"/>
      <c r="B2033" s="18"/>
      <c r="C2033" s="18"/>
      <c r="D2033" s="18"/>
      <c r="E2033" s="19"/>
      <c r="F2033" s="18"/>
      <c r="G2033" s="13"/>
      <c r="H2033" s="6"/>
      <c r="I2033" s="6"/>
      <c r="J2033" s="6"/>
    </row>
    <row r="2034">
      <c r="A2034" s="17"/>
      <c r="B2034" s="18"/>
      <c r="C2034" s="18"/>
      <c r="D2034" s="18"/>
      <c r="E2034" s="19"/>
      <c r="F2034" s="18"/>
      <c r="G2034" s="13"/>
      <c r="H2034" s="6"/>
      <c r="I2034" s="6"/>
      <c r="J2034" s="6"/>
    </row>
    <row r="2035">
      <c r="A2035" s="17"/>
      <c r="B2035" s="18"/>
      <c r="C2035" s="18"/>
      <c r="D2035" s="18"/>
      <c r="E2035" s="19"/>
      <c r="F2035" s="18"/>
      <c r="G2035" s="13"/>
      <c r="H2035" s="6"/>
      <c r="I2035" s="6"/>
      <c r="J2035" s="6"/>
    </row>
    <row r="2036">
      <c r="A2036" s="17"/>
      <c r="B2036" s="18"/>
      <c r="C2036" s="18"/>
      <c r="D2036" s="18"/>
      <c r="E2036" s="19"/>
      <c r="F2036" s="18"/>
      <c r="G2036" s="13"/>
      <c r="H2036" s="6"/>
      <c r="I2036" s="6"/>
      <c r="J2036" s="6"/>
    </row>
    <row r="2037">
      <c r="A2037" s="17"/>
      <c r="B2037" s="18"/>
      <c r="C2037" s="18"/>
      <c r="D2037" s="18"/>
      <c r="E2037" s="19"/>
      <c r="F2037" s="18"/>
      <c r="G2037" s="13"/>
      <c r="H2037" s="6"/>
      <c r="I2037" s="6"/>
      <c r="J2037" s="6"/>
    </row>
    <row r="2038">
      <c r="A2038" s="17"/>
      <c r="B2038" s="18"/>
      <c r="C2038" s="18"/>
      <c r="D2038" s="18"/>
      <c r="E2038" s="19"/>
      <c r="F2038" s="18"/>
      <c r="G2038" s="13"/>
      <c r="H2038" s="6"/>
      <c r="I2038" s="6"/>
      <c r="J2038" s="6"/>
    </row>
    <row r="2039">
      <c r="A2039" s="17"/>
      <c r="B2039" s="18"/>
      <c r="C2039" s="18"/>
      <c r="D2039" s="18"/>
      <c r="E2039" s="19"/>
      <c r="F2039" s="18"/>
      <c r="G2039" s="13"/>
      <c r="H2039" s="6"/>
      <c r="I2039" s="6"/>
      <c r="J2039" s="6"/>
    </row>
    <row r="2040">
      <c r="A2040" s="17"/>
      <c r="B2040" s="18"/>
      <c r="C2040" s="18"/>
      <c r="D2040" s="18"/>
      <c r="E2040" s="19"/>
      <c r="F2040" s="18"/>
      <c r="G2040" s="13"/>
      <c r="H2040" s="6"/>
      <c r="I2040" s="6"/>
      <c r="J2040" s="6"/>
    </row>
    <row r="2041">
      <c r="A2041" s="17"/>
      <c r="B2041" s="18"/>
      <c r="C2041" s="18"/>
      <c r="D2041" s="18"/>
      <c r="E2041" s="19"/>
      <c r="F2041" s="18"/>
      <c r="G2041" s="13"/>
      <c r="H2041" s="6"/>
      <c r="I2041" s="6"/>
      <c r="J2041" s="6"/>
    </row>
    <row r="2042">
      <c r="A2042" s="17"/>
      <c r="B2042" s="18"/>
      <c r="C2042" s="18"/>
      <c r="D2042" s="18"/>
      <c r="E2042" s="19"/>
      <c r="F2042" s="18"/>
      <c r="G2042" s="13"/>
      <c r="H2042" s="6"/>
      <c r="I2042" s="6"/>
      <c r="J2042" s="6"/>
    </row>
    <row r="2043">
      <c r="A2043" s="17"/>
      <c r="B2043" s="18"/>
      <c r="C2043" s="18"/>
      <c r="D2043" s="18"/>
      <c r="E2043" s="19"/>
      <c r="F2043" s="18"/>
      <c r="G2043" s="13"/>
      <c r="H2043" s="6"/>
      <c r="I2043" s="6"/>
      <c r="J2043" s="6"/>
    </row>
    <row r="2044">
      <c r="A2044" s="17"/>
      <c r="B2044" s="18"/>
      <c r="C2044" s="18"/>
      <c r="D2044" s="18"/>
      <c r="E2044" s="19"/>
      <c r="F2044" s="18"/>
      <c r="G2044" s="13"/>
      <c r="H2044" s="6"/>
      <c r="I2044" s="6"/>
      <c r="J2044" s="6"/>
    </row>
    <row r="2045">
      <c r="A2045" s="17"/>
      <c r="B2045" s="18"/>
      <c r="C2045" s="18"/>
      <c r="D2045" s="18"/>
      <c r="E2045" s="19"/>
      <c r="F2045" s="18"/>
      <c r="G2045" s="13"/>
      <c r="H2045" s="6"/>
      <c r="I2045" s="6"/>
      <c r="J2045" s="6"/>
    </row>
    <row r="2046">
      <c r="A2046" s="17"/>
      <c r="B2046" s="18"/>
      <c r="C2046" s="18"/>
      <c r="D2046" s="18"/>
      <c r="E2046" s="19"/>
      <c r="F2046" s="18"/>
      <c r="G2046" s="13"/>
      <c r="H2046" s="6"/>
      <c r="I2046" s="6"/>
      <c r="J2046" s="6"/>
    </row>
    <row r="2047">
      <c r="A2047" s="17"/>
      <c r="B2047" s="18"/>
      <c r="C2047" s="18"/>
      <c r="D2047" s="18"/>
      <c r="E2047" s="19"/>
      <c r="F2047" s="18"/>
      <c r="G2047" s="13"/>
      <c r="H2047" s="6"/>
      <c r="I2047" s="6"/>
      <c r="J2047" s="6"/>
    </row>
    <row r="2048">
      <c r="A2048" s="17"/>
      <c r="B2048" s="18"/>
      <c r="C2048" s="18"/>
      <c r="D2048" s="18"/>
      <c r="E2048" s="19"/>
      <c r="F2048" s="18"/>
      <c r="G2048" s="13"/>
      <c r="H2048" s="6"/>
      <c r="I2048" s="6"/>
      <c r="J2048" s="6"/>
    </row>
    <row r="2049">
      <c r="A2049" s="17"/>
      <c r="B2049" s="18"/>
      <c r="C2049" s="18"/>
      <c r="D2049" s="18"/>
      <c r="E2049" s="19"/>
      <c r="F2049" s="18"/>
      <c r="G2049" s="13"/>
      <c r="H2049" s="6"/>
      <c r="I2049" s="6"/>
      <c r="J2049" s="6"/>
    </row>
    <row r="2050">
      <c r="A2050" s="17"/>
      <c r="B2050" s="18"/>
      <c r="C2050" s="18"/>
      <c r="D2050" s="18"/>
      <c r="E2050" s="19"/>
      <c r="F2050" s="18"/>
      <c r="G2050" s="13"/>
      <c r="H2050" s="6"/>
      <c r="I2050" s="6"/>
      <c r="J2050" s="6"/>
    </row>
    <row r="2051">
      <c r="A2051" s="17"/>
      <c r="B2051" s="18"/>
      <c r="C2051" s="18"/>
      <c r="D2051" s="18"/>
      <c r="E2051" s="19"/>
      <c r="F2051" s="18"/>
      <c r="G2051" s="13"/>
      <c r="H2051" s="6"/>
      <c r="I2051" s="6"/>
      <c r="J2051" s="6"/>
    </row>
    <row r="2052">
      <c r="A2052" s="17"/>
      <c r="B2052" s="18"/>
      <c r="C2052" s="18"/>
      <c r="D2052" s="18"/>
      <c r="E2052" s="19"/>
      <c r="F2052" s="18"/>
      <c r="G2052" s="13"/>
      <c r="H2052" s="6"/>
      <c r="I2052" s="6"/>
      <c r="J2052" s="6"/>
    </row>
    <row r="2053">
      <c r="A2053" s="17"/>
      <c r="B2053" s="18"/>
      <c r="C2053" s="18"/>
      <c r="D2053" s="18"/>
      <c r="E2053" s="19"/>
      <c r="F2053" s="18"/>
      <c r="G2053" s="13"/>
      <c r="H2053" s="6"/>
      <c r="I2053" s="6"/>
      <c r="J2053" s="6"/>
    </row>
    <row r="2054">
      <c r="A2054" s="17"/>
      <c r="B2054" s="18"/>
      <c r="C2054" s="18"/>
      <c r="D2054" s="18"/>
      <c r="E2054" s="19"/>
      <c r="F2054" s="18"/>
      <c r="G2054" s="13"/>
      <c r="H2054" s="6"/>
      <c r="I2054" s="6"/>
      <c r="J2054" s="6"/>
    </row>
    <row r="2055">
      <c r="A2055" s="17"/>
      <c r="B2055" s="18"/>
      <c r="C2055" s="18"/>
      <c r="D2055" s="18"/>
      <c r="E2055" s="19"/>
      <c r="F2055" s="18"/>
      <c r="G2055" s="13"/>
      <c r="H2055" s="6"/>
      <c r="I2055" s="6"/>
      <c r="J2055" s="6"/>
    </row>
    <row r="2056">
      <c r="A2056" s="17"/>
      <c r="B2056" s="18"/>
      <c r="C2056" s="18"/>
      <c r="D2056" s="18"/>
      <c r="E2056" s="19"/>
      <c r="F2056" s="18"/>
      <c r="G2056" s="13"/>
      <c r="H2056" s="6"/>
      <c r="I2056" s="6"/>
      <c r="J2056" s="6"/>
    </row>
    <row r="2057">
      <c r="A2057" s="17"/>
      <c r="B2057" s="18"/>
      <c r="C2057" s="18"/>
      <c r="D2057" s="18"/>
      <c r="E2057" s="19"/>
      <c r="F2057" s="18"/>
      <c r="G2057" s="13"/>
      <c r="H2057" s="6"/>
      <c r="I2057" s="6"/>
      <c r="J2057" s="6"/>
    </row>
    <row r="2058">
      <c r="A2058" s="17"/>
      <c r="B2058" s="18"/>
      <c r="C2058" s="18"/>
      <c r="D2058" s="18"/>
      <c r="E2058" s="19"/>
      <c r="F2058" s="18"/>
      <c r="G2058" s="13"/>
      <c r="H2058" s="6"/>
      <c r="I2058" s="6"/>
      <c r="J2058" s="6"/>
    </row>
    <row r="2059">
      <c r="A2059" s="17"/>
      <c r="B2059" s="18"/>
      <c r="C2059" s="18"/>
      <c r="D2059" s="18"/>
      <c r="E2059" s="19"/>
      <c r="F2059" s="18"/>
      <c r="G2059" s="13"/>
      <c r="H2059" s="6"/>
      <c r="I2059" s="6"/>
      <c r="J2059" s="6"/>
    </row>
    <row r="2060">
      <c r="A2060" s="17"/>
      <c r="B2060" s="18"/>
      <c r="C2060" s="18"/>
      <c r="D2060" s="18"/>
      <c r="E2060" s="19"/>
      <c r="F2060" s="18"/>
      <c r="G2060" s="13"/>
      <c r="H2060" s="6"/>
      <c r="I2060" s="6"/>
      <c r="J2060" s="6"/>
    </row>
    <row r="2061">
      <c r="A2061" s="17"/>
      <c r="B2061" s="18"/>
      <c r="C2061" s="18"/>
      <c r="D2061" s="18"/>
      <c r="E2061" s="19"/>
      <c r="F2061" s="18"/>
      <c r="G2061" s="13"/>
      <c r="H2061" s="6"/>
      <c r="I2061" s="6"/>
      <c r="J2061" s="6"/>
    </row>
    <row r="2062">
      <c r="A2062" s="17"/>
      <c r="B2062" s="18"/>
      <c r="C2062" s="18"/>
      <c r="D2062" s="18"/>
      <c r="E2062" s="19"/>
      <c r="F2062" s="18"/>
      <c r="G2062" s="13"/>
      <c r="H2062" s="6"/>
      <c r="I2062" s="6"/>
      <c r="J2062" s="6"/>
    </row>
    <row r="2063">
      <c r="A2063" s="17"/>
      <c r="B2063" s="18"/>
      <c r="C2063" s="18"/>
      <c r="D2063" s="18"/>
      <c r="E2063" s="19"/>
      <c r="F2063" s="18"/>
      <c r="G2063" s="13"/>
      <c r="H2063" s="6"/>
      <c r="I2063" s="6"/>
      <c r="J2063" s="6"/>
    </row>
    <row r="2064">
      <c r="A2064" s="17"/>
      <c r="B2064" s="18"/>
      <c r="C2064" s="18"/>
      <c r="D2064" s="18"/>
      <c r="E2064" s="19"/>
      <c r="F2064" s="18"/>
      <c r="G2064" s="13"/>
      <c r="H2064" s="6"/>
      <c r="I2064" s="6"/>
      <c r="J2064" s="6"/>
    </row>
    <row r="2065">
      <c r="A2065" s="17"/>
      <c r="B2065" s="18"/>
      <c r="C2065" s="18"/>
      <c r="D2065" s="18"/>
      <c r="E2065" s="19"/>
      <c r="F2065" s="18"/>
      <c r="G2065" s="13"/>
      <c r="H2065" s="6"/>
      <c r="I2065" s="6"/>
      <c r="J2065" s="6"/>
    </row>
    <row r="2066">
      <c r="A2066" s="17"/>
      <c r="B2066" s="18"/>
      <c r="C2066" s="18"/>
      <c r="D2066" s="18"/>
      <c r="E2066" s="19"/>
      <c r="F2066" s="18"/>
      <c r="G2066" s="13"/>
      <c r="H2066" s="6"/>
      <c r="I2066" s="6"/>
      <c r="J2066" s="6"/>
    </row>
    <row r="2067">
      <c r="A2067" s="17"/>
      <c r="B2067" s="18"/>
      <c r="C2067" s="18"/>
      <c r="D2067" s="18"/>
      <c r="E2067" s="19"/>
      <c r="F2067" s="18"/>
      <c r="G2067" s="13"/>
      <c r="H2067" s="6"/>
      <c r="I2067" s="6"/>
      <c r="J2067" s="6"/>
    </row>
    <row r="2068">
      <c r="A2068" s="17"/>
      <c r="B2068" s="18"/>
      <c r="C2068" s="18"/>
      <c r="D2068" s="18"/>
      <c r="E2068" s="19"/>
      <c r="F2068" s="18"/>
      <c r="G2068" s="13"/>
      <c r="H2068" s="6"/>
      <c r="I2068" s="6"/>
      <c r="J2068" s="6"/>
    </row>
    <row r="2069">
      <c r="A2069" s="17"/>
      <c r="B2069" s="18"/>
      <c r="C2069" s="18"/>
      <c r="D2069" s="18"/>
      <c r="E2069" s="19"/>
      <c r="F2069" s="18"/>
      <c r="G2069" s="13"/>
      <c r="H2069" s="6"/>
      <c r="I2069" s="6"/>
      <c r="J2069" s="6"/>
    </row>
    <row r="2070">
      <c r="A2070" s="17"/>
      <c r="B2070" s="18"/>
      <c r="C2070" s="18"/>
      <c r="D2070" s="18"/>
      <c r="E2070" s="19"/>
      <c r="F2070" s="18"/>
      <c r="G2070" s="13"/>
      <c r="H2070" s="6"/>
      <c r="I2070" s="6"/>
      <c r="J2070" s="6"/>
    </row>
    <row r="2071">
      <c r="A2071" s="17"/>
      <c r="B2071" s="18"/>
      <c r="C2071" s="18"/>
      <c r="D2071" s="18"/>
      <c r="E2071" s="19"/>
      <c r="F2071" s="18"/>
      <c r="G2071" s="13"/>
      <c r="H2071" s="6"/>
      <c r="I2071" s="6"/>
      <c r="J2071" s="6"/>
    </row>
    <row r="2072">
      <c r="A2072" s="17"/>
      <c r="B2072" s="18"/>
      <c r="C2072" s="18"/>
      <c r="D2072" s="18"/>
      <c r="E2072" s="19"/>
      <c r="F2072" s="18"/>
      <c r="G2072" s="13"/>
      <c r="H2072" s="6"/>
      <c r="I2072" s="6"/>
      <c r="J2072" s="6"/>
    </row>
    <row r="2073">
      <c r="A2073" s="17"/>
      <c r="B2073" s="18"/>
      <c r="C2073" s="18"/>
      <c r="D2073" s="18"/>
      <c r="E2073" s="19"/>
      <c r="F2073" s="18"/>
      <c r="G2073" s="13"/>
      <c r="H2073" s="6"/>
      <c r="I2073" s="6"/>
      <c r="J2073" s="6"/>
    </row>
    <row r="2074">
      <c r="A2074" s="17"/>
      <c r="B2074" s="18"/>
      <c r="C2074" s="18"/>
      <c r="D2074" s="18"/>
      <c r="E2074" s="19"/>
      <c r="F2074" s="18"/>
      <c r="G2074" s="13"/>
      <c r="H2074" s="6"/>
      <c r="I2074" s="6"/>
      <c r="J2074" s="6"/>
    </row>
    <row r="2075">
      <c r="A2075" s="17"/>
      <c r="B2075" s="18"/>
      <c r="C2075" s="18"/>
      <c r="D2075" s="18"/>
      <c r="E2075" s="19"/>
      <c r="F2075" s="18"/>
      <c r="G2075" s="13"/>
      <c r="H2075" s="6"/>
      <c r="I2075" s="6"/>
      <c r="J2075" s="6"/>
    </row>
    <row r="2076">
      <c r="A2076" s="17"/>
      <c r="B2076" s="18"/>
      <c r="C2076" s="18"/>
      <c r="D2076" s="18"/>
      <c r="E2076" s="19"/>
      <c r="F2076" s="18"/>
      <c r="G2076" s="13"/>
      <c r="H2076" s="6"/>
      <c r="I2076" s="6"/>
      <c r="J2076" s="6"/>
    </row>
    <row r="2077">
      <c r="A2077" s="17"/>
      <c r="B2077" s="18"/>
      <c r="C2077" s="18"/>
      <c r="D2077" s="18"/>
      <c r="E2077" s="19"/>
      <c r="F2077" s="18"/>
      <c r="G2077" s="13"/>
      <c r="H2077" s="6"/>
      <c r="I2077" s="6"/>
      <c r="J2077" s="6"/>
    </row>
    <row r="2078">
      <c r="A2078" s="17"/>
      <c r="B2078" s="18"/>
      <c r="C2078" s="18"/>
      <c r="D2078" s="18"/>
      <c r="E2078" s="19"/>
      <c r="F2078" s="18"/>
      <c r="G2078" s="13"/>
      <c r="H2078" s="6"/>
      <c r="I2078" s="6"/>
      <c r="J2078" s="6"/>
    </row>
    <row r="2079">
      <c r="A2079" s="17"/>
      <c r="B2079" s="18"/>
      <c r="C2079" s="18"/>
      <c r="D2079" s="18"/>
      <c r="E2079" s="19"/>
      <c r="F2079" s="18"/>
      <c r="G2079" s="13"/>
      <c r="H2079" s="6"/>
      <c r="I2079" s="6"/>
      <c r="J2079" s="6"/>
    </row>
    <row r="2080">
      <c r="A2080" s="17"/>
      <c r="B2080" s="18"/>
      <c r="C2080" s="18"/>
      <c r="D2080" s="18"/>
      <c r="E2080" s="19"/>
      <c r="F2080" s="18"/>
      <c r="G2080" s="13"/>
      <c r="H2080" s="6"/>
      <c r="I2080" s="6"/>
      <c r="J2080" s="6"/>
    </row>
    <row r="2081">
      <c r="A2081" s="17"/>
      <c r="B2081" s="18"/>
      <c r="C2081" s="18"/>
      <c r="D2081" s="18"/>
      <c r="E2081" s="19"/>
      <c r="F2081" s="18"/>
      <c r="G2081" s="13"/>
      <c r="H2081" s="6"/>
      <c r="I2081" s="6"/>
      <c r="J2081" s="6"/>
    </row>
    <row r="2082">
      <c r="A2082" s="17"/>
      <c r="B2082" s="18"/>
      <c r="C2082" s="18"/>
      <c r="D2082" s="18"/>
      <c r="E2082" s="19"/>
      <c r="F2082" s="18"/>
      <c r="G2082" s="13"/>
      <c r="H2082" s="6"/>
      <c r="I2082" s="6"/>
      <c r="J2082" s="6"/>
    </row>
    <row r="2083">
      <c r="A2083" s="17"/>
      <c r="B2083" s="18"/>
      <c r="C2083" s="18"/>
      <c r="D2083" s="18"/>
      <c r="E2083" s="19"/>
      <c r="F2083" s="18"/>
      <c r="G2083" s="13"/>
      <c r="H2083" s="6"/>
      <c r="I2083" s="6"/>
      <c r="J2083" s="6"/>
    </row>
    <row r="2084">
      <c r="A2084" s="17"/>
      <c r="B2084" s="18"/>
      <c r="C2084" s="18"/>
      <c r="D2084" s="18"/>
      <c r="E2084" s="19"/>
      <c r="F2084" s="18"/>
      <c r="G2084" s="13"/>
      <c r="H2084" s="6"/>
      <c r="I2084" s="6"/>
      <c r="J2084" s="6"/>
    </row>
    <row r="2085">
      <c r="A2085" s="17"/>
      <c r="B2085" s="18"/>
      <c r="C2085" s="18"/>
      <c r="D2085" s="18"/>
      <c r="E2085" s="19"/>
      <c r="F2085" s="18"/>
      <c r="G2085" s="13"/>
      <c r="H2085" s="6"/>
      <c r="I2085" s="6"/>
      <c r="J2085" s="6"/>
    </row>
    <row r="2086">
      <c r="A2086" s="17"/>
      <c r="B2086" s="18"/>
      <c r="C2086" s="18"/>
      <c r="D2086" s="18"/>
      <c r="E2086" s="19"/>
      <c r="F2086" s="18"/>
      <c r="G2086" s="13"/>
      <c r="H2086" s="6"/>
      <c r="I2086" s="6"/>
      <c r="J2086" s="6"/>
    </row>
    <row r="2087">
      <c r="A2087" s="17"/>
      <c r="B2087" s="18"/>
      <c r="C2087" s="18"/>
      <c r="D2087" s="18"/>
      <c r="E2087" s="19"/>
      <c r="F2087" s="18"/>
      <c r="G2087" s="13"/>
      <c r="H2087" s="6"/>
      <c r="I2087" s="6"/>
      <c r="J2087" s="6"/>
    </row>
    <row r="2088">
      <c r="A2088" s="17"/>
      <c r="B2088" s="18"/>
      <c r="C2088" s="18"/>
      <c r="D2088" s="18"/>
      <c r="E2088" s="19"/>
      <c r="F2088" s="18"/>
      <c r="G2088" s="13"/>
      <c r="H2088" s="6"/>
      <c r="I2088" s="6"/>
      <c r="J2088" s="6"/>
    </row>
    <row r="2089">
      <c r="A2089" s="17"/>
      <c r="B2089" s="18"/>
      <c r="C2089" s="18"/>
      <c r="D2089" s="18"/>
      <c r="E2089" s="19"/>
      <c r="F2089" s="18"/>
      <c r="G2089" s="13"/>
      <c r="H2089" s="6"/>
      <c r="I2089" s="6"/>
      <c r="J2089" s="6"/>
    </row>
    <row r="2090">
      <c r="A2090" s="17"/>
      <c r="B2090" s="18"/>
      <c r="C2090" s="18"/>
      <c r="D2090" s="18"/>
      <c r="E2090" s="19"/>
      <c r="F2090" s="18"/>
      <c r="G2090" s="13"/>
      <c r="H2090" s="6"/>
      <c r="I2090" s="6"/>
      <c r="J2090" s="6"/>
    </row>
    <row r="2091">
      <c r="A2091" s="17"/>
      <c r="B2091" s="18"/>
      <c r="C2091" s="18"/>
      <c r="D2091" s="18"/>
      <c r="E2091" s="19"/>
      <c r="F2091" s="18"/>
      <c r="G2091" s="13"/>
      <c r="H2091" s="6"/>
      <c r="I2091" s="6"/>
      <c r="J2091" s="6"/>
    </row>
    <row r="2092">
      <c r="A2092" s="17"/>
      <c r="B2092" s="18"/>
      <c r="C2092" s="18"/>
      <c r="D2092" s="18"/>
      <c r="E2092" s="19"/>
      <c r="F2092" s="18"/>
      <c r="G2092" s="13"/>
      <c r="H2092" s="6"/>
      <c r="I2092" s="6"/>
      <c r="J2092" s="6"/>
    </row>
    <row r="2093">
      <c r="A2093" s="17"/>
      <c r="B2093" s="18"/>
      <c r="C2093" s="18"/>
      <c r="D2093" s="18"/>
      <c r="E2093" s="19"/>
      <c r="F2093" s="18"/>
      <c r="G2093" s="13"/>
      <c r="H2093" s="6"/>
      <c r="I2093" s="6"/>
      <c r="J2093" s="6"/>
    </row>
    <row r="2094">
      <c r="A2094" s="17"/>
      <c r="B2094" s="18"/>
      <c r="C2094" s="18"/>
      <c r="D2094" s="18"/>
      <c r="E2094" s="19"/>
      <c r="F2094" s="18"/>
      <c r="G2094" s="13"/>
      <c r="H2094" s="6"/>
      <c r="I2094" s="6"/>
      <c r="J2094" s="6"/>
    </row>
    <row r="2095">
      <c r="A2095" s="17"/>
      <c r="B2095" s="18"/>
      <c r="C2095" s="18"/>
      <c r="D2095" s="18"/>
      <c r="E2095" s="19"/>
      <c r="F2095" s="18"/>
      <c r="G2095" s="13"/>
      <c r="H2095" s="6"/>
      <c r="I2095" s="6"/>
      <c r="J2095" s="6"/>
    </row>
    <row r="2096">
      <c r="A2096" s="17"/>
      <c r="B2096" s="18"/>
      <c r="C2096" s="18"/>
      <c r="D2096" s="18"/>
      <c r="E2096" s="19"/>
      <c r="F2096" s="18"/>
      <c r="G2096" s="13"/>
      <c r="H2096" s="6"/>
      <c r="I2096" s="6"/>
      <c r="J2096" s="6"/>
    </row>
    <row r="2097">
      <c r="A2097" s="17"/>
      <c r="B2097" s="18"/>
      <c r="C2097" s="18"/>
      <c r="D2097" s="18"/>
      <c r="E2097" s="19"/>
      <c r="F2097" s="18"/>
      <c r="G2097" s="13"/>
      <c r="H2097" s="6"/>
      <c r="I2097" s="6"/>
      <c r="J2097" s="6"/>
    </row>
    <row r="2098">
      <c r="A2098" s="17"/>
      <c r="B2098" s="18"/>
      <c r="C2098" s="18"/>
      <c r="D2098" s="18"/>
      <c r="E2098" s="19"/>
      <c r="F2098" s="18"/>
      <c r="G2098" s="13"/>
      <c r="H2098" s="6"/>
      <c r="I2098" s="6"/>
      <c r="J2098" s="6"/>
    </row>
    <row r="2099">
      <c r="A2099" s="17"/>
      <c r="B2099" s="18"/>
      <c r="C2099" s="18"/>
      <c r="D2099" s="18"/>
      <c r="E2099" s="19"/>
      <c r="F2099" s="18"/>
      <c r="G2099" s="13"/>
      <c r="H2099" s="6"/>
      <c r="I2099" s="6"/>
      <c r="J2099" s="6"/>
    </row>
    <row r="2100">
      <c r="A2100" s="17"/>
      <c r="B2100" s="18"/>
      <c r="C2100" s="18"/>
      <c r="D2100" s="18"/>
      <c r="E2100" s="19"/>
      <c r="F2100" s="18"/>
      <c r="G2100" s="13"/>
      <c r="H2100" s="6"/>
      <c r="I2100" s="6"/>
      <c r="J2100" s="6"/>
    </row>
    <row r="2101">
      <c r="A2101" s="17"/>
      <c r="B2101" s="18"/>
      <c r="C2101" s="18"/>
      <c r="D2101" s="18"/>
      <c r="E2101" s="19"/>
      <c r="F2101" s="18"/>
      <c r="G2101" s="13"/>
      <c r="H2101" s="6"/>
      <c r="I2101" s="6"/>
      <c r="J2101" s="6"/>
    </row>
    <row r="2102">
      <c r="A2102" s="17"/>
      <c r="B2102" s="18"/>
      <c r="C2102" s="18"/>
      <c r="D2102" s="18"/>
      <c r="E2102" s="19"/>
      <c r="F2102" s="18"/>
      <c r="G2102" s="13"/>
      <c r="H2102" s="6"/>
      <c r="I2102" s="6"/>
      <c r="J2102" s="6"/>
    </row>
    <row r="2103">
      <c r="A2103" s="17"/>
      <c r="B2103" s="18"/>
      <c r="C2103" s="18"/>
      <c r="D2103" s="18"/>
      <c r="E2103" s="19"/>
      <c r="F2103" s="18"/>
      <c r="G2103" s="13"/>
      <c r="H2103" s="6"/>
      <c r="I2103" s="6"/>
      <c r="J2103" s="6"/>
    </row>
    <row r="2104">
      <c r="A2104" s="17"/>
      <c r="B2104" s="18"/>
      <c r="C2104" s="18"/>
      <c r="D2104" s="18"/>
      <c r="E2104" s="19"/>
      <c r="F2104" s="18"/>
      <c r="G2104" s="13"/>
      <c r="H2104" s="6"/>
      <c r="I2104" s="6"/>
      <c r="J2104" s="6"/>
    </row>
    <row r="2105">
      <c r="A2105" s="17"/>
      <c r="B2105" s="18"/>
      <c r="C2105" s="18"/>
      <c r="D2105" s="18"/>
      <c r="E2105" s="19"/>
      <c r="F2105" s="18"/>
      <c r="G2105" s="13"/>
      <c r="H2105" s="6"/>
      <c r="I2105" s="6"/>
      <c r="J2105" s="6"/>
    </row>
    <row r="2106">
      <c r="A2106" s="17"/>
      <c r="B2106" s="18"/>
      <c r="C2106" s="18"/>
      <c r="D2106" s="18"/>
      <c r="E2106" s="19"/>
      <c r="F2106" s="18"/>
      <c r="G2106" s="13"/>
      <c r="H2106" s="6"/>
      <c r="I2106" s="6"/>
      <c r="J2106" s="6"/>
    </row>
    <row r="2107">
      <c r="A2107" s="17"/>
      <c r="B2107" s="18"/>
      <c r="C2107" s="18"/>
      <c r="D2107" s="18"/>
      <c r="E2107" s="19"/>
      <c r="F2107" s="18"/>
      <c r="G2107" s="13"/>
      <c r="H2107" s="6"/>
      <c r="I2107" s="6"/>
      <c r="J2107" s="6"/>
    </row>
    <row r="2108">
      <c r="A2108" s="17"/>
      <c r="B2108" s="18"/>
      <c r="C2108" s="18"/>
      <c r="D2108" s="18"/>
      <c r="E2108" s="19"/>
      <c r="F2108" s="18"/>
      <c r="G2108" s="13"/>
      <c r="H2108" s="6"/>
      <c r="I2108" s="6"/>
      <c r="J2108" s="6"/>
    </row>
    <row r="2109">
      <c r="A2109" s="17"/>
      <c r="B2109" s="18"/>
      <c r="C2109" s="18"/>
      <c r="D2109" s="18"/>
      <c r="E2109" s="19"/>
      <c r="F2109" s="18"/>
      <c r="G2109" s="13"/>
      <c r="H2109" s="6"/>
      <c r="I2109" s="6"/>
      <c r="J2109" s="6"/>
    </row>
    <row r="2110">
      <c r="A2110" s="17"/>
      <c r="B2110" s="18"/>
      <c r="C2110" s="18"/>
      <c r="D2110" s="18"/>
      <c r="E2110" s="19"/>
      <c r="F2110" s="18"/>
      <c r="G2110" s="13"/>
      <c r="H2110" s="6"/>
      <c r="I2110" s="6"/>
      <c r="J2110" s="6"/>
    </row>
    <row r="2111">
      <c r="A2111" s="17"/>
      <c r="B2111" s="18"/>
      <c r="C2111" s="18"/>
      <c r="D2111" s="18"/>
      <c r="E2111" s="19"/>
      <c r="F2111" s="18"/>
      <c r="G2111" s="13"/>
      <c r="H2111" s="6"/>
      <c r="I2111" s="6"/>
      <c r="J2111" s="6"/>
    </row>
    <row r="2112">
      <c r="A2112" s="17"/>
      <c r="B2112" s="18"/>
      <c r="C2112" s="18"/>
      <c r="D2112" s="18"/>
      <c r="E2112" s="19"/>
      <c r="F2112" s="18"/>
      <c r="G2112" s="13"/>
      <c r="H2112" s="6"/>
      <c r="I2112" s="6"/>
      <c r="J2112" s="6"/>
    </row>
    <row r="2113">
      <c r="A2113" s="17"/>
      <c r="B2113" s="18"/>
      <c r="C2113" s="18"/>
      <c r="D2113" s="18"/>
      <c r="E2113" s="19"/>
      <c r="F2113" s="18"/>
      <c r="G2113" s="13"/>
      <c r="H2113" s="6"/>
      <c r="I2113" s="6"/>
      <c r="J2113" s="6"/>
    </row>
    <row r="2114">
      <c r="A2114" s="17"/>
      <c r="B2114" s="18"/>
      <c r="C2114" s="18"/>
      <c r="D2114" s="18"/>
      <c r="E2114" s="19"/>
      <c r="F2114" s="18"/>
      <c r="G2114" s="13"/>
      <c r="H2114" s="6"/>
      <c r="I2114" s="6"/>
      <c r="J2114" s="6"/>
    </row>
    <row r="2115">
      <c r="A2115" s="17"/>
      <c r="B2115" s="18"/>
      <c r="C2115" s="18"/>
      <c r="D2115" s="18"/>
      <c r="E2115" s="19"/>
      <c r="F2115" s="18"/>
      <c r="G2115" s="13"/>
      <c r="H2115" s="6"/>
      <c r="I2115" s="6"/>
      <c r="J2115" s="6"/>
    </row>
    <row r="2116">
      <c r="A2116" s="17"/>
      <c r="B2116" s="18"/>
      <c r="C2116" s="18"/>
      <c r="D2116" s="18"/>
      <c r="E2116" s="19"/>
      <c r="F2116" s="18"/>
      <c r="G2116" s="13"/>
      <c r="H2116" s="6"/>
      <c r="I2116" s="6"/>
      <c r="J2116" s="6"/>
    </row>
    <row r="2117">
      <c r="A2117" s="17"/>
      <c r="B2117" s="18"/>
      <c r="C2117" s="18"/>
      <c r="D2117" s="18"/>
      <c r="E2117" s="19"/>
      <c r="F2117" s="18"/>
      <c r="G2117" s="13"/>
      <c r="H2117" s="6"/>
      <c r="I2117" s="6"/>
      <c r="J2117" s="6"/>
    </row>
    <row r="2118">
      <c r="A2118" s="17"/>
      <c r="B2118" s="18"/>
      <c r="C2118" s="18"/>
      <c r="D2118" s="18"/>
      <c r="E2118" s="19"/>
      <c r="F2118" s="18"/>
      <c r="G2118" s="13"/>
      <c r="H2118" s="6"/>
      <c r="I2118" s="6"/>
      <c r="J2118" s="6"/>
    </row>
    <row r="2119">
      <c r="A2119" s="17"/>
      <c r="B2119" s="18"/>
      <c r="C2119" s="18"/>
      <c r="D2119" s="18"/>
      <c r="E2119" s="19"/>
      <c r="F2119" s="18"/>
      <c r="G2119" s="13"/>
      <c r="H2119" s="6"/>
      <c r="I2119" s="6"/>
      <c r="J2119" s="6"/>
    </row>
    <row r="2120">
      <c r="A2120" s="17"/>
      <c r="B2120" s="18"/>
      <c r="C2120" s="18"/>
      <c r="D2120" s="18"/>
      <c r="E2120" s="19"/>
      <c r="F2120" s="18"/>
      <c r="G2120" s="13"/>
      <c r="H2120" s="6"/>
      <c r="I2120" s="6"/>
      <c r="J2120" s="6"/>
    </row>
    <row r="2121">
      <c r="A2121" s="17"/>
      <c r="B2121" s="18"/>
      <c r="C2121" s="18"/>
      <c r="D2121" s="18"/>
      <c r="E2121" s="19"/>
      <c r="F2121" s="18"/>
      <c r="G2121" s="13"/>
      <c r="H2121" s="6"/>
      <c r="I2121" s="6"/>
      <c r="J2121" s="6"/>
    </row>
    <row r="2122">
      <c r="A2122" s="17"/>
      <c r="B2122" s="18"/>
      <c r="C2122" s="18"/>
      <c r="D2122" s="18"/>
      <c r="E2122" s="19"/>
      <c r="F2122" s="18"/>
      <c r="G2122" s="13"/>
      <c r="H2122" s="6"/>
      <c r="I2122" s="6"/>
      <c r="J2122" s="6"/>
    </row>
    <row r="2123">
      <c r="A2123" s="17"/>
      <c r="B2123" s="18"/>
      <c r="C2123" s="18"/>
      <c r="D2123" s="18"/>
      <c r="E2123" s="19"/>
      <c r="F2123" s="18"/>
      <c r="G2123" s="13"/>
      <c r="H2123" s="6"/>
      <c r="I2123" s="6"/>
      <c r="J2123" s="6"/>
    </row>
    <row r="2124">
      <c r="A2124" s="17"/>
      <c r="B2124" s="18"/>
      <c r="C2124" s="18"/>
      <c r="D2124" s="18"/>
      <c r="E2124" s="19"/>
      <c r="F2124" s="18"/>
      <c r="G2124" s="13"/>
      <c r="H2124" s="6"/>
      <c r="I2124" s="6"/>
      <c r="J2124" s="6"/>
    </row>
    <row r="2125">
      <c r="A2125" s="17"/>
      <c r="B2125" s="18"/>
      <c r="C2125" s="18"/>
      <c r="D2125" s="18"/>
      <c r="E2125" s="19"/>
      <c r="F2125" s="18"/>
      <c r="G2125" s="13"/>
      <c r="H2125" s="6"/>
      <c r="I2125" s="6"/>
      <c r="J2125" s="6"/>
    </row>
    <row r="2126">
      <c r="A2126" s="17"/>
      <c r="B2126" s="18"/>
      <c r="C2126" s="18"/>
      <c r="D2126" s="18"/>
      <c r="E2126" s="19"/>
      <c r="F2126" s="18"/>
      <c r="G2126" s="13"/>
      <c r="H2126" s="6"/>
      <c r="I2126" s="6"/>
      <c r="J2126" s="6"/>
    </row>
    <row r="2127">
      <c r="A2127" s="17"/>
      <c r="B2127" s="18"/>
      <c r="C2127" s="18"/>
      <c r="D2127" s="18"/>
      <c r="E2127" s="19"/>
      <c r="F2127" s="18"/>
      <c r="G2127" s="13"/>
      <c r="H2127" s="6"/>
      <c r="I2127" s="6"/>
      <c r="J2127" s="6"/>
    </row>
    <row r="2128">
      <c r="A2128" s="17"/>
      <c r="B2128" s="18"/>
      <c r="C2128" s="18"/>
      <c r="D2128" s="18"/>
      <c r="E2128" s="19"/>
      <c r="F2128" s="18"/>
      <c r="G2128" s="13"/>
      <c r="H2128" s="6"/>
      <c r="I2128" s="6"/>
      <c r="J2128" s="6"/>
    </row>
    <row r="2129">
      <c r="A2129" s="17"/>
      <c r="B2129" s="18"/>
      <c r="C2129" s="18"/>
      <c r="D2129" s="18"/>
      <c r="E2129" s="19"/>
      <c r="F2129" s="18"/>
      <c r="G2129" s="13"/>
      <c r="H2129" s="6"/>
      <c r="I2129" s="6"/>
      <c r="J2129" s="6"/>
    </row>
    <row r="2130">
      <c r="A2130" s="17"/>
      <c r="B2130" s="18"/>
      <c r="C2130" s="18"/>
      <c r="D2130" s="18"/>
      <c r="E2130" s="19"/>
      <c r="F2130" s="18"/>
      <c r="G2130" s="13"/>
      <c r="H2130" s="6"/>
      <c r="I2130" s="6"/>
      <c r="J2130" s="6"/>
    </row>
    <row r="2131">
      <c r="A2131" s="17"/>
      <c r="B2131" s="18"/>
      <c r="C2131" s="18"/>
      <c r="D2131" s="18"/>
      <c r="E2131" s="19"/>
      <c r="F2131" s="18"/>
      <c r="G2131" s="13"/>
      <c r="H2131" s="6"/>
      <c r="I2131" s="6"/>
      <c r="J2131" s="6"/>
    </row>
    <row r="2132">
      <c r="A2132" s="17"/>
      <c r="B2132" s="18"/>
      <c r="C2132" s="18"/>
      <c r="D2132" s="18"/>
      <c r="E2132" s="19"/>
      <c r="F2132" s="18"/>
      <c r="G2132" s="13"/>
      <c r="H2132" s="6"/>
      <c r="I2132" s="6"/>
      <c r="J2132" s="6"/>
    </row>
    <row r="2133">
      <c r="A2133" s="17"/>
      <c r="B2133" s="18"/>
      <c r="C2133" s="18"/>
      <c r="D2133" s="18"/>
      <c r="E2133" s="19"/>
      <c r="F2133" s="18"/>
      <c r="G2133" s="13"/>
      <c r="H2133" s="6"/>
      <c r="I2133" s="6"/>
      <c r="J2133" s="6"/>
    </row>
    <row r="2134">
      <c r="A2134" s="17"/>
      <c r="B2134" s="18"/>
      <c r="C2134" s="18"/>
      <c r="D2134" s="18"/>
      <c r="E2134" s="19"/>
      <c r="F2134" s="18"/>
      <c r="G2134" s="13"/>
      <c r="H2134" s="6"/>
      <c r="I2134" s="6"/>
      <c r="J2134" s="6"/>
    </row>
    <row r="2135">
      <c r="A2135" s="17"/>
      <c r="B2135" s="18"/>
      <c r="C2135" s="18"/>
      <c r="D2135" s="18"/>
      <c r="E2135" s="19"/>
      <c r="F2135" s="18"/>
      <c r="G2135" s="13"/>
      <c r="H2135" s="6"/>
      <c r="I2135" s="6"/>
      <c r="J2135" s="6"/>
    </row>
    <row r="2136">
      <c r="A2136" s="17"/>
      <c r="B2136" s="18"/>
      <c r="C2136" s="18"/>
      <c r="D2136" s="18"/>
      <c r="E2136" s="19"/>
      <c r="F2136" s="18"/>
      <c r="G2136" s="13"/>
      <c r="H2136" s="6"/>
      <c r="I2136" s="6"/>
      <c r="J2136" s="6"/>
    </row>
    <row r="2137">
      <c r="A2137" s="17"/>
      <c r="B2137" s="18"/>
      <c r="C2137" s="18"/>
      <c r="D2137" s="18"/>
      <c r="E2137" s="19"/>
      <c r="F2137" s="18"/>
      <c r="G2137" s="13"/>
      <c r="H2137" s="6"/>
      <c r="I2137" s="6"/>
      <c r="J2137" s="6"/>
    </row>
    <row r="2138">
      <c r="A2138" s="17"/>
      <c r="B2138" s="18"/>
      <c r="C2138" s="18"/>
      <c r="D2138" s="18"/>
      <c r="E2138" s="19"/>
      <c r="F2138" s="18"/>
      <c r="G2138" s="13"/>
      <c r="H2138" s="6"/>
      <c r="I2138" s="6"/>
      <c r="J2138" s="6"/>
    </row>
    <row r="2139">
      <c r="A2139" s="17"/>
      <c r="B2139" s="18"/>
      <c r="C2139" s="18"/>
      <c r="D2139" s="18"/>
      <c r="E2139" s="19"/>
      <c r="F2139" s="18"/>
      <c r="G2139" s="13"/>
      <c r="H2139" s="6"/>
      <c r="I2139" s="6"/>
      <c r="J2139" s="6"/>
    </row>
    <row r="2140">
      <c r="A2140" s="17"/>
      <c r="B2140" s="18"/>
      <c r="C2140" s="18"/>
      <c r="D2140" s="18"/>
      <c r="E2140" s="19"/>
      <c r="F2140" s="18"/>
      <c r="G2140" s="13"/>
      <c r="H2140" s="6"/>
      <c r="I2140" s="6"/>
      <c r="J2140" s="6"/>
    </row>
    <row r="2141">
      <c r="A2141" s="17"/>
      <c r="B2141" s="18"/>
      <c r="C2141" s="18"/>
      <c r="D2141" s="18"/>
      <c r="E2141" s="19"/>
      <c r="F2141" s="18"/>
      <c r="G2141" s="13"/>
      <c r="H2141" s="6"/>
      <c r="I2141" s="6"/>
      <c r="J2141" s="6"/>
    </row>
    <row r="2142">
      <c r="A2142" s="17"/>
      <c r="B2142" s="18"/>
      <c r="C2142" s="18"/>
      <c r="D2142" s="18"/>
      <c r="E2142" s="19"/>
      <c r="F2142" s="18"/>
      <c r="G2142" s="13"/>
      <c r="H2142" s="6"/>
      <c r="I2142" s="6"/>
      <c r="J2142" s="6"/>
    </row>
    <row r="2143">
      <c r="A2143" s="17"/>
      <c r="B2143" s="18"/>
      <c r="C2143" s="18"/>
      <c r="D2143" s="18"/>
      <c r="E2143" s="19"/>
      <c r="F2143" s="18"/>
      <c r="G2143" s="13"/>
      <c r="H2143" s="6"/>
      <c r="I2143" s="6"/>
      <c r="J2143" s="6"/>
    </row>
    <row r="2144">
      <c r="A2144" s="17"/>
      <c r="B2144" s="18"/>
      <c r="C2144" s="18"/>
      <c r="D2144" s="18"/>
      <c r="E2144" s="19"/>
      <c r="F2144" s="18"/>
      <c r="G2144" s="13"/>
      <c r="H2144" s="6"/>
      <c r="I2144" s="6"/>
      <c r="J2144" s="6"/>
    </row>
    <row r="2145">
      <c r="A2145" s="17"/>
      <c r="B2145" s="18"/>
      <c r="C2145" s="18"/>
      <c r="D2145" s="18"/>
      <c r="E2145" s="19"/>
      <c r="F2145" s="18"/>
      <c r="G2145" s="13"/>
      <c r="H2145" s="6"/>
      <c r="I2145" s="6"/>
      <c r="J2145" s="6"/>
    </row>
    <row r="2146">
      <c r="A2146" s="17"/>
      <c r="B2146" s="18"/>
      <c r="C2146" s="18"/>
      <c r="D2146" s="18"/>
      <c r="E2146" s="19"/>
      <c r="F2146" s="18"/>
      <c r="G2146" s="13"/>
      <c r="H2146" s="6"/>
      <c r="I2146" s="6"/>
      <c r="J2146" s="6"/>
    </row>
    <row r="2147">
      <c r="A2147" s="17"/>
      <c r="B2147" s="18"/>
      <c r="C2147" s="18"/>
      <c r="D2147" s="18"/>
      <c r="E2147" s="19"/>
      <c r="F2147" s="18"/>
      <c r="G2147" s="13"/>
      <c r="H2147" s="6"/>
      <c r="I2147" s="6"/>
      <c r="J2147" s="6"/>
    </row>
    <row r="2148">
      <c r="A2148" s="17"/>
      <c r="B2148" s="18"/>
      <c r="C2148" s="18"/>
      <c r="D2148" s="18"/>
      <c r="E2148" s="19"/>
      <c r="F2148" s="18"/>
      <c r="G2148" s="13"/>
      <c r="H2148" s="6"/>
      <c r="I2148" s="6"/>
      <c r="J2148" s="6"/>
    </row>
    <row r="2149">
      <c r="A2149" s="17"/>
      <c r="B2149" s="18"/>
      <c r="C2149" s="18"/>
      <c r="D2149" s="18"/>
      <c r="E2149" s="19"/>
      <c r="F2149" s="18"/>
      <c r="G2149" s="13"/>
      <c r="H2149" s="6"/>
      <c r="I2149" s="6"/>
      <c r="J2149" s="6"/>
    </row>
    <row r="2150">
      <c r="A2150" s="17"/>
      <c r="B2150" s="18"/>
      <c r="C2150" s="18"/>
      <c r="D2150" s="18"/>
      <c r="E2150" s="19"/>
      <c r="F2150" s="18"/>
      <c r="G2150" s="13"/>
      <c r="H2150" s="6"/>
      <c r="I2150" s="6"/>
      <c r="J2150" s="6"/>
    </row>
    <row r="2151">
      <c r="A2151" s="17"/>
      <c r="B2151" s="18"/>
      <c r="C2151" s="18"/>
      <c r="D2151" s="18"/>
      <c r="E2151" s="19"/>
      <c r="F2151" s="18"/>
      <c r="G2151" s="13"/>
      <c r="H2151" s="6"/>
      <c r="I2151" s="6"/>
      <c r="J2151" s="6"/>
    </row>
    <row r="2152">
      <c r="A2152" s="17"/>
      <c r="B2152" s="18"/>
      <c r="C2152" s="18"/>
      <c r="D2152" s="18"/>
      <c r="E2152" s="19"/>
      <c r="F2152" s="18"/>
      <c r="G2152" s="13"/>
      <c r="H2152" s="6"/>
      <c r="I2152" s="6"/>
      <c r="J2152" s="6"/>
    </row>
    <row r="2153">
      <c r="A2153" s="17"/>
      <c r="B2153" s="18"/>
      <c r="C2153" s="18"/>
      <c r="D2153" s="18"/>
      <c r="E2153" s="19"/>
      <c r="F2153" s="18"/>
      <c r="G2153" s="13"/>
      <c r="H2153" s="6"/>
      <c r="I2153" s="6"/>
      <c r="J2153" s="6"/>
    </row>
    <row r="2154">
      <c r="A2154" s="17"/>
      <c r="B2154" s="18"/>
      <c r="C2154" s="18"/>
      <c r="D2154" s="18"/>
      <c r="E2154" s="19"/>
      <c r="F2154" s="18"/>
      <c r="G2154" s="13"/>
      <c r="H2154" s="6"/>
      <c r="I2154" s="6"/>
      <c r="J2154" s="6"/>
    </row>
    <row r="2155">
      <c r="A2155" s="17"/>
      <c r="B2155" s="18"/>
      <c r="C2155" s="18"/>
      <c r="D2155" s="18"/>
      <c r="E2155" s="19"/>
      <c r="F2155" s="18"/>
      <c r="G2155" s="13"/>
      <c r="H2155" s="6"/>
      <c r="I2155" s="6"/>
      <c r="J2155" s="6"/>
    </row>
    <row r="2156">
      <c r="A2156" s="17"/>
      <c r="B2156" s="18"/>
      <c r="C2156" s="18"/>
      <c r="D2156" s="18"/>
      <c r="E2156" s="19"/>
      <c r="F2156" s="18"/>
      <c r="G2156" s="13"/>
      <c r="H2156" s="6"/>
      <c r="I2156" s="6"/>
      <c r="J2156" s="6"/>
    </row>
    <row r="2157">
      <c r="A2157" s="17"/>
      <c r="B2157" s="18"/>
      <c r="C2157" s="18"/>
      <c r="D2157" s="18"/>
      <c r="E2157" s="19"/>
      <c r="F2157" s="18"/>
      <c r="G2157" s="13"/>
      <c r="H2157" s="6"/>
      <c r="I2157" s="6"/>
      <c r="J2157" s="6"/>
    </row>
    <row r="2158">
      <c r="A2158" s="17"/>
      <c r="B2158" s="18"/>
      <c r="C2158" s="18"/>
      <c r="D2158" s="18"/>
      <c r="E2158" s="19"/>
      <c r="F2158" s="18"/>
      <c r="G2158" s="13"/>
      <c r="H2158" s="6"/>
      <c r="I2158" s="6"/>
      <c r="J2158" s="6"/>
    </row>
    <row r="2159">
      <c r="A2159" s="17"/>
      <c r="B2159" s="18"/>
      <c r="C2159" s="18"/>
      <c r="D2159" s="18"/>
      <c r="E2159" s="19"/>
      <c r="F2159" s="18"/>
      <c r="G2159" s="13"/>
      <c r="H2159" s="6"/>
      <c r="I2159" s="6"/>
      <c r="J2159" s="6"/>
    </row>
    <row r="2160">
      <c r="A2160" s="17"/>
      <c r="B2160" s="18"/>
      <c r="C2160" s="18"/>
      <c r="D2160" s="18"/>
      <c r="E2160" s="19"/>
      <c r="F2160" s="18"/>
      <c r="G2160" s="13"/>
      <c r="H2160" s="6"/>
      <c r="I2160" s="6"/>
      <c r="J2160" s="6"/>
    </row>
    <row r="2161">
      <c r="A2161" s="17"/>
      <c r="B2161" s="18"/>
      <c r="C2161" s="18"/>
      <c r="D2161" s="18"/>
      <c r="E2161" s="19"/>
      <c r="F2161" s="18"/>
      <c r="G2161" s="13"/>
      <c r="H2161" s="6"/>
      <c r="I2161" s="6"/>
      <c r="J2161" s="6"/>
    </row>
    <row r="2162">
      <c r="A2162" s="17"/>
      <c r="B2162" s="18"/>
      <c r="C2162" s="18"/>
      <c r="D2162" s="18"/>
      <c r="E2162" s="19"/>
      <c r="F2162" s="18"/>
      <c r="G2162" s="13"/>
      <c r="H2162" s="6"/>
      <c r="I2162" s="6"/>
      <c r="J2162" s="6"/>
    </row>
    <row r="2163">
      <c r="A2163" s="17"/>
      <c r="B2163" s="18"/>
      <c r="C2163" s="18"/>
      <c r="D2163" s="18"/>
      <c r="E2163" s="19"/>
      <c r="F2163" s="18"/>
      <c r="G2163" s="13"/>
      <c r="H2163" s="6"/>
      <c r="I2163" s="6"/>
      <c r="J2163" s="6"/>
    </row>
    <row r="2164">
      <c r="A2164" s="17"/>
      <c r="B2164" s="18"/>
      <c r="C2164" s="18"/>
      <c r="D2164" s="18"/>
      <c r="E2164" s="19"/>
      <c r="F2164" s="18"/>
      <c r="G2164" s="13"/>
      <c r="H2164" s="6"/>
      <c r="I2164" s="6"/>
      <c r="J2164" s="6"/>
    </row>
    <row r="2165">
      <c r="A2165" s="17"/>
      <c r="B2165" s="18"/>
      <c r="C2165" s="18"/>
      <c r="D2165" s="18"/>
      <c r="E2165" s="19"/>
      <c r="F2165" s="18"/>
      <c r="G2165" s="13"/>
      <c r="H2165" s="6"/>
      <c r="I2165" s="6"/>
      <c r="J2165" s="6"/>
    </row>
    <row r="2166">
      <c r="A2166" s="17"/>
      <c r="B2166" s="18"/>
      <c r="C2166" s="18"/>
      <c r="D2166" s="18"/>
      <c r="E2166" s="19"/>
      <c r="F2166" s="18"/>
      <c r="G2166" s="13"/>
      <c r="H2166" s="6"/>
      <c r="I2166" s="6"/>
      <c r="J2166" s="6"/>
    </row>
    <row r="2167">
      <c r="A2167" s="17"/>
      <c r="B2167" s="18"/>
      <c r="C2167" s="18"/>
      <c r="D2167" s="18"/>
      <c r="E2167" s="19"/>
      <c r="F2167" s="18"/>
      <c r="G2167" s="13"/>
      <c r="H2167" s="6"/>
      <c r="I2167" s="6"/>
      <c r="J2167" s="6"/>
    </row>
    <row r="2168">
      <c r="A2168" s="17"/>
      <c r="B2168" s="18"/>
      <c r="C2168" s="18"/>
      <c r="D2168" s="18"/>
      <c r="E2168" s="19"/>
      <c r="F2168" s="18"/>
      <c r="G2168" s="13"/>
      <c r="H2168" s="6"/>
      <c r="I2168" s="6"/>
      <c r="J2168" s="6"/>
    </row>
    <row r="2169">
      <c r="A2169" s="17"/>
      <c r="B2169" s="18"/>
      <c r="C2169" s="18"/>
      <c r="D2169" s="18"/>
      <c r="E2169" s="19"/>
      <c r="F2169" s="18"/>
      <c r="G2169" s="13"/>
      <c r="H2169" s="6"/>
      <c r="I2169" s="6"/>
      <c r="J2169" s="6"/>
    </row>
    <row r="2170">
      <c r="A2170" s="17"/>
      <c r="B2170" s="18"/>
      <c r="C2170" s="18"/>
      <c r="D2170" s="18"/>
      <c r="E2170" s="19"/>
      <c r="F2170" s="18"/>
      <c r="G2170" s="13"/>
      <c r="H2170" s="6"/>
      <c r="I2170" s="6"/>
      <c r="J2170" s="6"/>
    </row>
    <row r="2171">
      <c r="A2171" s="17"/>
      <c r="B2171" s="18"/>
      <c r="C2171" s="18"/>
      <c r="D2171" s="18"/>
      <c r="E2171" s="19"/>
      <c r="F2171" s="18"/>
      <c r="G2171" s="13"/>
      <c r="H2171" s="6"/>
      <c r="I2171" s="6"/>
      <c r="J2171" s="6"/>
    </row>
    <row r="2172">
      <c r="A2172" s="17"/>
      <c r="B2172" s="18"/>
      <c r="C2172" s="18"/>
      <c r="D2172" s="18"/>
      <c r="E2172" s="19"/>
      <c r="F2172" s="18"/>
      <c r="G2172" s="13"/>
      <c r="H2172" s="6"/>
      <c r="I2172" s="6"/>
      <c r="J2172" s="6"/>
    </row>
    <row r="2173">
      <c r="A2173" s="17"/>
      <c r="B2173" s="18"/>
      <c r="C2173" s="18"/>
      <c r="D2173" s="18"/>
      <c r="E2173" s="19"/>
      <c r="F2173" s="18"/>
      <c r="G2173" s="13"/>
      <c r="H2173" s="6"/>
      <c r="I2173" s="6"/>
      <c r="J2173" s="6"/>
    </row>
    <row r="2174">
      <c r="A2174" s="17"/>
      <c r="B2174" s="18"/>
      <c r="C2174" s="18"/>
      <c r="D2174" s="18"/>
      <c r="E2174" s="19"/>
      <c r="F2174" s="18"/>
      <c r="G2174" s="13"/>
      <c r="H2174" s="6"/>
      <c r="I2174" s="6"/>
      <c r="J2174" s="6"/>
    </row>
    <row r="2175">
      <c r="A2175" s="17"/>
      <c r="B2175" s="18"/>
      <c r="C2175" s="18"/>
      <c r="D2175" s="18"/>
      <c r="E2175" s="19"/>
      <c r="F2175" s="18"/>
      <c r="G2175" s="13"/>
      <c r="H2175" s="6"/>
      <c r="I2175" s="6"/>
      <c r="J2175" s="6"/>
    </row>
    <row r="2176">
      <c r="A2176" s="17"/>
      <c r="B2176" s="18"/>
      <c r="C2176" s="18"/>
      <c r="D2176" s="18"/>
      <c r="E2176" s="19"/>
      <c r="F2176" s="18"/>
      <c r="G2176" s="13"/>
      <c r="H2176" s="6"/>
      <c r="I2176" s="6"/>
      <c r="J2176" s="6"/>
    </row>
    <row r="2177">
      <c r="A2177" s="17"/>
      <c r="B2177" s="18"/>
      <c r="C2177" s="18"/>
      <c r="D2177" s="18"/>
      <c r="E2177" s="19"/>
      <c r="F2177" s="18"/>
      <c r="G2177" s="13"/>
      <c r="H2177" s="6"/>
      <c r="I2177" s="6"/>
      <c r="J2177" s="6"/>
    </row>
    <row r="2178">
      <c r="A2178" s="17"/>
      <c r="B2178" s="18"/>
      <c r="C2178" s="18"/>
      <c r="D2178" s="18"/>
      <c r="E2178" s="19"/>
      <c r="F2178" s="18"/>
      <c r="G2178" s="13"/>
      <c r="H2178" s="6"/>
      <c r="I2178" s="6"/>
      <c r="J2178" s="6"/>
    </row>
    <row r="2179">
      <c r="A2179" s="17"/>
      <c r="B2179" s="18"/>
      <c r="C2179" s="18"/>
      <c r="D2179" s="18"/>
      <c r="E2179" s="19"/>
      <c r="F2179" s="18"/>
      <c r="G2179" s="13"/>
      <c r="H2179" s="6"/>
      <c r="I2179" s="6"/>
      <c r="J2179" s="6"/>
    </row>
    <row r="2180">
      <c r="A2180" s="17"/>
      <c r="B2180" s="18"/>
      <c r="C2180" s="18"/>
      <c r="D2180" s="18"/>
      <c r="E2180" s="19"/>
      <c r="F2180" s="18"/>
      <c r="G2180" s="13"/>
      <c r="H2180" s="6"/>
      <c r="I2180" s="6"/>
      <c r="J2180" s="6"/>
    </row>
    <row r="2181">
      <c r="A2181" s="17"/>
      <c r="B2181" s="18"/>
      <c r="C2181" s="18"/>
      <c r="D2181" s="18"/>
      <c r="E2181" s="19"/>
      <c r="F2181" s="18"/>
      <c r="G2181" s="13"/>
      <c r="H2181" s="6"/>
      <c r="I2181" s="6"/>
      <c r="J2181" s="6"/>
    </row>
    <row r="2182">
      <c r="A2182" s="17"/>
      <c r="B2182" s="18"/>
      <c r="C2182" s="18"/>
      <c r="D2182" s="18"/>
      <c r="E2182" s="19"/>
      <c r="F2182" s="18"/>
      <c r="G2182" s="13"/>
      <c r="H2182" s="6"/>
      <c r="I2182" s="6"/>
      <c r="J2182" s="6"/>
    </row>
    <row r="2183">
      <c r="A2183" s="17"/>
      <c r="B2183" s="18"/>
      <c r="C2183" s="18"/>
      <c r="D2183" s="18"/>
      <c r="E2183" s="19"/>
      <c r="F2183" s="18"/>
      <c r="G2183" s="13"/>
      <c r="H2183" s="6"/>
      <c r="I2183" s="6"/>
      <c r="J2183" s="6"/>
    </row>
    <row r="2184">
      <c r="A2184" s="17"/>
      <c r="B2184" s="18"/>
      <c r="C2184" s="18"/>
      <c r="D2184" s="18"/>
      <c r="E2184" s="19"/>
      <c r="F2184" s="18"/>
      <c r="G2184" s="13"/>
      <c r="H2184" s="6"/>
      <c r="I2184" s="6"/>
      <c r="J2184" s="6"/>
    </row>
    <row r="2185">
      <c r="A2185" s="17"/>
      <c r="B2185" s="18"/>
      <c r="C2185" s="18"/>
      <c r="D2185" s="18"/>
      <c r="E2185" s="19"/>
      <c r="F2185" s="18"/>
      <c r="G2185" s="13"/>
      <c r="H2185" s="6"/>
      <c r="I2185" s="6"/>
      <c r="J2185" s="6"/>
    </row>
    <row r="2186">
      <c r="A2186" s="17"/>
      <c r="B2186" s="18"/>
      <c r="C2186" s="18"/>
      <c r="D2186" s="18"/>
      <c r="E2186" s="19"/>
      <c r="F2186" s="18"/>
      <c r="G2186" s="13"/>
      <c r="H2186" s="6"/>
      <c r="I2186" s="6"/>
      <c r="J2186" s="6"/>
    </row>
    <row r="2187">
      <c r="A2187" s="17"/>
      <c r="B2187" s="18"/>
      <c r="C2187" s="18"/>
      <c r="D2187" s="18"/>
      <c r="E2187" s="19"/>
      <c r="F2187" s="18"/>
      <c r="G2187" s="13"/>
      <c r="H2187" s="6"/>
      <c r="I2187" s="6"/>
      <c r="J2187" s="6"/>
    </row>
    <row r="2188">
      <c r="A2188" s="17"/>
      <c r="B2188" s="18"/>
      <c r="C2188" s="18"/>
      <c r="D2188" s="18"/>
      <c r="E2188" s="19"/>
      <c r="F2188" s="18"/>
      <c r="G2188" s="13"/>
      <c r="H2188" s="6"/>
      <c r="I2188" s="6"/>
      <c r="J2188" s="6"/>
    </row>
    <row r="2189">
      <c r="A2189" s="17"/>
      <c r="B2189" s="18"/>
      <c r="C2189" s="18"/>
      <c r="D2189" s="18"/>
      <c r="E2189" s="19"/>
      <c r="F2189" s="18"/>
      <c r="G2189" s="13"/>
      <c r="H2189" s="6"/>
      <c r="I2189" s="6"/>
      <c r="J2189" s="6"/>
    </row>
    <row r="2190">
      <c r="A2190" s="17"/>
      <c r="B2190" s="18"/>
      <c r="C2190" s="18"/>
      <c r="D2190" s="18"/>
      <c r="E2190" s="19"/>
      <c r="F2190" s="18"/>
      <c r="G2190" s="13"/>
      <c r="H2190" s="6"/>
      <c r="I2190" s="6"/>
      <c r="J2190" s="6"/>
    </row>
    <row r="2191">
      <c r="A2191" s="17"/>
      <c r="B2191" s="18"/>
      <c r="C2191" s="18"/>
      <c r="D2191" s="18"/>
      <c r="E2191" s="19"/>
      <c r="F2191" s="18"/>
      <c r="G2191" s="13"/>
      <c r="H2191" s="6"/>
      <c r="I2191" s="6"/>
      <c r="J2191" s="6"/>
    </row>
    <row r="2192">
      <c r="A2192" s="17"/>
      <c r="B2192" s="18"/>
      <c r="C2192" s="18"/>
      <c r="D2192" s="18"/>
      <c r="E2192" s="19"/>
      <c r="F2192" s="18"/>
      <c r="G2192" s="13"/>
      <c r="H2192" s="6"/>
      <c r="I2192" s="6"/>
      <c r="J2192" s="6"/>
    </row>
    <row r="2193">
      <c r="A2193" s="17"/>
      <c r="B2193" s="18"/>
      <c r="C2193" s="18"/>
      <c r="D2193" s="18"/>
      <c r="E2193" s="19"/>
      <c r="F2193" s="18"/>
      <c r="G2193" s="13"/>
      <c r="H2193" s="6"/>
      <c r="I2193" s="6"/>
      <c r="J2193" s="6"/>
    </row>
    <row r="2194">
      <c r="A2194" s="17"/>
      <c r="B2194" s="18"/>
      <c r="C2194" s="18"/>
      <c r="D2194" s="18"/>
      <c r="E2194" s="19"/>
      <c r="F2194" s="18"/>
      <c r="G2194" s="13"/>
      <c r="H2194" s="6"/>
      <c r="I2194" s="6"/>
      <c r="J2194" s="6"/>
    </row>
    <row r="2195">
      <c r="A2195" s="17"/>
      <c r="B2195" s="18"/>
      <c r="C2195" s="18"/>
      <c r="D2195" s="18"/>
      <c r="E2195" s="19"/>
      <c r="F2195" s="18"/>
      <c r="G2195" s="13"/>
      <c r="H2195" s="6"/>
      <c r="I2195" s="6"/>
      <c r="J2195" s="6"/>
    </row>
    <row r="2196">
      <c r="A2196" s="17"/>
      <c r="B2196" s="18"/>
      <c r="C2196" s="18"/>
      <c r="D2196" s="18"/>
      <c r="E2196" s="19"/>
      <c r="F2196" s="18"/>
      <c r="G2196" s="13"/>
      <c r="H2196" s="6"/>
      <c r="I2196" s="6"/>
      <c r="J2196" s="6"/>
    </row>
    <row r="2197">
      <c r="A2197" s="17"/>
      <c r="B2197" s="18"/>
      <c r="C2197" s="18"/>
      <c r="D2197" s="18"/>
      <c r="E2197" s="19"/>
      <c r="F2197" s="18"/>
      <c r="G2197" s="13"/>
      <c r="H2197" s="6"/>
      <c r="I2197" s="6"/>
      <c r="J2197" s="6"/>
    </row>
    <row r="2198">
      <c r="A2198" s="17"/>
      <c r="B2198" s="18"/>
      <c r="C2198" s="18"/>
      <c r="D2198" s="18"/>
      <c r="E2198" s="19"/>
      <c r="F2198" s="18"/>
      <c r="G2198" s="13"/>
      <c r="H2198" s="6"/>
      <c r="I2198" s="6"/>
      <c r="J2198" s="6"/>
    </row>
    <row r="2199">
      <c r="A2199" s="17"/>
      <c r="B2199" s="18"/>
      <c r="C2199" s="18"/>
      <c r="D2199" s="18"/>
      <c r="E2199" s="19"/>
      <c r="F2199" s="18"/>
      <c r="G2199" s="13"/>
      <c r="H2199" s="6"/>
      <c r="I2199" s="6"/>
      <c r="J2199" s="6"/>
    </row>
    <row r="2200">
      <c r="A2200" s="17"/>
      <c r="B2200" s="18"/>
      <c r="C2200" s="18"/>
      <c r="D2200" s="18"/>
      <c r="E2200" s="19"/>
      <c r="F2200" s="18"/>
      <c r="G2200" s="13"/>
      <c r="H2200" s="6"/>
      <c r="I2200" s="6"/>
      <c r="J2200" s="6"/>
    </row>
    <row r="2201">
      <c r="A2201" s="17"/>
      <c r="B2201" s="18"/>
      <c r="C2201" s="18"/>
      <c r="D2201" s="18"/>
      <c r="E2201" s="19"/>
      <c r="F2201" s="18"/>
      <c r="G2201" s="13"/>
      <c r="H2201" s="6"/>
      <c r="I2201" s="6"/>
      <c r="J2201" s="6"/>
    </row>
    <row r="2202">
      <c r="A2202" s="17"/>
      <c r="B2202" s="18"/>
      <c r="C2202" s="18"/>
      <c r="D2202" s="18"/>
      <c r="E2202" s="19"/>
      <c r="F2202" s="18"/>
      <c r="G2202" s="13"/>
      <c r="H2202" s="6"/>
      <c r="I2202" s="6"/>
      <c r="J2202" s="6"/>
    </row>
    <row r="2203">
      <c r="A2203" s="17"/>
      <c r="B2203" s="18"/>
      <c r="C2203" s="18"/>
      <c r="D2203" s="18"/>
      <c r="E2203" s="19"/>
      <c r="F2203" s="18"/>
      <c r="G2203" s="13"/>
      <c r="H2203" s="6"/>
      <c r="I2203" s="6"/>
      <c r="J2203" s="6"/>
    </row>
    <row r="2204">
      <c r="A2204" s="17"/>
      <c r="B2204" s="18"/>
      <c r="C2204" s="18"/>
      <c r="D2204" s="18"/>
      <c r="E2204" s="19"/>
      <c r="F2204" s="18"/>
      <c r="G2204" s="13"/>
      <c r="H2204" s="6"/>
      <c r="I2204" s="6"/>
      <c r="J2204" s="6"/>
    </row>
    <row r="2205">
      <c r="A2205" s="17"/>
      <c r="B2205" s="18"/>
      <c r="C2205" s="18"/>
      <c r="D2205" s="18"/>
      <c r="E2205" s="19"/>
      <c r="F2205" s="18"/>
      <c r="G2205" s="13"/>
      <c r="H2205" s="6"/>
      <c r="I2205" s="6"/>
      <c r="J2205" s="6"/>
    </row>
    <row r="2206">
      <c r="A2206" s="17"/>
      <c r="B2206" s="18"/>
      <c r="C2206" s="18"/>
      <c r="D2206" s="18"/>
      <c r="E2206" s="19"/>
      <c r="F2206" s="18"/>
      <c r="G2206" s="13"/>
      <c r="H2206" s="6"/>
      <c r="I2206" s="6"/>
      <c r="J2206" s="6"/>
    </row>
    <row r="2207">
      <c r="A2207" s="17"/>
      <c r="B2207" s="18"/>
      <c r="C2207" s="18"/>
      <c r="D2207" s="18"/>
      <c r="E2207" s="19"/>
      <c r="F2207" s="18"/>
      <c r="G2207" s="13"/>
      <c r="H2207" s="6"/>
      <c r="I2207" s="6"/>
      <c r="J2207" s="6"/>
    </row>
    <row r="2208">
      <c r="A2208" s="17"/>
      <c r="B2208" s="18"/>
      <c r="C2208" s="18"/>
      <c r="D2208" s="18"/>
      <c r="E2208" s="19"/>
      <c r="F2208" s="18"/>
      <c r="G2208" s="13"/>
      <c r="H2208" s="6"/>
      <c r="I2208" s="6"/>
      <c r="J2208" s="6"/>
    </row>
    <row r="2209">
      <c r="A2209" s="17"/>
      <c r="B2209" s="18"/>
      <c r="C2209" s="18"/>
      <c r="D2209" s="18"/>
      <c r="E2209" s="19"/>
      <c r="F2209" s="18"/>
      <c r="G2209" s="13"/>
      <c r="H2209" s="6"/>
      <c r="I2209" s="6"/>
      <c r="J2209" s="6"/>
    </row>
    <row r="2210">
      <c r="A2210" s="17"/>
      <c r="B2210" s="18"/>
      <c r="C2210" s="18"/>
      <c r="D2210" s="18"/>
      <c r="E2210" s="19"/>
      <c r="F2210" s="18"/>
      <c r="G2210" s="13"/>
      <c r="H2210" s="6"/>
      <c r="I2210" s="6"/>
      <c r="J2210" s="6"/>
    </row>
    <row r="2211">
      <c r="A2211" s="17"/>
      <c r="B2211" s="18"/>
      <c r="C2211" s="18"/>
      <c r="D2211" s="18"/>
      <c r="E2211" s="19"/>
      <c r="F2211" s="18"/>
      <c r="G2211" s="13"/>
      <c r="H2211" s="6"/>
      <c r="I2211" s="6"/>
      <c r="J2211" s="6"/>
    </row>
    <row r="2212">
      <c r="A2212" s="17"/>
      <c r="B2212" s="18"/>
      <c r="C2212" s="18"/>
      <c r="D2212" s="18"/>
      <c r="E2212" s="19"/>
      <c r="F2212" s="18"/>
      <c r="G2212" s="13"/>
      <c r="H2212" s="6"/>
      <c r="I2212" s="6"/>
      <c r="J2212" s="6"/>
    </row>
    <row r="2213">
      <c r="A2213" s="17"/>
      <c r="B2213" s="18"/>
      <c r="C2213" s="18"/>
      <c r="D2213" s="18"/>
      <c r="E2213" s="19"/>
      <c r="F2213" s="18"/>
      <c r="G2213" s="13"/>
      <c r="H2213" s="6"/>
      <c r="I2213" s="6"/>
      <c r="J2213" s="6"/>
    </row>
    <row r="2214">
      <c r="A2214" s="17"/>
      <c r="B2214" s="18"/>
      <c r="C2214" s="18"/>
      <c r="D2214" s="18"/>
      <c r="E2214" s="19"/>
      <c r="F2214" s="18"/>
      <c r="G2214" s="13"/>
      <c r="H2214" s="6"/>
      <c r="I2214" s="6"/>
      <c r="J2214" s="6"/>
    </row>
    <row r="2215">
      <c r="A2215" s="17"/>
      <c r="B2215" s="18"/>
      <c r="C2215" s="18"/>
      <c r="D2215" s="18"/>
      <c r="E2215" s="19"/>
      <c r="F2215" s="18"/>
      <c r="G2215" s="13"/>
      <c r="H2215" s="6"/>
      <c r="I2215" s="6"/>
      <c r="J2215" s="6"/>
    </row>
    <row r="2216">
      <c r="A2216" s="17"/>
      <c r="B2216" s="18"/>
      <c r="C2216" s="18"/>
      <c r="D2216" s="18"/>
      <c r="E2216" s="19"/>
      <c r="F2216" s="18"/>
      <c r="G2216" s="13"/>
      <c r="H2216" s="6"/>
      <c r="I2216" s="6"/>
      <c r="J2216" s="6"/>
    </row>
    <row r="2217">
      <c r="A2217" s="17"/>
      <c r="B2217" s="18"/>
      <c r="C2217" s="18"/>
      <c r="D2217" s="18"/>
      <c r="E2217" s="19"/>
      <c r="F2217" s="18"/>
      <c r="G2217" s="13"/>
      <c r="H2217" s="6"/>
      <c r="I2217" s="6"/>
      <c r="J2217" s="6"/>
    </row>
    <row r="2218">
      <c r="A2218" s="17"/>
      <c r="B2218" s="18"/>
      <c r="C2218" s="18"/>
      <c r="D2218" s="18"/>
      <c r="E2218" s="19"/>
      <c r="F2218" s="18"/>
      <c r="G2218" s="13"/>
      <c r="H2218" s="6"/>
      <c r="I2218" s="6"/>
      <c r="J2218" s="6"/>
    </row>
    <row r="2219">
      <c r="A2219" s="17"/>
      <c r="B2219" s="18"/>
      <c r="C2219" s="18"/>
      <c r="D2219" s="18"/>
      <c r="E2219" s="19"/>
      <c r="F2219" s="18"/>
      <c r="G2219" s="13"/>
      <c r="H2219" s="6"/>
      <c r="I2219" s="6"/>
      <c r="J2219" s="6"/>
    </row>
    <row r="2220">
      <c r="A2220" s="17"/>
      <c r="B2220" s="18"/>
      <c r="C2220" s="18"/>
      <c r="D2220" s="18"/>
      <c r="E2220" s="19"/>
      <c r="F2220" s="18"/>
      <c r="G2220" s="13"/>
      <c r="H2220" s="6"/>
      <c r="I2220" s="6"/>
      <c r="J2220" s="6"/>
    </row>
    <row r="2221">
      <c r="A2221" s="17"/>
      <c r="B2221" s="18"/>
      <c r="C2221" s="18"/>
      <c r="D2221" s="18"/>
      <c r="E2221" s="19"/>
      <c r="F2221" s="18"/>
      <c r="G2221" s="13"/>
      <c r="H2221" s="6"/>
      <c r="I2221" s="6"/>
      <c r="J2221" s="6"/>
    </row>
    <row r="2222">
      <c r="A2222" s="17"/>
      <c r="B2222" s="18"/>
      <c r="C2222" s="18"/>
      <c r="D2222" s="18"/>
      <c r="E2222" s="19"/>
      <c r="F2222" s="18"/>
      <c r="G2222" s="13"/>
      <c r="H2222" s="6"/>
      <c r="I2222" s="6"/>
      <c r="J2222" s="6"/>
    </row>
    <row r="2223">
      <c r="A2223" s="17"/>
      <c r="B2223" s="18"/>
      <c r="C2223" s="18"/>
      <c r="D2223" s="18"/>
      <c r="E2223" s="19"/>
      <c r="F2223" s="18"/>
      <c r="G2223" s="13"/>
      <c r="H2223" s="6"/>
      <c r="I2223" s="6"/>
      <c r="J2223" s="6"/>
    </row>
    <row r="2224">
      <c r="A2224" s="17"/>
      <c r="B2224" s="18"/>
      <c r="C2224" s="18"/>
      <c r="D2224" s="18"/>
      <c r="E2224" s="19"/>
      <c r="F2224" s="18"/>
      <c r="G2224" s="13"/>
      <c r="H2224" s="6"/>
      <c r="I2224" s="6"/>
      <c r="J2224" s="6"/>
    </row>
    <row r="2225">
      <c r="A2225" s="17"/>
      <c r="B2225" s="18"/>
      <c r="C2225" s="18"/>
      <c r="D2225" s="18"/>
      <c r="E2225" s="19"/>
      <c r="F2225" s="18"/>
      <c r="G2225" s="13"/>
      <c r="H2225" s="6"/>
      <c r="I2225" s="6"/>
      <c r="J2225" s="6"/>
    </row>
    <row r="2226">
      <c r="A2226" s="17"/>
      <c r="B2226" s="18"/>
      <c r="C2226" s="18"/>
      <c r="D2226" s="18"/>
      <c r="E2226" s="19"/>
      <c r="F2226" s="18"/>
      <c r="G2226" s="13"/>
      <c r="H2226" s="6"/>
      <c r="I2226" s="6"/>
      <c r="J2226" s="6"/>
    </row>
    <row r="2227">
      <c r="A2227" s="17"/>
      <c r="B2227" s="18"/>
      <c r="C2227" s="18"/>
      <c r="D2227" s="18"/>
      <c r="E2227" s="19"/>
      <c r="F2227" s="18"/>
      <c r="G2227" s="13"/>
      <c r="H2227" s="6"/>
      <c r="I2227" s="6"/>
      <c r="J2227" s="6"/>
    </row>
    <row r="2228">
      <c r="A2228" s="17"/>
      <c r="B2228" s="18"/>
      <c r="C2228" s="18"/>
      <c r="D2228" s="18"/>
      <c r="E2228" s="19"/>
      <c r="F2228" s="18"/>
      <c r="G2228" s="13"/>
      <c r="H2228" s="6"/>
      <c r="I2228" s="6"/>
      <c r="J2228" s="6"/>
    </row>
    <row r="2229">
      <c r="A2229" s="17"/>
      <c r="B2229" s="18"/>
      <c r="C2229" s="18"/>
      <c r="D2229" s="18"/>
      <c r="E2229" s="19"/>
      <c r="F2229" s="18"/>
      <c r="G2229" s="13"/>
      <c r="H2229" s="6"/>
      <c r="I2229" s="6"/>
      <c r="J2229" s="6"/>
    </row>
    <row r="2230">
      <c r="A2230" s="17"/>
      <c r="B2230" s="18"/>
      <c r="C2230" s="18"/>
      <c r="D2230" s="18"/>
      <c r="E2230" s="19"/>
      <c r="F2230" s="18"/>
      <c r="G2230" s="13"/>
      <c r="H2230" s="6"/>
      <c r="I2230" s="6"/>
      <c r="J2230" s="6"/>
    </row>
    <row r="2231">
      <c r="A2231" s="17"/>
      <c r="B2231" s="18"/>
      <c r="C2231" s="18"/>
      <c r="D2231" s="18"/>
      <c r="E2231" s="19"/>
      <c r="F2231" s="18"/>
      <c r="G2231" s="13"/>
      <c r="H2231" s="6"/>
      <c r="I2231" s="6"/>
      <c r="J2231" s="6"/>
    </row>
    <row r="2232">
      <c r="A2232" s="17"/>
      <c r="B2232" s="18"/>
      <c r="C2232" s="18"/>
      <c r="D2232" s="18"/>
      <c r="E2232" s="19"/>
      <c r="F2232" s="18"/>
      <c r="G2232" s="13"/>
      <c r="H2232" s="6"/>
      <c r="I2232" s="6"/>
      <c r="J2232" s="6"/>
    </row>
    <row r="2233">
      <c r="A2233" s="17"/>
      <c r="B2233" s="18"/>
      <c r="C2233" s="18"/>
      <c r="D2233" s="18"/>
      <c r="E2233" s="19"/>
      <c r="F2233" s="18"/>
      <c r="G2233" s="13"/>
      <c r="H2233" s="6"/>
      <c r="I2233" s="6"/>
      <c r="J2233" s="6"/>
    </row>
    <row r="2234">
      <c r="A2234" s="17"/>
      <c r="B2234" s="18"/>
      <c r="C2234" s="18"/>
      <c r="D2234" s="18"/>
      <c r="E2234" s="19"/>
      <c r="F2234" s="18"/>
      <c r="G2234" s="13"/>
      <c r="H2234" s="6"/>
      <c r="I2234" s="6"/>
      <c r="J2234" s="6"/>
    </row>
    <row r="2235">
      <c r="A2235" s="17"/>
      <c r="B2235" s="18"/>
      <c r="C2235" s="18"/>
      <c r="D2235" s="18"/>
      <c r="E2235" s="19"/>
      <c r="F2235" s="18"/>
      <c r="G2235" s="13"/>
      <c r="H2235" s="6"/>
      <c r="I2235" s="6"/>
      <c r="J2235" s="6"/>
    </row>
    <row r="2236">
      <c r="A2236" s="17"/>
      <c r="B2236" s="18"/>
      <c r="C2236" s="18"/>
      <c r="D2236" s="18"/>
      <c r="E2236" s="19"/>
      <c r="F2236" s="18"/>
      <c r="G2236" s="13"/>
      <c r="H2236" s="6"/>
      <c r="I2236" s="6"/>
      <c r="J2236" s="6"/>
    </row>
    <row r="2237">
      <c r="A2237" s="17"/>
      <c r="B2237" s="18"/>
      <c r="C2237" s="18"/>
      <c r="D2237" s="18"/>
      <c r="E2237" s="19"/>
      <c r="F2237" s="18"/>
      <c r="G2237" s="13"/>
      <c r="H2237" s="6"/>
      <c r="I2237" s="6"/>
      <c r="J2237" s="6"/>
    </row>
    <row r="2238">
      <c r="A2238" s="17"/>
      <c r="B2238" s="18"/>
      <c r="C2238" s="18"/>
      <c r="D2238" s="18"/>
      <c r="E2238" s="19"/>
      <c r="F2238" s="18"/>
      <c r="G2238" s="13"/>
      <c r="H2238" s="6"/>
      <c r="I2238" s="6"/>
      <c r="J2238" s="6"/>
    </row>
    <row r="2239">
      <c r="A2239" s="17"/>
      <c r="B2239" s="18"/>
      <c r="C2239" s="18"/>
      <c r="D2239" s="18"/>
      <c r="E2239" s="19"/>
      <c r="F2239" s="18"/>
      <c r="G2239" s="13"/>
      <c r="H2239" s="6"/>
      <c r="I2239" s="6"/>
      <c r="J2239" s="6"/>
    </row>
    <row r="2240">
      <c r="A2240" s="17"/>
      <c r="B2240" s="18"/>
      <c r="C2240" s="18"/>
      <c r="D2240" s="18"/>
      <c r="E2240" s="19"/>
      <c r="F2240" s="18"/>
      <c r="G2240" s="13"/>
      <c r="H2240" s="6"/>
      <c r="I2240" s="6"/>
      <c r="J2240" s="6"/>
    </row>
    <row r="2241">
      <c r="A2241" s="17"/>
      <c r="B2241" s="18"/>
      <c r="C2241" s="18"/>
      <c r="D2241" s="18"/>
      <c r="E2241" s="19"/>
      <c r="F2241" s="18"/>
      <c r="G2241" s="13"/>
      <c r="H2241" s="6"/>
      <c r="I2241" s="6"/>
      <c r="J2241" s="6"/>
    </row>
    <row r="2242">
      <c r="A2242" s="17"/>
      <c r="B2242" s="18"/>
      <c r="C2242" s="18"/>
      <c r="D2242" s="18"/>
      <c r="E2242" s="19"/>
      <c r="F2242" s="18"/>
      <c r="G2242" s="13"/>
      <c r="H2242" s="6"/>
      <c r="I2242" s="6"/>
      <c r="J2242" s="6"/>
    </row>
    <row r="2243">
      <c r="A2243" s="17"/>
      <c r="B2243" s="18"/>
      <c r="C2243" s="18"/>
      <c r="D2243" s="18"/>
      <c r="E2243" s="19"/>
      <c r="F2243" s="18"/>
      <c r="G2243" s="13"/>
      <c r="H2243" s="6"/>
      <c r="I2243" s="6"/>
      <c r="J2243" s="6"/>
    </row>
    <row r="2244">
      <c r="A2244" s="17"/>
      <c r="B2244" s="18"/>
      <c r="C2244" s="18"/>
      <c r="D2244" s="18"/>
      <c r="E2244" s="19"/>
      <c r="F2244" s="18"/>
      <c r="G2244" s="13"/>
      <c r="H2244" s="6"/>
      <c r="I2244" s="6"/>
      <c r="J2244" s="6"/>
    </row>
    <row r="2245">
      <c r="A2245" s="17"/>
      <c r="B2245" s="18"/>
      <c r="C2245" s="18"/>
      <c r="D2245" s="18"/>
      <c r="E2245" s="19"/>
      <c r="F2245" s="18"/>
      <c r="G2245" s="13"/>
      <c r="H2245" s="6"/>
      <c r="I2245" s="6"/>
      <c r="J2245" s="6"/>
    </row>
    <row r="2246">
      <c r="A2246" s="17"/>
      <c r="B2246" s="18"/>
      <c r="C2246" s="18"/>
      <c r="D2246" s="18"/>
      <c r="E2246" s="19"/>
      <c r="F2246" s="18"/>
      <c r="G2246" s="13"/>
      <c r="H2246" s="6"/>
      <c r="I2246" s="6"/>
      <c r="J2246" s="6"/>
    </row>
    <row r="2247">
      <c r="A2247" s="17"/>
      <c r="B2247" s="18"/>
      <c r="C2247" s="18"/>
      <c r="D2247" s="18"/>
      <c r="E2247" s="19"/>
      <c r="F2247" s="18"/>
      <c r="G2247" s="13"/>
      <c r="H2247" s="6"/>
      <c r="I2247" s="6"/>
      <c r="J2247" s="6"/>
    </row>
    <row r="2248">
      <c r="A2248" s="17"/>
      <c r="B2248" s="18"/>
      <c r="C2248" s="18"/>
      <c r="D2248" s="18"/>
      <c r="E2248" s="19"/>
      <c r="F2248" s="18"/>
      <c r="G2248" s="13"/>
      <c r="H2248" s="6"/>
      <c r="I2248" s="6"/>
      <c r="J2248" s="6"/>
    </row>
    <row r="2249">
      <c r="A2249" s="17"/>
      <c r="B2249" s="18"/>
      <c r="C2249" s="18"/>
      <c r="D2249" s="18"/>
      <c r="E2249" s="19"/>
      <c r="F2249" s="18"/>
      <c r="G2249" s="13"/>
      <c r="H2249" s="6"/>
      <c r="I2249" s="6"/>
      <c r="J2249" s="6"/>
    </row>
    <row r="2250">
      <c r="A2250" s="17"/>
      <c r="B2250" s="18"/>
      <c r="C2250" s="18"/>
      <c r="D2250" s="18"/>
      <c r="E2250" s="19"/>
      <c r="F2250" s="18"/>
      <c r="G2250" s="13"/>
      <c r="H2250" s="6"/>
      <c r="I2250" s="6"/>
      <c r="J2250" s="6"/>
    </row>
    <row r="2251">
      <c r="A2251" s="17"/>
      <c r="B2251" s="18"/>
      <c r="C2251" s="18"/>
      <c r="D2251" s="18"/>
      <c r="E2251" s="19"/>
      <c r="F2251" s="18"/>
      <c r="G2251" s="13"/>
      <c r="H2251" s="6"/>
      <c r="I2251" s="6"/>
      <c r="J2251" s="6"/>
    </row>
    <row r="2252">
      <c r="A2252" s="17"/>
      <c r="B2252" s="18"/>
      <c r="C2252" s="18"/>
      <c r="D2252" s="18"/>
      <c r="E2252" s="19"/>
      <c r="F2252" s="18"/>
      <c r="G2252" s="13"/>
      <c r="H2252" s="6"/>
      <c r="I2252" s="6"/>
      <c r="J2252" s="6"/>
    </row>
    <row r="2253">
      <c r="A2253" s="17"/>
      <c r="B2253" s="18"/>
      <c r="C2253" s="18"/>
      <c r="D2253" s="18"/>
      <c r="E2253" s="19"/>
      <c r="F2253" s="18"/>
      <c r="G2253" s="13"/>
      <c r="H2253" s="6"/>
      <c r="I2253" s="6"/>
      <c r="J2253" s="6"/>
    </row>
    <row r="2254">
      <c r="A2254" s="17"/>
      <c r="B2254" s="18"/>
      <c r="C2254" s="18"/>
      <c r="D2254" s="18"/>
      <c r="E2254" s="19"/>
      <c r="F2254" s="18"/>
      <c r="G2254" s="13"/>
      <c r="H2254" s="6"/>
      <c r="I2254" s="6"/>
      <c r="J2254" s="6"/>
    </row>
    <row r="2255">
      <c r="A2255" s="17"/>
      <c r="B2255" s="18"/>
      <c r="C2255" s="18"/>
      <c r="D2255" s="18"/>
      <c r="E2255" s="19"/>
      <c r="F2255" s="18"/>
      <c r="G2255" s="13"/>
      <c r="H2255" s="6"/>
      <c r="I2255" s="6"/>
      <c r="J2255" s="6"/>
    </row>
    <row r="2256">
      <c r="A2256" s="17"/>
      <c r="B2256" s="18"/>
      <c r="C2256" s="18"/>
      <c r="D2256" s="18"/>
      <c r="E2256" s="19"/>
      <c r="F2256" s="18"/>
      <c r="G2256" s="13"/>
      <c r="H2256" s="6"/>
      <c r="I2256" s="6"/>
      <c r="J2256" s="6"/>
    </row>
    <row r="2257">
      <c r="A2257" s="17"/>
      <c r="B2257" s="18"/>
      <c r="C2257" s="18"/>
      <c r="D2257" s="18"/>
      <c r="E2257" s="19"/>
      <c r="F2257" s="18"/>
      <c r="G2257" s="13"/>
      <c r="H2257" s="6"/>
      <c r="I2257" s="6"/>
      <c r="J2257" s="6"/>
    </row>
    <row r="2258">
      <c r="A2258" s="17"/>
      <c r="B2258" s="18"/>
      <c r="C2258" s="18"/>
      <c r="D2258" s="18"/>
      <c r="E2258" s="19"/>
      <c r="F2258" s="18"/>
      <c r="G2258" s="13"/>
      <c r="H2258" s="6"/>
      <c r="I2258" s="6"/>
      <c r="J2258" s="6"/>
    </row>
    <row r="2259">
      <c r="A2259" s="17"/>
      <c r="B2259" s="18"/>
      <c r="C2259" s="18"/>
      <c r="D2259" s="18"/>
      <c r="E2259" s="19"/>
      <c r="F2259" s="18"/>
      <c r="G2259" s="13"/>
      <c r="H2259" s="6"/>
      <c r="I2259" s="6"/>
      <c r="J2259" s="6"/>
    </row>
    <row r="2260">
      <c r="A2260" s="17"/>
      <c r="B2260" s="18"/>
      <c r="C2260" s="18"/>
      <c r="D2260" s="18"/>
      <c r="E2260" s="19"/>
      <c r="F2260" s="18"/>
      <c r="G2260" s="13"/>
      <c r="H2260" s="6"/>
      <c r="I2260" s="6"/>
      <c r="J2260" s="6"/>
    </row>
    <row r="2261">
      <c r="A2261" s="17"/>
      <c r="B2261" s="18"/>
      <c r="C2261" s="18"/>
      <c r="D2261" s="18"/>
      <c r="E2261" s="19"/>
      <c r="F2261" s="18"/>
      <c r="G2261" s="13"/>
      <c r="H2261" s="6"/>
      <c r="I2261" s="6"/>
      <c r="J2261" s="6"/>
    </row>
    <row r="2262">
      <c r="A2262" s="17"/>
      <c r="B2262" s="18"/>
      <c r="C2262" s="18"/>
      <c r="D2262" s="18"/>
      <c r="E2262" s="19"/>
      <c r="F2262" s="18"/>
      <c r="G2262" s="13"/>
      <c r="H2262" s="6"/>
      <c r="I2262" s="6"/>
      <c r="J2262" s="6"/>
    </row>
    <row r="2263">
      <c r="A2263" s="17"/>
      <c r="B2263" s="18"/>
      <c r="C2263" s="18"/>
      <c r="D2263" s="18"/>
      <c r="E2263" s="19"/>
      <c r="F2263" s="18"/>
      <c r="G2263" s="13"/>
      <c r="H2263" s="6"/>
      <c r="I2263" s="6"/>
      <c r="J2263" s="6"/>
    </row>
    <row r="2264">
      <c r="A2264" s="17"/>
      <c r="B2264" s="18"/>
      <c r="C2264" s="18"/>
      <c r="D2264" s="18"/>
      <c r="E2264" s="19"/>
      <c r="F2264" s="18"/>
      <c r="G2264" s="13"/>
      <c r="H2264" s="6"/>
      <c r="I2264" s="6"/>
      <c r="J2264" s="6"/>
    </row>
    <row r="2265">
      <c r="A2265" s="17"/>
      <c r="B2265" s="18"/>
      <c r="C2265" s="18"/>
      <c r="D2265" s="18"/>
      <c r="E2265" s="19"/>
      <c r="F2265" s="18"/>
      <c r="G2265" s="13"/>
      <c r="H2265" s="6"/>
      <c r="I2265" s="6"/>
      <c r="J2265" s="6"/>
    </row>
    <row r="2266">
      <c r="A2266" s="17"/>
      <c r="B2266" s="18"/>
      <c r="C2266" s="18"/>
      <c r="D2266" s="18"/>
      <c r="E2266" s="19"/>
      <c r="F2266" s="18"/>
      <c r="G2266" s="13"/>
      <c r="H2266" s="6"/>
      <c r="I2266" s="6"/>
      <c r="J2266" s="6"/>
    </row>
    <row r="2267">
      <c r="A2267" s="17"/>
      <c r="B2267" s="18"/>
      <c r="C2267" s="18"/>
      <c r="D2267" s="18"/>
      <c r="E2267" s="19"/>
      <c r="F2267" s="18"/>
      <c r="G2267" s="13"/>
      <c r="H2267" s="6"/>
      <c r="I2267" s="6"/>
      <c r="J2267" s="6"/>
    </row>
    <row r="2268">
      <c r="A2268" s="17"/>
      <c r="B2268" s="18"/>
      <c r="C2268" s="18"/>
      <c r="D2268" s="18"/>
      <c r="E2268" s="19"/>
      <c r="F2268" s="18"/>
      <c r="G2268" s="13"/>
      <c r="H2268" s="6"/>
      <c r="I2268" s="6"/>
      <c r="J2268" s="6"/>
    </row>
    <row r="2269">
      <c r="A2269" s="17"/>
      <c r="B2269" s="18"/>
      <c r="C2269" s="18"/>
      <c r="D2269" s="18"/>
      <c r="E2269" s="19"/>
      <c r="F2269" s="18"/>
      <c r="G2269" s="13"/>
      <c r="H2269" s="6"/>
      <c r="I2269" s="6"/>
      <c r="J2269" s="6"/>
    </row>
    <row r="2270">
      <c r="A2270" s="17"/>
      <c r="B2270" s="18"/>
      <c r="C2270" s="18"/>
      <c r="D2270" s="18"/>
      <c r="E2270" s="19"/>
      <c r="F2270" s="18"/>
      <c r="G2270" s="13"/>
      <c r="H2270" s="6"/>
      <c r="I2270" s="6"/>
      <c r="J2270" s="6"/>
    </row>
    <row r="2271">
      <c r="A2271" s="17"/>
      <c r="B2271" s="18"/>
      <c r="C2271" s="18"/>
      <c r="D2271" s="18"/>
      <c r="E2271" s="19"/>
      <c r="F2271" s="18"/>
      <c r="G2271" s="13"/>
      <c r="H2271" s="6"/>
      <c r="I2271" s="6"/>
      <c r="J2271" s="6"/>
    </row>
    <row r="2272">
      <c r="A2272" s="17"/>
      <c r="B2272" s="18"/>
      <c r="C2272" s="18"/>
      <c r="D2272" s="18"/>
      <c r="E2272" s="19"/>
      <c r="F2272" s="18"/>
      <c r="G2272" s="13"/>
      <c r="H2272" s="6"/>
      <c r="I2272" s="6"/>
      <c r="J2272" s="6"/>
    </row>
    <row r="2273">
      <c r="A2273" s="17"/>
      <c r="B2273" s="18"/>
      <c r="C2273" s="18"/>
      <c r="D2273" s="18"/>
      <c r="E2273" s="19"/>
      <c r="F2273" s="18"/>
      <c r="G2273" s="13"/>
      <c r="H2273" s="6"/>
      <c r="I2273" s="6"/>
      <c r="J2273" s="6"/>
    </row>
    <row r="2274">
      <c r="A2274" s="17"/>
      <c r="B2274" s="18"/>
      <c r="C2274" s="18"/>
      <c r="D2274" s="18"/>
      <c r="E2274" s="19"/>
      <c r="F2274" s="18"/>
      <c r="G2274" s="13"/>
      <c r="H2274" s="6"/>
      <c r="I2274" s="6"/>
      <c r="J2274" s="6"/>
    </row>
    <row r="2275">
      <c r="A2275" s="17"/>
      <c r="B2275" s="18"/>
      <c r="C2275" s="18"/>
      <c r="D2275" s="18"/>
      <c r="E2275" s="19"/>
      <c r="F2275" s="18"/>
      <c r="G2275" s="13"/>
      <c r="H2275" s="6"/>
      <c r="I2275" s="6"/>
      <c r="J2275" s="6"/>
    </row>
    <row r="2276">
      <c r="A2276" s="17"/>
      <c r="B2276" s="18"/>
      <c r="C2276" s="18"/>
      <c r="D2276" s="18"/>
      <c r="E2276" s="19"/>
      <c r="F2276" s="18"/>
      <c r="G2276" s="13"/>
      <c r="H2276" s="6"/>
      <c r="I2276" s="6"/>
      <c r="J2276" s="6"/>
    </row>
    <row r="2277">
      <c r="A2277" s="17"/>
      <c r="B2277" s="18"/>
      <c r="C2277" s="18"/>
      <c r="D2277" s="18"/>
      <c r="E2277" s="19"/>
      <c r="F2277" s="18"/>
      <c r="G2277" s="13"/>
      <c r="H2277" s="6"/>
      <c r="I2277" s="6"/>
      <c r="J2277" s="6"/>
    </row>
    <row r="2278">
      <c r="A2278" s="17"/>
      <c r="B2278" s="18"/>
      <c r="C2278" s="18"/>
      <c r="D2278" s="18"/>
      <c r="E2278" s="19"/>
      <c r="F2278" s="18"/>
      <c r="G2278" s="13"/>
      <c r="H2278" s="6"/>
      <c r="I2278" s="6"/>
      <c r="J2278" s="6"/>
    </row>
    <row r="2279">
      <c r="A2279" s="17"/>
      <c r="B2279" s="18"/>
      <c r="C2279" s="18"/>
      <c r="D2279" s="18"/>
      <c r="E2279" s="19"/>
      <c r="F2279" s="18"/>
      <c r="G2279" s="13"/>
      <c r="H2279" s="6"/>
      <c r="I2279" s="6"/>
      <c r="J2279" s="6"/>
    </row>
    <row r="2280">
      <c r="A2280" s="17"/>
      <c r="B2280" s="18"/>
      <c r="C2280" s="18"/>
      <c r="D2280" s="18"/>
      <c r="E2280" s="19"/>
      <c r="F2280" s="18"/>
      <c r="G2280" s="13"/>
      <c r="H2280" s="6"/>
      <c r="I2280" s="6"/>
      <c r="J2280" s="6"/>
    </row>
    <row r="2281">
      <c r="A2281" s="17"/>
      <c r="B2281" s="18"/>
      <c r="C2281" s="18"/>
      <c r="D2281" s="18"/>
      <c r="E2281" s="19"/>
      <c r="F2281" s="18"/>
      <c r="G2281" s="13"/>
      <c r="H2281" s="6"/>
      <c r="I2281" s="6"/>
      <c r="J2281" s="6"/>
    </row>
    <row r="2282">
      <c r="A2282" s="17"/>
      <c r="B2282" s="18"/>
      <c r="C2282" s="18"/>
      <c r="D2282" s="18"/>
      <c r="E2282" s="19"/>
      <c r="F2282" s="18"/>
      <c r="G2282" s="13"/>
      <c r="H2282" s="6"/>
      <c r="I2282" s="6"/>
      <c r="J2282" s="6"/>
    </row>
    <row r="2283">
      <c r="A2283" s="17"/>
      <c r="B2283" s="18"/>
      <c r="C2283" s="18"/>
      <c r="D2283" s="18"/>
      <c r="E2283" s="19"/>
      <c r="F2283" s="18"/>
      <c r="G2283" s="13"/>
      <c r="H2283" s="6"/>
      <c r="I2283" s="6"/>
      <c r="J2283" s="6"/>
    </row>
    <row r="2284">
      <c r="A2284" s="17"/>
      <c r="B2284" s="18"/>
      <c r="C2284" s="18"/>
      <c r="D2284" s="18"/>
      <c r="E2284" s="19"/>
      <c r="F2284" s="18"/>
      <c r="G2284" s="13"/>
      <c r="H2284" s="6"/>
      <c r="I2284" s="6"/>
      <c r="J2284" s="6"/>
    </row>
    <row r="2285">
      <c r="A2285" s="17"/>
      <c r="B2285" s="18"/>
      <c r="C2285" s="18"/>
      <c r="D2285" s="18"/>
      <c r="E2285" s="19"/>
      <c r="F2285" s="18"/>
      <c r="G2285" s="13"/>
      <c r="H2285" s="6"/>
      <c r="I2285" s="6"/>
      <c r="J2285" s="6"/>
    </row>
    <row r="2286">
      <c r="A2286" s="17"/>
      <c r="B2286" s="18"/>
      <c r="C2286" s="18"/>
      <c r="D2286" s="18"/>
      <c r="E2286" s="19"/>
      <c r="F2286" s="18"/>
      <c r="G2286" s="13"/>
      <c r="H2286" s="6"/>
      <c r="I2286" s="6"/>
      <c r="J2286" s="6"/>
    </row>
    <row r="2287">
      <c r="A2287" s="17"/>
      <c r="B2287" s="18"/>
      <c r="C2287" s="18"/>
      <c r="D2287" s="18"/>
      <c r="E2287" s="19"/>
      <c r="F2287" s="18"/>
      <c r="G2287" s="13"/>
      <c r="H2287" s="6"/>
      <c r="I2287" s="6"/>
      <c r="J2287" s="6"/>
    </row>
    <row r="2288">
      <c r="A2288" s="17"/>
      <c r="B2288" s="18"/>
      <c r="C2288" s="18"/>
      <c r="D2288" s="18"/>
      <c r="E2288" s="19"/>
      <c r="F2288" s="18"/>
      <c r="G2288" s="13"/>
      <c r="H2288" s="6"/>
      <c r="I2288" s="6"/>
      <c r="J2288" s="6"/>
    </row>
    <row r="2289">
      <c r="A2289" s="17"/>
      <c r="B2289" s="18"/>
      <c r="C2289" s="18"/>
      <c r="D2289" s="18"/>
      <c r="E2289" s="19"/>
      <c r="F2289" s="18"/>
      <c r="G2289" s="13"/>
      <c r="H2289" s="6"/>
      <c r="I2289" s="6"/>
      <c r="J2289" s="6"/>
    </row>
    <row r="2290">
      <c r="A2290" s="17"/>
      <c r="B2290" s="18"/>
      <c r="C2290" s="18"/>
      <c r="D2290" s="18"/>
      <c r="E2290" s="19"/>
      <c r="F2290" s="18"/>
      <c r="G2290" s="13"/>
      <c r="H2290" s="6"/>
      <c r="I2290" s="6"/>
      <c r="J2290" s="6"/>
    </row>
    <row r="2291">
      <c r="A2291" s="17"/>
      <c r="B2291" s="18"/>
      <c r="C2291" s="18"/>
      <c r="D2291" s="18"/>
      <c r="E2291" s="19"/>
      <c r="F2291" s="18"/>
      <c r="G2291" s="13"/>
      <c r="H2291" s="6"/>
      <c r="I2291" s="6"/>
      <c r="J2291" s="6"/>
    </row>
    <row r="2292">
      <c r="A2292" s="17"/>
      <c r="B2292" s="18"/>
      <c r="C2292" s="18"/>
      <c r="D2292" s="18"/>
      <c r="E2292" s="19"/>
      <c r="F2292" s="18"/>
      <c r="G2292" s="13"/>
      <c r="H2292" s="6"/>
      <c r="I2292" s="6"/>
      <c r="J2292" s="6"/>
    </row>
    <row r="2293">
      <c r="A2293" s="17"/>
      <c r="B2293" s="18"/>
      <c r="C2293" s="18"/>
      <c r="D2293" s="18"/>
      <c r="E2293" s="19"/>
      <c r="F2293" s="18"/>
      <c r="G2293" s="13"/>
      <c r="H2293" s="6"/>
      <c r="I2293" s="6"/>
      <c r="J2293" s="6"/>
    </row>
    <row r="2294">
      <c r="A2294" s="17"/>
      <c r="B2294" s="18"/>
      <c r="C2294" s="18"/>
      <c r="D2294" s="18"/>
      <c r="E2294" s="19"/>
      <c r="F2294" s="18"/>
      <c r="G2294" s="13"/>
      <c r="H2294" s="6"/>
      <c r="I2294" s="6"/>
      <c r="J2294" s="6"/>
    </row>
    <row r="2295">
      <c r="A2295" s="17"/>
      <c r="B2295" s="18"/>
      <c r="C2295" s="18"/>
      <c r="D2295" s="18"/>
      <c r="E2295" s="19"/>
      <c r="F2295" s="18"/>
      <c r="G2295" s="13"/>
      <c r="H2295" s="6"/>
      <c r="I2295" s="6"/>
      <c r="J2295" s="6"/>
    </row>
    <row r="2296">
      <c r="A2296" s="17"/>
      <c r="B2296" s="18"/>
      <c r="C2296" s="18"/>
      <c r="D2296" s="18"/>
      <c r="E2296" s="19"/>
      <c r="F2296" s="18"/>
      <c r="G2296" s="13"/>
      <c r="H2296" s="6"/>
      <c r="I2296" s="6"/>
      <c r="J2296" s="6"/>
    </row>
    <row r="2297">
      <c r="A2297" s="17"/>
      <c r="B2297" s="18"/>
      <c r="C2297" s="18"/>
      <c r="D2297" s="18"/>
      <c r="E2297" s="19"/>
      <c r="F2297" s="18"/>
      <c r="G2297" s="13"/>
      <c r="H2297" s="6"/>
      <c r="I2297" s="6"/>
      <c r="J2297" s="6"/>
    </row>
    <row r="2298">
      <c r="A2298" s="17"/>
      <c r="B2298" s="18"/>
      <c r="C2298" s="18"/>
      <c r="D2298" s="18"/>
      <c r="E2298" s="19"/>
      <c r="F2298" s="18"/>
      <c r="G2298" s="13"/>
      <c r="H2298" s="6"/>
      <c r="I2298" s="6"/>
      <c r="J2298" s="6"/>
    </row>
    <row r="2299">
      <c r="A2299" s="17"/>
      <c r="B2299" s="18"/>
      <c r="C2299" s="18"/>
      <c r="D2299" s="18"/>
      <c r="E2299" s="19"/>
      <c r="F2299" s="18"/>
      <c r="G2299" s="13"/>
      <c r="H2299" s="6"/>
      <c r="I2299" s="6"/>
      <c r="J2299" s="6"/>
    </row>
    <row r="2300">
      <c r="A2300" s="17"/>
      <c r="B2300" s="18"/>
      <c r="C2300" s="18"/>
      <c r="D2300" s="18"/>
      <c r="E2300" s="19"/>
      <c r="F2300" s="18"/>
      <c r="G2300" s="13"/>
      <c r="H2300" s="6"/>
      <c r="I2300" s="6"/>
      <c r="J2300" s="6"/>
    </row>
    <row r="2301">
      <c r="A2301" s="17"/>
      <c r="B2301" s="18"/>
      <c r="C2301" s="18"/>
      <c r="D2301" s="18"/>
      <c r="E2301" s="19"/>
      <c r="F2301" s="18"/>
      <c r="G2301" s="13"/>
      <c r="H2301" s="6"/>
      <c r="I2301" s="6"/>
      <c r="J2301" s="6"/>
    </row>
    <row r="2302">
      <c r="A2302" s="17"/>
      <c r="B2302" s="18"/>
      <c r="C2302" s="18"/>
      <c r="D2302" s="18"/>
      <c r="E2302" s="19"/>
      <c r="F2302" s="18"/>
      <c r="G2302" s="13"/>
      <c r="H2302" s="6"/>
      <c r="I2302" s="6"/>
      <c r="J2302" s="6"/>
    </row>
    <row r="2303">
      <c r="A2303" s="17"/>
      <c r="B2303" s="18"/>
      <c r="C2303" s="18"/>
      <c r="D2303" s="18"/>
      <c r="E2303" s="19"/>
      <c r="F2303" s="18"/>
      <c r="G2303" s="13"/>
      <c r="H2303" s="6"/>
      <c r="I2303" s="6"/>
      <c r="J2303" s="6"/>
    </row>
    <row r="2304">
      <c r="A2304" s="17"/>
      <c r="B2304" s="18"/>
      <c r="C2304" s="18"/>
      <c r="D2304" s="18"/>
      <c r="E2304" s="19"/>
      <c r="F2304" s="18"/>
      <c r="G2304" s="13"/>
      <c r="H2304" s="6"/>
      <c r="I2304" s="6"/>
      <c r="J2304" s="6"/>
    </row>
    <row r="2305">
      <c r="A2305" s="17"/>
      <c r="B2305" s="18"/>
      <c r="C2305" s="18"/>
      <c r="D2305" s="18"/>
      <c r="E2305" s="19"/>
      <c r="F2305" s="18"/>
      <c r="G2305" s="13"/>
      <c r="H2305" s="6"/>
      <c r="I2305" s="6"/>
      <c r="J2305" s="6"/>
    </row>
    <row r="2306">
      <c r="A2306" s="17"/>
      <c r="B2306" s="18"/>
      <c r="C2306" s="18"/>
      <c r="D2306" s="18"/>
      <c r="E2306" s="19"/>
      <c r="F2306" s="18"/>
      <c r="G2306" s="13"/>
      <c r="H2306" s="6"/>
      <c r="I2306" s="6"/>
      <c r="J2306" s="6"/>
    </row>
    <row r="2307">
      <c r="A2307" s="17"/>
      <c r="B2307" s="18"/>
      <c r="C2307" s="18"/>
      <c r="D2307" s="18"/>
      <c r="E2307" s="19"/>
      <c r="F2307" s="18"/>
      <c r="G2307" s="13"/>
      <c r="H2307" s="6"/>
      <c r="I2307" s="6"/>
      <c r="J2307" s="6"/>
    </row>
    <row r="2308">
      <c r="A2308" s="17"/>
      <c r="B2308" s="18"/>
      <c r="C2308" s="18"/>
      <c r="D2308" s="18"/>
      <c r="E2308" s="19"/>
      <c r="F2308" s="18"/>
      <c r="G2308" s="13"/>
      <c r="H2308" s="6"/>
      <c r="I2308" s="6"/>
      <c r="J2308" s="6"/>
    </row>
    <row r="2309">
      <c r="A2309" s="17"/>
      <c r="B2309" s="18"/>
      <c r="C2309" s="18"/>
      <c r="D2309" s="18"/>
      <c r="E2309" s="19"/>
      <c r="F2309" s="18"/>
      <c r="G2309" s="13"/>
      <c r="H2309" s="6"/>
      <c r="I2309" s="6"/>
      <c r="J2309" s="6"/>
    </row>
    <row r="2310">
      <c r="A2310" s="17"/>
      <c r="B2310" s="18"/>
      <c r="C2310" s="18"/>
      <c r="D2310" s="18"/>
      <c r="E2310" s="19"/>
      <c r="F2310" s="18"/>
      <c r="G2310" s="13"/>
      <c r="H2310" s="6"/>
      <c r="I2310" s="6"/>
      <c r="J2310" s="6"/>
    </row>
    <row r="2311">
      <c r="A2311" s="17"/>
      <c r="B2311" s="18"/>
      <c r="C2311" s="18"/>
      <c r="D2311" s="18"/>
      <c r="E2311" s="19"/>
      <c r="F2311" s="18"/>
      <c r="G2311" s="13"/>
      <c r="H2311" s="6"/>
      <c r="I2311" s="6"/>
      <c r="J2311" s="6"/>
    </row>
    <row r="2312">
      <c r="A2312" s="17"/>
      <c r="B2312" s="18"/>
      <c r="C2312" s="18"/>
      <c r="D2312" s="18"/>
      <c r="E2312" s="19"/>
      <c r="F2312" s="18"/>
      <c r="G2312" s="13"/>
      <c r="H2312" s="6"/>
      <c r="I2312" s="6"/>
      <c r="J2312" s="6"/>
    </row>
    <row r="2313">
      <c r="A2313" s="17"/>
      <c r="B2313" s="18"/>
      <c r="C2313" s="18"/>
      <c r="D2313" s="18"/>
      <c r="E2313" s="19"/>
      <c r="F2313" s="18"/>
      <c r="G2313" s="13"/>
      <c r="H2313" s="6"/>
      <c r="I2313" s="6"/>
      <c r="J2313" s="6"/>
    </row>
    <row r="2314">
      <c r="A2314" s="17"/>
      <c r="B2314" s="18"/>
      <c r="C2314" s="18"/>
      <c r="D2314" s="18"/>
      <c r="E2314" s="19"/>
      <c r="F2314" s="18"/>
      <c r="G2314" s="13"/>
      <c r="H2314" s="6"/>
      <c r="I2314" s="6"/>
      <c r="J2314" s="6"/>
    </row>
    <row r="2315">
      <c r="A2315" s="17"/>
      <c r="B2315" s="18"/>
      <c r="C2315" s="18"/>
      <c r="D2315" s="18"/>
      <c r="E2315" s="19"/>
      <c r="F2315" s="18"/>
      <c r="G2315" s="13"/>
      <c r="H2315" s="6"/>
      <c r="I2315" s="6"/>
      <c r="J2315" s="6"/>
    </row>
    <row r="2316">
      <c r="A2316" s="17"/>
      <c r="B2316" s="18"/>
      <c r="C2316" s="18"/>
      <c r="D2316" s="18"/>
      <c r="E2316" s="19"/>
      <c r="F2316" s="18"/>
      <c r="G2316" s="13"/>
      <c r="H2316" s="6"/>
      <c r="I2316" s="6"/>
      <c r="J2316" s="6"/>
    </row>
    <row r="2317">
      <c r="A2317" s="17"/>
      <c r="B2317" s="18"/>
      <c r="C2317" s="18"/>
      <c r="D2317" s="18"/>
      <c r="E2317" s="19"/>
      <c r="F2317" s="18"/>
      <c r="G2317" s="13"/>
      <c r="H2317" s="6"/>
      <c r="I2317" s="6"/>
      <c r="J2317" s="6"/>
    </row>
    <row r="2318">
      <c r="A2318" s="17"/>
      <c r="B2318" s="18"/>
      <c r="C2318" s="18"/>
      <c r="D2318" s="18"/>
      <c r="E2318" s="19"/>
      <c r="F2318" s="18"/>
      <c r="G2318" s="13"/>
      <c r="H2318" s="6"/>
      <c r="I2318" s="6"/>
      <c r="J2318" s="6"/>
    </row>
    <row r="2319">
      <c r="A2319" s="17"/>
      <c r="B2319" s="18"/>
      <c r="C2319" s="18"/>
      <c r="D2319" s="18"/>
      <c r="E2319" s="19"/>
      <c r="F2319" s="18"/>
      <c r="G2319" s="13"/>
      <c r="H2319" s="6"/>
      <c r="I2319" s="6"/>
      <c r="J2319" s="6"/>
    </row>
    <row r="2320">
      <c r="A2320" s="17"/>
      <c r="B2320" s="18"/>
      <c r="C2320" s="18"/>
      <c r="D2320" s="18"/>
      <c r="E2320" s="19"/>
      <c r="F2320" s="18"/>
      <c r="G2320" s="13"/>
      <c r="H2320" s="6"/>
      <c r="I2320" s="6"/>
      <c r="J2320" s="6"/>
    </row>
    <row r="2321">
      <c r="A2321" s="17"/>
      <c r="B2321" s="18"/>
      <c r="C2321" s="18"/>
      <c r="D2321" s="18"/>
      <c r="E2321" s="19"/>
      <c r="F2321" s="18"/>
      <c r="G2321" s="13"/>
      <c r="H2321" s="6"/>
      <c r="I2321" s="6"/>
      <c r="J2321" s="6"/>
    </row>
    <row r="2322">
      <c r="A2322" s="17"/>
      <c r="B2322" s="18"/>
      <c r="C2322" s="18"/>
      <c r="D2322" s="18"/>
      <c r="E2322" s="19"/>
      <c r="F2322" s="18"/>
      <c r="G2322" s="13"/>
      <c r="H2322" s="6"/>
      <c r="I2322" s="6"/>
      <c r="J2322" s="6"/>
    </row>
    <row r="2323">
      <c r="A2323" s="17"/>
      <c r="B2323" s="18"/>
      <c r="C2323" s="18"/>
      <c r="D2323" s="18"/>
      <c r="E2323" s="19"/>
      <c r="F2323" s="18"/>
      <c r="G2323" s="13"/>
      <c r="H2323" s="6"/>
      <c r="I2323" s="6"/>
      <c r="J2323" s="6"/>
    </row>
    <row r="2324">
      <c r="A2324" s="17"/>
      <c r="B2324" s="18"/>
      <c r="C2324" s="18"/>
      <c r="D2324" s="18"/>
      <c r="E2324" s="19"/>
      <c r="F2324" s="18"/>
      <c r="G2324" s="13"/>
      <c r="H2324" s="6"/>
      <c r="I2324" s="6"/>
      <c r="J2324" s="6"/>
    </row>
    <row r="2325">
      <c r="A2325" s="17"/>
      <c r="B2325" s="18"/>
      <c r="C2325" s="18"/>
      <c r="D2325" s="18"/>
      <c r="E2325" s="19"/>
      <c r="F2325" s="18"/>
      <c r="G2325" s="13"/>
      <c r="H2325" s="6"/>
      <c r="I2325" s="6"/>
      <c r="J2325" s="6"/>
    </row>
    <row r="2326">
      <c r="A2326" s="17"/>
      <c r="B2326" s="18"/>
      <c r="C2326" s="18"/>
      <c r="D2326" s="18"/>
      <c r="E2326" s="19"/>
      <c r="F2326" s="18"/>
      <c r="G2326" s="13"/>
      <c r="H2326" s="6"/>
      <c r="I2326" s="6"/>
      <c r="J2326" s="6"/>
    </row>
    <row r="2327">
      <c r="A2327" s="17"/>
      <c r="B2327" s="18"/>
      <c r="C2327" s="18"/>
      <c r="D2327" s="18"/>
      <c r="E2327" s="19"/>
      <c r="F2327" s="18"/>
      <c r="G2327" s="13"/>
      <c r="H2327" s="6"/>
      <c r="I2327" s="6"/>
      <c r="J2327" s="6"/>
    </row>
    <row r="2328">
      <c r="A2328" s="17"/>
      <c r="B2328" s="18"/>
      <c r="C2328" s="18"/>
      <c r="D2328" s="18"/>
      <c r="E2328" s="19"/>
      <c r="F2328" s="18"/>
      <c r="G2328" s="13"/>
      <c r="H2328" s="6"/>
      <c r="I2328" s="6"/>
      <c r="J2328" s="6"/>
    </row>
    <row r="2329">
      <c r="A2329" s="17"/>
      <c r="B2329" s="18"/>
      <c r="C2329" s="18"/>
      <c r="D2329" s="18"/>
      <c r="E2329" s="19"/>
      <c r="F2329" s="18"/>
      <c r="G2329" s="13"/>
      <c r="H2329" s="6"/>
      <c r="I2329" s="6"/>
      <c r="J2329" s="6"/>
    </row>
    <row r="2330">
      <c r="A2330" s="17"/>
      <c r="B2330" s="18"/>
      <c r="C2330" s="18"/>
      <c r="D2330" s="18"/>
      <c r="E2330" s="19"/>
      <c r="F2330" s="18"/>
      <c r="G2330" s="13"/>
      <c r="H2330" s="6"/>
      <c r="I2330" s="6"/>
      <c r="J2330" s="6"/>
    </row>
    <row r="2331">
      <c r="A2331" s="17"/>
      <c r="B2331" s="18"/>
      <c r="C2331" s="18"/>
      <c r="D2331" s="18"/>
      <c r="E2331" s="19"/>
      <c r="F2331" s="18"/>
      <c r="G2331" s="13"/>
      <c r="H2331" s="6"/>
      <c r="I2331" s="6"/>
      <c r="J2331" s="6"/>
    </row>
    <row r="2332">
      <c r="A2332" s="17"/>
      <c r="B2332" s="18"/>
      <c r="C2332" s="18"/>
      <c r="D2332" s="18"/>
      <c r="E2332" s="19"/>
      <c r="F2332" s="18"/>
      <c r="G2332" s="13"/>
      <c r="H2332" s="6"/>
      <c r="I2332" s="6"/>
      <c r="J2332" s="6"/>
    </row>
    <row r="2333">
      <c r="A2333" s="17"/>
      <c r="B2333" s="18"/>
      <c r="C2333" s="18"/>
      <c r="D2333" s="18"/>
      <c r="E2333" s="19"/>
      <c r="F2333" s="18"/>
      <c r="G2333" s="13"/>
      <c r="H2333" s="6"/>
      <c r="I2333" s="6"/>
      <c r="J2333" s="6"/>
    </row>
    <row r="2334">
      <c r="A2334" s="17"/>
      <c r="B2334" s="18"/>
      <c r="C2334" s="18"/>
      <c r="D2334" s="18"/>
      <c r="E2334" s="19"/>
      <c r="F2334" s="18"/>
      <c r="G2334" s="13"/>
      <c r="H2334" s="6"/>
      <c r="I2334" s="6"/>
      <c r="J2334" s="6"/>
    </row>
    <row r="2335">
      <c r="A2335" s="17"/>
      <c r="B2335" s="18"/>
      <c r="C2335" s="18"/>
      <c r="D2335" s="18"/>
      <c r="E2335" s="19"/>
      <c r="F2335" s="18"/>
      <c r="G2335" s="13"/>
      <c r="H2335" s="6"/>
      <c r="I2335" s="6"/>
      <c r="J2335" s="6"/>
    </row>
    <row r="2336">
      <c r="A2336" s="17"/>
      <c r="B2336" s="18"/>
      <c r="C2336" s="18"/>
      <c r="D2336" s="18"/>
      <c r="E2336" s="19"/>
      <c r="F2336" s="18"/>
      <c r="G2336" s="13"/>
      <c r="H2336" s="6"/>
      <c r="I2336" s="6"/>
      <c r="J2336" s="6"/>
    </row>
    <row r="2337">
      <c r="A2337" s="17"/>
      <c r="B2337" s="18"/>
      <c r="C2337" s="18"/>
      <c r="D2337" s="18"/>
      <c r="E2337" s="19"/>
      <c r="F2337" s="18"/>
      <c r="G2337" s="13"/>
      <c r="H2337" s="6"/>
      <c r="I2337" s="6"/>
      <c r="J2337" s="6"/>
    </row>
    <row r="2338">
      <c r="A2338" s="17"/>
      <c r="B2338" s="18"/>
      <c r="C2338" s="18"/>
      <c r="D2338" s="18"/>
      <c r="E2338" s="19"/>
      <c r="F2338" s="18"/>
      <c r="G2338" s="13"/>
      <c r="H2338" s="6"/>
      <c r="I2338" s="6"/>
      <c r="J2338" s="6"/>
    </row>
    <row r="2339">
      <c r="A2339" s="17"/>
      <c r="B2339" s="18"/>
      <c r="C2339" s="18"/>
      <c r="D2339" s="18"/>
      <c r="E2339" s="19"/>
      <c r="F2339" s="18"/>
      <c r="G2339" s="13"/>
      <c r="H2339" s="6"/>
      <c r="I2339" s="6"/>
      <c r="J2339" s="6"/>
    </row>
    <row r="2340">
      <c r="A2340" s="17"/>
      <c r="B2340" s="18"/>
      <c r="C2340" s="18"/>
      <c r="D2340" s="18"/>
      <c r="E2340" s="19"/>
      <c r="F2340" s="18"/>
      <c r="G2340" s="13"/>
      <c r="H2340" s="6"/>
      <c r="I2340" s="6"/>
      <c r="J2340" s="6"/>
    </row>
    <row r="2341">
      <c r="A2341" s="17"/>
      <c r="B2341" s="18"/>
      <c r="C2341" s="18"/>
      <c r="D2341" s="18"/>
      <c r="E2341" s="19"/>
      <c r="F2341" s="18"/>
      <c r="G2341" s="13"/>
      <c r="H2341" s="6"/>
      <c r="I2341" s="6"/>
      <c r="J2341" s="6"/>
    </row>
    <row r="2342">
      <c r="A2342" s="17"/>
      <c r="B2342" s="18"/>
      <c r="C2342" s="18"/>
      <c r="D2342" s="18"/>
      <c r="E2342" s="19"/>
      <c r="F2342" s="18"/>
      <c r="G2342" s="13"/>
      <c r="H2342" s="6"/>
      <c r="I2342" s="6"/>
      <c r="J2342" s="6"/>
    </row>
    <row r="2343">
      <c r="A2343" s="17"/>
      <c r="B2343" s="18"/>
      <c r="C2343" s="18"/>
      <c r="D2343" s="18"/>
      <c r="E2343" s="19"/>
      <c r="F2343" s="18"/>
      <c r="G2343" s="13"/>
      <c r="H2343" s="6"/>
      <c r="I2343" s="6"/>
      <c r="J2343" s="6"/>
    </row>
    <row r="2344">
      <c r="A2344" s="17"/>
      <c r="B2344" s="18"/>
      <c r="C2344" s="18"/>
      <c r="D2344" s="18"/>
      <c r="E2344" s="19"/>
      <c r="F2344" s="18"/>
      <c r="G2344" s="13"/>
      <c r="H2344" s="6"/>
      <c r="I2344" s="6"/>
      <c r="J2344" s="6"/>
    </row>
    <row r="2345">
      <c r="A2345" s="17"/>
      <c r="B2345" s="18"/>
      <c r="C2345" s="18"/>
      <c r="D2345" s="18"/>
      <c r="E2345" s="19"/>
      <c r="F2345" s="18"/>
      <c r="G2345" s="13"/>
      <c r="H2345" s="6"/>
      <c r="I2345" s="6"/>
      <c r="J2345" s="6"/>
    </row>
    <row r="2346">
      <c r="A2346" s="17"/>
      <c r="B2346" s="18"/>
      <c r="C2346" s="18"/>
      <c r="D2346" s="18"/>
      <c r="E2346" s="19"/>
      <c r="F2346" s="18"/>
      <c r="G2346" s="13"/>
      <c r="H2346" s="6"/>
      <c r="I2346" s="6"/>
      <c r="J2346" s="6"/>
    </row>
    <row r="2347">
      <c r="A2347" s="17"/>
      <c r="B2347" s="18"/>
      <c r="C2347" s="18"/>
      <c r="D2347" s="18"/>
      <c r="E2347" s="19"/>
      <c r="F2347" s="18"/>
      <c r="G2347" s="13"/>
      <c r="H2347" s="6"/>
      <c r="I2347" s="6"/>
      <c r="J2347" s="6"/>
    </row>
    <row r="2348">
      <c r="A2348" s="17"/>
      <c r="B2348" s="18"/>
      <c r="C2348" s="18"/>
      <c r="D2348" s="18"/>
      <c r="E2348" s="19"/>
      <c r="F2348" s="18"/>
      <c r="G2348" s="13"/>
      <c r="H2348" s="6"/>
      <c r="I2348" s="6"/>
      <c r="J2348" s="6"/>
    </row>
    <row r="2349">
      <c r="A2349" s="17"/>
      <c r="B2349" s="18"/>
      <c r="C2349" s="18"/>
      <c r="D2349" s="18"/>
      <c r="E2349" s="19"/>
      <c r="F2349" s="18"/>
      <c r="G2349" s="13"/>
      <c r="H2349" s="6"/>
      <c r="I2349" s="6"/>
      <c r="J2349" s="6"/>
    </row>
    <row r="2350">
      <c r="A2350" s="17"/>
      <c r="B2350" s="18"/>
      <c r="C2350" s="18"/>
      <c r="D2350" s="18"/>
      <c r="E2350" s="19"/>
      <c r="F2350" s="18"/>
      <c r="G2350" s="13"/>
      <c r="H2350" s="6"/>
      <c r="I2350" s="6"/>
      <c r="J2350" s="6"/>
    </row>
    <row r="2351">
      <c r="A2351" s="17"/>
      <c r="B2351" s="18"/>
      <c r="C2351" s="18"/>
      <c r="D2351" s="18"/>
      <c r="E2351" s="19"/>
      <c r="F2351" s="18"/>
      <c r="G2351" s="13"/>
      <c r="H2351" s="6"/>
      <c r="I2351" s="6"/>
      <c r="J2351" s="6"/>
    </row>
    <row r="2352">
      <c r="A2352" s="17"/>
      <c r="B2352" s="18"/>
      <c r="C2352" s="18"/>
      <c r="D2352" s="18"/>
      <c r="E2352" s="19"/>
      <c r="F2352" s="18"/>
      <c r="G2352" s="13"/>
      <c r="H2352" s="6"/>
      <c r="I2352" s="6"/>
      <c r="J2352" s="6"/>
    </row>
    <row r="2353">
      <c r="A2353" s="17"/>
      <c r="B2353" s="18"/>
      <c r="C2353" s="18"/>
      <c r="D2353" s="18"/>
      <c r="E2353" s="19"/>
      <c r="F2353" s="18"/>
      <c r="G2353" s="13"/>
      <c r="H2353" s="6"/>
      <c r="I2353" s="6"/>
      <c r="J2353" s="6"/>
    </row>
    <row r="2354">
      <c r="A2354" s="17"/>
      <c r="B2354" s="18"/>
      <c r="C2354" s="18"/>
      <c r="D2354" s="18"/>
      <c r="E2354" s="19"/>
      <c r="F2354" s="18"/>
      <c r="G2354" s="13"/>
      <c r="H2354" s="6"/>
      <c r="I2354" s="6"/>
      <c r="J2354" s="6"/>
    </row>
    <row r="2355">
      <c r="A2355" s="17"/>
      <c r="B2355" s="18"/>
      <c r="C2355" s="18"/>
      <c r="D2355" s="18"/>
      <c r="E2355" s="19"/>
      <c r="F2355" s="18"/>
      <c r="G2355" s="13"/>
      <c r="H2355" s="6"/>
      <c r="I2355" s="6"/>
      <c r="J2355" s="6"/>
    </row>
    <row r="2356">
      <c r="A2356" s="17"/>
      <c r="B2356" s="18"/>
      <c r="C2356" s="18"/>
      <c r="D2356" s="18"/>
      <c r="E2356" s="19"/>
      <c r="F2356" s="18"/>
      <c r="G2356" s="13"/>
      <c r="H2356" s="6"/>
      <c r="I2356" s="6"/>
      <c r="J2356" s="6"/>
    </row>
    <row r="2357">
      <c r="A2357" s="17"/>
      <c r="B2357" s="18"/>
      <c r="C2357" s="18"/>
      <c r="D2357" s="18"/>
      <c r="E2357" s="19"/>
      <c r="F2357" s="18"/>
      <c r="G2357" s="13"/>
      <c r="H2357" s="6"/>
      <c r="I2357" s="6"/>
      <c r="J2357" s="6"/>
    </row>
    <row r="2358">
      <c r="A2358" s="17"/>
      <c r="B2358" s="18"/>
      <c r="C2358" s="18"/>
      <c r="D2358" s="18"/>
      <c r="E2358" s="19"/>
      <c r="F2358" s="18"/>
      <c r="G2358" s="13"/>
      <c r="H2358" s="6"/>
      <c r="I2358" s="6"/>
      <c r="J2358" s="6"/>
    </row>
    <row r="2359">
      <c r="A2359" s="17"/>
      <c r="B2359" s="18"/>
      <c r="C2359" s="18"/>
      <c r="D2359" s="18"/>
      <c r="E2359" s="19"/>
      <c r="F2359" s="18"/>
      <c r="G2359" s="13"/>
      <c r="H2359" s="6"/>
      <c r="I2359" s="6"/>
      <c r="J2359" s="6"/>
    </row>
    <row r="2360">
      <c r="A2360" s="17"/>
      <c r="B2360" s="18"/>
      <c r="C2360" s="18"/>
      <c r="D2360" s="18"/>
      <c r="E2360" s="19"/>
      <c r="F2360" s="18"/>
      <c r="G2360" s="13"/>
      <c r="H2360" s="6"/>
      <c r="I2360" s="6"/>
      <c r="J2360" s="6"/>
    </row>
    <row r="2361">
      <c r="A2361" s="17"/>
      <c r="B2361" s="18"/>
      <c r="C2361" s="18"/>
      <c r="D2361" s="18"/>
      <c r="E2361" s="19"/>
      <c r="F2361" s="18"/>
      <c r="G2361" s="13"/>
      <c r="H2361" s="6"/>
      <c r="I2361" s="6"/>
      <c r="J2361" s="6"/>
    </row>
    <row r="2362">
      <c r="A2362" s="17"/>
      <c r="B2362" s="18"/>
      <c r="C2362" s="18"/>
      <c r="D2362" s="18"/>
      <c r="E2362" s="19"/>
      <c r="F2362" s="18"/>
      <c r="G2362" s="13"/>
      <c r="H2362" s="6"/>
      <c r="I2362" s="6"/>
      <c r="J2362" s="6"/>
    </row>
    <row r="2363">
      <c r="A2363" s="17"/>
      <c r="B2363" s="18"/>
      <c r="C2363" s="18"/>
      <c r="D2363" s="18"/>
      <c r="E2363" s="19"/>
      <c r="F2363" s="18"/>
      <c r="G2363" s="13"/>
      <c r="H2363" s="6"/>
      <c r="I2363" s="6"/>
      <c r="J2363" s="6"/>
    </row>
    <row r="2364">
      <c r="A2364" s="17"/>
      <c r="B2364" s="18"/>
      <c r="C2364" s="18"/>
      <c r="D2364" s="18"/>
      <c r="E2364" s="19"/>
      <c r="F2364" s="18"/>
      <c r="G2364" s="13"/>
      <c r="H2364" s="6"/>
      <c r="I2364" s="6"/>
      <c r="J2364" s="6"/>
    </row>
    <row r="2365">
      <c r="A2365" s="17"/>
      <c r="B2365" s="18"/>
      <c r="C2365" s="18"/>
      <c r="D2365" s="18"/>
      <c r="E2365" s="19"/>
      <c r="F2365" s="18"/>
      <c r="G2365" s="13"/>
      <c r="H2365" s="6"/>
      <c r="I2365" s="6"/>
      <c r="J2365" s="6"/>
    </row>
    <row r="2366">
      <c r="A2366" s="17"/>
      <c r="B2366" s="18"/>
      <c r="C2366" s="18"/>
      <c r="D2366" s="18"/>
      <c r="E2366" s="19"/>
      <c r="F2366" s="18"/>
      <c r="G2366" s="13"/>
      <c r="H2366" s="6"/>
      <c r="I2366" s="6"/>
      <c r="J2366" s="6"/>
    </row>
    <row r="2367">
      <c r="A2367" s="17"/>
      <c r="B2367" s="18"/>
      <c r="C2367" s="18"/>
      <c r="D2367" s="18"/>
      <c r="E2367" s="19"/>
      <c r="F2367" s="18"/>
      <c r="G2367" s="13"/>
      <c r="H2367" s="6"/>
      <c r="I2367" s="6"/>
      <c r="J2367" s="6"/>
    </row>
    <row r="2368">
      <c r="A2368" s="17"/>
      <c r="B2368" s="18"/>
      <c r="C2368" s="18"/>
      <c r="D2368" s="18"/>
      <c r="E2368" s="19"/>
      <c r="F2368" s="18"/>
      <c r="G2368" s="13"/>
      <c r="H2368" s="6"/>
      <c r="I2368" s="6"/>
      <c r="J2368" s="6"/>
    </row>
    <row r="2369">
      <c r="A2369" s="17"/>
      <c r="B2369" s="18"/>
      <c r="C2369" s="18"/>
      <c r="D2369" s="18"/>
      <c r="E2369" s="19"/>
      <c r="F2369" s="18"/>
      <c r="G2369" s="13"/>
      <c r="H2369" s="6"/>
      <c r="I2369" s="6"/>
      <c r="J2369" s="6"/>
    </row>
    <row r="2370">
      <c r="A2370" s="17"/>
      <c r="B2370" s="18"/>
      <c r="C2370" s="18"/>
      <c r="D2370" s="18"/>
      <c r="E2370" s="19"/>
      <c r="F2370" s="18"/>
      <c r="G2370" s="13"/>
      <c r="H2370" s="6"/>
      <c r="I2370" s="6"/>
      <c r="J2370" s="6"/>
    </row>
    <row r="2371">
      <c r="A2371" s="17"/>
      <c r="B2371" s="18"/>
      <c r="C2371" s="18"/>
      <c r="D2371" s="18"/>
      <c r="E2371" s="19"/>
      <c r="F2371" s="18"/>
      <c r="G2371" s="13"/>
      <c r="H2371" s="6"/>
      <c r="I2371" s="6"/>
      <c r="J2371" s="6"/>
    </row>
    <row r="2372">
      <c r="A2372" s="17"/>
      <c r="B2372" s="18"/>
      <c r="C2372" s="18"/>
      <c r="D2372" s="18"/>
      <c r="E2372" s="19"/>
      <c r="F2372" s="18"/>
      <c r="G2372" s="13"/>
      <c r="H2372" s="6"/>
      <c r="I2372" s="6"/>
      <c r="J2372" s="6"/>
    </row>
    <row r="2373">
      <c r="A2373" s="17"/>
      <c r="B2373" s="18"/>
      <c r="C2373" s="18"/>
      <c r="D2373" s="18"/>
      <c r="E2373" s="19"/>
      <c r="F2373" s="18"/>
      <c r="G2373" s="13"/>
      <c r="H2373" s="6"/>
      <c r="I2373" s="6"/>
      <c r="J2373" s="6"/>
    </row>
    <row r="2374">
      <c r="A2374" s="17"/>
      <c r="B2374" s="18"/>
      <c r="C2374" s="18"/>
      <c r="D2374" s="18"/>
      <c r="E2374" s="19"/>
      <c r="F2374" s="18"/>
      <c r="G2374" s="13"/>
      <c r="H2374" s="6"/>
      <c r="I2374" s="6"/>
      <c r="J2374" s="6"/>
    </row>
    <row r="2375">
      <c r="A2375" s="17"/>
      <c r="B2375" s="18"/>
      <c r="C2375" s="18"/>
      <c r="D2375" s="18"/>
      <c r="E2375" s="19"/>
      <c r="F2375" s="18"/>
      <c r="G2375" s="13"/>
      <c r="H2375" s="6"/>
      <c r="I2375" s="6"/>
      <c r="J2375" s="6"/>
    </row>
    <row r="2376">
      <c r="A2376" s="17"/>
      <c r="B2376" s="18"/>
      <c r="C2376" s="18"/>
      <c r="D2376" s="18"/>
      <c r="E2376" s="19"/>
      <c r="F2376" s="18"/>
      <c r="G2376" s="13"/>
      <c r="H2376" s="6"/>
      <c r="I2376" s="6"/>
      <c r="J2376" s="6"/>
    </row>
    <row r="2377">
      <c r="A2377" s="17"/>
      <c r="B2377" s="18"/>
      <c r="C2377" s="18"/>
      <c r="D2377" s="18"/>
      <c r="E2377" s="19"/>
      <c r="F2377" s="18"/>
      <c r="G2377" s="13"/>
      <c r="H2377" s="6"/>
      <c r="I2377" s="6"/>
      <c r="J2377" s="6"/>
    </row>
    <row r="2378">
      <c r="A2378" s="17"/>
      <c r="B2378" s="18"/>
      <c r="C2378" s="18"/>
      <c r="D2378" s="18"/>
      <c r="E2378" s="19"/>
      <c r="F2378" s="18"/>
      <c r="G2378" s="13"/>
      <c r="H2378" s="6"/>
      <c r="I2378" s="6"/>
      <c r="J2378" s="6"/>
    </row>
    <row r="2379">
      <c r="A2379" s="17"/>
      <c r="B2379" s="18"/>
      <c r="C2379" s="18"/>
      <c r="D2379" s="18"/>
      <c r="E2379" s="19"/>
      <c r="F2379" s="18"/>
      <c r="G2379" s="13"/>
      <c r="H2379" s="6"/>
      <c r="I2379" s="6"/>
      <c r="J2379" s="6"/>
    </row>
    <row r="2380">
      <c r="A2380" s="17"/>
      <c r="B2380" s="18"/>
      <c r="C2380" s="18"/>
      <c r="D2380" s="18"/>
      <c r="E2380" s="19"/>
      <c r="F2380" s="18"/>
      <c r="G2380" s="13"/>
      <c r="H2380" s="6"/>
      <c r="I2380" s="6"/>
      <c r="J2380" s="6"/>
    </row>
    <row r="2381">
      <c r="A2381" s="17"/>
      <c r="B2381" s="18"/>
      <c r="C2381" s="18"/>
      <c r="D2381" s="18"/>
      <c r="E2381" s="19"/>
      <c r="F2381" s="18"/>
      <c r="G2381" s="13"/>
      <c r="H2381" s="6"/>
      <c r="I2381" s="6"/>
      <c r="J2381" s="6"/>
    </row>
    <row r="2382">
      <c r="A2382" s="17"/>
      <c r="B2382" s="18"/>
      <c r="C2382" s="18"/>
      <c r="D2382" s="18"/>
      <c r="E2382" s="19"/>
      <c r="F2382" s="18"/>
      <c r="G2382" s="13"/>
      <c r="H2382" s="6"/>
      <c r="I2382" s="6"/>
      <c r="J2382" s="6"/>
    </row>
    <row r="2383">
      <c r="A2383" s="17"/>
      <c r="B2383" s="18"/>
      <c r="C2383" s="18"/>
      <c r="D2383" s="18"/>
      <c r="E2383" s="19"/>
      <c r="F2383" s="18"/>
      <c r="G2383" s="13"/>
      <c r="H2383" s="6"/>
      <c r="I2383" s="6"/>
      <c r="J2383" s="6"/>
    </row>
    <row r="2384">
      <c r="A2384" s="17"/>
      <c r="B2384" s="18"/>
      <c r="C2384" s="18"/>
      <c r="D2384" s="18"/>
      <c r="E2384" s="19"/>
      <c r="F2384" s="18"/>
      <c r="G2384" s="13"/>
      <c r="H2384" s="6"/>
      <c r="I2384" s="6"/>
      <c r="J2384" s="6"/>
    </row>
    <row r="2385">
      <c r="A2385" s="17"/>
      <c r="B2385" s="18"/>
      <c r="C2385" s="18"/>
      <c r="D2385" s="18"/>
      <c r="E2385" s="19"/>
      <c r="F2385" s="18"/>
      <c r="G2385" s="13"/>
      <c r="H2385" s="6"/>
      <c r="I2385" s="6"/>
      <c r="J2385" s="6"/>
    </row>
    <row r="2386">
      <c r="A2386" s="17"/>
      <c r="B2386" s="18"/>
      <c r="C2386" s="18"/>
      <c r="D2386" s="18"/>
      <c r="E2386" s="19"/>
      <c r="F2386" s="18"/>
      <c r="G2386" s="13"/>
      <c r="H2386" s="6"/>
      <c r="I2386" s="6"/>
      <c r="J2386" s="6"/>
    </row>
    <row r="2387">
      <c r="A2387" s="17"/>
      <c r="B2387" s="18"/>
      <c r="C2387" s="18"/>
      <c r="D2387" s="18"/>
      <c r="E2387" s="19"/>
      <c r="F2387" s="18"/>
      <c r="G2387" s="13"/>
      <c r="H2387" s="6"/>
      <c r="I2387" s="6"/>
      <c r="J2387" s="6"/>
    </row>
    <row r="2388">
      <c r="A2388" s="17"/>
      <c r="B2388" s="18"/>
      <c r="C2388" s="18"/>
      <c r="D2388" s="18"/>
      <c r="E2388" s="19"/>
      <c r="F2388" s="18"/>
      <c r="G2388" s="13"/>
      <c r="H2388" s="6"/>
      <c r="I2388" s="6"/>
      <c r="J2388" s="6"/>
    </row>
    <row r="2389">
      <c r="A2389" s="17"/>
      <c r="B2389" s="18"/>
      <c r="C2389" s="18"/>
      <c r="D2389" s="18"/>
      <c r="E2389" s="19"/>
      <c r="F2389" s="18"/>
      <c r="G2389" s="13"/>
      <c r="H2389" s="6"/>
      <c r="I2389" s="6"/>
      <c r="J2389" s="6"/>
    </row>
    <row r="2390">
      <c r="A2390" s="17"/>
      <c r="B2390" s="18"/>
      <c r="C2390" s="18"/>
      <c r="D2390" s="18"/>
      <c r="E2390" s="19"/>
      <c r="F2390" s="18"/>
      <c r="G2390" s="13"/>
      <c r="H2390" s="6"/>
      <c r="I2390" s="6"/>
      <c r="J2390" s="6"/>
    </row>
    <row r="2391">
      <c r="A2391" s="17"/>
      <c r="B2391" s="18"/>
      <c r="C2391" s="18"/>
      <c r="D2391" s="18"/>
      <c r="E2391" s="19"/>
      <c r="F2391" s="18"/>
      <c r="G2391" s="13"/>
      <c r="H2391" s="6"/>
      <c r="I2391" s="6"/>
      <c r="J2391" s="6"/>
    </row>
    <row r="2392">
      <c r="A2392" s="17"/>
      <c r="B2392" s="18"/>
      <c r="C2392" s="18"/>
      <c r="D2392" s="18"/>
      <c r="E2392" s="19"/>
      <c r="F2392" s="18"/>
      <c r="G2392" s="13"/>
      <c r="H2392" s="6"/>
      <c r="I2392" s="6"/>
      <c r="J2392" s="6"/>
    </row>
    <row r="2393">
      <c r="A2393" s="17"/>
      <c r="B2393" s="18"/>
      <c r="C2393" s="18"/>
      <c r="D2393" s="18"/>
      <c r="E2393" s="19"/>
      <c r="F2393" s="18"/>
      <c r="G2393" s="13"/>
      <c r="H2393" s="6"/>
      <c r="I2393" s="6"/>
      <c r="J2393" s="6"/>
    </row>
    <row r="2394">
      <c r="A2394" s="17"/>
      <c r="B2394" s="18"/>
      <c r="C2394" s="18"/>
      <c r="D2394" s="18"/>
      <c r="E2394" s="19"/>
      <c r="F2394" s="18"/>
      <c r="G2394" s="13"/>
      <c r="H2394" s="6"/>
      <c r="I2394" s="6"/>
      <c r="J2394" s="6"/>
    </row>
    <row r="2395">
      <c r="A2395" s="17"/>
      <c r="B2395" s="18"/>
      <c r="C2395" s="18"/>
      <c r="D2395" s="18"/>
      <c r="E2395" s="19"/>
      <c r="F2395" s="18"/>
      <c r="G2395" s="13"/>
      <c r="H2395" s="6"/>
      <c r="I2395" s="6"/>
      <c r="J2395" s="6"/>
    </row>
    <row r="2396">
      <c r="A2396" s="17"/>
      <c r="B2396" s="18"/>
      <c r="C2396" s="18"/>
      <c r="D2396" s="18"/>
      <c r="E2396" s="19"/>
      <c r="F2396" s="18"/>
      <c r="G2396" s="13"/>
      <c r="H2396" s="6"/>
      <c r="I2396" s="6"/>
      <c r="J2396" s="6"/>
    </row>
    <row r="2397">
      <c r="A2397" s="17"/>
      <c r="B2397" s="18"/>
      <c r="C2397" s="18"/>
      <c r="D2397" s="18"/>
      <c r="E2397" s="19"/>
      <c r="F2397" s="18"/>
      <c r="G2397" s="13"/>
      <c r="H2397" s="6"/>
      <c r="I2397" s="6"/>
      <c r="J2397" s="6"/>
    </row>
    <row r="2398">
      <c r="A2398" s="17"/>
      <c r="B2398" s="18"/>
      <c r="C2398" s="18"/>
      <c r="D2398" s="18"/>
      <c r="E2398" s="19"/>
      <c r="F2398" s="18"/>
      <c r="G2398" s="13"/>
      <c r="H2398" s="6"/>
      <c r="I2398" s="6"/>
      <c r="J2398" s="6"/>
    </row>
    <row r="2399">
      <c r="A2399" s="17"/>
      <c r="B2399" s="18"/>
      <c r="C2399" s="18"/>
      <c r="D2399" s="18"/>
      <c r="E2399" s="19"/>
      <c r="F2399" s="18"/>
      <c r="G2399" s="13"/>
      <c r="H2399" s="6"/>
      <c r="I2399" s="6"/>
      <c r="J2399" s="6"/>
    </row>
    <row r="2400">
      <c r="A2400" s="17"/>
      <c r="B2400" s="18"/>
      <c r="C2400" s="18"/>
      <c r="D2400" s="18"/>
      <c r="E2400" s="19"/>
      <c r="F2400" s="18"/>
      <c r="G2400" s="13"/>
      <c r="H2400" s="6"/>
      <c r="I2400" s="6"/>
      <c r="J2400" s="6"/>
    </row>
    <row r="2401">
      <c r="A2401" s="17"/>
      <c r="B2401" s="18"/>
      <c r="C2401" s="18"/>
      <c r="D2401" s="18"/>
      <c r="E2401" s="19"/>
      <c r="F2401" s="18"/>
      <c r="G2401" s="13"/>
      <c r="H2401" s="6"/>
      <c r="I2401" s="6"/>
      <c r="J2401" s="6"/>
    </row>
    <row r="2402">
      <c r="A2402" s="17"/>
      <c r="B2402" s="18"/>
      <c r="C2402" s="18"/>
      <c r="D2402" s="18"/>
      <c r="E2402" s="19"/>
      <c r="F2402" s="18"/>
      <c r="G2402" s="13"/>
      <c r="H2402" s="6"/>
      <c r="I2402" s="6"/>
      <c r="J2402" s="6"/>
    </row>
    <row r="2403">
      <c r="A2403" s="17"/>
      <c r="B2403" s="18"/>
      <c r="C2403" s="18"/>
      <c r="D2403" s="18"/>
      <c r="E2403" s="19"/>
      <c r="F2403" s="18"/>
      <c r="G2403" s="13"/>
      <c r="H2403" s="6"/>
      <c r="I2403" s="6"/>
      <c r="J2403" s="6"/>
    </row>
    <row r="2404">
      <c r="A2404" s="17"/>
      <c r="B2404" s="18"/>
      <c r="C2404" s="18"/>
      <c r="D2404" s="18"/>
      <c r="E2404" s="19"/>
      <c r="F2404" s="18"/>
      <c r="G2404" s="13"/>
      <c r="H2404" s="6"/>
      <c r="I2404" s="6"/>
      <c r="J2404" s="6"/>
    </row>
    <row r="2405">
      <c r="A2405" s="17"/>
      <c r="B2405" s="18"/>
      <c r="C2405" s="18"/>
      <c r="D2405" s="18"/>
      <c r="E2405" s="19"/>
      <c r="F2405" s="18"/>
      <c r="G2405" s="13"/>
      <c r="H2405" s="6"/>
      <c r="I2405" s="6"/>
      <c r="J2405" s="6"/>
    </row>
    <row r="2406">
      <c r="A2406" s="17"/>
      <c r="B2406" s="18"/>
      <c r="C2406" s="18"/>
      <c r="D2406" s="18"/>
      <c r="E2406" s="19"/>
      <c r="F2406" s="18"/>
      <c r="G2406" s="13"/>
      <c r="H2406" s="6"/>
      <c r="I2406" s="6"/>
      <c r="J2406" s="6"/>
    </row>
    <row r="2407">
      <c r="A2407" s="17"/>
      <c r="B2407" s="18"/>
      <c r="C2407" s="18"/>
      <c r="D2407" s="18"/>
      <c r="E2407" s="19"/>
      <c r="F2407" s="18"/>
      <c r="G2407" s="13"/>
      <c r="H2407" s="6"/>
      <c r="I2407" s="6"/>
      <c r="J2407" s="6"/>
    </row>
    <row r="2408">
      <c r="A2408" s="17"/>
      <c r="B2408" s="18"/>
      <c r="C2408" s="18"/>
      <c r="D2408" s="18"/>
      <c r="E2408" s="19"/>
      <c r="F2408" s="18"/>
      <c r="G2408" s="13"/>
      <c r="H2408" s="6"/>
      <c r="I2408" s="6"/>
      <c r="J2408" s="6"/>
    </row>
    <row r="2409">
      <c r="A2409" s="17"/>
      <c r="B2409" s="18"/>
      <c r="C2409" s="18"/>
      <c r="D2409" s="18"/>
      <c r="E2409" s="19"/>
      <c r="F2409" s="18"/>
      <c r="G2409" s="13"/>
      <c r="H2409" s="6"/>
      <c r="I2409" s="6"/>
      <c r="J2409" s="6"/>
    </row>
    <row r="2410">
      <c r="A2410" s="17"/>
      <c r="B2410" s="18"/>
      <c r="C2410" s="18"/>
      <c r="D2410" s="18"/>
      <c r="E2410" s="19"/>
      <c r="F2410" s="18"/>
      <c r="G2410" s="13"/>
      <c r="H2410" s="6"/>
      <c r="I2410" s="6"/>
      <c r="J2410" s="6"/>
    </row>
    <row r="2411">
      <c r="A2411" s="17"/>
      <c r="B2411" s="18"/>
      <c r="C2411" s="18"/>
      <c r="D2411" s="18"/>
      <c r="E2411" s="19"/>
      <c r="F2411" s="18"/>
      <c r="G2411" s="13"/>
      <c r="H2411" s="6"/>
      <c r="I2411" s="6"/>
      <c r="J2411" s="6"/>
    </row>
    <row r="2412">
      <c r="A2412" s="17"/>
      <c r="B2412" s="18"/>
      <c r="C2412" s="18"/>
      <c r="D2412" s="18"/>
      <c r="E2412" s="19"/>
      <c r="F2412" s="18"/>
      <c r="G2412" s="13"/>
      <c r="H2412" s="6"/>
      <c r="I2412" s="6"/>
      <c r="J2412" s="6"/>
    </row>
    <row r="2413">
      <c r="A2413" s="17"/>
      <c r="B2413" s="18"/>
      <c r="C2413" s="18"/>
      <c r="D2413" s="18"/>
      <c r="E2413" s="19"/>
      <c r="F2413" s="18"/>
      <c r="G2413" s="13"/>
      <c r="H2413" s="6"/>
      <c r="I2413" s="6"/>
      <c r="J2413" s="6"/>
    </row>
    <row r="2414">
      <c r="A2414" s="17"/>
      <c r="B2414" s="18"/>
      <c r="C2414" s="18"/>
      <c r="D2414" s="18"/>
      <c r="E2414" s="19"/>
      <c r="F2414" s="18"/>
      <c r="G2414" s="13"/>
      <c r="H2414" s="6"/>
      <c r="I2414" s="6"/>
      <c r="J2414" s="6"/>
    </row>
    <row r="2415">
      <c r="A2415" s="17"/>
      <c r="B2415" s="18"/>
      <c r="C2415" s="18"/>
      <c r="D2415" s="18"/>
      <c r="E2415" s="19"/>
      <c r="F2415" s="18"/>
      <c r="G2415" s="13"/>
      <c r="H2415" s="6"/>
      <c r="I2415" s="6"/>
      <c r="J2415" s="6"/>
    </row>
    <row r="2416">
      <c r="A2416" s="17"/>
      <c r="B2416" s="18"/>
      <c r="C2416" s="18"/>
      <c r="D2416" s="18"/>
      <c r="E2416" s="19"/>
      <c r="F2416" s="18"/>
      <c r="G2416" s="13"/>
      <c r="H2416" s="6"/>
      <c r="I2416" s="6"/>
      <c r="J2416" s="6"/>
    </row>
    <row r="2417">
      <c r="A2417" s="17"/>
      <c r="B2417" s="18"/>
      <c r="C2417" s="18"/>
      <c r="D2417" s="18"/>
      <c r="E2417" s="19"/>
      <c r="F2417" s="18"/>
      <c r="G2417" s="13"/>
      <c r="H2417" s="6"/>
      <c r="I2417" s="6"/>
      <c r="J2417" s="6"/>
    </row>
    <row r="2418">
      <c r="A2418" s="17"/>
      <c r="B2418" s="18"/>
      <c r="C2418" s="18"/>
      <c r="D2418" s="18"/>
      <c r="E2418" s="19"/>
      <c r="F2418" s="18"/>
      <c r="G2418" s="13"/>
      <c r="H2418" s="6"/>
      <c r="I2418" s="6"/>
      <c r="J2418" s="6"/>
    </row>
    <row r="2419">
      <c r="A2419" s="17"/>
      <c r="B2419" s="18"/>
      <c r="C2419" s="18"/>
      <c r="D2419" s="18"/>
      <c r="E2419" s="19"/>
      <c r="F2419" s="18"/>
      <c r="G2419" s="13"/>
      <c r="H2419" s="6"/>
      <c r="I2419" s="6"/>
      <c r="J2419" s="6"/>
    </row>
    <row r="2420">
      <c r="A2420" s="17"/>
      <c r="B2420" s="18"/>
      <c r="C2420" s="18"/>
      <c r="D2420" s="18"/>
      <c r="E2420" s="19"/>
      <c r="F2420" s="18"/>
      <c r="G2420" s="13"/>
      <c r="H2420" s="6"/>
      <c r="I2420" s="6"/>
      <c r="J2420" s="6"/>
    </row>
    <row r="2421">
      <c r="A2421" s="17"/>
      <c r="B2421" s="18"/>
      <c r="C2421" s="18"/>
      <c r="D2421" s="18"/>
      <c r="E2421" s="19"/>
      <c r="F2421" s="18"/>
      <c r="G2421" s="13"/>
      <c r="H2421" s="6"/>
      <c r="I2421" s="6"/>
      <c r="J2421" s="6"/>
    </row>
    <row r="2422">
      <c r="A2422" s="17"/>
      <c r="B2422" s="18"/>
      <c r="C2422" s="18"/>
      <c r="D2422" s="18"/>
      <c r="E2422" s="19"/>
      <c r="F2422" s="18"/>
      <c r="G2422" s="13"/>
      <c r="H2422" s="6"/>
      <c r="I2422" s="6"/>
      <c r="J2422" s="6"/>
    </row>
    <row r="2423">
      <c r="A2423" s="17"/>
      <c r="B2423" s="18"/>
      <c r="C2423" s="18"/>
      <c r="D2423" s="18"/>
      <c r="E2423" s="19"/>
      <c r="F2423" s="18"/>
      <c r="G2423" s="13"/>
      <c r="H2423" s="6"/>
      <c r="I2423" s="6"/>
      <c r="J2423" s="6"/>
    </row>
    <row r="2424">
      <c r="A2424" s="17"/>
      <c r="B2424" s="18"/>
      <c r="C2424" s="18"/>
      <c r="D2424" s="18"/>
      <c r="E2424" s="19"/>
      <c r="F2424" s="18"/>
      <c r="G2424" s="13"/>
      <c r="H2424" s="6"/>
      <c r="I2424" s="6"/>
      <c r="J2424" s="6"/>
    </row>
    <row r="2425">
      <c r="A2425" s="17"/>
      <c r="B2425" s="18"/>
      <c r="C2425" s="18"/>
      <c r="D2425" s="18"/>
      <c r="E2425" s="19"/>
      <c r="F2425" s="18"/>
      <c r="G2425" s="13"/>
      <c r="H2425" s="6"/>
      <c r="I2425" s="6"/>
      <c r="J2425" s="6"/>
    </row>
    <row r="2426">
      <c r="A2426" s="17"/>
      <c r="B2426" s="18"/>
      <c r="C2426" s="18"/>
      <c r="D2426" s="18"/>
      <c r="E2426" s="19"/>
      <c r="F2426" s="18"/>
      <c r="G2426" s="13"/>
      <c r="H2426" s="6"/>
      <c r="I2426" s="6"/>
      <c r="J2426" s="6"/>
    </row>
    <row r="2427">
      <c r="A2427" s="17"/>
      <c r="B2427" s="18"/>
      <c r="C2427" s="18"/>
      <c r="D2427" s="18"/>
      <c r="E2427" s="19"/>
      <c r="F2427" s="18"/>
      <c r="G2427" s="13"/>
      <c r="H2427" s="6"/>
      <c r="I2427" s="6"/>
      <c r="J2427" s="6"/>
    </row>
    <row r="2428">
      <c r="A2428" s="17"/>
      <c r="B2428" s="18"/>
      <c r="C2428" s="18"/>
      <c r="D2428" s="18"/>
      <c r="E2428" s="19"/>
      <c r="F2428" s="18"/>
      <c r="G2428" s="13"/>
      <c r="H2428" s="6"/>
      <c r="I2428" s="6"/>
      <c r="J2428" s="6"/>
    </row>
    <row r="2429">
      <c r="A2429" s="17"/>
      <c r="B2429" s="18"/>
      <c r="C2429" s="18"/>
      <c r="D2429" s="18"/>
      <c r="E2429" s="19"/>
      <c r="F2429" s="18"/>
      <c r="G2429" s="13"/>
      <c r="H2429" s="6"/>
      <c r="I2429" s="6"/>
      <c r="J2429" s="6"/>
    </row>
    <row r="2430">
      <c r="A2430" s="17"/>
      <c r="B2430" s="18"/>
      <c r="C2430" s="18"/>
      <c r="D2430" s="18"/>
      <c r="E2430" s="19"/>
      <c r="F2430" s="18"/>
      <c r="G2430" s="13"/>
      <c r="H2430" s="6"/>
      <c r="I2430" s="6"/>
      <c r="J2430" s="6"/>
    </row>
    <row r="2431">
      <c r="A2431" s="17"/>
      <c r="B2431" s="18"/>
      <c r="C2431" s="18"/>
      <c r="D2431" s="18"/>
      <c r="E2431" s="19"/>
      <c r="F2431" s="18"/>
      <c r="G2431" s="13"/>
      <c r="H2431" s="6"/>
      <c r="I2431" s="6"/>
      <c r="J2431" s="6"/>
    </row>
    <row r="2432">
      <c r="A2432" s="17"/>
      <c r="B2432" s="18"/>
      <c r="C2432" s="18"/>
      <c r="D2432" s="18"/>
      <c r="E2432" s="19"/>
      <c r="F2432" s="18"/>
      <c r="G2432" s="13"/>
      <c r="H2432" s="6"/>
      <c r="I2432" s="6"/>
      <c r="J2432" s="6"/>
    </row>
    <row r="2433">
      <c r="A2433" s="17"/>
      <c r="B2433" s="18"/>
      <c r="C2433" s="18"/>
      <c r="D2433" s="18"/>
      <c r="E2433" s="19"/>
      <c r="F2433" s="18"/>
      <c r="G2433" s="13"/>
      <c r="H2433" s="6"/>
      <c r="I2433" s="6"/>
      <c r="J2433" s="6"/>
    </row>
    <row r="2434">
      <c r="A2434" s="17"/>
      <c r="B2434" s="18"/>
      <c r="C2434" s="18"/>
      <c r="D2434" s="18"/>
      <c r="E2434" s="19"/>
      <c r="F2434" s="18"/>
      <c r="G2434" s="13"/>
      <c r="H2434" s="6"/>
      <c r="I2434" s="6"/>
      <c r="J2434" s="6"/>
    </row>
    <row r="2435">
      <c r="A2435" s="17"/>
      <c r="B2435" s="18"/>
      <c r="C2435" s="18"/>
      <c r="D2435" s="18"/>
      <c r="E2435" s="19"/>
      <c r="F2435" s="18"/>
      <c r="G2435" s="13"/>
      <c r="H2435" s="6"/>
      <c r="I2435" s="6"/>
      <c r="J2435" s="6"/>
    </row>
    <row r="2436">
      <c r="A2436" s="17"/>
      <c r="B2436" s="18"/>
      <c r="C2436" s="18"/>
      <c r="D2436" s="18"/>
      <c r="E2436" s="19"/>
      <c r="F2436" s="18"/>
      <c r="G2436" s="13"/>
      <c r="H2436" s="6"/>
      <c r="I2436" s="6"/>
      <c r="J2436" s="6"/>
    </row>
    <row r="2437">
      <c r="A2437" s="17"/>
      <c r="B2437" s="18"/>
      <c r="C2437" s="18"/>
      <c r="D2437" s="18"/>
      <c r="E2437" s="19"/>
      <c r="F2437" s="18"/>
      <c r="G2437" s="13"/>
      <c r="H2437" s="6"/>
      <c r="I2437" s="6"/>
      <c r="J2437" s="6"/>
    </row>
    <row r="2438">
      <c r="A2438" s="17"/>
      <c r="B2438" s="18"/>
      <c r="C2438" s="18"/>
      <c r="D2438" s="18"/>
      <c r="E2438" s="19"/>
      <c r="F2438" s="18"/>
      <c r="G2438" s="13"/>
      <c r="H2438" s="6"/>
      <c r="I2438" s="6"/>
      <c r="J2438" s="6"/>
    </row>
    <row r="2439">
      <c r="A2439" s="17"/>
      <c r="B2439" s="18"/>
      <c r="C2439" s="18"/>
      <c r="D2439" s="18"/>
      <c r="E2439" s="19"/>
      <c r="F2439" s="18"/>
      <c r="G2439" s="13"/>
      <c r="H2439" s="6"/>
      <c r="I2439" s="6"/>
      <c r="J2439" s="6"/>
    </row>
    <row r="2440">
      <c r="A2440" s="17"/>
      <c r="B2440" s="18"/>
      <c r="C2440" s="18"/>
      <c r="D2440" s="18"/>
      <c r="E2440" s="19"/>
      <c r="F2440" s="18"/>
      <c r="G2440" s="13"/>
      <c r="H2440" s="6"/>
      <c r="I2440" s="6"/>
      <c r="J2440" s="6"/>
    </row>
    <row r="2441">
      <c r="A2441" s="17"/>
      <c r="B2441" s="18"/>
      <c r="C2441" s="18"/>
      <c r="D2441" s="18"/>
      <c r="E2441" s="19"/>
      <c r="F2441" s="18"/>
      <c r="G2441" s="13"/>
      <c r="H2441" s="6"/>
      <c r="I2441" s="6"/>
      <c r="J2441" s="6"/>
    </row>
    <row r="2442">
      <c r="A2442" s="17"/>
      <c r="B2442" s="18"/>
      <c r="C2442" s="18"/>
      <c r="D2442" s="18"/>
      <c r="E2442" s="19"/>
      <c r="F2442" s="18"/>
      <c r="G2442" s="13"/>
      <c r="H2442" s="6"/>
      <c r="I2442" s="6"/>
      <c r="J2442" s="6"/>
    </row>
    <row r="2443">
      <c r="A2443" s="17"/>
      <c r="B2443" s="18"/>
      <c r="C2443" s="18"/>
      <c r="D2443" s="18"/>
      <c r="E2443" s="19"/>
      <c r="F2443" s="18"/>
      <c r="G2443" s="13"/>
      <c r="H2443" s="6"/>
      <c r="I2443" s="6"/>
      <c r="J2443" s="6"/>
    </row>
    <row r="2444">
      <c r="A2444" s="17"/>
      <c r="B2444" s="18"/>
      <c r="C2444" s="18"/>
      <c r="D2444" s="18"/>
      <c r="E2444" s="19"/>
      <c r="F2444" s="18"/>
      <c r="G2444" s="13"/>
      <c r="H2444" s="6"/>
      <c r="I2444" s="6"/>
      <c r="J2444" s="6"/>
    </row>
    <row r="2445">
      <c r="A2445" s="17"/>
      <c r="B2445" s="18"/>
      <c r="C2445" s="18"/>
      <c r="D2445" s="18"/>
      <c r="E2445" s="19"/>
      <c r="F2445" s="18"/>
      <c r="G2445" s="13"/>
      <c r="H2445" s="6"/>
      <c r="I2445" s="6"/>
      <c r="J2445" s="6"/>
    </row>
    <row r="2446">
      <c r="A2446" s="17"/>
      <c r="B2446" s="18"/>
      <c r="C2446" s="18"/>
      <c r="D2446" s="18"/>
      <c r="E2446" s="19"/>
      <c r="F2446" s="18"/>
      <c r="G2446" s="13"/>
      <c r="H2446" s="6"/>
      <c r="I2446" s="6"/>
      <c r="J2446" s="6"/>
    </row>
    <row r="2447">
      <c r="A2447" s="17"/>
      <c r="B2447" s="18"/>
      <c r="C2447" s="18"/>
      <c r="D2447" s="18"/>
      <c r="E2447" s="19"/>
      <c r="F2447" s="18"/>
      <c r="G2447" s="13"/>
      <c r="H2447" s="6"/>
      <c r="I2447" s="6"/>
      <c r="J2447" s="6"/>
    </row>
    <row r="2448">
      <c r="A2448" s="17"/>
      <c r="B2448" s="18"/>
      <c r="C2448" s="18"/>
      <c r="D2448" s="18"/>
      <c r="E2448" s="19"/>
      <c r="F2448" s="18"/>
      <c r="G2448" s="13"/>
      <c r="H2448" s="6"/>
      <c r="I2448" s="6"/>
      <c r="J2448" s="6"/>
    </row>
    <row r="2449">
      <c r="A2449" s="17"/>
      <c r="B2449" s="18"/>
      <c r="C2449" s="18"/>
      <c r="D2449" s="18"/>
      <c r="E2449" s="19"/>
      <c r="F2449" s="18"/>
      <c r="G2449" s="13"/>
      <c r="H2449" s="6"/>
      <c r="I2449" s="6"/>
      <c r="J2449" s="6"/>
    </row>
    <row r="2450">
      <c r="A2450" s="17"/>
      <c r="B2450" s="18"/>
      <c r="C2450" s="18"/>
      <c r="D2450" s="18"/>
      <c r="E2450" s="19"/>
      <c r="F2450" s="18"/>
      <c r="G2450" s="13"/>
      <c r="H2450" s="6"/>
      <c r="I2450" s="6"/>
      <c r="J2450" s="6"/>
    </row>
    <row r="2451">
      <c r="A2451" s="17"/>
      <c r="B2451" s="18"/>
      <c r="C2451" s="18"/>
      <c r="D2451" s="18"/>
      <c r="E2451" s="19"/>
      <c r="F2451" s="18"/>
      <c r="G2451" s="13"/>
      <c r="H2451" s="6"/>
      <c r="I2451" s="6"/>
      <c r="J2451" s="6"/>
    </row>
    <row r="2452">
      <c r="A2452" s="17"/>
      <c r="B2452" s="18"/>
      <c r="C2452" s="18"/>
      <c r="D2452" s="18"/>
      <c r="E2452" s="19"/>
      <c r="F2452" s="18"/>
      <c r="G2452" s="13"/>
      <c r="H2452" s="6"/>
      <c r="I2452" s="6"/>
      <c r="J2452" s="6"/>
    </row>
    <row r="2453">
      <c r="A2453" s="17"/>
      <c r="B2453" s="18"/>
      <c r="C2453" s="18"/>
      <c r="D2453" s="18"/>
      <c r="E2453" s="19"/>
      <c r="F2453" s="18"/>
      <c r="G2453" s="13"/>
      <c r="H2453" s="6"/>
      <c r="I2453" s="6"/>
      <c r="J2453" s="6"/>
    </row>
    <row r="2454">
      <c r="A2454" s="17"/>
      <c r="B2454" s="18"/>
      <c r="C2454" s="18"/>
      <c r="D2454" s="18"/>
      <c r="E2454" s="19"/>
      <c r="F2454" s="18"/>
      <c r="G2454" s="13"/>
      <c r="H2454" s="6"/>
      <c r="I2454" s="6"/>
      <c r="J2454" s="6"/>
    </row>
    <row r="2455">
      <c r="A2455" s="17"/>
      <c r="B2455" s="18"/>
      <c r="C2455" s="18"/>
      <c r="D2455" s="18"/>
      <c r="E2455" s="19"/>
      <c r="F2455" s="18"/>
      <c r="G2455" s="13"/>
      <c r="H2455" s="6"/>
      <c r="I2455" s="6"/>
      <c r="J2455" s="6"/>
    </row>
    <row r="2456">
      <c r="A2456" s="17"/>
      <c r="B2456" s="18"/>
      <c r="C2456" s="18"/>
      <c r="D2456" s="18"/>
      <c r="E2456" s="19"/>
      <c r="F2456" s="18"/>
      <c r="G2456" s="13"/>
      <c r="H2456" s="6"/>
      <c r="I2456" s="6"/>
      <c r="J2456" s="6"/>
    </row>
    <row r="2457">
      <c r="A2457" s="17"/>
      <c r="B2457" s="18"/>
      <c r="C2457" s="18"/>
      <c r="D2457" s="18"/>
      <c r="E2457" s="19"/>
      <c r="F2457" s="18"/>
      <c r="G2457" s="13"/>
      <c r="H2457" s="6"/>
      <c r="I2457" s="6"/>
      <c r="J2457" s="6"/>
    </row>
    <row r="2458">
      <c r="A2458" s="17"/>
      <c r="B2458" s="18"/>
      <c r="C2458" s="18"/>
      <c r="D2458" s="18"/>
      <c r="E2458" s="19"/>
      <c r="F2458" s="18"/>
      <c r="G2458" s="13"/>
      <c r="H2458" s="6"/>
      <c r="I2458" s="6"/>
      <c r="J2458" s="6"/>
    </row>
    <row r="2459">
      <c r="A2459" s="17"/>
      <c r="B2459" s="18"/>
      <c r="C2459" s="18"/>
      <c r="D2459" s="18"/>
      <c r="E2459" s="19"/>
      <c r="F2459" s="18"/>
      <c r="G2459" s="13"/>
      <c r="H2459" s="6"/>
      <c r="I2459" s="6"/>
      <c r="J2459" s="6"/>
    </row>
    <row r="2460">
      <c r="A2460" s="17"/>
      <c r="B2460" s="18"/>
      <c r="C2460" s="18"/>
      <c r="D2460" s="18"/>
      <c r="E2460" s="19"/>
      <c r="F2460" s="18"/>
      <c r="G2460" s="13"/>
      <c r="H2460" s="6"/>
      <c r="I2460" s="6"/>
      <c r="J2460" s="6"/>
    </row>
    <row r="2461">
      <c r="A2461" s="17"/>
      <c r="B2461" s="18"/>
      <c r="C2461" s="18"/>
      <c r="D2461" s="18"/>
      <c r="E2461" s="19"/>
      <c r="F2461" s="18"/>
      <c r="G2461" s="13"/>
      <c r="H2461" s="6"/>
      <c r="I2461" s="6"/>
      <c r="J2461" s="6"/>
    </row>
    <row r="2462">
      <c r="A2462" s="17"/>
      <c r="B2462" s="18"/>
      <c r="C2462" s="18"/>
      <c r="D2462" s="18"/>
      <c r="E2462" s="19"/>
      <c r="F2462" s="18"/>
      <c r="G2462" s="13"/>
      <c r="H2462" s="6"/>
      <c r="I2462" s="6"/>
      <c r="J2462" s="6"/>
    </row>
    <row r="2463">
      <c r="A2463" s="17"/>
      <c r="B2463" s="18"/>
      <c r="C2463" s="18"/>
      <c r="D2463" s="18"/>
      <c r="E2463" s="19"/>
      <c r="F2463" s="18"/>
      <c r="G2463" s="13"/>
      <c r="H2463" s="6"/>
      <c r="I2463" s="6"/>
      <c r="J2463" s="6"/>
    </row>
    <row r="2464">
      <c r="A2464" s="17"/>
      <c r="B2464" s="18"/>
      <c r="C2464" s="18"/>
      <c r="D2464" s="18"/>
      <c r="E2464" s="19"/>
      <c r="F2464" s="18"/>
      <c r="G2464" s="13"/>
      <c r="H2464" s="6"/>
      <c r="I2464" s="6"/>
      <c r="J2464" s="6"/>
    </row>
    <row r="2465">
      <c r="A2465" s="17"/>
      <c r="B2465" s="18"/>
      <c r="C2465" s="18"/>
      <c r="D2465" s="18"/>
      <c r="E2465" s="19"/>
      <c r="F2465" s="18"/>
      <c r="G2465" s="13"/>
      <c r="H2465" s="6"/>
      <c r="I2465" s="6"/>
      <c r="J2465" s="6"/>
    </row>
    <row r="2466">
      <c r="A2466" s="17"/>
      <c r="B2466" s="18"/>
      <c r="C2466" s="18"/>
      <c r="D2466" s="18"/>
      <c r="E2466" s="19"/>
      <c r="F2466" s="18"/>
      <c r="G2466" s="13"/>
      <c r="H2466" s="6"/>
      <c r="I2466" s="6"/>
      <c r="J2466" s="6"/>
    </row>
    <row r="2467">
      <c r="A2467" s="17"/>
      <c r="B2467" s="18"/>
      <c r="C2467" s="18"/>
      <c r="D2467" s="18"/>
      <c r="E2467" s="19"/>
      <c r="F2467" s="18"/>
      <c r="G2467" s="13"/>
      <c r="H2467" s="6"/>
      <c r="I2467" s="6"/>
      <c r="J2467" s="6"/>
    </row>
    <row r="2468">
      <c r="A2468" s="17"/>
      <c r="B2468" s="18"/>
      <c r="C2468" s="18"/>
      <c r="D2468" s="18"/>
      <c r="E2468" s="19"/>
      <c r="F2468" s="18"/>
      <c r="G2468" s="13"/>
      <c r="H2468" s="6"/>
      <c r="I2468" s="6"/>
      <c r="J2468" s="6"/>
    </row>
    <row r="2469">
      <c r="A2469" s="17"/>
      <c r="B2469" s="18"/>
      <c r="C2469" s="18"/>
      <c r="D2469" s="18"/>
      <c r="E2469" s="19"/>
      <c r="F2469" s="18"/>
      <c r="G2469" s="13"/>
      <c r="H2469" s="6"/>
      <c r="I2469" s="6"/>
      <c r="J2469" s="6"/>
    </row>
    <row r="2470">
      <c r="A2470" s="17"/>
      <c r="B2470" s="18"/>
      <c r="C2470" s="18"/>
      <c r="D2470" s="18"/>
      <c r="E2470" s="19"/>
      <c r="F2470" s="18"/>
      <c r="G2470" s="13"/>
      <c r="H2470" s="6"/>
      <c r="I2470" s="6"/>
      <c r="J2470" s="6"/>
    </row>
    <row r="2471">
      <c r="A2471" s="17"/>
      <c r="B2471" s="18"/>
      <c r="C2471" s="18"/>
      <c r="D2471" s="18"/>
      <c r="E2471" s="19"/>
      <c r="F2471" s="18"/>
      <c r="G2471" s="13"/>
      <c r="H2471" s="6"/>
      <c r="I2471" s="6"/>
      <c r="J2471" s="6"/>
    </row>
    <row r="2472">
      <c r="A2472" s="17"/>
      <c r="B2472" s="18"/>
      <c r="C2472" s="18"/>
      <c r="D2472" s="18"/>
      <c r="E2472" s="19"/>
      <c r="F2472" s="18"/>
      <c r="G2472" s="13"/>
      <c r="H2472" s="6"/>
      <c r="I2472" s="6"/>
      <c r="J2472" s="6"/>
    </row>
    <row r="2473">
      <c r="A2473" s="17"/>
      <c r="B2473" s="18"/>
      <c r="C2473" s="18"/>
      <c r="D2473" s="18"/>
      <c r="E2473" s="19"/>
      <c r="F2473" s="18"/>
      <c r="G2473" s="13"/>
      <c r="H2473" s="6"/>
      <c r="I2473" s="6"/>
      <c r="J2473" s="6"/>
    </row>
    <row r="2474">
      <c r="A2474" s="17"/>
      <c r="B2474" s="18"/>
      <c r="C2474" s="18"/>
      <c r="D2474" s="18"/>
      <c r="E2474" s="19"/>
      <c r="F2474" s="18"/>
      <c r="G2474" s="13"/>
      <c r="H2474" s="6"/>
      <c r="I2474" s="6"/>
      <c r="J2474" s="6"/>
    </row>
    <row r="2475">
      <c r="A2475" s="17"/>
      <c r="B2475" s="18"/>
      <c r="C2475" s="18"/>
      <c r="D2475" s="18"/>
      <c r="E2475" s="19"/>
      <c r="F2475" s="18"/>
      <c r="G2475" s="13"/>
      <c r="H2475" s="6"/>
      <c r="I2475" s="6"/>
      <c r="J2475" s="6"/>
    </row>
    <row r="2476">
      <c r="A2476" s="17"/>
      <c r="B2476" s="18"/>
      <c r="C2476" s="18"/>
      <c r="D2476" s="18"/>
      <c r="E2476" s="19"/>
      <c r="F2476" s="18"/>
      <c r="G2476" s="13"/>
      <c r="H2476" s="6"/>
      <c r="I2476" s="6"/>
      <c r="J2476" s="6"/>
    </row>
    <row r="2477">
      <c r="A2477" s="17"/>
      <c r="B2477" s="18"/>
      <c r="C2477" s="18"/>
      <c r="D2477" s="18"/>
      <c r="E2477" s="19"/>
      <c r="F2477" s="18"/>
      <c r="G2477" s="13"/>
      <c r="H2477" s="6"/>
      <c r="I2477" s="6"/>
      <c r="J2477" s="6"/>
    </row>
    <row r="2478">
      <c r="A2478" s="17"/>
      <c r="B2478" s="18"/>
      <c r="C2478" s="18"/>
      <c r="D2478" s="18"/>
      <c r="E2478" s="19"/>
      <c r="F2478" s="18"/>
      <c r="G2478" s="13"/>
      <c r="H2478" s="6"/>
      <c r="I2478" s="6"/>
      <c r="J2478" s="6"/>
    </row>
    <row r="2479">
      <c r="A2479" s="17"/>
      <c r="B2479" s="18"/>
      <c r="C2479" s="18"/>
      <c r="D2479" s="18"/>
      <c r="E2479" s="19"/>
      <c r="F2479" s="18"/>
      <c r="G2479" s="13"/>
      <c r="H2479" s="6"/>
      <c r="I2479" s="6"/>
      <c r="J2479" s="6"/>
    </row>
    <row r="2480">
      <c r="A2480" s="17"/>
      <c r="B2480" s="18"/>
      <c r="C2480" s="18"/>
      <c r="D2480" s="18"/>
      <c r="E2480" s="19"/>
      <c r="F2480" s="18"/>
      <c r="G2480" s="13"/>
      <c r="H2480" s="6"/>
      <c r="I2480" s="6"/>
      <c r="J2480" s="6"/>
    </row>
    <row r="2481">
      <c r="A2481" s="17"/>
      <c r="B2481" s="18"/>
      <c r="C2481" s="18"/>
      <c r="D2481" s="18"/>
      <c r="E2481" s="19"/>
      <c r="F2481" s="18"/>
      <c r="G2481" s="13"/>
      <c r="H2481" s="6"/>
      <c r="I2481" s="6"/>
      <c r="J2481" s="6"/>
    </row>
    <row r="2482">
      <c r="A2482" s="17"/>
      <c r="B2482" s="18"/>
      <c r="C2482" s="18"/>
      <c r="D2482" s="18"/>
      <c r="E2482" s="19"/>
      <c r="F2482" s="18"/>
      <c r="G2482" s="13"/>
      <c r="H2482" s="6"/>
      <c r="I2482" s="6"/>
      <c r="J2482" s="6"/>
    </row>
    <row r="2483">
      <c r="A2483" s="17"/>
      <c r="B2483" s="18"/>
      <c r="C2483" s="18"/>
      <c r="D2483" s="18"/>
      <c r="E2483" s="19"/>
      <c r="F2483" s="18"/>
      <c r="G2483" s="13"/>
      <c r="H2483" s="6"/>
      <c r="I2483" s="6"/>
      <c r="J2483" s="6"/>
    </row>
    <row r="2484">
      <c r="A2484" s="17"/>
      <c r="B2484" s="18"/>
      <c r="C2484" s="18"/>
      <c r="D2484" s="18"/>
      <c r="E2484" s="19"/>
      <c r="F2484" s="18"/>
      <c r="G2484" s="13"/>
      <c r="H2484" s="6"/>
      <c r="I2484" s="6"/>
      <c r="J2484" s="6"/>
    </row>
    <row r="2485">
      <c r="A2485" s="17"/>
      <c r="B2485" s="18"/>
      <c r="C2485" s="18"/>
      <c r="D2485" s="18"/>
      <c r="E2485" s="19"/>
      <c r="F2485" s="18"/>
      <c r="G2485" s="13"/>
      <c r="H2485" s="6"/>
      <c r="I2485" s="6"/>
      <c r="J2485" s="6"/>
    </row>
    <row r="2486">
      <c r="A2486" s="17"/>
      <c r="B2486" s="18"/>
      <c r="C2486" s="18"/>
      <c r="D2486" s="18"/>
      <c r="E2486" s="19"/>
      <c r="F2486" s="18"/>
      <c r="G2486" s="13"/>
      <c r="H2486" s="6"/>
      <c r="I2486" s="6"/>
      <c r="J2486" s="6"/>
    </row>
    <row r="2487">
      <c r="A2487" s="17"/>
      <c r="B2487" s="18"/>
      <c r="C2487" s="18"/>
      <c r="D2487" s="18"/>
      <c r="E2487" s="19"/>
      <c r="F2487" s="18"/>
      <c r="G2487" s="13"/>
      <c r="H2487" s="6"/>
      <c r="I2487" s="6"/>
      <c r="J2487" s="6"/>
    </row>
    <row r="2488">
      <c r="A2488" s="17"/>
      <c r="B2488" s="18"/>
      <c r="C2488" s="18"/>
      <c r="D2488" s="18"/>
      <c r="E2488" s="19"/>
      <c r="F2488" s="18"/>
      <c r="G2488" s="13"/>
      <c r="H2488" s="6"/>
      <c r="I2488" s="6"/>
      <c r="J2488" s="6"/>
    </row>
    <row r="2489">
      <c r="A2489" s="17"/>
      <c r="B2489" s="18"/>
      <c r="C2489" s="18"/>
      <c r="D2489" s="18"/>
      <c r="E2489" s="19"/>
      <c r="F2489" s="18"/>
      <c r="G2489" s="13"/>
      <c r="H2489" s="6"/>
      <c r="I2489" s="6"/>
      <c r="J2489" s="6"/>
    </row>
    <row r="2490">
      <c r="A2490" s="17"/>
      <c r="B2490" s="18"/>
      <c r="C2490" s="18"/>
      <c r="D2490" s="18"/>
      <c r="E2490" s="19"/>
      <c r="F2490" s="18"/>
      <c r="G2490" s="13"/>
      <c r="H2490" s="6"/>
      <c r="I2490" s="6"/>
      <c r="J2490" s="6"/>
    </row>
    <row r="2491">
      <c r="A2491" s="17"/>
      <c r="B2491" s="18"/>
      <c r="C2491" s="18"/>
      <c r="D2491" s="18"/>
      <c r="E2491" s="19"/>
      <c r="F2491" s="18"/>
      <c r="G2491" s="13"/>
      <c r="H2491" s="6"/>
      <c r="I2491" s="6"/>
      <c r="J2491" s="6"/>
    </row>
    <row r="2492">
      <c r="A2492" s="17"/>
      <c r="B2492" s="18"/>
      <c r="C2492" s="18"/>
      <c r="D2492" s="18"/>
      <c r="E2492" s="19"/>
      <c r="F2492" s="18"/>
      <c r="G2492" s="13"/>
      <c r="H2492" s="6"/>
      <c r="I2492" s="6"/>
      <c r="J2492" s="6"/>
    </row>
    <row r="2493">
      <c r="A2493" s="17"/>
      <c r="B2493" s="18"/>
      <c r="C2493" s="18"/>
      <c r="D2493" s="18"/>
      <c r="E2493" s="19"/>
      <c r="F2493" s="18"/>
      <c r="G2493" s="13"/>
      <c r="H2493" s="6"/>
      <c r="I2493" s="6"/>
      <c r="J2493" s="6"/>
    </row>
    <row r="2494">
      <c r="A2494" s="17"/>
      <c r="B2494" s="18"/>
      <c r="C2494" s="18"/>
      <c r="D2494" s="18"/>
      <c r="E2494" s="19"/>
      <c r="F2494" s="18"/>
      <c r="G2494" s="13"/>
      <c r="H2494" s="6"/>
      <c r="I2494" s="6"/>
      <c r="J2494" s="6"/>
    </row>
    <row r="2495">
      <c r="A2495" s="17"/>
      <c r="B2495" s="18"/>
      <c r="C2495" s="18"/>
      <c r="D2495" s="18"/>
      <c r="E2495" s="19"/>
      <c r="F2495" s="18"/>
      <c r="G2495" s="13"/>
      <c r="H2495" s="6"/>
      <c r="I2495" s="6"/>
      <c r="J2495" s="6"/>
    </row>
    <row r="2496">
      <c r="A2496" s="17"/>
      <c r="B2496" s="18"/>
      <c r="C2496" s="18"/>
      <c r="D2496" s="18"/>
      <c r="E2496" s="19"/>
      <c r="F2496" s="18"/>
      <c r="G2496" s="13"/>
      <c r="H2496" s="6"/>
      <c r="I2496" s="6"/>
      <c r="J2496" s="6"/>
    </row>
    <row r="2497">
      <c r="A2497" s="17"/>
      <c r="B2497" s="18"/>
      <c r="C2497" s="18"/>
      <c r="D2497" s="18"/>
      <c r="E2497" s="19"/>
      <c r="F2497" s="18"/>
      <c r="G2497" s="13"/>
      <c r="H2497" s="6"/>
      <c r="I2497" s="6"/>
      <c r="J2497" s="6"/>
    </row>
    <row r="2498">
      <c r="A2498" s="17"/>
      <c r="B2498" s="18"/>
      <c r="C2498" s="18"/>
      <c r="D2498" s="18"/>
      <c r="E2498" s="19"/>
      <c r="F2498" s="18"/>
      <c r="G2498" s="13"/>
      <c r="H2498" s="6"/>
      <c r="I2498" s="6"/>
      <c r="J2498" s="6"/>
    </row>
    <row r="2499">
      <c r="A2499" s="17"/>
      <c r="B2499" s="18"/>
      <c r="C2499" s="18"/>
      <c r="D2499" s="18"/>
      <c r="E2499" s="19"/>
      <c r="F2499" s="18"/>
      <c r="G2499" s="13"/>
      <c r="H2499" s="6"/>
      <c r="I2499" s="6"/>
      <c r="J2499" s="6"/>
    </row>
    <row r="2500">
      <c r="A2500" s="17"/>
      <c r="B2500" s="18"/>
      <c r="C2500" s="18"/>
      <c r="D2500" s="18"/>
      <c r="E2500" s="19"/>
      <c r="F2500" s="18"/>
      <c r="G2500" s="13"/>
      <c r="H2500" s="6"/>
      <c r="I2500" s="6"/>
      <c r="J2500" s="6"/>
    </row>
    <row r="2501">
      <c r="A2501" s="17"/>
      <c r="B2501" s="18"/>
      <c r="C2501" s="18"/>
      <c r="D2501" s="18"/>
      <c r="E2501" s="19"/>
      <c r="F2501" s="18"/>
      <c r="G2501" s="13"/>
      <c r="H2501" s="6"/>
      <c r="I2501" s="6"/>
      <c r="J2501" s="6"/>
    </row>
    <row r="2502">
      <c r="A2502" s="17"/>
      <c r="B2502" s="18"/>
      <c r="C2502" s="18"/>
      <c r="D2502" s="18"/>
      <c r="E2502" s="19"/>
      <c r="F2502" s="18"/>
      <c r="G2502" s="13"/>
      <c r="H2502" s="6"/>
      <c r="I2502" s="6"/>
      <c r="J2502" s="6"/>
    </row>
    <row r="2503">
      <c r="A2503" s="17"/>
      <c r="B2503" s="18"/>
      <c r="C2503" s="18"/>
      <c r="D2503" s="18"/>
      <c r="E2503" s="19"/>
      <c r="F2503" s="18"/>
      <c r="G2503" s="13"/>
      <c r="H2503" s="6"/>
      <c r="I2503" s="6"/>
      <c r="J2503" s="6"/>
    </row>
    <row r="2504">
      <c r="A2504" s="17"/>
      <c r="B2504" s="18"/>
      <c r="C2504" s="18"/>
      <c r="D2504" s="18"/>
      <c r="E2504" s="19"/>
      <c r="F2504" s="18"/>
      <c r="G2504" s="13"/>
      <c r="H2504" s="6"/>
      <c r="I2504" s="6"/>
      <c r="J2504" s="6"/>
    </row>
    <row r="2505">
      <c r="A2505" s="17"/>
      <c r="B2505" s="18"/>
      <c r="C2505" s="18"/>
      <c r="D2505" s="18"/>
      <c r="E2505" s="19"/>
      <c r="F2505" s="18"/>
      <c r="G2505" s="13"/>
      <c r="H2505" s="6"/>
      <c r="I2505" s="6"/>
      <c r="J2505" s="6"/>
    </row>
    <row r="2506">
      <c r="A2506" s="17"/>
      <c r="B2506" s="18"/>
      <c r="C2506" s="18"/>
      <c r="D2506" s="18"/>
      <c r="E2506" s="19"/>
      <c r="F2506" s="18"/>
      <c r="G2506" s="13"/>
      <c r="H2506" s="6"/>
      <c r="I2506" s="6"/>
      <c r="J2506" s="6"/>
    </row>
    <row r="2507">
      <c r="A2507" s="17"/>
      <c r="B2507" s="18"/>
      <c r="C2507" s="18"/>
      <c r="D2507" s="18"/>
      <c r="E2507" s="19"/>
      <c r="F2507" s="18"/>
      <c r="G2507" s="13"/>
      <c r="H2507" s="6"/>
      <c r="I2507" s="6"/>
      <c r="J2507" s="6"/>
    </row>
    <row r="2508">
      <c r="A2508" s="17"/>
      <c r="B2508" s="18"/>
      <c r="C2508" s="18"/>
      <c r="D2508" s="18"/>
      <c r="E2508" s="19"/>
      <c r="F2508" s="18"/>
      <c r="G2508" s="13"/>
      <c r="H2508" s="6"/>
      <c r="I2508" s="6"/>
      <c r="J2508" s="6"/>
    </row>
    <row r="2509">
      <c r="A2509" s="17"/>
      <c r="B2509" s="18"/>
      <c r="C2509" s="18"/>
      <c r="D2509" s="18"/>
      <c r="E2509" s="19"/>
      <c r="F2509" s="18"/>
      <c r="G2509" s="13"/>
      <c r="H2509" s="6"/>
      <c r="I2509" s="6"/>
      <c r="J2509" s="6"/>
    </row>
    <row r="2510">
      <c r="A2510" s="17"/>
      <c r="B2510" s="18"/>
      <c r="C2510" s="18"/>
      <c r="D2510" s="18"/>
      <c r="E2510" s="19"/>
      <c r="F2510" s="18"/>
      <c r="G2510" s="13"/>
      <c r="H2510" s="6"/>
      <c r="I2510" s="6"/>
      <c r="J2510" s="6"/>
    </row>
    <row r="2511">
      <c r="A2511" s="17"/>
      <c r="B2511" s="18"/>
      <c r="C2511" s="18"/>
      <c r="D2511" s="18"/>
      <c r="E2511" s="19"/>
      <c r="F2511" s="18"/>
      <c r="G2511" s="13"/>
      <c r="H2511" s="6"/>
      <c r="I2511" s="6"/>
      <c r="J2511" s="6"/>
    </row>
    <row r="2512">
      <c r="A2512" s="17"/>
      <c r="B2512" s="18"/>
      <c r="C2512" s="18"/>
      <c r="D2512" s="18"/>
      <c r="E2512" s="19"/>
      <c r="F2512" s="18"/>
      <c r="G2512" s="13"/>
      <c r="H2512" s="6"/>
      <c r="I2512" s="6"/>
      <c r="J2512" s="6"/>
    </row>
    <row r="2513">
      <c r="A2513" s="17"/>
      <c r="B2513" s="18"/>
      <c r="C2513" s="18"/>
      <c r="D2513" s="18"/>
      <c r="E2513" s="19"/>
      <c r="F2513" s="18"/>
      <c r="G2513" s="13"/>
      <c r="H2513" s="6"/>
      <c r="I2513" s="6"/>
      <c r="J2513" s="6"/>
    </row>
    <row r="2514">
      <c r="A2514" s="17"/>
      <c r="B2514" s="18"/>
      <c r="C2514" s="18"/>
      <c r="D2514" s="18"/>
      <c r="E2514" s="19"/>
      <c r="F2514" s="18"/>
      <c r="G2514" s="13"/>
      <c r="H2514" s="6"/>
      <c r="I2514" s="6"/>
      <c r="J2514" s="6"/>
    </row>
    <row r="2515">
      <c r="A2515" s="17"/>
      <c r="B2515" s="18"/>
      <c r="C2515" s="18"/>
      <c r="D2515" s="18"/>
      <c r="E2515" s="19"/>
      <c r="F2515" s="18"/>
      <c r="G2515" s="13"/>
      <c r="H2515" s="6"/>
      <c r="I2515" s="6"/>
      <c r="J2515" s="6"/>
    </row>
    <row r="2516">
      <c r="A2516" s="17"/>
      <c r="B2516" s="18"/>
      <c r="C2516" s="18"/>
      <c r="D2516" s="18"/>
      <c r="E2516" s="19"/>
      <c r="F2516" s="18"/>
      <c r="G2516" s="13"/>
      <c r="H2516" s="6"/>
      <c r="I2516" s="6"/>
      <c r="J2516" s="6"/>
    </row>
    <row r="2517">
      <c r="A2517" s="17"/>
      <c r="B2517" s="18"/>
      <c r="C2517" s="18"/>
      <c r="D2517" s="18"/>
      <c r="E2517" s="19"/>
      <c r="F2517" s="18"/>
      <c r="G2517" s="13"/>
      <c r="H2517" s="6"/>
      <c r="I2517" s="6"/>
      <c r="J2517" s="6"/>
    </row>
    <row r="2518">
      <c r="A2518" s="17"/>
      <c r="B2518" s="18"/>
      <c r="C2518" s="18"/>
      <c r="D2518" s="18"/>
      <c r="E2518" s="19"/>
      <c r="F2518" s="18"/>
      <c r="G2518" s="13"/>
      <c r="H2518" s="6"/>
      <c r="I2518" s="6"/>
      <c r="J2518" s="6"/>
    </row>
    <row r="2519">
      <c r="A2519" s="17"/>
      <c r="B2519" s="18"/>
      <c r="C2519" s="18"/>
      <c r="D2519" s="18"/>
      <c r="E2519" s="19"/>
      <c r="F2519" s="18"/>
      <c r="G2519" s="13"/>
      <c r="H2519" s="6"/>
      <c r="I2519" s="6"/>
      <c r="J2519" s="6"/>
    </row>
    <row r="2520">
      <c r="A2520" s="17"/>
      <c r="B2520" s="18"/>
      <c r="C2520" s="18"/>
      <c r="D2520" s="18"/>
      <c r="E2520" s="19"/>
      <c r="F2520" s="18"/>
      <c r="G2520" s="13"/>
      <c r="H2520" s="6"/>
      <c r="I2520" s="6"/>
      <c r="J2520" s="6"/>
    </row>
    <row r="2521">
      <c r="A2521" s="17"/>
      <c r="B2521" s="18"/>
      <c r="C2521" s="18"/>
      <c r="D2521" s="18"/>
      <c r="E2521" s="19"/>
      <c r="F2521" s="18"/>
      <c r="G2521" s="13"/>
      <c r="H2521" s="6"/>
      <c r="I2521" s="6"/>
      <c r="J2521" s="6"/>
    </row>
    <row r="2522">
      <c r="A2522" s="17"/>
      <c r="B2522" s="18"/>
      <c r="C2522" s="18"/>
      <c r="D2522" s="18"/>
      <c r="E2522" s="19"/>
      <c r="F2522" s="18"/>
      <c r="G2522" s="13"/>
      <c r="H2522" s="6"/>
      <c r="I2522" s="6"/>
      <c r="J2522" s="6"/>
    </row>
    <row r="2523">
      <c r="A2523" s="17"/>
      <c r="B2523" s="18"/>
      <c r="C2523" s="18"/>
      <c r="D2523" s="18"/>
      <c r="E2523" s="19"/>
      <c r="F2523" s="18"/>
      <c r="G2523" s="13"/>
      <c r="H2523" s="6"/>
      <c r="I2523" s="6"/>
      <c r="J2523" s="6"/>
    </row>
    <row r="2524">
      <c r="A2524" s="17"/>
      <c r="B2524" s="18"/>
      <c r="C2524" s="18"/>
      <c r="D2524" s="18"/>
      <c r="E2524" s="19"/>
      <c r="F2524" s="18"/>
      <c r="G2524" s="13"/>
      <c r="H2524" s="6"/>
      <c r="I2524" s="6"/>
      <c r="J2524" s="6"/>
    </row>
    <row r="2525">
      <c r="A2525" s="17"/>
      <c r="B2525" s="18"/>
      <c r="C2525" s="18"/>
      <c r="D2525" s="18"/>
      <c r="E2525" s="19"/>
      <c r="F2525" s="18"/>
      <c r="G2525" s="13"/>
      <c r="H2525" s="6"/>
      <c r="I2525" s="6"/>
      <c r="J2525" s="6"/>
    </row>
    <row r="2526">
      <c r="A2526" s="17"/>
      <c r="B2526" s="18"/>
      <c r="C2526" s="18"/>
      <c r="D2526" s="18"/>
      <c r="E2526" s="19"/>
      <c r="F2526" s="18"/>
      <c r="G2526" s="13"/>
      <c r="H2526" s="6"/>
      <c r="I2526" s="6"/>
      <c r="J2526" s="6"/>
    </row>
    <row r="2527">
      <c r="A2527" s="17"/>
      <c r="B2527" s="18"/>
      <c r="C2527" s="18"/>
      <c r="D2527" s="18"/>
      <c r="E2527" s="19"/>
      <c r="F2527" s="18"/>
      <c r="G2527" s="13"/>
      <c r="H2527" s="6"/>
      <c r="I2527" s="6"/>
      <c r="J2527" s="6"/>
    </row>
    <row r="2528">
      <c r="A2528" s="17"/>
      <c r="B2528" s="18"/>
      <c r="C2528" s="18"/>
      <c r="D2528" s="18"/>
      <c r="E2528" s="19"/>
      <c r="F2528" s="18"/>
      <c r="G2528" s="13"/>
      <c r="H2528" s="6"/>
      <c r="I2528" s="6"/>
      <c r="J2528" s="6"/>
    </row>
    <row r="2529">
      <c r="A2529" s="17"/>
      <c r="B2529" s="18"/>
      <c r="C2529" s="18"/>
      <c r="D2529" s="18"/>
      <c r="E2529" s="19"/>
      <c r="F2529" s="18"/>
      <c r="G2529" s="13"/>
      <c r="H2529" s="6"/>
      <c r="I2529" s="6"/>
      <c r="J2529" s="6"/>
    </row>
    <row r="2530">
      <c r="A2530" s="17"/>
      <c r="B2530" s="18"/>
      <c r="C2530" s="18"/>
      <c r="D2530" s="18"/>
      <c r="E2530" s="19"/>
      <c r="F2530" s="18"/>
      <c r="G2530" s="13"/>
      <c r="H2530" s="6"/>
      <c r="I2530" s="6"/>
      <c r="J2530" s="6"/>
    </row>
    <row r="2531">
      <c r="A2531" s="17"/>
      <c r="B2531" s="18"/>
      <c r="C2531" s="18"/>
      <c r="D2531" s="18"/>
      <c r="E2531" s="19"/>
      <c r="F2531" s="18"/>
      <c r="G2531" s="13"/>
      <c r="H2531" s="6"/>
      <c r="I2531" s="6"/>
      <c r="J2531" s="6"/>
    </row>
    <row r="2532">
      <c r="A2532" s="17"/>
      <c r="B2532" s="18"/>
      <c r="C2532" s="18"/>
      <c r="D2532" s="18"/>
      <c r="E2532" s="19"/>
      <c r="F2532" s="18"/>
      <c r="G2532" s="13"/>
      <c r="H2532" s="6"/>
      <c r="I2532" s="6"/>
      <c r="J2532" s="6"/>
    </row>
    <row r="2533">
      <c r="A2533" s="17"/>
      <c r="B2533" s="18"/>
      <c r="C2533" s="18"/>
      <c r="D2533" s="18"/>
      <c r="E2533" s="19"/>
      <c r="F2533" s="18"/>
      <c r="G2533" s="13"/>
      <c r="H2533" s="6"/>
      <c r="I2533" s="6"/>
      <c r="J2533" s="6"/>
    </row>
    <row r="2534">
      <c r="A2534" s="17"/>
      <c r="B2534" s="18"/>
      <c r="C2534" s="18"/>
      <c r="D2534" s="18"/>
      <c r="E2534" s="19"/>
      <c r="F2534" s="18"/>
      <c r="G2534" s="13"/>
      <c r="H2534" s="6"/>
      <c r="I2534" s="6"/>
      <c r="J2534" s="6"/>
    </row>
    <row r="2535">
      <c r="A2535" s="17"/>
      <c r="B2535" s="18"/>
      <c r="C2535" s="18"/>
      <c r="D2535" s="18"/>
      <c r="E2535" s="19"/>
      <c r="F2535" s="18"/>
      <c r="G2535" s="13"/>
      <c r="H2535" s="6"/>
      <c r="I2535" s="6"/>
      <c r="J2535" s="6"/>
    </row>
    <row r="2536">
      <c r="A2536" s="17"/>
      <c r="B2536" s="18"/>
      <c r="C2536" s="18"/>
      <c r="D2536" s="18"/>
      <c r="E2536" s="19"/>
      <c r="F2536" s="18"/>
      <c r="G2536" s="13"/>
      <c r="H2536" s="6"/>
      <c r="I2536" s="6"/>
      <c r="J2536" s="6"/>
    </row>
    <row r="2537">
      <c r="A2537" s="17"/>
      <c r="B2537" s="18"/>
      <c r="C2537" s="18"/>
      <c r="D2537" s="18"/>
      <c r="E2537" s="19"/>
      <c r="F2537" s="18"/>
      <c r="G2537" s="13"/>
      <c r="H2537" s="6"/>
      <c r="I2537" s="6"/>
      <c r="J2537" s="6"/>
    </row>
    <row r="2538">
      <c r="A2538" s="17"/>
      <c r="B2538" s="18"/>
      <c r="C2538" s="18"/>
      <c r="D2538" s="18"/>
      <c r="E2538" s="19"/>
      <c r="F2538" s="18"/>
      <c r="G2538" s="13"/>
      <c r="H2538" s="6"/>
      <c r="I2538" s="6"/>
      <c r="J2538" s="6"/>
    </row>
    <row r="2539">
      <c r="A2539" s="17"/>
      <c r="B2539" s="18"/>
      <c r="C2539" s="18"/>
      <c r="D2539" s="18"/>
      <c r="E2539" s="19"/>
      <c r="F2539" s="18"/>
      <c r="G2539" s="13"/>
      <c r="H2539" s="6"/>
      <c r="I2539" s="6"/>
      <c r="J2539" s="6"/>
    </row>
    <row r="2540">
      <c r="A2540" s="17"/>
      <c r="B2540" s="18"/>
      <c r="C2540" s="18"/>
      <c r="D2540" s="18"/>
      <c r="E2540" s="19"/>
      <c r="F2540" s="18"/>
      <c r="G2540" s="13"/>
      <c r="H2540" s="6"/>
      <c r="I2540" s="6"/>
      <c r="J2540" s="6"/>
    </row>
    <row r="2541">
      <c r="A2541" s="17"/>
      <c r="B2541" s="18"/>
      <c r="C2541" s="18"/>
      <c r="D2541" s="18"/>
      <c r="E2541" s="19"/>
      <c r="F2541" s="18"/>
      <c r="G2541" s="13"/>
      <c r="H2541" s="6"/>
      <c r="I2541" s="6"/>
      <c r="J2541" s="6"/>
    </row>
    <row r="2542">
      <c r="A2542" s="17"/>
      <c r="B2542" s="18"/>
      <c r="C2542" s="18"/>
      <c r="D2542" s="18"/>
      <c r="E2542" s="19"/>
      <c r="F2542" s="18"/>
      <c r="G2542" s="13"/>
      <c r="H2542" s="6"/>
      <c r="I2542" s="6"/>
      <c r="J2542" s="6"/>
    </row>
    <row r="2543">
      <c r="A2543" s="17"/>
      <c r="B2543" s="18"/>
      <c r="C2543" s="18"/>
      <c r="D2543" s="18"/>
      <c r="E2543" s="19"/>
      <c r="F2543" s="18"/>
      <c r="G2543" s="13"/>
      <c r="H2543" s="6"/>
      <c r="I2543" s="6"/>
      <c r="J2543" s="6"/>
    </row>
    <row r="2544">
      <c r="A2544" s="17"/>
      <c r="B2544" s="18"/>
      <c r="C2544" s="18"/>
      <c r="D2544" s="18"/>
      <c r="E2544" s="19"/>
      <c r="F2544" s="18"/>
      <c r="G2544" s="13"/>
      <c r="H2544" s="6"/>
      <c r="I2544" s="6"/>
      <c r="J2544" s="6"/>
    </row>
    <row r="2545">
      <c r="A2545" s="17"/>
      <c r="B2545" s="18"/>
      <c r="C2545" s="18"/>
      <c r="D2545" s="18"/>
      <c r="E2545" s="19"/>
      <c r="F2545" s="18"/>
      <c r="G2545" s="13"/>
      <c r="H2545" s="6"/>
      <c r="I2545" s="6"/>
      <c r="J2545" s="6"/>
    </row>
    <row r="2546">
      <c r="A2546" s="17"/>
      <c r="B2546" s="18"/>
      <c r="C2546" s="18"/>
      <c r="D2546" s="18"/>
      <c r="E2546" s="19"/>
      <c r="F2546" s="18"/>
      <c r="G2546" s="13"/>
      <c r="H2546" s="6"/>
      <c r="I2546" s="6"/>
      <c r="J2546" s="6"/>
    </row>
    <row r="2547">
      <c r="A2547" s="17"/>
      <c r="B2547" s="18"/>
      <c r="C2547" s="18"/>
      <c r="D2547" s="18"/>
      <c r="E2547" s="19"/>
      <c r="F2547" s="18"/>
      <c r="G2547" s="13"/>
      <c r="H2547" s="6"/>
      <c r="I2547" s="6"/>
      <c r="J2547" s="6"/>
    </row>
    <row r="2548">
      <c r="A2548" s="17"/>
      <c r="B2548" s="18"/>
      <c r="C2548" s="18"/>
      <c r="D2548" s="18"/>
      <c r="E2548" s="19"/>
      <c r="F2548" s="18"/>
      <c r="G2548" s="13"/>
      <c r="H2548" s="6"/>
      <c r="I2548" s="6"/>
      <c r="J2548" s="6"/>
    </row>
    <row r="2549">
      <c r="A2549" s="17"/>
      <c r="B2549" s="18"/>
      <c r="C2549" s="18"/>
      <c r="D2549" s="18"/>
      <c r="E2549" s="19"/>
      <c r="F2549" s="18"/>
      <c r="G2549" s="13"/>
      <c r="H2549" s="6"/>
      <c r="I2549" s="6"/>
      <c r="J2549" s="6"/>
    </row>
    <row r="2550">
      <c r="A2550" s="17"/>
      <c r="B2550" s="18"/>
      <c r="C2550" s="18"/>
      <c r="D2550" s="18"/>
      <c r="E2550" s="19"/>
      <c r="F2550" s="18"/>
      <c r="G2550" s="13"/>
      <c r="H2550" s="6"/>
      <c r="I2550" s="6"/>
      <c r="J2550" s="6"/>
    </row>
    <row r="2551">
      <c r="A2551" s="17"/>
      <c r="B2551" s="18"/>
      <c r="C2551" s="18"/>
      <c r="D2551" s="18"/>
      <c r="E2551" s="19"/>
      <c r="F2551" s="18"/>
      <c r="G2551" s="13"/>
      <c r="H2551" s="6"/>
      <c r="I2551" s="6"/>
      <c r="J2551" s="6"/>
    </row>
    <row r="2552">
      <c r="A2552" s="17"/>
      <c r="B2552" s="18"/>
      <c r="C2552" s="18"/>
      <c r="D2552" s="18"/>
      <c r="E2552" s="19"/>
      <c r="F2552" s="18"/>
      <c r="G2552" s="13"/>
      <c r="H2552" s="6"/>
      <c r="I2552" s="6"/>
      <c r="J2552" s="6"/>
    </row>
    <row r="2553">
      <c r="A2553" s="17"/>
      <c r="B2553" s="18"/>
      <c r="C2553" s="18"/>
      <c r="D2553" s="18"/>
      <c r="E2553" s="19"/>
      <c r="F2553" s="18"/>
      <c r="G2553" s="13"/>
      <c r="H2553" s="6"/>
      <c r="I2553" s="6"/>
      <c r="J2553" s="6"/>
    </row>
    <row r="2554">
      <c r="A2554" s="17"/>
      <c r="B2554" s="18"/>
      <c r="C2554" s="18"/>
      <c r="D2554" s="18"/>
      <c r="E2554" s="19"/>
      <c r="F2554" s="18"/>
      <c r="G2554" s="13"/>
      <c r="H2554" s="6"/>
      <c r="I2554" s="6"/>
      <c r="J2554" s="6"/>
    </row>
    <row r="2555">
      <c r="A2555" s="17"/>
      <c r="B2555" s="18"/>
      <c r="C2555" s="18"/>
      <c r="D2555" s="18"/>
      <c r="E2555" s="19"/>
      <c r="F2555" s="18"/>
      <c r="G2555" s="13"/>
      <c r="H2555" s="6"/>
      <c r="I2555" s="6"/>
      <c r="J2555" s="6"/>
    </row>
    <row r="2556">
      <c r="A2556" s="17"/>
      <c r="B2556" s="18"/>
      <c r="C2556" s="18"/>
      <c r="D2556" s="18"/>
      <c r="E2556" s="19"/>
      <c r="F2556" s="18"/>
      <c r="G2556" s="13"/>
      <c r="H2556" s="6"/>
      <c r="I2556" s="6"/>
      <c r="J2556" s="6"/>
    </row>
    <row r="2557">
      <c r="A2557" s="17"/>
      <c r="B2557" s="18"/>
      <c r="C2557" s="18"/>
      <c r="D2557" s="18"/>
      <c r="E2557" s="19"/>
      <c r="F2557" s="18"/>
      <c r="G2557" s="13"/>
      <c r="H2557" s="6"/>
      <c r="I2557" s="6"/>
      <c r="J2557" s="6"/>
    </row>
    <row r="2558">
      <c r="A2558" s="17"/>
      <c r="B2558" s="18"/>
      <c r="C2558" s="18"/>
      <c r="D2558" s="18"/>
      <c r="E2558" s="19"/>
      <c r="F2558" s="18"/>
      <c r="G2558" s="13"/>
      <c r="H2558" s="6"/>
      <c r="I2558" s="6"/>
      <c r="J2558" s="6"/>
    </row>
    <row r="2559">
      <c r="A2559" s="17"/>
      <c r="B2559" s="18"/>
      <c r="C2559" s="18"/>
      <c r="D2559" s="18"/>
      <c r="E2559" s="19"/>
      <c r="F2559" s="18"/>
      <c r="G2559" s="13"/>
      <c r="H2559" s="6"/>
      <c r="I2559" s="6"/>
      <c r="J2559" s="6"/>
    </row>
    <row r="2560">
      <c r="A2560" s="17"/>
      <c r="B2560" s="18"/>
      <c r="C2560" s="18"/>
      <c r="D2560" s="18"/>
      <c r="E2560" s="19"/>
      <c r="F2560" s="18"/>
      <c r="G2560" s="13"/>
      <c r="H2560" s="6"/>
      <c r="I2560" s="6"/>
      <c r="J2560" s="6"/>
    </row>
    <row r="2561">
      <c r="A2561" s="17"/>
      <c r="B2561" s="18"/>
      <c r="C2561" s="18"/>
      <c r="D2561" s="18"/>
      <c r="E2561" s="19"/>
      <c r="F2561" s="18"/>
      <c r="G2561" s="13"/>
      <c r="H2561" s="6"/>
      <c r="I2561" s="6"/>
      <c r="J2561" s="6"/>
    </row>
    <row r="2562">
      <c r="A2562" s="17"/>
      <c r="B2562" s="18"/>
      <c r="C2562" s="18"/>
      <c r="D2562" s="18"/>
      <c r="E2562" s="19"/>
      <c r="F2562" s="18"/>
      <c r="G2562" s="13"/>
      <c r="H2562" s="6"/>
      <c r="I2562" s="6"/>
      <c r="J2562" s="6"/>
    </row>
    <row r="2563">
      <c r="A2563" s="17"/>
      <c r="B2563" s="18"/>
      <c r="C2563" s="18"/>
      <c r="D2563" s="18"/>
      <c r="E2563" s="19"/>
      <c r="F2563" s="18"/>
      <c r="G2563" s="13"/>
      <c r="H2563" s="6"/>
      <c r="I2563" s="6"/>
      <c r="J2563" s="6"/>
    </row>
    <row r="2564">
      <c r="A2564" s="17"/>
      <c r="B2564" s="18"/>
      <c r="C2564" s="18"/>
      <c r="D2564" s="18"/>
      <c r="E2564" s="19"/>
      <c r="F2564" s="18"/>
      <c r="G2564" s="13"/>
      <c r="H2564" s="6"/>
      <c r="I2564" s="6"/>
      <c r="J2564" s="6"/>
    </row>
    <row r="2565">
      <c r="A2565" s="17"/>
      <c r="B2565" s="18"/>
      <c r="C2565" s="18"/>
      <c r="D2565" s="18"/>
      <c r="E2565" s="19"/>
      <c r="F2565" s="18"/>
      <c r="G2565" s="13"/>
      <c r="H2565" s="6"/>
      <c r="I2565" s="6"/>
      <c r="J2565" s="6"/>
    </row>
    <row r="2566">
      <c r="A2566" s="17"/>
      <c r="B2566" s="18"/>
      <c r="C2566" s="18"/>
      <c r="D2566" s="18"/>
      <c r="E2566" s="19"/>
      <c r="F2566" s="18"/>
      <c r="G2566" s="13"/>
      <c r="H2566" s="6"/>
      <c r="I2566" s="6"/>
      <c r="J2566" s="6"/>
    </row>
    <row r="2567">
      <c r="A2567" s="17"/>
      <c r="B2567" s="18"/>
      <c r="C2567" s="18"/>
      <c r="D2567" s="18"/>
      <c r="E2567" s="19"/>
      <c r="F2567" s="18"/>
      <c r="G2567" s="13"/>
      <c r="H2567" s="6"/>
      <c r="I2567" s="6"/>
      <c r="J2567" s="6"/>
    </row>
    <row r="2568">
      <c r="A2568" s="17"/>
      <c r="B2568" s="18"/>
      <c r="C2568" s="18"/>
      <c r="D2568" s="18"/>
      <c r="E2568" s="19"/>
      <c r="F2568" s="18"/>
      <c r="G2568" s="13"/>
      <c r="H2568" s="6"/>
      <c r="I2568" s="6"/>
      <c r="J2568" s="6"/>
    </row>
    <row r="2569">
      <c r="A2569" s="17"/>
      <c r="B2569" s="18"/>
      <c r="C2569" s="18"/>
      <c r="D2569" s="18"/>
      <c r="E2569" s="19"/>
      <c r="F2569" s="18"/>
      <c r="G2569" s="13"/>
      <c r="H2569" s="6"/>
      <c r="I2569" s="6"/>
      <c r="J2569" s="6"/>
    </row>
    <row r="2570">
      <c r="A2570" s="17"/>
      <c r="B2570" s="18"/>
      <c r="C2570" s="18"/>
      <c r="D2570" s="18"/>
      <c r="E2570" s="19"/>
      <c r="F2570" s="18"/>
      <c r="G2570" s="13"/>
      <c r="H2570" s="6"/>
      <c r="I2570" s="6"/>
      <c r="J2570" s="6"/>
    </row>
    <row r="2571">
      <c r="A2571" s="17"/>
      <c r="B2571" s="18"/>
      <c r="C2571" s="18"/>
      <c r="D2571" s="18"/>
      <c r="E2571" s="19"/>
      <c r="F2571" s="18"/>
      <c r="G2571" s="13"/>
      <c r="H2571" s="6"/>
      <c r="I2571" s="6"/>
      <c r="J2571" s="6"/>
    </row>
    <row r="2572">
      <c r="A2572" s="17"/>
      <c r="B2572" s="18"/>
      <c r="C2572" s="18"/>
      <c r="D2572" s="18"/>
      <c r="E2572" s="19"/>
      <c r="F2572" s="18"/>
      <c r="G2572" s="13"/>
      <c r="H2572" s="6"/>
      <c r="I2572" s="6"/>
      <c r="J2572" s="6"/>
    </row>
    <row r="2573">
      <c r="A2573" s="17"/>
      <c r="B2573" s="18"/>
      <c r="C2573" s="18"/>
      <c r="D2573" s="18"/>
      <c r="E2573" s="19"/>
      <c r="F2573" s="18"/>
      <c r="G2573" s="13"/>
      <c r="H2573" s="6"/>
      <c r="I2573" s="6"/>
      <c r="J2573" s="6"/>
    </row>
    <row r="2574">
      <c r="A2574" s="17"/>
      <c r="B2574" s="18"/>
      <c r="C2574" s="18"/>
      <c r="D2574" s="18"/>
      <c r="E2574" s="19"/>
      <c r="F2574" s="18"/>
      <c r="G2574" s="13"/>
      <c r="H2574" s="6"/>
      <c r="I2574" s="6"/>
      <c r="J2574" s="6"/>
    </row>
    <row r="2575">
      <c r="A2575" s="17"/>
      <c r="B2575" s="18"/>
      <c r="C2575" s="18"/>
      <c r="D2575" s="18"/>
      <c r="E2575" s="19"/>
      <c r="F2575" s="18"/>
      <c r="G2575" s="13"/>
      <c r="H2575" s="6"/>
      <c r="I2575" s="6"/>
      <c r="J2575" s="6"/>
    </row>
    <row r="2576">
      <c r="A2576" s="17"/>
      <c r="B2576" s="18"/>
      <c r="C2576" s="18"/>
      <c r="D2576" s="18"/>
      <c r="E2576" s="19"/>
      <c r="F2576" s="18"/>
      <c r="G2576" s="13"/>
      <c r="H2576" s="6"/>
      <c r="I2576" s="6"/>
      <c r="J2576" s="6"/>
    </row>
    <row r="2577">
      <c r="A2577" s="17"/>
      <c r="B2577" s="18"/>
      <c r="C2577" s="18"/>
      <c r="D2577" s="18"/>
      <c r="E2577" s="19"/>
      <c r="F2577" s="18"/>
      <c r="G2577" s="13"/>
      <c r="H2577" s="6"/>
      <c r="I2577" s="6"/>
      <c r="J2577" s="6"/>
    </row>
    <row r="2578">
      <c r="A2578" s="17"/>
      <c r="B2578" s="18"/>
      <c r="C2578" s="18"/>
      <c r="D2578" s="18"/>
      <c r="E2578" s="19"/>
      <c r="F2578" s="18"/>
      <c r="G2578" s="13"/>
      <c r="H2578" s="6"/>
      <c r="I2578" s="6"/>
      <c r="J2578" s="6"/>
    </row>
    <row r="2579">
      <c r="A2579" s="17"/>
      <c r="B2579" s="18"/>
      <c r="C2579" s="18"/>
      <c r="D2579" s="18"/>
      <c r="E2579" s="19"/>
      <c r="F2579" s="18"/>
      <c r="G2579" s="13"/>
      <c r="H2579" s="6"/>
      <c r="I2579" s="6"/>
      <c r="J2579" s="6"/>
    </row>
    <row r="2580">
      <c r="A2580" s="17"/>
      <c r="B2580" s="18"/>
      <c r="C2580" s="18"/>
      <c r="D2580" s="18"/>
      <c r="E2580" s="19"/>
      <c r="F2580" s="18"/>
      <c r="G2580" s="13"/>
      <c r="H2580" s="6"/>
      <c r="I2580" s="6"/>
      <c r="J2580" s="6"/>
    </row>
    <row r="2581">
      <c r="A2581" s="17"/>
      <c r="B2581" s="18"/>
      <c r="C2581" s="18"/>
      <c r="D2581" s="18"/>
      <c r="E2581" s="19"/>
      <c r="F2581" s="18"/>
      <c r="G2581" s="13"/>
      <c r="H2581" s="6"/>
      <c r="I2581" s="6"/>
      <c r="J2581" s="6"/>
    </row>
    <row r="2582">
      <c r="A2582" s="17"/>
      <c r="B2582" s="18"/>
      <c r="C2582" s="18"/>
      <c r="D2582" s="18"/>
      <c r="E2582" s="19"/>
      <c r="F2582" s="18"/>
      <c r="G2582" s="13"/>
      <c r="H2582" s="6"/>
      <c r="I2582" s="6"/>
      <c r="J2582" s="6"/>
    </row>
    <row r="2583">
      <c r="A2583" s="17"/>
      <c r="B2583" s="18"/>
      <c r="C2583" s="18"/>
      <c r="D2583" s="18"/>
      <c r="E2583" s="19"/>
      <c r="F2583" s="18"/>
      <c r="G2583" s="13"/>
      <c r="H2583" s="6"/>
      <c r="I2583" s="6"/>
      <c r="J2583" s="6"/>
    </row>
    <row r="2584">
      <c r="A2584" s="17"/>
      <c r="B2584" s="18"/>
      <c r="C2584" s="18"/>
      <c r="D2584" s="18"/>
      <c r="E2584" s="19"/>
      <c r="F2584" s="18"/>
      <c r="G2584" s="13"/>
      <c r="H2584" s="6"/>
      <c r="I2584" s="6"/>
      <c r="J2584" s="6"/>
    </row>
    <row r="2585">
      <c r="A2585" s="17"/>
      <c r="B2585" s="18"/>
      <c r="C2585" s="18"/>
      <c r="D2585" s="18"/>
      <c r="E2585" s="19"/>
      <c r="F2585" s="18"/>
      <c r="G2585" s="13"/>
      <c r="H2585" s="6"/>
      <c r="I2585" s="6"/>
      <c r="J2585" s="6"/>
    </row>
    <row r="2586">
      <c r="A2586" s="17"/>
      <c r="B2586" s="18"/>
      <c r="C2586" s="18"/>
      <c r="D2586" s="18"/>
      <c r="E2586" s="19"/>
      <c r="F2586" s="18"/>
      <c r="G2586" s="13"/>
      <c r="H2586" s="6"/>
      <c r="I2586" s="6"/>
      <c r="J2586" s="6"/>
    </row>
    <row r="2587">
      <c r="A2587" s="17"/>
      <c r="B2587" s="18"/>
      <c r="C2587" s="18"/>
      <c r="D2587" s="18"/>
      <c r="E2587" s="19"/>
      <c r="F2587" s="18"/>
      <c r="G2587" s="13"/>
      <c r="H2587" s="6"/>
      <c r="I2587" s="6"/>
      <c r="J2587" s="6"/>
    </row>
    <row r="2588">
      <c r="A2588" s="17"/>
      <c r="B2588" s="18"/>
      <c r="C2588" s="18"/>
      <c r="D2588" s="18"/>
      <c r="E2588" s="19"/>
      <c r="F2588" s="18"/>
      <c r="G2588" s="13"/>
      <c r="H2588" s="6"/>
      <c r="I2588" s="6"/>
      <c r="J2588" s="6"/>
    </row>
    <row r="2589">
      <c r="A2589" s="17"/>
      <c r="B2589" s="18"/>
      <c r="C2589" s="18"/>
      <c r="D2589" s="18"/>
      <c r="E2589" s="19"/>
      <c r="F2589" s="18"/>
      <c r="G2589" s="13"/>
      <c r="H2589" s="6"/>
      <c r="I2589" s="6"/>
      <c r="J2589" s="6"/>
    </row>
    <row r="2590">
      <c r="A2590" s="17"/>
      <c r="B2590" s="18"/>
      <c r="C2590" s="18"/>
      <c r="D2590" s="18"/>
      <c r="E2590" s="19"/>
      <c r="F2590" s="18"/>
      <c r="G2590" s="13"/>
      <c r="H2590" s="6"/>
      <c r="I2590" s="6"/>
      <c r="J2590" s="6"/>
    </row>
    <row r="2591">
      <c r="A2591" s="17"/>
      <c r="B2591" s="18"/>
      <c r="C2591" s="18"/>
      <c r="D2591" s="18"/>
      <c r="E2591" s="19"/>
      <c r="F2591" s="18"/>
      <c r="G2591" s="13"/>
      <c r="H2591" s="6"/>
      <c r="I2591" s="6"/>
      <c r="J2591" s="6"/>
    </row>
    <row r="2592">
      <c r="A2592" s="17"/>
      <c r="B2592" s="18"/>
      <c r="C2592" s="18"/>
      <c r="D2592" s="18"/>
      <c r="E2592" s="19"/>
      <c r="F2592" s="18"/>
      <c r="G2592" s="13"/>
      <c r="H2592" s="6"/>
      <c r="I2592" s="6"/>
      <c r="J2592" s="6"/>
    </row>
    <row r="2593">
      <c r="A2593" s="17"/>
      <c r="B2593" s="18"/>
      <c r="C2593" s="18"/>
      <c r="D2593" s="18"/>
      <c r="E2593" s="19"/>
      <c r="F2593" s="18"/>
      <c r="G2593" s="13"/>
      <c r="H2593" s="6"/>
      <c r="I2593" s="6"/>
      <c r="J2593" s="6"/>
    </row>
    <row r="2594">
      <c r="A2594" s="17"/>
      <c r="B2594" s="18"/>
      <c r="C2594" s="18"/>
      <c r="D2594" s="18"/>
      <c r="E2594" s="19"/>
      <c r="F2594" s="18"/>
      <c r="G2594" s="13"/>
      <c r="H2594" s="6"/>
      <c r="I2594" s="6"/>
      <c r="J2594" s="6"/>
    </row>
    <row r="2595">
      <c r="A2595" s="17"/>
      <c r="B2595" s="18"/>
      <c r="C2595" s="18"/>
      <c r="D2595" s="18"/>
      <c r="E2595" s="19"/>
      <c r="F2595" s="18"/>
      <c r="G2595" s="13"/>
      <c r="H2595" s="6"/>
      <c r="I2595" s="6"/>
      <c r="J2595" s="6"/>
    </row>
    <row r="2596">
      <c r="A2596" s="17"/>
      <c r="B2596" s="18"/>
      <c r="C2596" s="18"/>
      <c r="D2596" s="18"/>
      <c r="E2596" s="19"/>
      <c r="F2596" s="18"/>
      <c r="G2596" s="13"/>
      <c r="H2596" s="6"/>
      <c r="I2596" s="6"/>
      <c r="J2596" s="6"/>
    </row>
    <row r="2597">
      <c r="A2597" s="17"/>
      <c r="B2597" s="18"/>
      <c r="C2597" s="18"/>
      <c r="D2597" s="18"/>
      <c r="E2597" s="19"/>
      <c r="F2597" s="18"/>
      <c r="G2597" s="13"/>
      <c r="H2597" s="6"/>
      <c r="I2597" s="6"/>
      <c r="J2597" s="6"/>
    </row>
    <row r="2598">
      <c r="A2598" s="17"/>
      <c r="B2598" s="18"/>
      <c r="C2598" s="18"/>
      <c r="D2598" s="18"/>
      <c r="E2598" s="19"/>
      <c r="F2598" s="18"/>
      <c r="G2598" s="13"/>
      <c r="H2598" s="6"/>
      <c r="I2598" s="6"/>
      <c r="J2598" s="6"/>
    </row>
    <row r="2599">
      <c r="A2599" s="17"/>
      <c r="B2599" s="18"/>
      <c r="C2599" s="18"/>
      <c r="D2599" s="18"/>
      <c r="E2599" s="19"/>
      <c r="F2599" s="18"/>
      <c r="G2599" s="13"/>
      <c r="H2599" s="6"/>
      <c r="I2599" s="6"/>
      <c r="J2599" s="6"/>
    </row>
    <row r="2600">
      <c r="A2600" s="17"/>
      <c r="B2600" s="18"/>
      <c r="C2600" s="18"/>
      <c r="D2600" s="18"/>
      <c r="E2600" s="19"/>
      <c r="F2600" s="18"/>
      <c r="G2600" s="13"/>
      <c r="H2600" s="6"/>
      <c r="I2600" s="6"/>
      <c r="J2600" s="6"/>
    </row>
    <row r="2601">
      <c r="A2601" s="17"/>
      <c r="B2601" s="18"/>
      <c r="C2601" s="18"/>
      <c r="D2601" s="18"/>
      <c r="E2601" s="19"/>
      <c r="F2601" s="18"/>
      <c r="G2601" s="13"/>
      <c r="H2601" s="6"/>
      <c r="I2601" s="6"/>
      <c r="J2601" s="6"/>
    </row>
    <row r="2602">
      <c r="A2602" s="17"/>
      <c r="B2602" s="18"/>
      <c r="C2602" s="18"/>
      <c r="D2602" s="18"/>
      <c r="E2602" s="19"/>
      <c r="F2602" s="18"/>
      <c r="G2602" s="13"/>
      <c r="H2602" s="6"/>
      <c r="I2602" s="6"/>
      <c r="J2602" s="6"/>
    </row>
    <row r="2603">
      <c r="A2603" s="17"/>
      <c r="B2603" s="18"/>
      <c r="C2603" s="18"/>
      <c r="D2603" s="18"/>
      <c r="E2603" s="19"/>
      <c r="F2603" s="18"/>
      <c r="G2603" s="13"/>
      <c r="H2603" s="6"/>
      <c r="I2603" s="6"/>
      <c r="J2603" s="6"/>
    </row>
    <row r="2604">
      <c r="A2604" s="17"/>
      <c r="B2604" s="18"/>
      <c r="C2604" s="18"/>
      <c r="D2604" s="18"/>
      <c r="E2604" s="19"/>
      <c r="F2604" s="18"/>
      <c r="G2604" s="13"/>
      <c r="H2604" s="6"/>
      <c r="I2604" s="6"/>
      <c r="J2604" s="6"/>
    </row>
    <row r="2605">
      <c r="A2605" s="17"/>
      <c r="B2605" s="18"/>
      <c r="C2605" s="18"/>
      <c r="D2605" s="18"/>
      <c r="E2605" s="19"/>
      <c r="F2605" s="18"/>
      <c r="G2605" s="13"/>
      <c r="H2605" s="6"/>
      <c r="I2605" s="6"/>
      <c r="J2605" s="6"/>
    </row>
    <row r="2606">
      <c r="A2606" s="17"/>
      <c r="B2606" s="18"/>
      <c r="C2606" s="18"/>
      <c r="D2606" s="18"/>
      <c r="E2606" s="19"/>
      <c r="F2606" s="18"/>
      <c r="G2606" s="13"/>
      <c r="H2606" s="6"/>
      <c r="I2606" s="6"/>
      <c r="J2606" s="6"/>
    </row>
    <row r="2607">
      <c r="A2607" s="17"/>
      <c r="B2607" s="18"/>
      <c r="C2607" s="18"/>
      <c r="D2607" s="18"/>
      <c r="E2607" s="19"/>
      <c r="F2607" s="18"/>
      <c r="G2607" s="13"/>
      <c r="H2607" s="6"/>
      <c r="I2607" s="6"/>
      <c r="J2607" s="6"/>
    </row>
    <row r="2608">
      <c r="A2608" s="17"/>
      <c r="B2608" s="18"/>
      <c r="C2608" s="18"/>
      <c r="D2608" s="18"/>
      <c r="E2608" s="19"/>
      <c r="F2608" s="18"/>
      <c r="G2608" s="13"/>
      <c r="H2608" s="6"/>
      <c r="I2608" s="6"/>
      <c r="J2608" s="6"/>
    </row>
    <row r="2609">
      <c r="A2609" s="17"/>
      <c r="B2609" s="18"/>
      <c r="C2609" s="18"/>
      <c r="D2609" s="18"/>
      <c r="E2609" s="19"/>
      <c r="F2609" s="18"/>
      <c r="G2609" s="13"/>
      <c r="H2609" s="6"/>
      <c r="I2609" s="6"/>
      <c r="J2609" s="6"/>
    </row>
    <row r="2610">
      <c r="A2610" s="17"/>
      <c r="B2610" s="18"/>
      <c r="C2610" s="18"/>
      <c r="D2610" s="18"/>
      <c r="E2610" s="19"/>
      <c r="F2610" s="18"/>
      <c r="G2610" s="13"/>
      <c r="H2610" s="6"/>
      <c r="I2610" s="6"/>
      <c r="J2610" s="6"/>
    </row>
    <row r="2611">
      <c r="A2611" s="17"/>
      <c r="B2611" s="18"/>
      <c r="C2611" s="18"/>
      <c r="D2611" s="18"/>
      <c r="E2611" s="19"/>
      <c r="F2611" s="18"/>
      <c r="G2611" s="13"/>
      <c r="H2611" s="6"/>
      <c r="I2611" s="6"/>
      <c r="J2611" s="6"/>
    </row>
    <row r="2612">
      <c r="A2612" s="17"/>
      <c r="B2612" s="18"/>
      <c r="C2612" s="18"/>
      <c r="D2612" s="18"/>
      <c r="E2612" s="19"/>
      <c r="F2612" s="18"/>
      <c r="G2612" s="13"/>
      <c r="H2612" s="6"/>
      <c r="I2612" s="6"/>
      <c r="J2612" s="6"/>
    </row>
    <row r="2613">
      <c r="A2613" s="17"/>
      <c r="B2613" s="18"/>
      <c r="C2613" s="18"/>
      <c r="D2613" s="18"/>
      <c r="E2613" s="19"/>
      <c r="F2613" s="18"/>
      <c r="G2613" s="13"/>
      <c r="H2613" s="6"/>
      <c r="I2613" s="6"/>
      <c r="J2613" s="6"/>
    </row>
    <row r="2614">
      <c r="A2614" s="17"/>
      <c r="B2614" s="18"/>
      <c r="C2614" s="18"/>
      <c r="D2614" s="18"/>
      <c r="E2614" s="19"/>
      <c r="F2614" s="18"/>
      <c r="G2614" s="13"/>
      <c r="H2614" s="6"/>
      <c r="I2614" s="6"/>
      <c r="J2614" s="6"/>
    </row>
    <row r="2615">
      <c r="A2615" s="17"/>
      <c r="B2615" s="18"/>
      <c r="C2615" s="18"/>
      <c r="D2615" s="18"/>
      <c r="E2615" s="19"/>
      <c r="F2615" s="18"/>
      <c r="G2615" s="13"/>
      <c r="H2615" s="6"/>
      <c r="I2615" s="6"/>
      <c r="J2615" s="6"/>
    </row>
    <row r="2616">
      <c r="A2616" s="17"/>
      <c r="B2616" s="18"/>
      <c r="C2616" s="18"/>
      <c r="D2616" s="18"/>
      <c r="E2616" s="19"/>
      <c r="F2616" s="18"/>
      <c r="G2616" s="13"/>
      <c r="H2616" s="6"/>
      <c r="I2616" s="6"/>
      <c r="J2616" s="6"/>
    </row>
    <row r="2617">
      <c r="A2617" s="17"/>
      <c r="B2617" s="18"/>
      <c r="C2617" s="18"/>
      <c r="D2617" s="18"/>
      <c r="E2617" s="19"/>
      <c r="F2617" s="18"/>
      <c r="G2617" s="13"/>
      <c r="H2617" s="6"/>
      <c r="I2617" s="6"/>
      <c r="J2617" s="6"/>
    </row>
    <row r="2618">
      <c r="A2618" s="17"/>
      <c r="B2618" s="18"/>
      <c r="C2618" s="18"/>
      <c r="D2618" s="18"/>
      <c r="E2618" s="19"/>
      <c r="F2618" s="18"/>
      <c r="G2618" s="13"/>
      <c r="H2618" s="6"/>
      <c r="I2618" s="6"/>
      <c r="J2618" s="6"/>
    </row>
    <row r="2619">
      <c r="A2619" s="17"/>
      <c r="B2619" s="18"/>
      <c r="C2619" s="18"/>
      <c r="D2619" s="18"/>
      <c r="E2619" s="19"/>
      <c r="F2619" s="18"/>
      <c r="G2619" s="13"/>
      <c r="H2619" s="6"/>
      <c r="I2619" s="6"/>
      <c r="J2619" s="6"/>
    </row>
    <row r="2620">
      <c r="A2620" s="17"/>
      <c r="B2620" s="18"/>
      <c r="C2620" s="18"/>
      <c r="D2620" s="18"/>
      <c r="E2620" s="19"/>
      <c r="F2620" s="18"/>
      <c r="G2620" s="13"/>
      <c r="H2620" s="6"/>
      <c r="I2620" s="6"/>
      <c r="J2620" s="6"/>
    </row>
    <row r="2621">
      <c r="A2621" s="17"/>
      <c r="B2621" s="18"/>
      <c r="C2621" s="18"/>
      <c r="D2621" s="18"/>
      <c r="E2621" s="19"/>
      <c r="F2621" s="18"/>
      <c r="G2621" s="13"/>
      <c r="H2621" s="6"/>
      <c r="I2621" s="6"/>
      <c r="J2621" s="6"/>
    </row>
    <row r="2622">
      <c r="A2622" s="17"/>
      <c r="B2622" s="18"/>
      <c r="C2622" s="18"/>
      <c r="D2622" s="18"/>
      <c r="E2622" s="19"/>
      <c r="F2622" s="18"/>
      <c r="G2622" s="13"/>
      <c r="H2622" s="6"/>
      <c r="I2622" s="6"/>
      <c r="J2622" s="6"/>
    </row>
    <row r="2623">
      <c r="A2623" s="17"/>
      <c r="B2623" s="18"/>
      <c r="C2623" s="18"/>
      <c r="D2623" s="18"/>
      <c r="E2623" s="19"/>
      <c r="F2623" s="18"/>
      <c r="G2623" s="13"/>
      <c r="H2623" s="6"/>
      <c r="I2623" s="6"/>
      <c r="J2623" s="6"/>
    </row>
    <row r="2624">
      <c r="A2624" s="17"/>
      <c r="B2624" s="18"/>
      <c r="C2624" s="18"/>
      <c r="D2624" s="18"/>
      <c r="E2624" s="19"/>
      <c r="F2624" s="18"/>
      <c r="G2624" s="13"/>
      <c r="H2624" s="6"/>
      <c r="I2624" s="6"/>
      <c r="J2624" s="6"/>
    </row>
    <row r="2625">
      <c r="A2625" s="17"/>
      <c r="B2625" s="18"/>
      <c r="C2625" s="18"/>
      <c r="D2625" s="18"/>
      <c r="E2625" s="19"/>
      <c r="F2625" s="18"/>
      <c r="G2625" s="13"/>
      <c r="H2625" s="6"/>
      <c r="I2625" s="6"/>
      <c r="J2625" s="6"/>
    </row>
    <row r="2626">
      <c r="A2626" s="17"/>
      <c r="B2626" s="18"/>
      <c r="C2626" s="18"/>
      <c r="D2626" s="18"/>
      <c r="E2626" s="19"/>
      <c r="F2626" s="18"/>
      <c r="G2626" s="13"/>
      <c r="H2626" s="6"/>
      <c r="I2626" s="6"/>
      <c r="J2626" s="6"/>
    </row>
    <row r="2627">
      <c r="A2627" s="17"/>
      <c r="B2627" s="18"/>
      <c r="C2627" s="18"/>
      <c r="D2627" s="18"/>
      <c r="E2627" s="19"/>
      <c r="F2627" s="18"/>
      <c r="G2627" s="13"/>
      <c r="H2627" s="6"/>
      <c r="I2627" s="6"/>
      <c r="J2627" s="6"/>
    </row>
    <row r="2628">
      <c r="A2628" s="17"/>
      <c r="B2628" s="18"/>
      <c r="C2628" s="18"/>
      <c r="D2628" s="18"/>
      <c r="E2628" s="19"/>
      <c r="F2628" s="18"/>
      <c r="G2628" s="13"/>
      <c r="H2628" s="6"/>
      <c r="I2628" s="6"/>
      <c r="J2628" s="6"/>
    </row>
    <row r="2629">
      <c r="A2629" s="17"/>
      <c r="B2629" s="18"/>
      <c r="C2629" s="18"/>
      <c r="D2629" s="18"/>
      <c r="E2629" s="19"/>
      <c r="F2629" s="18"/>
      <c r="G2629" s="13"/>
      <c r="H2629" s="6"/>
      <c r="I2629" s="6"/>
      <c r="J2629" s="6"/>
    </row>
    <row r="2630">
      <c r="A2630" s="17"/>
      <c r="B2630" s="18"/>
      <c r="C2630" s="18"/>
      <c r="D2630" s="18"/>
      <c r="E2630" s="19"/>
      <c r="F2630" s="18"/>
      <c r="G2630" s="13"/>
      <c r="H2630" s="6"/>
      <c r="I2630" s="6"/>
      <c r="J2630" s="6"/>
    </row>
    <row r="2631">
      <c r="A2631" s="17"/>
      <c r="B2631" s="18"/>
      <c r="C2631" s="18"/>
      <c r="D2631" s="18"/>
      <c r="E2631" s="19"/>
      <c r="F2631" s="18"/>
      <c r="G2631" s="13"/>
      <c r="H2631" s="6"/>
      <c r="I2631" s="6"/>
      <c r="J2631" s="6"/>
    </row>
    <row r="2632">
      <c r="A2632" s="17"/>
      <c r="B2632" s="18"/>
      <c r="C2632" s="18"/>
      <c r="D2632" s="18"/>
      <c r="E2632" s="19"/>
      <c r="F2632" s="18"/>
      <c r="G2632" s="13"/>
      <c r="H2632" s="6"/>
      <c r="I2632" s="6"/>
      <c r="J2632" s="6"/>
    </row>
    <row r="2633">
      <c r="A2633" s="17"/>
      <c r="B2633" s="18"/>
      <c r="C2633" s="18"/>
      <c r="D2633" s="18"/>
      <c r="E2633" s="19"/>
      <c r="F2633" s="18"/>
      <c r="G2633" s="13"/>
      <c r="H2633" s="6"/>
      <c r="I2633" s="6"/>
      <c r="J2633" s="6"/>
    </row>
    <row r="2634">
      <c r="A2634" s="17"/>
      <c r="B2634" s="18"/>
      <c r="C2634" s="18"/>
      <c r="D2634" s="18"/>
      <c r="E2634" s="19"/>
      <c r="F2634" s="18"/>
      <c r="G2634" s="13"/>
      <c r="H2634" s="6"/>
      <c r="I2634" s="6"/>
      <c r="J2634" s="6"/>
    </row>
    <row r="2635">
      <c r="A2635" s="17"/>
      <c r="B2635" s="18"/>
      <c r="C2635" s="18"/>
      <c r="D2635" s="18"/>
      <c r="E2635" s="19"/>
      <c r="F2635" s="18"/>
      <c r="G2635" s="13"/>
      <c r="H2635" s="6"/>
      <c r="I2635" s="6"/>
      <c r="J2635" s="6"/>
    </row>
    <row r="2636">
      <c r="A2636" s="17"/>
      <c r="B2636" s="18"/>
      <c r="C2636" s="18"/>
      <c r="D2636" s="18"/>
      <c r="E2636" s="19"/>
      <c r="F2636" s="18"/>
      <c r="G2636" s="13"/>
      <c r="H2636" s="6"/>
      <c r="I2636" s="6"/>
      <c r="J2636" s="6"/>
    </row>
    <row r="2637">
      <c r="A2637" s="17"/>
      <c r="B2637" s="18"/>
      <c r="C2637" s="18"/>
      <c r="D2637" s="18"/>
      <c r="E2637" s="19"/>
      <c r="F2637" s="18"/>
      <c r="G2637" s="13"/>
      <c r="H2637" s="6"/>
      <c r="I2637" s="6"/>
      <c r="J2637" s="6"/>
    </row>
    <row r="2638">
      <c r="A2638" s="17"/>
      <c r="B2638" s="18"/>
      <c r="C2638" s="18"/>
      <c r="D2638" s="18"/>
      <c r="E2638" s="19"/>
      <c r="F2638" s="18"/>
      <c r="G2638" s="13"/>
      <c r="H2638" s="6"/>
      <c r="I2638" s="6"/>
      <c r="J2638" s="6"/>
    </row>
    <row r="2639">
      <c r="A2639" s="17"/>
      <c r="B2639" s="18"/>
      <c r="C2639" s="18"/>
      <c r="D2639" s="18"/>
      <c r="E2639" s="19"/>
      <c r="F2639" s="18"/>
      <c r="G2639" s="13"/>
      <c r="H2639" s="6"/>
      <c r="I2639" s="6"/>
      <c r="J2639" s="6"/>
    </row>
    <row r="2640">
      <c r="A2640" s="17"/>
      <c r="B2640" s="18"/>
      <c r="C2640" s="18"/>
      <c r="D2640" s="18"/>
      <c r="E2640" s="19"/>
      <c r="F2640" s="18"/>
      <c r="G2640" s="13"/>
      <c r="H2640" s="6"/>
      <c r="I2640" s="6"/>
      <c r="J2640" s="6"/>
    </row>
    <row r="2641">
      <c r="A2641" s="17"/>
      <c r="B2641" s="18"/>
      <c r="C2641" s="18"/>
      <c r="D2641" s="18"/>
      <c r="E2641" s="19"/>
      <c r="F2641" s="18"/>
      <c r="G2641" s="13"/>
      <c r="H2641" s="6"/>
      <c r="I2641" s="6"/>
      <c r="J2641" s="6"/>
    </row>
    <row r="2642">
      <c r="A2642" s="17"/>
      <c r="B2642" s="18"/>
      <c r="C2642" s="18"/>
      <c r="D2642" s="18"/>
      <c r="E2642" s="19"/>
      <c r="F2642" s="18"/>
      <c r="G2642" s="13"/>
      <c r="H2642" s="6"/>
      <c r="I2642" s="6"/>
      <c r="J2642" s="6"/>
    </row>
    <row r="2643">
      <c r="A2643" s="17"/>
      <c r="B2643" s="18"/>
      <c r="C2643" s="18"/>
      <c r="D2643" s="18"/>
      <c r="E2643" s="19"/>
      <c r="F2643" s="18"/>
      <c r="G2643" s="13"/>
      <c r="H2643" s="6"/>
      <c r="I2643" s="6"/>
      <c r="J2643" s="6"/>
    </row>
    <row r="2644">
      <c r="A2644" s="17"/>
      <c r="B2644" s="18"/>
      <c r="C2644" s="18"/>
      <c r="D2644" s="18"/>
      <c r="E2644" s="19"/>
      <c r="F2644" s="18"/>
      <c r="G2644" s="13"/>
      <c r="H2644" s="6"/>
      <c r="I2644" s="6"/>
      <c r="J2644" s="6"/>
    </row>
    <row r="2645">
      <c r="A2645" s="17"/>
      <c r="B2645" s="18"/>
      <c r="C2645" s="18"/>
      <c r="D2645" s="18"/>
      <c r="E2645" s="19"/>
      <c r="F2645" s="18"/>
      <c r="G2645" s="13"/>
      <c r="H2645" s="6"/>
      <c r="I2645" s="6"/>
      <c r="J2645" s="6"/>
    </row>
    <row r="2646">
      <c r="A2646" s="17"/>
      <c r="B2646" s="18"/>
      <c r="C2646" s="18"/>
      <c r="D2646" s="18"/>
      <c r="E2646" s="19"/>
      <c r="F2646" s="18"/>
      <c r="G2646" s="13"/>
      <c r="H2646" s="6"/>
      <c r="I2646" s="6"/>
      <c r="J2646" s="6"/>
    </row>
    <row r="2647">
      <c r="A2647" s="17"/>
      <c r="B2647" s="18"/>
      <c r="C2647" s="18"/>
      <c r="D2647" s="18"/>
      <c r="E2647" s="19"/>
      <c r="F2647" s="18"/>
      <c r="G2647" s="13"/>
      <c r="H2647" s="6"/>
      <c r="I2647" s="6"/>
      <c r="J2647" s="6"/>
    </row>
    <row r="2648">
      <c r="A2648" s="17"/>
      <c r="B2648" s="18"/>
      <c r="C2648" s="18"/>
      <c r="D2648" s="18"/>
      <c r="E2648" s="19"/>
      <c r="F2648" s="18"/>
      <c r="G2648" s="13"/>
      <c r="H2648" s="6"/>
      <c r="I2648" s="6"/>
      <c r="J2648" s="6"/>
    </row>
    <row r="2649">
      <c r="A2649" s="17"/>
      <c r="B2649" s="18"/>
      <c r="C2649" s="18"/>
      <c r="D2649" s="18"/>
      <c r="E2649" s="19"/>
      <c r="F2649" s="18"/>
      <c r="G2649" s="13"/>
      <c r="H2649" s="6"/>
      <c r="I2649" s="6"/>
      <c r="J2649" s="6"/>
    </row>
    <row r="2650">
      <c r="A2650" s="17"/>
      <c r="B2650" s="18"/>
      <c r="C2650" s="18"/>
      <c r="D2650" s="18"/>
      <c r="E2650" s="19"/>
      <c r="F2650" s="18"/>
      <c r="G2650" s="13"/>
      <c r="H2650" s="6"/>
      <c r="I2650" s="6"/>
      <c r="J2650" s="6"/>
    </row>
    <row r="2651">
      <c r="A2651" s="17"/>
      <c r="B2651" s="18"/>
      <c r="C2651" s="18"/>
      <c r="D2651" s="18"/>
      <c r="E2651" s="19"/>
      <c r="F2651" s="18"/>
      <c r="G2651" s="13"/>
      <c r="H2651" s="6"/>
      <c r="I2651" s="6"/>
      <c r="J2651" s="6"/>
    </row>
    <row r="2652">
      <c r="A2652" s="17"/>
      <c r="B2652" s="18"/>
      <c r="C2652" s="18"/>
      <c r="D2652" s="18"/>
      <c r="E2652" s="19"/>
      <c r="F2652" s="18"/>
      <c r="G2652" s="13"/>
      <c r="H2652" s="6"/>
      <c r="I2652" s="6"/>
      <c r="J2652" s="6"/>
    </row>
    <row r="2653">
      <c r="A2653" s="17"/>
      <c r="B2653" s="18"/>
      <c r="C2653" s="18"/>
      <c r="D2653" s="18"/>
      <c r="E2653" s="19"/>
      <c r="F2653" s="18"/>
      <c r="G2653" s="13"/>
      <c r="H2653" s="6"/>
      <c r="I2653" s="6"/>
      <c r="J2653" s="6"/>
    </row>
    <row r="2654">
      <c r="A2654" s="17"/>
      <c r="B2654" s="18"/>
      <c r="C2654" s="18"/>
      <c r="D2654" s="18"/>
      <c r="E2654" s="19"/>
      <c r="F2654" s="18"/>
      <c r="G2654" s="13"/>
      <c r="H2654" s="6"/>
      <c r="I2654" s="6"/>
      <c r="J2654" s="6"/>
    </row>
    <row r="2655">
      <c r="A2655" s="17"/>
      <c r="B2655" s="18"/>
      <c r="C2655" s="18"/>
      <c r="D2655" s="18"/>
      <c r="E2655" s="19"/>
      <c r="F2655" s="18"/>
      <c r="G2655" s="13"/>
      <c r="H2655" s="6"/>
      <c r="I2655" s="6"/>
      <c r="J2655" s="6"/>
    </row>
    <row r="2656">
      <c r="A2656" s="17"/>
      <c r="B2656" s="18"/>
      <c r="C2656" s="18"/>
      <c r="D2656" s="18"/>
      <c r="E2656" s="19"/>
      <c r="F2656" s="18"/>
      <c r="G2656" s="13"/>
      <c r="H2656" s="6"/>
      <c r="I2656" s="6"/>
      <c r="J2656" s="6"/>
    </row>
    <row r="2657">
      <c r="A2657" s="17"/>
      <c r="B2657" s="18"/>
      <c r="C2657" s="18"/>
      <c r="D2657" s="18"/>
      <c r="E2657" s="19"/>
      <c r="F2657" s="18"/>
      <c r="G2657" s="13"/>
      <c r="H2657" s="6"/>
      <c r="I2657" s="6"/>
      <c r="J2657" s="6"/>
    </row>
    <row r="2658">
      <c r="A2658" s="17"/>
      <c r="B2658" s="18"/>
      <c r="C2658" s="18"/>
      <c r="D2658" s="18"/>
      <c r="E2658" s="19"/>
      <c r="F2658" s="18"/>
      <c r="G2658" s="13"/>
      <c r="H2658" s="6"/>
      <c r="I2658" s="6"/>
      <c r="J2658" s="6"/>
    </row>
    <row r="2659">
      <c r="A2659" s="17"/>
      <c r="B2659" s="18"/>
      <c r="C2659" s="18"/>
      <c r="D2659" s="18"/>
      <c r="E2659" s="19"/>
      <c r="F2659" s="18"/>
      <c r="G2659" s="13"/>
      <c r="H2659" s="6"/>
      <c r="I2659" s="6"/>
      <c r="J2659" s="6"/>
    </row>
    <row r="2660">
      <c r="A2660" s="17"/>
      <c r="B2660" s="18"/>
      <c r="C2660" s="18"/>
      <c r="D2660" s="18"/>
      <c r="E2660" s="19"/>
      <c r="F2660" s="18"/>
      <c r="G2660" s="13"/>
      <c r="H2660" s="6"/>
      <c r="I2660" s="6"/>
      <c r="J2660" s="6"/>
    </row>
    <row r="2661">
      <c r="A2661" s="17"/>
      <c r="B2661" s="18"/>
      <c r="C2661" s="18"/>
      <c r="D2661" s="18"/>
      <c r="E2661" s="19"/>
      <c r="F2661" s="18"/>
      <c r="G2661" s="13"/>
      <c r="H2661" s="6"/>
      <c r="I2661" s="6"/>
      <c r="J2661" s="6"/>
    </row>
    <row r="2662">
      <c r="A2662" s="17"/>
      <c r="B2662" s="18"/>
      <c r="C2662" s="18"/>
      <c r="D2662" s="18"/>
      <c r="E2662" s="19"/>
      <c r="F2662" s="18"/>
      <c r="G2662" s="13"/>
      <c r="H2662" s="6"/>
      <c r="I2662" s="6"/>
      <c r="J2662" s="6"/>
    </row>
    <row r="2663">
      <c r="A2663" s="17"/>
      <c r="B2663" s="18"/>
      <c r="C2663" s="18"/>
      <c r="D2663" s="18"/>
      <c r="E2663" s="19"/>
      <c r="F2663" s="18"/>
      <c r="G2663" s="13"/>
      <c r="H2663" s="6"/>
      <c r="I2663" s="6"/>
      <c r="J2663" s="6"/>
    </row>
    <row r="2664">
      <c r="A2664" s="17"/>
      <c r="B2664" s="18"/>
      <c r="C2664" s="18"/>
      <c r="D2664" s="18"/>
      <c r="E2664" s="19"/>
      <c r="F2664" s="18"/>
      <c r="G2664" s="13"/>
      <c r="H2664" s="6"/>
      <c r="I2664" s="6"/>
      <c r="J2664" s="6"/>
    </row>
    <row r="2665">
      <c r="A2665" s="17"/>
      <c r="B2665" s="18"/>
      <c r="C2665" s="18"/>
      <c r="D2665" s="18"/>
      <c r="E2665" s="19"/>
      <c r="F2665" s="18"/>
      <c r="G2665" s="13"/>
      <c r="H2665" s="6"/>
      <c r="I2665" s="6"/>
      <c r="J2665" s="6"/>
    </row>
    <row r="2666">
      <c r="A2666" s="17"/>
      <c r="B2666" s="18"/>
      <c r="C2666" s="18"/>
      <c r="D2666" s="18"/>
      <c r="E2666" s="19"/>
      <c r="F2666" s="18"/>
      <c r="G2666" s="13"/>
      <c r="H2666" s="6"/>
      <c r="I2666" s="6"/>
      <c r="J2666" s="6"/>
    </row>
    <row r="2667">
      <c r="A2667" s="17"/>
      <c r="B2667" s="18"/>
      <c r="C2667" s="18"/>
      <c r="D2667" s="18"/>
      <c r="E2667" s="19"/>
      <c r="F2667" s="18"/>
      <c r="G2667" s="13"/>
      <c r="H2667" s="6"/>
      <c r="I2667" s="6"/>
      <c r="J2667" s="6"/>
    </row>
    <row r="2668">
      <c r="A2668" s="17"/>
      <c r="B2668" s="18"/>
      <c r="C2668" s="18"/>
      <c r="D2668" s="18"/>
      <c r="E2668" s="19"/>
      <c r="F2668" s="18"/>
      <c r="G2668" s="13"/>
      <c r="H2668" s="6"/>
      <c r="I2668" s="6"/>
      <c r="J2668" s="6"/>
    </row>
    <row r="2669">
      <c r="A2669" s="17"/>
      <c r="B2669" s="18"/>
      <c r="C2669" s="18"/>
      <c r="D2669" s="18"/>
      <c r="E2669" s="19"/>
      <c r="F2669" s="18"/>
      <c r="G2669" s="13"/>
      <c r="H2669" s="6"/>
      <c r="I2669" s="6"/>
      <c r="J2669" s="6"/>
    </row>
    <row r="2670">
      <c r="A2670" s="17"/>
      <c r="B2670" s="18"/>
      <c r="C2670" s="18"/>
      <c r="D2670" s="18"/>
      <c r="E2670" s="19"/>
      <c r="F2670" s="18"/>
      <c r="G2670" s="13"/>
      <c r="H2670" s="6"/>
      <c r="I2670" s="6"/>
      <c r="J2670" s="6"/>
    </row>
    <row r="2671">
      <c r="A2671" s="17"/>
      <c r="B2671" s="18"/>
      <c r="C2671" s="18"/>
      <c r="D2671" s="18"/>
      <c r="E2671" s="19"/>
      <c r="F2671" s="18"/>
      <c r="G2671" s="13"/>
      <c r="H2671" s="6"/>
      <c r="I2671" s="6"/>
      <c r="J2671" s="6"/>
    </row>
    <row r="2672">
      <c r="A2672" s="17"/>
      <c r="B2672" s="18"/>
      <c r="C2672" s="18"/>
      <c r="D2672" s="18"/>
      <c r="E2672" s="19"/>
      <c r="F2672" s="18"/>
      <c r="G2672" s="13"/>
      <c r="H2672" s="6"/>
      <c r="I2672" s="6"/>
      <c r="J2672" s="6"/>
    </row>
    <row r="2673">
      <c r="A2673" s="17"/>
      <c r="B2673" s="18"/>
      <c r="C2673" s="18"/>
      <c r="D2673" s="18"/>
      <c r="E2673" s="19"/>
      <c r="F2673" s="18"/>
      <c r="G2673" s="13"/>
      <c r="H2673" s="6"/>
      <c r="I2673" s="6"/>
      <c r="J2673" s="6"/>
    </row>
    <row r="2674">
      <c r="A2674" s="17"/>
      <c r="B2674" s="18"/>
      <c r="C2674" s="18"/>
      <c r="D2674" s="18"/>
      <c r="E2674" s="19"/>
      <c r="F2674" s="18"/>
      <c r="G2674" s="13"/>
      <c r="H2674" s="6"/>
      <c r="I2674" s="6"/>
      <c r="J2674" s="6"/>
    </row>
    <row r="2675">
      <c r="A2675" s="17"/>
      <c r="B2675" s="18"/>
      <c r="C2675" s="18"/>
      <c r="D2675" s="18"/>
      <c r="E2675" s="19"/>
      <c r="F2675" s="18"/>
      <c r="G2675" s="13"/>
      <c r="H2675" s="6"/>
      <c r="I2675" s="6"/>
      <c r="J2675" s="6"/>
    </row>
    <row r="2676">
      <c r="A2676" s="17"/>
      <c r="B2676" s="18"/>
      <c r="C2676" s="18"/>
      <c r="D2676" s="18"/>
      <c r="E2676" s="19"/>
      <c r="F2676" s="18"/>
      <c r="G2676" s="13"/>
      <c r="H2676" s="6"/>
      <c r="I2676" s="6"/>
      <c r="J2676" s="6"/>
    </row>
    <row r="2677">
      <c r="A2677" s="17"/>
      <c r="B2677" s="18"/>
      <c r="C2677" s="18"/>
      <c r="D2677" s="18"/>
      <c r="E2677" s="19"/>
      <c r="F2677" s="18"/>
      <c r="G2677" s="13"/>
      <c r="H2677" s="6"/>
      <c r="I2677" s="6"/>
      <c r="J2677" s="6"/>
    </row>
    <row r="2678">
      <c r="A2678" s="17"/>
      <c r="B2678" s="18"/>
      <c r="C2678" s="18"/>
      <c r="D2678" s="18"/>
      <c r="E2678" s="19"/>
      <c r="F2678" s="18"/>
      <c r="G2678" s="13"/>
      <c r="H2678" s="6"/>
      <c r="I2678" s="6"/>
      <c r="J2678" s="6"/>
    </row>
    <row r="2679">
      <c r="A2679" s="17"/>
      <c r="B2679" s="18"/>
      <c r="C2679" s="18"/>
      <c r="D2679" s="18"/>
      <c r="E2679" s="19"/>
      <c r="F2679" s="18"/>
      <c r="G2679" s="13"/>
      <c r="H2679" s="6"/>
      <c r="I2679" s="6"/>
      <c r="J2679" s="6"/>
    </row>
    <row r="2680">
      <c r="A2680" s="17"/>
      <c r="B2680" s="18"/>
      <c r="C2680" s="18"/>
      <c r="D2680" s="18"/>
      <c r="E2680" s="19"/>
      <c r="F2680" s="18"/>
      <c r="G2680" s="13"/>
      <c r="H2680" s="6"/>
      <c r="I2680" s="6"/>
      <c r="J2680" s="6"/>
    </row>
    <row r="2681">
      <c r="A2681" s="17"/>
      <c r="B2681" s="18"/>
      <c r="C2681" s="18"/>
      <c r="D2681" s="18"/>
      <c r="E2681" s="19"/>
      <c r="F2681" s="18"/>
      <c r="G2681" s="13"/>
      <c r="H2681" s="6"/>
      <c r="I2681" s="6"/>
      <c r="J2681" s="6"/>
    </row>
    <row r="2682">
      <c r="A2682" s="17"/>
      <c r="B2682" s="18"/>
      <c r="C2682" s="18"/>
      <c r="D2682" s="18"/>
      <c r="E2682" s="19"/>
      <c r="F2682" s="18"/>
      <c r="G2682" s="13"/>
      <c r="H2682" s="6"/>
      <c r="I2682" s="6"/>
      <c r="J2682" s="6"/>
    </row>
    <row r="2683">
      <c r="A2683" s="17"/>
      <c r="B2683" s="18"/>
      <c r="C2683" s="18"/>
      <c r="D2683" s="18"/>
      <c r="E2683" s="19"/>
      <c r="F2683" s="18"/>
      <c r="G2683" s="13"/>
      <c r="H2683" s="6"/>
      <c r="I2683" s="6"/>
      <c r="J2683" s="6"/>
    </row>
    <row r="2684">
      <c r="A2684" s="17"/>
      <c r="B2684" s="18"/>
      <c r="C2684" s="18"/>
      <c r="D2684" s="18"/>
      <c r="E2684" s="19"/>
      <c r="F2684" s="18"/>
      <c r="G2684" s="13"/>
      <c r="H2684" s="6"/>
      <c r="I2684" s="6"/>
      <c r="J2684" s="6"/>
    </row>
    <row r="2685">
      <c r="A2685" s="17"/>
      <c r="B2685" s="18"/>
      <c r="C2685" s="18"/>
      <c r="D2685" s="18"/>
      <c r="E2685" s="19"/>
      <c r="F2685" s="18"/>
      <c r="G2685" s="13"/>
      <c r="H2685" s="6"/>
      <c r="I2685" s="6"/>
      <c r="J2685" s="6"/>
    </row>
    <row r="2686">
      <c r="A2686" s="17"/>
      <c r="B2686" s="18"/>
      <c r="C2686" s="18"/>
      <c r="D2686" s="18"/>
      <c r="E2686" s="19"/>
      <c r="F2686" s="18"/>
      <c r="G2686" s="13"/>
      <c r="H2686" s="6"/>
      <c r="I2686" s="6"/>
      <c r="J2686" s="6"/>
    </row>
    <row r="2687">
      <c r="A2687" s="17"/>
      <c r="B2687" s="18"/>
      <c r="C2687" s="18"/>
      <c r="D2687" s="18"/>
      <c r="E2687" s="19"/>
      <c r="F2687" s="18"/>
      <c r="G2687" s="13"/>
      <c r="H2687" s="6"/>
      <c r="I2687" s="6"/>
      <c r="J2687" s="6"/>
    </row>
    <row r="2688">
      <c r="A2688" s="17"/>
      <c r="B2688" s="18"/>
      <c r="C2688" s="18"/>
      <c r="D2688" s="18"/>
      <c r="E2688" s="19"/>
      <c r="F2688" s="18"/>
      <c r="G2688" s="13"/>
      <c r="H2688" s="6"/>
      <c r="I2688" s="6"/>
      <c r="J2688" s="6"/>
    </row>
    <row r="2689">
      <c r="A2689" s="17"/>
      <c r="B2689" s="18"/>
      <c r="C2689" s="18"/>
      <c r="D2689" s="18"/>
      <c r="E2689" s="19"/>
      <c r="F2689" s="18"/>
      <c r="G2689" s="13"/>
      <c r="H2689" s="6"/>
      <c r="I2689" s="6"/>
      <c r="J2689" s="6"/>
    </row>
    <row r="2690">
      <c r="A2690" s="17"/>
      <c r="B2690" s="18"/>
      <c r="C2690" s="18"/>
      <c r="D2690" s="18"/>
      <c r="E2690" s="19"/>
      <c r="F2690" s="18"/>
      <c r="G2690" s="13"/>
      <c r="H2690" s="6"/>
      <c r="I2690" s="6"/>
      <c r="J2690" s="6"/>
    </row>
    <row r="2691">
      <c r="A2691" s="17"/>
      <c r="B2691" s="18"/>
      <c r="C2691" s="18"/>
      <c r="D2691" s="18"/>
      <c r="E2691" s="19"/>
      <c r="F2691" s="18"/>
      <c r="G2691" s="13"/>
      <c r="H2691" s="6"/>
      <c r="I2691" s="6"/>
      <c r="J2691" s="6"/>
    </row>
    <row r="2692">
      <c r="A2692" s="17"/>
      <c r="B2692" s="18"/>
      <c r="C2692" s="18"/>
      <c r="D2692" s="18"/>
      <c r="E2692" s="19"/>
      <c r="F2692" s="18"/>
      <c r="G2692" s="13"/>
      <c r="H2692" s="6"/>
      <c r="I2692" s="6"/>
      <c r="J2692" s="6"/>
    </row>
    <row r="2693">
      <c r="A2693" s="17"/>
      <c r="B2693" s="18"/>
      <c r="C2693" s="18"/>
      <c r="D2693" s="18"/>
      <c r="E2693" s="19"/>
      <c r="F2693" s="18"/>
      <c r="G2693" s="13"/>
      <c r="H2693" s="6"/>
      <c r="I2693" s="6"/>
      <c r="J2693" s="6"/>
    </row>
    <row r="2694">
      <c r="A2694" s="17"/>
      <c r="B2694" s="18"/>
      <c r="C2694" s="18"/>
      <c r="D2694" s="18"/>
      <c r="E2694" s="19"/>
      <c r="F2694" s="18"/>
      <c r="G2694" s="13"/>
      <c r="H2694" s="6"/>
      <c r="I2694" s="6"/>
      <c r="J2694" s="6"/>
    </row>
    <row r="2695">
      <c r="A2695" s="17"/>
      <c r="B2695" s="18"/>
      <c r="C2695" s="18"/>
      <c r="D2695" s="18"/>
      <c r="E2695" s="19"/>
      <c r="F2695" s="18"/>
      <c r="G2695" s="13"/>
      <c r="H2695" s="6"/>
      <c r="I2695" s="6"/>
      <c r="J2695" s="6"/>
    </row>
    <row r="2696">
      <c r="A2696" s="17"/>
      <c r="B2696" s="18"/>
      <c r="C2696" s="18"/>
      <c r="D2696" s="18"/>
      <c r="E2696" s="19"/>
      <c r="F2696" s="18"/>
      <c r="G2696" s="13"/>
      <c r="H2696" s="6"/>
      <c r="I2696" s="6"/>
      <c r="J2696" s="6"/>
    </row>
    <row r="2697">
      <c r="A2697" s="17"/>
      <c r="B2697" s="18"/>
      <c r="C2697" s="18"/>
      <c r="D2697" s="18"/>
      <c r="E2697" s="19"/>
      <c r="F2697" s="18"/>
      <c r="G2697" s="13"/>
      <c r="H2697" s="6"/>
      <c r="I2697" s="6"/>
      <c r="J2697" s="6"/>
    </row>
    <row r="2698">
      <c r="A2698" s="17"/>
      <c r="B2698" s="18"/>
      <c r="C2698" s="18"/>
      <c r="D2698" s="18"/>
      <c r="E2698" s="19"/>
      <c r="F2698" s="18"/>
      <c r="G2698" s="13"/>
      <c r="H2698" s="6"/>
      <c r="I2698" s="6"/>
      <c r="J2698" s="6"/>
    </row>
    <row r="2699">
      <c r="A2699" s="17"/>
      <c r="B2699" s="18"/>
      <c r="C2699" s="18"/>
      <c r="D2699" s="18"/>
      <c r="E2699" s="19"/>
      <c r="F2699" s="18"/>
      <c r="G2699" s="13"/>
      <c r="H2699" s="6"/>
      <c r="I2699" s="6"/>
      <c r="J2699" s="6"/>
    </row>
    <row r="2700">
      <c r="A2700" s="17"/>
      <c r="B2700" s="18"/>
      <c r="C2700" s="18"/>
      <c r="D2700" s="18"/>
      <c r="E2700" s="19"/>
      <c r="F2700" s="18"/>
      <c r="G2700" s="13"/>
      <c r="H2700" s="6"/>
      <c r="I2700" s="6"/>
      <c r="J2700" s="6"/>
    </row>
    <row r="2701">
      <c r="A2701" s="17"/>
      <c r="B2701" s="18"/>
      <c r="C2701" s="18"/>
      <c r="D2701" s="18"/>
      <c r="E2701" s="19"/>
      <c r="F2701" s="18"/>
      <c r="G2701" s="13"/>
      <c r="H2701" s="6"/>
      <c r="I2701" s="6"/>
      <c r="J2701" s="6"/>
    </row>
    <row r="2702">
      <c r="A2702" s="17"/>
      <c r="B2702" s="18"/>
      <c r="C2702" s="18"/>
      <c r="D2702" s="18"/>
      <c r="E2702" s="19"/>
      <c r="F2702" s="18"/>
      <c r="G2702" s="13"/>
      <c r="H2702" s="6"/>
      <c r="I2702" s="6"/>
      <c r="J2702" s="6"/>
    </row>
    <row r="2703">
      <c r="A2703" s="17"/>
      <c r="B2703" s="18"/>
      <c r="C2703" s="18"/>
      <c r="D2703" s="18"/>
      <c r="E2703" s="19"/>
      <c r="F2703" s="18"/>
      <c r="G2703" s="13"/>
      <c r="H2703" s="6"/>
      <c r="I2703" s="6"/>
      <c r="J2703" s="6"/>
    </row>
    <row r="2704">
      <c r="A2704" s="17"/>
      <c r="B2704" s="18"/>
      <c r="C2704" s="18"/>
      <c r="D2704" s="18"/>
      <c r="E2704" s="19"/>
      <c r="F2704" s="18"/>
      <c r="G2704" s="13"/>
      <c r="H2704" s="6"/>
      <c r="I2704" s="6"/>
      <c r="J2704" s="6"/>
    </row>
    <row r="2705">
      <c r="A2705" s="17"/>
      <c r="B2705" s="18"/>
      <c r="C2705" s="18"/>
      <c r="D2705" s="18"/>
      <c r="E2705" s="19"/>
      <c r="F2705" s="18"/>
      <c r="G2705" s="13"/>
      <c r="H2705" s="6"/>
      <c r="I2705" s="6"/>
      <c r="J2705" s="6"/>
    </row>
    <row r="2706">
      <c r="A2706" s="17"/>
      <c r="B2706" s="18"/>
      <c r="C2706" s="18"/>
      <c r="D2706" s="18"/>
      <c r="E2706" s="19"/>
      <c r="F2706" s="18"/>
      <c r="G2706" s="13"/>
      <c r="H2706" s="6"/>
      <c r="I2706" s="6"/>
      <c r="J2706" s="6"/>
    </row>
    <row r="2707">
      <c r="A2707" s="17"/>
      <c r="B2707" s="18"/>
      <c r="C2707" s="18"/>
      <c r="D2707" s="18"/>
      <c r="E2707" s="19"/>
      <c r="F2707" s="18"/>
      <c r="G2707" s="13"/>
      <c r="H2707" s="6"/>
      <c r="I2707" s="6"/>
      <c r="J2707" s="6"/>
    </row>
    <row r="2708">
      <c r="A2708" s="17"/>
      <c r="B2708" s="18"/>
      <c r="C2708" s="18"/>
      <c r="D2708" s="18"/>
      <c r="E2708" s="19"/>
      <c r="F2708" s="18"/>
      <c r="G2708" s="13"/>
      <c r="H2708" s="6"/>
      <c r="I2708" s="6"/>
      <c r="J2708" s="6"/>
    </row>
    <row r="2709">
      <c r="A2709" s="17"/>
      <c r="B2709" s="18"/>
      <c r="C2709" s="18"/>
      <c r="D2709" s="18"/>
      <c r="E2709" s="19"/>
      <c r="F2709" s="18"/>
      <c r="G2709" s="13"/>
      <c r="H2709" s="6"/>
      <c r="I2709" s="6"/>
      <c r="J2709" s="6"/>
    </row>
    <row r="2710">
      <c r="A2710" s="17"/>
      <c r="B2710" s="18"/>
      <c r="C2710" s="18"/>
      <c r="D2710" s="18"/>
      <c r="E2710" s="19"/>
      <c r="F2710" s="18"/>
      <c r="G2710" s="13"/>
      <c r="H2710" s="6"/>
      <c r="I2710" s="6"/>
      <c r="J2710" s="6"/>
    </row>
    <row r="2711">
      <c r="A2711" s="17"/>
      <c r="B2711" s="18"/>
      <c r="C2711" s="18"/>
      <c r="D2711" s="18"/>
      <c r="E2711" s="19"/>
      <c r="F2711" s="18"/>
      <c r="G2711" s="13"/>
      <c r="H2711" s="6"/>
      <c r="I2711" s="6"/>
      <c r="J2711" s="6"/>
    </row>
    <row r="2712">
      <c r="A2712" s="17"/>
      <c r="B2712" s="18"/>
      <c r="C2712" s="18"/>
      <c r="D2712" s="18"/>
      <c r="E2712" s="19"/>
      <c r="F2712" s="18"/>
      <c r="G2712" s="13"/>
      <c r="H2712" s="6"/>
      <c r="I2712" s="6"/>
      <c r="J2712" s="6"/>
    </row>
    <row r="2713">
      <c r="A2713" s="17"/>
      <c r="B2713" s="18"/>
      <c r="C2713" s="18"/>
      <c r="D2713" s="18"/>
      <c r="E2713" s="19"/>
      <c r="F2713" s="18"/>
      <c r="G2713" s="13"/>
      <c r="H2713" s="6"/>
      <c r="I2713" s="6"/>
      <c r="J2713" s="6"/>
    </row>
    <row r="2714">
      <c r="A2714" s="17"/>
      <c r="B2714" s="18"/>
      <c r="C2714" s="18"/>
      <c r="D2714" s="18"/>
      <c r="E2714" s="19"/>
      <c r="F2714" s="18"/>
      <c r="G2714" s="13"/>
      <c r="H2714" s="6"/>
      <c r="I2714" s="6"/>
      <c r="J2714" s="6"/>
    </row>
    <row r="2715">
      <c r="A2715" s="17"/>
      <c r="B2715" s="18"/>
      <c r="C2715" s="18"/>
      <c r="D2715" s="18"/>
      <c r="E2715" s="19"/>
      <c r="F2715" s="18"/>
      <c r="G2715" s="13"/>
      <c r="H2715" s="6"/>
      <c r="I2715" s="6"/>
      <c r="J2715" s="6"/>
    </row>
    <row r="2716">
      <c r="A2716" s="17"/>
      <c r="B2716" s="18"/>
      <c r="C2716" s="18"/>
      <c r="D2716" s="18"/>
      <c r="E2716" s="19"/>
      <c r="F2716" s="18"/>
      <c r="G2716" s="13"/>
      <c r="H2716" s="6"/>
      <c r="I2716" s="6"/>
      <c r="J2716" s="6"/>
    </row>
    <row r="2717">
      <c r="A2717" s="17"/>
      <c r="B2717" s="18"/>
      <c r="C2717" s="18"/>
      <c r="D2717" s="18"/>
      <c r="E2717" s="19"/>
      <c r="F2717" s="18"/>
      <c r="G2717" s="13"/>
      <c r="H2717" s="6"/>
      <c r="I2717" s="6"/>
      <c r="J2717" s="6"/>
    </row>
    <row r="2718">
      <c r="A2718" s="17"/>
      <c r="B2718" s="18"/>
      <c r="C2718" s="18"/>
      <c r="D2718" s="18"/>
      <c r="E2718" s="19"/>
      <c r="F2718" s="18"/>
      <c r="G2718" s="13"/>
      <c r="H2718" s="6"/>
      <c r="I2718" s="6"/>
      <c r="J2718" s="6"/>
    </row>
    <row r="2719">
      <c r="A2719" s="17"/>
      <c r="B2719" s="18"/>
      <c r="C2719" s="18"/>
      <c r="D2719" s="18"/>
      <c r="E2719" s="19"/>
      <c r="F2719" s="18"/>
      <c r="G2719" s="13"/>
      <c r="H2719" s="6"/>
      <c r="I2719" s="6"/>
      <c r="J2719" s="6"/>
    </row>
    <row r="2720">
      <c r="A2720" s="17"/>
      <c r="B2720" s="18"/>
      <c r="C2720" s="18"/>
      <c r="D2720" s="18"/>
      <c r="E2720" s="19"/>
      <c r="F2720" s="18"/>
      <c r="G2720" s="13"/>
      <c r="H2720" s="6"/>
      <c r="I2720" s="6"/>
      <c r="J2720" s="6"/>
    </row>
    <row r="2721">
      <c r="A2721" s="17"/>
      <c r="B2721" s="18"/>
      <c r="C2721" s="18"/>
      <c r="D2721" s="18"/>
      <c r="E2721" s="19"/>
      <c r="F2721" s="18"/>
      <c r="G2721" s="13"/>
      <c r="H2721" s="6"/>
      <c r="I2721" s="6"/>
      <c r="J2721" s="6"/>
    </row>
    <row r="2722">
      <c r="A2722" s="17"/>
      <c r="B2722" s="18"/>
      <c r="C2722" s="18"/>
      <c r="D2722" s="18"/>
      <c r="E2722" s="19"/>
      <c r="F2722" s="18"/>
      <c r="G2722" s="13"/>
      <c r="H2722" s="6"/>
      <c r="I2722" s="6"/>
      <c r="J2722" s="6"/>
    </row>
    <row r="2723">
      <c r="A2723" s="17"/>
      <c r="B2723" s="18"/>
      <c r="C2723" s="18"/>
      <c r="D2723" s="18"/>
      <c r="E2723" s="19"/>
      <c r="F2723" s="18"/>
      <c r="G2723" s="13"/>
      <c r="H2723" s="6"/>
      <c r="I2723" s="6"/>
      <c r="J2723" s="6"/>
    </row>
    <row r="2724">
      <c r="A2724" s="17"/>
      <c r="B2724" s="18"/>
      <c r="C2724" s="18"/>
      <c r="D2724" s="18"/>
      <c r="E2724" s="19"/>
      <c r="F2724" s="18"/>
      <c r="G2724" s="13"/>
      <c r="H2724" s="6"/>
      <c r="I2724" s="6"/>
      <c r="J2724" s="6"/>
    </row>
    <row r="2725">
      <c r="A2725" s="17"/>
      <c r="B2725" s="18"/>
      <c r="C2725" s="18"/>
      <c r="D2725" s="18"/>
      <c r="E2725" s="19"/>
      <c r="F2725" s="18"/>
      <c r="G2725" s="13"/>
      <c r="H2725" s="6"/>
      <c r="I2725" s="6"/>
      <c r="J2725" s="6"/>
    </row>
    <row r="2726">
      <c r="A2726" s="17"/>
      <c r="B2726" s="18"/>
      <c r="C2726" s="18"/>
      <c r="D2726" s="18"/>
      <c r="E2726" s="19"/>
      <c r="F2726" s="18"/>
      <c r="G2726" s="13"/>
      <c r="H2726" s="6"/>
      <c r="I2726" s="6"/>
      <c r="J2726" s="6"/>
    </row>
    <row r="2727">
      <c r="A2727" s="17"/>
      <c r="B2727" s="18"/>
      <c r="C2727" s="18"/>
      <c r="D2727" s="18"/>
      <c r="E2727" s="19"/>
      <c r="F2727" s="18"/>
      <c r="G2727" s="13"/>
      <c r="H2727" s="6"/>
      <c r="I2727" s="6"/>
      <c r="J2727" s="6"/>
    </row>
    <row r="2728">
      <c r="A2728" s="17"/>
      <c r="B2728" s="18"/>
      <c r="C2728" s="18"/>
      <c r="D2728" s="18"/>
      <c r="E2728" s="19"/>
      <c r="F2728" s="18"/>
      <c r="G2728" s="13"/>
      <c r="H2728" s="6"/>
      <c r="I2728" s="6"/>
      <c r="J2728" s="6"/>
    </row>
    <row r="2729">
      <c r="A2729" s="17"/>
      <c r="B2729" s="18"/>
      <c r="C2729" s="18"/>
      <c r="D2729" s="18"/>
      <c r="E2729" s="19"/>
      <c r="F2729" s="18"/>
      <c r="G2729" s="13"/>
      <c r="H2729" s="6"/>
      <c r="I2729" s="6"/>
      <c r="J2729" s="6"/>
    </row>
    <row r="2730">
      <c r="A2730" s="17"/>
      <c r="B2730" s="18"/>
      <c r="C2730" s="18"/>
      <c r="D2730" s="18"/>
      <c r="E2730" s="19"/>
      <c r="F2730" s="18"/>
      <c r="G2730" s="13"/>
      <c r="H2730" s="6"/>
      <c r="I2730" s="6"/>
      <c r="J2730" s="6"/>
    </row>
    <row r="2731">
      <c r="A2731" s="17"/>
      <c r="B2731" s="18"/>
      <c r="C2731" s="18"/>
      <c r="D2731" s="18"/>
      <c r="E2731" s="19"/>
      <c r="F2731" s="18"/>
      <c r="G2731" s="13"/>
      <c r="H2731" s="6"/>
      <c r="I2731" s="6"/>
      <c r="J2731" s="6"/>
    </row>
    <row r="2732">
      <c r="A2732" s="17"/>
      <c r="B2732" s="18"/>
      <c r="C2732" s="18"/>
      <c r="D2732" s="18"/>
      <c r="E2732" s="19"/>
      <c r="F2732" s="18"/>
      <c r="G2732" s="13"/>
      <c r="H2732" s="6"/>
      <c r="I2732" s="6"/>
      <c r="J2732" s="6"/>
    </row>
    <row r="2733">
      <c r="A2733" s="17"/>
      <c r="B2733" s="18"/>
      <c r="C2733" s="18"/>
      <c r="D2733" s="18"/>
      <c r="E2733" s="19"/>
      <c r="F2733" s="18"/>
      <c r="G2733" s="13"/>
      <c r="H2733" s="6"/>
      <c r="I2733" s="6"/>
      <c r="J2733" s="6"/>
    </row>
    <row r="2734">
      <c r="A2734" s="17"/>
      <c r="B2734" s="18"/>
      <c r="C2734" s="18"/>
      <c r="D2734" s="18"/>
      <c r="E2734" s="19"/>
      <c r="F2734" s="18"/>
      <c r="G2734" s="13"/>
      <c r="H2734" s="6"/>
      <c r="I2734" s="6"/>
      <c r="J2734" s="6"/>
    </row>
    <row r="2735">
      <c r="A2735" s="17"/>
      <c r="B2735" s="18"/>
      <c r="C2735" s="18"/>
      <c r="D2735" s="18"/>
      <c r="E2735" s="19"/>
      <c r="F2735" s="18"/>
      <c r="G2735" s="13"/>
      <c r="H2735" s="6"/>
      <c r="I2735" s="6"/>
      <c r="J2735" s="6"/>
    </row>
    <row r="2736">
      <c r="A2736" s="17"/>
      <c r="B2736" s="18"/>
      <c r="C2736" s="18"/>
      <c r="D2736" s="18"/>
      <c r="E2736" s="19"/>
      <c r="F2736" s="18"/>
      <c r="G2736" s="13"/>
      <c r="H2736" s="6"/>
      <c r="I2736" s="6"/>
      <c r="J2736" s="6"/>
    </row>
    <row r="2737">
      <c r="A2737" s="17"/>
      <c r="B2737" s="18"/>
      <c r="C2737" s="18"/>
      <c r="D2737" s="18"/>
      <c r="E2737" s="19"/>
      <c r="F2737" s="18"/>
      <c r="G2737" s="13"/>
      <c r="H2737" s="6"/>
      <c r="I2737" s="6"/>
      <c r="J2737" s="6"/>
    </row>
    <row r="2738">
      <c r="A2738" s="17"/>
      <c r="B2738" s="18"/>
      <c r="C2738" s="18"/>
      <c r="D2738" s="18"/>
      <c r="E2738" s="19"/>
      <c r="F2738" s="18"/>
      <c r="G2738" s="13"/>
      <c r="H2738" s="6"/>
      <c r="I2738" s="6"/>
      <c r="J2738" s="6"/>
    </row>
    <row r="2739">
      <c r="A2739" s="17"/>
      <c r="B2739" s="18"/>
      <c r="C2739" s="18"/>
      <c r="D2739" s="18"/>
      <c r="E2739" s="19"/>
      <c r="F2739" s="18"/>
      <c r="G2739" s="13"/>
      <c r="H2739" s="6"/>
      <c r="I2739" s="6"/>
      <c r="J2739" s="6"/>
    </row>
    <row r="2740">
      <c r="A2740" s="17"/>
      <c r="B2740" s="18"/>
      <c r="C2740" s="18"/>
      <c r="D2740" s="18"/>
      <c r="E2740" s="19"/>
      <c r="F2740" s="18"/>
      <c r="G2740" s="13"/>
      <c r="H2740" s="6"/>
      <c r="I2740" s="6"/>
      <c r="J2740" s="6"/>
    </row>
    <row r="2741">
      <c r="A2741" s="17"/>
      <c r="B2741" s="18"/>
      <c r="C2741" s="18"/>
      <c r="D2741" s="18"/>
      <c r="E2741" s="19"/>
      <c r="F2741" s="18"/>
      <c r="G2741" s="13"/>
      <c r="H2741" s="6"/>
      <c r="I2741" s="6"/>
      <c r="J2741" s="6"/>
    </row>
    <row r="2742">
      <c r="A2742" s="17"/>
      <c r="B2742" s="18"/>
      <c r="C2742" s="18"/>
      <c r="D2742" s="18"/>
      <c r="E2742" s="19"/>
      <c r="F2742" s="18"/>
      <c r="G2742" s="13"/>
      <c r="H2742" s="6"/>
      <c r="I2742" s="6"/>
      <c r="J2742" s="6"/>
    </row>
    <row r="2743">
      <c r="A2743" s="17"/>
      <c r="B2743" s="18"/>
      <c r="C2743" s="18"/>
      <c r="D2743" s="18"/>
      <c r="E2743" s="19"/>
      <c r="F2743" s="18"/>
      <c r="G2743" s="13"/>
      <c r="H2743" s="6"/>
      <c r="I2743" s="6"/>
      <c r="J2743" s="6"/>
    </row>
    <row r="2744">
      <c r="A2744" s="17"/>
      <c r="B2744" s="18"/>
      <c r="C2744" s="18"/>
      <c r="D2744" s="18"/>
      <c r="E2744" s="19"/>
      <c r="F2744" s="18"/>
      <c r="G2744" s="13"/>
      <c r="H2744" s="6"/>
      <c r="I2744" s="6"/>
      <c r="J2744" s="6"/>
    </row>
    <row r="2745">
      <c r="A2745" s="17"/>
      <c r="B2745" s="18"/>
      <c r="C2745" s="18"/>
      <c r="D2745" s="18"/>
      <c r="E2745" s="19"/>
      <c r="F2745" s="18"/>
      <c r="G2745" s="13"/>
      <c r="H2745" s="6"/>
      <c r="I2745" s="6"/>
      <c r="J2745" s="6"/>
    </row>
    <row r="2746">
      <c r="A2746" s="17"/>
      <c r="B2746" s="18"/>
      <c r="C2746" s="18"/>
      <c r="D2746" s="18"/>
      <c r="E2746" s="19"/>
      <c r="F2746" s="18"/>
      <c r="G2746" s="13"/>
      <c r="H2746" s="6"/>
      <c r="I2746" s="6"/>
      <c r="J2746" s="6"/>
    </row>
    <row r="2747">
      <c r="A2747" s="17"/>
      <c r="B2747" s="18"/>
      <c r="C2747" s="18"/>
      <c r="D2747" s="18"/>
      <c r="E2747" s="19"/>
      <c r="F2747" s="18"/>
      <c r="G2747" s="13"/>
      <c r="H2747" s="6"/>
      <c r="I2747" s="6"/>
      <c r="J2747" s="6"/>
    </row>
    <row r="2748">
      <c r="A2748" s="17"/>
      <c r="B2748" s="18"/>
      <c r="C2748" s="18"/>
      <c r="D2748" s="18"/>
      <c r="E2748" s="19"/>
      <c r="F2748" s="18"/>
      <c r="G2748" s="13"/>
      <c r="H2748" s="6"/>
      <c r="I2748" s="6"/>
      <c r="J2748" s="6"/>
    </row>
    <row r="2749">
      <c r="A2749" s="17"/>
      <c r="B2749" s="18"/>
      <c r="C2749" s="18"/>
      <c r="D2749" s="18"/>
      <c r="E2749" s="19"/>
      <c r="F2749" s="18"/>
      <c r="G2749" s="13"/>
      <c r="H2749" s="6"/>
      <c r="I2749" s="6"/>
      <c r="J2749" s="6"/>
    </row>
    <row r="2750">
      <c r="A2750" s="17"/>
      <c r="B2750" s="18"/>
      <c r="C2750" s="18"/>
      <c r="D2750" s="18"/>
      <c r="E2750" s="19"/>
      <c r="F2750" s="18"/>
      <c r="G2750" s="13"/>
      <c r="H2750" s="6"/>
      <c r="I2750" s="6"/>
      <c r="J2750" s="6"/>
    </row>
    <row r="2751">
      <c r="A2751" s="17"/>
      <c r="B2751" s="18"/>
      <c r="C2751" s="18"/>
      <c r="D2751" s="18"/>
      <c r="E2751" s="19"/>
      <c r="F2751" s="18"/>
      <c r="G2751" s="13"/>
      <c r="H2751" s="6"/>
      <c r="I2751" s="6"/>
      <c r="J2751" s="6"/>
    </row>
    <row r="2752">
      <c r="A2752" s="17"/>
      <c r="B2752" s="18"/>
      <c r="C2752" s="18"/>
      <c r="D2752" s="18"/>
      <c r="E2752" s="19"/>
      <c r="F2752" s="18"/>
      <c r="G2752" s="13"/>
      <c r="H2752" s="6"/>
      <c r="I2752" s="6"/>
      <c r="J2752" s="6"/>
    </row>
    <row r="2753">
      <c r="A2753" s="17"/>
      <c r="B2753" s="18"/>
      <c r="C2753" s="18"/>
      <c r="D2753" s="18"/>
      <c r="E2753" s="19"/>
      <c r="F2753" s="18"/>
      <c r="G2753" s="13"/>
      <c r="H2753" s="6"/>
      <c r="I2753" s="6"/>
      <c r="J2753" s="6"/>
    </row>
    <row r="2754">
      <c r="A2754" s="17"/>
      <c r="B2754" s="18"/>
      <c r="C2754" s="18"/>
      <c r="D2754" s="18"/>
      <c r="E2754" s="19"/>
      <c r="F2754" s="18"/>
      <c r="G2754" s="13"/>
      <c r="H2754" s="6"/>
      <c r="I2754" s="6"/>
      <c r="J2754" s="6"/>
    </row>
    <row r="2755">
      <c r="A2755" s="17"/>
      <c r="B2755" s="18"/>
      <c r="C2755" s="18"/>
      <c r="D2755" s="18"/>
      <c r="E2755" s="19"/>
      <c r="F2755" s="18"/>
      <c r="G2755" s="13"/>
      <c r="H2755" s="6"/>
      <c r="I2755" s="6"/>
      <c r="J2755" s="6"/>
    </row>
    <row r="2756">
      <c r="A2756" s="17"/>
      <c r="B2756" s="18"/>
      <c r="C2756" s="18"/>
      <c r="D2756" s="18"/>
      <c r="E2756" s="19"/>
      <c r="F2756" s="18"/>
      <c r="G2756" s="13"/>
      <c r="H2756" s="6"/>
      <c r="I2756" s="6"/>
      <c r="J2756" s="6"/>
    </row>
    <row r="2757">
      <c r="A2757" s="17"/>
      <c r="B2757" s="18"/>
      <c r="C2757" s="18"/>
      <c r="D2757" s="18"/>
      <c r="E2757" s="19"/>
      <c r="F2757" s="18"/>
      <c r="G2757" s="13"/>
      <c r="H2757" s="6"/>
      <c r="I2757" s="6"/>
      <c r="J2757" s="6"/>
    </row>
    <row r="2758">
      <c r="A2758" s="17"/>
      <c r="B2758" s="18"/>
      <c r="C2758" s="18"/>
      <c r="D2758" s="18"/>
      <c r="E2758" s="19"/>
      <c r="F2758" s="18"/>
      <c r="G2758" s="13"/>
      <c r="H2758" s="6"/>
      <c r="I2758" s="6"/>
      <c r="J2758" s="6"/>
    </row>
    <row r="2759">
      <c r="A2759" s="17"/>
      <c r="B2759" s="18"/>
      <c r="C2759" s="18"/>
      <c r="D2759" s="18"/>
      <c r="E2759" s="19"/>
      <c r="F2759" s="18"/>
      <c r="G2759" s="13"/>
      <c r="H2759" s="6"/>
      <c r="I2759" s="6"/>
      <c r="J2759" s="6"/>
    </row>
    <row r="2760">
      <c r="A2760" s="17"/>
      <c r="B2760" s="18"/>
      <c r="C2760" s="18"/>
      <c r="D2760" s="18"/>
      <c r="E2760" s="19"/>
      <c r="F2760" s="18"/>
      <c r="G2760" s="13"/>
      <c r="H2760" s="6"/>
      <c r="I2760" s="6"/>
      <c r="J2760" s="6"/>
    </row>
    <row r="2761">
      <c r="A2761" s="17"/>
      <c r="B2761" s="18"/>
      <c r="C2761" s="18"/>
      <c r="D2761" s="18"/>
      <c r="E2761" s="19"/>
      <c r="F2761" s="18"/>
      <c r="G2761" s="13"/>
      <c r="H2761" s="6"/>
      <c r="I2761" s="6"/>
      <c r="J2761" s="6"/>
    </row>
    <row r="2762">
      <c r="A2762" s="17"/>
      <c r="B2762" s="18"/>
      <c r="C2762" s="18"/>
      <c r="D2762" s="18"/>
      <c r="E2762" s="19"/>
      <c r="F2762" s="18"/>
      <c r="G2762" s="13"/>
      <c r="H2762" s="6"/>
      <c r="I2762" s="6"/>
      <c r="J2762" s="6"/>
    </row>
    <row r="2763">
      <c r="A2763" s="17"/>
      <c r="B2763" s="18"/>
      <c r="C2763" s="18"/>
      <c r="D2763" s="18"/>
      <c r="E2763" s="19"/>
      <c r="F2763" s="18"/>
      <c r="G2763" s="13"/>
      <c r="H2763" s="6"/>
      <c r="I2763" s="6"/>
      <c r="J2763" s="6"/>
    </row>
    <row r="2764">
      <c r="A2764" s="17"/>
      <c r="B2764" s="18"/>
      <c r="C2764" s="18"/>
      <c r="D2764" s="18"/>
      <c r="E2764" s="19"/>
      <c r="F2764" s="18"/>
      <c r="G2764" s="13"/>
      <c r="H2764" s="6"/>
      <c r="I2764" s="6"/>
      <c r="J2764" s="6"/>
    </row>
    <row r="2765">
      <c r="A2765" s="17"/>
      <c r="B2765" s="18"/>
      <c r="C2765" s="18"/>
      <c r="D2765" s="18"/>
      <c r="E2765" s="19"/>
      <c r="F2765" s="18"/>
      <c r="G2765" s="13"/>
      <c r="H2765" s="6"/>
      <c r="I2765" s="6"/>
      <c r="J2765" s="6"/>
    </row>
    <row r="2766">
      <c r="A2766" s="17"/>
      <c r="B2766" s="18"/>
      <c r="C2766" s="18"/>
      <c r="D2766" s="18"/>
      <c r="E2766" s="19"/>
      <c r="F2766" s="18"/>
      <c r="G2766" s="13"/>
      <c r="H2766" s="6"/>
      <c r="I2766" s="6"/>
      <c r="J2766" s="6"/>
    </row>
    <row r="2767">
      <c r="A2767" s="17"/>
      <c r="B2767" s="18"/>
      <c r="C2767" s="18"/>
      <c r="D2767" s="18"/>
      <c r="E2767" s="19"/>
      <c r="F2767" s="18"/>
      <c r="G2767" s="13"/>
      <c r="H2767" s="6"/>
      <c r="I2767" s="6"/>
      <c r="J2767" s="6"/>
    </row>
    <row r="2768">
      <c r="A2768" s="17"/>
      <c r="B2768" s="18"/>
      <c r="C2768" s="18"/>
      <c r="D2768" s="18"/>
      <c r="E2768" s="19"/>
      <c r="F2768" s="18"/>
      <c r="G2768" s="13"/>
      <c r="H2768" s="6"/>
      <c r="I2768" s="6"/>
      <c r="J2768" s="6"/>
    </row>
    <row r="2769">
      <c r="A2769" s="17"/>
      <c r="B2769" s="18"/>
      <c r="C2769" s="18"/>
      <c r="D2769" s="18"/>
      <c r="E2769" s="19"/>
      <c r="F2769" s="18"/>
      <c r="G2769" s="13"/>
      <c r="H2769" s="6"/>
      <c r="I2769" s="6"/>
      <c r="J2769" s="6"/>
    </row>
    <row r="2770">
      <c r="A2770" s="17"/>
      <c r="B2770" s="18"/>
      <c r="C2770" s="18"/>
      <c r="D2770" s="18"/>
      <c r="E2770" s="19"/>
      <c r="F2770" s="18"/>
      <c r="G2770" s="13"/>
      <c r="H2770" s="6"/>
      <c r="I2770" s="6"/>
      <c r="J2770" s="6"/>
    </row>
    <row r="2771">
      <c r="A2771" s="17"/>
      <c r="B2771" s="18"/>
      <c r="C2771" s="18"/>
      <c r="D2771" s="18"/>
      <c r="E2771" s="19"/>
      <c r="F2771" s="18"/>
      <c r="G2771" s="13"/>
      <c r="H2771" s="6"/>
      <c r="I2771" s="6"/>
      <c r="J2771" s="6"/>
    </row>
    <row r="2772">
      <c r="A2772" s="17"/>
      <c r="B2772" s="18"/>
      <c r="C2772" s="18"/>
      <c r="D2772" s="18"/>
      <c r="E2772" s="19"/>
      <c r="F2772" s="18"/>
      <c r="G2772" s="13"/>
      <c r="H2772" s="6"/>
      <c r="I2772" s="6"/>
      <c r="J2772" s="6"/>
    </row>
    <row r="2773">
      <c r="A2773" s="17"/>
      <c r="B2773" s="18"/>
      <c r="C2773" s="18"/>
      <c r="D2773" s="18"/>
      <c r="E2773" s="19"/>
      <c r="F2773" s="18"/>
      <c r="G2773" s="13"/>
      <c r="H2773" s="6"/>
      <c r="I2773" s="6"/>
      <c r="J2773" s="6"/>
    </row>
    <row r="2774">
      <c r="A2774" s="17"/>
      <c r="B2774" s="18"/>
      <c r="C2774" s="18"/>
      <c r="D2774" s="18"/>
      <c r="E2774" s="19"/>
      <c r="F2774" s="18"/>
      <c r="G2774" s="13"/>
      <c r="H2774" s="6"/>
      <c r="I2774" s="6"/>
      <c r="J2774" s="6"/>
    </row>
    <row r="2775">
      <c r="A2775" s="17"/>
      <c r="B2775" s="18"/>
      <c r="C2775" s="18"/>
      <c r="D2775" s="18"/>
      <c r="E2775" s="19"/>
      <c r="F2775" s="18"/>
      <c r="G2775" s="13"/>
      <c r="H2775" s="6"/>
      <c r="I2775" s="6"/>
      <c r="J2775" s="6"/>
    </row>
    <row r="2776">
      <c r="A2776" s="17"/>
      <c r="B2776" s="18"/>
      <c r="C2776" s="18"/>
      <c r="D2776" s="18"/>
      <c r="E2776" s="19"/>
      <c r="F2776" s="18"/>
      <c r="G2776" s="13"/>
      <c r="H2776" s="6"/>
      <c r="I2776" s="6"/>
      <c r="J2776" s="6"/>
    </row>
    <row r="2777">
      <c r="A2777" s="17"/>
      <c r="B2777" s="18"/>
      <c r="C2777" s="18"/>
      <c r="D2777" s="18"/>
      <c r="E2777" s="19"/>
      <c r="F2777" s="18"/>
      <c r="G2777" s="13"/>
      <c r="H2777" s="6"/>
      <c r="I2777" s="6"/>
      <c r="J2777" s="6"/>
    </row>
    <row r="2778">
      <c r="A2778" s="17"/>
      <c r="B2778" s="18"/>
      <c r="C2778" s="18"/>
      <c r="D2778" s="18"/>
      <c r="E2778" s="19"/>
      <c r="F2778" s="18"/>
      <c r="G2778" s="13"/>
      <c r="H2778" s="6"/>
      <c r="I2778" s="6"/>
      <c r="J2778" s="6"/>
    </row>
    <row r="2779">
      <c r="A2779" s="17"/>
      <c r="B2779" s="18"/>
      <c r="C2779" s="18"/>
      <c r="D2779" s="18"/>
      <c r="E2779" s="19"/>
      <c r="F2779" s="18"/>
      <c r="G2779" s="13"/>
      <c r="H2779" s="6"/>
      <c r="I2779" s="6"/>
      <c r="J2779" s="6"/>
    </row>
    <row r="2780">
      <c r="A2780" s="17"/>
      <c r="B2780" s="18"/>
      <c r="C2780" s="18"/>
      <c r="D2780" s="18"/>
      <c r="E2780" s="19"/>
      <c r="F2780" s="18"/>
      <c r="G2780" s="13"/>
      <c r="H2780" s="6"/>
      <c r="I2780" s="6"/>
      <c r="J2780" s="6"/>
    </row>
    <row r="2781">
      <c r="A2781" s="17"/>
      <c r="B2781" s="18"/>
      <c r="C2781" s="18"/>
      <c r="D2781" s="18"/>
      <c r="E2781" s="19"/>
      <c r="F2781" s="18"/>
      <c r="G2781" s="13"/>
      <c r="H2781" s="6"/>
      <c r="I2781" s="6"/>
      <c r="J2781" s="6"/>
    </row>
    <row r="2782">
      <c r="A2782" s="17"/>
      <c r="B2782" s="18"/>
      <c r="C2782" s="18"/>
      <c r="D2782" s="18"/>
      <c r="E2782" s="19"/>
      <c r="F2782" s="18"/>
      <c r="G2782" s="13"/>
      <c r="H2782" s="6"/>
      <c r="I2782" s="6"/>
      <c r="J2782" s="6"/>
    </row>
    <row r="2783">
      <c r="A2783" s="17"/>
      <c r="B2783" s="18"/>
      <c r="C2783" s="18"/>
      <c r="D2783" s="18"/>
      <c r="E2783" s="19"/>
      <c r="F2783" s="18"/>
      <c r="G2783" s="13"/>
      <c r="H2783" s="6"/>
      <c r="I2783" s="6"/>
      <c r="J2783" s="6"/>
    </row>
    <row r="2784">
      <c r="A2784" s="17"/>
      <c r="B2784" s="18"/>
      <c r="C2784" s="18"/>
      <c r="D2784" s="18"/>
      <c r="E2784" s="19"/>
      <c r="F2784" s="18"/>
      <c r="G2784" s="13"/>
      <c r="H2784" s="6"/>
      <c r="I2784" s="6"/>
      <c r="J2784" s="6"/>
    </row>
    <row r="2785">
      <c r="A2785" s="17"/>
      <c r="B2785" s="18"/>
      <c r="C2785" s="18"/>
      <c r="D2785" s="18"/>
      <c r="E2785" s="19"/>
      <c r="F2785" s="18"/>
      <c r="G2785" s="13"/>
      <c r="H2785" s="6"/>
      <c r="I2785" s="6"/>
      <c r="J2785" s="6"/>
    </row>
    <row r="2786">
      <c r="A2786" s="17"/>
      <c r="B2786" s="18"/>
      <c r="C2786" s="18"/>
      <c r="D2786" s="18"/>
      <c r="E2786" s="19"/>
      <c r="F2786" s="18"/>
      <c r="G2786" s="13"/>
      <c r="H2786" s="6"/>
      <c r="I2786" s="6"/>
      <c r="J2786" s="6"/>
    </row>
    <row r="2787">
      <c r="A2787" s="17"/>
      <c r="B2787" s="18"/>
      <c r="C2787" s="18"/>
      <c r="D2787" s="18"/>
      <c r="E2787" s="19"/>
      <c r="F2787" s="18"/>
      <c r="G2787" s="13"/>
      <c r="H2787" s="6"/>
      <c r="I2787" s="6"/>
      <c r="J2787" s="6"/>
    </row>
    <row r="2788">
      <c r="A2788" s="17"/>
      <c r="B2788" s="18"/>
      <c r="C2788" s="18"/>
      <c r="D2788" s="18"/>
      <c r="E2788" s="19"/>
      <c r="F2788" s="18"/>
      <c r="G2788" s="13"/>
      <c r="H2788" s="6"/>
      <c r="I2788" s="6"/>
      <c r="J2788" s="6"/>
    </row>
    <row r="2789">
      <c r="A2789" s="17"/>
      <c r="B2789" s="18"/>
      <c r="C2789" s="18"/>
      <c r="D2789" s="18"/>
      <c r="E2789" s="19"/>
      <c r="F2789" s="18"/>
      <c r="G2789" s="13"/>
      <c r="H2789" s="6"/>
      <c r="I2789" s="6"/>
      <c r="J2789" s="6"/>
    </row>
    <row r="2790">
      <c r="A2790" s="17"/>
      <c r="B2790" s="18"/>
      <c r="C2790" s="18"/>
      <c r="D2790" s="18"/>
      <c r="E2790" s="19"/>
      <c r="F2790" s="18"/>
      <c r="G2790" s="13"/>
      <c r="H2790" s="6"/>
      <c r="I2790" s="6"/>
      <c r="J2790" s="6"/>
    </row>
    <row r="2791">
      <c r="A2791" s="17"/>
      <c r="B2791" s="18"/>
      <c r="C2791" s="18"/>
      <c r="D2791" s="18"/>
      <c r="E2791" s="19"/>
      <c r="F2791" s="18"/>
      <c r="G2791" s="13"/>
      <c r="H2791" s="6"/>
      <c r="I2791" s="6"/>
      <c r="J2791" s="6"/>
    </row>
    <row r="2792">
      <c r="A2792" s="17"/>
      <c r="B2792" s="18"/>
      <c r="C2792" s="18"/>
      <c r="D2792" s="18"/>
      <c r="E2792" s="19"/>
      <c r="F2792" s="18"/>
      <c r="G2792" s="13"/>
      <c r="H2792" s="6"/>
      <c r="I2792" s="6"/>
      <c r="J2792" s="6"/>
    </row>
    <row r="2793">
      <c r="A2793" s="17"/>
      <c r="B2793" s="18"/>
      <c r="C2793" s="18"/>
      <c r="D2793" s="18"/>
      <c r="E2793" s="19"/>
      <c r="F2793" s="18"/>
      <c r="G2793" s="13"/>
      <c r="H2793" s="6"/>
      <c r="I2793" s="6"/>
      <c r="J2793" s="6"/>
    </row>
    <row r="2794">
      <c r="A2794" s="17"/>
      <c r="B2794" s="18"/>
      <c r="C2794" s="18"/>
      <c r="D2794" s="18"/>
      <c r="E2794" s="19"/>
      <c r="F2794" s="18"/>
      <c r="G2794" s="13"/>
      <c r="H2794" s="6"/>
      <c r="I2794" s="6"/>
      <c r="J2794" s="6"/>
    </row>
    <row r="2795">
      <c r="A2795" s="17"/>
      <c r="B2795" s="18"/>
      <c r="C2795" s="18"/>
      <c r="D2795" s="18"/>
      <c r="E2795" s="19"/>
      <c r="F2795" s="18"/>
      <c r="G2795" s="13"/>
      <c r="H2795" s="6"/>
      <c r="I2795" s="6"/>
      <c r="J2795" s="6"/>
    </row>
    <row r="2796">
      <c r="A2796" s="17"/>
      <c r="B2796" s="18"/>
      <c r="C2796" s="18"/>
      <c r="D2796" s="18"/>
      <c r="E2796" s="19"/>
      <c r="F2796" s="18"/>
      <c r="G2796" s="13"/>
      <c r="H2796" s="6"/>
      <c r="I2796" s="6"/>
      <c r="J2796" s="6"/>
    </row>
    <row r="2797">
      <c r="A2797" s="17"/>
      <c r="B2797" s="18"/>
      <c r="C2797" s="18"/>
      <c r="D2797" s="18"/>
      <c r="E2797" s="19"/>
      <c r="F2797" s="18"/>
      <c r="G2797" s="13"/>
      <c r="H2797" s="6"/>
      <c r="I2797" s="6"/>
      <c r="J2797" s="6"/>
    </row>
    <row r="2798">
      <c r="A2798" s="17"/>
      <c r="B2798" s="18"/>
      <c r="C2798" s="18"/>
      <c r="D2798" s="18"/>
      <c r="E2798" s="19"/>
      <c r="F2798" s="18"/>
      <c r="G2798" s="13"/>
      <c r="H2798" s="6"/>
      <c r="I2798" s="6"/>
      <c r="J2798" s="6"/>
    </row>
    <row r="2799">
      <c r="A2799" s="17"/>
      <c r="B2799" s="18"/>
      <c r="C2799" s="18"/>
      <c r="D2799" s="18"/>
      <c r="E2799" s="19"/>
      <c r="F2799" s="18"/>
      <c r="G2799" s="13"/>
      <c r="H2799" s="6"/>
      <c r="I2799" s="6"/>
      <c r="J2799" s="6"/>
    </row>
    <row r="2800">
      <c r="A2800" s="17"/>
      <c r="B2800" s="18"/>
      <c r="C2800" s="18"/>
      <c r="D2800" s="18"/>
      <c r="E2800" s="19"/>
      <c r="F2800" s="18"/>
      <c r="G2800" s="13"/>
      <c r="H2800" s="6"/>
      <c r="I2800" s="6"/>
      <c r="J2800" s="6"/>
    </row>
    <row r="2801">
      <c r="A2801" s="17"/>
      <c r="B2801" s="18"/>
      <c r="C2801" s="18"/>
      <c r="D2801" s="18"/>
      <c r="E2801" s="19"/>
      <c r="F2801" s="18"/>
      <c r="G2801" s="13"/>
      <c r="H2801" s="6"/>
      <c r="I2801" s="6"/>
      <c r="J2801" s="6"/>
    </row>
    <row r="2802">
      <c r="A2802" s="17"/>
      <c r="B2802" s="18"/>
      <c r="C2802" s="18"/>
      <c r="D2802" s="18"/>
      <c r="E2802" s="19"/>
      <c r="F2802" s="18"/>
      <c r="G2802" s="13"/>
      <c r="H2802" s="6"/>
      <c r="I2802" s="6"/>
      <c r="J2802" s="6"/>
    </row>
    <row r="2803">
      <c r="A2803" s="17"/>
      <c r="B2803" s="18"/>
      <c r="C2803" s="18"/>
      <c r="D2803" s="18"/>
      <c r="E2803" s="19"/>
      <c r="F2803" s="18"/>
      <c r="G2803" s="13"/>
      <c r="H2803" s="6"/>
      <c r="I2803" s="6"/>
      <c r="J2803" s="6"/>
    </row>
    <row r="2804">
      <c r="A2804" s="17"/>
      <c r="B2804" s="18"/>
      <c r="C2804" s="18"/>
      <c r="D2804" s="18"/>
      <c r="E2804" s="19"/>
      <c r="F2804" s="18"/>
      <c r="G2804" s="13"/>
      <c r="H2804" s="6"/>
      <c r="I2804" s="6"/>
      <c r="J2804" s="6"/>
    </row>
    <row r="2805">
      <c r="A2805" s="17"/>
      <c r="B2805" s="18"/>
      <c r="C2805" s="18"/>
      <c r="D2805" s="18"/>
      <c r="E2805" s="19"/>
      <c r="F2805" s="18"/>
      <c r="G2805" s="13"/>
      <c r="H2805" s="6"/>
      <c r="I2805" s="6"/>
      <c r="J2805" s="6"/>
    </row>
    <row r="2806">
      <c r="A2806" s="17"/>
      <c r="B2806" s="18"/>
      <c r="C2806" s="18"/>
      <c r="D2806" s="18"/>
      <c r="E2806" s="19"/>
      <c r="F2806" s="18"/>
      <c r="G2806" s="13"/>
      <c r="H2806" s="6"/>
      <c r="I2806" s="6"/>
      <c r="J2806" s="6"/>
    </row>
    <row r="2807">
      <c r="A2807" s="17"/>
      <c r="B2807" s="18"/>
      <c r="C2807" s="18"/>
      <c r="D2807" s="18"/>
      <c r="E2807" s="19"/>
      <c r="F2807" s="18"/>
      <c r="G2807" s="13"/>
      <c r="H2807" s="6"/>
      <c r="I2807" s="6"/>
      <c r="J2807" s="6"/>
    </row>
    <row r="2808">
      <c r="A2808" s="17"/>
      <c r="B2808" s="18"/>
      <c r="C2808" s="18"/>
      <c r="D2808" s="18"/>
      <c r="E2808" s="19"/>
      <c r="F2808" s="18"/>
      <c r="G2808" s="13"/>
      <c r="H2808" s="6"/>
      <c r="I2808" s="6"/>
      <c r="J2808" s="6"/>
    </row>
    <row r="2809">
      <c r="A2809" s="17"/>
      <c r="B2809" s="18"/>
      <c r="C2809" s="18"/>
      <c r="D2809" s="18"/>
      <c r="E2809" s="19"/>
      <c r="F2809" s="18"/>
      <c r="G2809" s="13"/>
      <c r="H2809" s="6"/>
      <c r="I2809" s="6"/>
      <c r="J2809" s="6"/>
    </row>
    <row r="2810">
      <c r="A2810" s="17"/>
      <c r="B2810" s="18"/>
      <c r="C2810" s="18"/>
      <c r="D2810" s="18"/>
      <c r="E2810" s="19"/>
      <c r="F2810" s="18"/>
      <c r="G2810" s="13"/>
      <c r="H2810" s="6"/>
      <c r="I2810" s="6"/>
      <c r="J2810" s="6"/>
    </row>
    <row r="2811">
      <c r="A2811" s="17"/>
      <c r="B2811" s="18"/>
      <c r="C2811" s="18"/>
      <c r="D2811" s="18"/>
      <c r="E2811" s="19"/>
      <c r="F2811" s="18"/>
      <c r="G2811" s="13"/>
      <c r="H2811" s="6"/>
      <c r="I2811" s="6"/>
      <c r="J2811" s="6"/>
    </row>
    <row r="2812">
      <c r="A2812" s="17"/>
      <c r="B2812" s="18"/>
      <c r="C2812" s="18"/>
      <c r="D2812" s="18"/>
      <c r="E2812" s="19"/>
      <c r="F2812" s="18"/>
      <c r="G2812" s="13"/>
      <c r="H2812" s="6"/>
      <c r="I2812" s="6"/>
      <c r="J2812" s="6"/>
    </row>
    <row r="2813">
      <c r="A2813" s="17"/>
      <c r="B2813" s="18"/>
      <c r="C2813" s="18"/>
      <c r="D2813" s="18"/>
      <c r="E2813" s="19"/>
      <c r="F2813" s="18"/>
      <c r="G2813" s="13"/>
      <c r="H2813" s="6"/>
      <c r="I2813" s="6"/>
      <c r="J2813" s="6"/>
    </row>
    <row r="2814">
      <c r="A2814" s="17"/>
      <c r="B2814" s="18"/>
      <c r="C2814" s="18"/>
      <c r="D2814" s="18"/>
      <c r="E2814" s="19"/>
      <c r="F2814" s="18"/>
      <c r="G2814" s="13"/>
      <c r="H2814" s="6"/>
      <c r="I2814" s="6"/>
      <c r="J2814" s="6"/>
    </row>
    <row r="2815">
      <c r="A2815" s="17"/>
      <c r="B2815" s="18"/>
      <c r="C2815" s="18"/>
      <c r="D2815" s="18"/>
      <c r="E2815" s="19"/>
      <c r="F2815" s="18"/>
      <c r="G2815" s="13"/>
      <c r="H2815" s="6"/>
      <c r="I2815" s="6"/>
      <c r="J2815" s="6"/>
    </row>
    <row r="2816">
      <c r="A2816" s="17"/>
      <c r="B2816" s="18"/>
      <c r="C2816" s="18"/>
      <c r="D2816" s="18"/>
      <c r="E2816" s="19"/>
      <c r="F2816" s="18"/>
      <c r="G2816" s="13"/>
      <c r="H2816" s="6"/>
      <c r="I2816" s="6"/>
      <c r="J2816" s="6"/>
    </row>
    <row r="2817">
      <c r="A2817" s="17"/>
      <c r="B2817" s="18"/>
      <c r="C2817" s="18"/>
      <c r="D2817" s="18"/>
      <c r="E2817" s="19"/>
      <c r="F2817" s="18"/>
      <c r="G2817" s="13"/>
      <c r="H2817" s="6"/>
      <c r="I2817" s="6"/>
      <c r="J2817" s="6"/>
    </row>
    <row r="2818">
      <c r="A2818" s="17"/>
      <c r="B2818" s="18"/>
      <c r="C2818" s="18"/>
      <c r="D2818" s="18"/>
      <c r="E2818" s="19"/>
      <c r="F2818" s="18"/>
      <c r="G2818" s="13"/>
      <c r="H2818" s="6"/>
      <c r="I2818" s="6"/>
      <c r="J2818" s="6"/>
    </row>
    <row r="2819">
      <c r="A2819" s="17"/>
      <c r="B2819" s="18"/>
      <c r="C2819" s="18"/>
      <c r="D2819" s="18"/>
      <c r="E2819" s="19"/>
      <c r="F2819" s="18"/>
      <c r="G2819" s="13"/>
      <c r="H2819" s="6"/>
      <c r="I2819" s="6"/>
      <c r="J2819" s="6"/>
    </row>
    <row r="2820">
      <c r="A2820" s="17"/>
      <c r="B2820" s="18"/>
      <c r="C2820" s="18"/>
      <c r="D2820" s="18"/>
      <c r="E2820" s="19"/>
      <c r="F2820" s="18"/>
      <c r="G2820" s="13"/>
      <c r="H2820" s="6"/>
      <c r="I2820" s="6"/>
      <c r="J2820" s="6"/>
    </row>
    <row r="2821">
      <c r="A2821" s="17"/>
      <c r="B2821" s="18"/>
      <c r="C2821" s="18"/>
      <c r="D2821" s="18"/>
      <c r="E2821" s="19"/>
      <c r="F2821" s="18"/>
      <c r="G2821" s="13"/>
      <c r="H2821" s="6"/>
      <c r="I2821" s="6"/>
      <c r="J2821" s="6"/>
    </row>
    <row r="2822">
      <c r="A2822" s="17"/>
      <c r="B2822" s="18"/>
      <c r="C2822" s="18"/>
      <c r="D2822" s="18"/>
      <c r="E2822" s="19"/>
      <c r="F2822" s="18"/>
      <c r="G2822" s="13"/>
      <c r="H2822" s="6"/>
      <c r="I2822" s="6"/>
      <c r="J2822" s="6"/>
    </row>
    <row r="2823">
      <c r="A2823" s="17"/>
      <c r="B2823" s="18"/>
      <c r="C2823" s="18"/>
      <c r="D2823" s="18"/>
      <c r="E2823" s="19"/>
      <c r="F2823" s="18"/>
      <c r="G2823" s="13"/>
      <c r="H2823" s="6"/>
      <c r="I2823" s="6"/>
      <c r="J2823" s="6"/>
    </row>
    <row r="2824">
      <c r="A2824" s="17"/>
      <c r="B2824" s="18"/>
      <c r="C2824" s="18"/>
      <c r="D2824" s="18"/>
      <c r="E2824" s="19"/>
      <c r="F2824" s="18"/>
      <c r="G2824" s="13"/>
      <c r="H2824" s="6"/>
      <c r="I2824" s="6"/>
      <c r="J2824" s="6"/>
    </row>
    <row r="2825">
      <c r="A2825" s="17"/>
      <c r="B2825" s="18"/>
      <c r="C2825" s="18"/>
      <c r="D2825" s="18"/>
      <c r="E2825" s="19"/>
      <c r="F2825" s="18"/>
      <c r="G2825" s="13"/>
      <c r="H2825" s="6"/>
      <c r="I2825" s="6"/>
      <c r="J2825" s="6"/>
    </row>
    <row r="2826">
      <c r="A2826" s="17"/>
      <c r="B2826" s="18"/>
      <c r="C2826" s="18"/>
      <c r="D2826" s="18"/>
      <c r="E2826" s="19"/>
      <c r="F2826" s="18"/>
      <c r="G2826" s="13"/>
      <c r="H2826" s="6"/>
      <c r="I2826" s="6"/>
      <c r="J2826" s="6"/>
    </row>
    <row r="2827">
      <c r="A2827" s="17"/>
      <c r="B2827" s="18"/>
      <c r="C2827" s="18"/>
      <c r="D2827" s="18"/>
      <c r="E2827" s="19"/>
      <c r="F2827" s="18"/>
      <c r="G2827" s="13"/>
      <c r="H2827" s="6"/>
      <c r="I2827" s="6"/>
      <c r="J2827" s="6"/>
    </row>
    <row r="2828">
      <c r="A2828" s="17"/>
      <c r="B2828" s="18"/>
      <c r="C2828" s="18"/>
      <c r="D2828" s="18"/>
      <c r="E2828" s="19"/>
      <c r="F2828" s="18"/>
      <c r="G2828" s="13"/>
      <c r="H2828" s="6"/>
      <c r="I2828" s="6"/>
      <c r="J2828" s="6"/>
    </row>
    <row r="2829">
      <c r="A2829" s="17"/>
      <c r="B2829" s="18"/>
      <c r="C2829" s="18"/>
      <c r="D2829" s="18"/>
      <c r="E2829" s="19"/>
      <c r="F2829" s="18"/>
      <c r="G2829" s="13"/>
      <c r="H2829" s="6"/>
      <c r="I2829" s="6"/>
      <c r="J2829" s="6"/>
    </row>
    <row r="2830">
      <c r="A2830" s="17"/>
      <c r="B2830" s="18"/>
      <c r="C2830" s="18"/>
      <c r="D2830" s="18"/>
      <c r="E2830" s="19"/>
      <c r="F2830" s="18"/>
      <c r="G2830" s="13"/>
      <c r="H2830" s="6"/>
      <c r="I2830" s="6"/>
      <c r="J2830" s="6"/>
    </row>
    <row r="2831">
      <c r="A2831" s="17"/>
      <c r="B2831" s="18"/>
      <c r="C2831" s="18"/>
      <c r="D2831" s="18"/>
      <c r="E2831" s="19"/>
      <c r="F2831" s="18"/>
      <c r="G2831" s="13"/>
      <c r="H2831" s="6"/>
      <c r="I2831" s="6"/>
      <c r="J2831" s="6"/>
    </row>
    <row r="2832">
      <c r="A2832" s="17"/>
      <c r="B2832" s="18"/>
      <c r="C2832" s="18"/>
      <c r="D2832" s="18"/>
      <c r="E2832" s="19"/>
      <c r="F2832" s="18"/>
      <c r="G2832" s="13"/>
      <c r="H2832" s="6"/>
      <c r="I2832" s="6"/>
      <c r="J2832" s="6"/>
    </row>
    <row r="2833">
      <c r="A2833" s="17"/>
      <c r="B2833" s="18"/>
      <c r="C2833" s="18"/>
      <c r="D2833" s="18"/>
      <c r="E2833" s="19"/>
      <c r="F2833" s="18"/>
      <c r="G2833" s="13"/>
      <c r="H2833" s="6"/>
      <c r="I2833" s="6"/>
      <c r="J2833" s="6"/>
    </row>
    <row r="2834">
      <c r="A2834" s="17"/>
      <c r="B2834" s="18"/>
      <c r="C2834" s="18"/>
      <c r="D2834" s="18"/>
      <c r="E2834" s="19"/>
      <c r="F2834" s="18"/>
      <c r="G2834" s="13"/>
      <c r="H2834" s="6"/>
      <c r="I2834" s="6"/>
      <c r="J2834" s="6"/>
    </row>
    <row r="2835">
      <c r="A2835" s="17"/>
      <c r="B2835" s="18"/>
      <c r="C2835" s="18"/>
      <c r="D2835" s="18"/>
      <c r="E2835" s="19"/>
      <c r="F2835" s="18"/>
      <c r="G2835" s="13"/>
      <c r="H2835" s="6"/>
      <c r="I2835" s="6"/>
      <c r="J2835" s="6"/>
    </row>
    <row r="2836">
      <c r="A2836" s="17"/>
      <c r="B2836" s="18"/>
      <c r="C2836" s="18"/>
      <c r="D2836" s="18"/>
      <c r="E2836" s="19"/>
      <c r="F2836" s="18"/>
      <c r="G2836" s="13"/>
      <c r="H2836" s="6"/>
      <c r="I2836" s="6"/>
      <c r="J2836" s="6"/>
    </row>
    <row r="2837">
      <c r="A2837" s="17"/>
      <c r="B2837" s="18"/>
      <c r="C2837" s="18"/>
      <c r="D2837" s="18"/>
      <c r="E2837" s="19"/>
      <c r="F2837" s="18"/>
      <c r="G2837" s="13"/>
      <c r="H2837" s="6"/>
      <c r="I2837" s="6"/>
      <c r="J2837" s="6"/>
    </row>
    <row r="2838">
      <c r="A2838" s="17"/>
      <c r="B2838" s="18"/>
      <c r="C2838" s="18"/>
      <c r="D2838" s="18"/>
      <c r="E2838" s="19"/>
      <c r="F2838" s="18"/>
      <c r="G2838" s="13"/>
      <c r="H2838" s="6"/>
      <c r="I2838" s="6"/>
      <c r="J2838" s="6"/>
    </row>
    <row r="2839">
      <c r="A2839" s="17"/>
      <c r="B2839" s="18"/>
      <c r="C2839" s="18"/>
      <c r="D2839" s="18"/>
      <c r="E2839" s="19"/>
      <c r="F2839" s="18"/>
      <c r="G2839" s="13"/>
      <c r="H2839" s="6"/>
      <c r="I2839" s="6"/>
      <c r="J2839" s="6"/>
    </row>
    <row r="2840">
      <c r="A2840" s="17"/>
      <c r="B2840" s="18"/>
      <c r="C2840" s="18"/>
      <c r="D2840" s="18"/>
      <c r="E2840" s="19"/>
      <c r="F2840" s="18"/>
      <c r="G2840" s="13"/>
      <c r="H2840" s="6"/>
      <c r="I2840" s="6"/>
      <c r="J2840" s="6"/>
    </row>
    <row r="2841">
      <c r="A2841" s="17"/>
      <c r="B2841" s="18"/>
      <c r="C2841" s="18"/>
      <c r="D2841" s="18"/>
      <c r="E2841" s="19"/>
      <c r="F2841" s="18"/>
      <c r="G2841" s="13"/>
      <c r="H2841" s="6"/>
      <c r="I2841" s="6"/>
      <c r="J2841" s="6"/>
    </row>
    <row r="2842">
      <c r="A2842" s="17"/>
      <c r="B2842" s="18"/>
      <c r="C2842" s="18"/>
      <c r="D2842" s="18"/>
      <c r="E2842" s="19"/>
      <c r="F2842" s="18"/>
      <c r="G2842" s="13"/>
      <c r="H2842" s="6"/>
      <c r="I2842" s="6"/>
      <c r="J2842" s="6"/>
    </row>
    <row r="2843">
      <c r="A2843" s="17"/>
      <c r="B2843" s="18"/>
      <c r="C2843" s="18"/>
      <c r="D2843" s="18"/>
      <c r="E2843" s="19"/>
      <c r="F2843" s="18"/>
      <c r="G2843" s="13"/>
      <c r="H2843" s="6"/>
      <c r="I2843" s="6"/>
      <c r="J2843" s="6"/>
    </row>
    <row r="2844">
      <c r="A2844" s="17"/>
      <c r="B2844" s="18"/>
      <c r="C2844" s="18"/>
      <c r="D2844" s="18"/>
      <c r="E2844" s="19"/>
      <c r="F2844" s="18"/>
      <c r="G2844" s="13"/>
      <c r="H2844" s="6"/>
      <c r="I2844" s="6"/>
      <c r="J2844" s="6"/>
    </row>
    <row r="2845">
      <c r="A2845" s="17"/>
      <c r="B2845" s="18"/>
      <c r="C2845" s="18"/>
      <c r="D2845" s="18"/>
      <c r="E2845" s="19"/>
      <c r="F2845" s="18"/>
      <c r="G2845" s="13"/>
      <c r="H2845" s="6"/>
      <c r="I2845" s="6"/>
      <c r="J2845" s="6"/>
    </row>
    <row r="2846">
      <c r="A2846" s="17"/>
      <c r="B2846" s="18"/>
      <c r="C2846" s="18"/>
      <c r="D2846" s="18"/>
      <c r="E2846" s="19"/>
      <c r="F2846" s="18"/>
      <c r="G2846" s="13"/>
      <c r="H2846" s="6"/>
      <c r="I2846" s="6"/>
      <c r="J2846" s="6"/>
    </row>
    <row r="2847">
      <c r="A2847" s="17"/>
      <c r="B2847" s="18"/>
      <c r="C2847" s="18"/>
      <c r="D2847" s="18"/>
      <c r="E2847" s="19"/>
      <c r="F2847" s="18"/>
      <c r="G2847" s="13"/>
      <c r="H2847" s="6"/>
      <c r="I2847" s="6"/>
      <c r="J2847" s="6"/>
    </row>
    <row r="2848">
      <c r="A2848" s="17"/>
      <c r="B2848" s="18"/>
      <c r="C2848" s="18"/>
      <c r="D2848" s="18"/>
      <c r="E2848" s="19"/>
      <c r="F2848" s="18"/>
      <c r="G2848" s="13"/>
      <c r="H2848" s="6"/>
      <c r="I2848" s="6"/>
      <c r="J2848" s="6"/>
    </row>
    <row r="2849">
      <c r="A2849" s="17"/>
      <c r="B2849" s="18"/>
      <c r="C2849" s="18"/>
      <c r="D2849" s="18"/>
      <c r="E2849" s="19"/>
      <c r="F2849" s="18"/>
      <c r="G2849" s="13"/>
      <c r="H2849" s="6"/>
      <c r="I2849" s="6"/>
      <c r="J2849" s="6"/>
    </row>
    <row r="2850">
      <c r="A2850" s="17"/>
      <c r="B2850" s="18"/>
      <c r="C2850" s="18"/>
      <c r="D2850" s="18"/>
      <c r="E2850" s="19"/>
      <c r="F2850" s="18"/>
      <c r="G2850" s="13"/>
      <c r="H2850" s="6"/>
      <c r="I2850" s="6"/>
      <c r="J2850" s="6"/>
    </row>
    <row r="2851">
      <c r="A2851" s="17"/>
      <c r="B2851" s="18"/>
      <c r="C2851" s="18"/>
      <c r="D2851" s="18"/>
      <c r="E2851" s="19"/>
      <c r="F2851" s="18"/>
      <c r="G2851" s="13"/>
      <c r="H2851" s="6"/>
      <c r="I2851" s="6"/>
      <c r="J2851" s="6"/>
    </row>
    <row r="2852">
      <c r="A2852" s="17"/>
      <c r="B2852" s="18"/>
      <c r="C2852" s="18"/>
      <c r="D2852" s="18"/>
      <c r="E2852" s="19"/>
      <c r="F2852" s="18"/>
      <c r="G2852" s="13"/>
      <c r="H2852" s="6"/>
      <c r="I2852" s="6"/>
      <c r="J2852" s="6"/>
    </row>
    <row r="2853">
      <c r="A2853" s="17"/>
      <c r="B2853" s="18"/>
      <c r="C2853" s="18"/>
      <c r="D2853" s="18"/>
      <c r="E2853" s="19"/>
      <c r="F2853" s="18"/>
      <c r="G2853" s="13"/>
      <c r="H2853" s="6"/>
      <c r="I2853" s="6"/>
      <c r="J2853" s="6"/>
    </row>
    <row r="2854">
      <c r="A2854" s="17"/>
      <c r="B2854" s="18"/>
      <c r="C2854" s="18"/>
      <c r="D2854" s="18"/>
      <c r="E2854" s="19"/>
      <c r="F2854" s="18"/>
      <c r="G2854" s="13"/>
      <c r="H2854" s="6"/>
      <c r="I2854" s="6"/>
      <c r="J2854" s="6"/>
    </row>
    <row r="2855">
      <c r="A2855" s="17"/>
      <c r="B2855" s="18"/>
      <c r="C2855" s="18"/>
      <c r="D2855" s="18"/>
      <c r="E2855" s="19"/>
      <c r="F2855" s="18"/>
      <c r="G2855" s="13"/>
      <c r="H2855" s="6"/>
      <c r="I2855" s="6"/>
      <c r="J2855" s="6"/>
    </row>
    <row r="2856">
      <c r="A2856" s="17"/>
      <c r="B2856" s="18"/>
      <c r="C2856" s="18"/>
      <c r="D2856" s="18"/>
      <c r="E2856" s="19"/>
      <c r="F2856" s="18"/>
      <c r="G2856" s="13"/>
      <c r="H2856" s="6"/>
      <c r="I2856" s="6"/>
      <c r="J2856" s="6"/>
    </row>
    <row r="2857">
      <c r="A2857" s="17"/>
      <c r="B2857" s="18"/>
      <c r="C2857" s="18"/>
      <c r="D2857" s="18"/>
      <c r="E2857" s="19"/>
      <c r="F2857" s="18"/>
      <c r="G2857" s="13"/>
      <c r="H2857" s="6"/>
      <c r="I2857" s="6"/>
      <c r="J2857" s="6"/>
    </row>
    <row r="2858">
      <c r="A2858" s="17"/>
      <c r="B2858" s="18"/>
      <c r="C2858" s="18"/>
      <c r="D2858" s="18"/>
      <c r="E2858" s="19"/>
      <c r="F2858" s="18"/>
      <c r="G2858" s="13"/>
      <c r="H2858" s="6"/>
      <c r="I2858" s="6"/>
      <c r="J2858" s="6"/>
    </row>
    <row r="2859">
      <c r="A2859" s="17"/>
      <c r="B2859" s="18"/>
      <c r="C2859" s="18"/>
      <c r="D2859" s="18"/>
      <c r="E2859" s="19"/>
      <c r="F2859" s="18"/>
      <c r="G2859" s="13"/>
      <c r="H2859" s="6"/>
      <c r="I2859" s="6"/>
      <c r="J2859" s="6"/>
    </row>
    <row r="2860">
      <c r="A2860" s="17"/>
      <c r="B2860" s="18"/>
      <c r="C2860" s="18"/>
      <c r="D2860" s="18"/>
      <c r="E2860" s="19"/>
      <c r="F2860" s="18"/>
      <c r="G2860" s="13"/>
      <c r="H2860" s="6"/>
      <c r="I2860" s="6"/>
      <c r="J2860" s="6"/>
    </row>
    <row r="2861">
      <c r="A2861" s="17"/>
      <c r="B2861" s="18"/>
      <c r="C2861" s="18"/>
      <c r="D2861" s="18"/>
      <c r="E2861" s="19"/>
      <c r="F2861" s="18"/>
      <c r="G2861" s="13"/>
      <c r="H2861" s="6"/>
      <c r="I2861" s="6"/>
      <c r="J2861" s="6"/>
    </row>
    <row r="2862">
      <c r="A2862" s="17"/>
      <c r="B2862" s="18"/>
      <c r="C2862" s="18"/>
      <c r="D2862" s="18"/>
      <c r="E2862" s="19"/>
      <c r="F2862" s="18"/>
      <c r="G2862" s="13"/>
      <c r="H2862" s="6"/>
      <c r="I2862" s="6"/>
      <c r="J2862" s="6"/>
    </row>
    <row r="2863">
      <c r="A2863" s="17"/>
      <c r="B2863" s="18"/>
      <c r="C2863" s="18"/>
      <c r="D2863" s="18"/>
      <c r="E2863" s="19"/>
      <c r="F2863" s="18"/>
      <c r="G2863" s="13"/>
      <c r="H2863" s="6"/>
      <c r="I2863" s="6"/>
      <c r="J2863" s="6"/>
    </row>
    <row r="2864">
      <c r="A2864" s="17"/>
      <c r="B2864" s="18"/>
      <c r="C2864" s="18"/>
      <c r="D2864" s="18"/>
      <c r="E2864" s="19"/>
      <c r="F2864" s="18"/>
      <c r="G2864" s="13"/>
      <c r="H2864" s="6"/>
      <c r="I2864" s="6"/>
      <c r="J2864" s="6"/>
    </row>
    <row r="2865">
      <c r="A2865" s="17"/>
      <c r="B2865" s="18"/>
      <c r="C2865" s="18"/>
      <c r="D2865" s="18"/>
      <c r="E2865" s="19"/>
      <c r="F2865" s="18"/>
      <c r="G2865" s="13"/>
      <c r="H2865" s="6"/>
      <c r="I2865" s="6"/>
      <c r="J2865" s="6"/>
    </row>
    <row r="2866">
      <c r="A2866" s="17"/>
      <c r="B2866" s="18"/>
      <c r="C2866" s="18"/>
      <c r="D2866" s="18"/>
      <c r="E2866" s="19"/>
      <c r="F2866" s="18"/>
      <c r="G2866" s="13"/>
      <c r="H2866" s="6"/>
      <c r="I2866" s="6"/>
      <c r="J2866" s="6"/>
    </row>
    <row r="2867">
      <c r="A2867" s="17"/>
      <c r="B2867" s="18"/>
      <c r="C2867" s="18"/>
      <c r="D2867" s="18"/>
      <c r="E2867" s="19"/>
      <c r="F2867" s="18"/>
      <c r="G2867" s="13"/>
      <c r="H2867" s="6"/>
      <c r="I2867" s="6"/>
      <c r="J2867" s="6"/>
    </row>
    <row r="2868">
      <c r="A2868" s="17"/>
      <c r="B2868" s="18"/>
      <c r="C2868" s="18"/>
      <c r="D2868" s="18"/>
      <c r="E2868" s="19"/>
      <c r="F2868" s="18"/>
      <c r="G2868" s="13"/>
      <c r="H2868" s="6"/>
      <c r="I2868" s="6"/>
      <c r="J2868" s="6"/>
    </row>
    <row r="2869">
      <c r="B2869" s="18"/>
      <c r="C2869" s="18"/>
      <c r="D2869" s="18"/>
      <c r="E2869" s="19"/>
      <c r="F2869" s="18"/>
      <c r="G2869" s="13"/>
      <c r="H2869" s="6"/>
      <c r="I2869" s="6"/>
      <c r="J2869" s="6"/>
    </row>
  </sheetData>
  <autoFilter ref="$B$1:$Z$1868"/>
  <conditionalFormatting sqref="D2:D2869 P2:P1868">
    <cfRule type="containsText" dxfId="0" priority="1" operator="containsText" text="unique ">
      <formula>NOT(ISERROR(SEARCH(("unique "),(D2))))</formula>
    </cfRule>
  </conditionalFormatting>
  <dataValidations>
    <dataValidation type="list" allowBlank="1" showErrorMessage="1" sqref="L3 W3">
      <formula1>Data!$J$4:$J$23</formula1>
    </dataValidation>
    <dataValidation type="list" allowBlank="1" showErrorMessage="1" sqref="W7">
      <formula1>Data!$N$2:$N2869</formula1>
    </dataValidation>
  </dataValidations>
  <hyperlinks>
    <hyperlink r:id="rId1" ref="Y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419</v>
      </c>
      <c r="B1" s="21" t="s">
        <v>420</v>
      </c>
      <c r="C1" s="20" t="s">
        <v>421</v>
      </c>
      <c r="D1" s="20" t="s">
        <v>422</v>
      </c>
      <c r="E1" s="20" t="s">
        <v>423</v>
      </c>
      <c r="F1" s="20" t="s">
        <v>424</v>
      </c>
      <c r="G1" s="14" t="s">
        <v>425</v>
      </c>
      <c r="L1" s="20" t="s">
        <v>426</v>
      </c>
    </row>
    <row r="2">
      <c r="A2" s="20" t="s">
        <v>427</v>
      </c>
      <c r="B2" s="22">
        <v>42736.0</v>
      </c>
      <c r="C2" s="23">
        <v>5131.885000000001</v>
      </c>
      <c r="D2" s="24">
        <v>75.67999999999999</v>
      </c>
      <c r="E2" s="24">
        <v>281.05219999999997</v>
      </c>
      <c r="F2" s="24">
        <v>0.0</v>
      </c>
      <c r="G2" s="15">
        <f t="shared" ref="G2:G2772" si="1">month(B2)</f>
        <v>1</v>
      </c>
      <c r="H2" s="15">
        <f>countif(A2:A2772,A2)</f>
        <v>212</v>
      </c>
      <c r="L2" s="24">
        <f t="shared" ref="L2:L2772" si="2">YEAR(E2)</f>
        <v>1900</v>
      </c>
    </row>
    <row r="3">
      <c r="A3" s="20" t="s">
        <v>427</v>
      </c>
      <c r="B3" s="22">
        <v>42736.0</v>
      </c>
      <c r="C3" s="24">
        <v>2742.3</v>
      </c>
      <c r="D3" s="24">
        <v>53.84</v>
      </c>
      <c r="E3" s="24">
        <v>347.74675</v>
      </c>
      <c r="F3" s="24">
        <v>1.0</v>
      </c>
      <c r="G3" s="15">
        <f t="shared" si="1"/>
        <v>1</v>
      </c>
      <c r="J3" s="20" t="s">
        <v>419</v>
      </c>
      <c r="L3" s="24">
        <f t="shared" si="2"/>
        <v>1900</v>
      </c>
    </row>
    <row r="4">
      <c r="A4" s="20" t="s">
        <v>428</v>
      </c>
      <c r="B4" s="22">
        <v>42736.0</v>
      </c>
      <c r="C4" s="23">
        <v>8576.37</v>
      </c>
      <c r="D4" s="24">
        <v>120.12</v>
      </c>
      <c r="E4" s="24">
        <v>85.5621</v>
      </c>
      <c r="F4" s="24">
        <v>0.0</v>
      </c>
      <c r="G4" s="15">
        <f t="shared" si="1"/>
        <v>1</v>
      </c>
      <c r="J4" s="20" t="s">
        <v>427</v>
      </c>
      <c r="L4" s="24">
        <f t="shared" si="2"/>
        <v>1900</v>
      </c>
    </row>
    <row r="5">
      <c r="A5" s="20" t="s">
        <v>428</v>
      </c>
      <c r="B5" s="22">
        <v>42736.0</v>
      </c>
      <c r="C5" s="24">
        <v>1137.5650000000003</v>
      </c>
      <c r="D5" s="24">
        <v>16.6</v>
      </c>
      <c r="E5" s="24">
        <v>66.23110000000001</v>
      </c>
      <c r="F5" s="24">
        <v>1.0</v>
      </c>
      <c r="G5" s="15">
        <f t="shared" si="1"/>
        <v>1</v>
      </c>
      <c r="J5" s="20" t="s">
        <v>428</v>
      </c>
      <c r="L5" s="24">
        <f t="shared" si="2"/>
        <v>1900</v>
      </c>
    </row>
    <row r="6">
      <c r="A6" s="20" t="s">
        <v>429</v>
      </c>
      <c r="B6" s="22">
        <v>42736.0</v>
      </c>
      <c r="C6" s="23">
        <v>16670.115</v>
      </c>
      <c r="D6" s="24">
        <v>227.72</v>
      </c>
      <c r="E6" s="24">
        <v>0.0</v>
      </c>
      <c r="F6" s="24">
        <v>0.0</v>
      </c>
      <c r="G6" s="15">
        <f t="shared" si="1"/>
        <v>1</v>
      </c>
      <c r="J6" s="20" t="s">
        <v>429</v>
      </c>
      <c r="L6" s="24">
        <f t="shared" si="2"/>
        <v>1899</v>
      </c>
    </row>
    <row r="7">
      <c r="A7" s="20" t="s">
        <v>429</v>
      </c>
      <c r="B7" s="22">
        <v>42736.0</v>
      </c>
      <c r="C7" s="23">
        <v>5801.62</v>
      </c>
      <c r="D7" s="24">
        <v>88.16000000000001</v>
      </c>
      <c r="E7" s="24">
        <v>0.0</v>
      </c>
      <c r="F7" s="24">
        <v>1.0</v>
      </c>
      <c r="G7" s="15">
        <f t="shared" si="1"/>
        <v>1</v>
      </c>
      <c r="J7" s="20" t="s">
        <v>430</v>
      </c>
      <c r="L7" s="24">
        <f t="shared" si="2"/>
        <v>1899</v>
      </c>
    </row>
    <row r="8">
      <c r="A8" s="20" t="s">
        <v>430</v>
      </c>
      <c r="B8" s="22">
        <v>42736.0</v>
      </c>
      <c r="C8" s="24">
        <v>0.05500000000000001</v>
      </c>
      <c r="D8" s="24">
        <v>0.0</v>
      </c>
      <c r="E8" s="24">
        <v>0.0</v>
      </c>
      <c r="F8" s="24">
        <v>0.0</v>
      </c>
      <c r="G8" s="15">
        <f t="shared" si="1"/>
        <v>1</v>
      </c>
      <c r="J8" s="20" t="s">
        <v>431</v>
      </c>
      <c r="L8" s="24">
        <f t="shared" si="2"/>
        <v>1899</v>
      </c>
    </row>
    <row r="9">
      <c r="A9" s="20" t="s">
        <v>430</v>
      </c>
      <c r="B9" s="22">
        <v>42736.0</v>
      </c>
      <c r="C9" s="24">
        <v>5.720000000000001</v>
      </c>
      <c r="D9" s="24">
        <v>0.04000000000000001</v>
      </c>
      <c r="E9" s="24">
        <v>0.0</v>
      </c>
      <c r="F9" s="24">
        <v>1.0</v>
      </c>
      <c r="G9" s="15">
        <f t="shared" si="1"/>
        <v>1</v>
      </c>
      <c r="J9" s="20" t="s">
        <v>432</v>
      </c>
      <c r="L9" s="24">
        <f t="shared" si="2"/>
        <v>1899</v>
      </c>
    </row>
    <row r="10">
      <c r="A10" s="20" t="s">
        <v>431</v>
      </c>
      <c r="B10" s="22">
        <v>42736.0</v>
      </c>
      <c r="C10" s="24">
        <v>2212.8700000000003</v>
      </c>
      <c r="D10" s="24">
        <v>31.560000000000002</v>
      </c>
      <c r="E10" s="24">
        <v>95.21005000000001</v>
      </c>
      <c r="F10" s="24">
        <v>0.0</v>
      </c>
      <c r="G10" s="15">
        <f t="shared" si="1"/>
        <v>1</v>
      </c>
      <c r="J10" s="20" t="s">
        <v>433</v>
      </c>
      <c r="L10" s="24">
        <f t="shared" si="2"/>
        <v>1900</v>
      </c>
    </row>
    <row r="11">
      <c r="A11" s="20" t="s">
        <v>431</v>
      </c>
      <c r="B11" s="22">
        <v>42736.0</v>
      </c>
      <c r="C11" s="24">
        <v>1109.515</v>
      </c>
      <c r="D11" s="24">
        <v>16.400000000000002</v>
      </c>
      <c r="E11" s="24">
        <v>184.21715</v>
      </c>
      <c r="F11" s="24">
        <v>1.0</v>
      </c>
      <c r="G11" s="15">
        <f t="shared" si="1"/>
        <v>1</v>
      </c>
      <c r="J11" s="20" t="s">
        <v>434</v>
      </c>
      <c r="L11" s="24">
        <f t="shared" si="2"/>
        <v>1900</v>
      </c>
    </row>
    <row r="12">
      <c r="A12" s="20" t="s">
        <v>432</v>
      </c>
      <c r="B12" s="22">
        <v>42736.0</v>
      </c>
      <c r="C12" s="24">
        <v>817.1350000000001</v>
      </c>
      <c r="D12" s="24">
        <v>13.840000000000002</v>
      </c>
      <c r="E12" s="24">
        <v>55.309149999999995</v>
      </c>
      <c r="F12" s="24">
        <v>0.0</v>
      </c>
      <c r="G12" s="15">
        <f t="shared" si="1"/>
        <v>1</v>
      </c>
      <c r="J12" s="20" t="s">
        <v>435</v>
      </c>
      <c r="L12" s="24">
        <f t="shared" si="2"/>
        <v>1900</v>
      </c>
    </row>
    <row r="13">
      <c r="A13" s="20" t="s">
        <v>432</v>
      </c>
      <c r="B13" s="22">
        <v>42736.0</v>
      </c>
      <c r="C13" s="24">
        <v>1065.075</v>
      </c>
      <c r="D13" s="24">
        <v>18.12</v>
      </c>
      <c r="E13" s="24">
        <v>152.958</v>
      </c>
      <c r="F13" s="24">
        <v>1.0</v>
      </c>
      <c r="G13" s="15">
        <f t="shared" si="1"/>
        <v>1</v>
      </c>
      <c r="J13" s="20" t="s">
        <v>436</v>
      </c>
      <c r="L13" s="24">
        <f t="shared" si="2"/>
        <v>1900</v>
      </c>
    </row>
    <row r="14">
      <c r="A14" s="20" t="s">
        <v>433</v>
      </c>
      <c r="B14" s="22">
        <v>42736.0</v>
      </c>
      <c r="C14" s="24">
        <v>671.88</v>
      </c>
      <c r="D14" s="24">
        <v>8.72</v>
      </c>
      <c r="E14" s="24">
        <v>0.0</v>
      </c>
      <c r="F14" s="24">
        <v>0.0</v>
      </c>
      <c r="G14" s="15">
        <f t="shared" si="1"/>
        <v>1</v>
      </c>
      <c r="J14" s="20" t="s">
        <v>437</v>
      </c>
      <c r="L14" s="24">
        <f t="shared" si="2"/>
        <v>1899</v>
      </c>
    </row>
    <row r="15">
      <c r="A15" s="20" t="s">
        <v>433</v>
      </c>
      <c r="B15" s="22">
        <v>42736.0</v>
      </c>
      <c r="C15" s="24">
        <v>262.51500000000004</v>
      </c>
      <c r="D15" s="24">
        <v>3.84</v>
      </c>
      <c r="E15" s="24">
        <v>0.0</v>
      </c>
      <c r="F15" s="24">
        <v>1.0</v>
      </c>
      <c r="G15" s="15">
        <f t="shared" si="1"/>
        <v>1</v>
      </c>
      <c r="J15" s="20" t="s">
        <v>438</v>
      </c>
      <c r="L15" s="24">
        <f t="shared" si="2"/>
        <v>1899</v>
      </c>
    </row>
    <row r="16">
      <c r="A16" s="20" t="s">
        <v>434</v>
      </c>
      <c r="B16" s="22">
        <v>42736.0</v>
      </c>
      <c r="C16" s="24">
        <v>225.775</v>
      </c>
      <c r="D16" s="24">
        <v>3.3600000000000003</v>
      </c>
      <c r="E16" s="24">
        <v>57.8188</v>
      </c>
      <c r="F16" s="24">
        <v>0.0</v>
      </c>
      <c r="G16" s="15">
        <f t="shared" si="1"/>
        <v>1</v>
      </c>
      <c r="J16" s="20" t="s">
        <v>439</v>
      </c>
      <c r="L16" s="24">
        <f t="shared" si="2"/>
        <v>1900</v>
      </c>
    </row>
    <row r="17">
      <c r="A17" s="20" t="s">
        <v>434</v>
      </c>
      <c r="B17" s="22">
        <v>42736.0</v>
      </c>
      <c r="C17" s="24">
        <v>69.74000000000001</v>
      </c>
      <c r="D17" s="24">
        <v>1.04</v>
      </c>
      <c r="E17" s="24">
        <v>111.8143</v>
      </c>
      <c r="F17" s="24">
        <v>1.0</v>
      </c>
      <c r="G17" s="15">
        <f t="shared" si="1"/>
        <v>1</v>
      </c>
      <c r="J17" s="20" t="s">
        <v>440</v>
      </c>
      <c r="L17" s="24">
        <f t="shared" si="2"/>
        <v>1900</v>
      </c>
    </row>
    <row r="18">
      <c r="A18" s="20" t="s">
        <v>435</v>
      </c>
      <c r="B18" s="22">
        <v>42736.0</v>
      </c>
      <c r="C18" s="23">
        <v>7791.135000000001</v>
      </c>
      <c r="D18" s="24">
        <v>108.75999999999999</v>
      </c>
      <c r="E18" s="24">
        <v>132.3621</v>
      </c>
      <c r="F18" s="24">
        <v>0.0</v>
      </c>
      <c r="G18" s="15">
        <f t="shared" si="1"/>
        <v>1</v>
      </c>
      <c r="L18" s="24">
        <f t="shared" si="2"/>
        <v>1900</v>
      </c>
    </row>
    <row r="19">
      <c r="A19" s="20" t="s">
        <v>435</v>
      </c>
      <c r="B19" s="22">
        <v>42736.0</v>
      </c>
      <c r="C19" s="24">
        <v>2893.0550000000003</v>
      </c>
      <c r="D19" s="24">
        <v>40.0</v>
      </c>
      <c r="E19" s="24">
        <v>150.58615</v>
      </c>
      <c r="F19" s="24">
        <v>1.0</v>
      </c>
      <c r="G19" s="15">
        <f t="shared" si="1"/>
        <v>1</v>
      </c>
      <c r="L19" s="24">
        <f t="shared" si="2"/>
        <v>1900</v>
      </c>
    </row>
    <row r="20">
      <c r="A20" s="20" t="s">
        <v>436</v>
      </c>
      <c r="B20" s="22">
        <v>42736.0</v>
      </c>
      <c r="C20" s="23">
        <v>5675.285000000001</v>
      </c>
      <c r="D20" s="24">
        <v>93.80000000000001</v>
      </c>
      <c r="E20" s="24">
        <v>635.5336000000001</v>
      </c>
      <c r="F20" s="24">
        <v>0.0</v>
      </c>
      <c r="G20" s="15">
        <f t="shared" si="1"/>
        <v>1</v>
      </c>
      <c r="L20" s="24">
        <f t="shared" si="2"/>
        <v>1901</v>
      </c>
    </row>
    <row r="21">
      <c r="A21" s="20" t="s">
        <v>436</v>
      </c>
      <c r="B21" s="22">
        <v>42736.0</v>
      </c>
      <c r="C21" s="23">
        <v>6793.875000000001</v>
      </c>
      <c r="D21" s="24">
        <v>113.4</v>
      </c>
      <c r="E21" s="24">
        <v>3504.95145</v>
      </c>
      <c r="F21" s="24">
        <v>1.0</v>
      </c>
      <c r="G21" s="15">
        <f t="shared" si="1"/>
        <v>1</v>
      </c>
      <c r="L21" s="24">
        <f t="shared" si="2"/>
        <v>1909</v>
      </c>
    </row>
    <row r="22">
      <c r="A22" s="20" t="s">
        <v>437</v>
      </c>
      <c r="B22" s="22">
        <v>42736.0</v>
      </c>
      <c r="C22" s="24">
        <v>161.205</v>
      </c>
      <c r="D22" s="24">
        <v>2.2399999999999998</v>
      </c>
      <c r="E22" s="24">
        <v>0.3952</v>
      </c>
      <c r="F22" s="24">
        <v>0.0</v>
      </c>
      <c r="G22" s="15">
        <f t="shared" si="1"/>
        <v>1</v>
      </c>
      <c r="L22" s="24">
        <f t="shared" si="2"/>
        <v>1899</v>
      </c>
    </row>
    <row r="23">
      <c r="A23" s="20" t="s">
        <v>437</v>
      </c>
      <c r="B23" s="22">
        <v>42736.0</v>
      </c>
      <c r="C23" s="24">
        <v>94.985</v>
      </c>
      <c r="D23" s="24">
        <v>1.16</v>
      </c>
      <c r="E23" s="24">
        <v>1.0562500000000001</v>
      </c>
      <c r="F23" s="24">
        <v>1.0</v>
      </c>
      <c r="G23" s="15">
        <f t="shared" si="1"/>
        <v>1</v>
      </c>
      <c r="I23" s="15" t="str">
        <f>IFERROR(__xludf.DUMMYFUNCTION("filter(A1:G16,Website)"),"#N/A")</f>
        <v>#N/A</v>
      </c>
      <c r="L23" s="24">
        <f t="shared" si="2"/>
        <v>1899</v>
      </c>
    </row>
    <row r="24">
      <c r="A24" s="20" t="s">
        <v>438</v>
      </c>
      <c r="B24" s="22">
        <v>42736.0</v>
      </c>
      <c r="C24" s="23">
        <v>4510.110000000001</v>
      </c>
      <c r="D24" s="24">
        <v>65.28</v>
      </c>
      <c r="E24" s="24">
        <v>15.6286</v>
      </c>
      <c r="F24" s="24">
        <v>0.0</v>
      </c>
      <c r="G24" s="15">
        <f t="shared" si="1"/>
        <v>1</v>
      </c>
      <c r="L24" s="24">
        <f t="shared" si="2"/>
        <v>1900</v>
      </c>
    </row>
    <row r="25">
      <c r="A25" s="20" t="s">
        <v>438</v>
      </c>
      <c r="B25" s="22">
        <v>42736.0</v>
      </c>
      <c r="C25" s="24">
        <v>2990.6800000000003</v>
      </c>
      <c r="D25" s="24">
        <v>44.84</v>
      </c>
      <c r="E25" s="24">
        <v>55.348800000000004</v>
      </c>
      <c r="F25" s="24">
        <v>1.0</v>
      </c>
      <c r="G25" s="15">
        <f t="shared" si="1"/>
        <v>1</v>
      </c>
      <c r="L25" s="24">
        <f t="shared" si="2"/>
        <v>1900</v>
      </c>
    </row>
    <row r="26">
      <c r="A26" s="20" t="s">
        <v>439</v>
      </c>
      <c r="B26" s="22">
        <v>42736.0</v>
      </c>
      <c r="C26" s="24">
        <v>291.17</v>
      </c>
      <c r="D26" s="24">
        <v>4.12</v>
      </c>
      <c r="E26" s="24">
        <v>13.7566</v>
      </c>
      <c r="F26" s="24">
        <v>0.0</v>
      </c>
      <c r="G26" s="15">
        <f t="shared" si="1"/>
        <v>1</v>
      </c>
      <c r="L26" s="24">
        <f t="shared" si="2"/>
        <v>1900</v>
      </c>
    </row>
    <row r="27">
      <c r="A27" s="20" t="s">
        <v>439</v>
      </c>
      <c r="B27" s="22">
        <v>42736.0</v>
      </c>
      <c r="C27" s="24">
        <v>170.335</v>
      </c>
      <c r="D27" s="24">
        <v>2.4000000000000004</v>
      </c>
      <c r="E27" s="24">
        <v>87.36975</v>
      </c>
      <c r="F27" s="24">
        <v>1.0</v>
      </c>
      <c r="G27" s="15">
        <f t="shared" si="1"/>
        <v>1</v>
      </c>
      <c r="L27" s="24">
        <f t="shared" si="2"/>
        <v>1900</v>
      </c>
    </row>
    <row r="28">
      <c r="A28" s="20" t="s">
        <v>427</v>
      </c>
      <c r="B28" s="22">
        <v>42743.0</v>
      </c>
      <c r="C28" s="23">
        <v>4822.675</v>
      </c>
      <c r="D28" s="24">
        <v>67.24</v>
      </c>
      <c r="E28" s="24">
        <v>260.82225</v>
      </c>
      <c r="F28" s="24">
        <v>0.0</v>
      </c>
      <c r="G28" s="15">
        <f t="shared" si="1"/>
        <v>1</v>
      </c>
      <c r="L28" s="24">
        <f t="shared" si="2"/>
        <v>1900</v>
      </c>
    </row>
    <row r="29">
      <c r="A29" s="20" t="s">
        <v>427</v>
      </c>
      <c r="B29" s="22">
        <v>42743.0</v>
      </c>
      <c r="C29" s="24">
        <v>2056.835</v>
      </c>
      <c r="D29" s="24">
        <v>30.72</v>
      </c>
      <c r="E29" s="24">
        <v>283.4364</v>
      </c>
      <c r="F29" s="24">
        <v>1.0</v>
      </c>
      <c r="G29" s="15">
        <f t="shared" si="1"/>
        <v>1</v>
      </c>
      <c r="L29" s="24">
        <f t="shared" si="2"/>
        <v>1900</v>
      </c>
    </row>
    <row r="30">
      <c r="A30" s="20" t="s">
        <v>428</v>
      </c>
      <c r="B30" s="22">
        <v>42743.0</v>
      </c>
      <c r="C30" s="23">
        <v>8270.625</v>
      </c>
      <c r="D30" s="24">
        <v>114.28</v>
      </c>
      <c r="E30" s="24">
        <v>97.16525000000001</v>
      </c>
      <c r="F30" s="24">
        <v>0.0</v>
      </c>
      <c r="G30" s="15">
        <f t="shared" si="1"/>
        <v>1</v>
      </c>
      <c r="L30" s="24">
        <f t="shared" si="2"/>
        <v>1900</v>
      </c>
    </row>
    <row r="31">
      <c r="A31" s="20" t="s">
        <v>428</v>
      </c>
      <c r="B31" s="22">
        <v>42743.0</v>
      </c>
      <c r="C31" s="24">
        <v>1090.21</v>
      </c>
      <c r="D31" s="24">
        <v>15.240000000000002</v>
      </c>
      <c r="E31" s="24">
        <v>75.569</v>
      </c>
      <c r="F31" s="24">
        <v>1.0</v>
      </c>
      <c r="G31" s="15">
        <f t="shared" si="1"/>
        <v>1</v>
      </c>
      <c r="L31" s="24">
        <f t="shared" si="2"/>
        <v>1900</v>
      </c>
    </row>
    <row r="32">
      <c r="A32" s="20" t="s">
        <v>429</v>
      </c>
      <c r="B32" s="22">
        <v>42743.0</v>
      </c>
      <c r="C32" s="23">
        <v>20828.72</v>
      </c>
      <c r="D32" s="24">
        <v>219.20000000000002</v>
      </c>
      <c r="E32" s="24">
        <v>0.0</v>
      </c>
      <c r="F32" s="24">
        <v>0.0</v>
      </c>
      <c r="G32" s="15">
        <f t="shared" si="1"/>
        <v>1</v>
      </c>
      <c r="L32" s="24">
        <f t="shared" si="2"/>
        <v>1899</v>
      </c>
    </row>
    <row r="33">
      <c r="A33" s="20" t="s">
        <v>429</v>
      </c>
      <c r="B33" s="22">
        <v>42743.0</v>
      </c>
      <c r="C33" s="23">
        <v>4794.735000000001</v>
      </c>
      <c r="D33" s="24">
        <v>69.04</v>
      </c>
      <c r="E33" s="24">
        <v>0.0</v>
      </c>
      <c r="F33" s="24">
        <v>1.0</v>
      </c>
      <c r="G33" s="15">
        <f t="shared" si="1"/>
        <v>1</v>
      </c>
      <c r="L33" s="24">
        <f t="shared" si="2"/>
        <v>1899</v>
      </c>
    </row>
    <row r="34">
      <c r="A34" s="20" t="s">
        <v>430</v>
      </c>
      <c r="B34" s="22">
        <v>42743.0</v>
      </c>
      <c r="C34" s="24">
        <v>0.0</v>
      </c>
      <c r="D34" s="24">
        <v>0.0</v>
      </c>
      <c r="E34" s="24">
        <v>0.0</v>
      </c>
      <c r="F34" s="24">
        <v>0.0</v>
      </c>
      <c r="G34" s="15">
        <f t="shared" si="1"/>
        <v>1</v>
      </c>
      <c r="L34" s="24">
        <f t="shared" si="2"/>
        <v>1899</v>
      </c>
    </row>
    <row r="35">
      <c r="A35" s="20" t="s">
        <v>431</v>
      </c>
      <c r="B35" s="22">
        <v>42743.0</v>
      </c>
      <c r="C35" s="24">
        <v>2446.84</v>
      </c>
      <c r="D35" s="24">
        <v>35.6</v>
      </c>
      <c r="E35" s="24">
        <v>103.55930000000001</v>
      </c>
      <c r="F35" s="24">
        <v>0.0</v>
      </c>
      <c r="G35" s="15">
        <f t="shared" si="1"/>
        <v>1</v>
      </c>
      <c r="L35" s="24">
        <f t="shared" si="2"/>
        <v>1900</v>
      </c>
    </row>
    <row r="36">
      <c r="A36" s="20" t="s">
        <v>431</v>
      </c>
      <c r="B36" s="22">
        <v>42743.0</v>
      </c>
      <c r="C36" s="24">
        <v>1157.42</v>
      </c>
      <c r="D36" s="24">
        <v>16.84</v>
      </c>
      <c r="E36" s="24">
        <v>195.48035</v>
      </c>
      <c r="F36" s="24">
        <v>1.0</v>
      </c>
      <c r="G36" s="15">
        <f t="shared" si="1"/>
        <v>1</v>
      </c>
      <c r="L36" s="24">
        <f t="shared" si="2"/>
        <v>1900</v>
      </c>
    </row>
    <row r="37">
      <c r="A37" s="20" t="s">
        <v>432</v>
      </c>
      <c r="B37" s="22">
        <v>42743.0</v>
      </c>
      <c r="C37" s="24">
        <v>777.975</v>
      </c>
      <c r="D37" s="24">
        <v>12.76</v>
      </c>
      <c r="E37" s="24">
        <v>48.2586</v>
      </c>
      <c r="F37" s="24">
        <v>0.0</v>
      </c>
      <c r="G37" s="15">
        <f t="shared" si="1"/>
        <v>1</v>
      </c>
      <c r="L37" s="24">
        <f t="shared" si="2"/>
        <v>1900</v>
      </c>
    </row>
    <row r="38">
      <c r="A38" s="20" t="s">
        <v>432</v>
      </c>
      <c r="B38" s="22">
        <v>42743.0</v>
      </c>
      <c r="C38" s="24">
        <v>812.075</v>
      </c>
      <c r="D38" s="24">
        <v>14.32</v>
      </c>
      <c r="E38" s="24">
        <v>130.44525000000002</v>
      </c>
      <c r="F38" s="24">
        <v>1.0</v>
      </c>
      <c r="G38" s="15">
        <f t="shared" si="1"/>
        <v>1</v>
      </c>
      <c r="L38" s="24">
        <f t="shared" si="2"/>
        <v>1900</v>
      </c>
    </row>
    <row r="39">
      <c r="A39" s="20" t="s">
        <v>433</v>
      </c>
      <c r="B39" s="22">
        <v>42743.0</v>
      </c>
      <c r="C39" s="24">
        <v>944.2950000000001</v>
      </c>
      <c r="D39" s="24">
        <v>8.8</v>
      </c>
      <c r="E39" s="24">
        <v>0.0</v>
      </c>
      <c r="F39" s="24">
        <v>0.0</v>
      </c>
      <c r="G39" s="15">
        <f t="shared" si="1"/>
        <v>1</v>
      </c>
      <c r="L39" s="24">
        <f t="shared" si="2"/>
        <v>1899</v>
      </c>
    </row>
    <row r="40">
      <c r="A40" s="20" t="s">
        <v>433</v>
      </c>
      <c r="B40" s="22">
        <v>42743.0</v>
      </c>
      <c r="C40" s="24">
        <v>229.845</v>
      </c>
      <c r="D40" s="24">
        <v>3.44</v>
      </c>
      <c r="E40" s="24">
        <v>0.0</v>
      </c>
      <c r="F40" s="24">
        <v>1.0</v>
      </c>
      <c r="G40" s="15">
        <f t="shared" si="1"/>
        <v>1</v>
      </c>
      <c r="L40" s="24">
        <f t="shared" si="2"/>
        <v>1899</v>
      </c>
    </row>
    <row r="41">
      <c r="A41" s="20" t="s">
        <v>434</v>
      </c>
      <c r="B41" s="22">
        <v>42743.0</v>
      </c>
      <c r="C41" s="24">
        <v>187.11</v>
      </c>
      <c r="D41" s="24">
        <v>3.04</v>
      </c>
      <c r="E41" s="24">
        <v>48.997</v>
      </c>
      <c r="F41" s="24">
        <v>0.0</v>
      </c>
      <c r="G41" s="15">
        <f t="shared" si="1"/>
        <v>1</v>
      </c>
      <c r="L41" s="24">
        <f t="shared" si="2"/>
        <v>1900</v>
      </c>
    </row>
    <row r="42">
      <c r="A42" s="20" t="s">
        <v>434</v>
      </c>
      <c r="B42" s="22">
        <v>42743.0</v>
      </c>
      <c r="C42" s="24">
        <v>55.605000000000004</v>
      </c>
      <c r="D42" s="24">
        <v>0.76</v>
      </c>
      <c r="E42" s="24">
        <v>68.9871</v>
      </c>
      <c r="F42" s="24">
        <v>1.0</v>
      </c>
      <c r="G42" s="15">
        <f t="shared" si="1"/>
        <v>1</v>
      </c>
      <c r="L42" s="24">
        <f t="shared" si="2"/>
        <v>1900</v>
      </c>
    </row>
    <row r="43">
      <c r="A43" s="20" t="s">
        <v>435</v>
      </c>
      <c r="B43" s="22">
        <v>42743.0</v>
      </c>
      <c r="C43" s="23">
        <v>8316.275000000001</v>
      </c>
      <c r="D43" s="24">
        <v>112.36</v>
      </c>
      <c r="E43" s="24">
        <v>161.04985000000002</v>
      </c>
      <c r="F43" s="24">
        <v>0.0</v>
      </c>
      <c r="G43" s="15">
        <f t="shared" si="1"/>
        <v>1</v>
      </c>
      <c r="L43" s="24">
        <f t="shared" si="2"/>
        <v>1900</v>
      </c>
    </row>
    <row r="44">
      <c r="A44" s="20" t="s">
        <v>435</v>
      </c>
      <c r="B44" s="22">
        <v>42743.0</v>
      </c>
      <c r="C44" s="24">
        <v>2519.495</v>
      </c>
      <c r="D44" s="24">
        <v>35.28</v>
      </c>
      <c r="E44" s="24">
        <v>207.32075</v>
      </c>
      <c r="F44" s="24">
        <v>1.0</v>
      </c>
      <c r="G44" s="15">
        <f t="shared" si="1"/>
        <v>1</v>
      </c>
      <c r="L44" s="24">
        <f t="shared" si="2"/>
        <v>1900</v>
      </c>
    </row>
    <row r="45">
      <c r="A45" s="20" t="s">
        <v>436</v>
      </c>
      <c r="B45" s="22">
        <v>42743.0</v>
      </c>
      <c r="C45" s="23">
        <v>5424.1</v>
      </c>
      <c r="D45" s="24">
        <v>87.68</v>
      </c>
      <c r="E45" s="24">
        <v>697.1731000000001</v>
      </c>
      <c r="F45" s="24">
        <v>0.0</v>
      </c>
      <c r="G45" s="15">
        <f t="shared" si="1"/>
        <v>1</v>
      </c>
      <c r="L45" s="24">
        <f t="shared" si="2"/>
        <v>1901</v>
      </c>
    </row>
    <row r="46">
      <c r="A46" s="20" t="s">
        <v>436</v>
      </c>
      <c r="B46" s="22">
        <v>42743.0</v>
      </c>
      <c r="C46" s="23">
        <v>5719.2300000000005</v>
      </c>
      <c r="D46" s="24">
        <v>99.36000000000001</v>
      </c>
      <c r="E46" s="24">
        <v>4172.2642000000005</v>
      </c>
      <c r="F46" s="24">
        <v>1.0</v>
      </c>
      <c r="G46" s="15">
        <f t="shared" si="1"/>
        <v>1</v>
      </c>
      <c r="L46" s="24">
        <f t="shared" si="2"/>
        <v>1911</v>
      </c>
    </row>
    <row r="47">
      <c r="A47" s="20" t="s">
        <v>437</v>
      </c>
      <c r="B47" s="22">
        <v>42743.0</v>
      </c>
      <c r="C47" s="24">
        <v>207.57</v>
      </c>
      <c r="D47" s="24">
        <v>3.2</v>
      </c>
      <c r="E47" s="24">
        <v>0.68055</v>
      </c>
      <c r="F47" s="24">
        <v>0.0</v>
      </c>
      <c r="G47" s="15">
        <f t="shared" si="1"/>
        <v>1</v>
      </c>
      <c r="L47" s="24">
        <f t="shared" si="2"/>
        <v>1899</v>
      </c>
    </row>
    <row r="48">
      <c r="A48" s="20" t="s">
        <v>437</v>
      </c>
      <c r="B48" s="22">
        <v>42743.0</v>
      </c>
      <c r="C48" s="24">
        <v>46.035000000000004</v>
      </c>
      <c r="D48" s="24">
        <v>0.8400000000000001</v>
      </c>
      <c r="E48" s="24">
        <v>1.2064000000000001</v>
      </c>
      <c r="F48" s="24">
        <v>1.0</v>
      </c>
      <c r="G48" s="15">
        <f t="shared" si="1"/>
        <v>1</v>
      </c>
      <c r="L48" s="24">
        <f t="shared" si="2"/>
        <v>1899</v>
      </c>
    </row>
    <row r="49">
      <c r="A49" s="20" t="s">
        <v>438</v>
      </c>
      <c r="B49" s="22">
        <v>42743.0</v>
      </c>
      <c r="C49" s="23">
        <v>4143.92</v>
      </c>
      <c r="D49" s="24">
        <v>58.160000000000004</v>
      </c>
      <c r="E49" s="24">
        <v>15.668900000000002</v>
      </c>
      <c r="F49" s="24">
        <v>0.0</v>
      </c>
      <c r="G49" s="15">
        <f t="shared" si="1"/>
        <v>1</v>
      </c>
      <c r="L49" s="24">
        <f t="shared" si="2"/>
        <v>1900</v>
      </c>
    </row>
    <row r="50">
      <c r="A50" s="20" t="s">
        <v>438</v>
      </c>
      <c r="B50" s="22">
        <v>42743.0</v>
      </c>
      <c r="C50" s="24">
        <v>2269.465</v>
      </c>
      <c r="D50" s="24">
        <v>34.4</v>
      </c>
      <c r="E50" s="24">
        <v>58.4883</v>
      </c>
      <c r="F50" s="24">
        <v>1.0</v>
      </c>
      <c r="G50" s="15">
        <f t="shared" si="1"/>
        <v>1</v>
      </c>
      <c r="L50" s="24">
        <f t="shared" si="2"/>
        <v>1900</v>
      </c>
    </row>
    <row r="51">
      <c r="A51" s="20" t="s">
        <v>439</v>
      </c>
      <c r="B51" s="22">
        <v>42743.0</v>
      </c>
      <c r="C51" s="24">
        <v>254.81500000000003</v>
      </c>
      <c r="D51" s="24">
        <v>3.48</v>
      </c>
      <c r="E51" s="24">
        <v>7.778550000000001</v>
      </c>
      <c r="F51" s="24">
        <v>0.0</v>
      </c>
      <c r="G51" s="15">
        <f t="shared" si="1"/>
        <v>1</v>
      </c>
      <c r="L51" s="24">
        <f t="shared" si="2"/>
        <v>1900</v>
      </c>
    </row>
    <row r="52">
      <c r="A52" s="20" t="s">
        <v>439</v>
      </c>
      <c r="B52" s="22">
        <v>42743.0</v>
      </c>
      <c r="C52" s="24">
        <v>158.675</v>
      </c>
      <c r="D52" s="24">
        <v>2.08</v>
      </c>
      <c r="E52" s="24">
        <v>42.20255000000001</v>
      </c>
      <c r="F52" s="24">
        <v>1.0</v>
      </c>
      <c r="G52" s="15">
        <f t="shared" si="1"/>
        <v>1</v>
      </c>
      <c r="L52" s="24">
        <f t="shared" si="2"/>
        <v>1900</v>
      </c>
    </row>
    <row r="53">
      <c r="A53" s="20" t="s">
        <v>427</v>
      </c>
      <c r="B53" s="22">
        <v>42750.0</v>
      </c>
      <c r="C53" s="23">
        <v>4596.130000000001</v>
      </c>
      <c r="D53" s="24">
        <v>61.28</v>
      </c>
      <c r="E53" s="24">
        <v>267.8442</v>
      </c>
      <c r="F53" s="24">
        <v>0.0</v>
      </c>
      <c r="G53" s="15">
        <f t="shared" si="1"/>
        <v>1</v>
      </c>
      <c r="L53" s="24">
        <f t="shared" si="2"/>
        <v>1900</v>
      </c>
    </row>
    <row r="54">
      <c r="A54" s="20" t="s">
        <v>427</v>
      </c>
      <c r="B54" s="22">
        <v>42750.0</v>
      </c>
      <c r="C54" s="24">
        <v>1569.92</v>
      </c>
      <c r="D54" s="24">
        <v>23.52</v>
      </c>
      <c r="E54" s="24">
        <v>259.29540000000003</v>
      </c>
      <c r="F54" s="24">
        <v>1.0</v>
      </c>
      <c r="G54" s="15">
        <f t="shared" si="1"/>
        <v>1</v>
      </c>
      <c r="L54" s="24">
        <f t="shared" si="2"/>
        <v>1900</v>
      </c>
    </row>
    <row r="55">
      <c r="A55" s="20" t="s">
        <v>428</v>
      </c>
      <c r="B55" s="22">
        <v>42750.0</v>
      </c>
      <c r="C55" s="23">
        <v>8091.710000000001</v>
      </c>
      <c r="D55" s="24">
        <v>112.2</v>
      </c>
      <c r="E55" s="24">
        <v>105.3884</v>
      </c>
      <c r="F55" s="24">
        <v>0.0</v>
      </c>
      <c r="G55" s="15">
        <f t="shared" si="1"/>
        <v>1</v>
      </c>
      <c r="L55" s="24">
        <f t="shared" si="2"/>
        <v>1900</v>
      </c>
    </row>
    <row r="56">
      <c r="A56" s="20" t="s">
        <v>428</v>
      </c>
      <c r="B56" s="22">
        <v>42750.0</v>
      </c>
      <c r="C56" s="24">
        <v>876.5350000000001</v>
      </c>
      <c r="D56" s="24">
        <v>11.48</v>
      </c>
      <c r="E56" s="24">
        <v>72.8715</v>
      </c>
      <c r="F56" s="24">
        <v>1.0</v>
      </c>
      <c r="G56" s="15">
        <f t="shared" si="1"/>
        <v>1</v>
      </c>
      <c r="L56" s="24">
        <f t="shared" si="2"/>
        <v>1900</v>
      </c>
    </row>
    <row r="57">
      <c r="A57" s="20" t="s">
        <v>429</v>
      </c>
      <c r="B57" s="22">
        <v>42750.0</v>
      </c>
      <c r="C57" s="23">
        <v>19562.18</v>
      </c>
      <c r="D57" s="24">
        <v>232.8</v>
      </c>
      <c r="E57" s="24">
        <v>0.0</v>
      </c>
      <c r="F57" s="24">
        <v>0.0</v>
      </c>
      <c r="G57" s="15">
        <f t="shared" si="1"/>
        <v>1</v>
      </c>
      <c r="L57" s="24">
        <f t="shared" si="2"/>
        <v>1899</v>
      </c>
    </row>
    <row r="58">
      <c r="A58" s="20" t="s">
        <v>429</v>
      </c>
      <c r="B58" s="22">
        <v>42750.0</v>
      </c>
      <c r="C58" s="23">
        <v>4642.0</v>
      </c>
      <c r="D58" s="24">
        <v>65.52000000000001</v>
      </c>
      <c r="E58" s="24">
        <v>0.0</v>
      </c>
      <c r="F58" s="24">
        <v>1.0</v>
      </c>
      <c r="G58" s="15">
        <f t="shared" si="1"/>
        <v>1</v>
      </c>
      <c r="L58" s="24">
        <f t="shared" si="2"/>
        <v>1899</v>
      </c>
    </row>
    <row r="59">
      <c r="A59" s="20" t="s">
        <v>430</v>
      </c>
      <c r="B59" s="22">
        <v>42750.0</v>
      </c>
      <c r="C59" s="24">
        <v>0.05500000000000001</v>
      </c>
      <c r="D59" s="24">
        <v>0.0</v>
      </c>
      <c r="E59" s="24">
        <v>0.0</v>
      </c>
      <c r="F59" s="24">
        <v>0.0</v>
      </c>
      <c r="G59" s="15">
        <f t="shared" si="1"/>
        <v>1</v>
      </c>
      <c r="L59" s="24">
        <f t="shared" si="2"/>
        <v>1899</v>
      </c>
    </row>
    <row r="60">
      <c r="A60" s="20" t="s">
        <v>431</v>
      </c>
      <c r="B60" s="22">
        <v>42750.0</v>
      </c>
      <c r="C60" s="24">
        <v>2524.61</v>
      </c>
      <c r="D60" s="24">
        <v>36.24</v>
      </c>
      <c r="E60" s="24">
        <v>141.79945</v>
      </c>
      <c r="F60" s="24">
        <v>0.0</v>
      </c>
      <c r="G60" s="15">
        <f t="shared" si="1"/>
        <v>1</v>
      </c>
      <c r="L60" s="24">
        <f t="shared" si="2"/>
        <v>1900</v>
      </c>
    </row>
    <row r="61">
      <c r="A61" s="20" t="s">
        <v>431</v>
      </c>
      <c r="B61" s="22">
        <v>42750.0</v>
      </c>
      <c r="C61" s="24">
        <v>1100.99</v>
      </c>
      <c r="D61" s="24">
        <v>15.76</v>
      </c>
      <c r="E61" s="24">
        <v>234.15015</v>
      </c>
      <c r="F61" s="24">
        <v>1.0</v>
      </c>
      <c r="G61" s="15">
        <f t="shared" si="1"/>
        <v>1</v>
      </c>
      <c r="L61" s="24">
        <f t="shared" si="2"/>
        <v>1900</v>
      </c>
    </row>
    <row r="62">
      <c r="A62" s="20" t="s">
        <v>432</v>
      </c>
      <c r="B62" s="22">
        <v>42750.0</v>
      </c>
      <c r="C62" s="24">
        <v>1032.845</v>
      </c>
      <c r="D62" s="24">
        <v>14.64</v>
      </c>
      <c r="E62" s="24">
        <v>52.240500000000004</v>
      </c>
      <c r="F62" s="24">
        <v>0.0</v>
      </c>
      <c r="G62" s="15">
        <f t="shared" si="1"/>
        <v>1</v>
      </c>
      <c r="L62" s="24">
        <f t="shared" si="2"/>
        <v>1900</v>
      </c>
    </row>
    <row r="63">
      <c r="A63" s="20" t="s">
        <v>432</v>
      </c>
      <c r="B63" s="22">
        <v>42750.0</v>
      </c>
      <c r="C63" s="24">
        <v>866.4150000000001</v>
      </c>
      <c r="D63" s="24">
        <v>15.16</v>
      </c>
      <c r="E63" s="24">
        <v>132.84115</v>
      </c>
      <c r="F63" s="24">
        <v>1.0</v>
      </c>
      <c r="G63" s="15">
        <f t="shared" si="1"/>
        <v>1</v>
      </c>
      <c r="L63" s="24">
        <f t="shared" si="2"/>
        <v>1900</v>
      </c>
    </row>
    <row r="64">
      <c r="A64" s="20" t="s">
        <v>433</v>
      </c>
      <c r="B64" s="22">
        <v>42750.0</v>
      </c>
      <c r="C64" s="24">
        <v>659.1200000000001</v>
      </c>
      <c r="D64" s="24">
        <v>7.96</v>
      </c>
      <c r="E64" s="24">
        <v>0.0</v>
      </c>
      <c r="F64" s="24">
        <v>0.0</v>
      </c>
      <c r="G64" s="15">
        <f t="shared" si="1"/>
        <v>1</v>
      </c>
      <c r="L64" s="24">
        <f t="shared" si="2"/>
        <v>1899</v>
      </c>
    </row>
    <row r="65">
      <c r="A65" s="20" t="s">
        <v>433</v>
      </c>
      <c r="B65" s="22">
        <v>42750.0</v>
      </c>
      <c r="C65" s="24">
        <v>151.47</v>
      </c>
      <c r="D65" s="24">
        <v>2.2399999999999998</v>
      </c>
      <c r="E65" s="24">
        <v>0.0</v>
      </c>
      <c r="F65" s="24">
        <v>1.0</v>
      </c>
      <c r="G65" s="15">
        <f t="shared" si="1"/>
        <v>1</v>
      </c>
      <c r="L65" s="24">
        <f t="shared" si="2"/>
        <v>1899</v>
      </c>
    </row>
    <row r="66">
      <c r="A66" s="20" t="s">
        <v>434</v>
      </c>
      <c r="B66" s="22">
        <v>42750.0</v>
      </c>
      <c r="C66" s="24">
        <v>242.22</v>
      </c>
      <c r="D66" s="24">
        <v>3.5200000000000005</v>
      </c>
      <c r="E66" s="24">
        <v>124.6466</v>
      </c>
      <c r="F66" s="24">
        <v>0.0</v>
      </c>
      <c r="G66" s="15">
        <f t="shared" si="1"/>
        <v>1</v>
      </c>
      <c r="L66" s="24">
        <f t="shared" si="2"/>
        <v>1900</v>
      </c>
    </row>
    <row r="67">
      <c r="A67" s="20" t="s">
        <v>434</v>
      </c>
      <c r="B67" s="22">
        <v>42750.0</v>
      </c>
      <c r="C67" s="24">
        <v>44.88</v>
      </c>
      <c r="D67" s="24">
        <v>0.6400000000000001</v>
      </c>
      <c r="E67" s="24">
        <v>82.10735000000001</v>
      </c>
      <c r="F67" s="24">
        <v>1.0</v>
      </c>
      <c r="G67" s="15">
        <f t="shared" si="1"/>
        <v>1</v>
      </c>
      <c r="L67" s="24">
        <f t="shared" si="2"/>
        <v>1900</v>
      </c>
    </row>
    <row r="68">
      <c r="A68" s="20" t="s">
        <v>435</v>
      </c>
      <c r="B68" s="22">
        <v>42750.0</v>
      </c>
      <c r="C68" s="23">
        <v>8219.915</v>
      </c>
      <c r="D68" s="24">
        <v>109.92000000000002</v>
      </c>
      <c r="E68" s="24">
        <v>148.63615</v>
      </c>
      <c r="F68" s="24">
        <v>0.0</v>
      </c>
      <c r="G68" s="15">
        <f t="shared" si="1"/>
        <v>1</v>
      </c>
      <c r="L68" s="24">
        <f t="shared" si="2"/>
        <v>1900</v>
      </c>
    </row>
    <row r="69">
      <c r="A69" s="20" t="s">
        <v>435</v>
      </c>
      <c r="B69" s="22">
        <v>42750.0</v>
      </c>
      <c r="C69" s="24">
        <v>2037.4750000000001</v>
      </c>
      <c r="D69" s="24">
        <v>27.28</v>
      </c>
      <c r="E69" s="24">
        <v>183.65945</v>
      </c>
      <c r="F69" s="24">
        <v>1.0</v>
      </c>
      <c r="G69" s="15">
        <f t="shared" si="1"/>
        <v>1</v>
      </c>
      <c r="L69" s="24">
        <f t="shared" si="2"/>
        <v>1900</v>
      </c>
    </row>
    <row r="70">
      <c r="A70" s="20" t="s">
        <v>436</v>
      </c>
      <c r="B70" s="22">
        <v>42750.0</v>
      </c>
      <c r="C70" s="23">
        <v>5370.97</v>
      </c>
      <c r="D70" s="24">
        <v>88.36000000000001</v>
      </c>
      <c r="E70" s="24">
        <v>656.1958000000001</v>
      </c>
      <c r="F70" s="24">
        <v>0.0</v>
      </c>
      <c r="G70" s="15">
        <f t="shared" si="1"/>
        <v>1</v>
      </c>
      <c r="L70" s="24">
        <f t="shared" si="2"/>
        <v>1901</v>
      </c>
    </row>
    <row r="71">
      <c r="A71" s="20" t="s">
        <v>436</v>
      </c>
      <c r="B71" s="22">
        <v>42750.0</v>
      </c>
      <c r="C71" s="23">
        <v>5044.6</v>
      </c>
      <c r="D71" s="24">
        <v>90.44</v>
      </c>
      <c r="E71" s="24">
        <v>3812.1707</v>
      </c>
      <c r="F71" s="24">
        <v>1.0</v>
      </c>
      <c r="G71" s="15">
        <f t="shared" si="1"/>
        <v>1</v>
      </c>
      <c r="L71" s="24">
        <f t="shared" si="2"/>
        <v>1910</v>
      </c>
    </row>
    <row r="72">
      <c r="A72" s="20" t="s">
        <v>437</v>
      </c>
      <c r="B72" s="22">
        <v>42750.0</v>
      </c>
      <c r="C72" s="24">
        <v>1145.9250000000002</v>
      </c>
      <c r="D72" s="24">
        <v>16.0</v>
      </c>
      <c r="E72" s="24">
        <v>4.47655</v>
      </c>
      <c r="F72" s="24">
        <v>0.0</v>
      </c>
      <c r="G72" s="15">
        <f t="shared" si="1"/>
        <v>1</v>
      </c>
      <c r="L72" s="24">
        <f t="shared" si="2"/>
        <v>1900</v>
      </c>
    </row>
    <row r="73">
      <c r="A73" s="20" t="s">
        <v>437</v>
      </c>
      <c r="B73" s="22">
        <v>42750.0</v>
      </c>
      <c r="C73" s="24">
        <v>405.24</v>
      </c>
      <c r="D73" s="24">
        <v>5.32</v>
      </c>
      <c r="E73" s="24">
        <v>9.987250000000001</v>
      </c>
      <c r="F73" s="24">
        <v>1.0</v>
      </c>
      <c r="G73" s="15">
        <f t="shared" si="1"/>
        <v>1</v>
      </c>
      <c r="L73" s="24">
        <f t="shared" si="2"/>
        <v>1900</v>
      </c>
    </row>
    <row r="74">
      <c r="A74" s="20" t="s">
        <v>438</v>
      </c>
      <c r="B74" s="22">
        <v>42750.0</v>
      </c>
      <c r="C74" s="24">
        <v>2706.1650000000004</v>
      </c>
      <c r="D74" s="24">
        <v>39.760000000000005</v>
      </c>
      <c r="E74" s="24">
        <v>11.0422</v>
      </c>
      <c r="F74" s="24">
        <v>0.0</v>
      </c>
      <c r="G74" s="15">
        <f t="shared" si="1"/>
        <v>1</v>
      </c>
      <c r="L74" s="24">
        <f t="shared" si="2"/>
        <v>1900</v>
      </c>
    </row>
    <row r="75">
      <c r="A75" s="20" t="s">
        <v>438</v>
      </c>
      <c r="B75" s="22">
        <v>42750.0</v>
      </c>
      <c r="C75" s="24">
        <v>1601.0500000000002</v>
      </c>
      <c r="D75" s="24">
        <v>25.12</v>
      </c>
      <c r="E75" s="24">
        <v>48.501050000000006</v>
      </c>
      <c r="F75" s="24">
        <v>1.0</v>
      </c>
      <c r="G75" s="15">
        <f t="shared" si="1"/>
        <v>1</v>
      </c>
      <c r="L75" s="24">
        <f t="shared" si="2"/>
        <v>1900</v>
      </c>
    </row>
    <row r="76">
      <c r="A76" s="20" t="s">
        <v>439</v>
      </c>
      <c r="B76" s="22">
        <v>42750.0</v>
      </c>
      <c r="C76" s="24">
        <v>273.51500000000004</v>
      </c>
      <c r="D76" s="24">
        <v>4.16</v>
      </c>
      <c r="E76" s="24">
        <v>19.787950000000002</v>
      </c>
      <c r="F76" s="24">
        <v>0.0</v>
      </c>
      <c r="G76" s="15">
        <f t="shared" si="1"/>
        <v>1</v>
      </c>
      <c r="L76" s="24">
        <f t="shared" si="2"/>
        <v>1900</v>
      </c>
    </row>
    <row r="77">
      <c r="A77" s="20" t="s">
        <v>439</v>
      </c>
      <c r="B77" s="22">
        <v>42750.0</v>
      </c>
      <c r="C77" s="24">
        <v>188.595</v>
      </c>
      <c r="D77" s="24">
        <v>2.8000000000000003</v>
      </c>
      <c r="E77" s="24">
        <v>167.47315</v>
      </c>
      <c r="F77" s="24">
        <v>1.0</v>
      </c>
      <c r="G77" s="15">
        <f t="shared" si="1"/>
        <v>1</v>
      </c>
      <c r="L77" s="24">
        <f t="shared" si="2"/>
        <v>1900</v>
      </c>
    </row>
    <row r="78">
      <c r="A78" s="20" t="s">
        <v>427</v>
      </c>
      <c r="B78" s="22">
        <v>42757.0</v>
      </c>
      <c r="C78" s="23">
        <v>4422.715</v>
      </c>
      <c r="D78" s="24">
        <v>54.24</v>
      </c>
      <c r="E78" s="24">
        <v>222.74915</v>
      </c>
      <c r="F78" s="24">
        <v>0.0</v>
      </c>
      <c r="G78" s="15">
        <f t="shared" si="1"/>
        <v>1</v>
      </c>
      <c r="L78" s="24">
        <f t="shared" si="2"/>
        <v>1900</v>
      </c>
    </row>
    <row r="79">
      <c r="A79" s="20" t="s">
        <v>427</v>
      </c>
      <c r="B79" s="22">
        <v>42757.0</v>
      </c>
      <c r="C79" s="24">
        <v>1380.885</v>
      </c>
      <c r="D79" s="24">
        <v>19.8</v>
      </c>
      <c r="E79" s="24">
        <v>235.24085</v>
      </c>
      <c r="F79" s="24">
        <v>1.0</v>
      </c>
      <c r="G79" s="15">
        <f t="shared" si="1"/>
        <v>1</v>
      </c>
      <c r="L79" s="24">
        <f t="shared" si="2"/>
        <v>1900</v>
      </c>
    </row>
    <row r="80">
      <c r="A80" s="20" t="s">
        <v>428</v>
      </c>
      <c r="B80" s="22">
        <v>42757.0</v>
      </c>
      <c r="C80" s="23">
        <v>10243.640000000001</v>
      </c>
      <c r="D80" s="24">
        <v>132.52</v>
      </c>
      <c r="E80" s="24">
        <v>139.03435000000002</v>
      </c>
      <c r="F80" s="24">
        <v>0.0</v>
      </c>
      <c r="G80" s="15">
        <f t="shared" si="1"/>
        <v>1</v>
      </c>
      <c r="L80" s="24">
        <f t="shared" si="2"/>
        <v>1900</v>
      </c>
    </row>
    <row r="81">
      <c r="A81" s="20" t="s">
        <v>428</v>
      </c>
      <c r="B81" s="22">
        <v>42757.0</v>
      </c>
      <c r="C81" s="24">
        <v>791.0100000000001</v>
      </c>
      <c r="D81" s="24">
        <v>10.840000000000002</v>
      </c>
      <c r="E81" s="24">
        <v>126.56865</v>
      </c>
      <c r="F81" s="24">
        <v>1.0</v>
      </c>
      <c r="G81" s="15">
        <f t="shared" si="1"/>
        <v>1</v>
      </c>
      <c r="L81" s="24">
        <f t="shared" si="2"/>
        <v>1900</v>
      </c>
    </row>
    <row r="82">
      <c r="A82" s="20" t="s">
        <v>429</v>
      </c>
      <c r="B82" s="22">
        <v>42757.0</v>
      </c>
      <c r="C82" s="23">
        <v>28951.065000000002</v>
      </c>
      <c r="D82" s="24">
        <v>283.92</v>
      </c>
      <c r="E82" s="24">
        <v>0.0</v>
      </c>
      <c r="F82" s="24">
        <v>0.0</v>
      </c>
      <c r="G82" s="15">
        <f t="shared" si="1"/>
        <v>1</v>
      </c>
      <c r="L82" s="24">
        <f t="shared" si="2"/>
        <v>1899</v>
      </c>
    </row>
    <row r="83">
      <c r="A83" s="20" t="s">
        <v>429</v>
      </c>
      <c r="B83" s="22">
        <v>42757.0</v>
      </c>
      <c r="C83" s="23">
        <v>5636.455000000001</v>
      </c>
      <c r="D83" s="24">
        <v>74.56</v>
      </c>
      <c r="E83" s="24">
        <v>0.0</v>
      </c>
      <c r="F83" s="24">
        <v>1.0</v>
      </c>
      <c r="G83" s="15">
        <f t="shared" si="1"/>
        <v>1</v>
      </c>
      <c r="L83" s="24">
        <f t="shared" si="2"/>
        <v>1899</v>
      </c>
    </row>
    <row r="84">
      <c r="A84" s="20" t="s">
        <v>430</v>
      </c>
      <c r="B84" s="22">
        <v>42757.0</v>
      </c>
      <c r="C84" s="24">
        <v>3.9600000000000004</v>
      </c>
      <c r="D84" s="24">
        <v>0.04000000000000001</v>
      </c>
      <c r="E84" s="24">
        <v>0.0</v>
      </c>
      <c r="F84" s="24">
        <v>0.0</v>
      </c>
      <c r="G84" s="15">
        <f t="shared" si="1"/>
        <v>1</v>
      </c>
      <c r="L84" s="24">
        <f t="shared" si="2"/>
        <v>1899</v>
      </c>
    </row>
    <row r="85">
      <c r="A85" s="20" t="s">
        <v>431</v>
      </c>
      <c r="B85" s="22">
        <v>42757.0</v>
      </c>
      <c r="C85" s="23">
        <v>3025.0000000000005</v>
      </c>
      <c r="D85" s="24">
        <v>41.24</v>
      </c>
      <c r="E85" s="24">
        <v>126.52835</v>
      </c>
      <c r="F85" s="24">
        <v>0.0</v>
      </c>
      <c r="G85" s="15">
        <f t="shared" si="1"/>
        <v>1</v>
      </c>
      <c r="L85" s="24">
        <f t="shared" si="2"/>
        <v>1900</v>
      </c>
    </row>
    <row r="86">
      <c r="A86" s="20" t="s">
        <v>431</v>
      </c>
      <c r="B86" s="22">
        <v>42757.0</v>
      </c>
      <c r="C86" s="24">
        <v>1339.91</v>
      </c>
      <c r="D86" s="24">
        <v>18.64</v>
      </c>
      <c r="E86" s="24">
        <v>232.479</v>
      </c>
      <c r="F86" s="24">
        <v>1.0</v>
      </c>
      <c r="G86" s="15">
        <f t="shared" si="1"/>
        <v>1</v>
      </c>
      <c r="L86" s="24">
        <f t="shared" si="2"/>
        <v>1900</v>
      </c>
    </row>
    <row r="87">
      <c r="A87" s="20" t="s">
        <v>432</v>
      </c>
      <c r="B87" s="22">
        <v>42757.0</v>
      </c>
      <c r="C87" s="24">
        <v>1019.0400000000001</v>
      </c>
      <c r="D87" s="24">
        <v>13.440000000000001</v>
      </c>
      <c r="E87" s="24">
        <v>36.7198</v>
      </c>
      <c r="F87" s="24">
        <v>0.0</v>
      </c>
      <c r="G87" s="15">
        <f t="shared" si="1"/>
        <v>1</v>
      </c>
      <c r="L87" s="24">
        <f t="shared" si="2"/>
        <v>1900</v>
      </c>
    </row>
    <row r="88">
      <c r="A88" s="20" t="s">
        <v>432</v>
      </c>
      <c r="B88" s="22">
        <v>42757.0</v>
      </c>
      <c r="C88" s="24">
        <v>778.3050000000001</v>
      </c>
      <c r="D88" s="24">
        <v>12.72</v>
      </c>
      <c r="E88" s="24">
        <v>114.54755</v>
      </c>
      <c r="F88" s="24">
        <v>1.0</v>
      </c>
      <c r="G88" s="15">
        <f t="shared" si="1"/>
        <v>1</v>
      </c>
      <c r="L88" s="24">
        <f t="shared" si="2"/>
        <v>1900</v>
      </c>
    </row>
    <row r="89">
      <c r="A89" s="20" t="s">
        <v>433</v>
      </c>
      <c r="B89" s="22">
        <v>42757.0</v>
      </c>
      <c r="C89" s="24">
        <v>711.48</v>
      </c>
      <c r="D89" s="24">
        <v>8.48</v>
      </c>
      <c r="E89" s="24">
        <v>0.0</v>
      </c>
      <c r="F89" s="24">
        <v>0.0</v>
      </c>
      <c r="G89" s="15">
        <f t="shared" si="1"/>
        <v>1</v>
      </c>
      <c r="L89" s="24">
        <f t="shared" si="2"/>
        <v>1899</v>
      </c>
    </row>
    <row r="90">
      <c r="A90" s="20" t="s">
        <v>433</v>
      </c>
      <c r="B90" s="22">
        <v>42757.0</v>
      </c>
      <c r="C90" s="24">
        <v>235.29000000000002</v>
      </c>
      <c r="D90" s="24">
        <v>3.24</v>
      </c>
      <c r="E90" s="24">
        <v>0.0</v>
      </c>
      <c r="F90" s="24">
        <v>1.0</v>
      </c>
      <c r="G90" s="15">
        <f t="shared" si="1"/>
        <v>1</v>
      </c>
      <c r="L90" s="24">
        <f t="shared" si="2"/>
        <v>1899</v>
      </c>
    </row>
    <row r="91">
      <c r="A91" s="20" t="s">
        <v>434</v>
      </c>
      <c r="B91" s="22">
        <v>42757.0</v>
      </c>
      <c r="C91" s="24">
        <v>215.87500000000003</v>
      </c>
      <c r="D91" s="24">
        <v>3.28</v>
      </c>
      <c r="E91" s="24">
        <v>50.8157</v>
      </c>
      <c r="F91" s="24">
        <v>0.0</v>
      </c>
      <c r="G91" s="15">
        <f t="shared" si="1"/>
        <v>1</v>
      </c>
      <c r="L91" s="24">
        <f t="shared" si="2"/>
        <v>1900</v>
      </c>
    </row>
    <row r="92">
      <c r="A92" s="20" t="s">
        <v>434</v>
      </c>
      <c r="B92" s="22">
        <v>42757.0</v>
      </c>
      <c r="C92" s="24">
        <v>40.92000000000001</v>
      </c>
      <c r="D92" s="24">
        <v>0.6000000000000001</v>
      </c>
      <c r="E92" s="24">
        <v>93.3972</v>
      </c>
      <c r="F92" s="24">
        <v>1.0</v>
      </c>
      <c r="G92" s="15">
        <f t="shared" si="1"/>
        <v>1</v>
      </c>
      <c r="L92" s="24">
        <f t="shared" si="2"/>
        <v>1900</v>
      </c>
    </row>
    <row r="93">
      <c r="A93" s="20" t="s">
        <v>435</v>
      </c>
      <c r="B93" s="22">
        <v>42757.0</v>
      </c>
      <c r="C93" s="23">
        <v>9442.125</v>
      </c>
      <c r="D93" s="24">
        <v>122.75999999999999</v>
      </c>
      <c r="E93" s="24">
        <v>166.92845</v>
      </c>
      <c r="F93" s="24">
        <v>0.0</v>
      </c>
      <c r="G93" s="15">
        <f t="shared" si="1"/>
        <v>1</v>
      </c>
      <c r="L93" s="24">
        <f t="shared" si="2"/>
        <v>1900</v>
      </c>
    </row>
    <row r="94">
      <c r="A94" s="20" t="s">
        <v>435</v>
      </c>
      <c r="B94" s="22">
        <v>42757.0</v>
      </c>
      <c r="C94" s="24">
        <v>2266.495</v>
      </c>
      <c r="D94" s="24">
        <v>30.04</v>
      </c>
      <c r="E94" s="24">
        <v>210.62145</v>
      </c>
      <c r="F94" s="24">
        <v>1.0</v>
      </c>
      <c r="G94" s="15">
        <f t="shared" si="1"/>
        <v>1</v>
      </c>
      <c r="L94" s="24">
        <f t="shared" si="2"/>
        <v>1900</v>
      </c>
    </row>
    <row r="95">
      <c r="A95" s="20" t="s">
        <v>436</v>
      </c>
      <c r="B95" s="22">
        <v>42757.0</v>
      </c>
      <c r="C95" s="23">
        <v>7133.72</v>
      </c>
      <c r="D95" s="24">
        <v>111.72000000000001</v>
      </c>
      <c r="E95" s="24">
        <v>785.1454</v>
      </c>
      <c r="F95" s="24">
        <v>0.0</v>
      </c>
      <c r="G95" s="15">
        <f t="shared" si="1"/>
        <v>1</v>
      </c>
      <c r="L95" s="24">
        <f t="shared" si="2"/>
        <v>1902</v>
      </c>
    </row>
    <row r="96">
      <c r="A96" s="20" t="s">
        <v>436</v>
      </c>
      <c r="B96" s="22">
        <v>42757.0</v>
      </c>
      <c r="C96" s="23">
        <v>6820.660000000001</v>
      </c>
      <c r="D96" s="24">
        <v>114.52000000000001</v>
      </c>
      <c r="E96" s="24">
        <v>4377.8267000000005</v>
      </c>
      <c r="F96" s="24">
        <v>1.0</v>
      </c>
      <c r="G96" s="15">
        <f t="shared" si="1"/>
        <v>1</v>
      </c>
      <c r="L96" s="24">
        <f t="shared" si="2"/>
        <v>1911</v>
      </c>
    </row>
    <row r="97">
      <c r="A97" s="20" t="s">
        <v>437</v>
      </c>
      <c r="B97" s="22">
        <v>42757.0</v>
      </c>
      <c r="C97" s="24">
        <v>1723.3700000000001</v>
      </c>
      <c r="D97" s="24">
        <v>22.560000000000002</v>
      </c>
      <c r="E97" s="24">
        <v>5.678400000000001</v>
      </c>
      <c r="F97" s="24">
        <v>0.0</v>
      </c>
      <c r="G97" s="15">
        <f t="shared" si="1"/>
        <v>1</v>
      </c>
      <c r="L97" s="24">
        <f t="shared" si="2"/>
        <v>1900</v>
      </c>
    </row>
    <row r="98">
      <c r="A98" s="20" t="s">
        <v>437</v>
      </c>
      <c r="B98" s="22">
        <v>42757.0</v>
      </c>
      <c r="C98" s="24">
        <v>566.7200000000001</v>
      </c>
      <c r="D98" s="24">
        <v>7.28</v>
      </c>
      <c r="E98" s="24">
        <v>12.069200000000002</v>
      </c>
      <c r="F98" s="24">
        <v>1.0</v>
      </c>
      <c r="G98" s="15">
        <f t="shared" si="1"/>
        <v>1</v>
      </c>
      <c r="L98" s="24">
        <f t="shared" si="2"/>
        <v>1900</v>
      </c>
    </row>
    <row r="99">
      <c r="A99" s="20" t="s">
        <v>438</v>
      </c>
      <c r="B99" s="22">
        <v>42757.0</v>
      </c>
      <c r="C99" s="23">
        <v>3225.6400000000003</v>
      </c>
      <c r="D99" s="24">
        <v>45.2</v>
      </c>
      <c r="E99" s="24">
        <v>12.6516</v>
      </c>
      <c r="F99" s="24">
        <v>0.0</v>
      </c>
      <c r="G99" s="15">
        <f t="shared" si="1"/>
        <v>1</v>
      </c>
      <c r="L99" s="24">
        <f t="shared" si="2"/>
        <v>1900</v>
      </c>
    </row>
    <row r="100">
      <c r="A100" s="20" t="s">
        <v>438</v>
      </c>
      <c r="B100" s="22">
        <v>42757.0</v>
      </c>
      <c r="C100" s="24">
        <v>1935.01</v>
      </c>
      <c r="D100" s="24">
        <v>27.880000000000003</v>
      </c>
      <c r="E100" s="24">
        <v>50.1813</v>
      </c>
      <c r="F100" s="24">
        <v>1.0</v>
      </c>
      <c r="G100" s="15">
        <f t="shared" si="1"/>
        <v>1</v>
      </c>
      <c r="L100" s="24">
        <f t="shared" si="2"/>
        <v>1900</v>
      </c>
    </row>
    <row r="101">
      <c r="A101" s="20" t="s">
        <v>439</v>
      </c>
      <c r="B101" s="22">
        <v>42757.0</v>
      </c>
      <c r="C101" s="24">
        <v>487.19</v>
      </c>
      <c r="D101" s="24">
        <v>7.120000000000001</v>
      </c>
      <c r="E101" s="24">
        <v>43.0989</v>
      </c>
      <c r="F101" s="24">
        <v>0.0</v>
      </c>
      <c r="G101" s="15">
        <f t="shared" si="1"/>
        <v>1</v>
      </c>
      <c r="L101" s="24">
        <f t="shared" si="2"/>
        <v>1900</v>
      </c>
    </row>
    <row r="102">
      <c r="A102" s="20" t="s">
        <v>439</v>
      </c>
      <c r="B102" s="22">
        <v>42757.0</v>
      </c>
      <c r="C102" s="24">
        <v>393.14</v>
      </c>
      <c r="D102" s="24">
        <v>5.920000000000001</v>
      </c>
      <c r="E102" s="24">
        <v>363.75885000000005</v>
      </c>
      <c r="F102" s="24">
        <v>1.0</v>
      </c>
      <c r="G102" s="15">
        <f t="shared" si="1"/>
        <v>1</v>
      </c>
      <c r="L102" s="24">
        <f t="shared" si="2"/>
        <v>1900</v>
      </c>
    </row>
    <row r="103">
      <c r="A103" s="20" t="s">
        <v>427</v>
      </c>
      <c r="B103" s="22">
        <v>42764.0</v>
      </c>
      <c r="C103" s="23">
        <v>6125.35</v>
      </c>
      <c r="D103" s="24">
        <v>80.88</v>
      </c>
      <c r="E103" s="24">
        <v>308.40160000000003</v>
      </c>
      <c r="F103" s="24">
        <v>0.0</v>
      </c>
      <c r="G103" s="15">
        <f t="shared" si="1"/>
        <v>1</v>
      </c>
      <c r="L103" s="24">
        <f t="shared" si="2"/>
        <v>1900</v>
      </c>
    </row>
    <row r="104">
      <c r="A104" s="20" t="s">
        <v>427</v>
      </c>
      <c r="B104" s="22">
        <v>42764.0</v>
      </c>
      <c r="C104" s="24">
        <v>2204.565</v>
      </c>
      <c r="D104" s="24">
        <v>30.92</v>
      </c>
      <c r="E104" s="24">
        <v>393.64715</v>
      </c>
      <c r="F104" s="24">
        <v>1.0</v>
      </c>
      <c r="G104" s="15">
        <f t="shared" si="1"/>
        <v>1</v>
      </c>
      <c r="L104" s="24">
        <f t="shared" si="2"/>
        <v>1901</v>
      </c>
    </row>
    <row r="105">
      <c r="A105" s="20" t="s">
        <v>428</v>
      </c>
      <c r="B105" s="22">
        <v>42764.0</v>
      </c>
      <c r="C105" s="23">
        <v>15180.990000000002</v>
      </c>
      <c r="D105" s="24">
        <v>205.68000000000004</v>
      </c>
      <c r="E105" s="24">
        <v>544.8066</v>
      </c>
      <c r="F105" s="24">
        <v>0.0</v>
      </c>
      <c r="G105" s="15">
        <f t="shared" si="1"/>
        <v>1</v>
      </c>
      <c r="L105" s="24">
        <f t="shared" si="2"/>
        <v>1901</v>
      </c>
    </row>
    <row r="106">
      <c r="A106" s="20" t="s">
        <v>428</v>
      </c>
      <c r="B106" s="22">
        <v>42764.0</v>
      </c>
      <c r="C106" s="24">
        <v>924.7700000000001</v>
      </c>
      <c r="D106" s="24">
        <v>12.08</v>
      </c>
      <c r="E106" s="24">
        <v>400.74580000000003</v>
      </c>
      <c r="F106" s="24">
        <v>1.0</v>
      </c>
      <c r="G106" s="15">
        <f t="shared" si="1"/>
        <v>1</v>
      </c>
      <c r="L106" s="24">
        <f t="shared" si="2"/>
        <v>1901</v>
      </c>
    </row>
    <row r="107">
      <c r="A107" s="20" t="s">
        <v>429</v>
      </c>
      <c r="B107" s="22">
        <v>42764.0</v>
      </c>
      <c r="C107" s="23">
        <v>42592.495</v>
      </c>
      <c r="D107" s="24">
        <v>493.1600000000001</v>
      </c>
      <c r="E107" s="24">
        <v>0.0</v>
      </c>
      <c r="F107" s="24">
        <v>0.0</v>
      </c>
      <c r="G107" s="15">
        <f t="shared" si="1"/>
        <v>1</v>
      </c>
      <c r="L107" s="24">
        <f t="shared" si="2"/>
        <v>1899</v>
      </c>
    </row>
    <row r="108">
      <c r="A108" s="20" t="s">
        <v>429</v>
      </c>
      <c r="B108" s="22">
        <v>42764.0</v>
      </c>
      <c r="C108" s="23">
        <v>8052.495000000001</v>
      </c>
      <c r="D108" s="24">
        <v>109.12</v>
      </c>
      <c r="E108" s="24">
        <v>0.0</v>
      </c>
      <c r="F108" s="24">
        <v>1.0</v>
      </c>
      <c r="G108" s="15">
        <f t="shared" si="1"/>
        <v>1</v>
      </c>
      <c r="L108" s="24">
        <f t="shared" si="2"/>
        <v>1899</v>
      </c>
    </row>
    <row r="109">
      <c r="A109" s="20" t="s">
        <v>430</v>
      </c>
      <c r="B109" s="22">
        <v>42764.0</v>
      </c>
      <c r="C109" s="24">
        <v>0.8250000000000001</v>
      </c>
      <c r="D109" s="24">
        <v>0.0</v>
      </c>
      <c r="E109" s="24">
        <v>0.0</v>
      </c>
      <c r="F109" s="24">
        <v>0.0</v>
      </c>
      <c r="G109" s="15">
        <f t="shared" si="1"/>
        <v>1</v>
      </c>
      <c r="L109" s="24">
        <f t="shared" si="2"/>
        <v>1899</v>
      </c>
    </row>
    <row r="110">
      <c r="A110" s="20" t="s">
        <v>430</v>
      </c>
      <c r="B110" s="22">
        <v>42764.0</v>
      </c>
      <c r="C110" s="24">
        <v>0.165</v>
      </c>
      <c r="D110" s="24">
        <v>0.0</v>
      </c>
      <c r="E110" s="24">
        <v>0.0</v>
      </c>
      <c r="F110" s="24">
        <v>1.0</v>
      </c>
      <c r="G110" s="15">
        <f t="shared" si="1"/>
        <v>1</v>
      </c>
      <c r="L110" s="24">
        <f t="shared" si="2"/>
        <v>1899</v>
      </c>
    </row>
    <row r="111">
      <c r="A111" s="20" t="s">
        <v>431</v>
      </c>
      <c r="B111" s="22">
        <v>42764.0</v>
      </c>
      <c r="C111" s="23">
        <v>3593.9750000000004</v>
      </c>
      <c r="D111" s="24">
        <v>49.92</v>
      </c>
      <c r="E111" s="24">
        <v>122.54775000000001</v>
      </c>
      <c r="F111" s="24">
        <v>0.0</v>
      </c>
      <c r="G111" s="15">
        <f t="shared" si="1"/>
        <v>1</v>
      </c>
      <c r="L111" s="24">
        <f t="shared" si="2"/>
        <v>1900</v>
      </c>
    </row>
    <row r="112">
      <c r="A112" s="20" t="s">
        <v>431</v>
      </c>
      <c r="B112" s="22">
        <v>42764.0</v>
      </c>
      <c r="C112" s="24">
        <v>1510.41</v>
      </c>
      <c r="D112" s="24">
        <v>20.840000000000003</v>
      </c>
      <c r="E112" s="24">
        <v>214.23935</v>
      </c>
      <c r="F112" s="24">
        <v>1.0</v>
      </c>
      <c r="G112" s="15">
        <f t="shared" si="1"/>
        <v>1</v>
      </c>
      <c r="L112" s="24">
        <f t="shared" si="2"/>
        <v>1900</v>
      </c>
    </row>
    <row r="113">
      <c r="A113" s="20" t="s">
        <v>432</v>
      </c>
      <c r="B113" s="22">
        <v>42764.0</v>
      </c>
      <c r="C113" s="24">
        <v>1258.6200000000001</v>
      </c>
      <c r="D113" s="24">
        <v>19.76</v>
      </c>
      <c r="E113" s="24">
        <v>67.63965</v>
      </c>
      <c r="F113" s="24">
        <v>0.0</v>
      </c>
      <c r="G113" s="15">
        <f t="shared" si="1"/>
        <v>1</v>
      </c>
      <c r="L113" s="24">
        <f t="shared" si="2"/>
        <v>1900</v>
      </c>
    </row>
    <row r="114">
      <c r="A114" s="20" t="s">
        <v>432</v>
      </c>
      <c r="B114" s="22">
        <v>42764.0</v>
      </c>
      <c r="C114" s="24">
        <v>1184.5900000000001</v>
      </c>
      <c r="D114" s="24">
        <v>18.880000000000003</v>
      </c>
      <c r="E114" s="24">
        <v>152.36845000000002</v>
      </c>
      <c r="F114" s="24">
        <v>1.0</v>
      </c>
      <c r="G114" s="15">
        <f t="shared" si="1"/>
        <v>1</v>
      </c>
      <c r="L114" s="24">
        <f t="shared" si="2"/>
        <v>1900</v>
      </c>
    </row>
    <row r="115">
      <c r="A115" s="20" t="s">
        <v>433</v>
      </c>
      <c r="B115" s="22">
        <v>42764.0</v>
      </c>
      <c r="C115" s="24">
        <v>1323.685</v>
      </c>
      <c r="D115" s="24">
        <v>14.8</v>
      </c>
      <c r="E115" s="24">
        <v>0.0</v>
      </c>
      <c r="F115" s="24">
        <v>0.0</v>
      </c>
      <c r="G115" s="15">
        <f t="shared" si="1"/>
        <v>1</v>
      </c>
      <c r="L115" s="24">
        <f t="shared" si="2"/>
        <v>1899</v>
      </c>
    </row>
    <row r="116">
      <c r="A116" s="20" t="s">
        <v>433</v>
      </c>
      <c r="B116" s="22">
        <v>42764.0</v>
      </c>
      <c r="C116" s="24">
        <v>299.20000000000005</v>
      </c>
      <c r="D116" s="24">
        <v>4.08</v>
      </c>
      <c r="E116" s="24">
        <v>0.0</v>
      </c>
      <c r="F116" s="24">
        <v>1.0</v>
      </c>
      <c r="G116" s="15">
        <f t="shared" si="1"/>
        <v>1</v>
      </c>
      <c r="L116" s="24">
        <f t="shared" si="2"/>
        <v>1899</v>
      </c>
    </row>
    <row r="117">
      <c r="A117" s="20" t="s">
        <v>434</v>
      </c>
      <c r="B117" s="22">
        <v>42764.0</v>
      </c>
      <c r="C117" s="24">
        <v>271.15000000000003</v>
      </c>
      <c r="D117" s="24">
        <v>4.16</v>
      </c>
      <c r="E117" s="24">
        <v>59.41780000000001</v>
      </c>
      <c r="F117" s="24">
        <v>0.0</v>
      </c>
      <c r="G117" s="15">
        <f t="shared" si="1"/>
        <v>1</v>
      </c>
      <c r="L117" s="24">
        <f t="shared" si="2"/>
        <v>1900</v>
      </c>
    </row>
    <row r="118">
      <c r="A118" s="20" t="s">
        <v>434</v>
      </c>
      <c r="B118" s="22">
        <v>42764.0</v>
      </c>
      <c r="C118" s="24">
        <v>60.940000000000005</v>
      </c>
      <c r="D118" s="24">
        <v>0.8400000000000001</v>
      </c>
      <c r="E118" s="24">
        <v>123.1555</v>
      </c>
      <c r="F118" s="24">
        <v>1.0</v>
      </c>
      <c r="G118" s="15">
        <f t="shared" si="1"/>
        <v>1</v>
      </c>
      <c r="L118" s="24">
        <f t="shared" si="2"/>
        <v>1900</v>
      </c>
    </row>
    <row r="119">
      <c r="A119" s="20" t="s">
        <v>435</v>
      </c>
      <c r="B119" s="22">
        <v>42764.0</v>
      </c>
      <c r="C119" s="23">
        <v>14618.34</v>
      </c>
      <c r="D119" s="24">
        <v>198.0</v>
      </c>
      <c r="E119" s="24">
        <v>235.50215</v>
      </c>
      <c r="F119" s="24">
        <v>0.0</v>
      </c>
      <c r="G119" s="15">
        <f t="shared" si="1"/>
        <v>1</v>
      </c>
      <c r="L119" s="24">
        <f t="shared" si="2"/>
        <v>1900</v>
      </c>
    </row>
    <row r="120">
      <c r="A120" s="20" t="s">
        <v>435</v>
      </c>
      <c r="B120" s="22">
        <v>42764.0</v>
      </c>
      <c r="C120" s="23">
        <v>3699.52</v>
      </c>
      <c r="D120" s="24">
        <v>49.0</v>
      </c>
      <c r="E120" s="24">
        <v>257.33565000000004</v>
      </c>
      <c r="F120" s="24">
        <v>1.0</v>
      </c>
      <c r="G120" s="15">
        <f t="shared" si="1"/>
        <v>1</v>
      </c>
      <c r="L120" s="24">
        <f t="shared" si="2"/>
        <v>1900</v>
      </c>
    </row>
    <row r="121">
      <c r="A121" s="20" t="s">
        <v>436</v>
      </c>
      <c r="B121" s="22">
        <v>42764.0</v>
      </c>
      <c r="C121" s="23">
        <v>11358.215</v>
      </c>
      <c r="D121" s="24">
        <v>179.72000000000003</v>
      </c>
      <c r="E121" s="24">
        <v>1116.0994</v>
      </c>
      <c r="F121" s="24">
        <v>0.0</v>
      </c>
      <c r="G121" s="15">
        <f t="shared" si="1"/>
        <v>1</v>
      </c>
      <c r="L121" s="24">
        <f t="shared" si="2"/>
        <v>1903</v>
      </c>
    </row>
    <row r="122">
      <c r="A122" s="20" t="s">
        <v>436</v>
      </c>
      <c r="B122" s="22">
        <v>42764.0</v>
      </c>
      <c r="C122" s="23">
        <v>9641.5</v>
      </c>
      <c r="D122" s="24">
        <v>156.96</v>
      </c>
      <c r="E122" s="24">
        <v>5341.219</v>
      </c>
      <c r="F122" s="24">
        <v>1.0</v>
      </c>
      <c r="G122" s="15">
        <f t="shared" si="1"/>
        <v>1</v>
      </c>
      <c r="L122" s="24">
        <f t="shared" si="2"/>
        <v>1914</v>
      </c>
    </row>
    <row r="123">
      <c r="A123" s="20" t="s">
        <v>437</v>
      </c>
      <c r="B123" s="22">
        <v>42764.0</v>
      </c>
      <c r="C123" s="24">
        <v>2997.06</v>
      </c>
      <c r="D123" s="24">
        <v>39.6</v>
      </c>
      <c r="E123" s="24">
        <v>10.599549999999999</v>
      </c>
      <c r="F123" s="24">
        <v>0.0</v>
      </c>
      <c r="G123" s="15">
        <f t="shared" si="1"/>
        <v>1</v>
      </c>
      <c r="L123" s="24">
        <f t="shared" si="2"/>
        <v>1900</v>
      </c>
    </row>
    <row r="124">
      <c r="A124" s="20" t="s">
        <v>437</v>
      </c>
      <c r="B124" s="22">
        <v>42764.0</v>
      </c>
      <c r="C124" s="24">
        <v>725.45</v>
      </c>
      <c r="D124" s="24">
        <v>9.600000000000001</v>
      </c>
      <c r="E124" s="24">
        <v>16.7674</v>
      </c>
      <c r="F124" s="24">
        <v>1.0</v>
      </c>
      <c r="G124" s="15">
        <f t="shared" si="1"/>
        <v>1</v>
      </c>
      <c r="L124" s="24">
        <f t="shared" si="2"/>
        <v>1900</v>
      </c>
    </row>
    <row r="125">
      <c r="A125" s="20" t="s">
        <v>438</v>
      </c>
      <c r="B125" s="22">
        <v>42764.0</v>
      </c>
      <c r="C125" s="23">
        <v>4626.435</v>
      </c>
      <c r="D125" s="24">
        <v>62.84</v>
      </c>
      <c r="E125" s="24">
        <v>19.21985</v>
      </c>
      <c r="F125" s="24">
        <v>0.0</v>
      </c>
      <c r="G125" s="15">
        <f t="shared" si="1"/>
        <v>1</v>
      </c>
      <c r="L125" s="24">
        <f t="shared" si="2"/>
        <v>1900</v>
      </c>
    </row>
    <row r="126">
      <c r="A126" s="20" t="s">
        <v>438</v>
      </c>
      <c r="B126" s="22">
        <v>42764.0</v>
      </c>
      <c r="C126" s="24">
        <v>2397.67</v>
      </c>
      <c r="D126" s="24">
        <v>35.800000000000004</v>
      </c>
      <c r="E126" s="24">
        <v>70.7694</v>
      </c>
      <c r="F126" s="24">
        <v>1.0</v>
      </c>
      <c r="G126" s="15">
        <f t="shared" si="1"/>
        <v>1</v>
      </c>
      <c r="L126" s="24">
        <f t="shared" si="2"/>
        <v>1900</v>
      </c>
    </row>
    <row r="127">
      <c r="A127" s="20" t="s">
        <v>439</v>
      </c>
      <c r="B127" s="22">
        <v>42764.0</v>
      </c>
      <c r="C127" s="24">
        <v>643.6650000000001</v>
      </c>
      <c r="D127" s="24">
        <v>9.68</v>
      </c>
      <c r="E127" s="24">
        <v>59.6375</v>
      </c>
      <c r="F127" s="24">
        <v>0.0</v>
      </c>
      <c r="G127" s="15">
        <f t="shared" si="1"/>
        <v>1</v>
      </c>
      <c r="L127" s="24">
        <f t="shared" si="2"/>
        <v>1900</v>
      </c>
    </row>
    <row r="128">
      <c r="A128" s="20" t="s">
        <v>439</v>
      </c>
      <c r="B128" s="22">
        <v>42764.0</v>
      </c>
      <c r="C128" s="24">
        <v>544.665</v>
      </c>
      <c r="D128" s="24">
        <v>9.120000000000001</v>
      </c>
      <c r="E128" s="24">
        <v>531.0812</v>
      </c>
      <c r="F128" s="24">
        <v>1.0</v>
      </c>
      <c r="G128" s="15">
        <f t="shared" si="1"/>
        <v>1</v>
      </c>
      <c r="L128" s="24">
        <f t="shared" si="2"/>
        <v>1901</v>
      </c>
    </row>
    <row r="129">
      <c r="A129" s="20" t="s">
        <v>427</v>
      </c>
      <c r="B129" s="22">
        <v>42771.0</v>
      </c>
      <c r="C129" s="23">
        <v>10916.510000000002</v>
      </c>
      <c r="D129" s="24">
        <v>132.28</v>
      </c>
      <c r="E129" s="24">
        <v>631.2839</v>
      </c>
      <c r="F129" s="24">
        <v>0.0</v>
      </c>
      <c r="G129" s="15">
        <f t="shared" si="1"/>
        <v>2</v>
      </c>
      <c r="L129" s="24">
        <f t="shared" si="2"/>
        <v>1901</v>
      </c>
    </row>
    <row r="130">
      <c r="A130" s="20" t="s">
        <v>427</v>
      </c>
      <c r="B130" s="22">
        <v>42771.0</v>
      </c>
      <c r="C130" s="23">
        <v>3905.9900000000002</v>
      </c>
      <c r="D130" s="24">
        <v>54.36000000000001</v>
      </c>
      <c r="E130" s="24">
        <v>876.0661000000001</v>
      </c>
      <c r="F130" s="24">
        <v>1.0</v>
      </c>
      <c r="G130" s="15">
        <f t="shared" si="1"/>
        <v>2</v>
      </c>
      <c r="L130" s="24">
        <f t="shared" si="2"/>
        <v>1902</v>
      </c>
    </row>
    <row r="131">
      <c r="A131" s="20" t="s">
        <v>428</v>
      </c>
      <c r="B131" s="22">
        <v>42771.0</v>
      </c>
      <c r="C131" s="23">
        <v>20740.06</v>
      </c>
      <c r="D131" s="24">
        <v>255.84000000000003</v>
      </c>
      <c r="E131" s="24">
        <v>256.29630000000003</v>
      </c>
      <c r="F131" s="24">
        <v>0.0</v>
      </c>
      <c r="G131" s="15">
        <f t="shared" si="1"/>
        <v>2</v>
      </c>
      <c r="L131" s="24">
        <f t="shared" si="2"/>
        <v>1900</v>
      </c>
    </row>
    <row r="132">
      <c r="A132" s="20" t="s">
        <v>428</v>
      </c>
      <c r="B132" s="22">
        <v>42771.0</v>
      </c>
      <c r="C132" s="24">
        <v>1634.435</v>
      </c>
      <c r="D132" s="24">
        <v>20.040000000000003</v>
      </c>
      <c r="E132" s="24">
        <v>119.47780000000002</v>
      </c>
      <c r="F132" s="24">
        <v>1.0</v>
      </c>
      <c r="G132" s="15">
        <f t="shared" si="1"/>
        <v>2</v>
      </c>
      <c r="L132" s="24">
        <f t="shared" si="2"/>
        <v>1900</v>
      </c>
    </row>
    <row r="133">
      <c r="A133" s="20" t="s">
        <v>429</v>
      </c>
      <c r="B133" s="22">
        <v>42771.0</v>
      </c>
      <c r="C133" s="23">
        <v>53715.365000000005</v>
      </c>
      <c r="D133" s="24">
        <v>593.2</v>
      </c>
      <c r="E133" s="24">
        <v>0.0</v>
      </c>
      <c r="F133" s="24">
        <v>0.0</v>
      </c>
      <c r="G133" s="15">
        <f t="shared" si="1"/>
        <v>2</v>
      </c>
      <c r="L133" s="24">
        <f t="shared" si="2"/>
        <v>1899</v>
      </c>
    </row>
    <row r="134">
      <c r="A134" s="20" t="s">
        <v>429</v>
      </c>
      <c r="B134" s="22">
        <v>42771.0</v>
      </c>
      <c r="C134" s="23">
        <v>11998.470000000001</v>
      </c>
      <c r="D134" s="24">
        <v>160.92000000000002</v>
      </c>
      <c r="E134" s="24">
        <v>0.0</v>
      </c>
      <c r="F134" s="24">
        <v>1.0</v>
      </c>
      <c r="G134" s="15">
        <f t="shared" si="1"/>
        <v>2</v>
      </c>
      <c r="L134" s="24">
        <f t="shared" si="2"/>
        <v>1899</v>
      </c>
    </row>
    <row r="135">
      <c r="A135" s="20" t="s">
        <v>430</v>
      </c>
      <c r="B135" s="22">
        <v>42771.0</v>
      </c>
      <c r="C135" s="24">
        <v>19.580000000000002</v>
      </c>
      <c r="D135" s="24">
        <v>0.4</v>
      </c>
      <c r="E135" s="24">
        <v>10.860199999999999</v>
      </c>
      <c r="F135" s="24">
        <v>0.0</v>
      </c>
      <c r="G135" s="15">
        <f t="shared" si="1"/>
        <v>2</v>
      </c>
      <c r="L135" s="24">
        <f t="shared" si="2"/>
        <v>1900</v>
      </c>
    </row>
    <row r="136">
      <c r="A136" s="20" t="s">
        <v>430</v>
      </c>
      <c r="B136" s="22">
        <v>42771.0</v>
      </c>
      <c r="C136" s="24">
        <v>26.07</v>
      </c>
      <c r="D136" s="24">
        <v>0.27999999999999997</v>
      </c>
      <c r="E136" s="24">
        <v>73.4877</v>
      </c>
      <c r="F136" s="24">
        <v>1.0</v>
      </c>
      <c r="G136" s="15">
        <f t="shared" si="1"/>
        <v>2</v>
      </c>
      <c r="L136" s="24">
        <f t="shared" si="2"/>
        <v>1900</v>
      </c>
    </row>
    <row r="137">
      <c r="A137" s="20" t="s">
        <v>431</v>
      </c>
      <c r="B137" s="22">
        <v>42771.0</v>
      </c>
      <c r="C137" s="23">
        <v>4923.215</v>
      </c>
      <c r="D137" s="24">
        <v>67.32000000000001</v>
      </c>
      <c r="E137" s="24">
        <v>312.60775</v>
      </c>
      <c r="F137" s="24">
        <v>0.0</v>
      </c>
      <c r="G137" s="15">
        <f t="shared" si="1"/>
        <v>2</v>
      </c>
      <c r="L137" s="24">
        <f t="shared" si="2"/>
        <v>1900</v>
      </c>
    </row>
    <row r="138">
      <c r="A138" s="20" t="s">
        <v>431</v>
      </c>
      <c r="B138" s="22">
        <v>42771.0</v>
      </c>
      <c r="C138" s="24">
        <v>2624.6000000000004</v>
      </c>
      <c r="D138" s="24">
        <v>36.28</v>
      </c>
      <c r="E138" s="24">
        <v>648.5128</v>
      </c>
      <c r="F138" s="24">
        <v>1.0</v>
      </c>
      <c r="G138" s="15">
        <f t="shared" si="1"/>
        <v>2</v>
      </c>
      <c r="L138" s="24">
        <f t="shared" si="2"/>
        <v>1901</v>
      </c>
    </row>
    <row r="139">
      <c r="A139" s="20" t="s">
        <v>432</v>
      </c>
      <c r="B139" s="22">
        <v>42771.0</v>
      </c>
      <c r="C139" s="24">
        <v>2131.36</v>
      </c>
      <c r="D139" s="24">
        <v>30.160000000000004</v>
      </c>
      <c r="E139" s="24">
        <v>90.6035</v>
      </c>
      <c r="F139" s="24">
        <v>0.0</v>
      </c>
      <c r="G139" s="15">
        <f t="shared" si="1"/>
        <v>2</v>
      </c>
      <c r="L139" s="24">
        <f t="shared" si="2"/>
        <v>1900</v>
      </c>
    </row>
    <row r="140">
      <c r="A140" s="20" t="s">
        <v>432</v>
      </c>
      <c r="B140" s="22">
        <v>42771.0</v>
      </c>
      <c r="C140" s="24">
        <v>2042.7000000000003</v>
      </c>
      <c r="D140" s="24">
        <v>31.24</v>
      </c>
      <c r="E140" s="24">
        <v>205.85760000000002</v>
      </c>
      <c r="F140" s="24">
        <v>1.0</v>
      </c>
      <c r="G140" s="15">
        <f t="shared" si="1"/>
        <v>2</v>
      </c>
      <c r="L140" s="24">
        <f t="shared" si="2"/>
        <v>1900</v>
      </c>
    </row>
    <row r="141">
      <c r="A141" s="20" t="s">
        <v>433</v>
      </c>
      <c r="B141" s="22">
        <v>42771.0</v>
      </c>
      <c r="C141" s="24">
        <v>1753.3450000000003</v>
      </c>
      <c r="D141" s="24">
        <v>17.680000000000003</v>
      </c>
      <c r="E141" s="24">
        <v>0.0</v>
      </c>
      <c r="F141" s="24">
        <v>0.0</v>
      </c>
      <c r="G141" s="15">
        <f t="shared" si="1"/>
        <v>2</v>
      </c>
      <c r="L141" s="24">
        <f t="shared" si="2"/>
        <v>1899</v>
      </c>
    </row>
    <row r="142">
      <c r="A142" s="20" t="s">
        <v>433</v>
      </c>
      <c r="B142" s="22">
        <v>42771.0</v>
      </c>
      <c r="C142" s="24">
        <v>628.43</v>
      </c>
      <c r="D142" s="24">
        <v>8.36</v>
      </c>
      <c r="E142" s="24">
        <v>0.0</v>
      </c>
      <c r="F142" s="24">
        <v>1.0</v>
      </c>
      <c r="G142" s="15">
        <f t="shared" si="1"/>
        <v>2</v>
      </c>
      <c r="L142" s="24">
        <f t="shared" si="2"/>
        <v>1899</v>
      </c>
    </row>
    <row r="143">
      <c r="A143" s="20" t="s">
        <v>434</v>
      </c>
      <c r="B143" s="22">
        <v>42771.0</v>
      </c>
      <c r="C143" s="24">
        <v>729.6850000000001</v>
      </c>
      <c r="D143" s="24">
        <v>9.08</v>
      </c>
      <c r="E143" s="24">
        <v>118.11995000000002</v>
      </c>
      <c r="F143" s="24">
        <v>0.0</v>
      </c>
      <c r="G143" s="15">
        <f t="shared" si="1"/>
        <v>2</v>
      </c>
      <c r="L143" s="24">
        <f t="shared" si="2"/>
        <v>1900</v>
      </c>
    </row>
    <row r="144">
      <c r="A144" s="20" t="s">
        <v>434</v>
      </c>
      <c r="B144" s="22">
        <v>42771.0</v>
      </c>
      <c r="C144" s="24">
        <v>137.885</v>
      </c>
      <c r="D144" s="24">
        <v>2.04</v>
      </c>
      <c r="E144" s="24">
        <v>369.48145</v>
      </c>
      <c r="F144" s="24">
        <v>1.0</v>
      </c>
      <c r="G144" s="15">
        <f t="shared" si="1"/>
        <v>2</v>
      </c>
      <c r="L144" s="24">
        <f t="shared" si="2"/>
        <v>1901</v>
      </c>
    </row>
    <row r="145">
      <c r="A145" s="20" t="s">
        <v>435</v>
      </c>
      <c r="B145" s="22">
        <v>42771.0</v>
      </c>
      <c r="C145" s="23">
        <v>19200.390000000003</v>
      </c>
      <c r="D145" s="24">
        <v>248.24</v>
      </c>
      <c r="E145" s="24">
        <v>291.40865</v>
      </c>
      <c r="F145" s="24">
        <v>0.0</v>
      </c>
      <c r="G145" s="15">
        <f t="shared" si="1"/>
        <v>2</v>
      </c>
      <c r="L145" s="24">
        <f t="shared" si="2"/>
        <v>1900</v>
      </c>
    </row>
    <row r="146">
      <c r="A146" s="20" t="s">
        <v>435</v>
      </c>
      <c r="B146" s="22">
        <v>42771.0</v>
      </c>
      <c r="C146" s="23">
        <v>5678.200000000001</v>
      </c>
      <c r="D146" s="24">
        <v>75.36</v>
      </c>
      <c r="E146" s="24">
        <v>339.62955</v>
      </c>
      <c r="F146" s="24">
        <v>1.0</v>
      </c>
      <c r="G146" s="15">
        <f t="shared" si="1"/>
        <v>2</v>
      </c>
      <c r="L146" s="24">
        <f t="shared" si="2"/>
        <v>1900</v>
      </c>
    </row>
    <row r="147">
      <c r="A147" s="20" t="s">
        <v>436</v>
      </c>
      <c r="B147" s="22">
        <v>42771.0</v>
      </c>
      <c r="C147" s="23">
        <v>15804.69</v>
      </c>
      <c r="D147" s="24">
        <v>238.12</v>
      </c>
      <c r="E147" s="24">
        <v>1445.4102</v>
      </c>
      <c r="F147" s="24">
        <v>0.0</v>
      </c>
      <c r="G147" s="15">
        <f t="shared" si="1"/>
        <v>2</v>
      </c>
      <c r="L147" s="24">
        <f t="shared" si="2"/>
        <v>1903</v>
      </c>
    </row>
    <row r="148">
      <c r="A148" s="20" t="s">
        <v>436</v>
      </c>
      <c r="B148" s="22">
        <v>42771.0</v>
      </c>
      <c r="C148" s="23">
        <v>14784.275000000001</v>
      </c>
      <c r="D148" s="24">
        <v>236.20000000000002</v>
      </c>
      <c r="E148" s="24">
        <v>7282.399799999999</v>
      </c>
      <c r="F148" s="24">
        <v>1.0</v>
      </c>
      <c r="G148" s="15">
        <f t="shared" si="1"/>
        <v>2</v>
      </c>
      <c r="L148" s="24">
        <f t="shared" si="2"/>
        <v>1919</v>
      </c>
    </row>
    <row r="149">
      <c r="A149" s="20" t="s">
        <v>437</v>
      </c>
      <c r="B149" s="22">
        <v>42771.0</v>
      </c>
      <c r="C149" s="23">
        <v>3634.1800000000003</v>
      </c>
      <c r="D149" s="24">
        <v>46.36000000000001</v>
      </c>
      <c r="E149" s="24">
        <v>11.0266</v>
      </c>
      <c r="F149" s="24">
        <v>0.0</v>
      </c>
      <c r="G149" s="15">
        <f t="shared" si="1"/>
        <v>2</v>
      </c>
      <c r="L149" s="24">
        <f t="shared" si="2"/>
        <v>1900</v>
      </c>
    </row>
    <row r="150">
      <c r="A150" s="20" t="s">
        <v>437</v>
      </c>
      <c r="B150" s="22">
        <v>42771.0</v>
      </c>
      <c r="C150" s="24">
        <v>1161.875</v>
      </c>
      <c r="D150" s="24">
        <v>15.080000000000002</v>
      </c>
      <c r="E150" s="24">
        <v>20.2969</v>
      </c>
      <c r="F150" s="24">
        <v>1.0</v>
      </c>
      <c r="G150" s="15">
        <f t="shared" si="1"/>
        <v>2</v>
      </c>
      <c r="L150" s="24">
        <f t="shared" si="2"/>
        <v>1900</v>
      </c>
    </row>
    <row r="151">
      <c r="A151" s="20" t="s">
        <v>438</v>
      </c>
      <c r="B151" s="22">
        <v>42771.0</v>
      </c>
      <c r="C151" s="23">
        <v>5347.595</v>
      </c>
      <c r="D151" s="24">
        <v>72.96000000000001</v>
      </c>
      <c r="E151" s="24">
        <v>19.893250000000002</v>
      </c>
      <c r="F151" s="24">
        <v>0.0</v>
      </c>
      <c r="G151" s="15">
        <f t="shared" si="1"/>
        <v>2</v>
      </c>
      <c r="L151" s="24">
        <f t="shared" si="2"/>
        <v>1900</v>
      </c>
    </row>
    <row r="152">
      <c r="A152" s="20" t="s">
        <v>438</v>
      </c>
      <c r="B152" s="22">
        <v>42771.0</v>
      </c>
      <c r="C152" s="23">
        <v>3344.935</v>
      </c>
      <c r="D152" s="24">
        <v>47.160000000000004</v>
      </c>
      <c r="E152" s="24">
        <v>71.1191</v>
      </c>
      <c r="F152" s="24">
        <v>1.0</v>
      </c>
      <c r="G152" s="15">
        <f t="shared" si="1"/>
        <v>2</v>
      </c>
      <c r="L152" s="24">
        <f t="shared" si="2"/>
        <v>1900</v>
      </c>
    </row>
    <row r="153">
      <c r="A153" s="20" t="s">
        <v>439</v>
      </c>
      <c r="B153" s="22">
        <v>42771.0</v>
      </c>
      <c r="C153" s="24">
        <v>1540.66</v>
      </c>
      <c r="D153" s="24">
        <v>16.44</v>
      </c>
      <c r="E153" s="24">
        <v>117.3744</v>
      </c>
      <c r="F153" s="24">
        <v>0.0</v>
      </c>
      <c r="G153" s="15">
        <f t="shared" si="1"/>
        <v>2</v>
      </c>
      <c r="L153" s="24">
        <f t="shared" si="2"/>
        <v>1900</v>
      </c>
    </row>
    <row r="154">
      <c r="A154" s="20" t="s">
        <v>439</v>
      </c>
      <c r="B154" s="22">
        <v>42771.0</v>
      </c>
      <c r="C154" s="24">
        <v>958.4300000000001</v>
      </c>
      <c r="D154" s="24">
        <v>16.56</v>
      </c>
      <c r="E154" s="24">
        <v>1029.3985</v>
      </c>
      <c r="F154" s="24">
        <v>1.0</v>
      </c>
      <c r="G154" s="15">
        <f t="shared" si="1"/>
        <v>2</v>
      </c>
      <c r="L154" s="24">
        <f t="shared" si="2"/>
        <v>1902</v>
      </c>
    </row>
    <row r="155">
      <c r="A155" s="20" t="s">
        <v>427</v>
      </c>
      <c r="B155" s="22">
        <v>42778.0</v>
      </c>
      <c r="C155" s="23">
        <v>6212.8550000000005</v>
      </c>
      <c r="D155" s="24">
        <v>79.36000000000001</v>
      </c>
      <c r="E155" s="24">
        <v>341.14730000000003</v>
      </c>
      <c r="F155" s="24">
        <v>0.0</v>
      </c>
      <c r="G155" s="15">
        <f t="shared" si="1"/>
        <v>2</v>
      </c>
      <c r="L155" s="24">
        <f t="shared" si="2"/>
        <v>1900</v>
      </c>
    </row>
    <row r="156">
      <c r="A156" s="20" t="s">
        <v>427</v>
      </c>
      <c r="B156" s="22">
        <v>42778.0</v>
      </c>
      <c r="C156" s="24">
        <v>2077.9</v>
      </c>
      <c r="D156" s="24">
        <v>28.560000000000002</v>
      </c>
      <c r="E156" s="24">
        <v>426.42405</v>
      </c>
      <c r="F156" s="24">
        <v>1.0</v>
      </c>
      <c r="G156" s="15">
        <f t="shared" si="1"/>
        <v>2</v>
      </c>
      <c r="L156" s="24">
        <f t="shared" si="2"/>
        <v>1901</v>
      </c>
    </row>
    <row r="157">
      <c r="A157" s="20" t="s">
        <v>428</v>
      </c>
      <c r="B157" s="22">
        <v>42778.0</v>
      </c>
      <c r="C157" s="23">
        <v>20190.61</v>
      </c>
      <c r="D157" s="24">
        <v>262.28000000000003</v>
      </c>
      <c r="E157" s="24">
        <v>211.7063</v>
      </c>
      <c r="F157" s="24">
        <v>0.0</v>
      </c>
      <c r="G157" s="15">
        <f t="shared" si="1"/>
        <v>2</v>
      </c>
      <c r="L157" s="24">
        <f t="shared" si="2"/>
        <v>1900</v>
      </c>
    </row>
    <row r="158">
      <c r="A158" s="20" t="s">
        <v>428</v>
      </c>
      <c r="B158" s="22">
        <v>42778.0</v>
      </c>
      <c r="C158" s="24">
        <v>1448.755</v>
      </c>
      <c r="D158" s="24">
        <v>19.480000000000004</v>
      </c>
      <c r="E158" s="24">
        <v>101.31615000000001</v>
      </c>
      <c r="F158" s="24">
        <v>1.0</v>
      </c>
      <c r="G158" s="15">
        <f t="shared" si="1"/>
        <v>2</v>
      </c>
      <c r="L158" s="24">
        <f t="shared" si="2"/>
        <v>1900</v>
      </c>
    </row>
    <row r="159">
      <c r="A159" s="20" t="s">
        <v>429</v>
      </c>
      <c r="B159" s="22">
        <v>42778.0</v>
      </c>
      <c r="C159" s="23">
        <v>44507.26500000001</v>
      </c>
      <c r="D159" s="24">
        <v>518.32</v>
      </c>
      <c r="E159" s="24">
        <v>0.0</v>
      </c>
      <c r="F159" s="24">
        <v>0.0</v>
      </c>
      <c r="G159" s="15">
        <f t="shared" si="1"/>
        <v>2</v>
      </c>
      <c r="L159" s="24">
        <f t="shared" si="2"/>
        <v>1899</v>
      </c>
    </row>
    <row r="160">
      <c r="A160" s="20" t="s">
        <v>429</v>
      </c>
      <c r="B160" s="22">
        <v>42778.0</v>
      </c>
      <c r="C160" s="23">
        <v>10356.83</v>
      </c>
      <c r="D160" s="24">
        <v>139.32000000000002</v>
      </c>
      <c r="E160" s="24">
        <v>0.0</v>
      </c>
      <c r="F160" s="24">
        <v>1.0</v>
      </c>
      <c r="G160" s="15">
        <f t="shared" si="1"/>
        <v>2</v>
      </c>
      <c r="L160" s="24">
        <f t="shared" si="2"/>
        <v>1899</v>
      </c>
    </row>
    <row r="161">
      <c r="A161" s="20" t="s">
        <v>430</v>
      </c>
      <c r="B161" s="22">
        <v>42778.0</v>
      </c>
      <c r="C161" s="24">
        <v>48.12500000000001</v>
      </c>
      <c r="D161" s="24">
        <v>0.44000000000000006</v>
      </c>
      <c r="E161" s="24">
        <v>38.7751</v>
      </c>
      <c r="F161" s="24">
        <v>0.0</v>
      </c>
      <c r="G161" s="15">
        <f t="shared" si="1"/>
        <v>2</v>
      </c>
      <c r="L161" s="24">
        <f t="shared" si="2"/>
        <v>1900</v>
      </c>
    </row>
    <row r="162">
      <c r="A162" s="20" t="s">
        <v>430</v>
      </c>
      <c r="B162" s="22">
        <v>42778.0</v>
      </c>
      <c r="C162" s="24">
        <v>40.150000000000006</v>
      </c>
      <c r="D162" s="24">
        <v>0.5599999999999999</v>
      </c>
      <c r="E162" s="24">
        <v>522.23535</v>
      </c>
      <c r="F162" s="24">
        <v>1.0</v>
      </c>
      <c r="G162" s="15">
        <f t="shared" si="1"/>
        <v>2</v>
      </c>
      <c r="L162" s="24">
        <f t="shared" si="2"/>
        <v>1901</v>
      </c>
    </row>
    <row r="163">
      <c r="A163" s="20" t="s">
        <v>431</v>
      </c>
      <c r="B163" s="22">
        <v>42778.0</v>
      </c>
      <c r="C163" s="23">
        <v>4321.790000000001</v>
      </c>
      <c r="D163" s="24">
        <v>58.32000000000001</v>
      </c>
      <c r="E163" s="24">
        <v>257.9356</v>
      </c>
      <c r="F163" s="24">
        <v>0.0</v>
      </c>
      <c r="G163" s="15">
        <f t="shared" si="1"/>
        <v>2</v>
      </c>
      <c r="L163" s="24">
        <f t="shared" si="2"/>
        <v>1900</v>
      </c>
    </row>
    <row r="164">
      <c r="A164" s="20" t="s">
        <v>431</v>
      </c>
      <c r="B164" s="22">
        <v>42778.0</v>
      </c>
      <c r="C164" s="24">
        <v>1895.7950000000003</v>
      </c>
      <c r="D164" s="24">
        <v>25.32</v>
      </c>
      <c r="E164" s="24">
        <v>455.05395</v>
      </c>
      <c r="F164" s="24">
        <v>1.0</v>
      </c>
      <c r="G164" s="15">
        <f t="shared" si="1"/>
        <v>2</v>
      </c>
      <c r="L164" s="24">
        <f t="shared" si="2"/>
        <v>1901</v>
      </c>
    </row>
    <row r="165">
      <c r="A165" s="20" t="s">
        <v>432</v>
      </c>
      <c r="B165" s="22">
        <v>42778.0</v>
      </c>
      <c r="C165" s="24">
        <v>1859.5500000000002</v>
      </c>
      <c r="D165" s="24">
        <v>26.8</v>
      </c>
      <c r="E165" s="24">
        <v>85.1071</v>
      </c>
      <c r="F165" s="24">
        <v>0.0</v>
      </c>
      <c r="G165" s="15">
        <f t="shared" si="1"/>
        <v>2</v>
      </c>
      <c r="L165" s="24">
        <f t="shared" si="2"/>
        <v>1900</v>
      </c>
    </row>
    <row r="166">
      <c r="A166" s="20" t="s">
        <v>432</v>
      </c>
      <c r="B166" s="22">
        <v>42778.0</v>
      </c>
      <c r="C166" s="24">
        <v>1175.295</v>
      </c>
      <c r="D166" s="24">
        <v>19.32</v>
      </c>
      <c r="E166" s="24">
        <v>157.9786</v>
      </c>
      <c r="F166" s="24">
        <v>1.0</v>
      </c>
      <c r="G166" s="15">
        <f t="shared" si="1"/>
        <v>2</v>
      </c>
      <c r="L166" s="24">
        <f t="shared" si="2"/>
        <v>1900</v>
      </c>
    </row>
    <row r="167">
      <c r="A167" s="20" t="s">
        <v>433</v>
      </c>
      <c r="B167" s="22">
        <v>42778.0</v>
      </c>
      <c r="C167" s="24">
        <v>1483.075</v>
      </c>
      <c r="D167" s="24">
        <v>15.64</v>
      </c>
      <c r="E167" s="24">
        <v>0.0</v>
      </c>
      <c r="F167" s="24">
        <v>0.0</v>
      </c>
      <c r="G167" s="15">
        <f t="shared" si="1"/>
        <v>2</v>
      </c>
      <c r="L167" s="24">
        <f t="shared" si="2"/>
        <v>1899</v>
      </c>
    </row>
    <row r="168">
      <c r="A168" s="20" t="s">
        <v>433</v>
      </c>
      <c r="B168" s="22">
        <v>42778.0</v>
      </c>
      <c r="C168" s="24">
        <v>359.975</v>
      </c>
      <c r="D168" s="24">
        <v>5.08</v>
      </c>
      <c r="E168" s="24">
        <v>0.0</v>
      </c>
      <c r="F168" s="24">
        <v>1.0</v>
      </c>
      <c r="G168" s="15">
        <f t="shared" si="1"/>
        <v>2</v>
      </c>
      <c r="L168" s="24">
        <f t="shared" si="2"/>
        <v>1899</v>
      </c>
    </row>
    <row r="169">
      <c r="A169" s="20" t="s">
        <v>434</v>
      </c>
      <c r="B169" s="22">
        <v>42778.0</v>
      </c>
      <c r="C169" s="24">
        <v>1008.755</v>
      </c>
      <c r="D169" s="24">
        <v>16.12</v>
      </c>
      <c r="E169" s="24">
        <v>135.76615</v>
      </c>
      <c r="F169" s="24">
        <v>0.0</v>
      </c>
      <c r="G169" s="15">
        <f t="shared" si="1"/>
        <v>2</v>
      </c>
      <c r="L169" s="24">
        <f t="shared" si="2"/>
        <v>1900</v>
      </c>
    </row>
    <row r="170">
      <c r="A170" s="20" t="s">
        <v>434</v>
      </c>
      <c r="B170" s="22">
        <v>42778.0</v>
      </c>
      <c r="C170" s="24">
        <v>702.7350000000001</v>
      </c>
      <c r="D170" s="24">
        <v>12.08</v>
      </c>
      <c r="E170" s="24">
        <v>343.8942</v>
      </c>
      <c r="F170" s="24">
        <v>1.0</v>
      </c>
      <c r="G170" s="15">
        <f t="shared" si="1"/>
        <v>2</v>
      </c>
      <c r="L170" s="24">
        <f t="shared" si="2"/>
        <v>1900</v>
      </c>
    </row>
    <row r="171">
      <c r="A171" s="20" t="s">
        <v>435</v>
      </c>
      <c r="B171" s="22">
        <v>42778.0</v>
      </c>
      <c r="C171" s="23">
        <v>14392.785000000002</v>
      </c>
      <c r="D171" s="24">
        <v>191.4</v>
      </c>
      <c r="E171" s="24">
        <v>255.30960000000002</v>
      </c>
      <c r="F171" s="24">
        <v>0.0</v>
      </c>
      <c r="G171" s="15">
        <f t="shared" si="1"/>
        <v>2</v>
      </c>
      <c r="L171" s="24">
        <f t="shared" si="2"/>
        <v>1900</v>
      </c>
    </row>
    <row r="172">
      <c r="A172" s="20" t="s">
        <v>435</v>
      </c>
      <c r="B172" s="22">
        <v>42778.0</v>
      </c>
      <c r="C172" s="23">
        <v>3459.2800000000007</v>
      </c>
      <c r="D172" s="24">
        <v>45.120000000000005</v>
      </c>
      <c r="E172" s="24">
        <v>282.96125</v>
      </c>
      <c r="F172" s="24">
        <v>1.0</v>
      </c>
      <c r="G172" s="15">
        <f t="shared" si="1"/>
        <v>2</v>
      </c>
      <c r="L172" s="24">
        <f t="shared" si="2"/>
        <v>1900</v>
      </c>
    </row>
    <row r="173">
      <c r="A173" s="20" t="s">
        <v>436</v>
      </c>
      <c r="B173" s="22">
        <v>42778.0</v>
      </c>
      <c r="C173" s="23">
        <v>12724.250000000002</v>
      </c>
      <c r="D173" s="24">
        <v>188.16</v>
      </c>
      <c r="E173" s="24">
        <v>1333.9748499999998</v>
      </c>
      <c r="F173" s="24">
        <v>0.0</v>
      </c>
      <c r="G173" s="15">
        <f t="shared" si="1"/>
        <v>2</v>
      </c>
      <c r="L173" s="24">
        <f t="shared" si="2"/>
        <v>1903</v>
      </c>
    </row>
    <row r="174">
      <c r="A174" s="20" t="s">
        <v>436</v>
      </c>
      <c r="B174" s="22">
        <v>42778.0</v>
      </c>
      <c r="C174" s="23">
        <v>9900.495</v>
      </c>
      <c r="D174" s="24">
        <v>159.12</v>
      </c>
      <c r="E174" s="24">
        <v>6904.760200000001</v>
      </c>
      <c r="F174" s="24">
        <v>1.0</v>
      </c>
      <c r="G174" s="15">
        <f t="shared" si="1"/>
        <v>2</v>
      </c>
      <c r="L174" s="24">
        <f t="shared" si="2"/>
        <v>1918</v>
      </c>
    </row>
    <row r="175">
      <c r="A175" s="20" t="s">
        <v>437</v>
      </c>
      <c r="B175" s="22">
        <v>42778.0</v>
      </c>
      <c r="C175" s="24">
        <v>2443.5400000000004</v>
      </c>
      <c r="D175" s="24">
        <v>32.04</v>
      </c>
      <c r="E175" s="24">
        <v>7.4958</v>
      </c>
      <c r="F175" s="24">
        <v>0.0</v>
      </c>
      <c r="G175" s="15">
        <f t="shared" si="1"/>
        <v>2</v>
      </c>
      <c r="L175" s="24">
        <f t="shared" si="2"/>
        <v>1900</v>
      </c>
    </row>
    <row r="176">
      <c r="A176" s="20" t="s">
        <v>437</v>
      </c>
      <c r="B176" s="22">
        <v>42778.0</v>
      </c>
      <c r="C176" s="24">
        <v>632.7750000000001</v>
      </c>
      <c r="D176" s="24">
        <v>8.16</v>
      </c>
      <c r="E176" s="24">
        <v>12.026950000000001</v>
      </c>
      <c r="F176" s="24">
        <v>1.0</v>
      </c>
      <c r="G176" s="15">
        <f t="shared" si="1"/>
        <v>2</v>
      </c>
      <c r="L176" s="24">
        <f t="shared" si="2"/>
        <v>1900</v>
      </c>
    </row>
    <row r="177">
      <c r="A177" s="20" t="s">
        <v>438</v>
      </c>
      <c r="B177" s="22">
        <v>42778.0</v>
      </c>
      <c r="C177" s="23">
        <v>4011.2050000000004</v>
      </c>
      <c r="D177" s="24">
        <v>55.6</v>
      </c>
      <c r="E177" s="24">
        <v>14.803749999999999</v>
      </c>
      <c r="F177" s="24">
        <v>0.0</v>
      </c>
      <c r="G177" s="15">
        <f t="shared" si="1"/>
        <v>2</v>
      </c>
      <c r="L177" s="24">
        <f t="shared" si="2"/>
        <v>1900</v>
      </c>
    </row>
    <row r="178">
      <c r="A178" s="20" t="s">
        <v>438</v>
      </c>
      <c r="B178" s="22">
        <v>42778.0</v>
      </c>
      <c r="C178" s="24">
        <v>2292.62</v>
      </c>
      <c r="D178" s="24">
        <v>33.0</v>
      </c>
      <c r="E178" s="24">
        <v>55.29095</v>
      </c>
      <c r="F178" s="24">
        <v>1.0</v>
      </c>
      <c r="G178" s="15">
        <f t="shared" si="1"/>
        <v>2</v>
      </c>
      <c r="L178" s="24">
        <f t="shared" si="2"/>
        <v>1900</v>
      </c>
    </row>
    <row r="179">
      <c r="A179" s="20" t="s">
        <v>439</v>
      </c>
      <c r="B179" s="22">
        <v>42778.0</v>
      </c>
      <c r="C179" s="24">
        <v>292.27000000000004</v>
      </c>
      <c r="D179" s="24">
        <v>3.9200000000000004</v>
      </c>
      <c r="E179" s="24">
        <v>34.25305</v>
      </c>
      <c r="F179" s="24">
        <v>0.0</v>
      </c>
      <c r="G179" s="15">
        <f t="shared" si="1"/>
        <v>2</v>
      </c>
      <c r="L179" s="24">
        <f t="shared" si="2"/>
        <v>1900</v>
      </c>
    </row>
    <row r="180">
      <c r="A180" s="20" t="s">
        <v>439</v>
      </c>
      <c r="B180" s="22">
        <v>42778.0</v>
      </c>
      <c r="C180" s="24">
        <v>146.74</v>
      </c>
      <c r="D180" s="24">
        <v>2.12</v>
      </c>
      <c r="E180" s="24">
        <v>108.14115000000001</v>
      </c>
      <c r="F180" s="24">
        <v>1.0</v>
      </c>
      <c r="G180" s="15">
        <f t="shared" si="1"/>
        <v>2</v>
      </c>
      <c r="L180" s="24">
        <f t="shared" si="2"/>
        <v>1900</v>
      </c>
    </row>
    <row r="181">
      <c r="A181" s="20" t="s">
        <v>427</v>
      </c>
      <c r="B181" s="22">
        <v>42785.0</v>
      </c>
      <c r="C181" s="23">
        <v>6256.415</v>
      </c>
      <c r="D181" s="24">
        <v>80.52000000000001</v>
      </c>
      <c r="E181" s="24">
        <v>273.28275</v>
      </c>
      <c r="F181" s="24">
        <v>0.0</v>
      </c>
      <c r="G181" s="15">
        <f t="shared" si="1"/>
        <v>2</v>
      </c>
      <c r="L181" s="24">
        <f t="shared" si="2"/>
        <v>1900</v>
      </c>
    </row>
    <row r="182">
      <c r="A182" s="20" t="s">
        <v>427</v>
      </c>
      <c r="B182" s="22">
        <v>42785.0</v>
      </c>
      <c r="C182" s="24">
        <v>2380.07</v>
      </c>
      <c r="D182" s="24">
        <v>33.52</v>
      </c>
      <c r="E182" s="24">
        <v>314.1021</v>
      </c>
      <c r="F182" s="24">
        <v>1.0</v>
      </c>
      <c r="G182" s="15">
        <f t="shared" si="1"/>
        <v>2</v>
      </c>
      <c r="L182" s="24">
        <f t="shared" si="2"/>
        <v>1900</v>
      </c>
    </row>
    <row r="183">
      <c r="A183" s="20" t="s">
        <v>428</v>
      </c>
      <c r="B183" s="22">
        <v>42785.0</v>
      </c>
      <c r="C183" s="23">
        <v>16416.18</v>
      </c>
      <c r="D183" s="24">
        <v>227.60000000000002</v>
      </c>
      <c r="E183" s="24">
        <v>166.3636</v>
      </c>
      <c r="F183" s="24">
        <v>0.0</v>
      </c>
      <c r="G183" s="15">
        <f t="shared" si="1"/>
        <v>2</v>
      </c>
      <c r="L183" s="24">
        <f t="shared" si="2"/>
        <v>1900</v>
      </c>
    </row>
    <row r="184">
      <c r="A184" s="20" t="s">
        <v>428</v>
      </c>
      <c r="B184" s="22">
        <v>42785.0</v>
      </c>
      <c r="C184" s="24">
        <v>1021.9000000000001</v>
      </c>
      <c r="D184" s="24">
        <v>13.32</v>
      </c>
      <c r="E184" s="24">
        <v>97.67224999999999</v>
      </c>
      <c r="F184" s="24">
        <v>1.0</v>
      </c>
      <c r="G184" s="15">
        <f t="shared" si="1"/>
        <v>2</v>
      </c>
      <c r="L184" s="24">
        <f t="shared" si="2"/>
        <v>1900</v>
      </c>
    </row>
    <row r="185">
      <c r="A185" s="20" t="s">
        <v>429</v>
      </c>
      <c r="B185" s="22">
        <v>42785.0</v>
      </c>
      <c r="C185" s="23">
        <v>34889.03</v>
      </c>
      <c r="D185" s="24">
        <v>405.56</v>
      </c>
      <c r="E185" s="24">
        <v>0.0</v>
      </c>
      <c r="F185" s="24">
        <v>0.0</v>
      </c>
      <c r="G185" s="15">
        <f t="shared" si="1"/>
        <v>2</v>
      </c>
      <c r="L185" s="24">
        <f t="shared" si="2"/>
        <v>1899</v>
      </c>
    </row>
    <row r="186">
      <c r="A186" s="20" t="s">
        <v>429</v>
      </c>
      <c r="B186" s="22">
        <v>42785.0</v>
      </c>
      <c r="C186" s="23">
        <v>7910.1</v>
      </c>
      <c r="D186" s="24">
        <v>107.96</v>
      </c>
      <c r="E186" s="24">
        <v>0.0</v>
      </c>
      <c r="F186" s="24">
        <v>1.0</v>
      </c>
      <c r="G186" s="15">
        <f t="shared" si="1"/>
        <v>2</v>
      </c>
      <c r="L186" s="24">
        <f t="shared" si="2"/>
        <v>1899</v>
      </c>
    </row>
    <row r="187">
      <c r="A187" s="20" t="s">
        <v>430</v>
      </c>
      <c r="B187" s="22">
        <v>42785.0</v>
      </c>
      <c r="C187" s="24">
        <v>95.86500000000001</v>
      </c>
      <c r="D187" s="24">
        <v>1.64</v>
      </c>
      <c r="E187" s="24">
        <v>50.27685</v>
      </c>
      <c r="F187" s="24">
        <v>0.0</v>
      </c>
      <c r="G187" s="15">
        <f t="shared" si="1"/>
        <v>2</v>
      </c>
      <c r="L187" s="24">
        <f t="shared" si="2"/>
        <v>1900</v>
      </c>
    </row>
    <row r="188">
      <c r="A188" s="20" t="s">
        <v>430</v>
      </c>
      <c r="B188" s="22">
        <v>42785.0</v>
      </c>
      <c r="C188" s="24">
        <v>321.75</v>
      </c>
      <c r="D188" s="24">
        <v>5.36</v>
      </c>
      <c r="E188" s="24">
        <v>1170.9002500000001</v>
      </c>
      <c r="F188" s="24">
        <v>1.0</v>
      </c>
      <c r="G188" s="15">
        <f t="shared" si="1"/>
        <v>2</v>
      </c>
      <c r="L188" s="24">
        <f t="shared" si="2"/>
        <v>1903</v>
      </c>
    </row>
    <row r="189">
      <c r="A189" s="20" t="s">
        <v>431</v>
      </c>
      <c r="B189" s="22">
        <v>42785.0</v>
      </c>
      <c r="C189" s="23">
        <v>3542.1650000000004</v>
      </c>
      <c r="D189" s="24">
        <v>49.04</v>
      </c>
      <c r="E189" s="24">
        <v>239.47885</v>
      </c>
      <c r="F189" s="24">
        <v>0.0</v>
      </c>
      <c r="G189" s="15">
        <f t="shared" si="1"/>
        <v>2</v>
      </c>
      <c r="L189" s="24">
        <f t="shared" si="2"/>
        <v>1900</v>
      </c>
    </row>
    <row r="190">
      <c r="A190" s="20" t="s">
        <v>431</v>
      </c>
      <c r="B190" s="22">
        <v>42785.0</v>
      </c>
      <c r="C190" s="24">
        <v>1663.9150000000002</v>
      </c>
      <c r="D190" s="24">
        <v>22.72</v>
      </c>
      <c r="E190" s="24">
        <v>356.60560000000004</v>
      </c>
      <c r="F190" s="24">
        <v>1.0</v>
      </c>
      <c r="G190" s="15">
        <f t="shared" si="1"/>
        <v>2</v>
      </c>
      <c r="L190" s="24">
        <f t="shared" si="2"/>
        <v>1900</v>
      </c>
    </row>
    <row r="191">
      <c r="A191" s="20" t="s">
        <v>432</v>
      </c>
      <c r="B191" s="22">
        <v>42785.0</v>
      </c>
      <c r="C191" s="24">
        <v>1517.9450000000002</v>
      </c>
      <c r="D191" s="24">
        <v>23.080000000000002</v>
      </c>
      <c r="E191" s="24">
        <v>60.2719</v>
      </c>
      <c r="F191" s="24">
        <v>0.0</v>
      </c>
      <c r="G191" s="15">
        <f t="shared" si="1"/>
        <v>2</v>
      </c>
      <c r="L191" s="24">
        <f t="shared" si="2"/>
        <v>1900</v>
      </c>
    </row>
    <row r="192">
      <c r="A192" s="20" t="s">
        <v>432</v>
      </c>
      <c r="B192" s="22">
        <v>42785.0</v>
      </c>
      <c r="C192" s="24">
        <v>1298.935</v>
      </c>
      <c r="D192" s="24">
        <v>20.64</v>
      </c>
      <c r="E192" s="24">
        <v>174.48275</v>
      </c>
      <c r="F192" s="24">
        <v>1.0</v>
      </c>
      <c r="G192" s="15">
        <f t="shared" si="1"/>
        <v>2</v>
      </c>
      <c r="L192" s="24">
        <f t="shared" si="2"/>
        <v>1900</v>
      </c>
    </row>
    <row r="193">
      <c r="A193" s="20" t="s">
        <v>433</v>
      </c>
      <c r="B193" s="22">
        <v>42785.0</v>
      </c>
      <c r="C193" s="24">
        <v>1131.735</v>
      </c>
      <c r="D193" s="24">
        <v>13.200000000000001</v>
      </c>
      <c r="E193" s="24">
        <v>0.0</v>
      </c>
      <c r="F193" s="24">
        <v>0.0</v>
      </c>
      <c r="G193" s="15">
        <f t="shared" si="1"/>
        <v>2</v>
      </c>
      <c r="L193" s="24">
        <f t="shared" si="2"/>
        <v>1899</v>
      </c>
    </row>
    <row r="194">
      <c r="A194" s="20" t="s">
        <v>433</v>
      </c>
      <c r="B194" s="22">
        <v>42785.0</v>
      </c>
      <c r="C194" s="24">
        <v>363.27500000000003</v>
      </c>
      <c r="D194" s="24">
        <v>5.5200000000000005</v>
      </c>
      <c r="E194" s="24">
        <v>0.0</v>
      </c>
      <c r="F194" s="24">
        <v>1.0</v>
      </c>
      <c r="G194" s="15">
        <f t="shared" si="1"/>
        <v>2</v>
      </c>
      <c r="L194" s="24">
        <f t="shared" si="2"/>
        <v>1899</v>
      </c>
    </row>
    <row r="195">
      <c r="A195" s="20" t="s">
        <v>434</v>
      </c>
      <c r="B195" s="22">
        <v>42785.0</v>
      </c>
      <c r="C195" s="24">
        <v>998.3600000000001</v>
      </c>
      <c r="D195" s="24">
        <v>15.200000000000001</v>
      </c>
      <c r="E195" s="24">
        <v>142.52485000000001</v>
      </c>
      <c r="F195" s="24">
        <v>0.0</v>
      </c>
      <c r="G195" s="15">
        <f t="shared" si="1"/>
        <v>2</v>
      </c>
      <c r="L195" s="24">
        <f t="shared" si="2"/>
        <v>1900</v>
      </c>
    </row>
    <row r="196">
      <c r="A196" s="20" t="s">
        <v>434</v>
      </c>
      <c r="B196" s="22">
        <v>42785.0</v>
      </c>
      <c r="C196" s="24">
        <v>583.1100000000001</v>
      </c>
      <c r="D196" s="24">
        <v>9.0</v>
      </c>
      <c r="E196" s="24">
        <v>597.84595</v>
      </c>
      <c r="F196" s="24">
        <v>1.0</v>
      </c>
      <c r="G196" s="15">
        <f t="shared" si="1"/>
        <v>2</v>
      </c>
      <c r="L196" s="24">
        <f t="shared" si="2"/>
        <v>1901</v>
      </c>
    </row>
    <row r="197">
      <c r="A197" s="20" t="s">
        <v>435</v>
      </c>
      <c r="B197" s="22">
        <v>42785.0</v>
      </c>
      <c r="C197" s="23">
        <v>11304.205</v>
      </c>
      <c r="D197" s="24">
        <v>153.76</v>
      </c>
      <c r="E197" s="24">
        <v>201.8692</v>
      </c>
      <c r="F197" s="24">
        <v>0.0</v>
      </c>
      <c r="G197" s="15">
        <f t="shared" si="1"/>
        <v>2</v>
      </c>
      <c r="L197" s="24">
        <f t="shared" si="2"/>
        <v>1900</v>
      </c>
    </row>
    <row r="198">
      <c r="A198" s="20" t="s">
        <v>435</v>
      </c>
      <c r="B198" s="22">
        <v>42785.0</v>
      </c>
      <c r="C198" s="23">
        <v>3097.05</v>
      </c>
      <c r="D198" s="24">
        <v>40.0</v>
      </c>
      <c r="E198" s="24">
        <v>232.05845</v>
      </c>
      <c r="F198" s="24">
        <v>1.0</v>
      </c>
      <c r="G198" s="15">
        <f t="shared" si="1"/>
        <v>2</v>
      </c>
      <c r="L198" s="24">
        <f t="shared" si="2"/>
        <v>1900</v>
      </c>
    </row>
    <row r="199">
      <c r="A199" s="20" t="s">
        <v>436</v>
      </c>
      <c r="B199" s="22">
        <v>42785.0</v>
      </c>
      <c r="C199" s="23">
        <v>11573.375000000002</v>
      </c>
      <c r="D199" s="24">
        <v>180.36</v>
      </c>
      <c r="E199" s="24">
        <v>1541.2722</v>
      </c>
      <c r="F199" s="24">
        <v>0.0</v>
      </c>
      <c r="G199" s="15">
        <f t="shared" si="1"/>
        <v>2</v>
      </c>
      <c r="L199" s="24">
        <f t="shared" si="2"/>
        <v>1904</v>
      </c>
    </row>
    <row r="200">
      <c r="A200" s="20" t="s">
        <v>436</v>
      </c>
      <c r="B200" s="22">
        <v>42785.0</v>
      </c>
      <c r="C200" s="23">
        <v>11820.985</v>
      </c>
      <c r="D200" s="24">
        <v>190.20000000000002</v>
      </c>
      <c r="E200" s="24">
        <v>9629.88715</v>
      </c>
      <c r="F200" s="24">
        <v>1.0</v>
      </c>
      <c r="G200" s="15">
        <f t="shared" si="1"/>
        <v>2</v>
      </c>
      <c r="L200" s="24">
        <f t="shared" si="2"/>
        <v>1926</v>
      </c>
    </row>
    <row r="201">
      <c r="A201" s="20" t="s">
        <v>437</v>
      </c>
      <c r="B201" s="22">
        <v>42785.0</v>
      </c>
      <c r="C201" s="24">
        <v>1957.23</v>
      </c>
      <c r="D201" s="24">
        <v>24.6</v>
      </c>
      <c r="E201" s="24">
        <v>6.399900000000001</v>
      </c>
      <c r="F201" s="24">
        <v>0.0</v>
      </c>
      <c r="G201" s="15">
        <f t="shared" si="1"/>
        <v>2</v>
      </c>
      <c r="L201" s="24">
        <f t="shared" si="2"/>
        <v>1900</v>
      </c>
    </row>
    <row r="202">
      <c r="A202" s="20" t="s">
        <v>437</v>
      </c>
      <c r="B202" s="22">
        <v>42785.0</v>
      </c>
      <c r="C202" s="24">
        <v>611.655</v>
      </c>
      <c r="D202" s="24">
        <v>7.440000000000001</v>
      </c>
      <c r="E202" s="24">
        <v>12.400050000000002</v>
      </c>
      <c r="F202" s="24">
        <v>1.0</v>
      </c>
      <c r="G202" s="15">
        <f t="shared" si="1"/>
        <v>2</v>
      </c>
      <c r="L202" s="24">
        <f t="shared" si="2"/>
        <v>1900</v>
      </c>
    </row>
    <row r="203">
      <c r="A203" s="20" t="s">
        <v>438</v>
      </c>
      <c r="B203" s="22">
        <v>42785.0</v>
      </c>
      <c r="C203" s="23">
        <v>3453.3400000000006</v>
      </c>
      <c r="D203" s="24">
        <v>45.28</v>
      </c>
      <c r="E203" s="24">
        <v>13.1352</v>
      </c>
      <c r="F203" s="24">
        <v>0.0</v>
      </c>
      <c r="G203" s="15">
        <f t="shared" si="1"/>
        <v>2</v>
      </c>
      <c r="L203" s="24">
        <f t="shared" si="2"/>
        <v>1900</v>
      </c>
    </row>
    <row r="204">
      <c r="A204" s="20" t="s">
        <v>438</v>
      </c>
      <c r="B204" s="22">
        <v>42785.0</v>
      </c>
      <c r="C204" s="24">
        <v>2086.92</v>
      </c>
      <c r="D204" s="24">
        <v>31.0</v>
      </c>
      <c r="E204" s="24">
        <v>56.368</v>
      </c>
      <c r="F204" s="24">
        <v>1.0</v>
      </c>
      <c r="G204" s="15">
        <f t="shared" si="1"/>
        <v>2</v>
      </c>
      <c r="L204" s="24">
        <f t="shared" si="2"/>
        <v>1900</v>
      </c>
    </row>
    <row r="205">
      <c r="A205" s="20" t="s">
        <v>439</v>
      </c>
      <c r="B205" s="22">
        <v>42785.0</v>
      </c>
      <c r="C205" s="24">
        <v>243.81500000000003</v>
      </c>
      <c r="D205" s="24">
        <v>2.8000000000000003</v>
      </c>
      <c r="E205" s="24">
        <v>11.76955</v>
      </c>
      <c r="F205" s="24">
        <v>0.0</v>
      </c>
      <c r="G205" s="15">
        <f t="shared" si="1"/>
        <v>2</v>
      </c>
      <c r="L205" s="24">
        <f t="shared" si="2"/>
        <v>1900</v>
      </c>
    </row>
    <row r="206">
      <c r="A206" s="20" t="s">
        <v>439</v>
      </c>
      <c r="B206" s="22">
        <v>42785.0</v>
      </c>
      <c r="C206" s="24">
        <v>135.35500000000002</v>
      </c>
      <c r="D206" s="24">
        <v>2.0</v>
      </c>
      <c r="E206" s="24">
        <v>47.14775</v>
      </c>
      <c r="F206" s="24">
        <v>1.0</v>
      </c>
      <c r="G206" s="15">
        <f t="shared" si="1"/>
        <v>2</v>
      </c>
      <c r="L206" s="24">
        <f t="shared" si="2"/>
        <v>1900</v>
      </c>
    </row>
    <row r="207">
      <c r="A207" s="20" t="s">
        <v>427</v>
      </c>
      <c r="B207" s="22">
        <v>42792.0</v>
      </c>
      <c r="C207" s="23">
        <v>7286.84</v>
      </c>
      <c r="D207" s="24">
        <v>96.44</v>
      </c>
      <c r="E207" s="24">
        <v>402.31685</v>
      </c>
      <c r="F207" s="24">
        <v>0.0</v>
      </c>
      <c r="G207" s="15">
        <f t="shared" si="1"/>
        <v>2</v>
      </c>
      <c r="L207" s="24">
        <f t="shared" si="2"/>
        <v>1901</v>
      </c>
    </row>
    <row r="208">
      <c r="A208" s="20" t="s">
        <v>427</v>
      </c>
      <c r="B208" s="22">
        <v>42792.0</v>
      </c>
      <c r="C208" s="24">
        <v>2669.4800000000005</v>
      </c>
      <c r="D208" s="24">
        <v>38.92</v>
      </c>
      <c r="E208" s="24">
        <v>433.94455</v>
      </c>
      <c r="F208" s="24">
        <v>1.0</v>
      </c>
      <c r="G208" s="15">
        <f t="shared" si="1"/>
        <v>2</v>
      </c>
      <c r="L208" s="24">
        <f t="shared" si="2"/>
        <v>1901</v>
      </c>
    </row>
    <row r="209">
      <c r="A209" s="20" t="s">
        <v>428</v>
      </c>
      <c r="B209" s="22">
        <v>42792.0</v>
      </c>
      <c r="C209" s="23">
        <v>17667.595</v>
      </c>
      <c r="D209" s="24">
        <v>239.51999999999998</v>
      </c>
      <c r="E209" s="24">
        <v>150.86695</v>
      </c>
      <c r="F209" s="24">
        <v>0.0</v>
      </c>
      <c r="G209" s="15">
        <f t="shared" si="1"/>
        <v>2</v>
      </c>
      <c r="L209" s="24">
        <f t="shared" si="2"/>
        <v>1900</v>
      </c>
    </row>
    <row r="210">
      <c r="A210" s="20" t="s">
        <v>428</v>
      </c>
      <c r="B210" s="22">
        <v>42792.0</v>
      </c>
      <c r="C210" s="24">
        <v>1190.3650000000002</v>
      </c>
      <c r="D210" s="24">
        <v>14.880000000000003</v>
      </c>
      <c r="E210" s="24">
        <v>95.1782</v>
      </c>
      <c r="F210" s="24">
        <v>1.0</v>
      </c>
      <c r="G210" s="15">
        <f t="shared" si="1"/>
        <v>2</v>
      </c>
      <c r="L210" s="24">
        <f t="shared" si="2"/>
        <v>1900</v>
      </c>
    </row>
    <row r="211">
      <c r="A211" s="20" t="s">
        <v>429</v>
      </c>
      <c r="B211" s="22">
        <v>42792.0</v>
      </c>
      <c r="C211" s="23">
        <v>43605.32</v>
      </c>
      <c r="D211" s="24">
        <v>507.72</v>
      </c>
      <c r="E211" s="24">
        <v>0.0</v>
      </c>
      <c r="F211" s="24">
        <v>0.0</v>
      </c>
      <c r="G211" s="15">
        <f t="shared" si="1"/>
        <v>2</v>
      </c>
      <c r="L211" s="24">
        <f t="shared" si="2"/>
        <v>1899</v>
      </c>
    </row>
    <row r="212">
      <c r="A212" s="20" t="s">
        <v>429</v>
      </c>
      <c r="B212" s="22">
        <v>42792.0</v>
      </c>
      <c r="C212" s="23">
        <v>9623.79</v>
      </c>
      <c r="D212" s="24">
        <v>127.0</v>
      </c>
      <c r="E212" s="24">
        <v>0.0</v>
      </c>
      <c r="F212" s="24">
        <v>1.0</v>
      </c>
      <c r="G212" s="15">
        <f t="shared" si="1"/>
        <v>2</v>
      </c>
      <c r="L212" s="24">
        <f t="shared" si="2"/>
        <v>1899</v>
      </c>
    </row>
    <row r="213">
      <c r="A213" s="20" t="s">
        <v>430</v>
      </c>
      <c r="B213" s="22">
        <v>42792.0</v>
      </c>
      <c r="C213" s="24">
        <v>295.79</v>
      </c>
      <c r="D213" s="24">
        <v>4.36</v>
      </c>
      <c r="E213" s="24">
        <v>39.173550000000006</v>
      </c>
      <c r="F213" s="24">
        <v>0.0</v>
      </c>
      <c r="G213" s="15">
        <f t="shared" si="1"/>
        <v>2</v>
      </c>
      <c r="L213" s="24">
        <f t="shared" si="2"/>
        <v>1900</v>
      </c>
    </row>
    <row r="214">
      <c r="A214" s="20" t="s">
        <v>430</v>
      </c>
      <c r="B214" s="22">
        <v>42792.0</v>
      </c>
      <c r="C214" s="24">
        <v>409.695</v>
      </c>
      <c r="D214" s="24">
        <v>6.88</v>
      </c>
      <c r="E214" s="24">
        <v>611.7553</v>
      </c>
      <c r="F214" s="24">
        <v>1.0</v>
      </c>
      <c r="G214" s="15">
        <f t="shared" si="1"/>
        <v>2</v>
      </c>
      <c r="L214" s="24">
        <f t="shared" si="2"/>
        <v>1901</v>
      </c>
    </row>
    <row r="215">
      <c r="A215" s="20" t="s">
        <v>431</v>
      </c>
      <c r="B215" s="22">
        <v>42792.0</v>
      </c>
      <c r="C215" s="23">
        <v>3503.445</v>
      </c>
      <c r="D215" s="24">
        <v>49.080000000000005</v>
      </c>
      <c r="E215" s="24">
        <v>156.3965</v>
      </c>
      <c r="F215" s="24">
        <v>0.0</v>
      </c>
      <c r="G215" s="15">
        <f t="shared" si="1"/>
        <v>2</v>
      </c>
      <c r="L215" s="24">
        <f t="shared" si="2"/>
        <v>1900</v>
      </c>
    </row>
    <row r="216">
      <c r="A216" s="20" t="s">
        <v>431</v>
      </c>
      <c r="B216" s="22">
        <v>42792.0</v>
      </c>
      <c r="C216" s="24">
        <v>1574.7050000000002</v>
      </c>
      <c r="D216" s="24">
        <v>21.28</v>
      </c>
      <c r="E216" s="24">
        <v>250.89090000000002</v>
      </c>
      <c r="F216" s="24">
        <v>1.0</v>
      </c>
      <c r="G216" s="15">
        <f t="shared" si="1"/>
        <v>2</v>
      </c>
      <c r="L216" s="24">
        <f t="shared" si="2"/>
        <v>1900</v>
      </c>
    </row>
    <row r="217">
      <c r="A217" s="20" t="s">
        <v>432</v>
      </c>
      <c r="B217" s="22">
        <v>42792.0</v>
      </c>
      <c r="C217" s="24">
        <v>1731.0150000000003</v>
      </c>
      <c r="D217" s="24">
        <v>24.8</v>
      </c>
      <c r="E217" s="24">
        <v>74.37755000000001</v>
      </c>
      <c r="F217" s="24">
        <v>0.0</v>
      </c>
      <c r="G217" s="15">
        <f t="shared" si="1"/>
        <v>2</v>
      </c>
      <c r="L217" s="24">
        <f t="shared" si="2"/>
        <v>1900</v>
      </c>
    </row>
    <row r="218">
      <c r="A218" s="20" t="s">
        <v>432</v>
      </c>
      <c r="B218" s="22">
        <v>42792.0</v>
      </c>
      <c r="C218" s="24">
        <v>1423.6750000000002</v>
      </c>
      <c r="D218" s="24">
        <v>23.040000000000003</v>
      </c>
      <c r="E218" s="24">
        <v>169.12415</v>
      </c>
      <c r="F218" s="24">
        <v>1.0</v>
      </c>
      <c r="G218" s="15">
        <f t="shared" si="1"/>
        <v>2</v>
      </c>
      <c r="L218" s="24">
        <f t="shared" si="2"/>
        <v>1900</v>
      </c>
    </row>
    <row r="219">
      <c r="A219" s="20" t="s">
        <v>433</v>
      </c>
      <c r="B219" s="22">
        <v>42792.0</v>
      </c>
      <c r="C219" s="24">
        <v>1328.4150000000002</v>
      </c>
      <c r="D219" s="24">
        <v>14.36</v>
      </c>
      <c r="E219" s="24">
        <v>0.0</v>
      </c>
      <c r="F219" s="24">
        <v>0.0</v>
      </c>
      <c r="G219" s="15">
        <f t="shared" si="1"/>
        <v>2</v>
      </c>
      <c r="L219" s="24">
        <f t="shared" si="2"/>
        <v>1899</v>
      </c>
    </row>
    <row r="220">
      <c r="A220" s="20" t="s">
        <v>433</v>
      </c>
      <c r="B220" s="22">
        <v>42792.0</v>
      </c>
      <c r="C220" s="24">
        <v>335.28000000000003</v>
      </c>
      <c r="D220" s="24">
        <v>4.12</v>
      </c>
      <c r="E220" s="24">
        <v>0.0</v>
      </c>
      <c r="F220" s="24">
        <v>1.0</v>
      </c>
      <c r="G220" s="15">
        <f t="shared" si="1"/>
        <v>2</v>
      </c>
      <c r="L220" s="24">
        <f t="shared" si="2"/>
        <v>1899</v>
      </c>
    </row>
    <row r="221">
      <c r="A221" s="20" t="s">
        <v>434</v>
      </c>
      <c r="B221" s="22">
        <v>42792.0</v>
      </c>
      <c r="C221" s="24">
        <v>1629.155</v>
      </c>
      <c r="D221" s="24">
        <v>23.840000000000003</v>
      </c>
      <c r="E221" s="24">
        <v>208.41925</v>
      </c>
      <c r="F221" s="24">
        <v>0.0</v>
      </c>
      <c r="G221" s="15">
        <f t="shared" si="1"/>
        <v>2</v>
      </c>
      <c r="L221" s="24">
        <f t="shared" si="2"/>
        <v>1900</v>
      </c>
    </row>
    <row r="222">
      <c r="A222" s="20" t="s">
        <v>434</v>
      </c>
      <c r="B222" s="22">
        <v>42792.0</v>
      </c>
      <c r="C222" s="24">
        <v>852.94</v>
      </c>
      <c r="D222" s="24">
        <v>13.92</v>
      </c>
      <c r="E222" s="24">
        <v>961.8687</v>
      </c>
      <c r="F222" s="24">
        <v>1.0</v>
      </c>
      <c r="G222" s="15">
        <f t="shared" si="1"/>
        <v>2</v>
      </c>
      <c r="L222" s="24">
        <f t="shared" si="2"/>
        <v>1902</v>
      </c>
    </row>
    <row r="223">
      <c r="A223" s="20" t="s">
        <v>435</v>
      </c>
      <c r="B223" s="22">
        <v>42792.0</v>
      </c>
      <c r="C223" s="23">
        <v>14450.095000000001</v>
      </c>
      <c r="D223" s="24">
        <v>195.28</v>
      </c>
      <c r="E223" s="24">
        <v>228.58225000000002</v>
      </c>
      <c r="F223" s="24">
        <v>0.0</v>
      </c>
      <c r="G223" s="15">
        <f t="shared" si="1"/>
        <v>2</v>
      </c>
      <c r="L223" s="24">
        <f t="shared" si="2"/>
        <v>1900</v>
      </c>
    </row>
    <row r="224">
      <c r="A224" s="20" t="s">
        <v>435</v>
      </c>
      <c r="B224" s="22">
        <v>42792.0</v>
      </c>
      <c r="C224" s="23">
        <v>4212.34</v>
      </c>
      <c r="D224" s="24">
        <v>55.28</v>
      </c>
      <c r="E224" s="24">
        <v>249.31400000000002</v>
      </c>
      <c r="F224" s="24">
        <v>1.0</v>
      </c>
      <c r="G224" s="15">
        <f t="shared" si="1"/>
        <v>2</v>
      </c>
      <c r="L224" s="24">
        <f t="shared" si="2"/>
        <v>1900</v>
      </c>
    </row>
    <row r="225">
      <c r="A225" s="20" t="s">
        <v>436</v>
      </c>
      <c r="B225" s="22">
        <v>42792.0</v>
      </c>
      <c r="C225" s="23">
        <v>15066.315</v>
      </c>
      <c r="D225" s="24">
        <v>225.36</v>
      </c>
      <c r="E225" s="24">
        <v>1922.56935</v>
      </c>
      <c r="F225" s="24">
        <v>0.0</v>
      </c>
      <c r="G225" s="15">
        <f t="shared" si="1"/>
        <v>2</v>
      </c>
      <c r="L225" s="24">
        <f t="shared" si="2"/>
        <v>1905</v>
      </c>
    </row>
    <row r="226">
      <c r="A226" s="20" t="s">
        <v>436</v>
      </c>
      <c r="B226" s="22">
        <v>42792.0</v>
      </c>
      <c r="C226" s="23">
        <v>14139.95</v>
      </c>
      <c r="D226" s="24">
        <v>217.28000000000003</v>
      </c>
      <c r="E226" s="24">
        <v>10593.3204</v>
      </c>
      <c r="F226" s="24">
        <v>1.0</v>
      </c>
      <c r="G226" s="15">
        <f t="shared" si="1"/>
        <v>2</v>
      </c>
      <c r="L226" s="24">
        <f t="shared" si="2"/>
        <v>1928</v>
      </c>
    </row>
    <row r="227">
      <c r="A227" s="20" t="s">
        <v>437</v>
      </c>
      <c r="B227" s="22">
        <v>42792.0</v>
      </c>
      <c r="C227" s="24">
        <v>2326.5550000000003</v>
      </c>
      <c r="D227" s="24">
        <v>30.92</v>
      </c>
      <c r="E227" s="24">
        <v>10.0815</v>
      </c>
      <c r="F227" s="24">
        <v>0.0</v>
      </c>
      <c r="G227" s="15">
        <f t="shared" si="1"/>
        <v>2</v>
      </c>
      <c r="L227" s="24">
        <f t="shared" si="2"/>
        <v>1900</v>
      </c>
    </row>
    <row r="228">
      <c r="A228" s="20" t="s">
        <v>437</v>
      </c>
      <c r="B228" s="22">
        <v>42792.0</v>
      </c>
      <c r="C228" s="24">
        <v>636.7350000000001</v>
      </c>
      <c r="D228" s="24">
        <v>8.68</v>
      </c>
      <c r="E228" s="24">
        <v>16.70955</v>
      </c>
      <c r="F228" s="24">
        <v>1.0</v>
      </c>
      <c r="G228" s="15">
        <f t="shared" si="1"/>
        <v>2</v>
      </c>
      <c r="L228" s="24">
        <f t="shared" si="2"/>
        <v>1900</v>
      </c>
    </row>
    <row r="229">
      <c r="A229" s="20" t="s">
        <v>438</v>
      </c>
      <c r="B229" s="22">
        <v>42792.0</v>
      </c>
      <c r="C229" s="23">
        <v>3587.4300000000003</v>
      </c>
      <c r="D229" s="24">
        <v>51.36000000000001</v>
      </c>
      <c r="E229" s="24">
        <v>17.45965</v>
      </c>
      <c r="F229" s="24">
        <v>0.0</v>
      </c>
      <c r="G229" s="15">
        <f t="shared" si="1"/>
        <v>2</v>
      </c>
      <c r="L229" s="24">
        <f t="shared" si="2"/>
        <v>1900</v>
      </c>
    </row>
    <row r="230">
      <c r="A230" s="20" t="s">
        <v>438</v>
      </c>
      <c r="B230" s="22">
        <v>42792.0</v>
      </c>
      <c r="C230" s="24">
        <v>2565.8050000000003</v>
      </c>
      <c r="D230" s="24">
        <v>38.080000000000005</v>
      </c>
      <c r="E230" s="24">
        <v>78.14495000000001</v>
      </c>
      <c r="F230" s="24">
        <v>1.0</v>
      </c>
      <c r="G230" s="15">
        <f t="shared" si="1"/>
        <v>2</v>
      </c>
      <c r="L230" s="24">
        <f t="shared" si="2"/>
        <v>1900</v>
      </c>
    </row>
    <row r="231">
      <c r="A231" s="20" t="s">
        <v>439</v>
      </c>
      <c r="B231" s="22">
        <v>42792.0</v>
      </c>
      <c r="C231" s="24">
        <v>519.8050000000001</v>
      </c>
      <c r="D231" s="24">
        <v>5.800000000000001</v>
      </c>
      <c r="E231" s="24">
        <v>18.3274</v>
      </c>
      <c r="F231" s="24">
        <v>0.0</v>
      </c>
      <c r="G231" s="15">
        <f t="shared" si="1"/>
        <v>2</v>
      </c>
      <c r="L231" s="24">
        <f t="shared" si="2"/>
        <v>1900</v>
      </c>
    </row>
    <row r="232">
      <c r="A232" s="20" t="s">
        <v>439</v>
      </c>
      <c r="B232" s="22">
        <v>42792.0</v>
      </c>
      <c r="C232" s="24">
        <v>198.99</v>
      </c>
      <c r="D232" s="24">
        <v>2.8800000000000003</v>
      </c>
      <c r="E232" s="24">
        <v>59.27155</v>
      </c>
      <c r="F232" s="24">
        <v>1.0</v>
      </c>
      <c r="G232" s="15">
        <f t="shared" si="1"/>
        <v>2</v>
      </c>
      <c r="L232" s="24">
        <f t="shared" si="2"/>
        <v>1900</v>
      </c>
    </row>
    <row r="233">
      <c r="A233" s="20" t="s">
        <v>427</v>
      </c>
      <c r="B233" s="22">
        <v>42799.0</v>
      </c>
      <c r="C233" s="23">
        <v>8272.935000000001</v>
      </c>
      <c r="D233" s="24">
        <v>106.48</v>
      </c>
      <c r="E233" s="24">
        <v>413.20045</v>
      </c>
      <c r="F233" s="24">
        <v>0.0</v>
      </c>
      <c r="G233" s="15">
        <f t="shared" si="1"/>
        <v>3</v>
      </c>
      <c r="L233" s="24">
        <f t="shared" si="2"/>
        <v>1901</v>
      </c>
    </row>
    <row r="234">
      <c r="A234" s="20" t="s">
        <v>427</v>
      </c>
      <c r="B234" s="22">
        <v>42799.0</v>
      </c>
      <c r="C234" s="24">
        <v>2917.5300000000007</v>
      </c>
      <c r="D234" s="24">
        <v>41.44</v>
      </c>
      <c r="E234" s="24">
        <v>501.99174999999997</v>
      </c>
      <c r="F234" s="24">
        <v>1.0</v>
      </c>
      <c r="G234" s="15">
        <f t="shared" si="1"/>
        <v>3</v>
      </c>
      <c r="L234" s="24">
        <f t="shared" si="2"/>
        <v>1901</v>
      </c>
    </row>
    <row r="235">
      <c r="A235" s="20" t="s">
        <v>428</v>
      </c>
      <c r="B235" s="22">
        <v>42799.0</v>
      </c>
      <c r="C235" s="23">
        <v>19122.070000000003</v>
      </c>
      <c r="D235" s="24">
        <v>259.44</v>
      </c>
      <c r="E235" s="24">
        <v>131.14724999999999</v>
      </c>
      <c r="F235" s="24">
        <v>0.0</v>
      </c>
      <c r="G235" s="15">
        <f t="shared" si="1"/>
        <v>3</v>
      </c>
      <c r="L235" s="24">
        <f t="shared" si="2"/>
        <v>1900</v>
      </c>
    </row>
    <row r="236">
      <c r="A236" s="20" t="s">
        <v>428</v>
      </c>
      <c r="B236" s="22">
        <v>42799.0</v>
      </c>
      <c r="C236" s="24">
        <v>1403.0500000000002</v>
      </c>
      <c r="D236" s="24">
        <v>17.28</v>
      </c>
      <c r="E236" s="24">
        <v>82.43299999999999</v>
      </c>
      <c r="F236" s="24">
        <v>1.0</v>
      </c>
      <c r="G236" s="15">
        <f t="shared" si="1"/>
        <v>3</v>
      </c>
      <c r="L236" s="24">
        <f t="shared" si="2"/>
        <v>1900</v>
      </c>
    </row>
    <row r="237">
      <c r="A237" s="20" t="s">
        <v>429</v>
      </c>
      <c r="B237" s="22">
        <v>42799.0</v>
      </c>
      <c r="C237" s="23">
        <v>48000.535</v>
      </c>
      <c r="D237" s="24">
        <v>568.88</v>
      </c>
      <c r="E237" s="24">
        <v>0.0</v>
      </c>
      <c r="F237" s="24">
        <v>0.0</v>
      </c>
      <c r="G237" s="15">
        <f t="shared" si="1"/>
        <v>3</v>
      </c>
      <c r="L237" s="24">
        <f t="shared" si="2"/>
        <v>1899</v>
      </c>
    </row>
    <row r="238">
      <c r="A238" s="20" t="s">
        <v>429</v>
      </c>
      <c r="B238" s="22">
        <v>42799.0</v>
      </c>
      <c r="C238" s="23">
        <v>11186.34</v>
      </c>
      <c r="D238" s="24">
        <v>145.0</v>
      </c>
      <c r="E238" s="24">
        <v>0.0</v>
      </c>
      <c r="F238" s="24">
        <v>1.0</v>
      </c>
      <c r="G238" s="15">
        <f t="shared" si="1"/>
        <v>3</v>
      </c>
      <c r="L238" s="24">
        <f t="shared" si="2"/>
        <v>1899</v>
      </c>
    </row>
    <row r="239">
      <c r="A239" s="20" t="s">
        <v>430</v>
      </c>
      <c r="B239" s="22">
        <v>42799.0</v>
      </c>
      <c r="C239" s="24">
        <v>422.18000000000006</v>
      </c>
      <c r="D239" s="24">
        <v>6.720000000000001</v>
      </c>
      <c r="E239" s="24">
        <v>44.655</v>
      </c>
      <c r="F239" s="24">
        <v>0.0</v>
      </c>
      <c r="G239" s="15">
        <f t="shared" si="1"/>
        <v>3</v>
      </c>
      <c r="L239" s="24">
        <f t="shared" si="2"/>
        <v>1900</v>
      </c>
    </row>
    <row r="240">
      <c r="A240" s="20" t="s">
        <v>430</v>
      </c>
      <c r="B240" s="22">
        <v>42799.0</v>
      </c>
      <c r="C240" s="24">
        <v>790.515</v>
      </c>
      <c r="D240" s="24">
        <v>12.16</v>
      </c>
      <c r="E240" s="24">
        <v>945.62455</v>
      </c>
      <c r="F240" s="24">
        <v>1.0</v>
      </c>
      <c r="G240" s="15">
        <f t="shared" si="1"/>
        <v>3</v>
      </c>
      <c r="L240" s="24">
        <f t="shared" si="2"/>
        <v>1902</v>
      </c>
    </row>
    <row r="241">
      <c r="A241" s="20" t="s">
        <v>431</v>
      </c>
      <c r="B241" s="22">
        <v>42799.0</v>
      </c>
      <c r="C241" s="23">
        <v>3718.8800000000006</v>
      </c>
      <c r="D241" s="24">
        <v>50.160000000000004</v>
      </c>
      <c r="E241" s="24">
        <v>166.02235000000002</v>
      </c>
      <c r="F241" s="24">
        <v>0.0</v>
      </c>
      <c r="G241" s="15">
        <f t="shared" si="1"/>
        <v>3</v>
      </c>
      <c r="L241" s="24">
        <f t="shared" si="2"/>
        <v>1900</v>
      </c>
    </row>
    <row r="242">
      <c r="A242" s="20" t="s">
        <v>431</v>
      </c>
      <c r="B242" s="22">
        <v>42799.0</v>
      </c>
      <c r="C242" s="24">
        <v>1510.8500000000001</v>
      </c>
      <c r="D242" s="24">
        <v>21.400000000000002</v>
      </c>
      <c r="E242" s="24">
        <v>289.62375000000003</v>
      </c>
      <c r="F242" s="24">
        <v>1.0</v>
      </c>
      <c r="G242" s="15">
        <f t="shared" si="1"/>
        <v>3</v>
      </c>
      <c r="L242" s="24">
        <f t="shared" si="2"/>
        <v>1900</v>
      </c>
    </row>
    <row r="243">
      <c r="A243" s="20" t="s">
        <v>432</v>
      </c>
      <c r="B243" s="22">
        <v>42799.0</v>
      </c>
      <c r="C243" s="24">
        <v>1905.5300000000002</v>
      </c>
      <c r="D243" s="24">
        <v>26.28</v>
      </c>
      <c r="E243" s="24">
        <v>85.7207</v>
      </c>
      <c r="F243" s="24">
        <v>0.0</v>
      </c>
      <c r="G243" s="15">
        <f t="shared" si="1"/>
        <v>3</v>
      </c>
      <c r="L243" s="24">
        <f t="shared" si="2"/>
        <v>1900</v>
      </c>
    </row>
    <row r="244">
      <c r="A244" s="20" t="s">
        <v>432</v>
      </c>
      <c r="B244" s="22">
        <v>42799.0</v>
      </c>
      <c r="C244" s="24">
        <v>1333.4750000000001</v>
      </c>
      <c r="D244" s="24">
        <v>21.560000000000002</v>
      </c>
      <c r="E244" s="24">
        <v>186.68715</v>
      </c>
      <c r="F244" s="24">
        <v>1.0</v>
      </c>
      <c r="G244" s="15">
        <f t="shared" si="1"/>
        <v>3</v>
      </c>
      <c r="L244" s="24">
        <f t="shared" si="2"/>
        <v>1900</v>
      </c>
    </row>
    <row r="245">
      <c r="A245" s="20" t="s">
        <v>433</v>
      </c>
      <c r="B245" s="22">
        <v>42799.0</v>
      </c>
      <c r="C245" s="24">
        <v>1655.335</v>
      </c>
      <c r="D245" s="24">
        <v>16.56</v>
      </c>
      <c r="E245" s="24">
        <v>0.0</v>
      </c>
      <c r="F245" s="24">
        <v>0.0</v>
      </c>
      <c r="G245" s="15">
        <f t="shared" si="1"/>
        <v>3</v>
      </c>
      <c r="L245" s="24">
        <f t="shared" si="2"/>
        <v>1899</v>
      </c>
    </row>
    <row r="246">
      <c r="A246" s="20" t="s">
        <v>433</v>
      </c>
      <c r="B246" s="22">
        <v>42799.0</v>
      </c>
      <c r="C246" s="24">
        <v>487.08000000000004</v>
      </c>
      <c r="D246" s="24">
        <v>5.5600000000000005</v>
      </c>
      <c r="E246" s="24">
        <v>0.0</v>
      </c>
      <c r="F246" s="24">
        <v>1.0</v>
      </c>
      <c r="G246" s="15">
        <f t="shared" si="1"/>
        <v>3</v>
      </c>
      <c r="L246" s="24">
        <f t="shared" si="2"/>
        <v>1899</v>
      </c>
    </row>
    <row r="247">
      <c r="A247" s="20" t="s">
        <v>434</v>
      </c>
      <c r="B247" s="22">
        <v>42799.0</v>
      </c>
      <c r="C247" s="24">
        <v>1631.135</v>
      </c>
      <c r="D247" s="24">
        <v>23.72</v>
      </c>
      <c r="E247" s="24">
        <v>243.4289</v>
      </c>
      <c r="F247" s="24">
        <v>0.0</v>
      </c>
      <c r="G247" s="15">
        <f t="shared" si="1"/>
        <v>3</v>
      </c>
      <c r="L247" s="24">
        <f t="shared" si="2"/>
        <v>1900</v>
      </c>
    </row>
    <row r="248">
      <c r="A248" s="20" t="s">
        <v>434</v>
      </c>
      <c r="B248" s="22">
        <v>42799.0</v>
      </c>
      <c r="C248" s="24">
        <v>855.6350000000001</v>
      </c>
      <c r="D248" s="24">
        <v>13.240000000000002</v>
      </c>
      <c r="E248" s="24">
        <v>1214.5926000000002</v>
      </c>
      <c r="F248" s="24">
        <v>1.0</v>
      </c>
      <c r="G248" s="15">
        <f t="shared" si="1"/>
        <v>3</v>
      </c>
      <c r="L248" s="24">
        <f t="shared" si="2"/>
        <v>1903</v>
      </c>
    </row>
    <row r="249">
      <c r="A249" s="20" t="s">
        <v>435</v>
      </c>
      <c r="B249" s="22">
        <v>42799.0</v>
      </c>
      <c r="C249" s="23">
        <v>16974.815000000002</v>
      </c>
      <c r="D249" s="24">
        <v>227.68000000000004</v>
      </c>
      <c r="E249" s="24">
        <v>255.6671</v>
      </c>
      <c r="F249" s="24">
        <v>0.0</v>
      </c>
      <c r="G249" s="15">
        <f t="shared" si="1"/>
        <v>3</v>
      </c>
      <c r="L249" s="24">
        <f t="shared" si="2"/>
        <v>1900</v>
      </c>
    </row>
    <row r="250">
      <c r="A250" s="20" t="s">
        <v>435</v>
      </c>
      <c r="B250" s="22">
        <v>42799.0</v>
      </c>
      <c r="C250" s="23">
        <v>5068.305</v>
      </c>
      <c r="D250" s="24">
        <v>68.2</v>
      </c>
      <c r="E250" s="24">
        <v>300.49240000000003</v>
      </c>
      <c r="F250" s="24">
        <v>1.0</v>
      </c>
      <c r="G250" s="15">
        <f t="shared" si="1"/>
        <v>3</v>
      </c>
      <c r="L250" s="24">
        <f t="shared" si="2"/>
        <v>1900</v>
      </c>
    </row>
    <row r="251">
      <c r="A251" s="20" t="s">
        <v>436</v>
      </c>
      <c r="B251" s="22">
        <v>42799.0</v>
      </c>
      <c r="C251" s="23">
        <v>18010.74</v>
      </c>
      <c r="D251" s="24">
        <v>269.68</v>
      </c>
      <c r="E251" s="24">
        <v>2405.4147</v>
      </c>
      <c r="F251" s="24">
        <v>0.0</v>
      </c>
      <c r="G251" s="15">
        <f t="shared" si="1"/>
        <v>3</v>
      </c>
      <c r="L251" s="24">
        <f t="shared" si="2"/>
        <v>1906</v>
      </c>
    </row>
    <row r="252">
      <c r="A252" s="20" t="s">
        <v>436</v>
      </c>
      <c r="B252" s="22">
        <v>42799.0</v>
      </c>
      <c r="C252" s="23">
        <v>15974.09</v>
      </c>
      <c r="D252" s="24">
        <v>249.4</v>
      </c>
      <c r="E252" s="24">
        <v>13115.19885</v>
      </c>
      <c r="F252" s="24">
        <v>1.0</v>
      </c>
      <c r="G252" s="15">
        <f t="shared" si="1"/>
        <v>3</v>
      </c>
      <c r="L252" s="24">
        <f t="shared" si="2"/>
        <v>1935</v>
      </c>
    </row>
    <row r="253">
      <c r="A253" s="20" t="s">
        <v>437</v>
      </c>
      <c r="B253" s="22">
        <v>42799.0</v>
      </c>
      <c r="C253" s="23">
        <v>3276.3500000000004</v>
      </c>
      <c r="D253" s="24">
        <v>42.64</v>
      </c>
      <c r="E253" s="24">
        <v>13.9386</v>
      </c>
      <c r="F253" s="24">
        <v>0.0</v>
      </c>
      <c r="G253" s="15">
        <f t="shared" si="1"/>
        <v>3</v>
      </c>
      <c r="L253" s="24">
        <f t="shared" si="2"/>
        <v>1900</v>
      </c>
    </row>
    <row r="254">
      <c r="A254" s="20" t="s">
        <v>437</v>
      </c>
      <c r="B254" s="22">
        <v>42799.0</v>
      </c>
      <c r="C254" s="24">
        <v>1050.115</v>
      </c>
      <c r="D254" s="24">
        <v>12.64</v>
      </c>
      <c r="E254" s="24">
        <v>25.99285</v>
      </c>
      <c r="F254" s="24">
        <v>1.0</v>
      </c>
      <c r="G254" s="15">
        <f t="shared" si="1"/>
        <v>3</v>
      </c>
      <c r="L254" s="24">
        <f t="shared" si="2"/>
        <v>1900</v>
      </c>
    </row>
    <row r="255">
      <c r="A255" s="20" t="s">
        <v>438</v>
      </c>
      <c r="B255" s="22">
        <v>42799.0</v>
      </c>
      <c r="C255" s="23">
        <v>4463.25</v>
      </c>
      <c r="D255" s="24">
        <v>59.84</v>
      </c>
      <c r="E255" s="24">
        <v>20.852650000000004</v>
      </c>
      <c r="F255" s="24">
        <v>0.0</v>
      </c>
      <c r="G255" s="15">
        <f t="shared" si="1"/>
        <v>3</v>
      </c>
      <c r="L255" s="24">
        <f t="shared" si="2"/>
        <v>1900</v>
      </c>
    </row>
    <row r="256">
      <c r="A256" s="20" t="s">
        <v>438</v>
      </c>
      <c r="B256" s="22">
        <v>42799.0</v>
      </c>
      <c r="C256" s="24">
        <v>2782.4500000000003</v>
      </c>
      <c r="D256" s="24">
        <v>39.24</v>
      </c>
      <c r="E256" s="24">
        <v>85.7688</v>
      </c>
      <c r="F256" s="24">
        <v>1.0</v>
      </c>
      <c r="G256" s="15">
        <f t="shared" si="1"/>
        <v>3</v>
      </c>
      <c r="L256" s="24">
        <f t="shared" si="2"/>
        <v>1900</v>
      </c>
    </row>
    <row r="257">
      <c r="A257" s="20" t="s">
        <v>439</v>
      </c>
      <c r="B257" s="22">
        <v>42799.0</v>
      </c>
      <c r="C257" s="24">
        <v>313.665</v>
      </c>
      <c r="D257" s="24">
        <v>3.9200000000000004</v>
      </c>
      <c r="E257" s="24">
        <v>10.671050000000001</v>
      </c>
      <c r="F257" s="24">
        <v>0.0</v>
      </c>
      <c r="G257" s="15">
        <f t="shared" si="1"/>
        <v>3</v>
      </c>
      <c r="L257" s="24">
        <f t="shared" si="2"/>
        <v>1900</v>
      </c>
    </row>
    <row r="258">
      <c r="A258" s="20" t="s">
        <v>439</v>
      </c>
      <c r="B258" s="22">
        <v>42799.0</v>
      </c>
      <c r="C258" s="24">
        <v>229.68000000000004</v>
      </c>
      <c r="D258" s="24">
        <v>3.08</v>
      </c>
      <c r="E258" s="24">
        <v>157.9422</v>
      </c>
      <c r="F258" s="24">
        <v>1.0</v>
      </c>
      <c r="G258" s="15">
        <f t="shared" si="1"/>
        <v>3</v>
      </c>
      <c r="L258" s="24">
        <f t="shared" si="2"/>
        <v>1900</v>
      </c>
    </row>
    <row r="259">
      <c r="A259" s="20" t="s">
        <v>427</v>
      </c>
      <c r="B259" s="22">
        <v>42806.0</v>
      </c>
      <c r="C259" s="23">
        <v>7083.67</v>
      </c>
      <c r="D259" s="24">
        <v>92.4</v>
      </c>
      <c r="E259" s="24">
        <v>351.44005000000004</v>
      </c>
      <c r="F259" s="24">
        <v>0.0</v>
      </c>
      <c r="G259" s="15">
        <f t="shared" si="1"/>
        <v>3</v>
      </c>
      <c r="L259" s="24">
        <f t="shared" si="2"/>
        <v>1900</v>
      </c>
    </row>
    <row r="260">
      <c r="A260" s="20" t="s">
        <v>427</v>
      </c>
      <c r="B260" s="22">
        <v>42806.0</v>
      </c>
      <c r="C260" s="24">
        <v>2167.8250000000003</v>
      </c>
      <c r="D260" s="24">
        <v>29.32</v>
      </c>
      <c r="E260" s="24">
        <v>377.59020000000004</v>
      </c>
      <c r="F260" s="24">
        <v>1.0</v>
      </c>
      <c r="G260" s="15">
        <f t="shared" si="1"/>
        <v>3</v>
      </c>
      <c r="L260" s="24">
        <f t="shared" si="2"/>
        <v>1901</v>
      </c>
    </row>
    <row r="261">
      <c r="A261" s="20" t="s">
        <v>428</v>
      </c>
      <c r="B261" s="22">
        <v>42806.0</v>
      </c>
      <c r="C261" s="23">
        <v>16022.545000000002</v>
      </c>
      <c r="D261" s="24">
        <v>218.76</v>
      </c>
      <c r="E261" s="24">
        <v>119.11315</v>
      </c>
      <c r="F261" s="24">
        <v>0.0</v>
      </c>
      <c r="G261" s="15">
        <f t="shared" si="1"/>
        <v>3</v>
      </c>
      <c r="L261" s="24">
        <f t="shared" si="2"/>
        <v>1900</v>
      </c>
    </row>
    <row r="262">
      <c r="A262" s="20" t="s">
        <v>428</v>
      </c>
      <c r="B262" s="22">
        <v>42806.0</v>
      </c>
      <c r="C262" s="24">
        <v>1060.73</v>
      </c>
      <c r="D262" s="24">
        <v>13.96</v>
      </c>
      <c r="E262" s="24">
        <v>79.87915000000001</v>
      </c>
      <c r="F262" s="24">
        <v>1.0</v>
      </c>
      <c r="G262" s="15">
        <f t="shared" si="1"/>
        <v>3</v>
      </c>
      <c r="L262" s="24">
        <f t="shared" si="2"/>
        <v>1900</v>
      </c>
    </row>
    <row r="263">
      <c r="A263" s="20" t="s">
        <v>429</v>
      </c>
      <c r="B263" s="22">
        <v>42806.0</v>
      </c>
      <c r="C263" s="23">
        <v>41541.94</v>
      </c>
      <c r="D263" s="24">
        <v>478.0</v>
      </c>
      <c r="E263" s="24">
        <v>0.0</v>
      </c>
      <c r="F263" s="24">
        <v>0.0</v>
      </c>
      <c r="G263" s="15">
        <f t="shared" si="1"/>
        <v>3</v>
      </c>
      <c r="L263" s="24">
        <f t="shared" si="2"/>
        <v>1899</v>
      </c>
    </row>
    <row r="264">
      <c r="A264" s="20" t="s">
        <v>429</v>
      </c>
      <c r="B264" s="22">
        <v>42806.0</v>
      </c>
      <c r="C264" s="23">
        <v>9442.015000000001</v>
      </c>
      <c r="D264" s="24">
        <v>119.48</v>
      </c>
      <c r="E264" s="24">
        <v>0.0</v>
      </c>
      <c r="F264" s="24">
        <v>1.0</v>
      </c>
      <c r="G264" s="15">
        <f t="shared" si="1"/>
        <v>3</v>
      </c>
      <c r="L264" s="24">
        <f t="shared" si="2"/>
        <v>1899</v>
      </c>
    </row>
    <row r="265">
      <c r="A265" s="20" t="s">
        <v>430</v>
      </c>
      <c r="B265" s="22">
        <v>42806.0</v>
      </c>
      <c r="C265" s="24">
        <v>291.225</v>
      </c>
      <c r="D265" s="24">
        <v>4.36</v>
      </c>
      <c r="E265" s="24">
        <v>47.6073</v>
      </c>
      <c r="F265" s="24">
        <v>0.0</v>
      </c>
      <c r="G265" s="15">
        <f t="shared" si="1"/>
        <v>3</v>
      </c>
      <c r="L265" s="24">
        <f t="shared" si="2"/>
        <v>1900</v>
      </c>
    </row>
    <row r="266">
      <c r="A266" s="20" t="s">
        <v>430</v>
      </c>
      <c r="B266" s="22">
        <v>42806.0</v>
      </c>
      <c r="C266" s="24">
        <v>514.8000000000001</v>
      </c>
      <c r="D266" s="24">
        <v>8.56</v>
      </c>
      <c r="E266" s="24">
        <v>702.0897</v>
      </c>
      <c r="F266" s="24">
        <v>1.0</v>
      </c>
      <c r="G266" s="15">
        <f t="shared" si="1"/>
        <v>3</v>
      </c>
      <c r="L266" s="24">
        <f t="shared" si="2"/>
        <v>1901</v>
      </c>
    </row>
    <row r="267">
      <c r="A267" s="20" t="s">
        <v>431</v>
      </c>
      <c r="B267" s="22">
        <v>42806.0</v>
      </c>
      <c r="C267" s="23">
        <v>3623.7850000000003</v>
      </c>
      <c r="D267" s="24">
        <v>48.080000000000005</v>
      </c>
      <c r="E267" s="24">
        <v>228.37879999999998</v>
      </c>
      <c r="F267" s="24">
        <v>0.0</v>
      </c>
      <c r="G267" s="15">
        <f t="shared" si="1"/>
        <v>3</v>
      </c>
      <c r="L267" s="24">
        <f t="shared" si="2"/>
        <v>1900</v>
      </c>
    </row>
    <row r="268">
      <c r="A268" s="20" t="s">
        <v>431</v>
      </c>
      <c r="B268" s="22">
        <v>42806.0</v>
      </c>
      <c r="C268" s="24">
        <v>1529.4950000000001</v>
      </c>
      <c r="D268" s="24">
        <v>20.44</v>
      </c>
      <c r="E268" s="24">
        <v>501.40220000000005</v>
      </c>
      <c r="F268" s="24">
        <v>1.0</v>
      </c>
      <c r="G268" s="15">
        <f t="shared" si="1"/>
        <v>3</v>
      </c>
      <c r="L268" s="24">
        <f t="shared" si="2"/>
        <v>1901</v>
      </c>
    </row>
    <row r="269">
      <c r="A269" s="20" t="s">
        <v>432</v>
      </c>
      <c r="B269" s="22">
        <v>42806.0</v>
      </c>
      <c r="C269" s="24">
        <v>1350.1950000000002</v>
      </c>
      <c r="D269" s="24">
        <v>17.2</v>
      </c>
      <c r="E269" s="24">
        <v>56.3654</v>
      </c>
      <c r="F269" s="24">
        <v>0.0</v>
      </c>
      <c r="G269" s="15">
        <f t="shared" si="1"/>
        <v>3</v>
      </c>
      <c r="L269" s="24">
        <f t="shared" si="2"/>
        <v>1900</v>
      </c>
    </row>
    <row r="270">
      <c r="A270" s="20" t="s">
        <v>432</v>
      </c>
      <c r="B270" s="22">
        <v>42806.0</v>
      </c>
      <c r="C270" s="24">
        <v>848.5400000000001</v>
      </c>
      <c r="D270" s="24">
        <v>13.64</v>
      </c>
      <c r="E270" s="24">
        <v>110.2088</v>
      </c>
      <c r="F270" s="24">
        <v>1.0</v>
      </c>
      <c r="G270" s="15">
        <f t="shared" si="1"/>
        <v>3</v>
      </c>
      <c r="L270" s="24">
        <f t="shared" si="2"/>
        <v>1900</v>
      </c>
    </row>
    <row r="271">
      <c r="A271" s="20" t="s">
        <v>433</v>
      </c>
      <c r="B271" s="22">
        <v>42806.0</v>
      </c>
      <c r="C271" s="24">
        <v>1546.0500000000002</v>
      </c>
      <c r="D271" s="24">
        <v>15.8</v>
      </c>
      <c r="E271" s="24">
        <v>0.0</v>
      </c>
      <c r="F271" s="24">
        <v>0.0</v>
      </c>
      <c r="G271" s="15">
        <f t="shared" si="1"/>
        <v>3</v>
      </c>
      <c r="L271" s="24">
        <f t="shared" si="2"/>
        <v>1899</v>
      </c>
    </row>
    <row r="272">
      <c r="A272" s="20" t="s">
        <v>433</v>
      </c>
      <c r="B272" s="22">
        <v>42806.0</v>
      </c>
      <c r="C272" s="24">
        <v>391.98500000000007</v>
      </c>
      <c r="D272" s="24">
        <v>5.08</v>
      </c>
      <c r="E272" s="24">
        <v>0.0</v>
      </c>
      <c r="F272" s="24">
        <v>1.0</v>
      </c>
      <c r="G272" s="15">
        <f t="shared" si="1"/>
        <v>3</v>
      </c>
      <c r="L272" s="24">
        <f t="shared" si="2"/>
        <v>1899</v>
      </c>
    </row>
    <row r="273">
      <c r="A273" s="20" t="s">
        <v>434</v>
      </c>
      <c r="B273" s="22">
        <v>42806.0</v>
      </c>
      <c r="C273" s="24">
        <v>1377.035</v>
      </c>
      <c r="D273" s="24">
        <v>20.400000000000002</v>
      </c>
      <c r="E273" s="24">
        <v>199.57405</v>
      </c>
      <c r="F273" s="24">
        <v>0.0</v>
      </c>
      <c r="G273" s="15">
        <f t="shared" si="1"/>
        <v>3</v>
      </c>
      <c r="L273" s="24">
        <f t="shared" si="2"/>
        <v>1900</v>
      </c>
    </row>
    <row r="274">
      <c r="A274" s="20" t="s">
        <v>434</v>
      </c>
      <c r="B274" s="22">
        <v>42806.0</v>
      </c>
      <c r="C274" s="24">
        <v>578.1600000000001</v>
      </c>
      <c r="D274" s="24">
        <v>9.32</v>
      </c>
      <c r="E274" s="24">
        <v>818.78225</v>
      </c>
      <c r="F274" s="24">
        <v>1.0</v>
      </c>
      <c r="G274" s="15">
        <f t="shared" si="1"/>
        <v>3</v>
      </c>
      <c r="L274" s="24">
        <f t="shared" si="2"/>
        <v>1902</v>
      </c>
    </row>
    <row r="275">
      <c r="A275" s="20" t="s">
        <v>435</v>
      </c>
      <c r="B275" s="22">
        <v>42806.0</v>
      </c>
      <c r="C275" s="23">
        <v>14135.165</v>
      </c>
      <c r="D275" s="24">
        <v>188.4</v>
      </c>
      <c r="E275" s="24">
        <v>227.27445000000003</v>
      </c>
      <c r="F275" s="24">
        <v>0.0</v>
      </c>
      <c r="G275" s="15">
        <f t="shared" si="1"/>
        <v>3</v>
      </c>
      <c r="L275" s="24">
        <f t="shared" si="2"/>
        <v>1900</v>
      </c>
    </row>
    <row r="276">
      <c r="A276" s="20" t="s">
        <v>435</v>
      </c>
      <c r="B276" s="22">
        <v>42806.0</v>
      </c>
      <c r="C276" s="23">
        <v>4070.8250000000003</v>
      </c>
      <c r="D276" s="24">
        <v>51.56</v>
      </c>
      <c r="E276" s="24">
        <v>276.172</v>
      </c>
      <c r="F276" s="24">
        <v>1.0</v>
      </c>
      <c r="G276" s="15">
        <f t="shared" si="1"/>
        <v>3</v>
      </c>
      <c r="L276" s="24">
        <f t="shared" si="2"/>
        <v>1900</v>
      </c>
    </row>
    <row r="277">
      <c r="A277" s="20" t="s">
        <v>436</v>
      </c>
      <c r="B277" s="22">
        <v>42806.0</v>
      </c>
      <c r="C277" s="23">
        <v>14494.7</v>
      </c>
      <c r="D277" s="24">
        <v>216.48000000000002</v>
      </c>
      <c r="E277" s="24">
        <v>2155.32785</v>
      </c>
      <c r="F277" s="24">
        <v>0.0</v>
      </c>
      <c r="G277" s="15">
        <f t="shared" si="1"/>
        <v>3</v>
      </c>
      <c r="L277" s="24">
        <f t="shared" si="2"/>
        <v>1905</v>
      </c>
    </row>
    <row r="278">
      <c r="A278" s="20" t="s">
        <v>436</v>
      </c>
      <c r="B278" s="22">
        <v>42806.0</v>
      </c>
      <c r="C278" s="23">
        <v>12024.1</v>
      </c>
      <c r="D278" s="24">
        <v>185.72000000000003</v>
      </c>
      <c r="E278" s="24">
        <v>12439.3282</v>
      </c>
      <c r="F278" s="24">
        <v>1.0</v>
      </c>
      <c r="G278" s="15">
        <f t="shared" si="1"/>
        <v>3</v>
      </c>
      <c r="L278" s="24">
        <f t="shared" si="2"/>
        <v>1934</v>
      </c>
    </row>
    <row r="279">
      <c r="A279" s="20" t="s">
        <v>437</v>
      </c>
      <c r="B279" s="22">
        <v>42806.0</v>
      </c>
      <c r="C279" s="24">
        <v>2837.12</v>
      </c>
      <c r="D279" s="24">
        <v>38.2</v>
      </c>
      <c r="E279" s="24">
        <v>11.83715</v>
      </c>
      <c r="F279" s="24">
        <v>0.0</v>
      </c>
      <c r="G279" s="15">
        <f t="shared" si="1"/>
        <v>3</v>
      </c>
      <c r="L279" s="24">
        <f t="shared" si="2"/>
        <v>1900</v>
      </c>
    </row>
    <row r="280">
      <c r="A280" s="20" t="s">
        <v>437</v>
      </c>
      <c r="B280" s="22">
        <v>42806.0</v>
      </c>
      <c r="C280" s="24">
        <v>817.575</v>
      </c>
      <c r="D280" s="24">
        <v>10.36</v>
      </c>
      <c r="E280" s="24">
        <v>23.40845</v>
      </c>
      <c r="F280" s="24">
        <v>1.0</v>
      </c>
      <c r="G280" s="15">
        <f t="shared" si="1"/>
        <v>3</v>
      </c>
      <c r="L280" s="24">
        <f t="shared" si="2"/>
        <v>1900</v>
      </c>
    </row>
    <row r="281">
      <c r="A281" s="20" t="s">
        <v>438</v>
      </c>
      <c r="B281" s="22">
        <v>42806.0</v>
      </c>
      <c r="C281" s="23">
        <v>3998.335</v>
      </c>
      <c r="D281" s="24">
        <v>54.56</v>
      </c>
      <c r="E281" s="24">
        <v>17.9582</v>
      </c>
      <c r="F281" s="24">
        <v>0.0</v>
      </c>
      <c r="G281" s="15">
        <f t="shared" si="1"/>
        <v>3</v>
      </c>
      <c r="L281" s="24">
        <f t="shared" si="2"/>
        <v>1900</v>
      </c>
    </row>
    <row r="282">
      <c r="A282" s="20" t="s">
        <v>438</v>
      </c>
      <c r="B282" s="22">
        <v>42806.0</v>
      </c>
      <c r="C282" s="24">
        <v>2524.995</v>
      </c>
      <c r="D282" s="24">
        <v>36.0</v>
      </c>
      <c r="E282" s="24">
        <v>86.6632</v>
      </c>
      <c r="F282" s="24">
        <v>1.0</v>
      </c>
      <c r="G282" s="15">
        <f t="shared" si="1"/>
        <v>3</v>
      </c>
      <c r="L282" s="24">
        <f t="shared" si="2"/>
        <v>1900</v>
      </c>
    </row>
    <row r="283">
      <c r="A283" s="20" t="s">
        <v>439</v>
      </c>
      <c r="B283" s="22">
        <v>42806.0</v>
      </c>
      <c r="C283" s="24">
        <v>349.14</v>
      </c>
      <c r="D283" s="24">
        <v>4.12</v>
      </c>
      <c r="E283" s="24">
        <v>98.7792</v>
      </c>
      <c r="F283" s="24">
        <v>0.0</v>
      </c>
      <c r="G283" s="15">
        <f t="shared" si="1"/>
        <v>3</v>
      </c>
      <c r="L283" s="24">
        <f t="shared" si="2"/>
        <v>1900</v>
      </c>
    </row>
    <row r="284">
      <c r="A284" s="20" t="s">
        <v>439</v>
      </c>
      <c r="B284" s="22">
        <v>42806.0</v>
      </c>
      <c r="C284" s="24">
        <v>241.78000000000003</v>
      </c>
      <c r="D284" s="24">
        <v>3.3200000000000003</v>
      </c>
      <c r="E284" s="24">
        <v>758.0469</v>
      </c>
      <c r="F284" s="24">
        <v>1.0</v>
      </c>
      <c r="G284" s="15">
        <f t="shared" si="1"/>
        <v>3</v>
      </c>
      <c r="L284" s="24">
        <f t="shared" si="2"/>
        <v>1902</v>
      </c>
    </row>
    <row r="285">
      <c r="A285" s="20" t="s">
        <v>440</v>
      </c>
      <c r="B285" s="22">
        <v>42813.0</v>
      </c>
      <c r="C285" s="24">
        <v>5.83</v>
      </c>
      <c r="D285" s="24">
        <v>0.04000000000000001</v>
      </c>
      <c r="E285" s="24">
        <v>0.0</v>
      </c>
      <c r="F285" s="24">
        <v>0.0</v>
      </c>
      <c r="G285" s="15">
        <f t="shared" si="1"/>
        <v>3</v>
      </c>
      <c r="L285" s="24">
        <f t="shared" si="2"/>
        <v>1899</v>
      </c>
    </row>
    <row r="286">
      <c r="A286" s="20" t="s">
        <v>427</v>
      </c>
      <c r="B286" s="22">
        <v>42813.0</v>
      </c>
      <c r="C286" s="23">
        <v>7555.35</v>
      </c>
      <c r="D286" s="24">
        <v>93.48</v>
      </c>
      <c r="E286" s="24">
        <v>377.7358</v>
      </c>
      <c r="F286" s="24">
        <v>0.0</v>
      </c>
      <c r="G286" s="15">
        <f t="shared" si="1"/>
        <v>3</v>
      </c>
      <c r="L286" s="24">
        <f t="shared" si="2"/>
        <v>1901</v>
      </c>
    </row>
    <row r="287">
      <c r="A287" s="20" t="s">
        <v>427</v>
      </c>
      <c r="B287" s="22">
        <v>42813.0</v>
      </c>
      <c r="C287" s="24">
        <v>2262.59</v>
      </c>
      <c r="D287" s="24">
        <v>31.080000000000002</v>
      </c>
      <c r="E287" s="24">
        <v>407.93219999999997</v>
      </c>
      <c r="F287" s="24">
        <v>1.0</v>
      </c>
      <c r="G287" s="15">
        <f t="shared" si="1"/>
        <v>3</v>
      </c>
      <c r="L287" s="24">
        <f t="shared" si="2"/>
        <v>1901</v>
      </c>
    </row>
    <row r="288">
      <c r="A288" s="20" t="s">
        <v>428</v>
      </c>
      <c r="B288" s="22">
        <v>42813.0</v>
      </c>
      <c r="C288" s="23">
        <v>15907.870000000003</v>
      </c>
      <c r="D288" s="24">
        <v>205.96</v>
      </c>
      <c r="E288" s="24">
        <v>120.4281</v>
      </c>
      <c r="F288" s="24">
        <v>0.0</v>
      </c>
      <c r="G288" s="15">
        <f t="shared" si="1"/>
        <v>3</v>
      </c>
      <c r="L288" s="24">
        <f t="shared" si="2"/>
        <v>1900</v>
      </c>
    </row>
    <row r="289">
      <c r="A289" s="20" t="s">
        <v>428</v>
      </c>
      <c r="B289" s="22">
        <v>42813.0</v>
      </c>
      <c r="C289" s="24">
        <v>1344.805</v>
      </c>
      <c r="D289" s="24">
        <v>16.080000000000002</v>
      </c>
      <c r="E289" s="24">
        <v>85.35475</v>
      </c>
      <c r="F289" s="24">
        <v>1.0</v>
      </c>
      <c r="G289" s="15">
        <f t="shared" si="1"/>
        <v>3</v>
      </c>
      <c r="L289" s="24">
        <f t="shared" si="2"/>
        <v>1900</v>
      </c>
    </row>
    <row r="290">
      <c r="A290" s="20" t="s">
        <v>429</v>
      </c>
      <c r="B290" s="22">
        <v>42813.0</v>
      </c>
      <c r="C290" s="23">
        <v>52577.25000000001</v>
      </c>
      <c r="D290" s="24">
        <v>560.5600000000001</v>
      </c>
      <c r="E290" s="24">
        <v>0.0</v>
      </c>
      <c r="F290" s="24">
        <v>0.0</v>
      </c>
      <c r="G290" s="15">
        <f t="shared" si="1"/>
        <v>3</v>
      </c>
      <c r="L290" s="24">
        <f t="shared" si="2"/>
        <v>1899</v>
      </c>
    </row>
    <row r="291">
      <c r="A291" s="20" t="s">
        <v>429</v>
      </c>
      <c r="B291" s="22">
        <v>42813.0</v>
      </c>
      <c r="C291" s="23">
        <v>10332.85</v>
      </c>
      <c r="D291" s="24">
        <v>127.88</v>
      </c>
      <c r="E291" s="24">
        <v>0.0</v>
      </c>
      <c r="F291" s="24">
        <v>1.0</v>
      </c>
      <c r="G291" s="15">
        <f t="shared" si="1"/>
        <v>3</v>
      </c>
      <c r="L291" s="24">
        <f t="shared" si="2"/>
        <v>1899</v>
      </c>
    </row>
    <row r="292">
      <c r="A292" s="20" t="s">
        <v>430</v>
      </c>
      <c r="B292" s="22">
        <v>42813.0</v>
      </c>
      <c r="C292" s="24">
        <v>348.865</v>
      </c>
      <c r="D292" s="24">
        <v>5.16</v>
      </c>
      <c r="E292" s="24">
        <v>44.133050000000004</v>
      </c>
      <c r="F292" s="24">
        <v>0.0</v>
      </c>
      <c r="G292" s="15">
        <f t="shared" si="1"/>
        <v>3</v>
      </c>
      <c r="L292" s="24">
        <f t="shared" si="2"/>
        <v>1900</v>
      </c>
    </row>
    <row r="293">
      <c r="A293" s="20" t="s">
        <v>430</v>
      </c>
      <c r="B293" s="22">
        <v>42813.0</v>
      </c>
      <c r="C293" s="24">
        <v>733.6450000000001</v>
      </c>
      <c r="D293" s="24">
        <v>10.96</v>
      </c>
      <c r="E293" s="24">
        <v>783.0303</v>
      </c>
      <c r="F293" s="24">
        <v>1.0</v>
      </c>
      <c r="G293" s="15">
        <f t="shared" si="1"/>
        <v>3</v>
      </c>
      <c r="L293" s="24">
        <f t="shared" si="2"/>
        <v>1902</v>
      </c>
    </row>
    <row r="294">
      <c r="A294" s="20" t="s">
        <v>431</v>
      </c>
      <c r="B294" s="22">
        <v>42813.0</v>
      </c>
      <c r="C294" s="23">
        <v>3476.77</v>
      </c>
      <c r="D294" s="24">
        <v>45.96000000000001</v>
      </c>
      <c r="E294" s="24">
        <v>216.25825</v>
      </c>
      <c r="F294" s="24">
        <v>0.0</v>
      </c>
      <c r="G294" s="15">
        <f t="shared" si="1"/>
        <v>3</v>
      </c>
      <c r="L294" s="24">
        <f t="shared" si="2"/>
        <v>1900</v>
      </c>
    </row>
    <row r="295">
      <c r="A295" s="20" t="s">
        <v>431</v>
      </c>
      <c r="B295" s="22">
        <v>42813.0</v>
      </c>
      <c r="C295" s="24">
        <v>1495.9450000000002</v>
      </c>
      <c r="D295" s="24">
        <v>20.400000000000002</v>
      </c>
      <c r="E295" s="24">
        <v>486.3066</v>
      </c>
      <c r="F295" s="24">
        <v>1.0</v>
      </c>
      <c r="G295" s="15">
        <f t="shared" si="1"/>
        <v>3</v>
      </c>
      <c r="L295" s="24">
        <f t="shared" si="2"/>
        <v>1901</v>
      </c>
    </row>
    <row r="296">
      <c r="A296" s="20" t="s">
        <v>432</v>
      </c>
      <c r="B296" s="22">
        <v>42813.0</v>
      </c>
      <c r="C296" s="24">
        <v>1535.9850000000001</v>
      </c>
      <c r="D296" s="24">
        <v>22.080000000000002</v>
      </c>
      <c r="E296" s="24">
        <v>65.80535</v>
      </c>
      <c r="F296" s="24">
        <v>0.0</v>
      </c>
      <c r="G296" s="15">
        <f t="shared" si="1"/>
        <v>3</v>
      </c>
      <c r="L296" s="24">
        <f t="shared" si="2"/>
        <v>1900</v>
      </c>
    </row>
    <row r="297">
      <c r="A297" s="20" t="s">
        <v>432</v>
      </c>
      <c r="B297" s="22">
        <v>42813.0</v>
      </c>
      <c r="C297" s="24">
        <v>1123.155</v>
      </c>
      <c r="D297" s="24">
        <v>18.76</v>
      </c>
      <c r="E297" s="24">
        <v>112.2641</v>
      </c>
      <c r="F297" s="24">
        <v>1.0</v>
      </c>
      <c r="G297" s="15">
        <f t="shared" si="1"/>
        <v>3</v>
      </c>
      <c r="L297" s="24">
        <f t="shared" si="2"/>
        <v>1900</v>
      </c>
    </row>
    <row r="298">
      <c r="A298" s="20" t="s">
        <v>433</v>
      </c>
      <c r="B298" s="22">
        <v>42813.0</v>
      </c>
      <c r="C298" s="24">
        <v>1769.3500000000001</v>
      </c>
      <c r="D298" s="24">
        <v>19.16</v>
      </c>
      <c r="E298" s="24">
        <v>0.0</v>
      </c>
      <c r="F298" s="24">
        <v>0.0</v>
      </c>
      <c r="G298" s="15">
        <f t="shared" si="1"/>
        <v>3</v>
      </c>
      <c r="L298" s="24">
        <f t="shared" si="2"/>
        <v>1899</v>
      </c>
    </row>
    <row r="299">
      <c r="A299" s="20" t="s">
        <v>433</v>
      </c>
      <c r="B299" s="22">
        <v>42813.0</v>
      </c>
      <c r="C299" s="24">
        <v>575.575</v>
      </c>
      <c r="D299" s="24">
        <v>7.4</v>
      </c>
      <c r="E299" s="24">
        <v>0.0</v>
      </c>
      <c r="F299" s="24">
        <v>1.0</v>
      </c>
      <c r="G299" s="15">
        <f t="shared" si="1"/>
        <v>3</v>
      </c>
      <c r="L299" s="24">
        <f t="shared" si="2"/>
        <v>1899</v>
      </c>
    </row>
    <row r="300">
      <c r="A300" s="20" t="s">
        <v>434</v>
      </c>
      <c r="B300" s="22">
        <v>42813.0</v>
      </c>
      <c r="C300" s="24">
        <v>1010.955</v>
      </c>
      <c r="D300" s="24">
        <v>14.8</v>
      </c>
      <c r="E300" s="24">
        <v>145.054</v>
      </c>
      <c r="F300" s="24">
        <v>0.0</v>
      </c>
      <c r="G300" s="15">
        <f t="shared" si="1"/>
        <v>3</v>
      </c>
      <c r="L300" s="24">
        <f t="shared" si="2"/>
        <v>1900</v>
      </c>
    </row>
    <row r="301">
      <c r="A301" s="20" t="s">
        <v>434</v>
      </c>
      <c r="B301" s="22">
        <v>42813.0</v>
      </c>
      <c r="C301" s="24">
        <v>384.2850000000001</v>
      </c>
      <c r="D301" s="24">
        <v>6.32</v>
      </c>
      <c r="E301" s="24">
        <v>590.3391</v>
      </c>
      <c r="F301" s="24">
        <v>1.0</v>
      </c>
      <c r="G301" s="15">
        <f t="shared" si="1"/>
        <v>3</v>
      </c>
      <c r="L301" s="24">
        <f t="shared" si="2"/>
        <v>1901</v>
      </c>
    </row>
    <row r="302">
      <c r="A302" s="20" t="s">
        <v>435</v>
      </c>
      <c r="B302" s="22">
        <v>42813.0</v>
      </c>
      <c r="C302" s="23">
        <v>14829.265000000001</v>
      </c>
      <c r="D302" s="24">
        <v>197.16</v>
      </c>
      <c r="E302" s="24">
        <v>235.61005</v>
      </c>
      <c r="F302" s="24">
        <v>0.0</v>
      </c>
      <c r="G302" s="15">
        <f t="shared" si="1"/>
        <v>3</v>
      </c>
      <c r="L302" s="24">
        <f t="shared" si="2"/>
        <v>1900</v>
      </c>
    </row>
    <row r="303">
      <c r="A303" s="20" t="s">
        <v>435</v>
      </c>
      <c r="B303" s="22">
        <v>42813.0</v>
      </c>
      <c r="C303" s="23">
        <v>3774.21</v>
      </c>
      <c r="D303" s="24">
        <v>50.88</v>
      </c>
      <c r="E303" s="24">
        <v>265.43855</v>
      </c>
      <c r="F303" s="24">
        <v>1.0</v>
      </c>
      <c r="G303" s="15">
        <f t="shared" si="1"/>
        <v>3</v>
      </c>
      <c r="L303" s="24">
        <f t="shared" si="2"/>
        <v>1900</v>
      </c>
    </row>
    <row r="304">
      <c r="A304" s="20" t="s">
        <v>436</v>
      </c>
      <c r="B304" s="22">
        <v>42813.0</v>
      </c>
      <c r="C304" s="23">
        <v>15053.610000000002</v>
      </c>
      <c r="D304" s="24">
        <v>225.68000000000004</v>
      </c>
      <c r="E304" s="24">
        <v>2015.4679999999998</v>
      </c>
      <c r="F304" s="24">
        <v>0.0</v>
      </c>
      <c r="G304" s="15">
        <f t="shared" si="1"/>
        <v>3</v>
      </c>
      <c r="L304" s="24">
        <f t="shared" si="2"/>
        <v>1905</v>
      </c>
    </row>
    <row r="305">
      <c r="A305" s="20" t="s">
        <v>436</v>
      </c>
      <c r="B305" s="22">
        <v>42813.0</v>
      </c>
      <c r="C305" s="23">
        <v>12263.405</v>
      </c>
      <c r="D305" s="24">
        <v>196.12</v>
      </c>
      <c r="E305" s="24">
        <v>11051.48005</v>
      </c>
      <c r="F305" s="24">
        <v>1.0</v>
      </c>
      <c r="G305" s="15">
        <f t="shared" si="1"/>
        <v>3</v>
      </c>
      <c r="L305" s="24">
        <f t="shared" si="2"/>
        <v>1930</v>
      </c>
    </row>
    <row r="306">
      <c r="A306" s="20" t="s">
        <v>437</v>
      </c>
      <c r="B306" s="22">
        <v>42813.0</v>
      </c>
      <c r="C306" s="24">
        <v>2889.7550000000006</v>
      </c>
      <c r="D306" s="24">
        <v>39.080000000000005</v>
      </c>
      <c r="E306" s="24">
        <v>11.10655</v>
      </c>
      <c r="F306" s="24">
        <v>0.0</v>
      </c>
      <c r="G306" s="15">
        <f t="shared" si="1"/>
        <v>3</v>
      </c>
      <c r="L306" s="24">
        <f t="shared" si="2"/>
        <v>1900</v>
      </c>
    </row>
    <row r="307">
      <c r="A307" s="20" t="s">
        <v>437</v>
      </c>
      <c r="B307" s="22">
        <v>42813.0</v>
      </c>
      <c r="C307" s="24">
        <v>918.225</v>
      </c>
      <c r="D307" s="24">
        <v>11.36</v>
      </c>
      <c r="E307" s="24">
        <v>21.6281</v>
      </c>
      <c r="F307" s="24">
        <v>1.0</v>
      </c>
      <c r="G307" s="15">
        <f t="shared" si="1"/>
        <v>3</v>
      </c>
      <c r="L307" s="24">
        <f t="shared" si="2"/>
        <v>1900</v>
      </c>
    </row>
    <row r="308">
      <c r="A308" s="20" t="s">
        <v>438</v>
      </c>
      <c r="B308" s="22">
        <v>42813.0</v>
      </c>
      <c r="C308" s="23">
        <v>4690.84</v>
      </c>
      <c r="D308" s="24">
        <v>65.60000000000001</v>
      </c>
      <c r="E308" s="24">
        <v>19.9329</v>
      </c>
      <c r="F308" s="24">
        <v>0.0</v>
      </c>
      <c r="G308" s="15">
        <f t="shared" si="1"/>
        <v>3</v>
      </c>
      <c r="L308" s="24">
        <f t="shared" si="2"/>
        <v>1900</v>
      </c>
    </row>
    <row r="309">
      <c r="A309" s="20" t="s">
        <v>438</v>
      </c>
      <c r="B309" s="22">
        <v>42813.0</v>
      </c>
      <c r="C309" s="23">
        <v>3206.06</v>
      </c>
      <c r="D309" s="24">
        <v>45.44</v>
      </c>
      <c r="E309" s="24">
        <v>92.82975</v>
      </c>
      <c r="F309" s="24">
        <v>1.0</v>
      </c>
      <c r="G309" s="15">
        <f t="shared" si="1"/>
        <v>3</v>
      </c>
      <c r="L309" s="24">
        <f t="shared" si="2"/>
        <v>1900</v>
      </c>
    </row>
    <row r="310">
      <c r="A310" s="20" t="s">
        <v>439</v>
      </c>
      <c r="B310" s="22">
        <v>42813.0</v>
      </c>
      <c r="C310" s="24">
        <v>423.115</v>
      </c>
      <c r="D310" s="24">
        <v>4.760000000000001</v>
      </c>
      <c r="E310" s="24">
        <v>57.7408</v>
      </c>
      <c r="F310" s="24">
        <v>0.0</v>
      </c>
      <c r="G310" s="15">
        <f t="shared" si="1"/>
        <v>3</v>
      </c>
      <c r="L310" s="24">
        <f t="shared" si="2"/>
        <v>1900</v>
      </c>
    </row>
    <row r="311">
      <c r="A311" s="20" t="s">
        <v>439</v>
      </c>
      <c r="B311" s="22">
        <v>42813.0</v>
      </c>
      <c r="C311" s="24">
        <v>271.75500000000005</v>
      </c>
      <c r="D311" s="24">
        <v>4.44</v>
      </c>
      <c r="E311" s="24">
        <v>484.70500000000004</v>
      </c>
      <c r="F311" s="24">
        <v>1.0</v>
      </c>
      <c r="G311" s="15">
        <f t="shared" si="1"/>
        <v>3</v>
      </c>
      <c r="L311" s="24">
        <f t="shared" si="2"/>
        <v>1901</v>
      </c>
    </row>
    <row r="312">
      <c r="A312" s="20" t="s">
        <v>440</v>
      </c>
      <c r="B312" s="22">
        <v>42820.0</v>
      </c>
      <c r="C312" s="24">
        <v>0.6050000000000001</v>
      </c>
      <c r="D312" s="24">
        <v>0.0</v>
      </c>
      <c r="E312" s="24">
        <v>0.0</v>
      </c>
      <c r="F312" s="24">
        <v>0.0</v>
      </c>
      <c r="G312" s="15">
        <f t="shared" si="1"/>
        <v>3</v>
      </c>
      <c r="L312" s="24">
        <f t="shared" si="2"/>
        <v>1899</v>
      </c>
    </row>
    <row r="313">
      <c r="A313" s="20" t="s">
        <v>427</v>
      </c>
      <c r="B313" s="22">
        <v>42820.0</v>
      </c>
      <c r="C313" s="23">
        <v>6301.68</v>
      </c>
      <c r="D313" s="24">
        <v>74.67999999999999</v>
      </c>
      <c r="E313" s="24">
        <v>339.52945</v>
      </c>
      <c r="F313" s="24">
        <v>0.0</v>
      </c>
      <c r="G313" s="15">
        <f t="shared" si="1"/>
        <v>3</v>
      </c>
      <c r="L313" s="24">
        <f t="shared" si="2"/>
        <v>1900</v>
      </c>
    </row>
    <row r="314">
      <c r="A314" s="20" t="s">
        <v>427</v>
      </c>
      <c r="B314" s="22">
        <v>42820.0</v>
      </c>
      <c r="C314" s="24">
        <v>1872.035</v>
      </c>
      <c r="D314" s="24">
        <v>24.32</v>
      </c>
      <c r="E314" s="24">
        <v>403.312</v>
      </c>
      <c r="F314" s="24">
        <v>1.0</v>
      </c>
      <c r="G314" s="15">
        <f t="shared" si="1"/>
        <v>3</v>
      </c>
      <c r="L314" s="24">
        <f t="shared" si="2"/>
        <v>1901</v>
      </c>
    </row>
    <row r="315">
      <c r="A315" s="20" t="s">
        <v>428</v>
      </c>
      <c r="B315" s="22">
        <v>42820.0</v>
      </c>
      <c r="C315" s="23">
        <v>18935.235</v>
      </c>
      <c r="D315" s="24">
        <v>220.51999999999998</v>
      </c>
      <c r="E315" s="24">
        <v>473.87014999999997</v>
      </c>
      <c r="F315" s="24">
        <v>0.0</v>
      </c>
      <c r="G315" s="15">
        <f t="shared" si="1"/>
        <v>3</v>
      </c>
      <c r="L315" s="24">
        <f t="shared" si="2"/>
        <v>1901</v>
      </c>
    </row>
    <row r="316">
      <c r="A316" s="20" t="s">
        <v>428</v>
      </c>
      <c r="B316" s="22">
        <v>42820.0</v>
      </c>
      <c r="C316" s="24">
        <v>1167.8150000000003</v>
      </c>
      <c r="D316" s="24">
        <v>12.92</v>
      </c>
      <c r="E316" s="24">
        <v>366.8912</v>
      </c>
      <c r="F316" s="24">
        <v>1.0</v>
      </c>
      <c r="G316" s="15">
        <f t="shared" si="1"/>
        <v>3</v>
      </c>
      <c r="L316" s="24">
        <f t="shared" si="2"/>
        <v>1900</v>
      </c>
    </row>
    <row r="317">
      <c r="A317" s="20" t="s">
        <v>429</v>
      </c>
      <c r="B317" s="22">
        <v>42820.0</v>
      </c>
      <c r="C317" s="23">
        <v>53017.965000000004</v>
      </c>
      <c r="D317" s="24">
        <v>566.64</v>
      </c>
      <c r="E317" s="24">
        <v>0.0</v>
      </c>
      <c r="F317" s="24">
        <v>0.0</v>
      </c>
      <c r="G317" s="15">
        <f t="shared" si="1"/>
        <v>3</v>
      </c>
      <c r="L317" s="24">
        <f t="shared" si="2"/>
        <v>1899</v>
      </c>
    </row>
    <row r="318">
      <c r="A318" s="20" t="s">
        <v>429</v>
      </c>
      <c r="B318" s="22">
        <v>42820.0</v>
      </c>
      <c r="C318" s="23">
        <v>9965.560000000001</v>
      </c>
      <c r="D318" s="24">
        <v>120.60000000000001</v>
      </c>
      <c r="E318" s="24">
        <v>0.0</v>
      </c>
      <c r="F318" s="24">
        <v>1.0</v>
      </c>
      <c r="G318" s="15">
        <f t="shared" si="1"/>
        <v>3</v>
      </c>
      <c r="L318" s="24">
        <f t="shared" si="2"/>
        <v>1899</v>
      </c>
    </row>
    <row r="319">
      <c r="A319" s="20" t="s">
        <v>430</v>
      </c>
      <c r="B319" s="22">
        <v>42820.0</v>
      </c>
      <c r="C319" s="24">
        <v>343.09</v>
      </c>
      <c r="D319" s="24">
        <v>4.84</v>
      </c>
      <c r="E319" s="24">
        <v>35.51145</v>
      </c>
      <c r="F319" s="24">
        <v>0.0</v>
      </c>
      <c r="G319" s="15">
        <f t="shared" si="1"/>
        <v>3</v>
      </c>
      <c r="L319" s="24">
        <f t="shared" si="2"/>
        <v>1900</v>
      </c>
    </row>
    <row r="320">
      <c r="A320" s="20" t="s">
        <v>430</v>
      </c>
      <c r="B320" s="22">
        <v>42820.0</v>
      </c>
      <c r="C320" s="24">
        <v>476.19</v>
      </c>
      <c r="D320" s="24">
        <v>7.4</v>
      </c>
      <c r="E320" s="24">
        <v>603.7564</v>
      </c>
      <c r="F320" s="24">
        <v>1.0</v>
      </c>
      <c r="G320" s="15">
        <f t="shared" si="1"/>
        <v>3</v>
      </c>
      <c r="L320" s="24">
        <f t="shared" si="2"/>
        <v>1901</v>
      </c>
    </row>
    <row r="321">
      <c r="A321" s="20" t="s">
        <v>431</v>
      </c>
      <c r="B321" s="22">
        <v>42820.0</v>
      </c>
      <c r="C321" s="23">
        <v>3810.4</v>
      </c>
      <c r="D321" s="24">
        <v>50.120000000000005</v>
      </c>
      <c r="E321" s="24">
        <v>388.31195</v>
      </c>
      <c r="F321" s="24">
        <v>0.0</v>
      </c>
      <c r="G321" s="15">
        <f t="shared" si="1"/>
        <v>3</v>
      </c>
      <c r="L321" s="24">
        <f t="shared" si="2"/>
        <v>1901</v>
      </c>
    </row>
    <row r="322">
      <c r="A322" s="20" t="s">
        <v>431</v>
      </c>
      <c r="B322" s="22">
        <v>42820.0</v>
      </c>
      <c r="C322" s="24">
        <v>1649.23</v>
      </c>
      <c r="D322" s="24">
        <v>22.840000000000003</v>
      </c>
      <c r="E322" s="24">
        <v>867.1500500000001</v>
      </c>
      <c r="F322" s="24">
        <v>1.0</v>
      </c>
      <c r="G322" s="15">
        <f t="shared" si="1"/>
        <v>3</v>
      </c>
      <c r="L322" s="24">
        <f t="shared" si="2"/>
        <v>1902</v>
      </c>
    </row>
    <row r="323">
      <c r="A323" s="20" t="s">
        <v>432</v>
      </c>
      <c r="B323" s="22">
        <v>42820.0</v>
      </c>
      <c r="C323" s="24">
        <v>1109.845</v>
      </c>
      <c r="D323" s="24">
        <v>13.880000000000003</v>
      </c>
      <c r="E323" s="24">
        <v>45.5078</v>
      </c>
      <c r="F323" s="24">
        <v>0.0</v>
      </c>
      <c r="G323" s="15">
        <f t="shared" si="1"/>
        <v>3</v>
      </c>
      <c r="L323" s="24">
        <f t="shared" si="2"/>
        <v>1900</v>
      </c>
    </row>
    <row r="324">
      <c r="A324" s="20" t="s">
        <v>432</v>
      </c>
      <c r="B324" s="22">
        <v>42820.0</v>
      </c>
      <c r="C324" s="24">
        <v>546.315</v>
      </c>
      <c r="D324" s="24">
        <v>8.36</v>
      </c>
      <c r="E324" s="24">
        <v>72.4243</v>
      </c>
      <c r="F324" s="24">
        <v>1.0</v>
      </c>
      <c r="G324" s="15">
        <f t="shared" si="1"/>
        <v>3</v>
      </c>
      <c r="L324" s="24">
        <f t="shared" si="2"/>
        <v>1900</v>
      </c>
    </row>
    <row r="325">
      <c r="A325" s="20" t="s">
        <v>433</v>
      </c>
      <c r="B325" s="22">
        <v>42820.0</v>
      </c>
      <c r="C325" s="24">
        <v>1227.93</v>
      </c>
      <c r="D325" s="24">
        <v>12.92</v>
      </c>
      <c r="E325" s="24">
        <v>0.0</v>
      </c>
      <c r="F325" s="24">
        <v>0.0</v>
      </c>
      <c r="G325" s="15">
        <f t="shared" si="1"/>
        <v>3</v>
      </c>
      <c r="L325" s="24">
        <f t="shared" si="2"/>
        <v>1899</v>
      </c>
    </row>
    <row r="326">
      <c r="A326" s="20" t="s">
        <v>433</v>
      </c>
      <c r="B326" s="22">
        <v>42820.0</v>
      </c>
      <c r="C326" s="24">
        <v>416.24</v>
      </c>
      <c r="D326" s="24">
        <v>5.640000000000001</v>
      </c>
      <c r="E326" s="24">
        <v>0.0</v>
      </c>
      <c r="F326" s="24">
        <v>1.0</v>
      </c>
      <c r="G326" s="15">
        <f t="shared" si="1"/>
        <v>3</v>
      </c>
      <c r="L326" s="24">
        <f t="shared" si="2"/>
        <v>1899</v>
      </c>
    </row>
    <row r="327">
      <c r="A327" s="20" t="s">
        <v>434</v>
      </c>
      <c r="B327" s="22">
        <v>42820.0</v>
      </c>
      <c r="C327" s="24">
        <v>1101.54</v>
      </c>
      <c r="D327" s="24">
        <v>14.56</v>
      </c>
      <c r="E327" s="24">
        <v>126.21505</v>
      </c>
      <c r="F327" s="24">
        <v>0.0</v>
      </c>
      <c r="G327" s="15">
        <f t="shared" si="1"/>
        <v>3</v>
      </c>
      <c r="L327" s="24">
        <f t="shared" si="2"/>
        <v>1900</v>
      </c>
    </row>
    <row r="328">
      <c r="A328" s="20" t="s">
        <v>434</v>
      </c>
      <c r="B328" s="22">
        <v>42820.0</v>
      </c>
      <c r="C328" s="24">
        <v>389.62</v>
      </c>
      <c r="D328" s="24">
        <v>6.08</v>
      </c>
      <c r="E328" s="24">
        <v>453.51800000000003</v>
      </c>
      <c r="F328" s="24">
        <v>1.0</v>
      </c>
      <c r="G328" s="15">
        <f t="shared" si="1"/>
        <v>3</v>
      </c>
      <c r="L328" s="24">
        <f t="shared" si="2"/>
        <v>1901</v>
      </c>
    </row>
    <row r="329">
      <c r="A329" s="20" t="s">
        <v>435</v>
      </c>
      <c r="B329" s="22">
        <v>42820.0</v>
      </c>
      <c r="C329" s="23">
        <v>18489.790000000005</v>
      </c>
      <c r="D329" s="24">
        <v>228.48000000000002</v>
      </c>
      <c r="E329" s="24">
        <v>267.0525</v>
      </c>
      <c r="F329" s="24">
        <v>0.0</v>
      </c>
      <c r="G329" s="15">
        <f t="shared" si="1"/>
        <v>3</v>
      </c>
      <c r="L329" s="24">
        <f t="shared" si="2"/>
        <v>1900</v>
      </c>
    </row>
    <row r="330">
      <c r="A330" s="20" t="s">
        <v>435</v>
      </c>
      <c r="B330" s="22">
        <v>42820.0</v>
      </c>
      <c r="C330" s="23">
        <v>4131.05</v>
      </c>
      <c r="D330" s="24">
        <v>52.08</v>
      </c>
      <c r="E330" s="24">
        <v>296.1413</v>
      </c>
      <c r="F330" s="24">
        <v>1.0</v>
      </c>
      <c r="G330" s="15">
        <f t="shared" si="1"/>
        <v>3</v>
      </c>
      <c r="L330" s="24">
        <f t="shared" si="2"/>
        <v>1900</v>
      </c>
    </row>
    <row r="331">
      <c r="A331" s="20" t="s">
        <v>436</v>
      </c>
      <c r="B331" s="22">
        <v>42820.0</v>
      </c>
      <c r="C331" s="23">
        <v>14637.095000000001</v>
      </c>
      <c r="D331" s="24">
        <v>199.60000000000002</v>
      </c>
      <c r="E331" s="24">
        <v>1824.40245</v>
      </c>
      <c r="F331" s="24">
        <v>0.0</v>
      </c>
      <c r="G331" s="15">
        <f t="shared" si="1"/>
        <v>3</v>
      </c>
      <c r="L331" s="24">
        <f t="shared" si="2"/>
        <v>1904</v>
      </c>
    </row>
    <row r="332">
      <c r="A332" s="20" t="s">
        <v>436</v>
      </c>
      <c r="B332" s="22">
        <v>42820.0</v>
      </c>
      <c r="C332" s="23">
        <v>10489.435000000001</v>
      </c>
      <c r="D332" s="24">
        <v>157.12</v>
      </c>
      <c r="E332" s="24">
        <v>10025.7469</v>
      </c>
      <c r="F332" s="24">
        <v>1.0</v>
      </c>
      <c r="G332" s="15">
        <f t="shared" si="1"/>
        <v>3</v>
      </c>
      <c r="L332" s="24">
        <f t="shared" si="2"/>
        <v>1927</v>
      </c>
    </row>
    <row r="333">
      <c r="A333" s="20" t="s">
        <v>437</v>
      </c>
      <c r="B333" s="22">
        <v>42820.0</v>
      </c>
      <c r="C333" s="23">
        <v>4065.1600000000003</v>
      </c>
      <c r="D333" s="24">
        <v>48.480000000000004</v>
      </c>
      <c r="E333" s="24">
        <v>11.098100000000002</v>
      </c>
      <c r="F333" s="24">
        <v>0.0</v>
      </c>
      <c r="G333" s="15">
        <f t="shared" si="1"/>
        <v>3</v>
      </c>
      <c r="L333" s="24">
        <f t="shared" si="2"/>
        <v>1900</v>
      </c>
    </row>
    <row r="334">
      <c r="A334" s="20" t="s">
        <v>437</v>
      </c>
      <c r="B334" s="22">
        <v>42820.0</v>
      </c>
      <c r="C334" s="24">
        <v>973.6650000000001</v>
      </c>
      <c r="D334" s="24">
        <v>12.56</v>
      </c>
      <c r="E334" s="24">
        <v>21.4383</v>
      </c>
      <c r="F334" s="24">
        <v>1.0</v>
      </c>
      <c r="G334" s="15">
        <f t="shared" si="1"/>
        <v>3</v>
      </c>
      <c r="L334" s="24">
        <f t="shared" si="2"/>
        <v>1900</v>
      </c>
    </row>
    <row r="335">
      <c r="A335" s="20" t="s">
        <v>438</v>
      </c>
      <c r="B335" s="22">
        <v>42820.0</v>
      </c>
      <c r="C335" s="23">
        <v>5848.425</v>
      </c>
      <c r="D335" s="24">
        <v>74.96000000000001</v>
      </c>
      <c r="E335" s="24">
        <v>19.106099999999998</v>
      </c>
      <c r="F335" s="24">
        <v>0.0</v>
      </c>
      <c r="G335" s="15">
        <f t="shared" si="1"/>
        <v>3</v>
      </c>
      <c r="L335" s="24">
        <f t="shared" si="2"/>
        <v>1900</v>
      </c>
    </row>
    <row r="336">
      <c r="A336" s="20" t="s">
        <v>438</v>
      </c>
      <c r="B336" s="22">
        <v>42820.0</v>
      </c>
      <c r="C336" s="23">
        <v>3248.0800000000004</v>
      </c>
      <c r="D336" s="24">
        <v>43.160000000000004</v>
      </c>
      <c r="E336" s="24">
        <v>79.963</v>
      </c>
      <c r="F336" s="24">
        <v>1.0</v>
      </c>
      <c r="G336" s="15">
        <f t="shared" si="1"/>
        <v>3</v>
      </c>
      <c r="L336" s="24">
        <f t="shared" si="2"/>
        <v>1900</v>
      </c>
    </row>
    <row r="337">
      <c r="A337" s="20" t="s">
        <v>439</v>
      </c>
      <c r="B337" s="22">
        <v>42820.0</v>
      </c>
      <c r="C337" s="24">
        <v>330.605</v>
      </c>
      <c r="D337" s="24">
        <v>5.0</v>
      </c>
      <c r="E337" s="24">
        <v>108.99525</v>
      </c>
      <c r="F337" s="24">
        <v>0.0</v>
      </c>
      <c r="G337" s="15">
        <f t="shared" si="1"/>
        <v>3</v>
      </c>
      <c r="L337" s="24">
        <f t="shared" si="2"/>
        <v>1900</v>
      </c>
    </row>
    <row r="338">
      <c r="A338" s="20" t="s">
        <v>439</v>
      </c>
      <c r="B338" s="22">
        <v>42820.0</v>
      </c>
      <c r="C338" s="24">
        <v>284.35</v>
      </c>
      <c r="D338" s="24">
        <v>3.8000000000000003</v>
      </c>
      <c r="E338" s="24">
        <v>953.8425000000001</v>
      </c>
      <c r="F338" s="24">
        <v>1.0</v>
      </c>
      <c r="G338" s="15">
        <f t="shared" si="1"/>
        <v>3</v>
      </c>
      <c r="L338" s="24">
        <f t="shared" si="2"/>
        <v>1902</v>
      </c>
    </row>
    <row r="339">
      <c r="A339" s="20" t="s">
        <v>427</v>
      </c>
      <c r="B339" s="22">
        <v>42827.0</v>
      </c>
      <c r="C339" s="23">
        <v>7129.485000000001</v>
      </c>
      <c r="D339" s="24">
        <v>89.16000000000001</v>
      </c>
      <c r="E339" s="24">
        <v>314.19960000000003</v>
      </c>
      <c r="F339" s="24">
        <v>0.0</v>
      </c>
      <c r="G339" s="15">
        <f t="shared" si="1"/>
        <v>4</v>
      </c>
      <c r="L339" s="24">
        <f t="shared" si="2"/>
        <v>1900</v>
      </c>
    </row>
    <row r="340">
      <c r="A340" s="20" t="s">
        <v>427</v>
      </c>
      <c r="B340" s="22">
        <v>42827.0</v>
      </c>
      <c r="C340" s="24">
        <v>2326.9400000000005</v>
      </c>
      <c r="D340" s="24">
        <v>31.560000000000002</v>
      </c>
      <c r="E340" s="24">
        <v>440.297</v>
      </c>
      <c r="F340" s="24">
        <v>1.0</v>
      </c>
      <c r="G340" s="15">
        <f t="shared" si="1"/>
        <v>4</v>
      </c>
      <c r="L340" s="24">
        <f t="shared" si="2"/>
        <v>1901</v>
      </c>
    </row>
    <row r="341">
      <c r="A341" s="20" t="s">
        <v>428</v>
      </c>
      <c r="B341" s="22">
        <v>42827.0</v>
      </c>
      <c r="C341" s="23">
        <v>15366.560000000001</v>
      </c>
      <c r="D341" s="24">
        <v>204.20000000000002</v>
      </c>
      <c r="E341" s="24">
        <v>384.71225000000004</v>
      </c>
      <c r="F341" s="24">
        <v>0.0</v>
      </c>
      <c r="G341" s="15">
        <f t="shared" si="1"/>
        <v>4</v>
      </c>
      <c r="L341" s="24">
        <f t="shared" si="2"/>
        <v>1901</v>
      </c>
    </row>
    <row r="342">
      <c r="A342" s="20" t="s">
        <v>428</v>
      </c>
      <c r="B342" s="22">
        <v>42827.0</v>
      </c>
      <c r="C342" s="24">
        <v>1315.16</v>
      </c>
      <c r="D342" s="24">
        <v>16.76</v>
      </c>
      <c r="E342" s="24">
        <v>300.35005</v>
      </c>
      <c r="F342" s="24">
        <v>1.0</v>
      </c>
      <c r="G342" s="15">
        <f t="shared" si="1"/>
        <v>4</v>
      </c>
      <c r="L342" s="24">
        <f t="shared" si="2"/>
        <v>1900</v>
      </c>
    </row>
    <row r="343">
      <c r="A343" s="20" t="s">
        <v>429</v>
      </c>
      <c r="B343" s="22">
        <v>42827.0</v>
      </c>
      <c r="C343" s="23">
        <v>48019.18000000001</v>
      </c>
      <c r="D343" s="24">
        <v>576.8000000000001</v>
      </c>
      <c r="E343" s="24">
        <v>0.0</v>
      </c>
      <c r="F343" s="24">
        <v>0.0</v>
      </c>
      <c r="G343" s="15">
        <f t="shared" si="1"/>
        <v>4</v>
      </c>
      <c r="L343" s="24">
        <f t="shared" si="2"/>
        <v>1899</v>
      </c>
    </row>
    <row r="344">
      <c r="A344" s="20" t="s">
        <v>429</v>
      </c>
      <c r="B344" s="22">
        <v>42827.0</v>
      </c>
      <c r="C344" s="23">
        <v>11835.065</v>
      </c>
      <c r="D344" s="24">
        <v>153.60000000000002</v>
      </c>
      <c r="E344" s="24">
        <v>0.0</v>
      </c>
      <c r="F344" s="24">
        <v>1.0</v>
      </c>
      <c r="G344" s="15">
        <f t="shared" si="1"/>
        <v>4</v>
      </c>
      <c r="L344" s="24">
        <f t="shared" si="2"/>
        <v>1899</v>
      </c>
    </row>
    <row r="345">
      <c r="A345" s="20" t="s">
        <v>430</v>
      </c>
      <c r="B345" s="22">
        <v>42827.0</v>
      </c>
      <c r="C345" s="24">
        <v>188.21</v>
      </c>
      <c r="D345" s="24">
        <v>3.08</v>
      </c>
      <c r="E345" s="24">
        <v>29.4359</v>
      </c>
      <c r="F345" s="24">
        <v>0.0</v>
      </c>
      <c r="G345" s="15">
        <f t="shared" si="1"/>
        <v>4</v>
      </c>
      <c r="L345" s="24">
        <f t="shared" si="2"/>
        <v>1900</v>
      </c>
    </row>
    <row r="346">
      <c r="A346" s="20" t="s">
        <v>430</v>
      </c>
      <c r="B346" s="22">
        <v>42827.0</v>
      </c>
      <c r="C346" s="24">
        <v>477.07000000000005</v>
      </c>
      <c r="D346" s="24">
        <v>7.56</v>
      </c>
      <c r="E346" s="24">
        <v>589.12555</v>
      </c>
      <c r="F346" s="24">
        <v>1.0</v>
      </c>
      <c r="G346" s="15">
        <f t="shared" si="1"/>
        <v>4</v>
      </c>
      <c r="L346" s="24">
        <f t="shared" si="2"/>
        <v>1901</v>
      </c>
    </row>
    <row r="347">
      <c r="A347" s="20" t="s">
        <v>431</v>
      </c>
      <c r="B347" s="22">
        <v>42827.0</v>
      </c>
      <c r="C347" s="23">
        <v>4289.175</v>
      </c>
      <c r="D347" s="24">
        <v>57.800000000000004</v>
      </c>
      <c r="E347" s="24">
        <v>412.50104999999996</v>
      </c>
      <c r="F347" s="24">
        <v>0.0</v>
      </c>
      <c r="G347" s="15">
        <f t="shared" si="1"/>
        <v>4</v>
      </c>
      <c r="L347" s="24">
        <f t="shared" si="2"/>
        <v>1901</v>
      </c>
    </row>
    <row r="348">
      <c r="A348" s="20" t="s">
        <v>431</v>
      </c>
      <c r="B348" s="22">
        <v>42827.0</v>
      </c>
      <c r="C348" s="24">
        <v>2257.0350000000003</v>
      </c>
      <c r="D348" s="24">
        <v>30.64</v>
      </c>
      <c r="E348" s="24">
        <v>916.72165</v>
      </c>
      <c r="F348" s="24">
        <v>1.0</v>
      </c>
      <c r="G348" s="15">
        <f t="shared" si="1"/>
        <v>4</v>
      </c>
      <c r="L348" s="24">
        <f t="shared" si="2"/>
        <v>1902</v>
      </c>
    </row>
    <row r="349">
      <c r="A349" s="20" t="s">
        <v>432</v>
      </c>
      <c r="B349" s="22">
        <v>42827.0</v>
      </c>
      <c r="C349" s="24">
        <v>1435.885</v>
      </c>
      <c r="D349" s="24">
        <v>20.32</v>
      </c>
      <c r="E349" s="24">
        <v>68.1031</v>
      </c>
      <c r="F349" s="24">
        <v>0.0</v>
      </c>
      <c r="G349" s="15">
        <f t="shared" si="1"/>
        <v>4</v>
      </c>
      <c r="L349" s="24">
        <f t="shared" si="2"/>
        <v>1900</v>
      </c>
    </row>
    <row r="350">
      <c r="A350" s="20" t="s">
        <v>432</v>
      </c>
      <c r="B350" s="22">
        <v>42827.0</v>
      </c>
      <c r="C350" s="24">
        <v>848.705</v>
      </c>
      <c r="D350" s="24">
        <v>14.080000000000002</v>
      </c>
      <c r="E350" s="24">
        <v>105.01790000000001</v>
      </c>
      <c r="F350" s="24">
        <v>1.0</v>
      </c>
      <c r="G350" s="15">
        <f t="shared" si="1"/>
        <v>4</v>
      </c>
      <c r="L350" s="24">
        <f t="shared" si="2"/>
        <v>1900</v>
      </c>
    </row>
    <row r="351">
      <c r="A351" s="20" t="s">
        <v>433</v>
      </c>
      <c r="B351" s="22">
        <v>42827.0</v>
      </c>
      <c r="C351" s="24">
        <v>1226.8300000000002</v>
      </c>
      <c r="D351" s="24">
        <v>14.880000000000003</v>
      </c>
      <c r="E351" s="24">
        <v>0.0</v>
      </c>
      <c r="F351" s="24">
        <v>0.0</v>
      </c>
      <c r="G351" s="15">
        <f t="shared" si="1"/>
        <v>4</v>
      </c>
      <c r="L351" s="24">
        <f t="shared" si="2"/>
        <v>1899</v>
      </c>
    </row>
    <row r="352">
      <c r="A352" s="20" t="s">
        <v>433</v>
      </c>
      <c r="B352" s="22">
        <v>42827.0</v>
      </c>
      <c r="C352" s="24">
        <v>537.625</v>
      </c>
      <c r="D352" s="24">
        <v>7.359999999999999</v>
      </c>
      <c r="E352" s="24">
        <v>0.0</v>
      </c>
      <c r="F352" s="24">
        <v>1.0</v>
      </c>
      <c r="G352" s="15">
        <f t="shared" si="1"/>
        <v>4</v>
      </c>
      <c r="L352" s="24">
        <f t="shared" si="2"/>
        <v>1899</v>
      </c>
    </row>
    <row r="353">
      <c r="A353" s="20" t="s">
        <v>434</v>
      </c>
      <c r="B353" s="22">
        <v>42827.0</v>
      </c>
      <c r="C353" s="24">
        <v>973.3350000000002</v>
      </c>
      <c r="D353" s="24">
        <v>14.840000000000002</v>
      </c>
      <c r="E353" s="24">
        <v>130.64155</v>
      </c>
      <c r="F353" s="24">
        <v>0.0</v>
      </c>
      <c r="G353" s="15">
        <f t="shared" si="1"/>
        <v>4</v>
      </c>
      <c r="L353" s="24">
        <f t="shared" si="2"/>
        <v>1900</v>
      </c>
    </row>
    <row r="354">
      <c r="A354" s="20" t="s">
        <v>434</v>
      </c>
      <c r="B354" s="22">
        <v>42827.0</v>
      </c>
      <c r="C354" s="24">
        <v>550.605</v>
      </c>
      <c r="D354" s="24">
        <v>8.520000000000001</v>
      </c>
      <c r="E354" s="24">
        <v>632.54295</v>
      </c>
      <c r="F354" s="24">
        <v>1.0</v>
      </c>
      <c r="G354" s="15">
        <f t="shared" si="1"/>
        <v>4</v>
      </c>
      <c r="L354" s="24">
        <f t="shared" si="2"/>
        <v>1901</v>
      </c>
    </row>
    <row r="355">
      <c r="A355" s="20" t="s">
        <v>435</v>
      </c>
      <c r="B355" s="22">
        <v>42827.0</v>
      </c>
      <c r="C355" s="23">
        <v>17083.935</v>
      </c>
      <c r="D355" s="24">
        <v>227.84000000000003</v>
      </c>
      <c r="E355" s="24">
        <v>288.3322</v>
      </c>
      <c r="F355" s="24">
        <v>0.0</v>
      </c>
      <c r="G355" s="15">
        <f t="shared" si="1"/>
        <v>4</v>
      </c>
      <c r="L355" s="24">
        <f t="shared" si="2"/>
        <v>1900</v>
      </c>
    </row>
    <row r="356">
      <c r="A356" s="20" t="s">
        <v>435</v>
      </c>
      <c r="B356" s="22">
        <v>42827.0</v>
      </c>
      <c r="C356" s="23">
        <v>4882.68</v>
      </c>
      <c r="D356" s="24">
        <v>64.96000000000001</v>
      </c>
      <c r="E356" s="24">
        <v>352.1076</v>
      </c>
      <c r="F356" s="24">
        <v>1.0</v>
      </c>
      <c r="G356" s="15">
        <f t="shared" si="1"/>
        <v>4</v>
      </c>
      <c r="L356" s="24">
        <f t="shared" si="2"/>
        <v>1900</v>
      </c>
    </row>
    <row r="357">
      <c r="A357" s="20" t="s">
        <v>436</v>
      </c>
      <c r="B357" s="22">
        <v>42827.0</v>
      </c>
      <c r="C357" s="23">
        <v>14903.130000000001</v>
      </c>
      <c r="D357" s="24">
        <v>222.51999999999998</v>
      </c>
      <c r="E357" s="24">
        <v>1932.50395</v>
      </c>
      <c r="F357" s="24">
        <v>0.0</v>
      </c>
      <c r="G357" s="15">
        <f t="shared" si="1"/>
        <v>4</v>
      </c>
      <c r="L357" s="24">
        <f t="shared" si="2"/>
        <v>1905</v>
      </c>
    </row>
    <row r="358">
      <c r="A358" s="20" t="s">
        <v>436</v>
      </c>
      <c r="B358" s="22">
        <v>42827.0</v>
      </c>
      <c r="C358" s="23">
        <v>12153.405</v>
      </c>
      <c r="D358" s="24">
        <v>188.68</v>
      </c>
      <c r="E358" s="24">
        <v>10615.675200000001</v>
      </c>
      <c r="F358" s="24">
        <v>1.0</v>
      </c>
      <c r="G358" s="15">
        <f t="shared" si="1"/>
        <v>4</v>
      </c>
      <c r="L358" s="24">
        <f t="shared" si="2"/>
        <v>1929</v>
      </c>
    </row>
    <row r="359">
      <c r="A359" s="20" t="s">
        <v>437</v>
      </c>
      <c r="B359" s="22">
        <v>42827.0</v>
      </c>
      <c r="C359" s="23">
        <v>3674.0000000000005</v>
      </c>
      <c r="D359" s="24">
        <v>47.160000000000004</v>
      </c>
      <c r="E359" s="24">
        <v>3.3650499999999997</v>
      </c>
      <c r="F359" s="24">
        <v>0.0</v>
      </c>
      <c r="G359" s="15">
        <f t="shared" si="1"/>
        <v>4</v>
      </c>
      <c r="L359" s="24">
        <f t="shared" si="2"/>
        <v>1900</v>
      </c>
    </row>
    <row r="360">
      <c r="A360" s="20" t="s">
        <v>437</v>
      </c>
      <c r="B360" s="22">
        <v>42827.0</v>
      </c>
      <c r="C360" s="24">
        <v>1084.49</v>
      </c>
      <c r="D360" s="24">
        <v>14.440000000000001</v>
      </c>
      <c r="E360" s="24">
        <v>5.08495</v>
      </c>
      <c r="F360" s="24">
        <v>1.0</v>
      </c>
      <c r="G360" s="15">
        <f t="shared" si="1"/>
        <v>4</v>
      </c>
      <c r="L360" s="24">
        <f t="shared" si="2"/>
        <v>1900</v>
      </c>
    </row>
    <row r="361">
      <c r="A361" s="20" t="s">
        <v>438</v>
      </c>
      <c r="B361" s="22">
        <v>42827.0</v>
      </c>
      <c r="C361" s="23">
        <v>5485.205000000001</v>
      </c>
      <c r="D361" s="24">
        <v>75.44</v>
      </c>
      <c r="E361" s="24">
        <v>7.21825</v>
      </c>
      <c r="F361" s="24">
        <v>0.0</v>
      </c>
      <c r="G361" s="15">
        <f t="shared" si="1"/>
        <v>4</v>
      </c>
      <c r="L361" s="24">
        <f t="shared" si="2"/>
        <v>1900</v>
      </c>
    </row>
    <row r="362">
      <c r="A362" s="20" t="s">
        <v>438</v>
      </c>
      <c r="B362" s="22">
        <v>42827.0</v>
      </c>
      <c r="C362" s="23">
        <v>3618.3400000000006</v>
      </c>
      <c r="D362" s="24">
        <v>51.52000000000001</v>
      </c>
      <c r="E362" s="24">
        <v>21.10745</v>
      </c>
      <c r="F362" s="24">
        <v>1.0</v>
      </c>
      <c r="G362" s="15">
        <f t="shared" si="1"/>
        <v>4</v>
      </c>
      <c r="L362" s="24">
        <f t="shared" si="2"/>
        <v>1900</v>
      </c>
    </row>
    <row r="363">
      <c r="A363" s="20" t="s">
        <v>439</v>
      </c>
      <c r="B363" s="22">
        <v>42827.0</v>
      </c>
      <c r="C363" s="24">
        <v>287.815</v>
      </c>
      <c r="D363" s="24">
        <v>3.7600000000000002</v>
      </c>
      <c r="E363" s="24">
        <v>71.12235</v>
      </c>
      <c r="F363" s="24">
        <v>0.0</v>
      </c>
      <c r="G363" s="15">
        <f t="shared" si="1"/>
        <v>4</v>
      </c>
      <c r="L363" s="24">
        <f t="shared" si="2"/>
        <v>1900</v>
      </c>
    </row>
    <row r="364">
      <c r="A364" s="20" t="s">
        <v>439</v>
      </c>
      <c r="B364" s="22">
        <v>42827.0</v>
      </c>
      <c r="C364" s="24">
        <v>169.95000000000002</v>
      </c>
      <c r="D364" s="24">
        <v>2.4800000000000004</v>
      </c>
      <c r="E364" s="24">
        <v>982.2241</v>
      </c>
      <c r="F364" s="24">
        <v>1.0</v>
      </c>
      <c r="G364" s="15">
        <f t="shared" si="1"/>
        <v>4</v>
      </c>
      <c r="L364" s="24">
        <f t="shared" si="2"/>
        <v>1902</v>
      </c>
    </row>
    <row r="365">
      <c r="A365" s="20" t="s">
        <v>427</v>
      </c>
      <c r="B365" s="22">
        <v>42834.0</v>
      </c>
      <c r="C365" s="23">
        <v>9212.115</v>
      </c>
      <c r="D365" s="24">
        <v>118.96</v>
      </c>
      <c r="E365" s="24">
        <v>526.1808500000001</v>
      </c>
      <c r="F365" s="24">
        <v>0.0</v>
      </c>
      <c r="G365" s="15">
        <f t="shared" si="1"/>
        <v>4</v>
      </c>
      <c r="L365" s="24">
        <f t="shared" si="2"/>
        <v>1901</v>
      </c>
    </row>
    <row r="366">
      <c r="A366" s="20" t="s">
        <v>427</v>
      </c>
      <c r="B366" s="22">
        <v>42834.0</v>
      </c>
      <c r="C366" s="24">
        <v>2623.3900000000003</v>
      </c>
      <c r="D366" s="24">
        <v>36.36000000000001</v>
      </c>
      <c r="E366" s="24">
        <v>557.6740000000001</v>
      </c>
      <c r="F366" s="24">
        <v>1.0</v>
      </c>
      <c r="G366" s="15">
        <f t="shared" si="1"/>
        <v>4</v>
      </c>
      <c r="L366" s="24">
        <f t="shared" si="2"/>
        <v>1901</v>
      </c>
    </row>
    <row r="367">
      <c r="A367" s="20" t="s">
        <v>428</v>
      </c>
      <c r="B367" s="22">
        <v>42834.0</v>
      </c>
      <c r="C367" s="23">
        <v>20113.885</v>
      </c>
      <c r="D367" s="24">
        <v>260.32</v>
      </c>
      <c r="E367" s="24">
        <v>247.68900000000002</v>
      </c>
      <c r="F367" s="24">
        <v>0.0</v>
      </c>
      <c r="G367" s="15">
        <f t="shared" si="1"/>
        <v>4</v>
      </c>
      <c r="L367" s="24">
        <f t="shared" si="2"/>
        <v>1900</v>
      </c>
    </row>
    <row r="368">
      <c r="A368" s="20" t="s">
        <v>428</v>
      </c>
      <c r="B368" s="22">
        <v>42834.0</v>
      </c>
      <c r="C368" s="24">
        <v>1314.39</v>
      </c>
      <c r="D368" s="24">
        <v>17.16</v>
      </c>
      <c r="E368" s="24">
        <v>153.48255</v>
      </c>
      <c r="F368" s="24">
        <v>1.0</v>
      </c>
      <c r="G368" s="15">
        <f t="shared" si="1"/>
        <v>4</v>
      </c>
      <c r="L368" s="24">
        <f t="shared" si="2"/>
        <v>1900</v>
      </c>
    </row>
    <row r="369">
      <c r="A369" s="20" t="s">
        <v>429</v>
      </c>
      <c r="B369" s="22">
        <v>42834.0</v>
      </c>
      <c r="C369" s="23">
        <v>58076.755000000005</v>
      </c>
      <c r="D369" s="24">
        <v>686.2</v>
      </c>
      <c r="E369" s="24">
        <v>0.0</v>
      </c>
      <c r="F369" s="24">
        <v>0.0</v>
      </c>
      <c r="G369" s="15">
        <f t="shared" si="1"/>
        <v>4</v>
      </c>
      <c r="L369" s="24">
        <f t="shared" si="2"/>
        <v>1899</v>
      </c>
    </row>
    <row r="370">
      <c r="A370" s="20" t="s">
        <v>429</v>
      </c>
      <c r="B370" s="22">
        <v>42834.0</v>
      </c>
      <c r="C370" s="23">
        <v>13327.270000000002</v>
      </c>
      <c r="D370" s="24">
        <v>179.04000000000002</v>
      </c>
      <c r="E370" s="24">
        <v>0.0</v>
      </c>
      <c r="F370" s="24">
        <v>1.0</v>
      </c>
      <c r="G370" s="15">
        <f t="shared" si="1"/>
        <v>4</v>
      </c>
      <c r="L370" s="24">
        <f t="shared" si="2"/>
        <v>1899</v>
      </c>
    </row>
    <row r="371">
      <c r="A371" s="20" t="s">
        <v>430</v>
      </c>
      <c r="B371" s="22">
        <v>42834.0</v>
      </c>
      <c r="C371" s="24">
        <v>231.66000000000003</v>
      </c>
      <c r="D371" s="24">
        <v>3.4000000000000004</v>
      </c>
      <c r="E371" s="24">
        <v>31.736900000000002</v>
      </c>
      <c r="F371" s="24">
        <v>0.0</v>
      </c>
      <c r="G371" s="15">
        <f t="shared" si="1"/>
        <v>4</v>
      </c>
      <c r="L371" s="24">
        <f t="shared" si="2"/>
        <v>1900</v>
      </c>
    </row>
    <row r="372">
      <c r="A372" s="20" t="s">
        <v>430</v>
      </c>
      <c r="B372" s="22">
        <v>42834.0</v>
      </c>
      <c r="C372" s="24">
        <v>376.80500000000006</v>
      </c>
      <c r="D372" s="24">
        <v>6.32</v>
      </c>
      <c r="E372" s="24">
        <v>455.60190000000006</v>
      </c>
      <c r="F372" s="24">
        <v>1.0</v>
      </c>
      <c r="G372" s="15">
        <f t="shared" si="1"/>
        <v>4</v>
      </c>
      <c r="L372" s="24">
        <f t="shared" si="2"/>
        <v>1901</v>
      </c>
    </row>
    <row r="373">
      <c r="A373" s="20" t="s">
        <v>431</v>
      </c>
      <c r="B373" s="22">
        <v>42834.0</v>
      </c>
      <c r="C373" s="23">
        <v>4832.465</v>
      </c>
      <c r="D373" s="24">
        <v>66.28</v>
      </c>
      <c r="E373" s="24">
        <v>330.0037</v>
      </c>
      <c r="F373" s="24">
        <v>0.0</v>
      </c>
      <c r="G373" s="15">
        <f t="shared" si="1"/>
        <v>4</v>
      </c>
      <c r="L373" s="24">
        <f t="shared" si="2"/>
        <v>1900</v>
      </c>
    </row>
    <row r="374">
      <c r="A374" s="20" t="s">
        <v>431</v>
      </c>
      <c r="B374" s="22">
        <v>42834.0</v>
      </c>
      <c r="C374" s="24">
        <v>2385.46</v>
      </c>
      <c r="D374" s="24">
        <v>35.56</v>
      </c>
      <c r="E374" s="24">
        <v>699.56445</v>
      </c>
      <c r="F374" s="24">
        <v>1.0</v>
      </c>
      <c r="G374" s="15">
        <f t="shared" si="1"/>
        <v>4</v>
      </c>
      <c r="L374" s="24">
        <f t="shared" si="2"/>
        <v>1901</v>
      </c>
    </row>
    <row r="375">
      <c r="A375" s="20" t="s">
        <v>432</v>
      </c>
      <c r="B375" s="22">
        <v>42834.0</v>
      </c>
      <c r="C375" s="24">
        <v>1368.18</v>
      </c>
      <c r="D375" s="24">
        <v>18.64</v>
      </c>
      <c r="E375" s="24">
        <v>61.3704</v>
      </c>
      <c r="F375" s="24">
        <v>0.0</v>
      </c>
      <c r="G375" s="15">
        <f t="shared" si="1"/>
        <v>4</v>
      </c>
      <c r="L375" s="24">
        <f t="shared" si="2"/>
        <v>1900</v>
      </c>
    </row>
    <row r="376">
      <c r="A376" s="20" t="s">
        <v>432</v>
      </c>
      <c r="B376" s="22">
        <v>42834.0</v>
      </c>
      <c r="C376" s="24">
        <v>808.94</v>
      </c>
      <c r="D376" s="24">
        <v>12.56</v>
      </c>
      <c r="E376" s="24">
        <v>94.02835</v>
      </c>
      <c r="F376" s="24">
        <v>1.0</v>
      </c>
      <c r="G376" s="15">
        <f t="shared" si="1"/>
        <v>4</v>
      </c>
      <c r="L376" s="24">
        <f t="shared" si="2"/>
        <v>1900</v>
      </c>
    </row>
    <row r="377">
      <c r="A377" s="20" t="s">
        <v>433</v>
      </c>
      <c r="B377" s="22">
        <v>42834.0</v>
      </c>
      <c r="C377" s="24">
        <v>981.8050000000001</v>
      </c>
      <c r="D377" s="24">
        <v>12.76</v>
      </c>
      <c r="E377" s="24">
        <v>0.0</v>
      </c>
      <c r="F377" s="24">
        <v>0.0</v>
      </c>
      <c r="G377" s="15">
        <f t="shared" si="1"/>
        <v>4</v>
      </c>
      <c r="L377" s="24">
        <f t="shared" si="2"/>
        <v>1899</v>
      </c>
    </row>
    <row r="378">
      <c r="A378" s="20" t="s">
        <v>433</v>
      </c>
      <c r="B378" s="22">
        <v>42834.0</v>
      </c>
      <c r="C378" s="24">
        <v>487.63000000000005</v>
      </c>
      <c r="D378" s="24">
        <v>6.96</v>
      </c>
      <c r="E378" s="24">
        <v>0.0</v>
      </c>
      <c r="F378" s="24">
        <v>1.0</v>
      </c>
      <c r="G378" s="15">
        <f t="shared" si="1"/>
        <v>4</v>
      </c>
      <c r="L378" s="24">
        <f t="shared" si="2"/>
        <v>1899</v>
      </c>
    </row>
    <row r="379">
      <c r="A379" s="20" t="s">
        <v>434</v>
      </c>
      <c r="B379" s="22">
        <v>42834.0</v>
      </c>
      <c r="C379" s="24">
        <v>855.5250000000001</v>
      </c>
      <c r="D379" s="24">
        <v>12.840000000000002</v>
      </c>
      <c r="E379" s="24">
        <v>113.15135000000001</v>
      </c>
      <c r="F379" s="24">
        <v>0.0</v>
      </c>
      <c r="G379" s="15">
        <f t="shared" si="1"/>
        <v>4</v>
      </c>
      <c r="L379" s="24">
        <f t="shared" si="2"/>
        <v>1900</v>
      </c>
    </row>
    <row r="380">
      <c r="A380" s="20" t="s">
        <v>434</v>
      </c>
      <c r="B380" s="22">
        <v>42834.0</v>
      </c>
      <c r="C380" s="24">
        <v>437.8</v>
      </c>
      <c r="D380" s="24">
        <v>7.0</v>
      </c>
      <c r="E380" s="24">
        <v>565.7717</v>
      </c>
      <c r="F380" s="24">
        <v>1.0</v>
      </c>
      <c r="G380" s="15">
        <f t="shared" si="1"/>
        <v>4</v>
      </c>
      <c r="L380" s="24">
        <f t="shared" si="2"/>
        <v>1901</v>
      </c>
    </row>
    <row r="381">
      <c r="A381" s="20" t="s">
        <v>435</v>
      </c>
      <c r="B381" s="22">
        <v>42834.0</v>
      </c>
      <c r="C381" s="23">
        <v>20254.685</v>
      </c>
      <c r="D381" s="24">
        <v>265.6</v>
      </c>
      <c r="E381" s="24">
        <v>311.2499</v>
      </c>
      <c r="F381" s="24">
        <v>0.0</v>
      </c>
      <c r="G381" s="15">
        <f t="shared" si="1"/>
        <v>4</v>
      </c>
      <c r="L381" s="24">
        <f t="shared" si="2"/>
        <v>1900</v>
      </c>
    </row>
    <row r="382">
      <c r="A382" s="20" t="s">
        <v>435</v>
      </c>
      <c r="B382" s="22">
        <v>42834.0</v>
      </c>
      <c r="C382" s="23">
        <v>5607.14</v>
      </c>
      <c r="D382" s="24">
        <v>76.48</v>
      </c>
      <c r="E382" s="24">
        <v>368.0261</v>
      </c>
      <c r="F382" s="24">
        <v>1.0</v>
      </c>
      <c r="G382" s="15">
        <f t="shared" si="1"/>
        <v>4</v>
      </c>
      <c r="L382" s="24">
        <f t="shared" si="2"/>
        <v>1901</v>
      </c>
    </row>
    <row r="383">
      <c r="A383" s="20" t="s">
        <v>436</v>
      </c>
      <c r="B383" s="22">
        <v>42834.0</v>
      </c>
      <c r="C383" s="23">
        <v>16808.11</v>
      </c>
      <c r="D383" s="24">
        <v>257.84000000000003</v>
      </c>
      <c r="E383" s="24">
        <v>2202.5575000000003</v>
      </c>
      <c r="F383" s="24">
        <v>0.0</v>
      </c>
      <c r="G383" s="15">
        <f t="shared" si="1"/>
        <v>4</v>
      </c>
      <c r="L383" s="24">
        <f t="shared" si="2"/>
        <v>1906</v>
      </c>
    </row>
    <row r="384">
      <c r="A384" s="20" t="s">
        <v>436</v>
      </c>
      <c r="B384" s="22">
        <v>42834.0</v>
      </c>
      <c r="C384" s="23">
        <v>13710.400000000001</v>
      </c>
      <c r="D384" s="24">
        <v>221.4</v>
      </c>
      <c r="E384" s="24">
        <v>11935.348750000001</v>
      </c>
      <c r="F384" s="24">
        <v>1.0</v>
      </c>
      <c r="G384" s="15">
        <f t="shared" si="1"/>
        <v>4</v>
      </c>
      <c r="L384" s="24">
        <f t="shared" si="2"/>
        <v>1932</v>
      </c>
    </row>
    <row r="385">
      <c r="A385" s="20" t="s">
        <v>437</v>
      </c>
      <c r="B385" s="22">
        <v>42834.0</v>
      </c>
      <c r="C385" s="23">
        <v>4112.900000000001</v>
      </c>
      <c r="D385" s="24">
        <v>53.56</v>
      </c>
      <c r="E385" s="24">
        <v>2.6961999999999997</v>
      </c>
      <c r="F385" s="24">
        <v>0.0</v>
      </c>
      <c r="G385" s="15">
        <f t="shared" si="1"/>
        <v>4</v>
      </c>
      <c r="L385" s="24">
        <f t="shared" si="2"/>
        <v>1900</v>
      </c>
    </row>
    <row r="386">
      <c r="A386" s="20" t="s">
        <v>437</v>
      </c>
      <c r="B386" s="22">
        <v>42834.0</v>
      </c>
      <c r="C386" s="24">
        <v>1216.71</v>
      </c>
      <c r="D386" s="24">
        <v>16.56</v>
      </c>
      <c r="E386" s="24">
        <v>3.7752</v>
      </c>
      <c r="F386" s="24">
        <v>1.0</v>
      </c>
      <c r="G386" s="15">
        <f t="shared" si="1"/>
        <v>4</v>
      </c>
      <c r="L386" s="24">
        <f t="shared" si="2"/>
        <v>1900</v>
      </c>
    </row>
    <row r="387">
      <c r="A387" s="20" t="s">
        <v>438</v>
      </c>
      <c r="B387" s="22">
        <v>42834.0</v>
      </c>
      <c r="C387" s="23">
        <v>6123.260000000001</v>
      </c>
      <c r="D387" s="24">
        <v>85.96000000000001</v>
      </c>
      <c r="E387" s="24">
        <v>5.720000000000001</v>
      </c>
      <c r="F387" s="24">
        <v>0.0</v>
      </c>
      <c r="G387" s="15">
        <f t="shared" si="1"/>
        <v>4</v>
      </c>
      <c r="L387" s="24">
        <f t="shared" si="2"/>
        <v>1900</v>
      </c>
    </row>
    <row r="388">
      <c r="A388" s="20" t="s">
        <v>438</v>
      </c>
      <c r="B388" s="22">
        <v>42834.0</v>
      </c>
      <c r="C388" s="23">
        <v>3900.1600000000003</v>
      </c>
      <c r="D388" s="24">
        <v>56.0</v>
      </c>
      <c r="E388" s="24">
        <v>15.8184</v>
      </c>
      <c r="F388" s="24">
        <v>1.0</v>
      </c>
      <c r="G388" s="15">
        <f t="shared" si="1"/>
        <v>4</v>
      </c>
      <c r="L388" s="24">
        <f t="shared" si="2"/>
        <v>1900</v>
      </c>
    </row>
    <row r="389">
      <c r="A389" s="20" t="s">
        <v>439</v>
      </c>
      <c r="B389" s="22">
        <v>42834.0</v>
      </c>
      <c r="C389" s="24">
        <v>242.88000000000002</v>
      </c>
      <c r="D389" s="24">
        <v>3.6</v>
      </c>
      <c r="E389" s="24">
        <v>57.83505</v>
      </c>
      <c r="F389" s="24">
        <v>0.0</v>
      </c>
      <c r="G389" s="15">
        <f t="shared" si="1"/>
        <v>4</v>
      </c>
      <c r="L389" s="24">
        <f t="shared" si="2"/>
        <v>1900</v>
      </c>
    </row>
    <row r="390">
      <c r="A390" s="20" t="s">
        <v>439</v>
      </c>
      <c r="B390" s="22">
        <v>42834.0</v>
      </c>
      <c r="C390" s="24">
        <v>199.43000000000004</v>
      </c>
      <c r="D390" s="24">
        <v>3.3600000000000003</v>
      </c>
      <c r="E390" s="24">
        <v>888.082</v>
      </c>
      <c r="F390" s="24">
        <v>1.0</v>
      </c>
      <c r="G390" s="15">
        <f t="shared" si="1"/>
        <v>4</v>
      </c>
      <c r="L390" s="24">
        <f t="shared" si="2"/>
        <v>1902</v>
      </c>
    </row>
    <row r="391">
      <c r="A391" s="20" t="s">
        <v>440</v>
      </c>
      <c r="B391" s="22">
        <v>42841.0</v>
      </c>
      <c r="C391" s="24">
        <v>0.6050000000000001</v>
      </c>
      <c r="D391" s="24">
        <v>0.0</v>
      </c>
      <c r="E391" s="24">
        <v>0.0</v>
      </c>
      <c r="F391" s="24">
        <v>0.0</v>
      </c>
      <c r="G391" s="15">
        <f t="shared" si="1"/>
        <v>4</v>
      </c>
      <c r="L391" s="24">
        <f t="shared" si="2"/>
        <v>1899</v>
      </c>
    </row>
    <row r="392">
      <c r="A392" s="20" t="s">
        <v>427</v>
      </c>
      <c r="B392" s="22">
        <v>42841.0</v>
      </c>
      <c r="C392" s="23">
        <v>5507.315</v>
      </c>
      <c r="D392" s="24">
        <v>65.24</v>
      </c>
      <c r="E392" s="24">
        <v>379.56555000000003</v>
      </c>
      <c r="F392" s="24">
        <v>0.0</v>
      </c>
      <c r="G392" s="15">
        <f t="shared" si="1"/>
        <v>4</v>
      </c>
      <c r="L392" s="24">
        <f t="shared" si="2"/>
        <v>1901</v>
      </c>
    </row>
    <row r="393">
      <c r="A393" s="20" t="s">
        <v>427</v>
      </c>
      <c r="B393" s="22">
        <v>42841.0</v>
      </c>
      <c r="C393" s="24">
        <v>1694.1650000000002</v>
      </c>
      <c r="D393" s="24">
        <v>22.76</v>
      </c>
      <c r="E393" s="24">
        <v>462.59265000000005</v>
      </c>
      <c r="F393" s="24">
        <v>1.0</v>
      </c>
      <c r="G393" s="15">
        <f t="shared" si="1"/>
        <v>4</v>
      </c>
      <c r="L393" s="24">
        <f t="shared" si="2"/>
        <v>1901</v>
      </c>
    </row>
    <row r="394">
      <c r="A394" s="20" t="s">
        <v>428</v>
      </c>
      <c r="B394" s="22">
        <v>42841.0</v>
      </c>
      <c r="C394" s="23">
        <v>13708.475</v>
      </c>
      <c r="D394" s="24">
        <v>179.20000000000002</v>
      </c>
      <c r="E394" s="24">
        <v>168.53070000000002</v>
      </c>
      <c r="F394" s="24">
        <v>0.0</v>
      </c>
      <c r="G394" s="15">
        <f t="shared" si="1"/>
        <v>4</v>
      </c>
      <c r="L394" s="24">
        <f t="shared" si="2"/>
        <v>1900</v>
      </c>
    </row>
    <row r="395">
      <c r="A395" s="20" t="s">
        <v>428</v>
      </c>
      <c r="B395" s="22">
        <v>42841.0</v>
      </c>
      <c r="C395" s="24">
        <v>1012.0550000000001</v>
      </c>
      <c r="D395" s="24">
        <v>12.96</v>
      </c>
      <c r="E395" s="24">
        <v>106.25745</v>
      </c>
      <c r="F395" s="24">
        <v>1.0</v>
      </c>
      <c r="G395" s="15">
        <f t="shared" si="1"/>
        <v>4</v>
      </c>
      <c r="L395" s="24">
        <f t="shared" si="2"/>
        <v>1900</v>
      </c>
    </row>
    <row r="396">
      <c r="A396" s="20" t="s">
        <v>429</v>
      </c>
      <c r="B396" s="22">
        <v>42841.0</v>
      </c>
      <c r="C396" s="23">
        <v>37407.810000000005</v>
      </c>
      <c r="D396" s="24">
        <v>441.1600000000001</v>
      </c>
      <c r="E396" s="24">
        <v>0.0</v>
      </c>
      <c r="F396" s="24">
        <v>0.0</v>
      </c>
      <c r="G396" s="15">
        <f t="shared" si="1"/>
        <v>4</v>
      </c>
      <c r="L396" s="24">
        <f t="shared" si="2"/>
        <v>1899</v>
      </c>
    </row>
    <row r="397">
      <c r="A397" s="20" t="s">
        <v>429</v>
      </c>
      <c r="B397" s="22">
        <v>42841.0</v>
      </c>
      <c r="C397" s="23">
        <v>8298.84</v>
      </c>
      <c r="D397" s="24">
        <v>107.36</v>
      </c>
      <c r="E397" s="24">
        <v>0.0</v>
      </c>
      <c r="F397" s="24">
        <v>1.0</v>
      </c>
      <c r="G397" s="15">
        <f t="shared" si="1"/>
        <v>4</v>
      </c>
      <c r="L397" s="24">
        <f t="shared" si="2"/>
        <v>1899</v>
      </c>
    </row>
    <row r="398">
      <c r="A398" s="20" t="s">
        <v>430</v>
      </c>
      <c r="B398" s="22">
        <v>42841.0</v>
      </c>
      <c r="C398" s="24">
        <v>194.425</v>
      </c>
      <c r="D398" s="24">
        <v>3.04</v>
      </c>
      <c r="E398" s="24">
        <v>32.1191</v>
      </c>
      <c r="F398" s="24">
        <v>0.0</v>
      </c>
      <c r="G398" s="15">
        <f t="shared" si="1"/>
        <v>4</v>
      </c>
      <c r="L398" s="24">
        <f t="shared" si="2"/>
        <v>1900</v>
      </c>
    </row>
    <row r="399">
      <c r="A399" s="20" t="s">
        <v>430</v>
      </c>
      <c r="B399" s="22">
        <v>42841.0</v>
      </c>
      <c r="C399" s="24">
        <v>437.745</v>
      </c>
      <c r="D399" s="24">
        <v>6.96</v>
      </c>
      <c r="E399" s="24">
        <v>431.55125</v>
      </c>
      <c r="F399" s="24">
        <v>1.0</v>
      </c>
      <c r="G399" s="15">
        <f t="shared" si="1"/>
        <v>4</v>
      </c>
      <c r="L399" s="24">
        <f t="shared" si="2"/>
        <v>1901</v>
      </c>
    </row>
    <row r="400">
      <c r="A400" s="20" t="s">
        <v>431</v>
      </c>
      <c r="B400" s="22">
        <v>42841.0</v>
      </c>
      <c r="C400" s="24">
        <v>2850.5400000000004</v>
      </c>
      <c r="D400" s="24">
        <v>38.44</v>
      </c>
      <c r="E400" s="24">
        <v>170.56455</v>
      </c>
      <c r="F400" s="24">
        <v>0.0</v>
      </c>
      <c r="G400" s="15">
        <f t="shared" si="1"/>
        <v>4</v>
      </c>
      <c r="L400" s="24">
        <f t="shared" si="2"/>
        <v>1900</v>
      </c>
    </row>
    <row r="401">
      <c r="A401" s="20" t="s">
        <v>431</v>
      </c>
      <c r="B401" s="22">
        <v>42841.0</v>
      </c>
      <c r="C401" s="24">
        <v>1177.2200000000003</v>
      </c>
      <c r="D401" s="24">
        <v>17.240000000000002</v>
      </c>
      <c r="E401" s="24">
        <v>282.6083</v>
      </c>
      <c r="F401" s="24">
        <v>1.0</v>
      </c>
      <c r="G401" s="15">
        <f t="shared" si="1"/>
        <v>4</v>
      </c>
      <c r="L401" s="24">
        <f t="shared" si="2"/>
        <v>1900</v>
      </c>
    </row>
    <row r="402">
      <c r="A402" s="20" t="s">
        <v>432</v>
      </c>
      <c r="B402" s="22">
        <v>42841.0</v>
      </c>
      <c r="C402" s="24">
        <v>967.3950000000001</v>
      </c>
      <c r="D402" s="24">
        <v>13.52</v>
      </c>
      <c r="E402" s="24">
        <v>45.9992</v>
      </c>
      <c r="F402" s="24">
        <v>0.0</v>
      </c>
      <c r="G402" s="15">
        <f t="shared" si="1"/>
        <v>4</v>
      </c>
      <c r="L402" s="24">
        <f t="shared" si="2"/>
        <v>1900</v>
      </c>
    </row>
    <row r="403">
      <c r="A403" s="20" t="s">
        <v>432</v>
      </c>
      <c r="B403" s="22">
        <v>42841.0</v>
      </c>
      <c r="C403" s="24">
        <v>604.5600000000001</v>
      </c>
      <c r="D403" s="24">
        <v>9.8</v>
      </c>
      <c r="E403" s="24">
        <v>72.4919</v>
      </c>
      <c r="F403" s="24">
        <v>1.0</v>
      </c>
      <c r="G403" s="15">
        <f t="shared" si="1"/>
        <v>4</v>
      </c>
      <c r="L403" s="24">
        <f t="shared" si="2"/>
        <v>1900</v>
      </c>
    </row>
    <row r="404">
      <c r="A404" s="20" t="s">
        <v>433</v>
      </c>
      <c r="B404" s="22">
        <v>42841.0</v>
      </c>
      <c r="C404" s="24">
        <v>769.2850000000001</v>
      </c>
      <c r="D404" s="24">
        <v>9.68</v>
      </c>
      <c r="E404" s="24">
        <v>0.0</v>
      </c>
      <c r="F404" s="24">
        <v>0.0</v>
      </c>
      <c r="G404" s="15">
        <f t="shared" si="1"/>
        <v>4</v>
      </c>
      <c r="L404" s="24">
        <f t="shared" si="2"/>
        <v>1899</v>
      </c>
    </row>
    <row r="405">
      <c r="A405" s="20" t="s">
        <v>433</v>
      </c>
      <c r="B405" s="22">
        <v>42841.0</v>
      </c>
      <c r="C405" s="24">
        <v>309.15500000000003</v>
      </c>
      <c r="D405" s="24">
        <v>3.88</v>
      </c>
      <c r="E405" s="24">
        <v>0.0</v>
      </c>
      <c r="F405" s="24">
        <v>1.0</v>
      </c>
      <c r="G405" s="15">
        <f t="shared" si="1"/>
        <v>4</v>
      </c>
      <c r="L405" s="24">
        <f t="shared" si="2"/>
        <v>1899</v>
      </c>
    </row>
    <row r="406">
      <c r="A406" s="20" t="s">
        <v>434</v>
      </c>
      <c r="B406" s="22">
        <v>42841.0</v>
      </c>
      <c r="C406" s="24">
        <v>676.28</v>
      </c>
      <c r="D406" s="24">
        <v>9.88</v>
      </c>
      <c r="E406" s="24">
        <v>87.6824</v>
      </c>
      <c r="F406" s="24">
        <v>0.0</v>
      </c>
      <c r="G406" s="15">
        <f t="shared" si="1"/>
        <v>4</v>
      </c>
      <c r="L406" s="24">
        <f t="shared" si="2"/>
        <v>1900</v>
      </c>
    </row>
    <row r="407">
      <c r="A407" s="20" t="s">
        <v>434</v>
      </c>
      <c r="B407" s="22">
        <v>42841.0</v>
      </c>
      <c r="C407" s="24">
        <v>369.87500000000006</v>
      </c>
      <c r="D407" s="24">
        <v>6.2</v>
      </c>
      <c r="E407" s="24">
        <v>496.45895</v>
      </c>
      <c r="F407" s="24">
        <v>1.0</v>
      </c>
      <c r="G407" s="15">
        <f t="shared" si="1"/>
        <v>4</v>
      </c>
      <c r="L407" s="24">
        <f t="shared" si="2"/>
        <v>1901</v>
      </c>
    </row>
    <row r="408">
      <c r="A408" s="20" t="s">
        <v>435</v>
      </c>
      <c r="B408" s="22">
        <v>42841.0</v>
      </c>
      <c r="C408" s="23">
        <v>13463.505000000001</v>
      </c>
      <c r="D408" s="24">
        <v>173.08</v>
      </c>
      <c r="E408" s="24">
        <v>226.1662</v>
      </c>
      <c r="F408" s="24">
        <v>0.0</v>
      </c>
      <c r="G408" s="15">
        <f t="shared" si="1"/>
        <v>4</v>
      </c>
      <c r="L408" s="24">
        <f t="shared" si="2"/>
        <v>1900</v>
      </c>
    </row>
    <row r="409">
      <c r="A409" s="20" t="s">
        <v>435</v>
      </c>
      <c r="B409" s="22">
        <v>42841.0</v>
      </c>
      <c r="C409" s="23">
        <v>3390.9150000000004</v>
      </c>
      <c r="D409" s="24">
        <v>43.96000000000001</v>
      </c>
      <c r="E409" s="24">
        <v>247.02015</v>
      </c>
      <c r="F409" s="24">
        <v>1.0</v>
      </c>
      <c r="G409" s="15">
        <f t="shared" si="1"/>
        <v>4</v>
      </c>
      <c r="L409" s="24">
        <f t="shared" si="2"/>
        <v>1900</v>
      </c>
    </row>
    <row r="410">
      <c r="A410" s="20" t="s">
        <v>436</v>
      </c>
      <c r="B410" s="22">
        <v>42841.0</v>
      </c>
      <c r="C410" s="23">
        <v>12060.015000000001</v>
      </c>
      <c r="D410" s="24">
        <v>178.60000000000002</v>
      </c>
      <c r="E410" s="24">
        <v>1443.68185</v>
      </c>
      <c r="F410" s="24">
        <v>0.0</v>
      </c>
      <c r="G410" s="15">
        <f t="shared" si="1"/>
        <v>4</v>
      </c>
      <c r="L410" s="24">
        <f t="shared" si="2"/>
        <v>1903</v>
      </c>
    </row>
    <row r="411">
      <c r="A411" s="20" t="s">
        <v>436</v>
      </c>
      <c r="B411" s="22">
        <v>42841.0</v>
      </c>
      <c r="C411" s="23">
        <v>9844.505</v>
      </c>
      <c r="D411" s="24">
        <v>153.88</v>
      </c>
      <c r="E411" s="24">
        <v>7637.5416000000005</v>
      </c>
      <c r="F411" s="24">
        <v>1.0</v>
      </c>
      <c r="G411" s="15">
        <f t="shared" si="1"/>
        <v>4</v>
      </c>
      <c r="L411" s="24">
        <f t="shared" si="2"/>
        <v>1920</v>
      </c>
    </row>
    <row r="412">
      <c r="A412" s="20" t="s">
        <v>437</v>
      </c>
      <c r="B412" s="22">
        <v>42841.0</v>
      </c>
      <c r="C412" s="24">
        <v>2493.37</v>
      </c>
      <c r="D412" s="24">
        <v>31.32</v>
      </c>
      <c r="E412" s="24">
        <v>1.6789500000000002</v>
      </c>
      <c r="F412" s="24">
        <v>0.0</v>
      </c>
      <c r="G412" s="15">
        <f t="shared" si="1"/>
        <v>4</v>
      </c>
      <c r="L412" s="24">
        <f t="shared" si="2"/>
        <v>1899</v>
      </c>
    </row>
    <row r="413">
      <c r="A413" s="20" t="s">
        <v>437</v>
      </c>
      <c r="B413" s="22">
        <v>42841.0</v>
      </c>
      <c r="C413" s="24">
        <v>556.4350000000001</v>
      </c>
      <c r="D413" s="24">
        <v>7.440000000000001</v>
      </c>
      <c r="E413" s="24">
        <v>2.3725</v>
      </c>
      <c r="F413" s="24">
        <v>1.0</v>
      </c>
      <c r="G413" s="15">
        <f t="shared" si="1"/>
        <v>4</v>
      </c>
      <c r="L413" s="24">
        <f t="shared" si="2"/>
        <v>1900</v>
      </c>
    </row>
    <row r="414">
      <c r="A414" s="20" t="s">
        <v>438</v>
      </c>
      <c r="B414" s="22">
        <v>42841.0</v>
      </c>
      <c r="C414" s="23">
        <v>4131.215</v>
      </c>
      <c r="D414" s="24">
        <v>56.160000000000004</v>
      </c>
      <c r="E414" s="24">
        <v>3.6484500000000004</v>
      </c>
      <c r="F414" s="24">
        <v>0.0</v>
      </c>
      <c r="G414" s="15">
        <f t="shared" si="1"/>
        <v>4</v>
      </c>
      <c r="L414" s="24">
        <f t="shared" si="2"/>
        <v>1900</v>
      </c>
    </row>
    <row r="415">
      <c r="A415" s="20" t="s">
        <v>438</v>
      </c>
      <c r="B415" s="22">
        <v>42841.0</v>
      </c>
      <c r="C415" s="24">
        <v>2647.5350000000003</v>
      </c>
      <c r="D415" s="24">
        <v>37.480000000000004</v>
      </c>
      <c r="E415" s="24">
        <v>13.455</v>
      </c>
      <c r="F415" s="24">
        <v>1.0</v>
      </c>
      <c r="G415" s="15">
        <f t="shared" si="1"/>
        <v>4</v>
      </c>
      <c r="L415" s="24">
        <f t="shared" si="2"/>
        <v>1900</v>
      </c>
    </row>
    <row r="416">
      <c r="A416" s="20" t="s">
        <v>439</v>
      </c>
      <c r="B416" s="22">
        <v>42841.0</v>
      </c>
      <c r="C416" s="24">
        <v>227.92000000000002</v>
      </c>
      <c r="D416" s="24">
        <v>2.84</v>
      </c>
      <c r="E416" s="24">
        <v>22.32035</v>
      </c>
      <c r="F416" s="24">
        <v>0.0</v>
      </c>
      <c r="G416" s="15">
        <f t="shared" si="1"/>
        <v>4</v>
      </c>
      <c r="L416" s="24">
        <f t="shared" si="2"/>
        <v>1900</v>
      </c>
    </row>
    <row r="417">
      <c r="A417" s="20" t="s">
        <v>439</v>
      </c>
      <c r="B417" s="22">
        <v>42841.0</v>
      </c>
      <c r="C417" s="24">
        <v>164.50500000000002</v>
      </c>
      <c r="D417" s="24">
        <v>2.68</v>
      </c>
      <c r="E417" s="24">
        <v>222.54635000000002</v>
      </c>
      <c r="F417" s="24">
        <v>1.0</v>
      </c>
      <c r="G417" s="15">
        <f t="shared" si="1"/>
        <v>4</v>
      </c>
      <c r="L417" s="24">
        <f t="shared" si="2"/>
        <v>1900</v>
      </c>
    </row>
    <row r="418">
      <c r="A418" s="20" t="s">
        <v>427</v>
      </c>
      <c r="B418" s="22">
        <v>42848.0</v>
      </c>
      <c r="C418" s="23">
        <v>5838.250000000001</v>
      </c>
      <c r="D418" s="24">
        <v>72.44</v>
      </c>
      <c r="E418" s="24">
        <v>315.57565</v>
      </c>
      <c r="F418" s="24">
        <v>0.0</v>
      </c>
      <c r="G418" s="15">
        <f t="shared" si="1"/>
        <v>4</v>
      </c>
      <c r="L418" s="24">
        <f t="shared" si="2"/>
        <v>1900</v>
      </c>
    </row>
    <row r="419">
      <c r="A419" s="20" t="s">
        <v>427</v>
      </c>
      <c r="B419" s="22">
        <v>42848.0</v>
      </c>
      <c r="C419" s="24">
        <v>2094.84</v>
      </c>
      <c r="D419" s="24">
        <v>29.200000000000003</v>
      </c>
      <c r="E419" s="24">
        <v>358.2072</v>
      </c>
      <c r="F419" s="24">
        <v>1.0</v>
      </c>
      <c r="G419" s="15">
        <f t="shared" si="1"/>
        <v>4</v>
      </c>
      <c r="L419" s="24">
        <f t="shared" si="2"/>
        <v>1900</v>
      </c>
    </row>
    <row r="420">
      <c r="A420" s="20" t="s">
        <v>428</v>
      </c>
      <c r="B420" s="22">
        <v>42848.0</v>
      </c>
      <c r="C420" s="23">
        <v>13380.84</v>
      </c>
      <c r="D420" s="24">
        <v>176.24</v>
      </c>
      <c r="E420" s="24">
        <v>987.2356000000001</v>
      </c>
      <c r="F420" s="24">
        <v>0.0</v>
      </c>
      <c r="G420" s="15">
        <f t="shared" si="1"/>
        <v>4</v>
      </c>
      <c r="L420" s="24">
        <f t="shared" si="2"/>
        <v>1902</v>
      </c>
    </row>
    <row r="421">
      <c r="A421" s="20" t="s">
        <v>428</v>
      </c>
      <c r="B421" s="22">
        <v>42848.0</v>
      </c>
      <c r="C421" s="24">
        <v>1617.7150000000001</v>
      </c>
      <c r="D421" s="24">
        <v>22.16</v>
      </c>
      <c r="E421" s="24">
        <v>867.1578499999999</v>
      </c>
      <c r="F421" s="24">
        <v>1.0</v>
      </c>
      <c r="G421" s="15">
        <f t="shared" si="1"/>
        <v>4</v>
      </c>
      <c r="L421" s="24">
        <f t="shared" si="2"/>
        <v>1902</v>
      </c>
    </row>
    <row r="422">
      <c r="A422" s="20" t="s">
        <v>429</v>
      </c>
      <c r="B422" s="22">
        <v>42848.0</v>
      </c>
      <c r="C422" s="23">
        <v>42133.465000000004</v>
      </c>
      <c r="D422" s="24">
        <v>470.12</v>
      </c>
      <c r="E422" s="24">
        <v>0.0</v>
      </c>
      <c r="F422" s="24">
        <v>0.0</v>
      </c>
      <c r="G422" s="15">
        <f t="shared" si="1"/>
        <v>4</v>
      </c>
      <c r="L422" s="24">
        <f t="shared" si="2"/>
        <v>1899</v>
      </c>
    </row>
    <row r="423">
      <c r="A423" s="20" t="s">
        <v>429</v>
      </c>
      <c r="B423" s="22">
        <v>42848.0</v>
      </c>
      <c r="C423" s="23">
        <v>9894.775000000001</v>
      </c>
      <c r="D423" s="24">
        <v>135.24</v>
      </c>
      <c r="E423" s="24">
        <v>0.0</v>
      </c>
      <c r="F423" s="24">
        <v>1.0</v>
      </c>
      <c r="G423" s="15">
        <f t="shared" si="1"/>
        <v>4</v>
      </c>
      <c r="L423" s="24">
        <f t="shared" si="2"/>
        <v>1899</v>
      </c>
    </row>
    <row r="424">
      <c r="A424" s="20" t="s">
        <v>430</v>
      </c>
      <c r="B424" s="22">
        <v>42848.0</v>
      </c>
      <c r="C424" s="24">
        <v>478.39</v>
      </c>
      <c r="D424" s="24">
        <v>8.040000000000001</v>
      </c>
      <c r="E424" s="24">
        <v>65.32045</v>
      </c>
      <c r="F424" s="24">
        <v>0.0</v>
      </c>
      <c r="G424" s="15">
        <f t="shared" si="1"/>
        <v>4</v>
      </c>
      <c r="L424" s="24">
        <f t="shared" si="2"/>
        <v>1900</v>
      </c>
    </row>
    <row r="425">
      <c r="A425" s="20" t="s">
        <v>430</v>
      </c>
      <c r="B425" s="22">
        <v>42848.0</v>
      </c>
      <c r="C425" s="24">
        <v>915.53</v>
      </c>
      <c r="D425" s="24">
        <v>15.719999999999999</v>
      </c>
      <c r="E425" s="24">
        <v>992.5227000000001</v>
      </c>
      <c r="F425" s="24">
        <v>1.0</v>
      </c>
      <c r="G425" s="15">
        <f t="shared" si="1"/>
        <v>4</v>
      </c>
      <c r="L425" s="24">
        <f t="shared" si="2"/>
        <v>1902</v>
      </c>
    </row>
    <row r="426">
      <c r="A426" s="20" t="s">
        <v>431</v>
      </c>
      <c r="B426" s="22">
        <v>42848.0</v>
      </c>
      <c r="C426" s="23">
        <v>4169.0</v>
      </c>
      <c r="D426" s="24">
        <v>58.2</v>
      </c>
      <c r="E426" s="24">
        <v>205.27910000000003</v>
      </c>
      <c r="F426" s="24">
        <v>0.0</v>
      </c>
      <c r="G426" s="15">
        <f t="shared" si="1"/>
        <v>4</v>
      </c>
      <c r="L426" s="24">
        <f t="shared" si="2"/>
        <v>1900</v>
      </c>
    </row>
    <row r="427">
      <c r="A427" s="20" t="s">
        <v>431</v>
      </c>
      <c r="B427" s="22">
        <v>42848.0</v>
      </c>
      <c r="C427" s="24">
        <v>2147.75</v>
      </c>
      <c r="D427" s="24">
        <v>32.080000000000005</v>
      </c>
      <c r="E427" s="24">
        <v>424.5696</v>
      </c>
      <c r="F427" s="24">
        <v>1.0</v>
      </c>
      <c r="G427" s="15">
        <f t="shared" si="1"/>
        <v>4</v>
      </c>
      <c r="L427" s="24">
        <f t="shared" si="2"/>
        <v>1901</v>
      </c>
    </row>
    <row r="428">
      <c r="A428" s="20" t="s">
        <v>432</v>
      </c>
      <c r="B428" s="22">
        <v>42848.0</v>
      </c>
      <c r="C428" s="24">
        <v>1752.3000000000002</v>
      </c>
      <c r="D428" s="24">
        <v>26.400000000000002</v>
      </c>
      <c r="E428" s="24">
        <v>78.28795</v>
      </c>
      <c r="F428" s="24">
        <v>0.0</v>
      </c>
      <c r="G428" s="15">
        <f t="shared" si="1"/>
        <v>4</v>
      </c>
      <c r="L428" s="24">
        <f t="shared" si="2"/>
        <v>1900</v>
      </c>
    </row>
    <row r="429">
      <c r="A429" s="20" t="s">
        <v>432</v>
      </c>
      <c r="B429" s="22">
        <v>42848.0</v>
      </c>
      <c r="C429" s="24">
        <v>1475.3750000000002</v>
      </c>
      <c r="D429" s="24">
        <v>24.480000000000004</v>
      </c>
      <c r="E429" s="24">
        <v>142.1927</v>
      </c>
      <c r="F429" s="24">
        <v>1.0</v>
      </c>
      <c r="G429" s="15">
        <f t="shared" si="1"/>
        <v>4</v>
      </c>
      <c r="L429" s="24">
        <f t="shared" si="2"/>
        <v>1900</v>
      </c>
    </row>
    <row r="430">
      <c r="A430" s="20" t="s">
        <v>433</v>
      </c>
      <c r="B430" s="22">
        <v>42848.0</v>
      </c>
      <c r="C430" s="24">
        <v>904.9150000000001</v>
      </c>
      <c r="D430" s="24">
        <v>12.16</v>
      </c>
      <c r="E430" s="24">
        <v>0.0</v>
      </c>
      <c r="F430" s="24">
        <v>0.0</v>
      </c>
      <c r="G430" s="15">
        <f t="shared" si="1"/>
        <v>4</v>
      </c>
      <c r="L430" s="24">
        <f t="shared" si="2"/>
        <v>1899</v>
      </c>
    </row>
    <row r="431">
      <c r="A431" s="20" t="s">
        <v>433</v>
      </c>
      <c r="B431" s="22">
        <v>42848.0</v>
      </c>
      <c r="C431" s="24">
        <v>453.14500000000004</v>
      </c>
      <c r="D431" s="24">
        <v>6.0</v>
      </c>
      <c r="E431" s="24">
        <v>0.0</v>
      </c>
      <c r="F431" s="24">
        <v>1.0</v>
      </c>
      <c r="G431" s="15">
        <f t="shared" si="1"/>
        <v>4</v>
      </c>
      <c r="L431" s="24">
        <f t="shared" si="2"/>
        <v>1899</v>
      </c>
    </row>
    <row r="432">
      <c r="A432" s="20" t="s">
        <v>434</v>
      </c>
      <c r="B432" s="22">
        <v>42848.0</v>
      </c>
      <c r="C432" s="24">
        <v>920.48</v>
      </c>
      <c r="D432" s="24">
        <v>14.64</v>
      </c>
      <c r="E432" s="24">
        <v>115.63629999999999</v>
      </c>
      <c r="F432" s="24">
        <v>0.0</v>
      </c>
      <c r="G432" s="15">
        <f t="shared" si="1"/>
        <v>4</v>
      </c>
      <c r="L432" s="24">
        <f t="shared" si="2"/>
        <v>1900</v>
      </c>
    </row>
    <row r="433">
      <c r="A433" s="20" t="s">
        <v>434</v>
      </c>
      <c r="B433" s="22">
        <v>42848.0</v>
      </c>
      <c r="C433" s="24">
        <v>558.69</v>
      </c>
      <c r="D433" s="24">
        <v>9.36</v>
      </c>
      <c r="E433" s="24">
        <v>612.8213000000001</v>
      </c>
      <c r="F433" s="24">
        <v>1.0</v>
      </c>
      <c r="G433" s="15">
        <f t="shared" si="1"/>
        <v>4</v>
      </c>
      <c r="L433" s="24">
        <f t="shared" si="2"/>
        <v>1901</v>
      </c>
    </row>
    <row r="434">
      <c r="A434" s="20" t="s">
        <v>435</v>
      </c>
      <c r="B434" s="22">
        <v>42848.0</v>
      </c>
      <c r="C434" s="23">
        <v>14732.85</v>
      </c>
      <c r="D434" s="24">
        <v>186.04000000000002</v>
      </c>
      <c r="E434" s="24">
        <v>240.3128</v>
      </c>
      <c r="F434" s="24">
        <v>0.0</v>
      </c>
      <c r="G434" s="15">
        <f t="shared" si="1"/>
        <v>4</v>
      </c>
      <c r="L434" s="24">
        <f t="shared" si="2"/>
        <v>1900</v>
      </c>
    </row>
    <row r="435">
      <c r="A435" s="20" t="s">
        <v>435</v>
      </c>
      <c r="B435" s="22">
        <v>42848.0</v>
      </c>
      <c r="C435" s="23">
        <v>4141.335</v>
      </c>
      <c r="D435" s="24">
        <v>55.6</v>
      </c>
      <c r="E435" s="24">
        <v>310.59860000000003</v>
      </c>
      <c r="F435" s="24">
        <v>1.0</v>
      </c>
      <c r="G435" s="15">
        <f t="shared" si="1"/>
        <v>4</v>
      </c>
      <c r="L435" s="24">
        <f t="shared" si="2"/>
        <v>1900</v>
      </c>
    </row>
    <row r="436">
      <c r="A436" s="20" t="s">
        <v>436</v>
      </c>
      <c r="B436" s="22">
        <v>42848.0</v>
      </c>
      <c r="C436" s="23">
        <v>13865.390000000001</v>
      </c>
      <c r="D436" s="24">
        <v>210.51999999999998</v>
      </c>
      <c r="E436" s="24">
        <v>1724.2888</v>
      </c>
      <c r="F436" s="24">
        <v>0.0</v>
      </c>
      <c r="G436" s="15">
        <f t="shared" si="1"/>
        <v>4</v>
      </c>
      <c r="L436" s="24">
        <f t="shared" si="2"/>
        <v>1904</v>
      </c>
    </row>
    <row r="437">
      <c r="A437" s="20" t="s">
        <v>436</v>
      </c>
      <c r="B437" s="22">
        <v>42848.0</v>
      </c>
      <c r="C437" s="23">
        <v>13592.48</v>
      </c>
      <c r="D437" s="24">
        <v>220.76</v>
      </c>
      <c r="E437" s="24">
        <v>10404.0872</v>
      </c>
      <c r="F437" s="24">
        <v>1.0</v>
      </c>
      <c r="G437" s="15">
        <f t="shared" si="1"/>
        <v>4</v>
      </c>
      <c r="L437" s="24">
        <f t="shared" si="2"/>
        <v>1928</v>
      </c>
    </row>
    <row r="438">
      <c r="A438" s="20" t="s">
        <v>437</v>
      </c>
      <c r="B438" s="22">
        <v>42848.0</v>
      </c>
      <c r="C438" s="23">
        <v>3014.4400000000005</v>
      </c>
      <c r="D438" s="24">
        <v>38.04</v>
      </c>
      <c r="E438" s="24">
        <v>1.3565500000000001</v>
      </c>
      <c r="F438" s="24">
        <v>0.0</v>
      </c>
      <c r="G438" s="15">
        <f t="shared" si="1"/>
        <v>4</v>
      </c>
      <c r="L438" s="24">
        <f t="shared" si="2"/>
        <v>1899</v>
      </c>
    </row>
    <row r="439">
      <c r="A439" s="20" t="s">
        <v>437</v>
      </c>
      <c r="B439" s="22">
        <v>42848.0</v>
      </c>
      <c r="C439" s="24">
        <v>778.58</v>
      </c>
      <c r="D439" s="24">
        <v>10.88</v>
      </c>
      <c r="E439" s="24">
        <v>2.29385</v>
      </c>
      <c r="F439" s="24">
        <v>1.0</v>
      </c>
      <c r="G439" s="15">
        <f t="shared" si="1"/>
        <v>4</v>
      </c>
      <c r="L439" s="24">
        <f t="shared" si="2"/>
        <v>1900</v>
      </c>
    </row>
    <row r="440">
      <c r="A440" s="20" t="s">
        <v>438</v>
      </c>
      <c r="B440" s="22">
        <v>42848.0</v>
      </c>
      <c r="C440" s="23">
        <v>5024.415</v>
      </c>
      <c r="D440" s="24">
        <v>68.56</v>
      </c>
      <c r="E440" s="24">
        <v>2.89055</v>
      </c>
      <c r="F440" s="24">
        <v>0.0</v>
      </c>
      <c r="G440" s="15">
        <f t="shared" si="1"/>
        <v>4</v>
      </c>
      <c r="L440" s="24">
        <f t="shared" si="2"/>
        <v>1900</v>
      </c>
    </row>
    <row r="441">
      <c r="A441" s="20" t="s">
        <v>438</v>
      </c>
      <c r="B441" s="22">
        <v>42848.0</v>
      </c>
      <c r="C441" s="23">
        <v>3443.77</v>
      </c>
      <c r="D441" s="24">
        <v>50.84</v>
      </c>
      <c r="E441" s="24">
        <v>11.997050000000002</v>
      </c>
      <c r="F441" s="24">
        <v>1.0</v>
      </c>
      <c r="G441" s="15">
        <f t="shared" si="1"/>
        <v>4</v>
      </c>
      <c r="L441" s="24">
        <f t="shared" si="2"/>
        <v>1900</v>
      </c>
    </row>
    <row r="442">
      <c r="A442" s="20" t="s">
        <v>439</v>
      </c>
      <c r="B442" s="22">
        <v>42848.0</v>
      </c>
      <c r="C442" s="24">
        <v>349.965</v>
      </c>
      <c r="D442" s="24">
        <v>4.720000000000001</v>
      </c>
      <c r="E442" s="24">
        <v>16.176550000000002</v>
      </c>
      <c r="F442" s="24">
        <v>0.0</v>
      </c>
      <c r="G442" s="15">
        <f t="shared" si="1"/>
        <v>4</v>
      </c>
      <c r="L442" s="24">
        <f t="shared" si="2"/>
        <v>1900</v>
      </c>
    </row>
    <row r="443">
      <c r="A443" s="20" t="s">
        <v>439</v>
      </c>
      <c r="B443" s="22">
        <v>42848.0</v>
      </c>
      <c r="C443" s="24">
        <v>355.13500000000005</v>
      </c>
      <c r="D443" s="24">
        <v>5.2</v>
      </c>
      <c r="E443" s="24">
        <v>60.996</v>
      </c>
      <c r="F443" s="24">
        <v>1.0</v>
      </c>
      <c r="G443" s="15">
        <f t="shared" si="1"/>
        <v>4</v>
      </c>
      <c r="L443" s="24">
        <f t="shared" si="2"/>
        <v>1900</v>
      </c>
    </row>
    <row r="444">
      <c r="A444" s="20" t="s">
        <v>427</v>
      </c>
      <c r="B444" s="22">
        <v>42855.0</v>
      </c>
      <c r="C444" s="23">
        <v>9829.270000000002</v>
      </c>
      <c r="D444" s="24">
        <v>124.44000000000001</v>
      </c>
      <c r="E444" s="24">
        <v>470.11575</v>
      </c>
      <c r="F444" s="24">
        <v>0.0</v>
      </c>
      <c r="G444" s="15">
        <f t="shared" si="1"/>
        <v>4</v>
      </c>
      <c r="L444" s="24">
        <f t="shared" si="2"/>
        <v>1901</v>
      </c>
    </row>
    <row r="445">
      <c r="A445" s="20" t="s">
        <v>427</v>
      </c>
      <c r="B445" s="22">
        <v>42855.0</v>
      </c>
      <c r="C445" s="23">
        <v>3338.885</v>
      </c>
      <c r="D445" s="24">
        <v>48.64</v>
      </c>
      <c r="E445" s="24">
        <v>497.3228</v>
      </c>
      <c r="F445" s="24">
        <v>1.0</v>
      </c>
      <c r="G445" s="15">
        <f t="shared" si="1"/>
        <v>4</v>
      </c>
      <c r="L445" s="24">
        <f t="shared" si="2"/>
        <v>1901</v>
      </c>
    </row>
    <row r="446">
      <c r="A446" s="20" t="s">
        <v>428</v>
      </c>
      <c r="B446" s="22">
        <v>42855.0</v>
      </c>
      <c r="C446" s="23">
        <v>15339.665</v>
      </c>
      <c r="D446" s="24">
        <v>206.64000000000001</v>
      </c>
      <c r="E446" s="24">
        <v>844.8082499999999</v>
      </c>
      <c r="F446" s="24">
        <v>0.0</v>
      </c>
      <c r="G446" s="15">
        <f t="shared" si="1"/>
        <v>4</v>
      </c>
      <c r="L446" s="24">
        <f t="shared" si="2"/>
        <v>1902</v>
      </c>
    </row>
    <row r="447">
      <c r="A447" s="20" t="s">
        <v>428</v>
      </c>
      <c r="B447" s="22">
        <v>42855.0</v>
      </c>
      <c r="C447" s="24">
        <v>1816.65</v>
      </c>
      <c r="D447" s="24">
        <v>24.32</v>
      </c>
      <c r="E447" s="24">
        <v>649.1693</v>
      </c>
      <c r="F447" s="24">
        <v>1.0</v>
      </c>
      <c r="G447" s="15">
        <f t="shared" si="1"/>
        <v>4</v>
      </c>
      <c r="L447" s="24">
        <f t="shared" si="2"/>
        <v>1901</v>
      </c>
    </row>
    <row r="448">
      <c r="A448" s="20" t="s">
        <v>429</v>
      </c>
      <c r="B448" s="22">
        <v>42855.0</v>
      </c>
      <c r="C448" s="23">
        <v>44798.875</v>
      </c>
      <c r="D448" s="24">
        <v>524.84</v>
      </c>
      <c r="E448" s="24">
        <v>0.0</v>
      </c>
      <c r="F448" s="24">
        <v>0.0</v>
      </c>
      <c r="G448" s="15">
        <f t="shared" si="1"/>
        <v>4</v>
      </c>
      <c r="L448" s="24">
        <f t="shared" si="2"/>
        <v>1899</v>
      </c>
    </row>
    <row r="449">
      <c r="A449" s="20" t="s">
        <v>429</v>
      </c>
      <c r="B449" s="22">
        <v>42855.0</v>
      </c>
      <c r="C449" s="23">
        <v>11589.435000000001</v>
      </c>
      <c r="D449" s="24">
        <v>159.52</v>
      </c>
      <c r="E449" s="24">
        <v>0.0</v>
      </c>
      <c r="F449" s="24">
        <v>1.0</v>
      </c>
      <c r="G449" s="15">
        <f t="shared" si="1"/>
        <v>4</v>
      </c>
      <c r="L449" s="24">
        <f t="shared" si="2"/>
        <v>1899</v>
      </c>
    </row>
    <row r="450">
      <c r="A450" s="20" t="s">
        <v>430</v>
      </c>
      <c r="B450" s="22">
        <v>42855.0</v>
      </c>
      <c r="C450" s="24">
        <v>391.27000000000004</v>
      </c>
      <c r="D450" s="24">
        <v>6.16</v>
      </c>
      <c r="E450" s="24">
        <v>60.4851</v>
      </c>
      <c r="F450" s="24">
        <v>0.0</v>
      </c>
      <c r="G450" s="15">
        <f t="shared" si="1"/>
        <v>4</v>
      </c>
      <c r="L450" s="24">
        <f t="shared" si="2"/>
        <v>1900</v>
      </c>
    </row>
    <row r="451">
      <c r="A451" s="20" t="s">
        <v>430</v>
      </c>
      <c r="B451" s="22">
        <v>42855.0</v>
      </c>
      <c r="C451" s="24">
        <v>661.4850000000001</v>
      </c>
      <c r="D451" s="24">
        <v>12.440000000000001</v>
      </c>
      <c r="E451" s="24">
        <v>845.90675</v>
      </c>
      <c r="F451" s="24">
        <v>1.0</v>
      </c>
      <c r="G451" s="15">
        <f t="shared" si="1"/>
        <v>4</v>
      </c>
      <c r="L451" s="24">
        <f t="shared" si="2"/>
        <v>1902</v>
      </c>
    </row>
    <row r="452">
      <c r="A452" s="20" t="s">
        <v>431</v>
      </c>
      <c r="B452" s="22">
        <v>42855.0</v>
      </c>
      <c r="C452" s="23">
        <v>6998.035000000001</v>
      </c>
      <c r="D452" s="24">
        <v>98.32000000000001</v>
      </c>
      <c r="E452" s="24">
        <v>364.1365</v>
      </c>
      <c r="F452" s="24">
        <v>0.0</v>
      </c>
      <c r="G452" s="15">
        <f t="shared" si="1"/>
        <v>4</v>
      </c>
      <c r="L452" s="24">
        <f t="shared" si="2"/>
        <v>1900</v>
      </c>
    </row>
    <row r="453">
      <c r="A453" s="20" t="s">
        <v>431</v>
      </c>
      <c r="B453" s="22">
        <v>42855.0</v>
      </c>
      <c r="C453" s="23">
        <v>3647.7650000000003</v>
      </c>
      <c r="D453" s="24">
        <v>53.96000000000001</v>
      </c>
      <c r="E453" s="24">
        <v>854.4276</v>
      </c>
      <c r="F453" s="24">
        <v>1.0</v>
      </c>
      <c r="G453" s="15">
        <f t="shared" si="1"/>
        <v>4</v>
      </c>
      <c r="L453" s="24">
        <f t="shared" si="2"/>
        <v>1902</v>
      </c>
    </row>
    <row r="454">
      <c r="A454" s="20" t="s">
        <v>432</v>
      </c>
      <c r="B454" s="22">
        <v>42855.0</v>
      </c>
      <c r="C454" s="24">
        <v>1488.63</v>
      </c>
      <c r="D454" s="24">
        <v>22.480000000000004</v>
      </c>
      <c r="E454" s="24">
        <v>76.91515000000001</v>
      </c>
      <c r="F454" s="24">
        <v>0.0</v>
      </c>
      <c r="G454" s="15">
        <f t="shared" si="1"/>
        <v>4</v>
      </c>
      <c r="L454" s="24">
        <f t="shared" si="2"/>
        <v>1900</v>
      </c>
    </row>
    <row r="455">
      <c r="A455" s="20" t="s">
        <v>432</v>
      </c>
      <c r="B455" s="22">
        <v>42855.0</v>
      </c>
      <c r="C455" s="24">
        <v>1356.795</v>
      </c>
      <c r="D455" s="24">
        <v>23.16</v>
      </c>
      <c r="E455" s="24">
        <v>147.84575</v>
      </c>
      <c r="F455" s="24">
        <v>1.0</v>
      </c>
      <c r="G455" s="15">
        <f t="shared" si="1"/>
        <v>4</v>
      </c>
      <c r="L455" s="24">
        <f t="shared" si="2"/>
        <v>1900</v>
      </c>
    </row>
    <row r="456">
      <c r="A456" s="20" t="s">
        <v>433</v>
      </c>
      <c r="B456" s="22">
        <v>42855.0</v>
      </c>
      <c r="C456" s="24">
        <v>901.6700000000001</v>
      </c>
      <c r="D456" s="24">
        <v>11.520000000000001</v>
      </c>
      <c r="E456" s="24">
        <v>0.0</v>
      </c>
      <c r="F456" s="24">
        <v>0.0</v>
      </c>
      <c r="G456" s="15">
        <f t="shared" si="1"/>
        <v>4</v>
      </c>
      <c r="L456" s="24">
        <f t="shared" si="2"/>
        <v>1899</v>
      </c>
    </row>
    <row r="457">
      <c r="A457" s="20" t="s">
        <v>433</v>
      </c>
      <c r="B457" s="22">
        <v>42855.0</v>
      </c>
      <c r="C457" s="24">
        <v>365.475</v>
      </c>
      <c r="D457" s="24">
        <v>5.640000000000001</v>
      </c>
      <c r="E457" s="24">
        <v>0.0</v>
      </c>
      <c r="F457" s="24">
        <v>1.0</v>
      </c>
      <c r="G457" s="15">
        <f t="shared" si="1"/>
        <v>4</v>
      </c>
      <c r="L457" s="24">
        <f t="shared" si="2"/>
        <v>1899</v>
      </c>
    </row>
    <row r="458">
      <c r="A458" s="20" t="s">
        <v>434</v>
      </c>
      <c r="B458" s="22">
        <v>42855.0</v>
      </c>
      <c r="C458" s="24">
        <v>1180.7400000000002</v>
      </c>
      <c r="D458" s="24">
        <v>18.48</v>
      </c>
      <c r="E458" s="24">
        <v>154.75395</v>
      </c>
      <c r="F458" s="24">
        <v>0.0</v>
      </c>
      <c r="G458" s="15">
        <f t="shared" si="1"/>
        <v>4</v>
      </c>
      <c r="L458" s="24">
        <f t="shared" si="2"/>
        <v>1900</v>
      </c>
    </row>
    <row r="459">
      <c r="A459" s="20" t="s">
        <v>434</v>
      </c>
      <c r="B459" s="22">
        <v>42855.0</v>
      </c>
      <c r="C459" s="24">
        <v>748.99</v>
      </c>
      <c r="D459" s="24">
        <v>12.280000000000001</v>
      </c>
      <c r="E459" s="24">
        <v>838.8978000000001</v>
      </c>
      <c r="F459" s="24">
        <v>1.0</v>
      </c>
      <c r="G459" s="15">
        <f t="shared" si="1"/>
        <v>4</v>
      </c>
      <c r="L459" s="24">
        <f t="shared" si="2"/>
        <v>1902</v>
      </c>
    </row>
    <row r="460">
      <c r="A460" s="20" t="s">
        <v>435</v>
      </c>
      <c r="B460" s="22">
        <v>42855.0</v>
      </c>
      <c r="C460" s="23">
        <v>16390.605</v>
      </c>
      <c r="D460" s="24">
        <v>211.0</v>
      </c>
      <c r="E460" s="24">
        <v>276.64455000000004</v>
      </c>
      <c r="F460" s="24">
        <v>0.0</v>
      </c>
      <c r="G460" s="15">
        <f t="shared" si="1"/>
        <v>4</v>
      </c>
      <c r="L460" s="24">
        <f t="shared" si="2"/>
        <v>1900</v>
      </c>
    </row>
    <row r="461">
      <c r="A461" s="20" t="s">
        <v>435</v>
      </c>
      <c r="B461" s="22">
        <v>42855.0</v>
      </c>
      <c r="C461" s="23">
        <v>4733.465</v>
      </c>
      <c r="D461" s="24">
        <v>66.52000000000001</v>
      </c>
      <c r="E461" s="24">
        <v>369.21885000000003</v>
      </c>
      <c r="F461" s="24">
        <v>1.0</v>
      </c>
      <c r="G461" s="15">
        <f t="shared" si="1"/>
        <v>4</v>
      </c>
      <c r="L461" s="24">
        <f t="shared" si="2"/>
        <v>1901</v>
      </c>
    </row>
    <row r="462">
      <c r="A462" s="20" t="s">
        <v>436</v>
      </c>
      <c r="B462" s="22">
        <v>42855.0</v>
      </c>
      <c r="C462" s="23">
        <v>15240.885000000002</v>
      </c>
      <c r="D462" s="24">
        <v>230.60000000000002</v>
      </c>
      <c r="E462" s="24">
        <v>1995.6547</v>
      </c>
      <c r="F462" s="24">
        <v>0.0</v>
      </c>
      <c r="G462" s="15">
        <f t="shared" si="1"/>
        <v>4</v>
      </c>
      <c r="L462" s="24">
        <f t="shared" si="2"/>
        <v>1905</v>
      </c>
    </row>
    <row r="463">
      <c r="A463" s="20" t="s">
        <v>436</v>
      </c>
      <c r="B463" s="22">
        <v>42855.0</v>
      </c>
      <c r="C463" s="23">
        <v>14093.310000000001</v>
      </c>
      <c r="D463" s="24">
        <v>231.96</v>
      </c>
      <c r="E463" s="24">
        <v>11609.3978</v>
      </c>
      <c r="F463" s="24">
        <v>1.0</v>
      </c>
      <c r="G463" s="15">
        <f t="shared" si="1"/>
        <v>4</v>
      </c>
      <c r="L463" s="24">
        <f t="shared" si="2"/>
        <v>1931</v>
      </c>
    </row>
    <row r="464">
      <c r="A464" s="20" t="s">
        <v>437</v>
      </c>
      <c r="B464" s="22">
        <v>42855.0</v>
      </c>
      <c r="C464" s="23">
        <v>3381.07</v>
      </c>
      <c r="D464" s="24">
        <v>45.52</v>
      </c>
      <c r="E464" s="24">
        <v>1.0933</v>
      </c>
      <c r="F464" s="24">
        <v>0.0</v>
      </c>
      <c r="G464" s="15">
        <f t="shared" si="1"/>
        <v>4</v>
      </c>
      <c r="L464" s="24">
        <f t="shared" si="2"/>
        <v>1899</v>
      </c>
    </row>
    <row r="465">
      <c r="A465" s="20" t="s">
        <v>437</v>
      </c>
      <c r="B465" s="22">
        <v>42855.0</v>
      </c>
      <c r="C465" s="24">
        <v>968.1100000000001</v>
      </c>
      <c r="D465" s="24">
        <v>14.040000000000001</v>
      </c>
      <c r="E465" s="24">
        <v>1.9987500000000002</v>
      </c>
      <c r="F465" s="24">
        <v>1.0</v>
      </c>
      <c r="G465" s="15">
        <f t="shared" si="1"/>
        <v>4</v>
      </c>
      <c r="L465" s="24">
        <f t="shared" si="2"/>
        <v>1899</v>
      </c>
    </row>
    <row r="466">
      <c r="A466" s="20" t="s">
        <v>438</v>
      </c>
      <c r="B466" s="22">
        <v>42855.0</v>
      </c>
      <c r="C466" s="23">
        <v>5571.94</v>
      </c>
      <c r="D466" s="24">
        <v>76.92000000000002</v>
      </c>
      <c r="E466" s="24">
        <v>2.03255</v>
      </c>
      <c r="F466" s="24">
        <v>0.0</v>
      </c>
      <c r="G466" s="15">
        <f t="shared" si="1"/>
        <v>4</v>
      </c>
      <c r="L466" s="24">
        <f t="shared" si="2"/>
        <v>1900</v>
      </c>
    </row>
    <row r="467">
      <c r="A467" s="20" t="s">
        <v>438</v>
      </c>
      <c r="B467" s="22">
        <v>42855.0</v>
      </c>
      <c r="C467" s="23">
        <v>4019.2900000000004</v>
      </c>
      <c r="D467" s="24">
        <v>59.400000000000006</v>
      </c>
      <c r="E467" s="24">
        <v>9.40875</v>
      </c>
      <c r="F467" s="24">
        <v>1.0</v>
      </c>
      <c r="G467" s="15">
        <f t="shared" si="1"/>
        <v>4</v>
      </c>
      <c r="L467" s="24">
        <f t="shared" si="2"/>
        <v>1900</v>
      </c>
    </row>
    <row r="468">
      <c r="A468" s="20" t="s">
        <v>439</v>
      </c>
      <c r="B468" s="22">
        <v>42855.0</v>
      </c>
      <c r="C468" s="24">
        <v>188.65</v>
      </c>
      <c r="D468" s="24">
        <v>2.32</v>
      </c>
      <c r="E468" s="24">
        <v>3.8155</v>
      </c>
      <c r="F468" s="24">
        <v>0.0</v>
      </c>
      <c r="G468" s="15">
        <f t="shared" si="1"/>
        <v>4</v>
      </c>
      <c r="L468" s="24">
        <f t="shared" si="2"/>
        <v>1900</v>
      </c>
    </row>
    <row r="469">
      <c r="A469" s="20" t="s">
        <v>439</v>
      </c>
      <c r="B469" s="22">
        <v>42855.0</v>
      </c>
      <c r="C469" s="24">
        <v>155.595</v>
      </c>
      <c r="D469" s="24">
        <v>2.64</v>
      </c>
      <c r="E469" s="24">
        <v>22.7071</v>
      </c>
      <c r="F469" s="24">
        <v>1.0</v>
      </c>
      <c r="G469" s="15">
        <f t="shared" si="1"/>
        <v>4</v>
      </c>
      <c r="L469" s="24">
        <f t="shared" si="2"/>
        <v>1900</v>
      </c>
    </row>
    <row r="470">
      <c r="A470" s="20" t="s">
        <v>427</v>
      </c>
      <c r="B470" s="22">
        <v>42862.0</v>
      </c>
      <c r="C470" s="23">
        <v>8570.87</v>
      </c>
      <c r="D470" s="24">
        <v>104.80000000000001</v>
      </c>
      <c r="E470" s="24">
        <v>359.15425</v>
      </c>
      <c r="F470" s="24">
        <v>0.0</v>
      </c>
      <c r="G470" s="15">
        <f t="shared" si="1"/>
        <v>5</v>
      </c>
      <c r="L470" s="24">
        <f t="shared" si="2"/>
        <v>1900</v>
      </c>
    </row>
    <row r="471">
      <c r="A471" s="20" t="s">
        <v>427</v>
      </c>
      <c r="B471" s="22">
        <v>42862.0</v>
      </c>
      <c r="C471" s="24">
        <v>2972.2000000000003</v>
      </c>
      <c r="D471" s="24">
        <v>41.28</v>
      </c>
      <c r="E471" s="24">
        <v>415.0289</v>
      </c>
      <c r="F471" s="24">
        <v>1.0</v>
      </c>
      <c r="G471" s="15">
        <f t="shared" si="1"/>
        <v>5</v>
      </c>
      <c r="L471" s="24">
        <f t="shared" si="2"/>
        <v>1901</v>
      </c>
    </row>
    <row r="472">
      <c r="A472" s="20" t="s">
        <v>428</v>
      </c>
      <c r="B472" s="22">
        <v>42862.0</v>
      </c>
      <c r="C472" s="23">
        <v>17030.695000000003</v>
      </c>
      <c r="D472" s="24">
        <v>216.0</v>
      </c>
      <c r="E472" s="24">
        <v>411.97455</v>
      </c>
      <c r="F472" s="24">
        <v>0.0</v>
      </c>
      <c r="G472" s="15">
        <f t="shared" si="1"/>
        <v>5</v>
      </c>
      <c r="L472" s="24">
        <f t="shared" si="2"/>
        <v>1901</v>
      </c>
    </row>
    <row r="473">
      <c r="A473" s="20" t="s">
        <v>428</v>
      </c>
      <c r="B473" s="22">
        <v>42862.0</v>
      </c>
      <c r="C473" s="24">
        <v>1824.5150000000003</v>
      </c>
      <c r="D473" s="24">
        <v>23.52</v>
      </c>
      <c r="E473" s="24">
        <v>228.16235</v>
      </c>
      <c r="F473" s="24">
        <v>1.0</v>
      </c>
      <c r="G473" s="15">
        <f t="shared" si="1"/>
        <v>5</v>
      </c>
      <c r="L473" s="24">
        <f t="shared" si="2"/>
        <v>1900</v>
      </c>
    </row>
    <row r="474">
      <c r="A474" s="20" t="s">
        <v>429</v>
      </c>
      <c r="B474" s="22">
        <v>42862.0</v>
      </c>
      <c r="C474" s="23">
        <v>43486.905000000006</v>
      </c>
      <c r="D474" s="24">
        <v>512.8000000000001</v>
      </c>
      <c r="E474" s="24">
        <v>0.0</v>
      </c>
      <c r="F474" s="24">
        <v>0.0</v>
      </c>
      <c r="G474" s="15">
        <f t="shared" si="1"/>
        <v>5</v>
      </c>
      <c r="L474" s="24">
        <f t="shared" si="2"/>
        <v>1899</v>
      </c>
    </row>
    <row r="475">
      <c r="A475" s="20" t="s">
        <v>429</v>
      </c>
      <c r="B475" s="22">
        <v>42862.0</v>
      </c>
      <c r="C475" s="23">
        <v>10429.485</v>
      </c>
      <c r="D475" s="24">
        <v>139.52</v>
      </c>
      <c r="E475" s="24">
        <v>0.0</v>
      </c>
      <c r="F475" s="24">
        <v>1.0</v>
      </c>
      <c r="G475" s="15">
        <f t="shared" si="1"/>
        <v>5</v>
      </c>
      <c r="L475" s="24">
        <f t="shared" si="2"/>
        <v>1899</v>
      </c>
    </row>
    <row r="476">
      <c r="A476" s="20" t="s">
        <v>430</v>
      </c>
      <c r="B476" s="22">
        <v>42862.0</v>
      </c>
      <c r="C476" s="24">
        <v>298.925</v>
      </c>
      <c r="D476" s="24">
        <v>4.88</v>
      </c>
      <c r="E476" s="24">
        <v>39.80015</v>
      </c>
      <c r="F476" s="24">
        <v>0.0</v>
      </c>
      <c r="G476" s="15">
        <f t="shared" si="1"/>
        <v>5</v>
      </c>
      <c r="L476" s="24">
        <f t="shared" si="2"/>
        <v>1900</v>
      </c>
    </row>
    <row r="477">
      <c r="A477" s="20" t="s">
        <v>430</v>
      </c>
      <c r="B477" s="22">
        <v>42862.0</v>
      </c>
      <c r="C477" s="24">
        <v>462.88000000000005</v>
      </c>
      <c r="D477" s="24">
        <v>7.800000000000001</v>
      </c>
      <c r="E477" s="24">
        <v>438.96255</v>
      </c>
      <c r="F477" s="24">
        <v>1.0</v>
      </c>
      <c r="G477" s="15">
        <f t="shared" si="1"/>
        <v>5</v>
      </c>
      <c r="L477" s="24">
        <f t="shared" si="2"/>
        <v>1901</v>
      </c>
    </row>
    <row r="478">
      <c r="A478" s="20" t="s">
        <v>431</v>
      </c>
      <c r="B478" s="22">
        <v>42862.0</v>
      </c>
      <c r="C478" s="23">
        <v>7482.200000000001</v>
      </c>
      <c r="D478" s="24">
        <v>101.52000000000001</v>
      </c>
      <c r="E478" s="24">
        <v>330.25265</v>
      </c>
      <c r="F478" s="24">
        <v>0.0</v>
      </c>
      <c r="G478" s="15">
        <f t="shared" si="1"/>
        <v>5</v>
      </c>
      <c r="L478" s="24">
        <f t="shared" si="2"/>
        <v>1900</v>
      </c>
    </row>
    <row r="479">
      <c r="A479" s="20" t="s">
        <v>431</v>
      </c>
      <c r="B479" s="22">
        <v>42862.0</v>
      </c>
      <c r="C479" s="23">
        <v>3926.2850000000003</v>
      </c>
      <c r="D479" s="24">
        <v>54.6</v>
      </c>
      <c r="E479" s="24">
        <v>669.2556000000001</v>
      </c>
      <c r="F479" s="24">
        <v>1.0</v>
      </c>
      <c r="G479" s="15">
        <f t="shared" si="1"/>
        <v>5</v>
      </c>
      <c r="L479" s="24">
        <f t="shared" si="2"/>
        <v>1901</v>
      </c>
    </row>
    <row r="480">
      <c r="A480" s="20" t="s">
        <v>432</v>
      </c>
      <c r="B480" s="22">
        <v>42862.0</v>
      </c>
      <c r="C480" s="24">
        <v>1308.1200000000001</v>
      </c>
      <c r="D480" s="24">
        <v>19.32</v>
      </c>
      <c r="E480" s="24">
        <v>61.50365</v>
      </c>
      <c r="F480" s="24">
        <v>0.0</v>
      </c>
      <c r="G480" s="15">
        <f t="shared" si="1"/>
        <v>5</v>
      </c>
      <c r="L480" s="24">
        <f t="shared" si="2"/>
        <v>1900</v>
      </c>
    </row>
    <row r="481">
      <c r="A481" s="20" t="s">
        <v>432</v>
      </c>
      <c r="B481" s="22">
        <v>42862.0</v>
      </c>
      <c r="C481" s="24">
        <v>1018.5450000000002</v>
      </c>
      <c r="D481" s="24">
        <v>17.52</v>
      </c>
      <c r="E481" s="24">
        <v>112.29140000000001</v>
      </c>
      <c r="F481" s="24">
        <v>1.0</v>
      </c>
      <c r="G481" s="15">
        <f t="shared" si="1"/>
        <v>5</v>
      </c>
      <c r="L481" s="24">
        <f t="shared" si="2"/>
        <v>1900</v>
      </c>
    </row>
    <row r="482">
      <c r="A482" s="20" t="s">
        <v>433</v>
      </c>
      <c r="B482" s="22">
        <v>42862.0</v>
      </c>
      <c r="C482" s="24">
        <v>916.9600000000002</v>
      </c>
      <c r="D482" s="24">
        <v>11.200000000000001</v>
      </c>
      <c r="E482" s="24">
        <v>0.0</v>
      </c>
      <c r="F482" s="24">
        <v>0.0</v>
      </c>
      <c r="G482" s="15">
        <f t="shared" si="1"/>
        <v>5</v>
      </c>
      <c r="L482" s="24">
        <f t="shared" si="2"/>
        <v>1899</v>
      </c>
    </row>
    <row r="483">
      <c r="A483" s="20" t="s">
        <v>433</v>
      </c>
      <c r="B483" s="22">
        <v>42862.0</v>
      </c>
      <c r="C483" s="24">
        <v>326.92</v>
      </c>
      <c r="D483" s="24">
        <v>4.64</v>
      </c>
      <c r="E483" s="24">
        <v>0.0</v>
      </c>
      <c r="F483" s="24">
        <v>1.0</v>
      </c>
      <c r="G483" s="15">
        <f t="shared" si="1"/>
        <v>5</v>
      </c>
      <c r="L483" s="24">
        <f t="shared" si="2"/>
        <v>1899</v>
      </c>
    </row>
    <row r="484">
      <c r="A484" s="20" t="s">
        <v>434</v>
      </c>
      <c r="B484" s="22">
        <v>42862.0</v>
      </c>
      <c r="C484" s="24">
        <v>1196.8000000000002</v>
      </c>
      <c r="D484" s="24">
        <v>16.32</v>
      </c>
      <c r="E484" s="24">
        <v>131.94545</v>
      </c>
      <c r="F484" s="24">
        <v>0.0</v>
      </c>
      <c r="G484" s="15">
        <f t="shared" si="1"/>
        <v>5</v>
      </c>
      <c r="L484" s="24">
        <f t="shared" si="2"/>
        <v>1900</v>
      </c>
    </row>
    <row r="485">
      <c r="A485" s="20" t="s">
        <v>434</v>
      </c>
      <c r="B485" s="22">
        <v>42862.0</v>
      </c>
      <c r="C485" s="24">
        <v>612.6450000000001</v>
      </c>
      <c r="D485" s="24">
        <v>9.32</v>
      </c>
      <c r="E485" s="24">
        <v>646.4263</v>
      </c>
      <c r="F485" s="24">
        <v>1.0</v>
      </c>
      <c r="G485" s="15">
        <f t="shared" si="1"/>
        <v>5</v>
      </c>
      <c r="L485" s="24">
        <f t="shared" si="2"/>
        <v>1901</v>
      </c>
    </row>
    <row r="486">
      <c r="A486" s="20" t="s">
        <v>435</v>
      </c>
      <c r="B486" s="22">
        <v>42862.0</v>
      </c>
      <c r="C486" s="23">
        <v>17988.355</v>
      </c>
      <c r="D486" s="24">
        <v>229.28000000000003</v>
      </c>
      <c r="E486" s="24">
        <v>319.43665</v>
      </c>
      <c r="F486" s="24">
        <v>0.0</v>
      </c>
      <c r="G486" s="15">
        <f t="shared" si="1"/>
        <v>5</v>
      </c>
      <c r="L486" s="24">
        <f t="shared" si="2"/>
        <v>1900</v>
      </c>
    </row>
    <row r="487">
      <c r="A487" s="20" t="s">
        <v>435</v>
      </c>
      <c r="B487" s="22">
        <v>42862.0</v>
      </c>
      <c r="C487" s="23">
        <v>5511.275000000001</v>
      </c>
      <c r="D487" s="24">
        <v>70.04</v>
      </c>
      <c r="E487" s="24">
        <v>423.5036</v>
      </c>
      <c r="F487" s="24">
        <v>1.0</v>
      </c>
      <c r="G487" s="15">
        <f t="shared" si="1"/>
        <v>5</v>
      </c>
      <c r="L487" s="24">
        <f t="shared" si="2"/>
        <v>1901</v>
      </c>
    </row>
    <row r="488">
      <c r="A488" s="20" t="s">
        <v>436</v>
      </c>
      <c r="B488" s="22">
        <v>42862.0</v>
      </c>
      <c r="C488" s="23">
        <v>15263.380000000001</v>
      </c>
      <c r="D488" s="24">
        <v>224.48000000000002</v>
      </c>
      <c r="E488" s="24">
        <v>1986.9538</v>
      </c>
      <c r="F488" s="24">
        <v>0.0</v>
      </c>
      <c r="G488" s="15">
        <f t="shared" si="1"/>
        <v>5</v>
      </c>
      <c r="L488" s="24">
        <f t="shared" si="2"/>
        <v>1905</v>
      </c>
    </row>
    <row r="489">
      <c r="A489" s="20" t="s">
        <v>436</v>
      </c>
      <c r="B489" s="22">
        <v>42862.0</v>
      </c>
      <c r="C489" s="23">
        <v>14247.640000000001</v>
      </c>
      <c r="D489" s="24">
        <v>221.44000000000003</v>
      </c>
      <c r="E489" s="24">
        <v>12122.228949999999</v>
      </c>
      <c r="F489" s="24">
        <v>1.0</v>
      </c>
      <c r="G489" s="15">
        <f t="shared" si="1"/>
        <v>5</v>
      </c>
      <c r="L489" s="24">
        <f t="shared" si="2"/>
        <v>1933</v>
      </c>
    </row>
    <row r="490">
      <c r="A490" s="20" t="s">
        <v>437</v>
      </c>
      <c r="B490" s="22">
        <v>42862.0</v>
      </c>
      <c r="C490" s="23">
        <v>4126.8150000000005</v>
      </c>
      <c r="D490" s="24">
        <v>53.800000000000004</v>
      </c>
      <c r="E490" s="24">
        <v>1.28505</v>
      </c>
      <c r="F490" s="24">
        <v>0.0</v>
      </c>
      <c r="G490" s="15">
        <f t="shared" si="1"/>
        <v>5</v>
      </c>
      <c r="L490" s="24">
        <f t="shared" si="2"/>
        <v>1899</v>
      </c>
    </row>
    <row r="491">
      <c r="A491" s="20" t="s">
        <v>437</v>
      </c>
      <c r="B491" s="22">
        <v>42862.0</v>
      </c>
      <c r="C491" s="24">
        <v>1402.005</v>
      </c>
      <c r="D491" s="24">
        <v>17.84</v>
      </c>
      <c r="E491" s="24">
        <v>2.9152500000000003</v>
      </c>
      <c r="F491" s="24">
        <v>1.0</v>
      </c>
      <c r="G491" s="15">
        <f t="shared" si="1"/>
        <v>5</v>
      </c>
      <c r="L491" s="24">
        <f t="shared" si="2"/>
        <v>1900</v>
      </c>
    </row>
    <row r="492">
      <c r="A492" s="20" t="s">
        <v>438</v>
      </c>
      <c r="B492" s="22">
        <v>42862.0</v>
      </c>
      <c r="C492" s="23">
        <v>5239.19</v>
      </c>
      <c r="D492" s="24">
        <v>70.2</v>
      </c>
      <c r="E492" s="24">
        <v>1.81155</v>
      </c>
      <c r="F492" s="24">
        <v>0.0</v>
      </c>
      <c r="G492" s="15">
        <f t="shared" si="1"/>
        <v>5</v>
      </c>
      <c r="L492" s="24">
        <f t="shared" si="2"/>
        <v>1899</v>
      </c>
    </row>
    <row r="493">
      <c r="A493" s="20" t="s">
        <v>438</v>
      </c>
      <c r="B493" s="22">
        <v>42862.0</v>
      </c>
      <c r="C493" s="23">
        <v>3456.0350000000003</v>
      </c>
      <c r="D493" s="24">
        <v>52.2</v>
      </c>
      <c r="E493" s="24">
        <v>8.957650000000001</v>
      </c>
      <c r="F493" s="24">
        <v>1.0</v>
      </c>
      <c r="G493" s="15">
        <f t="shared" si="1"/>
        <v>5</v>
      </c>
      <c r="L493" s="24">
        <f t="shared" si="2"/>
        <v>1900</v>
      </c>
    </row>
    <row r="494">
      <c r="A494" s="20" t="s">
        <v>439</v>
      </c>
      <c r="B494" s="22">
        <v>42862.0</v>
      </c>
      <c r="C494" s="24">
        <v>207.68000000000004</v>
      </c>
      <c r="D494" s="24">
        <v>2.8000000000000003</v>
      </c>
      <c r="E494" s="24">
        <v>2.3205</v>
      </c>
      <c r="F494" s="24">
        <v>0.0</v>
      </c>
      <c r="G494" s="15">
        <f t="shared" si="1"/>
        <v>5</v>
      </c>
      <c r="L494" s="24">
        <f t="shared" si="2"/>
        <v>1900</v>
      </c>
    </row>
    <row r="495">
      <c r="A495" s="20" t="s">
        <v>439</v>
      </c>
      <c r="B495" s="22">
        <v>42862.0</v>
      </c>
      <c r="C495" s="24">
        <v>211.035</v>
      </c>
      <c r="D495" s="24">
        <v>3.9600000000000004</v>
      </c>
      <c r="E495" s="24">
        <v>22.030450000000002</v>
      </c>
      <c r="F495" s="24">
        <v>1.0</v>
      </c>
      <c r="G495" s="15">
        <f t="shared" si="1"/>
        <v>5</v>
      </c>
      <c r="L495" s="24">
        <f t="shared" si="2"/>
        <v>1900</v>
      </c>
    </row>
    <row r="496">
      <c r="A496" s="20" t="s">
        <v>427</v>
      </c>
      <c r="B496" s="22">
        <v>42869.0</v>
      </c>
      <c r="C496" s="23">
        <v>7060.625000000001</v>
      </c>
      <c r="D496" s="24">
        <v>87.60000000000001</v>
      </c>
      <c r="E496" s="24">
        <v>309.05095</v>
      </c>
      <c r="F496" s="24">
        <v>0.0</v>
      </c>
      <c r="G496" s="15">
        <f t="shared" si="1"/>
        <v>5</v>
      </c>
      <c r="L496" s="24">
        <f t="shared" si="2"/>
        <v>1900</v>
      </c>
    </row>
    <row r="497">
      <c r="A497" s="20" t="s">
        <v>427</v>
      </c>
      <c r="B497" s="22">
        <v>42869.0</v>
      </c>
      <c r="C497" s="24">
        <v>2143.8450000000003</v>
      </c>
      <c r="D497" s="24">
        <v>28.480000000000004</v>
      </c>
      <c r="E497" s="24">
        <v>296.2687</v>
      </c>
      <c r="F497" s="24">
        <v>1.0</v>
      </c>
      <c r="G497" s="15">
        <f t="shared" si="1"/>
        <v>5</v>
      </c>
      <c r="L497" s="24">
        <f t="shared" si="2"/>
        <v>1900</v>
      </c>
    </row>
    <row r="498">
      <c r="A498" s="20" t="s">
        <v>428</v>
      </c>
      <c r="B498" s="22">
        <v>42869.0</v>
      </c>
      <c r="C498" s="23">
        <v>13525.820000000002</v>
      </c>
      <c r="D498" s="24">
        <v>184.76</v>
      </c>
      <c r="E498" s="24">
        <v>295.58685</v>
      </c>
      <c r="F498" s="24">
        <v>0.0</v>
      </c>
      <c r="G498" s="15">
        <f t="shared" si="1"/>
        <v>5</v>
      </c>
      <c r="L498" s="24">
        <f t="shared" si="2"/>
        <v>1900</v>
      </c>
    </row>
    <row r="499">
      <c r="A499" s="20" t="s">
        <v>428</v>
      </c>
      <c r="B499" s="22">
        <v>42869.0</v>
      </c>
      <c r="C499" s="24">
        <v>1892.7150000000001</v>
      </c>
      <c r="D499" s="24">
        <v>23.96</v>
      </c>
      <c r="E499" s="24">
        <v>132.21325000000002</v>
      </c>
      <c r="F499" s="24">
        <v>1.0</v>
      </c>
      <c r="G499" s="15">
        <f t="shared" si="1"/>
        <v>5</v>
      </c>
      <c r="L499" s="24">
        <f t="shared" si="2"/>
        <v>1900</v>
      </c>
    </row>
    <row r="500">
      <c r="A500" s="20" t="s">
        <v>429</v>
      </c>
      <c r="B500" s="22">
        <v>42869.0</v>
      </c>
      <c r="C500" s="23">
        <v>45056.60500000001</v>
      </c>
      <c r="D500" s="24">
        <v>525.6</v>
      </c>
      <c r="E500" s="24">
        <v>0.0</v>
      </c>
      <c r="F500" s="24">
        <v>0.0</v>
      </c>
      <c r="G500" s="15">
        <f t="shared" si="1"/>
        <v>5</v>
      </c>
      <c r="L500" s="24">
        <f t="shared" si="2"/>
        <v>1899</v>
      </c>
    </row>
    <row r="501">
      <c r="A501" s="20" t="s">
        <v>429</v>
      </c>
      <c r="B501" s="22">
        <v>42869.0</v>
      </c>
      <c r="C501" s="23">
        <v>9989.760000000002</v>
      </c>
      <c r="D501" s="24">
        <v>127.32000000000001</v>
      </c>
      <c r="E501" s="24">
        <v>0.0</v>
      </c>
      <c r="F501" s="24">
        <v>1.0</v>
      </c>
      <c r="G501" s="15">
        <f t="shared" si="1"/>
        <v>5</v>
      </c>
      <c r="L501" s="24">
        <f t="shared" si="2"/>
        <v>1899</v>
      </c>
    </row>
    <row r="502">
      <c r="A502" s="20" t="s">
        <v>430</v>
      </c>
      <c r="B502" s="22">
        <v>42869.0</v>
      </c>
      <c r="C502" s="24">
        <v>353.595</v>
      </c>
      <c r="D502" s="24">
        <v>5.6000000000000005</v>
      </c>
      <c r="E502" s="24">
        <v>47.3811</v>
      </c>
      <c r="F502" s="24">
        <v>0.0</v>
      </c>
      <c r="G502" s="15">
        <f t="shared" si="1"/>
        <v>5</v>
      </c>
      <c r="L502" s="24">
        <f t="shared" si="2"/>
        <v>1900</v>
      </c>
    </row>
    <row r="503">
      <c r="A503" s="20" t="s">
        <v>430</v>
      </c>
      <c r="B503" s="22">
        <v>42869.0</v>
      </c>
      <c r="C503" s="24">
        <v>668.8000000000001</v>
      </c>
      <c r="D503" s="24">
        <v>11.8</v>
      </c>
      <c r="E503" s="24">
        <v>606.9427000000001</v>
      </c>
      <c r="F503" s="24">
        <v>1.0</v>
      </c>
      <c r="G503" s="15">
        <f t="shared" si="1"/>
        <v>5</v>
      </c>
      <c r="L503" s="24">
        <f t="shared" si="2"/>
        <v>1901</v>
      </c>
    </row>
    <row r="504">
      <c r="A504" s="20" t="s">
        <v>431</v>
      </c>
      <c r="B504" s="22">
        <v>42869.0</v>
      </c>
      <c r="C504" s="23">
        <v>5912.280000000001</v>
      </c>
      <c r="D504" s="24">
        <v>80.88</v>
      </c>
      <c r="E504" s="24">
        <v>319.03430000000003</v>
      </c>
      <c r="F504" s="24">
        <v>0.0</v>
      </c>
      <c r="G504" s="15">
        <f t="shared" si="1"/>
        <v>5</v>
      </c>
      <c r="L504" s="24">
        <f t="shared" si="2"/>
        <v>1900</v>
      </c>
    </row>
    <row r="505">
      <c r="A505" s="20" t="s">
        <v>431</v>
      </c>
      <c r="B505" s="22">
        <v>42869.0</v>
      </c>
      <c r="C505" s="24">
        <v>2929.5750000000003</v>
      </c>
      <c r="D505" s="24">
        <v>40.28</v>
      </c>
      <c r="E505" s="24">
        <v>578.43695</v>
      </c>
      <c r="F505" s="24">
        <v>1.0</v>
      </c>
      <c r="G505" s="15">
        <f t="shared" si="1"/>
        <v>5</v>
      </c>
      <c r="L505" s="24">
        <f t="shared" si="2"/>
        <v>1901</v>
      </c>
    </row>
    <row r="506">
      <c r="A506" s="20" t="s">
        <v>432</v>
      </c>
      <c r="B506" s="22">
        <v>42869.0</v>
      </c>
      <c r="C506" s="24">
        <v>1688.2250000000001</v>
      </c>
      <c r="D506" s="24">
        <v>24.400000000000002</v>
      </c>
      <c r="E506" s="24">
        <v>74.91965</v>
      </c>
      <c r="F506" s="24">
        <v>0.0</v>
      </c>
      <c r="G506" s="15">
        <f t="shared" si="1"/>
        <v>5</v>
      </c>
      <c r="L506" s="24">
        <f t="shared" si="2"/>
        <v>1900</v>
      </c>
    </row>
    <row r="507">
      <c r="A507" s="20" t="s">
        <v>432</v>
      </c>
      <c r="B507" s="22">
        <v>42869.0</v>
      </c>
      <c r="C507" s="24">
        <v>1156.98</v>
      </c>
      <c r="D507" s="24">
        <v>18.72</v>
      </c>
      <c r="E507" s="24">
        <v>116.24990000000001</v>
      </c>
      <c r="F507" s="24">
        <v>1.0</v>
      </c>
      <c r="G507" s="15">
        <f t="shared" si="1"/>
        <v>5</v>
      </c>
      <c r="L507" s="24">
        <f t="shared" si="2"/>
        <v>1900</v>
      </c>
    </row>
    <row r="508">
      <c r="A508" s="20" t="s">
        <v>433</v>
      </c>
      <c r="B508" s="22">
        <v>42869.0</v>
      </c>
      <c r="C508" s="24">
        <v>1127.39</v>
      </c>
      <c r="D508" s="24">
        <v>13.0</v>
      </c>
      <c r="E508" s="24">
        <v>0.0</v>
      </c>
      <c r="F508" s="24">
        <v>0.0</v>
      </c>
      <c r="G508" s="15">
        <f t="shared" si="1"/>
        <v>5</v>
      </c>
      <c r="L508" s="24">
        <f t="shared" si="2"/>
        <v>1899</v>
      </c>
    </row>
    <row r="509">
      <c r="A509" s="20" t="s">
        <v>433</v>
      </c>
      <c r="B509" s="22">
        <v>42869.0</v>
      </c>
      <c r="C509" s="24">
        <v>372.62500000000006</v>
      </c>
      <c r="D509" s="24">
        <v>5.0</v>
      </c>
      <c r="E509" s="24">
        <v>0.0</v>
      </c>
      <c r="F509" s="24">
        <v>1.0</v>
      </c>
      <c r="G509" s="15">
        <f t="shared" si="1"/>
        <v>5</v>
      </c>
      <c r="L509" s="24">
        <f t="shared" si="2"/>
        <v>1899</v>
      </c>
    </row>
    <row r="510">
      <c r="A510" s="20" t="s">
        <v>434</v>
      </c>
      <c r="B510" s="22">
        <v>42869.0</v>
      </c>
      <c r="C510" s="24">
        <v>1113.4750000000001</v>
      </c>
      <c r="D510" s="24">
        <v>16.64</v>
      </c>
      <c r="E510" s="24">
        <v>134.82235</v>
      </c>
      <c r="F510" s="24">
        <v>0.0</v>
      </c>
      <c r="G510" s="15">
        <f t="shared" si="1"/>
        <v>5</v>
      </c>
      <c r="L510" s="24">
        <f t="shared" si="2"/>
        <v>1900</v>
      </c>
    </row>
    <row r="511">
      <c r="A511" s="20" t="s">
        <v>434</v>
      </c>
      <c r="B511" s="22">
        <v>42869.0</v>
      </c>
      <c r="C511" s="24">
        <v>553.85</v>
      </c>
      <c r="D511" s="24">
        <v>8.840000000000002</v>
      </c>
      <c r="E511" s="24">
        <v>594.6096</v>
      </c>
      <c r="F511" s="24">
        <v>1.0</v>
      </c>
      <c r="G511" s="15">
        <f t="shared" si="1"/>
        <v>5</v>
      </c>
      <c r="L511" s="24">
        <f t="shared" si="2"/>
        <v>1901</v>
      </c>
    </row>
    <row r="512">
      <c r="A512" s="20" t="s">
        <v>435</v>
      </c>
      <c r="B512" s="22">
        <v>42869.0</v>
      </c>
      <c r="C512" s="23">
        <v>17894.305</v>
      </c>
      <c r="D512" s="24">
        <v>231.64000000000001</v>
      </c>
      <c r="E512" s="24">
        <v>291.51070000000004</v>
      </c>
      <c r="F512" s="24">
        <v>0.0</v>
      </c>
      <c r="G512" s="15">
        <f t="shared" si="1"/>
        <v>5</v>
      </c>
      <c r="L512" s="24">
        <f t="shared" si="2"/>
        <v>1900</v>
      </c>
    </row>
    <row r="513">
      <c r="A513" s="20" t="s">
        <v>435</v>
      </c>
      <c r="B513" s="22">
        <v>42869.0</v>
      </c>
      <c r="C513" s="23">
        <v>5222.965</v>
      </c>
      <c r="D513" s="24">
        <v>66.08</v>
      </c>
      <c r="E513" s="24">
        <v>337.42995</v>
      </c>
      <c r="F513" s="24">
        <v>1.0</v>
      </c>
      <c r="G513" s="15">
        <f t="shared" si="1"/>
        <v>5</v>
      </c>
      <c r="L513" s="24">
        <f t="shared" si="2"/>
        <v>1900</v>
      </c>
    </row>
    <row r="514">
      <c r="A514" s="20" t="s">
        <v>436</v>
      </c>
      <c r="B514" s="22">
        <v>42869.0</v>
      </c>
      <c r="C514" s="23">
        <v>14998.005000000001</v>
      </c>
      <c r="D514" s="24">
        <v>227.8</v>
      </c>
      <c r="E514" s="24">
        <v>1831.18455</v>
      </c>
      <c r="F514" s="24">
        <v>0.0</v>
      </c>
      <c r="G514" s="15">
        <f t="shared" si="1"/>
        <v>5</v>
      </c>
      <c r="L514" s="24">
        <f t="shared" si="2"/>
        <v>1905</v>
      </c>
    </row>
    <row r="515">
      <c r="A515" s="20" t="s">
        <v>436</v>
      </c>
      <c r="B515" s="22">
        <v>42869.0</v>
      </c>
      <c r="C515" s="23">
        <v>12421.970000000001</v>
      </c>
      <c r="D515" s="24">
        <v>199.12</v>
      </c>
      <c r="E515" s="24">
        <v>9442.8178</v>
      </c>
      <c r="F515" s="24">
        <v>1.0</v>
      </c>
      <c r="G515" s="15">
        <f t="shared" si="1"/>
        <v>5</v>
      </c>
      <c r="L515" s="24">
        <f t="shared" si="2"/>
        <v>1925</v>
      </c>
    </row>
    <row r="516">
      <c r="A516" s="20" t="s">
        <v>437</v>
      </c>
      <c r="B516" s="22">
        <v>42869.0</v>
      </c>
      <c r="C516" s="23">
        <v>3749.1300000000006</v>
      </c>
      <c r="D516" s="24">
        <v>48.96000000000001</v>
      </c>
      <c r="E516" s="24">
        <v>1.3169</v>
      </c>
      <c r="F516" s="24">
        <v>0.0</v>
      </c>
      <c r="G516" s="15">
        <f t="shared" si="1"/>
        <v>5</v>
      </c>
      <c r="L516" s="24">
        <f t="shared" si="2"/>
        <v>1899</v>
      </c>
    </row>
    <row r="517">
      <c r="A517" s="20" t="s">
        <v>437</v>
      </c>
      <c r="B517" s="22">
        <v>42869.0</v>
      </c>
      <c r="C517" s="24">
        <v>1081.63</v>
      </c>
      <c r="D517" s="24">
        <v>14.96</v>
      </c>
      <c r="E517" s="24">
        <v>2.7144000000000004</v>
      </c>
      <c r="F517" s="24">
        <v>1.0</v>
      </c>
      <c r="G517" s="15">
        <f t="shared" si="1"/>
        <v>5</v>
      </c>
      <c r="L517" s="24">
        <f t="shared" si="2"/>
        <v>1900</v>
      </c>
    </row>
    <row r="518">
      <c r="A518" s="20" t="s">
        <v>438</v>
      </c>
      <c r="B518" s="22">
        <v>42869.0</v>
      </c>
      <c r="C518" s="23">
        <v>4688.475</v>
      </c>
      <c r="D518" s="24">
        <v>66.44</v>
      </c>
      <c r="E518" s="24">
        <v>1.9084</v>
      </c>
      <c r="F518" s="24">
        <v>0.0</v>
      </c>
      <c r="G518" s="15">
        <f t="shared" si="1"/>
        <v>5</v>
      </c>
      <c r="L518" s="24">
        <f t="shared" si="2"/>
        <v>1899</v>
      </c>
    </row>
    <row r="519">
      <c r="A519" s="20" t="s">
        <v>438</v>
      </c>
      <c r="B519" s="22">
        <v>42869.0</v>
      </c>
      <c r="C519" s="23">
        <v>3302.3650000000002</v>
      </c>
      <c r="D519" s="24">
        <v>48.400000000000006</v>
      </c>
      <c r="E519" s="24">
        <v>9.3067</v>
      </c>
      <c r="F519" s="24">
        <v>1.0</v>
      </c>
      <c r="G519" s="15">
        <f t="shared" si="1"/>
        <v>5</v>
      </c>
      <c r="L519" s="24">
        <f t="shared" si="2"/>
        <v>1900</v>
      </c>
    </row>
    <row r="520">
      <c r="A520" s="20" t="s">
        <v>439</v>
      </c>
      <c r="B520" s="22">
        <v>42869.0</v>
      </c>
      <c r="C520" s="24">
        <v>146.74</v>
      </c>
      <c r="D520" s="24">
        <v>1.8399999999999999</v>
      </c>
      <c r="E520" s="24">
        <v>0.45955</v>
      </c>
      <c r="F520" s="24">
        <v>0.0</v>
      </c>
      <c r="G520" s="15">
        <f t="shared" si="1"/>
        <v>5</v>
      </c>
      <c r="L520" s="24">
        <f t="shared" si="2"/>
        <v>1899</v>
      </c>
    </row>
    <row r="521">
      <c r="A521" s="20" t="s">
        <v>439</v>
      </c>
      <c r="B521" s="22">
        <v>42869.0</v>
      </c>
      <c r="C521" s="24">
        <v>99.71500000000002</v>
      </c>
      <c r="D521" s="24">
        <v>1.6</v>
      </c>
      <c r="E521" s="24">
        <v>0.32630000000000003</v>
      </c>
      <c r="F521" s="24">
        <v>1.0</v>
      </c>
      <c r="G521" s="15">
        <f t="shared" si="1"/>
        <v>5</v>
      </c>
      <c r="L521" s="24">
        <f t="shared" si="2"/>
        <v>1899</v>
      </c>
    </row>
    <row r="522">
      <c r="A522" s="20" t="s">
        <v>427</v>
      </c>
      <c r="B522" s="22">
        <v>42876.0</v>
      </c>
      <c r="C522" s="23">
        <v>5085.3550000000005</v>
      </c>
      <c r="D522" s="24">
        <v>64.84</v>
      </c>
      <c r="E522" s="24">
        <v>269.00055</v>
      </c>
      <c r="F522" s="24">
        <v>0.0</v>
      </c>
      <c r="G522" s="15">
        <f t="shared" si="1"/>
        <v>5</v>
      </c>
      <c r="L522" s="24">
        <f t="shared" si="2"/>
        <v>1900</v>
      </c>
    </row>
    <row r="523">
      <c r="A523" s="20" t="s">
        <v>427</v>
      </c>
      <c r="B523" s="22">
        <v>42876.0</v>
      </c>
      <c r="C523" s="24">
        <v>1207.03</v>
      </c>
      <c r="D523" s="24">
        <v>17.56</v>
      </c>
      <c r="E523" s="24">
        <v>259.76210000000003</v>
      </c>
      <c r="F523" s="24">
        <v>1.0</v>
      </c>
      <c r="G523" s="15">
        <f t="shared" si="1"/>
        <v>5</v>
      </c>
      <c r="L523" s="24">
        <f t="shared" si="2"/>
        <v>1900</v>
      </c>
    </row>
    <row r="524">
      <c r="A524" s="20" t="s">
        <v>428</v>
      </c>
      <c r="B524" s="22">
        <v>42876.0</v>
      </c>
      <c r="C524" s="23">
        <v>16518.260000000002</v>
      </c>
      <c r="D524" s="24">
        <v>230.68000000000004</v>
      </c>
      <c r="E524" s="24">
        <v>285.1485</v>
      </c>
      <c r="F524" s="24">
        <v>0.0</v>
      </c>
      <c r="G524" s="15">
        <f t="shared" si="1"/>
        <v>5</v>
      </c>
      <c r="L524" s="24">
        <f t="shared" si="2"/>
        <v>1900</v>
      </c>
    </row>
    <row r="525">
      <c r="A525" s="20" t="s">
        <v>428</v>
      </c>
      <c r="B525" s="22">
        <v>42876.0</v>
      </c>
      <c r="C525" s="24">
        <v>1717.98</v>
      </c>
      <c r="D525" s="24">
        <v>23.080000000000002</v>
      </c>
      <c r="E525" s="24">
        <v>139.5862</v>
      </c>
      <c r="F525" s="24">
        <v>1.0</v>
      </c>
      <c r="G525" s="15">
        <f t="shared" si="1"/>
        <v>5</v>
      </c>
      <c r="L525" s="24">
        <f t="shared" si="2"/>
        <v>1900</v>
      </c>
    </row>
    <row r="526">
      <c r="A526" s="20" t="s">
        <v>429</v>
      </c>
      <c r="B526" s="22">
        <v>42876.0</v>
      </c>
      <c r="C526" s="23">
        <v>41913.795</v>
      </c>
      <c r="D526" s="24">
        <v>560.88</v>
      </c>
      <c r="E526" s="24">
        <v>0.0</v>
      </c>
      <c r="F526" s="24">
        <v>0.0</v>
      </c>
      <c r="G526" s="15">
        <f t="shared" si="1"/>
        <v>5</v>
      </c>
      <c r="L526" s="24">
        <f t="shared" si="2"/>
        <v>1899</v>
      </c>
    </row>
    <row r="527">
      <c r="A527" s="20" t="s">
        <v>429</v>
      </c>
      <c r="B527" s="22">
        <v>42876.0</v>
      </c>
      <c r="C527" s="23">
        <v>9023.905</v>
      </c>
      <c r="D527" s="24">
        <v>126.04000000000002</v>
      </c>
      <c r="E527" s="24">
        <v>0.0</v>
      </c>
      <c r="F527" s="24">
        <v>1.0</v>
      </c>
      <c r="G527" s="15">
        <f t="shared" si="1"/>
        <v>5</v>
      </c>
      <c r="L527" s="24">
        <f t="shared" si="2"/>
        <v>1899</v>
      </c>
    </row>
    <row r="528">
      <c r="A528" s="20" t="s">
        <v>430</v>
      </c>
      <c r="B528" s="22">
        <v>42876.0</v>
      </c>
      <c r="C528" s="24">
        <v>303.16</v>
      </c>
      <c r="D528" s="24">
        <v>5.120000000000001</v>
      </c>
      <c r="E528" s="24">
        <v>51.7439</v>
      </c>
      <c r="F528" s="24">
        <v>0.0</v>
      </c>
      <c r="G528" s="15">
        <f t="shared" si="1"/>
        <v>5</v>
      </c>
      <c r="L528" s="24">
        <f t="shared" si="2"/>
        <v>1900</v>
      </c>
    </row>
    <row r="529">
      <c r="A529" s="20" t="s">
        <v>430</v>
      </c>
      <c r="B529" s="22">
        <v>42876.0</v>
      </c>
      <c r="C529" s="24">
        <v>441.21000000000004</v>
      </c>
      <c r="D529" s="24">
        <v>7.720000000000001</v>
      </c>
      <c r="E529" s="24">
        <v>506.45790000000005</v>
      </c>
      <c r="F529" s="24">
        <v>1.0</v>
      </c>
      <c r="G529" s="15">
        <f t="shared" si="1"/>
        <v>5</v>
      </c>
      <c r="L529" s="24">
        <f t="shared" si="2"/>
        <v>1901</v>
      </c>
    </row>
    <row r="530">
      <c r="A530" s="20" t="s">
        <v>431</v>
      </c>
      <c r="B530" s="22">
        <v>42876.0</v>
      </c>
      <c r="C530" s="23">
        <v>5246.505000000001</v>
      </c>
      <c r="D530" s="24">
        <v>75.52000000000001</v>
      </c>
      <c r="E530" s="24">
        <v>349.81895000000003</v>
      </c>
      <c r="F530" s="24">
        <v>0.0</v>
      </c>
      <c r="G530" s="15">
        <f t="shared" si="1"/>
        <v>5</v>
      </c>
      <c r="L530" s="24">
        <f t="shared" si="2"/>
        <v>1900</v>
      </c>
    </row>
    <row r="531">
      <c r="A531" s="20" t="s">
        <v>431</v>
      </c>
      <c r="B531" s="22">
        <v>42876.0</v>
      </c>
      <c r="C531" s="24">
        <v>2307.3050000000003</v>
      </c>
      <c r="D531" s="24">
        <v>32.44</v>
      </c>
      <c r="E531" s="24">
        <v>734.2569</v>
      </c>
      <c r="F531" s="24">
        <v>1.0</v>
      </c>
      <c r="G531" s="15">
        <f t="shared" si="1"/>
        <v>5</v>
      </c>
      <c r="L531" s="24">
        <f t="shared" si="2"/>
        <v>1902</v>
      </c>
    </row>
    <row r="532">
      <c r="A532" s="20" t="s">
        <v>432</v>
      </c>
      <c r="B532" s="22">
        <v>42876.0</v>
      </c>
      <c r="C532" s="24">
        <v>1043.79</v>
      </c>
      <c r="D532" s="24">
        <v>16.72</v>
      </c>
      <c r="E532" s="24">
        <v>58.724900000000005</v>
      </c>
      <c r="F532" s="24">
        <v>0.0</v>
      </c>
      <c r="G532" s="15">
        <f t="shared" si="1"/>
        <v>5</v>
      </c>
      <c r="L532" s="24">
        <f t="shared" si="2"/>
        <v>1900</v>
      </c>
    </row>
    <row r="533">
      <c r="A533" s="20" t="s">
        <v>432</v>
      </c>
      <c r="B533" s="22">
        <v>42876.0</v>
      </c>
      <c r="C533" s="24">
        <v>708.4000000000001</v>
      </c>
      <c r="D533" s="24">
        <v>12.68</v>
      </c>
      <c r="E533" s="24">
        <v>98.45680000000002</v>
      </c>
      <c r="F533" s="24">
        <v>1.0</v>
      </c>
      <c r="G533" s="15">
        <f t="shared" si="1"/>
        <v>5</v>
      </c>
      <c r="L533" s="24">
        <f t="shared" si="2"/>
        <v>1900</v>
      </c>
    </row>
    <row r="534">
      <c r="A534" s="20" t="s">
        <v>433</v>
      </c>
      <c r="B534" s="22">
        <v>42876.0</v>
      </c>
      <c r="C534" s="24">
        <v>1283.3700000000001</v>
      </c>
      <c r="D534" s="24">
        <v>17.0</v>
      </c>
      <c r="E534" s="24">
        <v>0.0</v>
      </c>
      <c r="F534" s="24">
        <v>0.0</v>
      </c>
      <c r="G534" s="15">
        <f t="shared" si="1"/>
        <v>5</v>
      </c>
      <c r="L534" s="24">
        <f t="shared" si="2"/>
        <v>1899</v>
      </c>
    </row>
    <row r="535">
      <c r="A535" s="20" t="s">
        <v>433</v>
      </c>
      <c r="B535" s="22">
        <v>42876.0</v>
      </c>
      <c r="C535" s="24">
        <v>361.73500000000007</v>
      </c>
      <c r="D535" s="24">
        <v>5.16</v>
      </c>
      <c r="E535" s="24">
        <v>0.0</v>
      </c>
      <c r="F535" s="24">
        <v>1.0</v>
      </c>
      <c r="G535" s="15">
        <f t="shared" si="1"/>
        <v>5</v>
      </c>
      <c r="L535" s="24">
        <f t="shared" si="2"/>
        <v>1899</v>
      </c>
    </row>
    <row r="536">
      <c r="A536" s="20" t="s">
        <v>434</v>
      </c>
      <c r="B536" s="22">
        <v>42876.0</v>
      </c>
      <c r="C536" s="24">
        <v>1213.5200000000002</v>
      </c>
      <c r="D536" s="24">
        <v>19.240000000000002</v>
      </c>
      <c r="E536" s="24">
        <v>167.0812</v>
      </c>
      <c r="F536" s="24">
        <v>0.0</v>
      </c>
      <c r="G536" s="15">
        <f t="shared" si="1"/>
        <v>5</v>
      </c>
      <c r="L536" s="24">
        <f t="shared" si="2"/>
        <v>1900</v>
      </c>
    </row>
    <row r="537">
      <c r="A537" s="20" t="s">
        <v>434</v>
      </c>
      <c r="B537" s="22">
        <v>42876.0</v>
      </c>
      <c r="C537" s="24">
        <v>466.7850000000001</v>
      </c>
      <c r="D537" s="24">
        <v>8.28</v>
      </c>
      <c r="E537" s="24">
        <v>629.8318</v>
      </c>
      <c r="F537" s="24">
        <v>1.0</v>
      </c>
      <c r="G537" s="15">
        <f t="shared" si="1"/>
        <v>5</v>
      </c>
      <c r="L537" s="24">
        <f t="shared" si="2"/>
        <v>1901</v>
      </c>
    </row>
    <row r="538">
      <c r="A538" s="20" t="s">
        <v>435</v>
      </c>
      <c r="B538" s="22">
        <v>42876.0</v>
      </c>
      <c r="C538" s="23">
        <v>20291.425000000003</v>
      </c>
      <c r="D538" s="24">
        <v>279.04</v>
      </c>
      <c r="E538" s="24">
        <v>314.3231</v>
      </c>
      <c r="F538" s="24">
        <v>0.0</v>
      </c>
      <c r="G538" s="15">
        <f t="shared" si="1"/>
        <v>5</v>
      </c>
      <c r="L538" s="24">
        <f t="shared" si="2"/>
        <v>1900</v>
      </c>
    </row>
    <row r="539">
      <c r="A539" s="20" t="s">
        <v>435</v>
      </c>
      <c r="B539" s="22">
        <v>42876.0</v>
      </c>
      <c r="C539" s="23">
        <v>5566.275000000001</v>
      </c>
      <c r="D539" s="24">
        <v>75.2</v>
      </c>
      <c r="E539" s="24">
        <v>349.4348</v>
      </c>
      <c r="F539" s="24">
        <v>1.0</v>
      </c>
      <c r="G539" s="15">
        <f t="shared" si="1"/>
        <v>5</v>
      </c>
      <c r="L539" s="24">
        <f t="shared" si="2"/>
        <v>1900</v>
      </c>
    </row>
    <row r="540">
      <c r="A540" s="20" t="s">
        <v>436</v>
      </c>
      <c r="B540" s="22">
        <v>42876.0</v>
      </c>
      <c r="C540" s="23">
        <v>15903.635000000002</v>
      </c>
      <c r="D540" s="24">
        <v>244.36</v>
      </c>
      <c r="E540" s="24">
        <v>1808.5145</v>
      </c>
      <c r="F540" s="24">
        <v>0.0</v>
      </c>
      <c r="G540" s="15">
        <f t="shared" si="1"/>
        <v>5</v>
      </c>
      <c r="L540" s="24">
        <f t="shared" si="2"/>
        <v>1904</v>
      </c>
    </row>
    <row r="541">
      <c r="A541" s="20" t="s">
        <v>436</v>
      </c>
      <c r="B541" s="22">
        <v>42876.0</v>
      </c>
      <c r="C541" s="23">
        <v>11820.985</v>
      </c>
      <c r="D541" s="24">
        <v>193.24</v>
      </c>
      <c r="E541" s="24">
        <v>9145.0294</v>
      </c>
      <c r="F541" s="24">
        <v>1.0</v>
      </c>
      <c r="G541" s="15">
        <f t="shared" si="1"/>
        <v>5</v>
      </c>
      <c r="L541" s="24">
        <f t="shared" si="2"/>
        <v>1925</v>
      </c>
    </row>
    <row r="542">
      <c r="A542" s="20" t="s">
        <v>437</v>
      </c>
      <c r="B542" s="22">
        <v>42876.0</v>
      </c>
      <c r="C542" s="23">
        <v>4584.415</v>
      </c>
      <c r="D542" s="24">
        <v>63.04</v>
      </c>
      <c r="E542" s="24">
        <v>1.57495</v>
      </c>
      <c r="F542" s="24">
        <v>0.0</v>
      </c>
      <c r="G542" s="15">
        <f t="shared" si="1"/>
        <v>5</v>
      </c>
      <c r="L542" s="24">
        <f t="shared" si="2"/>
        <v>1899</v>
      </c>
    </row>
    <row r="543">
      <c r="A543" s="20" t="s">
        <v>437</v>
      </c>
      <c r="B543" s="22">
        <v>42876.0</v>
      </c>
      <c r="C543" s="24">
        <v>1334.1900000000003</v>
      </c>
      <c r="D543" s="24">
        <v>18.12</v>
      </c>
      <c r="E543" s="24">
        <v>3.1889</v>
      </c>
      <c r="F543" s="24">
        <v>1.0</v>
      </c>
      <c r="G543" s="15">
        <f t="shared" si="1"/>
        <v>5</v>
      </c>
      <c r="L543" s="24">
        <f t="shared" si="2"/>
        <v>1900</v>
      </c>
    </row>
    <row r="544">
      <c r="A544" s="20" t="s">
        <v>438</v>
      </c>
      <c r="B544" s="22">
        <v>42876.0</v>
      </c>
      <c r="C544" s="23">
        <v>4477.165000000001</v>
      </c>
      <c r="D544" s="24">
        <v>67.16000000000001</v>
      </c>
      <c r="E544" s="24">
        <v>1.7875</v>
      </c>
      <c r="F544" s="24">
        <v>0.0</v>
      </c>
      <c r="G544" s="15">
        <f t="shared" si="1"/>
        <v>5</v>
      </c>
      <c r="L544" s="24">
        <f t="shared" si="2"/>
        <v>1899</v>
      </c>
    </row>
    <row r="545">
      <c r="A545" s="20" t="s">
        <v>438</v>
      </c>
      <c r="B545" s="22">
        <v>42876.0</v>
      </c>
      <c r="C545" s="23">
        <v>3027.86</v>
      </c>
      <c r="D545" s="24">
        <v>45.36000000000001</v>
      </c>
      <c r="E545" s="24">
        <v>8.7438</v>
      </c>
      <c r="F545" s="24">
        <v>1.0</v>
      </c>
      <c r="G545" s="15">
        <f t="shared" si="1"/>
        <v>5</v>
      </c>
      <c r="L545" s="24">
        <f t="shared" si="2"/>
        <v>1900</v>
      </c>
    </row>
    <row r="546">
      <c r="A546" s="20" t="s">
        <v>439</v>
      </c>
      <c r="B546" s="22">
        <v>42876.0</v>
      </c>
      <c r="C546" s="24">
        <v>166.925</v>
      </c>
      <c r="D546" s="24">
        <v>1.8800000000000001</v>
      </c>
      <c r="E546" s="24">
        <v>1.2837500000000002</v>
      </c>
      <c r="F546" s="24">
        <v>0.0</v>
      </c>
      <c r="G546" s="15">
        <f t="shared" si="1"/>
        <v>5</v>
      </c>
      <c r="L546" s="24">
        <f t="shared" si="2"/>
        <v>1899</v>
      </c>
    </row>
    <row r="547">
      <c r="A547" s="20" t="s">
        <v>439</v>
      </c>
      <c r="B547" s="22">
        <v>42876.0</v>
      </c>
      <c r="C547" s="24">
        <v>72.82000000000001</v>
      </c>
      <c r="D547" s="24">
        <v>1.08</v>
      </c>
      <c r="E547" s="24">
        <v>9.6668</v>
      </c>
      <c r="F547" s="24">
        <v>1.0</v>
      </c>
      <c r="G547" s="15">
        <f t="shared" si="1"/>
        <v>5</v>
      </c>
      <c r="L547" s="24">
        <f t="shared" si="2"/>
        <v>1900</v>
      </c>
    </row>
    <row r="548">
      <c r="A548" s="20" t="s">
        <v>427</v>
      </c>
      <c r="B548" s="22">
        <v>42883.0</v>
      </c>
      <c r="C548" s="23">
        <v>4762.945000000001</v>
      </c>
      <c r="D548" s="24">
        <v>49.760000000000005</v>
      </c>
      <c r="E548" s="24">
        <v>182.86515000000003</v>
      </c>
      <c r="F548" s="24">
        <v>0.0</v>
      </c>
      <c r="G548" s="15">
        <f t="shared" si="1"/>
        <v>5</v>
      </c>
      <c r="L548" s="24">
        <f t="shared" si="2"/>
        <v>1900</v>
      </c>
    </row>
    <row r="549">
      <c r="A549" s="20" t="s">
        <v>427</v>
      </c>
      <c r="B549" s="22">
        <v>42883.0</v>
      </c>
      <c r="C549" s="24">
        <v>1061.0600000000002</v>
      </c>
      <c r="D549" s="24">
        <v>14.32</v>
      </c>
      <c r="E549" s="24">
        <v>219.11435</v>
      </c>
      <c r="F549" s="24">
        <v>1.0</v>
      </c>
      <c r="G549" s="15">
        <f t="shared" si="1"/>
        <v>5</v>
      </c>
      <c r="L549" s="24">
        <f t="shared" si="2"/>
        <v>1900</v>
      </c>
    </row>
    <row r="550">
      <c r="A550" s="20" t="s">
        <v>428</v>
      </c>
      <c r="B550" s="22">
        <v>42883.0</v>
      </c>
      <c r="C550" s="23">
        <v>14382.555</v>
      </c>
      <c r="D550" s="24">
        <v>163.32000000000002</v>
      </c>
      <c r="E550" s="24">
        <v>165.6954</v>
      </c>
      <c r="F550" s="24">
        <v>0.0</v>
      </c>
      <c r="G550" s="15">
        <f t="shared" si="1"/>
        <v>5</v>
      </c>
      <c r="L550" s="24">
        <f t="shared" si="2"/>
        <v>1900</v>
      </c>
    </row>
    <row r="551">
      <c r="A551" s="20" t="s">
        <v>428</v>
      </c>
      <c r="B551" s="22">
        <v>42883.0</v>
      </c>
      <c r="C551" s="24">
        <v>1293.0500000000002</v>
      </c>
      <c r="D551" s="24">
        <v>15.56</v>
      </c>
      <c r="E551" s="24">
        <v>111.82015000000001</v>
      </c>
      <c r="F551" s="24">
        <v>1.0</v>
      </c>
      <c r="G551" s="15">
        <f t="shared" si="1"/>
        <v>5</v>
      </c>
      <c r="L551" s="24">
        <f t="shared" si="2"/>
        <v>1900</v>
      </c>
    </row>
    <row r="552">
      <c r="A552" s="20" t="s">
        <v>429</v>
      </c>
      <c r="B552" s="22">
        <v>42883.0</v>
      </c>
      <c r="C552" s="23">
        <v>36694.46</v>
      </c>
      <c r="D552" s="24">
        <v>389.16</v>
      </c>
      <c r="E552" s="24">
        <v>0.0</v>
      </c>
      <c r="F552" s="24">
        <v>0.0</v>
      </c>
      <c r="G552" s="15">
        <f t="shared" si="1"/>
        <v>5</v>
      </c>
      <c r="L552" s="24">
        <f t="shared" si="2"/>
        <v>1899</v>
      </c>
    </row>
    <row r="553">
      <c r="A553" s="20" t="s">
        <v>429</v>
      </c>
      <c r="B553" s="22">
        <v>42883.0</v>
      </c>
      <c r="C553" s="23">
        <v>6973.450000000001</v>
      </c>
      <c r="D553" s="24">
        <v>86.56</v>
      </c>
      <c r="E553" s="24">
        <v>0.0</v>
      </c>
      <c r="F553" s="24">
        <v>1.0</v>
      </c>
      <c r="G553" s="15">
        <f t="shared" si="1"/>
        <v>5</v>
      </c>
      <c r="L553" s="24">
        <f t="shared" si="2"/>
        <v>1899</v>
      </c>
    </row>
    <row r="554">
      <c r="A554" s="20" t="s">
        <v>430</v>
      </c>
      <c r="B554" s="22">
        <v>42883.0</v>
      </c>
      <c r="C554" s="24">
        <v>172.645</v>
      </c>
      <c r="D554" s="24">
        <v>2.8000000000000003</v>
      </c>
      <c r="E554" s="24">
        <v>36.21995</v>
      </c>
      <c r="F554" s="24">
        <v>0.0</v>
      </c>
      <c r="G554" s="15">
        <f t="shared" si="1"/>
        <v>5</v>
      </c>
      <c r="L554" s="24">
        <f t="shared" si="2"/>
        <v>1900</v>
      </c>
    </row>
    <row r="555">
      <c r="A555" s="20" t="s">
        <v>430</v>
      </c>
      <c r="B555" s="22">
        <v>42883.0</v>
      </c>
      <c r="C555" s="24">
        <v>216.31500000000003</v>
      </c>
      <c r="D555" s="24">
        <v>3.8000000000000003</v>
      </c>
      <c r="E555" s="24">
        <v>316.3199</v>
      </c>
      <c r="F555" s="24">
        <v>1.0</v>
      </c>
      <c r="G555" s="15">
        <f t="shared" si="1"/>
        <v>5</v>
      </c>
      <c r="L555" s="24">
        <f t="shared" si="2"/>
        <v>1900</v>
      </c>
    </row>
    <row r="556">
      <c r="A556" s="20" t="s">
        <v>431</v>
      </c>
      <c r="B556" s="22">
        <v>42883.0</v>
      </c>
      <c r="C556" s="23">
        <v>5151.960000000001</v>
      </c>
      <c r="D556" s="24">
        <v>67.4</v>
      </c>
      <c r="E556" s="24">
        <v>360.44905000000006</v>
      </c>
      <c r="F556" s="24">
        <v>0.0</v>
      </c>
      <c r="G556" s="15">
        <f t="shared" si="1"/>
        <v>5</v>
      </c>
      <c r="L556" s="24">
        <f t="shared" si="2"/>
        <v>1900</v>
      </c>
    </row>
    <row r="557">
      <c r="A557" s="20" t="s">
        <v>431</v>
      </c>
      <c r="B557" s="22">
        <v>42883.0</v>
      </c>
      <c r="C557" s="24">
        <v>2086.59</v>
      </c>
      <c r="D557" s="24">
        <v>28.080000000000002</v>
      </c>
      <c r="E557" s="24">
        <v>807.3669500000001</v>
      </c>
      <c r="F557" s="24">
        <v>1.0</v>
      </c>
      <c r="G557" s="15">
        <f t="shared" si="1"/>
        <v>5</v>
      </c>
      <c r="L557" s="24">
        <f t="shared" si="2"/>
        <v>1902</v>
      </c>
    </row>
    <row r="558">
      <c r="A558" s="20" t="s">
        <v>432</v>
      </c>
      <c r="B558" s="22">
        <v>42883.0</v>
      </c>
      <c r="C558" s="24">
        <v>670.34</v>
      </c>
      <c r="D558" s="24">
        <v>9.28</v>
      </c>
      <c r="E558" s="24">
        <v>31.445050000000002</v>
      </c>
      <c r="F558" s="24">
        <v>0.0</v>
      </c>
      <c r="G558" s="15">
        <f t="shared" si="1"/>
        <v>5</v>
      </c>
      <c r="L558" s="24">
        <f t="shared" si="2"/>
        <v>1900</v>
      </c>
    </row>
    <row r="559">
      <c r="A559" s="20" t="s">
        <v>432</v>
      </c>
      <c r="B559" s="22">
        <v>42883.0</v>
      </c>
      <c r="C559" s="24">
        <v>386.76000000000005</v>
      </c>
      <c r="D559" s="24">
        <v>5.960000000000001</v>
      </c>
      <c r="E559" s="24">
        <v>47.009949999999996</v>
      </c>
      <c r="F559" s="24">
        <v>1.0</v>
      </c>
      <c r="G559" s="15">
        <f t="shared" si="1"/>
        <v>5</v>
      </c>
      <c r="L559" s="24">
        <f t="shared" si="2"/>
        <v>1900</v>
      </c>
    </row>
    <row r="560">
      <c r="A560" s="20" t="s">
        <v>433</v>
      </c>
      <c r="B560" s="22">
        <v>42883.0</v>
      </c>
      <c r="C560" s="24">
        <v>801.2950000000001</v>
      </c>
      <c r="D560" s="24">
        <v>10.36</v>
      </c>
      <c r="E560" s="24">
        <v>0.0</v>
      </c>
      <c r="F560" s="24">
        <v>0.0</v>
      </c>
      <c r="G560" s="15">
        <f t="shared" si="1"/>
        <v>5</v>
      </c>
      <c r="L560" s="24">
        <f t="shared" si="2"/>
        <v>1899</v>
      </c>
    </row>
    <row r="561">
      <c r="A561" s="20" t="s">
        <v>433</v>
      </c>
      <c r="B561" s="22">
        <v>42883.0</v>
      </c>
      <c r="C561" s="24">
        <v>248.16000000000003</v>
      </c>
      <c r="D561" s="24">
        <v>3.7600000000000002</v>
      </c>
      <c r="E561" s="24">
        <v>0.0</v>
      </c>
      <c r="F561" s="24">
        <v>1.0</v>
      </c>
      <c r="G561" s="15">
        <f t="shared" si="1"/>
        <v>5</v>
      </c>
      <c r="L561" s="24">
        <f t="shared" si="2"/>
        <v>1899</v>
      </c>
    </row>
    <row r="562">
      <c r="A562" s="20" t="s">
        <v>434</v>
      </c>
      <c r="B562" s="22">
        <v>42883.0</v>
      </c>
      <c r="C562" s="24">
        <v>1044.3950000000002</v>
      </c>
      <c r="D562" s="24">
        <v>13.840000000000002</v>
      </c>
      <c r="E562" s="24">
        <v>133.6283</v>
      </c>
      <c r="F562" s="24">
        <v>0.0</v>
      </c>
      <c r="G562" s="15">
        <f t="shared" si="1"/>
        <v>5</v>
      </c>
      <c r="L562" s="24">
        <f t="shared" si="2"/>
        <v>1900</v>
      </c>
    </row>
    <row r="563">
      <c r="A563" s="20" t="s">
        <v>434</v>
      </c>
      <c r="B563" s="22">
        <v>42883.0</v>
      </c>
      <c r="C563" s="24">
        <v>427.02000000000004</v>
      </c>
      <c r="D563" s="24">
        <v>6.2</v>
      </c>
      <c r="E563" s="24">
        <v>534.3182</v>
      </c>
      <c r="F563" s="24">
        <v>1.0</v>
      </c>
      <c r="G563" s="15">
        <f t="shared" si="1"/>
        <v>5</v>
      </c>
      <c r="L563" s="24">
        <f t="shared" si="2"/>
        <v>1901</v>
      </c>
    </row>
    <row r="564">
      <c r="A564" s="20" t="s">
        <v>435</v>
      </c>
      <c r="B564" s="22">
        <v>42883.0</v>
      </c>
      <c r="C564" s="23">
        <v>16632.935</v>
      </c>
      <c r="D564" s="24">
        <v>198.60000000000002</v>
      </c>
      <c r="E564" s="24">
        <v>249.1775</v>
      </c>
      <c r="F564" s="24">
        <v>0.0</v>
      </c>
      <c r="G564" s="15">
        <f t="shared" si="1"/>
        <v>5</v>
      </c>
      <c r="L564" s="24">
        <f t="shared" si="2"/>
        <v>1900</v>
      </c>
    </row>
    <row r="565">
      <c r="A565" s="20" t="s">
        <v>435</v>
      </c>
      <c r="B565" s="22">
        <v>42883.0</v>
      </c>
      <c r="C565" s="23">
        <v>4728.075000000001</v>
      </c>
      <c r="D565" s="24">
        <v>57.32000000000001</v>
      </c>
      <c r="E565" s="24">
        <v>325.97305</v>
      </c>
      <c r="F565" s="24">
        <v>1.0</v>
      </c>
      <c r="G565" s="15">
        <f t="shared" si="1"/>
        <v>5</v>
      </c>
      <c r="L565" s="24">
        <f t="shared" si="2"/>
        <v>1900</v>
      </c>
    </row>
    <row r="566">
      <c r="A566" s="20" t="s">
        <v>436</v>
      </c>
      <c r="B566" s="22">
        <v>42883.0</v>
      </c>
      <c r="C566" s="23">
        <v>10782.365</v>
      </c>
      <c r="D566" s="24">
        <v>154.4</v>
      </c>
      <c r="E566" s="24">
        <v>1215.64365</v>
      </c>
      <c r="F566" s="24">
        <v>0.0</v>
      </c>
      <c r="G566" s="15">
        <f t="shared" si="1"/>
        <v>5</v>
      </c>
      <c r="L566" s="24">
        <f t="shared" si="2"/>
        <v>1903</v>
      </c>
    </row>
    <row r="567">
      <c r="A567" s="20" t="s">
        <v>436</v>
      </c>
      <c r="B567" s="22">
        <v>42883.0</v>
      </c>
      <c r="C567" s="23">
        <v>8662.94</v>
      </c>
      <c r="D567" s="24">
        <v>136.4</v>
      </c>
      <c r="E567" s="24">
        <v>7805.1675000000005</v>
      </c>
      <c r="F567" s="24">
        <v>1.0</v>
      </c>
      <c r="G567" s="15">
        <f t="shared" si="1"/>
        <v>5</v>
      </c>
      <c r="L567" s="24">
        <f t="shared" si="2"/>
        <v>1921</v>
      </c>
    </row>
    <row r="568">
      <c r="A568" s="20" t="s">
        <v>437</v>
      </c>
      <c r="B568" s="22">
        <v>42883.0</v>
      </c>
      <c r="C568" s="23">
        <v>3557.51</v>
      </c>
      <c r="D568" s="24">
        <v>42.32</v>
      </c>
      <c r="E568" s="24">
        <v>1.2935</v>
      </c>
      <c r="F568" s="24">
        <v>0.0</v>
      </c>
      <c r="G568" s="15">
        <f t="shared" si="1"/>
        <v>5</v>
      </c>
      <c r="L568" s="24">
        <f t="shared" si="2"/>
        <v>1899</v>
      </c>
    </row>
    <row r="569">
      <c r="A569" s="20" t="s">
        <v>437</v>
      </c>
      <c r="B569" s="22">
        <v>42883.0</v>
      </c>
      <c r="C569" s="24">
        <v>939.6750000000001</v>
      </c>
      <c r="D569" s="24">
        <v>12.120000000000001</v>
      </c>
      <c r="E569" s="24">
        <v>3.2695000000000003</v>
      </c>
      <c r="F569" s="24">
        <v>1.0</v>
      </c>
      <c r="G569" s="15">
        <f t="shared" si="1"/>
        <v>5</v>
      </c>
      <c r="L569" s="24">
        <f t="shared" si="2"/>
        <v>1900</v>
      </c>
    </row>
    <row r="570">
      <c r="A570" s="20" t="s">
        <v>438</v>
      </c>
      <c r="B570" s="22">
        <v>42883.0</v>
      </c>
      <c r="C570" s="23">
        <v>3641.9350000000004</v>
      </c>
      <c r="D570" s="24">
        <v>47.44</v>
      </c>
      <c r="E570" s="24">
        <v>1.5275</v>
      </c>
      <c r="F570" s="24">
        <v>0.0</v>
      </c>
      <c r="G570" s="15">
        <f t="shared" si="1"/>
        <v>5</v>
      </c>
      <c r="L570" s="24">
        <f t="shared" si="2"/>
        <v>1899</v>
      </c>
    </row>
    <row r="571">
      <c r="A571" s="20" t="s">
        <v>438</v>
      </c>
      <c r="B571" s="22">
        <v>42883.0</v>
      </c>
      <c r="C571" s="24">
        <v>2304.6650000000004</v>
      </c>
      <c r="D571" s="24">
        <v>32.0</v>
      </c>
      <c r="E571" s="24">
        <v>8.95245</v>
      </c>
      <c r="F571" s="24">
        <v>1.0</v>
      </c>
      <c r="G571" s="15">
        <f t="shared" si="1"/>
        <v>5</v>
      </c>
      <c r="L571" s="24">
        <f t="shared" si="2"/>
        <v>1900</v>
      </c>
    </row>
    <row r="572">
      <c r="A572" s="20" t="s">
        <v>439</v>
      </c>
      <c r="B572" s="22">
        <v>42883.0</v>
      </c>
      <c r="C572" s="24">
        <v>118.80000000000001</v>
      </c>
      <c r="D572" s="24">
        <v>1.2400000000000002</v>
      </c>
      <c r="E572" s="24">
        <v>6.82045</v>
      </c>
      <c r="F572" s="24">
        <v>0.0</v>
      </c>
      <c r="G572" s="15">
        <f t="shared" si="1"/>
        <v>5</v>
      </c>
      <c r="L572" s="24">
        <f t="shared" si="2"/>
        <v>1900</v>
      </c>
    </row>
    <row r="573">
      <c r="A573" s="20" t="s">
        <v>439</v>
      </c>
      <c r="B573" s="22">
        <v>42883.0</v>
      </c>
      <c r="C573" s="24">
        <v>50.765</v>
      </c>
      <c r="D573" s="24">
        <v>0.8</v>
      </c>
      <c r="E573" s="24">
        <v>75.46955</v>
      </c>
      <c r="F573" s="24">
        <v>1.0</v>
      </c>
      <c r="G573" s="15">
        <f t="shared" si="1"/>
        <v>5</v>
      </c>
      <c r="L573" s="24">
        <f t="shared" si="2"/>
        <v>1900</v>
      </c>
    </row>
    <row r="574">
      <c r="A574" s="20" t="s">
        <v>427</v>
      </c>
      <c r="B574" s="22">
        <v>42890.0</v>
      </c>
      <c r="C574" s="23">
        <v>4816.075000000001</v>
      </c>
      <c r="D574" s="24">
        <v>54.92000000000001</v>
      </c>
      <c r="E574" s="24">
        <v>154.64865</v>
      </c>
      <c r="F574" s="24">
        <v>0.0</v>
      </c>
      <c r="G574" s="15">
        <f t="shared" si="1"/>
        <v>6</v>
      </c>
      <c r="L574" s="24">
        <f t="shared" si="2"/>
        <v>1900</v>
      </c>
    </row>
    <row r="575">
      <c r="A575" s="20" t="s">
        <v>427</v>
      </c>
      <c r="B575" s="22">
        <v>42890.0</v>
      </c>
      <c r="C575" s="24">
        <v>1246.355</v>
      </c>
      <c r="D575" s="24">
        <v>17.080000000000002</v>
      </c>
      <c r="E575" s="24">
        <v>196.56324999999998</v>
      </c>
      <c r="F575" s="24">
        <v>1.0</v>
      </c>
      <c r="G575" s="15">
        <f t="shared" si="1"/>
        <v>6</v>
      </c>
      <c r="L575" s="24">
        <f t="shared" si="2"/>
        <v>1900</v>
      </c>
    </row>
    <row r="576">
      <c r="A576" s="20" t="s">
        <v>428</v>
      </c>
      <c r="B576" s="22">
        <v>42890.0</v>
      </c>
      <c r="C576" s="23">
        <v>12729.475</v>
      </c>
      <c r="D576" s="24">
        <v>159.24</v>
      </c>
      <c r="E576" s="24">
        <v>182.62465</v>
      </c>
      <c r="F576" s="24">
        <v>0.0</v>
      </c>
      <c r="G576" s="15">
        <f t="shared" si="1"/>
        <v>6</v>
      </c>
      <c r="L576" s="24">
        <f t="shared" si="2"/>
        <v>1900</v>
      </c>
    </row>
    <row r="577">
      <c r="A577" s="20" t="s">
        <v>428</v>
      </c>
      <c r="B577" s="22">
        <v>42890.0</v>
      </c>
      <c r="C577" s="24">
        <v>1107.755</v>
      </c>
      <c r="D577" s="24">
        <v>14.96</v>
      </c>
      <c r="E577" s="24">
        <v>171.31009999999998</v>
      </c>
      <c r="F577" s="24">
        <v>1.0</v>
      </c>
      <c r="G577" s="15">
        <f t="shared" si="1"/>
        <v>6</v>
      </c>
      <c r="L577" s="24">
        <f t="shared" si="2"/>
        <v>1900</v>
      </c>
    </row>
    <row r="578">
      <c r="A578" s="20" t="s">
        <v>429</v>
      </c>
      <c r="B578" s="22">
        <v>42890.0</v>
      </c>
      <c r="C578" s="23">
        <v>29694.280000000002</v>
      </c>
      <c r="D578" s="24">
        <v>336.56</v>
      </c>
      <c r="E578" s="24">
        <v>0.0</v>
      </c>
      <c r="F578" s="24">
        <v>0.0</v>
      </c>
      <c r="G578" s="15">
        <f t="shared" si="1"/>
        <v>6</v>
      </c>
      <c r="L578" s="24">
        <f t="shared" si="2"/>
        <v>1899</v>
      </c>
    </row>
    <row r="579">
      <c r="A579" s="20" t="s">
        <v>429</v>
      </c>
      <c r="B579" s="22">
        <v>42890.0</v>
      </c>
      <c r="C579" s="23">
        <v>6142.070000000001</v>
      </c>
      <c r="D579" s="24">
        <v>80.16000000000001</v>
      </c>
      <c r="E579" s="24">
        <v>0.0</v>
      </c>
      <c r="F579" s="24">
        <v>1.0</v>
      </c>
      <c r="G579" s="15">
        <f t="shared" si="1"/>
        <v>6</v>
      </c>
      <c r="L579" s="24">
        <f t="shared" si="2"/>
        <v>1899</v>
      </c>
    </row>
    <row r="580">
      <c r="A580" s="20" t="s">
        <v>430</v>
      </c>
      <c r="B580" s="22">
        <v>42890.0</v>
      </c>
      <c r="C580" s="24">
        <v>234.96</v>
      </c>
      <c r="D580" s="24">
        <v>3.6</v>
      </c>
      <c r="E580" s="24">
        <v>44.08105</v>
      </c>
      <c r="F580" s="24">
        <v>0.0</v>
      </c>
      <c r="G580" s="15">
        <f t="shared" si="1"/>
        <v>6</v>
      </c>
      <c r="L580" s="24">
        <f t="shared" si="2"/>
        <v>1900</v>
      </c>
    </row>
    <row r="581">
      <c r="A581" s="20" t="s">
        <v>430</v>
      </c>
      <c r="B581" s="22">
        <v>42890.0</v>
      </c>
      <c r="C581" s="24">
        <v>313.445</v>
      </c>
      <c r="D581" s="24">
        <v>6.120000000000001</v>
      </c>
      <c r="E581" s="24">
        <v>504.48904999999996</v>
      </c>
      <c r="F581" s="24">
        <v>1.0</v>
      </c>
      <c r="G581" s="15">
        <f t="shared" si="1"/>
        <v>6</v>
      </c>
      <c r="L581" s="24">
        <f t="shared" si="2"/>
        <v>1901</v>
      </c>
    </row>
    <row r="582">
      <c r="A582" s="20" t="s">
        <v>431</v>
      </c>
      <c r="B582" s="22">
        <v>42890.0</v>
      </c>
      <c r="C582" s="23">
        <v>4295.5</v>
      </c>
      <c r="D582" s="24">
        <v>57.2</v>
      </c>
      <c r="E582" s="24">
        <v>359.66775</v>
      </c>
      <c r="F582" s="24">
        <v>0.0</v>
      </c>
      <c r="G582" s="15">
        <f t="shared" si="1"/>
        <v>6</v>
      </c>
      <c r="L582" s="24">
        <f t="shared" si="2"/>
        <v>1900</v>
      </c>
    </row>
    <row r="583">
      <c r="A583" s="20" t="s">
        <v>431</v>
      </c>
      <c r="B583" s="22">
        <v>42890.0</v>
      </c>
      <c r="C583" s="24">
        <v>1817.805</v>
      </c>
      <c r="D583" s="24">
        <v>24.8</v>
      </c>
      <c r="E583" s="24">
        <v>645.81205</v>
      </c>
      <c r="F583" s="24">
        <v>1.0</v>
      </c>
      <c r="G583" s="15">
        <f t="shared" si="1"/>
        <v>6</v>
      </c>
      <c r="L583" s="24">
        <f t="shared" si="2"/>
        <v>1901</v>
      </c>
    </row>
    <row r="584">
      <c r="A584" s="20" t="s">
        <v>432</v>
      </c>
      <c r="B584" s="22">
        <v>42890.0</v>
      </c>
      <c r="C584" s="24">
        <v>706.7500000000001</v>
      </c>
      <c r="D584" s="24">
        <v>10.36</v>
      </c>
      <c r="E584" s="24">
        <v>32.495450000000005</v>
      </c>
      <c r="F584" s="24">
        <v>0.0</v>
      </c>
      <c r="G584" s="15">
        <f t="shared" si="1"/>
        <v>6</v>
      </c>
      <c r="L584" s="24">
        <f t="shared" si="2"/>
        <v>1900</v>
      </c>
    </row>
    <row r="585">
      <c r="A585" s="20" t="s">
        <v>432</v>
      </c>
      <c r="B585" s="22">
        <v>42890.0</v>
      </c>
      <c r="C585" s="24">
        <v>457.82000000000005</v>
      </c>
      <c r="D585" s="24">
        <v>7.32</v>
      </c>
      <c r="E585" s="24">
        <v>57.1051</v>
      </c>
      <c r="F585" s="24">
        <v>1.0</v>
      </c>
      <c r="G585" s="15">
        <f t="shared" si="1"/>
        <v>6</v>
      </c>
      <c r="L585" s="24">
        <f t="shared" si="2"/>
        <v>1900</v>
      </c>
    </row>
    <row r="586">
      <c r="A586" s="20" t="s">
        <v>433</v>
      </c>
      <c r="B586" s="22">
        <v>42890.0</v>
      </c>
      <c r="C586" s="24">
        <v>971.1350000000001</v>
      </c>
      <c r="D586" s="24">
        <v>12.240000000000002</v>
      </c>
      <c r="E586" s="24">
        <v>0.0</v>
      </c>
      <c r="F586" s="24">
        <v>0.0</v>
      </c>
      <c r="G586" s="15">
        <f t="shared" si="1"/>
        <v>6</v>
      </c>
      <c r="L586" s="24">
        <f t="shared" si="2"/>
        <v>1899</v>
      </c>
    </row>
    <row r="587">
      <c r="A587" s="20" t="s">
        <v>433</v>
      </c>
      <c r="B587" s="22">
        <v>42890.0</v>
      </c>
      <c r="C587" s="24">
        <v>261.91</v>
      </c>
      <c r="D587" s="24">
        <v>3.7600000000000002</v>
      </c>
      <c r="E587" s="24">
        <v>0.0</v>
      </c>
      <c r="F587" s="24">
        <v>1.0</v>
      </c>
      <c r="G587" s="15">
        <f t="shared" si="1"/>
        <v>6</v>
      </c>
      <c r="L587" s="24">
        <f t="shared" si="2"/>
        <v>1899</v>
      </c>
    </row>
    <row r="588">
      <c r="A588" s="20" t="s">
        <v>434</v>
      </c>
      <c r="B588" s="22">
        <v>42890.0</v>
      </c>
      <c r="C588" s="24">
        <v>839.85</v>
      </c>
      <c r="D588" s="24">
        <v>12.280000000000001</v>
      </c>
      <c r="E588" s="24">
        <v>107.6543</v>
      </c>
      <c r="F588" s="24">
        <v>0.0</v>
      </c>
      <c r="G588" s="15">
        <f t="shared" si="1"/>
        <v>6</v>
      </c>
      <c r="L588" s="24">
        <f t="shared" si="2"/>
        <v>1900</v>
      </c>
    </row>
    <row r="589">
      <c r="A589" s="20" t="s">
        <v>434</v>
      </c>
      <c r="B589" s="22">
        <v>42890.0</v>
      </c>
      <c r="C589" s="24">
        <v>345.23500000000007</v>
      </c>
      <c r="D589" s="24">
        <v>5.920000000000001</v>
      </c>
      <c r="E589" s="24">
        <v>460.4262</v>
      </c>
      <c r="F589" s="24">
        <v>1.0</v>
      </c>
      <c r="G589" s="15">
        <f t="shared" si="1"/>
        <v>6</v>
      </c>
      <c r="L589" s="24">
        <f t="shared" si="2"/>
        <v>1901</v>
      </c>
    </row>
    <row r="590">
      <c r="A590" s="20" t="s">
        <v>435</v>
      </c>
      <c r="B590" s="22">
        <v>42890.0</v>
      </c>
      <c r="C590" s="23">
        <v>13794.935000000001</v>
      </c>
      <c r="D590" s="24">
        <v>169.92000000000002</v>
      </c>
      <c r="E590" s="24">
        <v>204.30214999999998</v>
      </c>
      <c r="F590" s="24">
        <v>0.0</v>
      </c>
      <c r="G590" s="15">
        <f t="shared" si="1"/>
        <v>6</v>
      </c>
      <c r="L590" s="24">
        <f t="shared" si="2"/>
        <v>1900</v>
      </c>
    </row>
    <row r="591">
      <c r="A591" s="20" t="s">
        <v>435</v>
      </c>
      <c r="B591" s="22">
        <v>42890.0</v>
      </c>
      <c r="C591" s="23">
        <v>3462.525</v>
      </c>
      <c r="D591" s="24">
        <v>43.28</v>
      </c>
      <c r="E591" s="24">
        <v>250.0537</v>
      </c>
      <c r="F591" s="24">
        <v>1.0</v>
      </c>
      <c r="G591" s="15">
        <f t="shared" si="1"/>
        <v>6</v>
      </c>
      <c r="L591" s="24">
        <f t="shared" si="2"/>
        <v>1900</v>
      </c>
    </row>
    <row r="592">
      <c r="A592" s="20" t="s">
        <v>436</v>
      </c>
      <c r="B592" s="22">
        <v>42890.0</v>
      </c>
      <c r="C592" s="23">
        <v>10353.75</v>
      </c>
      <c r="D592" s="24">
        <v>147.6</v>
      </c>
      <c r="E592" s="24">
        <v>1118.50245</v>
      </c>
      <c r="F592" s="24">
        <v>0.0</v>
      </c>
      <c r="G592" s="15">
        <f t="shared" si="1"/>
        <v>6</v>
      </c>
      <c r="L592" s="24">
        <f t="shared" si="2"/>
        <v>1903</v>
      </c>
    </row>
    <row r="593">
      <c r="A593" s="20" t="s">
        <v>436</v>
      </c>
      <c r="B593" s="22">
        <v>42890.0</v>
      </c>
      <c r="C593" s="23">
        <v>8135.435000000001</v>
      </c>
      <c r="D593" s="24">
        <v>127.80000000000001</v>
      </c>
      <c r="E593" s="24">
        <v>7611.5416000000005</v>
      </c>
      <c r="F593" s="24">
        <v>1.0</v>
      </c>
      <c r="G593" s="15">
        <f t="shared" si="1"/>
        <v>6</v>
      </c>
      <c r="L593" s="24">
        <f t="shared" si="2"/>
        <v>1920</v>
      </c>
    </row>
    <row r="594">
      <c r="A594" s="20" t="s">
        <v>437</v>
      </c>
      <c r="B594" s="22">
        <v>42890.0</v>
      </c>
      <c r="C594" s="23">
        <v>3063.9400000000005</v>
      </c>
      <c r="D594" s="24">
        <v>36.760000000000005</v>
      </c>
      <c r="E594" s="24">
        <v>1.2753</v>
      </c>
      <c r="F594" s="24">
        <v>0.0</v>
      </c>
      <c r="G594" s="15">
        <f t="shared" si="1"/>
        <v>6</v>
      </c>
      <c r="L594" s="24">
        <f t="shared" si="2"/>
        <v>1899</v>
      </c>
    </row>
    <row r="595">
      <c r="A595" s="20" t="s">
        <v>437</v>
      </c>
      <c r="B595" s="22">
        <v>42890.0</v>
      </c>
      <c r="C595" s="24">
        <v>730.95</v>
      </c>
      <c r="D595" s="24">
        <v>8.840000000000002</v>
      </c>
      <c r="E595" s="24">
        <v>2.7807</v>
      </c>
      <c r="F595" s="24">
        <v>1.0</v>
      </c>
      <c r="G595" s="15">
        <f t="shared" si="1"/>
        <v>6</v>
      </c>
      <c r="L595" s="24">
        <f t="shared" si="2"/>
        <v>1900</v>
      </c>
    </row>
    <row r="596">
      <c r="A596" s="20" t="s">
        <v>438</v>
      </c>
      <c r="B596" s="22">
        <v>42890.0</v>
      </c>
      <c r="C596" s="23">
        <v>3399.8800000000006</v>
      </c>
      <c r="D596" s="24">
        <v>45.160000000000004</v>
      </c>
      <c r="E596" s="24">
        <v>1.65165</v>
      </c>
      <c r="F596" s="24">
        <v>0.0</v>
      </c>
      <c r="G596" s="15">
        <f t="shared" si="1"/>
        <v>6</v>
      </c>
      <c r="L596" s="24">
        <f t="shared" si="2"/>
        <v>1899</v>
      </c>
    </row>
    <row r="597">
      <c r="A597" s="20" t="s">
        <v>438</v>
      </c>
      <c r="B597" s="22">
        <v>42890.0</v>
      </c>
      <c r="C597" s="24">
        <v>2171.8950000000004</v>
      </c>
      <c r="D597" s="24">
        <v>31.52</v>
      </c>
      <c r="E597" s="24">
        <v>10.3545</v>
      </c>
      <c r="F597" s="24">
        <v>1.0</v>
      </c>
      <c r="G597" s="15">
        <f t="shared" si="1"/>
        <v>6</v>
      </c>
      <c r="L597" s="24">
        <f t="shared" si="2"/>
        <v>1900</v>
      </c>
    </row>
    <row r="598">
      <c r="A598" s="20" t="s">
        <v>439</v>
      </c>
      <c r="B598" s="22">
        <v>42890.0</v>
      </c>
      <c r="C598" s="24">
        <v>171.76500000000001</v>
      </c>
      <c r="D598" s="24">
        <v>2.04</v>
      </c>
      <c r="E598" s="24">
        <v>11.20795</v>
      </c>
      <c r="F598" s="24">
        <v>0.0</v>
      </c>
      <c r="G598" s="15">
        <f t="shared" si="1"/>
        <v>6</v>
      </c>
      <c r="L598" s="24">
        <f t="shared" si="2"/>
        <v>1900</v>
      </c>
    </row>
    <row r="599">
      <c r="A599" s="20" t="s">
        <v>439</v>
      </c>
      <c r="B599" s="22">
        <v>42890.0</v>
      </c>
      <c r="C599" s="24">
        <v>109.67000000000002</v>
      </c>
      <c r="D599" s="24">
        <v>1.32</v>
      </c>
      <c r="E599" s="24">
        <v>140.2388</v>
      </c>
      <c r="F599" s="24">
        <v>1.0</v>
      </c>
      <c r="G599" s="15">
        <f t="shared" si="1"/>
        <v>6</v>
      </c>
      <c r="L599" s="24">
        <f t="shared" si="2"/>
        <v>1900</v>
      </c>
    </row>
    <row r="600">
      <c r="A600" s="20" t="s">
        <v>427</v>
      </c>
      <c r="B600" s="22">
        <v>42897.0</v>
      </c>
      <c r="C600" s="23">
        <v>6140.42</v>
      </c>
      <c r="D600" s="24">
        <v>70.36</v>
      </c>
      <c r="E600" s="24">
        <v>222.22265</v>
      </c>
      <c r="F600" s="24">
        <v>0.0</v>
      </c>
      <c r="G600" s="15">
        <f t="shared" si="1"/>
        <v>6</v>
      </c>
      <c r="L600" s="24">
        <f t="shared" si="2"/>
        <v>1900</v>
      </c>
    </row>
    <row r="601">
      <c r="A601" s="20" t="s">
        <v>427</v>
      </c>
      <c r="B601" s="22">
        <v>42897.0</v>
      </c>
      <c r="C601" s="24">
        <v>1825.0650000000003</v>
      </c>
      <c r="D601" s="24">
        <v>23.52</v>
      </c>
      <c r="E601" s="24">
        <v>258.86315</v>
      </c>
      <c r="F601" s="24">
        <v>1.0</v>
      </c>
      <c r="G601" s="15">
        <f t="shared" si="1"/>
        <v>6</v>
      </c>
      <c r="L601" s="24">
        <f t="shared" si="2"/>
        <v>1900</v>
      </c>
    </row>
    <row r="602">
      <c r="A602" s="20" t="s">
        <v>428</v>
      </c>
      <c r="B602" s="22">
        <v>42897.0</v>
      </c>
      <c r="C602" s="23">
        <v>13317.315</v>
      </c>
      <c r="D602" s="24">
        <v>166.16</v>
      </c>
      <c r="E602" s="24">
        <v>519.3058</v>
      </c>
      <c r="F602" s="24">
        <v>0.0</v>
      </c>
      <c r="G602" s="15">
        <f t="shared" si="1"/>
        <v>6</v>
      </c>
      <c r="L602" s="24">
        <f t="shared" si="2"/>
        <v>1901</v>
      </c>
    </row>
    <row r="603">
      <c r="A603" s="20" t="s">
        <v>428</v>
      </c>
      <c r="B603" s="22">
        <v>42897.0</v>
      </c>
      <c r="C603" s="24">
        <v>1201.86</v>
      </c>
      <c r="D603" s="24">
        <v>15.600000000000001</v>
      </c>
      <c r="E603" s="24">
        <v>529.64535</v>
      </c>
      <c r="F603" s="24">
        <v>1.0</v>
      </c>
      <c r="G603" s="15">
        <f t="shared" si="1"/>
        <v>6</v>
      </c>
      <c r="L603" s="24">
        <f t="shared" si="2"/>
        <v>1901</v>
      </c>
    </row>
    <row r="604">
      <c r="A604" s="20" t="s">
        <v>429</v>
      </c>
      <c r="B604" s="22">
        <v>42897.0</v>
      </c>
      <c r="C604" s="23">
        <v>30447.835</v>
      </c>
      <c r="D604" s="24">
        <v>354.64000000000004</v>
      </c>
      <c r="E604" s="24">
        <v>0.0</v>
      </c>
      <c r="F604" s="24">
        <v>0.0</v>
      </c>
      <c r="G604" s="15">
        <f t="shared" si="1"/>
        <v>6</v>
      </c>
      <c r="L604" s="24">
        <f t="shared" si="2"/>
        <v>1899</v>
      </c>
    </row>
    <row r="605">
      <c r="A605" s="20" t="s">
        <v>429</v>
      </c>
      <c r="B605" s="22">
        <v>42897.0</v>
      </c>
      <c r="C605" s="23">
        <v>6574.755000000001</v>
      </c>
      <c r="D605" s="24">
        <v>86.48</v>
      </c>
      <c r="E605" s="24">
        <v>0.0</v>
      </c>
      <c r="F605" s="24">
        <v>1.0</v>
      </c>
      <c r="G605" s="15">
        <f t="shared" si="1"/>
        <v>6</v>
      </c>
      <c r="L605" s="24">
        <f t="shared" si="2"/>
        <v>1899</v>
      </c>
    </row>
    <row r="606">
      <c r="A606" s="20" t="s">
        <v>430</v>
      </c>
      <c r="B606" s="22">
        <v>42897.0</v>
      </c>
      <c r="C606" s="24">
        <v>205.70000000000002</v>
      </c>
      <c r="D606" s="24">
        <v>3.44</v>
      </c>
      <c r="E606" s="24">
        <v>35.4224</v>
      </c>
      <c r="F606" s="24">
        <v>0.0</v>
      </c>
      <c r="G606" s="15">
        <f t="shared" si="1"/>
        <v>6</v>
      </c>
      <c r="L606" s="24">
        <f t="shared" si="2"/>
        <v>1900</v>
      </c>
    </row>
    <row r="607">
      <c r="A607" s="20" t="s">
        <v>430</v>
      </c>
      <c r="B607" s="22">
        <v>42897.0</v>
      </c>
      <c r="C607" s="24">
        <v>364.37500000000006</v>
      </c>
      <c r="D607" s="24">
        <v>6.48</v>
      </c>
      <c r="E607" s="24">
        <v>551.0466</v>
      </c>
      <c r="F607" s="24">
        <v>1.0</v>
      </c>
      <c r="G607" s="15">
        <f t="shared" si="1"/>
        <v>6</v>
      </c>
      <c r="L607" s="24">
        <f t="shared" si="2"/>
        <v>1901</v>
      </c>
    </row>
    <row r="608">
      <c r="A608" s="20" t="s">
        <v>431</v>
      </c>
      <c r="B608" s="22">
        <v>42897.0</v>
      </c>
      <c r="C608" s="23">
        <v>4452.580000000001</v>
      </c>
      <c r="D608" s="24">
        <v>62.52000000000001</v>
      </c>
      <c r="E608" s="24">
        <v>205.4221</v>
      </c>
      <c r="F608" s="24">
        <v>0.0</v>
      </c>
      <c r="G608" s="15">
        <f t="shared" si="1"/>
        <v>6</v>
      </c>
      <c r="L608" s="24">
        <f t="shared" si="2"/>
        <v>1900</v>
      </c>
    </row>
    <row r="609">
      <c r="A609" s="20" t="s">
        <v>431</v>
      </c>
      <c r="B609" s="22">
        <v>42897.0</v>
      </c>
      <c r="C609" s="24">
        <v>1725.68</v>
      </c>
      <c r="D609" s="24">
        <v>24.0</v>
      </c>
      <c r="E609" s="24">
        <v>351.208</v>
      </c>
      <c r="F609" s="24">
        <v>1.0</v>
      </c>
      <c r="G609" s="15">
        <f t="shared" si="1"/>
        <v>6</v>
      </c>
      <c r="L609" s="24">
        <f t="shared" si="2"/>
        <v>1900</v>
      </c>
    </row>
    <row r="610">
      <c r="A610" s="20" t="s">
        <v>432</v>
      </c>
      <c r="B610" s="22">
        <v>42897.0</v>
      </c>
      <c r="C610" s="24">
        <v>907.3350000000002</v>
      </c>
      <c r="D610" s="24">
        <v>14.240000000000002</v>
      </c>
      <c r="E610" s="24">
        <v>45.46685</v>
      </c>
      <c r="F610" s="24">
        <v>0.0</v>
      </c>
      <c r="G610" s="15">
        <f t="shared" si="1"/>
        <v>6</v>
      </c>
      <c r="L610" s="24">
        <f t="shared" si="2"/>
        <v>1900</v>
      </c>
    </row>
    <row r="611">
      <c r="A611" s="20" t="s">
        <v>432</v>
      </c>
      <c r="B611" s="22">
        <v>42897.0</v>
      </c>
      <c r="C611" s="24">
        <v>674.2450000000001</v>
      </c>
      <c r="D611" s="24">
        <v>11.240000000000002</v>
      </c>
      <c r="E611" s="24">
        <v>77.97855</v>
      </c>
      <c r="F611" s="24">
        <v>1.0</v>
      </c>
      <c r="G611" s="15">
        <f t="shared" si="1"/>
        <v>6</v>
      </c>
      <c r="L611" s="24">
        <f t="shared" si="2"/>
        <v>1900</v>
      </c>
    </row>
    <row r="612">
      <c r="A612" s="20" t="s">
        <v>433</v>
      </c>
      <c r="B612" s="22">
        <v>42897.0</v>
      </c>
      <c r="C612" s="24">
        <v>873.8950000000001</v>
      </c>
      <c r="D612" s="24">
        <v>11.36</v>
      </c>
      <c r="E612" s="24">
        <v>0.0</v>
      </c>
      <c r="F612" s="24">
        <v>0.0</v>
      </c>
      <c r="G612" s="15">
        <f t="shared" si="1"/>
        <v>6</v>
      </c>
      <c r="L612" s="24">
        <f t="shared" si="2"/>
        <v>1899</v>
      </c>
    </row>
    <row r="613">
      <c r="A613" s="20" t="s">
        <v>433</v>
      </c>
      <c r="B613" s="22">
        <v>42897.0</v>
      </c>
      <c r="C613" s="24">
        <v>291.5</v>
      </c>
      <c r="D613" s="24">
        <v>4.08</v>
      </c>
      <c r="E613" s="24">
        <v>0.0</v>
      </c>
      <c r="F613" s="24">
        <v>1.0</v>
      </c>
      <c r="G613" s="15">
        <f t="shared" si="1"/>
        <v>6</v>
      </c>
      <c r="L613" s="24">
        <f t="shared" si="2"/>
        <v>1899</v>
      </c>
    </row>
    <row r="614">
      <c r="A614" s="20" t="s">
        <v>434</v>
      </c>
      <c r="B614" s="22">
        <v>42897.0</v>
      </c>
      <c r="C614" s="24">
        <v>865.0400000000001</v>
      </c>
      <c r="D614" s="24">
        <v>12.56</v>
      </c>
      <c r="E614" s="24">
        <v>109.39175</v>
      </c>
      <c r="F614" s="24">
        <v>0.0</v>
      </c>
      <c r="G614" s="15">
        <f t="shared" si="1"/>
        <v>6</v>
      </c>
      <c r="L614" s="24">
        <f t="shared" si="2"/>
        <v>1900</v>
      </c>
    </row>
    <row r="615">
      <c r="A615" s="20" t="s">
        <v>434</v>
      </c>
      <c r="B615" s="22">
        <v>42897.0</v>
      </c>
      <c r="C615" s="24">
        <v>344.57500000000005</v>
      </c>
      <c r="D615" s="24">
        <v>5.640000000000001</v>
      </c>
      <c r="E615" s="24">
        <v>423.72135000000003</v>
      </c>
      <c r="F615" s="24">
        <v>1.0</v>
      </c>
      <c r="G615" s="15">
        <f t="shared" si="1"/>
        <v>6</v>
      </c>
      <c r="L615" s="24">
        <f t="shared" si="2"/>
        <v>1901</v>
      </c>
    </row>
    <row r="616">
      <c r="A616" s="20" t="s">
        <v>435</v>
      </c>
      <c r="B616" s="22">
        <v>42897.0</v>
      </c>
      <c r="C616" s="23">
        <v>15206.510000000002</v>
      </c>
      <c r="D616" s="24">
        <v>187.84000000000003</v>
      </c>
      <c r="E616" s="24">
        <v>228.20655</v>
      </c>
      <c r="F616" s="24">
        <v>0.0</v>
      </c>
      <c r="G616" s="15">
        <f t="shared" si="1"/>
        <v>6</v>
      </c>
      <c r="L616" s="24">
        <f t="shared" si="2"/>
        <v>1900</v>
      </c>
    </row>
    <row r="617">
      <c r="A617" s="20" t="s">
        <v>435</v>
      </c>
      <c r="B617" s="22">
        <v>42897.0</v>
      </c>
      <c r="C617" s="23">
        <v>3605.195</v>
      </c>
      <c r="D617" s="24">
        <v>44.760000000000005</v>
      </c>
      <c r="E617" s="24">
        <v>272.02500000000003</v>
      </c>
      <c r="F617" s="24">
        <v>1.0</v>
      </c>
      <c r="G617" s="15">
        <f t="shared" si="1"/>
        <v>6</v>
      </c>
      <c r="L617" s="24">
        <f t="shared" si="2"/>
        <v>1900</v>
      </c>
    </row>
    <row r="618">
      <c r="A618" s="20" t="s">
        <v>436</v>
      </c>
      <c r="B618" s="22">
        <v>42897.0</v>
      </c>
      <c r="C618" s="23">
        <v>12031.525000000001</v>
      </c>
      <c r="D618" s="24">
        <v>176.08</v>
      </c>
      <c r="E618" s="24">
        <v>1224.2386</v>
      </c>
      <c r="F618" s="24">
        <v>0.0</v>
      </c>
      <c r="G618" s="15">
        <f t="shared" si="1"/>
        <v>6</v>
      </c>
      <c r="L618" s="24">
        <f t="shared" si="2"/>
        <v>1903</v>
      </c>
    </row>
    <row r="619">
      <c r="A619" s="20" t="s">
        <v>436</v>
      </c>
      <c r="B619" s="22">
        <v>42897.0</v>
      </c>
      <c r="C619" s="23">
        <v>9916.335000000001</v>
      </c>
      <c r="D619" s="24">
        <v>159.72000000000003</v>
      </c>
      <c r="E619" s="24">
        <v>8026.07845</v>
      </c>
      <c r="F619" s="24">
        <v>1.0</v>
      </c>
      <c r="G619" s="15">
        <f t="shared" si="1"/>
        <v>6</v>
      </c>
      <c r="L619" s="24">
        <f t="shared" si="2"/>
        <v>1921</v>
      </c>
    </row>
    <row r="620">
      <c r="A620" s="20" t="s">
        <v>437</v>
      </c>
      <c r="B620" s="22">
        <v>42897.0</v>
      </c>
      <c r="C620" s="23">
        <v>3205.62</v>
      </c>
      <c r="D620" s="24">
        <v>38.36000000000001</v>
      </c>
      <c r="E620" s="24">
        <v>1.352</v>
      </c>
      <c r="F620" s="24">
        <v>0.0</v>
      </c>
      <c r="G620" s="15">
        <f t="shared" si="1"/>
        <v>6</v>
      </c>
      <c r="L620" s="24">
        <f t="shared" si="2"/>
        <v>1899</v>
      </c>
    </row>
    <row r="621">
      <c r="A621" s="20" t="s">
        <v>437</v>
      </c>
      <c r="B621" s="22">
        <v>42897.0</v>
      </c>
      <c r="C621" s="24">
        <v>940.3900000000001</v>
      </c>
      <c r="D621" s="24">
        <v>10.280000000000001</v>
      </c>
      <c r="E621" s="24">
        <v>2.8340000000000005</v>
      </c>
      <c r="F621" s="24">
        <v>1.0</v>
      </c>
      <c r="G621" s="15">
        <f t="shared" si="1"/>
        <v>6</v>
      </c>
      <c r="L621" s="24">
        <f t="shared" si="2"/>
        <v>1900</v>
      </c>
    </row>
    <row r="622">
      <c r="A622" s="20" t="s">
        <v>438</v>
      </c>
      <c r="B622" s="22">
        <v>42897.0</v>
      </c>
      <c r="C622" s="23">
        <v>3483.645</v>
      </c>
      <c r="D622" s="24">
        <v>46.52</v>
      </c>
      <c r="E622" s="24">
        <v>1.7634500000000002</v>
      </c>
      <c r="F622" s="24">
        <v>0.0</v>
      </c>
      <c r="G622" s="15">
        <f t="shared" si="1"/>
        <v>6</v>
      </c>
      <c r="L622" s="24">
        <f t="shared" si="2"/>
        <v>1899</v>
      </c>
    </row>
    <row r="623">
      <c r="A623" s="20" t="s">
        <v>438</v>
      </c>
      <c r="B623" s="22">
        <v>42897.0</v>
      </c>
      <c r="C623" s="24">
        <v>2366.9800000000005</v>
      </c>
      <c r="D623" s="24">
        <v>33.68</v>
      </c>
      <c r="E623" s="24">
        <v>10.340850000000001</v>
      </c>
      <c r="F623" s="24">
        <v>1.0</v>
      </c>
      <c r="G623" s="15">
        <f t="shared" si="1"/>
        <v>6</v>
      </c>
      <c r="L623" s="24">
        <f t="shared" si="2"/>
        <v>1900</v>
      </c>
    </row>
    <row r="624">
      <c r="A624" s="20" t="s">
        <v>439</v>
      </c>
      <c r="B624" s="22">
        <v>42897.0</v>
      </c>
      <c r="C624" s="24">
        <v>117.04000000000002</v>
      </c>
      <c r="D624" s="24">
        <v>1.4000000000000001</v>
      </c>
      <c r="E624" s="24">
        <v>19.8354</v>
      </c>
      <c r="F624" s="24">
        <v>0.0</v>
      </c>
      <c r="G624" s="15">
        <f t="shared" si="1"/>
        <v>6</v>
      </c>
      <c r="L624" s="24">
        <f t="shared" si="2"/>
        <v>1900</v>
      </c>
    </row>
    <row r="625">
      <c r="A625" s="20" t="s">
        <v>439</v>
      </c>
      <c r="B625" s="22">
        <v>42897.0</v>
      </c>
      <c r="C625" s="24">
        <v>96.635</v>
      </c>
      <c r="D625" s="24">
        <v>1.1199999999999999</v>
      </c>
      <c r="E625" s="24">
        <v>143.4485</v>
      </c>
      <c r="F625" s="24">
        <v>1.0</v>
      </c>
      <c r="G625" s="15">
        <f t="shared" si="1"/>
        <v>6</v>
      </c>
      <c r="L625" s="24">
        <f t="shared" si="2"/>
        <v>1900</v>
      </c>
    </row>
    <row r="626">
      <c r="A626" s="20" t="s">
        <v>427</v>
      </c>
      <c r="B626" s="22">
        <v>42904.0</v>
      </c>
      <c r="C626" s="23">
        <v>7828.205000000001</v>
      </c>
      <c r="D626" s="24">
        <v>97.48</v>
      </c>
      <c r="E626" s="24">
        <v>358.85850000000005</v>
      </c>
      <c r="F626" s="24">
        <v>0.0</v>
      </c>
      <c r="G626" s="15">
        <f t="shared" si="1"/>
        <v>6</v>
      </c>
      <c r="L626" s="24">
        <f t="shared" si="2"/>
        <v>1900</v>
      </c>
    </row>
    <row r="627">
      <c r="A627" s="20" t="s">
        <v>427</v>
      </c>
      <c r="B627" s="22">
        <v>42904.0</v>
      </c>
      <c r="C627" s="24">
        <v>2116.2900000000004</v>
      </c>
      <c r="D627" s="24">
        <v>27.960000000000004</v>
      </c>
      <c r="E627" s="24">
        <v>339.04065</v>
      </c>
      <c r="F627" s="24">
        <v>1.0</v>
      </c>
      <c r="G627" s="15">
        <f t="shared" si="1"/>
        <v>6</v>
      </c>
      <c r="L627" s="24">
        <f t="shared" si="2"/>
        <v>1900</v>
      </c>
    </row>
    <row r="628">
      <c r="A628" s="20" t="s">
        <v>428</v>
      </c>
      <c r="B628" s="22">
        <v>42904.0</v>
      </c>
      <c r="C628" s="23">
        <v>21404.24</v>
      </c>
      <c r="D628" s="24">
        <v>285.44</v>
      </c>
      <c r="E628" s="24">
        <v>228.83055000000002</v>
      </c>
      <c r="F628" s="24">
        <v>0.0</v>
      </c>
      <c r="G628" s="15">
        <f t="shared" si="1"/>
        <v>6</v>
      </c>
      <c r="L628" s="24">
        <f t="shared" si="2"/>
        <v>1900</v>
      </c>
    </row>
    <row r="629">
      <c r="A629" s="20" t="s">
        <v>428</v>
      </c>
      <c r="B629" s="22">
        <v>42904.0</v>
      </c>
      <c r="C629" s="24">
        <v>1314.6650000000002</v>
      </c>
      <c r="D629" s="24">
        <v>17.32</v>
      </c>
      <c r="E629" s="24">
        <v>142.09715</v>
      </c>
      <c r="F629" s="24">
        <v>1.0</v>
      </c>
      <c r="G629" s="15">
        <f t="shared" si="1"/>
        <v>6</v>
      </c>
      <c r="L629" s="24">
        <f t="shared" si="2"/>
        <v>1900</v>
      </c>
    </row>
    <row r="630">
      <c r="A630" s="20" t="s">
        <v>429</v>
      </c>
      <c r="B630" s="22">
        <v>42904.0</v>
      </c>
      <c r="C630" s="23">
        <v>33632.005000000005</v>
      </c>
      <c r="D630" s="24">
        <v>427.48</v>
      </c>
      <c r="E630" s="24">
        <v>0.0</v>
      </c>
      <c r="F630" s="24">
        <v>0.0</v>
      </c>
      <c r="G630" s="15">
        <f t="shared" si="1"/>
        <v>6</v>
      </c>
      <c r="L630" s="24">
        <f t="shared" si="2"/>
        <v>1899</v>
      </c>
    </row>
    <row r="631">
      <c r="A631" s="20" t="s">
        <v>429</v>
      </c>
      <c r="B631" s="22">
        <v>42904.0</v>
      </c>
      <c r="C631" s="23">
        <v>6145.04</v>
      </c>
      <c r="D631" s="24">
        <v>83.64</v>
      </c>
      <c r="E631" s="24">
        <v>0.0</v>
      </c>
      <c r="F631" s="24">
        <v>1.0</v>
      </c>
      <c r="G631" s="15">
        <f t="shared" si="1"/>
        <v>6</v>
      </c>
      <c r="L631" s="24">
        <f t="shared" si="2"/>
        <v>1899</v>
      </c>
    </row>
    <row r="632">
      <c r="A632" s="20" t="s">
        <v>430</v>
      </c>
      <c r="B632" s="22">
        <v>42904.0</v>
      </c>
      <c r="C632" s="24">
        <v>320.87</v>
      </c>
      <c r="D632" s="24">
        <v>5.0</v>
      </c>
      <c r="E632" s="24">
        <v>49.09125</v>
      </c>
      <c r="F632" s="24">
        <v>0.0</v>
      </c>
      <c r="G632" s="15">
        <f t="shared" si="1"/>
        <v>6</v>
      </c>
      <c r="L632" s="24">
        <f t="shared" si="2"/>
        <v>1900</v>
      </c>
    </row>
    <row r="633">
      <c r="A633" s="20" t="s">
        <v>430</v>
      </c>
      <c r="B633" s="22">
        <v>42904.0</v>
      </c>
      <c r="C633" s="24">
        <v>311.245</v>
      </c>
      <c r="D633" s="24">
        <v>5.2</v>
      </c>
      <c r="E633" s="24">
        <v>425.66615</v>
      </c>
      <c r="F633" s="24">
        <v>1.0</v>
      </c>
      <c r="G633" s="15">
        <f t="shared" si="1"/>
        <v>6</v>
      </c>
      <c r="L633" s="24">
        <f t="shared" si="2"/>
        <v>1901</v>
      </c>
    </row>
    <row r="634">
      <c r="A634" s="20" t="s">
        <v>431</v>
      </c>
      <c r="B634" s="22">
        <v>42904.0</v>
      </c>
      <c r="C634" s="23">
        <v>3702.6000000000004</v>
      </c>
      <c r="D634" s="24">
        <v>52.400000000000006</v>
      </c>
      <c r="E634" s="24">
        <v>195.51675000000003</v>
      </c>
      <c r="F634" s="24">
        <v>0.0</v>
      </c>
      <c r="G634" s="15">
        <f t="shared" si="1"/>
        <v>6</v>
      </c>
      <c r="L634" s="24">
        <f t="shared" si="2"/>
        <v>1900</v>
      </c>
    </row>
    <row r="635">
      <c r="A635" s="20" t="s">
        <v>431</v>
      </c>
      <c r="B635" s="22">
        <v>42904.0</v>
      </c>
      <c r="C635" s="24">
        <v>1479.8300000000002</v>
      </c>
      <c r="D635" s="24">
        <v>22.200000000000003</v>
      </c>
      <c r="E635" s="24">
        <v>349.99250000000006</v>
      </c>
      <c r="F635" s="24">
        <v>1.0</v>
      </c>
      <c r="G635" s="15">
        <f t="shared" si="1"/>
        <v>6</v>
      </c>
      <c r="L635" s="24">
        <f t="shared" si="2"/>
        <v>1900</v>
      </c>
    </row>
    <row r="636">
      <c r="A636" s="20" t="s">
        <v>432</v>
      </c>
      <c r="B636" s="22">
        <v>42904.0</v>
      </c>
      <c r="C636" s="24">
        <v>729.355</v>
      </c>
      <c r="D636" s="24">
        <v>11.72</v>
      </c>
      <c r="E636" s="24">
        <v>37.455600000000004</v>
      </c>
      <c r="F636" s="24">
        <v>0.0</v>
      </c>
      <c r="G636" s="15">
        <f t="shared" si="1"/>
        <v>6</v>
      </c>
      <c r="L636" s="24">
        <f t="shared" si="2"/>
        <v>1900</v>
      </c>
    </row>
    <row r="637">
      <c r="A637" s="20" t="s">
        <v>432</v>
      </c>
      <c r="B637" s="22">
        <v>42904.0</v>
      </c>
      <c r="C637" s="24">
        <v>535.645</v>
      </c>
      <c r="D637" s="24">
        <v>9.200000000000001</v>
      </c>
      <c r="E637" s="24">
        <v>67.9783</v>
      </c>
      <c r="F637" s="24">
        <v>1.0</v>
      </c>
      <c r="G637" s="15">
        <f t="shared" si="1"/>
        <v>6</v>
      </c>
      <c r="L637" s="24">
        <f t="shared" si="2"/>
        <v>1900</v>
      </c>
    </row>
    <row r="638">
      <c r="A638" s="20" t="s">
        <v>433</v>
      </c>
      <c r="B638" s="22">
        <v>42904.0</v>
      </c>
      <c r="C638" s="24">
        <v>542.08</v>
      </c>
      <c r="D638" s="24">
        <v>7.359999999999999</v>
      </c>
      <c r="E638" s="24">
        <v>0.0</v>
      </c>
      <c r="F638" s="24">
        <v>0.0</v>
      </c>
      <c r="G638" s="15">
        <f t="shared" si="1"/>
        <v>6</v>
      </c>
      <c r="L638" s="24">
        <f t="shared" si="2"/>
        <v>1899</v>
      </c>
    </row>
    <row r="639">
      <c r="A639" s="20" t="s">
        <v>433</v>
      </c>
      <c r="B639" s="22">
        <v>42904.0</v>
      </c>
      <c r="C639" s="24">
        <v>146.52</v>
      </c>
      <c r="D639" s="24">
        <v>2.32</v>
      </c>
      <c r="E639" s="24">
        <v>0.0</v>
      </c>
      <c r="F639" s="24">
        <v>1.0</v>
      </c>
      <c r="G639" s="15">
        <f t="shared" si="1"/>
        <v>6</v>
      </c>
      <c r="L639" s="24">
        <f t="shared" si="2"/>
        <v>1899</v>
      </c>
    </row>
    <row r="640">
      <c r="A640" s="20" t="s">
        <v>434</v>
      </c>
      <c r="B640" s="22">
        <v>42904.0</v>
      </c>
      <c r="C640" s="24">
        <v>943.03</v>
      </c>
      <c r="D640" s="24">
        <v>14.32</v>
      </c>
      <c r="E640" s="24">
        <v>112.78995</v>
      </c>
      <c r="F640" s="24">
        <v>0.0</v>
      </c>
      <c r="G640" s="15">
        <f t="shared" si="1"/>
        <v>6</v>
      </c>
      <c r="L640" s="24">
        <f t="shared" si="2"/>
        <v>1900</v>
      </c>
    </row>
    <row r="641">
      <c r="A641" s="20" t="s">
        <v>434</v>
      </c>
      <c r="B641" s="22">
        <v>42904.0</v>
      </c>
      <c r="C641" s="24">
        <v>369.65500000000003</v>
      </c>
      <c r="D641" s="24">
        <v>6.04</v>
      </c>
      <c r="E641" s="24">
        <v>417.9123</v>
      </c>
      <c r="F641" s="24">
        <v>1.0</v>
      </c>
      <c r="G641" s="15">
        <f t="shared" si="1"/>
        <v>6</v>
      </c>
      <c r="L641" s="24">
        <f t="shared" si="2"/>
        <v>1901</v>
      </c>
    </row>
    <row r="642">
      <c r="A642" s="20" t="s">
        <v>435</v>
      </c>
      <c r="B642" s="22">
        <v>42904.0</v>
      </c>
      <c r="C642" s="23">
        <v>14745.555</v>
      </c>
      <c r="D642" s="24">
        <v>191.12</v>
      </c>
      <c r="E642" s="24">
        <v>235.48135</v>
      </c>
      <c r="F642" s="24">
        <v>0.0</v>
      </c>
      <c r="G642" s="15">
        <f t="shared" si="1"/>
        <v>6</v>
      </c>
      <c r="L642" s="24">
        <f t="shared" si="2"/>
        <v>1900</v>
      </c>
    </row>
    <row r="643">
      <c r="A643" s="20" t="s">
        <v>435</v>
      </c>
      <c r="B643" s="22">
        <v>42904.0</v>
      </c>
      <c r="C643" s="23">
        <v>3333.2200000000003</v>
      </c>
      <c r="D643" s="24">
        <v>44.24</v>
      </c>
      <c r="E643" s="24">
        <v>275.30490000000003</v>
      </c>
      <c r="F643" s="24">
        <v>1.0</v>
      </c>
      <c r="G643" s="15">
        <f t="shared" si="1"/>
        <v>6</v>
      </c>
      <c r="L643" s="24">
        <f t="shared" si="2"/>
        <v>1900</v>
      </c>
    </row>
    <row r="644">
      <c r="A644" s="20" t="s">
        <v>436</v>
      </c>
      <c r="B644" s="22">
        <v>42904.0</v>
      </c>
      <c r="C644" s="23">
        <v>10663.235</v>
      </c>
      <c r="D644" s="24">
        <v>164.84000000000003</v>
      </c>
      <c r="E644" s="24">
        <v>1342.95655</v>
      </c>
      <c r="F644" s="24">
        <v>0.0</v>
      </c>
      <c r="G644" s="15">
        <f t="shared" si="1"/>
        <v>6</v>
      </c>
      <c r="L644" s="24">
        <f t="shared" si="2"/>
        <v>1903</v>
      </c>
    </row>
    <row r="645">
      <c r="A645" s="20" t="s">
        <v>436</v>
      </c>
      <c r="B645" s="22">
        <v>42904.0</v>
      </c>
      <c r="C645" s="23">
        <v>7560.025000000001</v>
      </c>
      <c r="D645" s="24">
        <v>126.64000000000001</v>
      </c>
      <c r="E645" s="24">
        <v>9014.12655</v>
      </c>
      <c r="F645" s="24">
        <v>1.0</v>
      </c>
      <c r="G645" s="15">
        <f t="shared" si="1"/>
        <v>6</v>
      </c>
      <c r="L645" s="24">
        <f t="shared" si="2"/>
        <v>1924</v>
      </c>
    </row>
    <row r="646">
      <c r="A646" s="20" t="s">
        <v>437</v>
      </c>
      <c r="B646" s="22">
        <v>42904.0</v>
      </c>
      <c r="C646" s="23">
        <v>3549.645</v>
      </c>
      <c r="D646" s="24">
        <v>46.92</v>
      </c>
      <c r="E646" s="24">
        <v>1.6159000000000001</v>
      </c>
      <c r="F646" s="24">
        <v>0.0</v>
      </c>
      <c r="G646" s="15">
        <f t="shared" si="1"/>
        <v>6</v>
      </c>
      <c r="L646" s="24">
        <f t="shared" si="2"/>
        <v>1899</v>
      </c>
    </row>
    <row r="647">
      <c r="A647" s="20" t="s">
        <v>437</v>
      </c>
      <c r="B647" s="22">
        <v>42904.0</v>
      </c>
      <c r="C647" s="24">
        <v>730.455</v>
      </c>
      <c r="D647" s="24">
        <v>10.32</v>
      </c>
      <c r="E647" s="24">
        <v>3.0745000000000005</v>
      </c>
      <c r="F647" s="24">
        <v>1.0</v>
      </c>
      <c r="G647" s="15">
        <f t="shared" si="1"/>
        <v>6</v>
      </c>
      <c r="L647" s="24">
        <f t="shared" si="2"/>
        <v>1900</v>
      </c>
    </row>
    <row r="648">
      <c r="A648" s="20" t="s">
        <v>438</v>
      </c>
      <c r="B648" s="22">
        <v>42904.0</v>
      </c>
      <c r="C648" s="23">
        <v>3425.1250000000005</v>
      </c>
      <c r="D648" s="24">
        <v>49.2</v>
      </c>
      <c r="E648" s="24">
        <v>1.8284500000000001</v>
      </c>
      <c r="F648" s="24">
        <v>0.0</v>
      </c>
      <c r="G648" s="15">
        <f t="shared" si="1"/>
        <v>6</v>
      </c>
      <c r="L648" s="24">
        <f t="shared" si="2"/>
        <v>1899</v>
      </c>
    </row>
    <row r="649">
      <c r="A649" s="20" t="s">
        <v>438</v>
      </c>
      <c r="B649" s="22">
        <v>42904.0</v>
      </c>
      <c r="C649" s="24">
        <v>2063.16</v>
      </c>
      <c r="D649" s="24">
        <v>30.480000000000004</v>
      </c>
      <c r="E649" s="24">
        <v>9.61285</v>
      </c>
      <c r="F649" s="24">
        <v>1.0</v>
      </c>
      <c r="G649" s="15">
        <f t="shared" si="1"/>
        <v>6</v>
      </c>
      <c r="L649" s="24">
        <f t="shared" si="2"/>
        <v>1900</v>
      </c>
    </row>
    <row r="650">
      <c r="A650" s="20" t="s">
        <v>439</v>
      </c>
      <c r="B650" s="22">
        <v>42904.0</v>
      </c>
      <c r="C650" s="24">
        <v>105.60000000000001</v>
      </c>
      <c r="D650" s="24">
        <v>1.52</v>
      </c>
      <c r="E650" s="24">
        <v>20.814950000000003</v>
      </c>
      <c r="F650" s="24">
        <v>0.0</v>
      </c>
      <c r="G650" s="15">
        <f t="shared" si="1"/>
        <v>6</v>
      </c>
      <c r="L650" s="24">
        <f t="shared" si="2"/>
        <v>1900</v>
      </c>
    </row>
    <row r="651">
      <c r="A651" s="20" t="s">
        <v>439</v>
      </c>
      <c r="B651" s="22">
        <v>42904.0</v>
      </c>
      <c r="C651" s="24">
        <v>74.96500000000002</v>
      </c>
      <c r="D651" s="24">
        <v>1.16</v>
      </c>
      <c r="E651" s="24">
        <v>152.0805</v>
      </c>
      <c r="F651" s="24">
        <v>1.0</v>
      </c>
      <c r="G651" s="15">
        <f t="shared" si="1"/>
        <v>6</v>
      </c>
      <c r="L651" s="24">
        <f t="shared" si="2"/>
        <v>1900</v>
      </c>
    </row>
    <row r="652">
      <c r="A652" s="20" t="s">
        <v>440</v>
      </c>
      <c r="B652" s="22">
        <v>42911.0</v>
      </c>
      <c r="C652" s="24">
        <v>0.22000000000000003</v>
      </c>
      <c r="D652" s="24">
        <v>0.0</v>
      </c>
      <c r="E652" s="24">
        <v>0.0</v>
      </c>
      <c r="F652" s="24">
        <v>0.0</v>
      </c>
      <c r="G652" s="15">
        <f t="shared" si="1"/>
        <v>6</v>
      </c>
      <c r="L652" s="24">
        <f t="shared" si="2"/>
        <v>1899</v>
      </c>
    </row>
    <row r="653">
      <c r="A653" s="20" t="s">
        <v>427</v>
      </c>
      <c r="B653" s="22">
        <v>42911.0</v>
      </c>
      <c r="C653" s="23">
        <v>7084.110000000001</v>
      </c>
      <c r="D653" s="24">
        <v>94.04</v>
      </c>
      <c r="E653" s="24">
        <v>250.35854999999998</v>
      </c>
      <c r="F653" s="24">
        <v>0.0</v>
      </c>
      <c r="G653" s="15">
        <f t="shared" si="1"/>
        <v>6</v>
      </c>
      <c r="L653" s="24">
        <f t="shared" si="2"/>
        <v>1900</v>
      </c>
    </row>
    <row r="654">
      <c r="A654" s="20" t="s">
        <v>427</v>
      </c>
      <c r="B654" s="22">
        <v>42911.0</v>
      </c>
      <c r="C654" s="24">
        <v>1789.9750000000001</v>
      </c>
      <c r="D654" s="24">
        <v>25.64</v>
      </c>
      <c r="E654" s="24">
        <v>247.13715000000002</v>
      </c>
      <c r="F654" s="24">
        <v>1.0</v>
      </c>
      <c r="G654" s="15">
        <f t="shared" si="1"/>
        <v>6</v>
      </c>
      <c r="L654" s="24">
        <f t="shared" si="2"/>
        <v>1900</v>
      </c>
    </row>
    <row r="655">
      <c r="A655" s="20" t="s">
        <v>428</v>
      </c>
      <c r="B655" s="22">
        <v>42911.0</v>
      </c>
      <c r="C655" s="23">
        <v>20580.175000000003</v>
      </c>
      <c r="D655" s="24">
        <v>283.0</v>
      </c>
      <c r="E655" s="24">
        <v>196.36370000000002</v>
      </c>
      <c r="F655" s="24">
        <v>0.0</v>
      </c>
      <c r="G655" s="15">
        <f t="shared" si="1"/>
        <v>6</v>
      </c>
      <c r="L655" s="24">
        <f t="shared" si="2"/>
        <v>1900</v>
      </c>
    </row>
    <row r="656">
      <c r="A656" s="20" t="s">
        <v>428</v>
      </c>
      <c r="B656" s="22">
        <v>42911.0</v>
      </c>
      <c r="C656" s="24">
        <v>1382.0400000000002</v>
      </c>
      <c r="D656" s="24">
        <v>18.48</v>
      </c>
      <c r="E656" s="24">
        <v>125.35510000000001</v>
      </c>
      <c r="F656" s="24">
        <v>1.0</v>
      </c>
      <c r="G656" s="15">
        <f t="shared" si="1"/>
        <v>6</v>
      </c>
      <c r="L656" s="24">
        <f t="shared" si="2"/>
        <v>1900</v>
      </c>
    </row>
    <row r="657">
      <c r="A657" s="20" t="s">
        <v>429</v>
      </c>
      <c r="B657" s="22">
        <v>42911.0</v>
      </c>
      <c r="C657" s="23">
        <v>36816.065</v>
      </c>
      <c r="D657" s="24">
        <v>466.36000000000007</v>
      </c>
      <c r="E657" s="24">
        <v>0.0</v>
      </c>
      <c r="F657" s="24">
        <v>0.0</v>
      </c>
      <c r="G657" s="15">
        <f t="shared" si="1"/>
        <v>6</v>
      </c>
      <c r="L657" s="24">
        <f t="shared" si="2"/>
        <v>1899</v>
      </c>
    </row>
    <row r="658">
      <c r="A658" s="20" t="s">
        <v>429</v>
      </c>
      <c r="B658" s="22">
        <v>42911.0</v>
      </c>
      <c r="C658" s="23">
        <v>7756.430000000001</v>
      </c>
      <c r="D658" s="24">
        <v>107.24000000000001</v>
      </c>
      <c r="E658" s="24">
        <v>0.0</v>
      </c>
      <c r="F658" s="24">
        <v>1.0</v>
      </c>
      <c r="G658" s="15">
        <f t="shared" si="1"/>
        <v>6</v>
      </c>
      <c r="L658" s="24">
        <f t="shared" si="2"/>
        <v>1899</v>
      </c>
    </row>
    <row r="659">
      <c r="A659" s="20" t="s">
        <v>430</v>
      </c>
      <c r="B659" s="22">
        <v>42911.0</v>
      </c>
      <c r="C659" s="24">
        <v>343.20000000000005</v>
      </c>
      <c r="D659" s="24">
        <v>5.800000000000001</v>
      </c>
      <c r="E659" s="24">
        <v>50.2138</v>
      </c>
      <c r="F659" s="24">
        <v>0.0</v>
      </c>
      <c r="G659" s="15">
        <f t="shared" si="1"/>
        <v>6</v>
      </c>
      <c r="L659" s="24">
        <f t="shared" si="2"/>
        <v>1900</v>
      </c>
    </row>
    <row r="660">
      <c r="A660" s="20" t="s">
        <v>430</v>
      </c>
      <c r="B660" s="22">
        <v>42911.0</v>
      </c>
      <c r="C660" s="24">
        <v>315.75500000000005</v>
      </c>
      <c r="D660" s="24">
        <v>5.920000000000001</v>
      </c>
      <c r="E660" s="24">
        <v>401.83650000000006</v>
      </c>
      <c r="F660" s="24">
        <v>1.0</v>
      </c>
      <c r="G660" s="15">
        <f t="shared" si="1"/>
        <v>6</v>
      </c>
      <c r="L660" s="24">
        <f t="shared" si="2"/>
        <v>1901</v>
      </c>
    </row>
    <row r="661">
      <c r="A661" s="20" t="s">
        <v>431</v>
      </c>
      <c r="B661" s="22">
        <v>42911.0</v>
      </c>
      <c r="C661" s="23">
        <v>4599.320000000001</v>
      </c>
      <c r="D661" s="24">
        <v>66.12</v>
      </c>
      <c r="E661" s="24">
        <v>270.28430000000003</v>
      </c>
      <c r="F661" s="24">
        <v>0.0</v>
      </c>
      <c r="G661" s="15">
        <f t="shared" si="1"/>
        <v>6</v>
      </c>
      <c r="L661" s="24">
        <f t="shared" si="2"/>
        <v>1900</v>
      </c>
    </row>
    <row r="662">
      <c r="A662" s="20" t="s">
        <v>431</v>
      </c>
      <c r="B662" s="22">
        <v>42911.0</v>
      </c>
      <c r="C662" s="24">
        <v>1755.16</v>
      </c>
      <c r="D662" s="24">
        <v>26.400000000000002</v>
      </c>
      <c r="E662" s="24">
        <v>532.4696</v>
      </c>
      <c r="F662" s="24">
        <v>1.0</v>
      </c>
      <c r="G662" s="15">
        <f t="shared" si="1"/>
        <v>6</v>
      </c>
      <c r="L662" s="24">
        <f t="shared" si="2"/>
        <v>1901</v>
      </c>
    </row>
    <row r="663">
      <c r="A663" s="20" t="s">
        <v>432</v>
      </c>
      <c r="B663" s="22">
        <v>42911.0</v>
      </c>
      <c r="C663" s="24">
        <v>1088.7250000000001</v>
      </c>
      <c r="D663" s="24">
        <v>16.64</v>
      </c>
      <c r="E663" s="24">
        <v>44.03945</v>
      </c>
      <c r="F663" s="24">
        <v>0.0</v>
      </c>
      <c r="G663" s="15">
        <f t="shared" si="1"/>
        <v>6</v>
      </c>
      <c r="L663" s="24">
        <f t="shared" si="2"/>
        <v>1900</v>
      </c>
    </row>
    <row r="664">
      <c r="A664" s="20" t="s">
        <v>432</v>
      </c>
      <c r="B664" s="22">
        <v>42911.0</v>
      </c>
      <c r="C664" s="24">
        <v>713.955</v>
      </c>
      <c r="D664" s="24">
        <v>12.56</v>
      </c>
      <c r="E664" s="24">
        <v>80.8392</v>
      </c>
      <c r="F664" s="24">
        <v>1.0</v>
      </c>
      <c r="G664" s="15">
        <f t="shared" si="1"/>
        <v>6</v>
      </c>
      <c r="L664" s="24">
        <f t="shared" si="2"/>
        <v>1900</v>
      </c>
    </row>
    <row r="665">
      <c r="A665" s="20" t="s">
        <v>433</v>
      </c>
      <c r="B665" s="22">
        <v>42911.0</v>
      </c>
      <c r="C665" s="24">
        <v>566.7200000000001</v>
      </c>
      <c r="D665" s="24">
        <v>7.120000000000001</v>
      </c>
      <c r="E665" s="24">
        <v>0.0</v>
      </c>
      <c r="F665" s="24">
        <v>0.0</v>
      </c>
      <c r="G665" s="15">
        <f t="shared" si="1"/>
        <v>6</v>
      </c>
      <c r="L665" s="24">
        <f t="shared" si="2"/>
        <v>1899</v>
      </c>
    </row>
    <row r="666">
      <c r="A666" s="20" t="s">
        <v>433</v>
      </c>
      <c r="B666" s="22">
        <v>42911.0</v>
      </c>
      <c r="C666" s="24">
        <v>210.70500000000004</v>
      </c>
      <c r="D666" s="24">
        <v>2.64</v>
      </c>
      <c r="E666" s="24">
        <v>0.0</v>
      </c>
      <c r="F666" s="24">
        <v>1.0</v>
      </c>
      <c r="G666" s="15">
        <f t="shared" si="1"/>
        <v>6</v>
      </c>
      <c r="L666" s="24">
        <f t="shared" si="2"/>
        <v>1899</v>
      </c>
    </row>
    <row r="667">
      <c r="A667" s="20" t="s">
        <v>434</v>
      </c>
      <c r="B667" s="22">
        <v>42911.0</v>
      </c>
      <c r="C667" s="24">
        <v>743.6</v>
      </c>
      <c r="D667" s="24">
        <v>11.440000000000001</v>
      </c>
      <c r="E667" s="24">
        <v>89.8781</v>
      </c>
      <c r="F667" s="24">
        <v>0.0</v>
      </c>
      <c r="G667" s="15">
        <f t="shared" si="1"/>
        <v>6</v>
      </c>
      <c r="L667" s="24">
        <f t="shared" si="2"/>
        <v>1900</v>
      </c>
    </row>
    <row r="668">
      <c r="A668" s="20" t="s">
        <v>434</v>
      </c>
      <c r="B668" s="22">
        <v>42911.0</v>
      </c>
      <c r="C668" s="24">
        <v>255.75000000000003</v>
      </c>
      <c r="D668" s="24">
        <v>4.2</v>
      </c>
      <c r="E668" s="24">
        <v>352.47420000000005</v>
      </c>
      <c r="F668" s="24">
        <v>1.0</v>
      </c>
      <c r="G668" s="15">
        <f t="shared" si="1"/>
        <v>6</v>
      </c>
      <c r="L668" s="24">
        <f t="shared" si="2"/>
        <v>1900</v>
      </c>
    </row>
    <row r="669">
      <c r="A669" s="20" t="s">
        <v>435</v>
      </c>
      <c r="B669" s="22">
        <v>42911.0</v>
      </c>
      <c r="C669" s="23">
        <v>16220.875000000002</v>
      </c>
      <c r="D669" s="24">
        <v>221.88000000000002</v>
      </c>
      <c r="E669" s="24">
        <v>250.46060000000003</v>
      </c>
      <c r="F669" s="24">
        <v>0.0</v>
      </c>
      <c r="G669" s="15">
        <f t="shared" si="1"/>
        <v>6</v>
      </c>
      <c r="L669" s="24">
        <f t="shared" si="2"/>
        <v>1900</v>
      </c>
    </row>
    <row r="670">
      <c r="A670" s="20" t="s">
        <v>435</v>
      </c>
      <c r="B670" s="22">
        <v>42911.0</v>
      </c>
      <c r="C670" s="23">
        <v>3877.17</v>
      </c>
      <c r="D670" s="24">
        <v>52.6</v>
      </c>
      <c r="E670" s="24">
        <v>275.88730000000004</v>
      </c>
      <c r="F670" s="24">
        <v>1.0</v>
      </c>
      <c r="G670" s="15">
        <f t="shared" si="1"/>
        <v>6</v>
      </c>
      <c r="L670" s="24">
        <f t="shared" si="2"/>
        <v>1900</v>
      </c>
    </row>
    <row r="671">
      <c r="A671" s="20" t="s">
        <v>436</v>
      </c>
      <c r="B671" s="22">
        <v>42911.0</v>
      </c>
      <c r="C671" s="23">
        <v>13791.085000000001</v>
      </c>
      <c r="D671" s="24">
        <v>221.76</v>
      </c>
      <c r="E671" s="24">
        <v>1937.988</v>
      </c>
      <c r="F671" s="24">
        <v>0.0</v>
      </c>
      <c r="G671" s="15">
        <f t="shared" si="1"/>
        <v>6</v>
      </c>
      <c r="L671" s="24">
        <f t="shared" si="2"/>
        <v>1905</v>
      </c>
    </row>
    <row r="672">
      <c r="A672" s="20" t="s">
        <v>436</v>
      </c>
      <c r="B672" s="22">
        <v>42911.0</v>
      </c>
      <c r="C672" s="23">
        <v>11189.2</v>
      </c>
      <c r="D672" s="24">
        <v>185.84000000000003</v>
      </c>
      <c r="E672" s="24">
        <v>12642.62415</v>
      </c>
      <c r="F672" s="24">
        <v>1.0</v>
      </c>
      <c r="G672" s="15">
        <f t="shared" si="1"/>
        <v>6</v>
      </c>
      <c r="L672" s="24">
        <f t="shared" si="2"/>
        <v>1934</v>
      </c>
    </row>
    <row r="673">
      <c r="A673" s="20" t="s">
        <v>437</v>
      </c>
      <c r="B673" s="22">
        <v>42911.0</v>
      </c>
      <c r="C673" s="23">
        <v>3992.3400000000006</v>
      </c>
      <c r="D673" s="24">
        <v>53.6</v>
      </c>
      <c r="E673" s="24">
        <v>1.8226</v>
      </c>
      <c r="F673" s="24">
        <v>0.0</v>
      </c>
      <c r="G673" s="15">
        <f t="shared" si="1"/>
        <v>6</v>
      </c>
      <c r="L673" s="24">
        <f t="shared" si="2"/>
        <v>1899</v>
      </c>
    </row>
    <row r="674">
      <c r="A674" s="20" t="s">
        <v>437</v>
      </c>
      <c r="B674" s="22">
        <v>42911.0</v>
      </c>
      <c r="C674" s="24">
        <v>965.4150000000001</v>
      </c>
      <c r="D674" s="24">
        <v>13.36</v>
      </c>
      <c r="E674" s="24">
        <v>3.6919999999999997</v>
      </c>
      <c r="F674" s="24">
        <v>1.0</v>
      </c>
      <c r="G674" s="15">
        <f t="shared" si="1"/>
        <v>6</v>
      </c>
      <c r="L674" s="24">
        <f t="shared" si="2"/>
        <v>1900</v>
      </c>
    </row>
    <row r="675">
      <c r="A675" s="20" t="s">
        <v>438</v>
      </c>
      <c r="B675" s="22">
        <v>42911.0</v>
      </c>
      <c r="C675" s="23">
        <v>3477.21</v>
      </c>
      <c r="D675" s="24">
        <v>51.52000000000001</v>
      </c>
      <c r="E675" s="24">
        <v>1.87785</v>
      </c>
      <c r="F675" s="24">
        <v>0.0</v>
      </c>
      <c r="G675" s="15">
        <f t="shared" si="1"/>
        <v>6</v>
      </c>
      <c r="L675" s="24">
        <f t="shared" si="2"/>
        <v>1899</v>
      </c>
    </row>
    <row r="676">
      <c r="A676" s="20" t="s">
        <v>438</v>
      </c>
      <c r="B676" s="22">
        <v>42911.0</v>
      </c>
      <c r="C676" s="24">
        <v>2080.485</v>
      </c>
      <c r="D676" s="24">
        <v>32.44</v>
      </c>
      <c r="E676" s="24">
        <v>9.6213</v>
      </c>
      <c r="F676" s="24">
        <v>1.0</v>
      </c>
      <c r="G676" s="15">
        <f t="shared" si="1"/>
        <v>6</v>
      </c>
      <c r="L676" s="24">
        <f t="shared" si="2"/>
        <v>1900</v>
      </c>
    </row>
    <row r="677">
      <c r="A677" s="20" t="s">
        <v>439</v>
      </c>
      <c r="B677" s="22">
        <v>42911.0</v>
      </c>
      <c r="C677" s="24">
        <v>536.745</v>
      </c>
      <c r="D677" s="24">
        <v>8.4</v>
      </c>
      <c r="E677" s="24">
        <v>45.72035</v>
      </c>
      <c r="F677" s="24">
        <v>0.0</v>
      </c>
      <c r="G677" s="15">
        <f t="shared" si="1"/>
        <v>6</v>
      </c>
      <c r="L677" s="24">
        <f t="shared" si="2"/>
        <v>1900</v>
      </c>
    </row>
    <row r="678">
      <c r="A678" s="20" t="s">
        <v>439</v>
      </c>
      <c r="B678" s="22">
        <v>42911.0</v>
      </c>
      <c r="C678" s="24">
        <v>651.2</v>
      </c>
      <c r="D678" s="24">
        <v>9.96</v>
      </c>
      <c r="E678" s="24">
        <v>1404.5655</v>
      </c>
      <c r="F678" s="24">
        <v>1.0</v>
      </c>
      <c r="G678" s="15">
        <f t="shared" si="1"/>
        <v>6</v>
      </c>
      <c r="L678" s="24">
        <f t="shared" si="2"/>
        <v>1903</v>
      </c>
    </row>
    <row r="679">
      <c r="A679" s="20" t="s">
        <v>440</v>
      </c>
      <c r="B679" s="22">
        <v>42918.0</v>
      </c>
      <c r="C679" s="24">
        <v>0.385</v>
      </c>
      <c r="D679" s="24">
        <v>0.0</v>
      </c>
      <c r="E679" s="24">
        <v>0.0</v>
      </c>
      <c r="F679" s="24">
        <v>0.0</v>
      </c>
      <c r="G679" s="15">
        <f t="shared" si="1"/>
        <v>7</v>
      </c>
      <c r="L679" s="24">
        <f t="shared" si="2"/>
        <v>1899</v>
      </c>
    </row>
    <row r="680">
      <c r="A680" s="20" t="s">
        <v>427</v>
      </c>
      <c r="B680" s="22">
        <v>42918.0</v>
      </c>
      <c r="C680" s="23">
        <v>6591.585000000001</v>
      </c>
      <c r="D680" s="24">
        <v>84.88</v>
      </c>
      <c r="E680" s="24">
        <v>302.96955</v>
      </c>
      <c r="F680" s="24">
        <v>0.0</v>
      </c>
      <c r="G680" s="15">
        <f t="shared" si="1"/>
        <v>7</v>
      </c>
      <c r="L680" s="24">
        <f t="shared" si="2"/>
        <v>1900</v>
      </c>
    </row>
    <row r="681">
      <c r="A681" s="20" t="s">
        <v>427</v>
      </c>
      <c r="B681" s="22">
        <v>42918.0</v>
      </c>
      <c r="C681" s="24">
        <v>1902.45</v>
      </c>
      <c r="D681" s="24">
        <v>26.64</v>
      </c>
      <c r="E681" s="24">
        <v>318.6716</v>
      </c>
      <c r="F681" s="24">
        <v>1.0</v>
      </c>
      <c r="G681" s="15">
        <f t="shared" si="1"/>
        <v>7</v>
      </c>
      <c r="L681" s="24">
        <f t="shared" si="2"/>
        <v>1900</v>
      </c>
    </row>
    <row r="682">
      <c r="A682" s="20" t="s">
        <v>428</v>
      </c>
      <c r="B682" s="22">
        <v>42918.0</v>
      </c>
      <c r="C682" s="23">
        <v>11813.945000000002</v>
      </c>
      <c r="D682" s="24">
        <v>165.4</v>
      </c>
      <c r="E682" s="24">
        <v>153.95770000000002</v>
      </c>
      <c r="F682" s="24">
        <v>0.0</v>
      </c>
      <c r="G682" s="15">
        <f t="shared" si="1"/>
        <v>7</v>
      </c>
      <c r="L682" s="24">
        <f t="shared" si="2"/>
        <v>1900</v>
      </c>
    </row>
    <row r="683">
      <c r="A683" s="20" t="s">
        <v>428</v>
      </c>
      <c r="B683" s="22">
        <v>42918.0</v>
      </c>
      <c r="C683" s="24">
        <v>1205.93</v>
      </c>
      <c r="D683" s="24">
        <v>15.440000000000001</v>
      </c>
      <c r="E683" s="24">
        <v>115.9314</v>
      </c>
      <c r="F683" s="24">
        <v>1.0</v>
      </c>
      <c r="G683" s="15">
        <f t="shared" si="1"/>
        <v>7</v>
      </c>
      <c r="L683" s="24">
        <f t="shared" si="2"/>
        <v>1900</v>
      </c>
    </row>
    <row r="684">
      <c r="A684" s="20" t="s">
        <v>429</v>
      </c>
      <c r="B684" s="22">
        <v>42918.0</v>
      </c>
      <c r="C684" s="23">
        <v>29614.640000000003</v>
      </c>
      <c r="D684" s="24">
        <v>390.92</v>
      </c>
      <c r="E684" s="24">
        <v>0.0</v>
      </c>
      <c r="F684" s="24">
        <v>0.0</v>
      </c>
      <c r="G684" s="15">
        <f t="shared" si="1"/>
        <v>7</v>
      </c>
      <c r="L684" s="24">
        <f t="shared" si="2"/>
        <v>1899</v>
      </c>
    </row>
    <row r="685">
      <c r="A685" s="20" t="s">
        <v>429</v>
      </c>
      <c r="B685" s="22">
        <v>42918.0</v>
      </c>
      <c r="C685" s="23">
        <v>7344.260000000001</v>
      </c>
      <c r="D685" s="24">
        <v>99.24000000000001</v>
      </c>
      <c r="E685" s="24">
        <v>0.0</v>
      </c>
      <c r="F685" s="24">
        <v>1.0</v>
      </c>
      <c r="G685" s="15">
        <f t="shared" si="1"/>
        <v>7</v>
      </c>
      <c r="L685" s="24">
        <f t="shared" si="2"/>
        <v>1899</v>
      </c>
    </row>
    <row r="686">
      <c r="A686" s="20" t="s">
        <v>430</v>
      </c>
      <c r="B686" s="22">
        <v>42918.0</v>
      </c>
      <c r="C686" s="24">
        <v>364.43000000000006</v>
      </c>
      <c r="D686" s="24">
        <v>6.08</v>
      </c>
      <c r="E686" s="24">
        <v>32.2647</v>
      </c>
      <c r="F686" s="24">
        <v>0.0</v>
      </c>
      <c r="G686" s="15">
        <f t="shared" si="1"/>
        <v>7</v>
      </c>
      <c r="L686" s="24">
        <f t="shared" si="2"/>
        <v>1900</v>
      </c>
    </row>
    <row r="687">
      <c r="A687" s="20" t="s">
        <v>430</v>
      </c>
      <c r="B687" s="22">
        <v>42918.0</v>
      </c>
      <c r="C687" s="24">
        <v>471.90000000000003</v>
      </c>
      <c r="D687" s="24">
        <v>8.16</v>
      </c>
      <c r="E687" s="24">
        <v>399.14875000000006</v>
      </c>
      <c r="F687" s="24">
        <v>1.0</v>
      </c>
      <c r="G687" s="15">
        <f t="shared" si="1"/>
        <v>7</v>
      </c>
      <c r="L687" s="24">
        <f t="shared" si="2"/>
        <v>1901</v>
      </c>
    </row>
    <row r="688">
      <c r="A688" s="20" t="s">
        <v>431</v>
      </c>
      <c r="B688" s="22">
        <v>42918.0</v>
      </c>
      <c r="C688" s="23">
        <v>4841.43</v>
      </c>
      <c r="D688" s="24">
        <v>69.12</v>
      </c>
      <c r="E688" s="24">
        <v>384.92740000000003</v>
      </c>
      <c r="F688" s="24">
        <v>0.0</v>
      </c>
      <c r="G688" s="15">
        <f t="shared" si="1"/>
        <v>7</v>
      </c>
      <c r="L688" s="24">
        <f t="shared" si="2"/>
        <v>1901</v>
      </c>
    </row>
    <row r="689">
      <c r="A689" s="20" t="s">
        <v>431</v>
      </c>
      <c r="B689" s="22">
        <v>42918.0</v>
      </c>
      <c r="C689" s="24">
        <v>1935.1200000000001</v>
      </c>
      <c r="D689" s="24">
        <v>27.880000000000003</v>
      </c>
      <c r="E689" s="24">
        <v>787.7792000000001</v>
      </c>
      <c r="F689" s="24">
        <v>1.0</v>
      </c>
      <c r="G689" s="15">
        <f t="shared" si="1"/>
        <v>7</v>
      </c>
      <c r="L689" s="24">
        <f t="shared" si="2"/>
        <v>1902</v>
      </c>
    </row>
    <row r="690">
      <c r="A690" s="20" t="s">
        <v>432</v>
      </c>
      <c r="B690" s="22">
        <v>42918.0</v>
      </c>
      <c r="C690" s="24">
        <v>993.3000000000001</v>
      </c>
      <c r="D690" s="24">
        <v>15.080000000000002</v>
      </c>
      <c r="E690" s="24">
        <v>42.57825</v>
      </c>
      <c r="F690" s="24">
        <v>0.0</v>
      </c>
      <c r="G690" s="15">
        <f t="shared" si="1"/>
        <v>7</v>
      </c>
      <c r="L690" s="24">
        <f t="shared" si="2"/>
        <v>1900</v>
      </c>
    </row>
    <row r="691">
      <c r="A691" s="20" t="s">
        <v>432</v>
      </c>
      <c r="B691" s="22">
        <v>42918.0</v>
      </c>
      <c r="C691" s="24">
        <v>689.975</v>
      </c>
      <c r="D691" s="24">
        <v>10.840000000000002</v>
      </c>
      <c r="E691" s="24">
        <v>74.9177</v>
      </c>
      <c r="F691" s="24">
        <v>1.0</v>
      </c>
      <c r="G691" s="15">
        <f t="shared" si="1"/>
        <v>7</v>
      </c>
      <c r="L691" s="24">
        <f t="shared" si="2"/>
        <v>1900</v>
      </c>
    </row>
    <row r="692">
      <c r="A692" s="20" t="s">
        <v>433</v>
      </c>
      <c r="B692" s="22">
        <v>42918.0</v>
      </c>
      <c r="C692" s="24">
        <v>618.585</v>
      </c>
      <c r="D692" s="24">
        <v>8.040000000000001</v>
      </c>
      <c r="E692" s="24">
        <v>0.0</v>
      </c>
      <c r="F692" s="24">
        <v>0.0</v>
      </c>
      <c r="G692" s="15">
        <f t="shared" si="1"/>
        <v>7</v>
      </c>
      <c r="L692" s="24">
        <f t="shared" si="2"/>
        <v>1899</v>
      </c>
    </row>
    <row r="693">
      <c r="A693" s="20" t="s">
        <v>433</v>
      </c>
      <c r="B693" s="22">
        <v>42918.0</v>
      </c>
      <c r="C693" s="24">
        <v>175.12</v>
      </c>
      <c r="D693" s="24">
        <v>2.6</v>
      </c>
      <c r="E693" s="24">
        <v>0.0</v>
      </c>
      <c r="F693" s="24">
        <v>1.0</v>
      </c>
      <c r="G693" s="15">
        <f t="shared" si="1"/>
        <v>7</v>
      </c>
      <c r="L693" s="24">
        <f t="shared" si="2"/>
        <v>1899</v>
      </c>
    </row>
    <row r="694">
      <c r="A694" s="20" t="s">
        <v>434</v>
      </c>
      <c r="B694" s="22">
        <v>42918.0</v>
      </c>
      <c r="C694" s="24">
        <v>791.2850000000001</v>
      </c>
      <c r="D694" s="24">
        <v>12.56</v>
      </c>
      <c r="E694" s="24">
        <v>73.3954</v>
      </c>
      <c r="F694" s="24">
        <v>0.0</v>
      </c>
      <c r="G694" s="15">
        <f t="shared" si="1"/>
        <v>7</v>
      </c>
      <c r="L694" s="24">
        <f t="shared" si="2"/>
        <v>1900</v>
      </c>
    </row>
    <row r="695">
      <c r="A695" s="20" t="s">
        <v>434</v>
      </c>
      <c r="B695" s="22">
        <v>42918.0</v>
      </c>
      <c r="C695" s="24">
        <v>461.50500000000005</v>
      </c>
      <c r="D695" s="24">
        <v>8.120000000000001</v>
      </c>
      <c r="E695" s="24">
        <v>347.9619</v>
      </c>
      <c r="F695" s="24">
        <v>1.0</v>
      </c>
      <c r="G695" s="15">
        <f t="shared" si="1"/>
        <v>7</v>
      </c>
      <c r="L695" s="24">
        <f t="shared" si="2"/>
        <v>1900</v>
      </c>
    </row>
    <row r="696">
      <c r="A696" s="20" t="s">
        <v>435</v>
      </c>
      <c r="B696" s="22">
        <v>42918.0</v>
      </c>
      <c r="C696" s="23">
        <v>15288.79</v>
      </c>
      <c r="D696" s="24">
        <v>206.04000000000002</v>
      </c>
      <c r="E696" s="24">
        <v>228.1162</v>
      </c>
      <c r="F696" s="24">
        <v>0.0</v>
      </c>
      <c r="G696" s="15">
        <f t="shared" si="1"/>
        <v>7</v>
      </c>
      <c r="L696" s="24">
        <f t="shared" si="2"/>
        <v>1900</v>
      </c>
    </row>
    <row r="697">
      <c r="A697" s="20" t="s">
        <v>435</v>
      </c>
      <c r="B697" s="22">
        <v>42918.0</v>
      </c>
      <c r="C697" s="23">
        <v>4005.5400000000004</v>
      </c>
      <c r="D697" s="24">
        <v>53.28</v>
      </c>
      <c r="E697" s="24">
        <v>282.80785000000003</v>
      </c>
      <c r="F697" s="24">
        <v>1.0</v>
      </c>
      <c r="G697" s="15">
        <f t="shared" si="1"/>
        <v>7</v>
      </c>
      <c r="L697" s="24">
        <f t="shared" si="2"/>
        <v>1900</v>
      </c>
    </row>
    <row r="698">
      <c r="A698" s="20" t="s">
        <v>436</v>
      </c>
      <c r="B698" s="22">
        <v>42918.0</v>
      </c>
      <c r="C698" s="23">
        <v>14105.685000000001</v>
      </c>
      <c r="D698" s="24">
        <v>221.36</v>
      </c>
      <c r="E698" s="24">
        <v>1784.0563000000002</v>
      </c>
      <c r="F698" s="24">
        <v>0.0</v>
      </c>
      <c r="G698" s="15">
        <f t="shared" si="1"/>
        <v>7</v>
      </c>
      <c r="L698" s="24">
        <f t="shared" si="2"/>
        <v>1904</v>
      </c>
    </row>
    <row r="699">
      <c r="A699" s="20" t="s">
        <v>436</v>
      </c>
      <c r="B699" s="22">
        <v>42918.0</v>
      </c>
      <c r="C699" s="23">
        <v>11151.085000000001</v>
      </c>
      <c r="D699" s="24">
        <v>180.0</v>
      </c>
      <c r="E699" s="24">
        <v>10431.97675</v>
      </c>
      <c r="F699" s="24">
        <v>1.0</v>
      </c>
      <c r="G699" s="15">
        <f t="shared" si="1"/>
        <v>7</v>
      </c>
      <c r="L699" s="24">
        <f t="shared" si="2"/>
        <v>1928</v>
      </c>
    </row>
    <row r="700">
      <c r="A700" s="20" t="s">
        <v>437</v>
      </c>
      <c r="B700" s="22">
        <v>42918.0</v>
      </c>
      <c r="C700" s="23">
        <v>3391.6300000000006</v>
      </c>
      <c r="D700" s="24">
        <v>45.56</v>
      </c>
      <c r="E700" s="24">
        <v>1.72705</v>
      </c>
      <c r="F700" s="24">
        <v>0.0</v>
      </c>
      <c r="G700" s="15">
        <f t="shared" si="1"/>
        <v>7</v>
      </c>
      <c r="L700" s="24">
        <f t="shared" si="2"/>
        <v>1899</v>
      </c>
    </row>
    <row r="701">
      <c r="A701" s="20" t="s">
        <v>437</v>
      </c>
      <c r="B701" s="22">
        <v>42918.0</v>
      </c>
      <c r="C701" s="24">
        <v>900.5700000000002</v>
      </c>
      <c r="D701" s="24">
        <v>12.280000000000001</v>
      </c>
      <c r="E701" s="24">
        <v>3.9630500000000004</v>
      </c>
      <c r="F701" s="24">
        <v>1.0</v>
      </c>
      <c r="G701" s="15">
        <f t="shared" si="1"/>
        <v>7</v>
      </c>
      <c r="L701" s="24">
        <f t="shared" si="2"/>
        <v>1900</v>
      </c>
    </row>
    <row r="702">
      <c r="A702" s="20" t="s">
        <v>438</v>
      </c>
      <c r="B702" s="22">
        <v>42918.0</v>
      </c>
      <c r="C702" s="23">
        <v>3321.2300000000005</v>
      </c>
      <c r="D702" s="24">
        <v>47.36000000000001</v>
      </c>
      <c r="E702" s="24">
        <v>1.9201000000000001</v>
      </c>
      <c r="F702" s="24">
        <v>0.0</v>
      </c>
      <c r="G702" s="15">
        <f t="shared" si="1"/>
        <v>7</v>
      </c>
      <c r="L702" s="24">
        <f t="shared" si="2"/>
        <v>1899</v>
      </c>
    </row>
    <row r="703">
      <c r="A703" s="20" t="s">
        <v>438</v>
      </c>
      <c r="B703" s="22">
        <v>42918.0</v>
      </c>
      <c r="C703" s="24">
        <v>2084.005</v>
      </c>
      <c r="D703" s="24">
        <v>31.680000000000003</v>
      </c>
      <c r="E703" s="24">
        <v>10.66845</v>
      </c>
      <c r="F703" s="24">
        <v>1.0</v>
      </c>
      <c r="G703" s="15">
        <f t="shared" si="1"/>
        <v>7</v>
      </c>
      <c r="L703" s="24">
        <f t="shared" si="2"/>
        <v>1900</v>
      </c>
    </row>
    <row r="704">
      <c r="A704" s="20" t="s">
        <v>439</v>
      </c>
      <c r="B704" s="22">
        <v>42918.0</v>
      </c>
      <c r="C704" s="24">
        <v>116.435</v>
      </c>
      <c r="D704" s="24">
        <v>1.56</v>
      </c>
      <c r="E704" s="24">
        <v>19.9537</v>
      </c>
      <c r="F704" s="24">
        <v>0.0</v>
      </c>
      <c r="G704" s="15">
        <f t="shared" si="1"/>
        <v>7</v>
      </c>
      <c r="L704" s="24">
        <f t="shared" si="2"/>
        <v>1900</v>
      </c>
    </row>
    <row r="705">
      <c r="A705" s="20" t="s">
        <v>439</v>
      </c>
      <c r="B705" s="22">
        <v>42918.0</v>
      </c>
      <c r="C705" s="24">
        <v>76.39500000000001</v>
      </c>
      <c r="D705" s="24">
        <v>0.8400000000000001</v>
      </c>
      <c r="E705" s="24">
        <v>14.176499999999999</v>
      </c>
      <c r="F705" s="24">
        <v>1.0</v>
      </c>
      <c r="G705" s="15">
        <f t="shared" si="1"/>
        <v>7</v>
      </c>
      <c r="L705" s="24">
        <f t="shared" si="2"/>
        <v>1900</v>
      </c>
    </row>
    <row r="706">
      <c r="A706" s="20" t="s">
        <v>440</v>
      </c>
      <c r="B706" s="22">
        <v>42925.0</v>
      </c>
      <c r="C706" s="24">
        <v>3.9050000000000002</v>
      </c>
      <c r="D706" s="24">
        <v>0.04000000000000001</v>
      </c>
      <c r="E706" s="24">
        <v>0.0</v>
      </c>
      <c r="F706" s="24">
        <v>0.0</v>
      </c>
      <c r="G706" s="15">
        <f t="shared" si="1"/>
        <v>7</v>
      </c>
      <c r="L706" s="24">
        <f t="shared" si="2"/>
        <v>1899</v>
      </c>
    </row>
    <row r="707">
      <c r="A707" s="20" t="s">
        <v>427</v>
      </c>
      <c r="B707" s="22">
        <v>42925.0</v>
      </c>
      <c r="C707" s="23">
        <v>9320.135000000002</v>
      </c>
      <c r="D707" s="24">
        <v>119.80000000000001</v>
      </c>
      <c r="E707" s="24">
        <v>452.78025</v>
      </c>
      <c r="F707" s="24">
        <v>0.0</v>
      </c>
      <c r="G707" s="15">
        <f t="shared" si="1"/>
        <v>7</v>
      </c>
      <c r="L707" s="24">
        <f t="shared" si="2"/>
        <v>1901</v>
      </c>
    </row>
    <row r="708">
      <c r="A708" s="20" t="s">
        <v>427</v>
      </c>
      <c r="B708" s="22">
        <v>42925.0</v>
      </c>
      <c r="C708" s="24">
        <v>2839.8150000000005</v>
      </c>
      <c r="D708" s="24">
        <v>37.24</v>
      </c>
      <c r="E708" s="24">
        <v>474.56175</v>
      </c>
      <c r="F708" s="24">
        <v>1.0</v>
      </c>
      <c r="G708" s="15">
        <f t="shared" si="1"/>
        <v>7</v>
      </c>
      <c r="L708" s="24">
        <f t="shared" si="2"/>
        <v>1901</v>
      </c>
    </row>
    <row r="709">
      <c r="A709" s="20" t="s">
        <v>428</v>
      </c>
      <c r="B709" s="22">
        <v>42925.0</v>
      </c>
      <c r="C709" s="23">
        <v>15414.740000000002</v>
      </c>
      <c r="D709" s="24">
        <v>206.08000000000004</v>
      </c>
      <c r="E709" s="24">
        <v>148.486</v>
      </c>
      <c r="F709" s="24">
        <v>0.0</v>
      </c>
      <c r="G709" s="15">
        <f t="shared" si="1"/>
        <v>7</v>
      </c>
      <c r="L709" s="24">
        <f t="shared" si="2"/>
        <v>1900</v>
      </c>
    </row>
    <row r="710">
      <c r="A710" s="20" t="s">
        <v>428</v>
      </c>
      <c r="B710" s="22">
        <v>42925.0</v>
      </c>
      <c r="C710" s="24">
        <v>1475.9250000000002</v>
      </c>
      <c r="D710" s="24">
        <v>19.200000000000003</v>
      </c>
      <c r="E710" s="24">
        <v>126.5329</v>
      </c>
      <c r="F710" s="24">
        <v>1.0</v>
      </c>
      <c r="G710" s="15">
        <f t="shared" si="1"/>
        <v>7</v>
      </c>
      <c r="L710" s="24">
        <f t="shared" si="2"/>
        <v>1900</v>
      </c>
    </row>
    <row r="711">
      <c r="A711" s="20" t="s">
        <v>429</v>
      </c>
      <c r="B711" s="22">
        <v>42925.0</v>
      </c>
      <c r="C711" s="23">
        <v>41165.135</v>
      </c>
      <c r="D711" s="24">
        <v>513.72</v>
      </c>
      <c r="E711" s="24">
        <v>0.0</v>
      </c>
      <c r="F711" s="24">
        <v>0.0</v>
      </c>
      <c r="G711" s="15">
        <f t="shared" si="1"/>
        <v>7</v>
      </c>
      <c r="L711" s="24">
        <f t="shared" si="2"/>
        <v>1899</v>
      </c>
    </row>
    <row r="712">
      <c r="A712" s="20" t="s">
        <v>429</v>
      </c>
      <c r="B712" s="22">
        <v>42925.0</v>
      </c>
      <c r="C712" s="23">
        <v>8859.785000000002</v>
      </c>
      <c r="D712" s="24">
        <v>120.96</v>
      </c>
      <c r="E712" s="24">
        <v>0.0</v>
      </c>
      <c r="F712" s="24">
        <v>1.0</v>
      </c>
      <c r="G712" s="15">
        <f t="shared" si="1"/>
        <v>7</v>
      </c>
      <c r="L712" s="24">
        <f t="shared" si="2"/>
        <v>1899</v>
      </c>
    </row>
    <row r="713">
      <c r="A713" s="20" t="s">
        <v>430</v>
      </c>
      <c r="B713" s="22">
        <v>42925.0</v>
      </c>
      <c r="C713" s="24">
        <v>624.8000000000001</v>
      </c>
      <c r="D713" s="24">
        <v>9.64</v>
      </c>
      <c r="E713" s="24">
        <v>148.39890000000003</v>
      </c>
      <c r="F713" s="24">
        <v>0.0</v>
      </c>
      <c r="G713" s="15">
        <f t="shared" si="1"/>
        <v>7</v>
      </c>
      <c r="L713" s="24">
        <f t="shared" si="2"/>
        <v>1900</v>
      </c>
    </row>
    <row r="714">
      <c r="A714" s="20" t="s">
        <v>430</v>
      </c>
      <c r="B714" s="22">
        <v>42925.0</v>
      </c>
      <c r="C714" s="24">
        <v>792.33</v>
      </c>
      <c r="D714" s="24">
        <v>11.88</v>
      </c>
      <c r="E714" s="24">
        <v>1631.8783</v>
      </c>
      <c r="F714" s="24">
        <v>1.0</v>
      </c>
      <c r="G714" s="15">
        <f t="shared" si="1"/>
        <v>7</v>
      </c>
      <c r="L714" s="24">
        <f t="shared" si="2"/>
        <v>1904</v>
      </c>
    </row>
    <row r="715">
      <c r="A715" s="20" t="s">
        <v>431</v>
      </c>
      <c r="B715" s="22">
        <v>42925.0</v>
      </c>
      <c r="C715" s="23">
        <v>6069.6900000000005</v>
      </c>
      <c r="D715" s="24">
        <v>85.88</v>
      </c>
      <c r="E715" s="24">
        <v>265.57505000000003</v>
      </c>
      <c r="F715" s="24">
        <v>0.0</v>
      </c>
      <c r="G715" s="15">
        <f t="shared" si="1"/>
        <v>7</v>
      </c>
      <c r="L715" s="24">
        <f t="shared" si="2"/>
        <v>1900</v>
      </c>
    </row>
    <row r="716">
      <c r="A716" s="20" t="s">
        <v>431</v>
      </c>
      <c r="B716" s="22">
        <v>42925.0</v>
      </c>
      <c r="C716" s="24">
        <v>2430.01</v>
      </c>
      <c r="D716" s="24">
        <v>36.32</v>
      </c>
      <c r="E716" s="24">
        <v>527.592</v>
      </c>
      <c r="F716" s="24">
        <v>1.0</v>
      </c>
      <c r="G716" s="15">
        <f t="shared" si="1"/>
        <v>7</v>
      </c>
      <c r="L716" s="24">
        <f t="shared" si="2"/>
        <v>1901</v>
      </c>
    </row>
    <row r="717">
      <c r="A717" s="20" t="s">
        <v>432</v>
      </c>
      <c r="B717" s="22">
        <v>42925.0</v>
      </c>
      <c r="C717" s="24">
        <v>1895.575</v>
      </c>
      <c r="D717" s="24">
        <v>27.24</v>
      </c>
      <c r="E717" s="24">
        <v>70.512</v>
      </c>
      <c r="F717" s="24">
        <v>0.0</v>
      </c>
      <c r="G717" s="15">
        <f t="shared" si="1"/>
        <v>7</v>
      </c>
      <c r="L717" s="24">
        <f t="shared" si="2"/>
        <v>1900</v>
      </c>
    </row>
    <row r="718">
      <c r="A718" s="20" t="s">
        <v>432</v>
      </c>
      <c r="B718" s="22">
        <v>42925.0</v>
      </c>
      <c r="C718" s="24">
        <v>1282.875</v>
      </c>
      <c r="D718" s="24">
        <v>20.76</v>
      </c>
      <c r="E718" s="24">
        <v>124.09864999999999</v>
      </c>
      <c r="F718" s="24">
        <v>1.0</v>
      </c>
      <c r="G718" s="15">
        <f t="shared" si="1"/>
        <v>7</v>
      </c>
      <c r="L718" s="24">
        <f t="shared" si="2"/>
        <v>1900</v>
      </c>
    </row>
    <row r="719">
      <c r="A719" s="20" t="s">
        <v>433</v>
      </c>
      <c r="B719" s="22">
        <v>42925.0</v>
      </c>
      <c r="C719" s="24">
        <v>875.655</v>
      </c>
      <c r="D719" s="24">
        <v>10.280000000000001</v>
      </c>
      <c r="E719" s="24">
        <v>0.0</v>
      </c>
      <c r="F719" s="24">
        <v>0.0</v>
      </c>
      <c r="G719" s="15">
        <f t="shared" si="1"/>
        <v>7</v>
      </c>
      <c r="L719" s="24">
        <f t="shared" si="2"/>
        <v>1899</v>
      </c>
    </row>
    <row r="720">
      <c r="A720" s="20" t="s">
        <v>433</v>
      </c>
      <c r="B720" s="22">
        <v>42925.0</v>
      </c>
      <c r="C720" s="24">
        <v>278.02500000000003</v>
      </c>
      <c r="D720" s="24">
        <v>3.48</v>
      </c>
      <c r="E720" s="24">
        <v>0.0</v>
      </c>
      <c r="F720" s="24">
        <v>1.0</v>
      </c>
      <c r="G720" s="15">
        <f t="shared" si="1"/>
        <v>7</v>
      </c>
      <c r="L720" s="24">
        <f t="shared" si="2"/>
        <v>1899</v>
      </c>
    </row>
    <row r="721">
      <c r="A721" s="20" t="s">
        <v>434</v>
      </c>
      <c r="B721" s="22">
        <v>42925.0</v>
      </c>
      <c r="C721" s="24">
        <v>719.8950000000001</v>
      </c>
      <c r="D721" s="24">
        <v>10.96</v>
      </c>
      <c r="E721" s="24">
        <v>69.31925</v>
      </c>
      <c r="F721" s="24">
        <v>0.0</v>
      </c>
      <c r="G721" s="15">
        <f t="shared" si="1"/>
        <v>7</v>
      </c>
      <c r="L721" s="24">
        <f t="shared" si="2"/>
        <v>1900</v>
      </c>
    </row>
    <row r="722">
      <c r="A722" s="20" t="s">
        <v>434</v>
      </c>
      <c r="B722" s="22">
        <v>42925.0</v>
      </c>
      <c r="C722" s="24">
        <v>302.83000000000004</v>
      </c>
      <c r="D722" s="24">
        <v>5.08</v>
      </c>
      <c r="E722" s="24">
        <v>251.04235</v>
      </c>
      <c r="F722" s="24">
        <v>1.0</v>
      </c>
      <c r="G722" s="15">
        <f t="shared" si="1"/>
        <v>7</v>
      </c>
      <c r="L722" s="24">
        <f t="shared" si="2"/>
        <v>1900</v>
      </c>
    </row>
    <row r="723">
      <c r="A723" s="20" t="s">
        <v>435</v>
      </c>
      <c r="B723" s="22">
        <v>42925.0</v>
      </c>
      <c r="C723" s="23">
        <v>17938.58</v>
      </c>
      <c r="D723" s="24">
        <v>241.04000000000002</v>
      </c>
      <c r="E723" s="24">
        <v>274.92335</v>
      </c>
      <c r="F723" s="24">
        <v>0.0</v>
      </c>
      <c r="G723" s="15">
        <f t="shared" si="1"/>
        <v>7</v>
      </c>
      <c r="L723" s="24">
        <f t="shared" si="2"/>
        <v>1900</v>
      </c>
    </row>
    <row r="724">
      <c r="A724" s="20" t="s">
        <v>435</v>
      </c>
      <c r="B724" s="22">
        <v>42925.0</v>
      </c>
      <c r="C724" s="23">
        <v>4527.1050000000005</v>
      </c>
      <c r="D724" s="24">
        <v>59.96000000000001</v>
      </c>
      <c r="E724" s="24">
        <v>329.38230000000004</v>
      </c>
      <c r="F724" s="24">
        <v>1.0</v>
      </c>
      <c r="G724" s="15">
        <f t="shared" si="1"/>
        <v>7</v>
      </c>
      <c r="L724" s="24">
        <f t="shared" si="2"/>
        <v>1900</v>
      </c>
    </row>
    <row r="725">
      <c r="A725" s="20" t="s">
        <v>436</v>
      </c>
      <c r="B725" s="22">
        <v>42925.0</v>
      </c>
      <c r="C725" s="23">
        <v>15983.275000000001</v>
      </c>
      <c r="D725" s="24">
        <v>248.12</v>
      </c>
      <c r="E725" s="24">
        <v>1948.7279500000002</v>
      </c>
      <c r="F725" s="24">
        <v>0.0</v>
      </c>
      <c r="G725" s="15">
        <f t="shared" si="1"/>
        <v>7</v>
      </c>
      <c r="L725" s="24">
        <f t="shared" si="2"/>
        <v>1905</v>
      </c>
    </row>
    <row r="726">
      <c r="A726" s="20" t="s">
        <v>436</v>
      </c>
      <c r="B726" s="22">
        <v>42925.0</v>
      </c>
      <c r="C726" s="23">
        <v>12817.695000000002</v>
      </c>
      <c r="D726" s="24">
        <v>203.48000000000002</v>
      </c>
      <c r="E726" s="24">
        <v>11046.2196</v>
      </c>
      <c r="F726" s="24">
        <v>1.0</v>
      </c>
      <c r="G726" s="15">
        <f t="shared" si="1"/>
        <v>7</v>
      </c>
      <c r="L726" s="24">
        <f t="shared" si="2"/>
        <v>1930</v>
      </c>
    </row>
    <row r="727">
      <c r="A727" s="20" t="s">
        <v>437</v>
      </c>
      <c r="B727" s="22">
        <v>42925.0</v>
      </c>
      <c r="C727" s="23">
        <v>4004.6050000000005</v>
      </c>
      <c r="D727" s="24">
        <v>53.720000000000006</v>
      </c>
      <c r="E727" s="24">
        <v>1.9175000000000002</v>
      </c>
      <c r="F727" s="24">
        <v>0.0</v>
      </c>
      <c r="G727" s="15">
        <f t="shared" si="1"/>
        <v>7</v>
      </c>
      <c r="L727" s="24">
        <f t="shared" si="2"/>
        <v>1899</v>
      </c>
    </row>
    <row r="728">
      <c r="A728" s="20" t="s">
        <v>437</v>
      </c>
      <c r="B728" s="22">
        <v>42925.0</v>
      </c>
      <c r="C728" s="24">
        <v>1158.0800000000002</v>
      </c>
      <c r="D728" s="24">
        <v>14.64</v>
      </c>
      <c r="E728" s="24">
        <v>4.19835</v>
      </c>
      <c r="F728" s="24">
        <v>1.0</v>
      </c>
      <c r="G728" s="15">
        <f t="shared" si="1"/>
        <v>7</v>
      </c>
      <c r="L728" s="24">
        <f t="shared" si="2"/>
        <v>1900</v>
      </c>
    </row>
    <row r="729">
      <c r="A729" s="20" t="s">
        <v>438</v>
      </c>
      <c r="B729" s="22">
        <v>42925.0</v>
      </c>
      <c r="C729" s="23">
        <v>3723.0050000000006</v>
      </c>
      <c r="D729" s="24">
        <v>53.64</v>
      </c>
      <c r="E729" s="24">
        <v>2.0644</v>
      </c>
      <c r="F729" s="24">
        <v>0.0</v>
      </c>
      <c r="G729" s="15">
        <f t="shared" si="1"/>
        <v>7</v>
      </c>
      <c r="L729" s="24">
        <f t="shared" si="2"/>
        <v>1900</v>
      </c>
    </row>
    <row r="730">
      <c r="A730" s="20" t="s">
        <v>438</v>
      </c>
      <c r="B730" s="22">
        <v>42925.0</v>
      </c>
      <c r="C730" s="24">
        <v>2422.42</v>
      </c>
      <c r="D730" s="24">
        <v>35.44</v>
      </c>
      <c r="E730" s="24">
        <v>10.9161</v>
      </c>
      <c r="F730" s="24">
        <v>1.0</v>
      </c>
      <c r="G730" s="15">
        <f t="shared" si="1"/>
        <v>7</v>
      </c>
      <c r="L730" s="24">
        <f t="shared" si="2"/>
        <v>1900</v>
      </c>
    </row>
    <row r="731">
      <c r="A731" s="20" t="s">
        <v>439</v>
      </c>
      <c r="B731" s="22">
        <v>42925.0</v>
      </c>
      <c r="C731" s="24">
        <v>241.06500000000003</v>
      </c>
      <c r="D731" s="24">
        <v>3.08</v>
      </c>
      <c r="E731" s="24">
        <v>65.78195000000001</v>
      </c>
      <c r="F731" s="24">
        <v>0.0</v>
      </c>
      <c r="G731" s="15">
        <f t="shared" si="1"/>
        <v>7</v>
      </c>
      <c r="L731" s="24">
        <f t="shared" si="2"/>
        <v>1900</v>
      </c>
    </row>
    <row r="732">
      <c r="A732" s="20" t="s">
        <v>439</v>
      </c>
      <c r="B732" s="22">
        <v>42925.0</v>
      </c>
      <c r="C732" s="24">
        <v>165.22</v>
      </c>
      <c r="D732" s="24">
        <v>2.6</v>
      </c>
      <c r="E732" s="24">
        <v>482.95975</v>
      </c>
      <c r="F732" s="24">
        <v>1.0</v>
      </c>
      <c r="G732" s="15">
        <f t="shared" si="1"/>
        <v>7</v>
      </c>
      <c r="L732" s="24">
        <f t="shared" si="2"/>
        <v>1901</v>
      </c>
    </row>
    <row r="733">
      <c r="A733" s="20" t="s">
        <v>427</v>
      </c>
      <c r="B733" s="22">
        <v>42932.0</v>
      </c>
      <c r="C733" s="23">
        <v>8937.775000000001</v>
      </c>
      <c r="D733" s="24">
        <v>117.12</v>
      </c>
      <c r="E733" s="24">
        <v>369.4574</v>
      </c>
      <c r="F733" s="24">
        <v>0.0</v>
      </c>
      <c r="G733" s="15">
        <f t="shared" si="1"/>
        <v>7</v>
      </c>
      <c r="L733" s="24">
        <f t="shared" si="2"/>
        <v>1901</v>
      </c>
    </row>
    <row r="734">
      <c r="A734" s="20" t="s">
        <v>427</v>
      </c>
      <c r="B734" s="22">
        <v>42932.0</v>
      </c>
      <c r="C734" s="24">
        <v>2959.11</v>
      </c>
      <c r="D734" s="24">
        <v>38.72</v>
      </c>
      <c r="E734" s="24">
        <v>375.1852</v>
      </c>
      <c r="F734" s="24">
        <v>1.0</v>
      </c>
      <c r="G734" s="15">
        <f t="shared" si="1"/>
        <v>7</v>
      </c>
      <c r="L734" s="24">
        <f t="shared" si="2"/>
        <v>1901</v>
      </c>
    </row>
    <row r="735">
      <c r="A735" s="20" t="s">
        <v>428</v>
      </c>
      <c r="B735" s="22">
        <v>42932.0</v>
      </c>
      <c r="C735" s="23">
        <v>14413.08</v>
      </c>
      <c r="D735" s="24">
        <v>196.64000000000001</v>
      </c>
      <c r="E735" s="24">
        <v>123.16199999999999</v>
      </c>
      <c r="F735" s="24">
        <v>0.0</v>
      </c>
      <c r="G735" s="15">
        <f t="shared" si="1"/>
        <v>7</v>
      </c>
      <c r="L735" s="24">
        <f t="shared" si="2"/>
        <v>1900</v>
      </c>
    </row>
    <row r="736">
      <c r="A736" s="20" t="s">
        <v>428</v>
      </c>
      <c r="B736" s="22">
        <v>42932.0</v>
      </c>
      <c r="C736" s="24">
        <v>1464.045</v>
      </c>
      <c r="D736" s="24">
        <v>19.680000000000003</v>
      </c>
      <c r="E736" s="24">
        <v>114.05355000000002</v>
      </c>
      <c r="F736" s="24">
        <v>1.0</v>
      </c>
      <c r="G736" s="15">
        <f t="shared" si="1"/>
        <v>7</v>
      </c>
      <c r="L736" s="24">
        <f t="shared" si="2"/>
        <v>1900</v>
      </c>
    </row>
    <row r="737">
      <c r="A737" s="20" t="s">
        <v>429</v>
      </c>
      <c r="B737" s="22">
        <v>42932.0</v>
      </c>
      <c r="C737" s="23">
        <v>33381.04</v>
      </c>
      <c r="D737" s="24">
        <v>428.48</v>
      </c>
      <c r="E737" s="24">
        <v>0.0</v>
      </c>
      <c r="F737" s="24">
        <v>0.0</v>
      </c>
      <c r="G737" s="15">
        <f t="shared" si="1"/>
        <v>7</v>
      </c>
      <c r="L737" s="24">
        <f t="shared" si="2"/>
        <v>1899</v>
      </c>
    </row>
    <row r="738">
      <c r="A738" s="20" t="s">
        <v>429</v>
      </c>
      <c r="B738" s="22">
        <v>42932.0</v>
      </c>
      <c r="C738" s="23">
        <v>8629.445</v>
      </c>
      <c r="D738" s="24">
        <v>117.16</v>
      </c>
      <c r="E738" s="24">
        <v>0.0</v>
      </c>
      <c r="F738" s="24">
        <v>1.0</v>
      </c>
      <c r="G738" s="15">
        <f t="shared" si="1"/>
        <v>7</v>
      </c>
      <c r="L738" s="24">
        <f t="shared" si="2"/>
        <v>1899</v>
      </c>
    </row>
    <row r="739">
      <c r="A739" s="20" t="s">
        <v>430</v>
      </c>
      <c r="B739" s="22">
        <v>42932.0</v>
      </c>
      <c r="C739" s="24">
        <v>1028.005</v>
      </c>
      <c r="D739" s="24">
        <v>15.32</v>
      </c>
      <c r="E739" s="24">
        <v>205.32135000000002</v>
      </c>
      <c r="F739" s="24">
        <v>0.0</v>
      </c>
      <c r="G739" s="15">
        <f t="shared" si="1"/>
        <v>7</v>
      </c>
      <c r="L739" s="24">
        <f t="shared" si="2"/>
        <v>1900</v>
      </c>
    </row>
    <row r="740">
      <c r="A740" s="20" t="s">
        <v>430</v>
      </c>
      <c r="B740" s="22">
        <v>42932.0</v>
      </c>
      <c r="C740" s="24">
        <v>1110.23</v>
      </c>
      <c r="D740" s="24">
        <v>17.240000000000002</v>
      </c>
      <c r="E740" s="24">
        <v>2270.0236</v>
      </c>
      <c r="F740" s="24">
        <v>1.0</v>
      </c>
      <c r="G740" s="15">
        <f t="shared" si="1"/>
        <v>7</v>
      </c>
      <c r="L740" s="24">
        <f t="shared" si="2"/>
        <v>1906</v>
      </c>
    </row>
    <row r="741">
      <c r="A741" s="20" t="s">
        <v>431</v>
      </c>
      <c r="B741" s="22">
        <v>42932.0</v>
      </c>
      <c r="C741" s="23">
        <v>6493.905000000001</v>
      </c>
      <c r="D741" s="24">
        <v>91.60000000000001</v>
      </c>
      <c r="E741" s="24">
        <v>536.64195</v>
      </c>
      <c r="F741" s="24">
        <v>0.0</v>
      </c>
      <c r="G741" s="15">
        <f t="shared" si="1"/>
        <v>7</v>
      </c>
      <c r="L741" s="24">
        <f t="shared" si="2"/>
        <v>1901</v>
      </c>
    </row>
    <row r="742">
      <c r="A742" s="20" t="s">
        <v>431</v>
      </c>
      <c r="B742" s="22">
        <v>42932.0</v>
      </c>
      <c r="C742" s="24">
        <v>2269.52</v>
      </c>
      <c r="D742" s="24">
        <v>34.12</v>
      </c>
      <c r="E742" s="24">
        <v>758.32315</v>
      </c>
      <c r="F742" s="24">
        <v>1.0</v>
      </c>
      <c r="G742" s="15">
        <f t="shared" si="1"/>
        <v>7</v>
      </c>
      <c r="L742" s="24">
        <f t="shared" si="2"/>
        <v>1902</v>
      </c>
    </row>
    <row r="743">
      <c r="A743" s="20" t="s">
        <v>432</v>
      </c>
      <c r="B743" s="22">
        <v>42932.0</v>
      </c>
      <c r="C743" s="24">
        <v>1701.6450000000002</v>
      </c>
      <c r="D743" s="24">
        <v>25.960000000000004</v>
      </c>
      <c r="E743" s="24">
        <v>67.3751</v>
      </c>
      <c r="F743" s="24">
        <v>0.0</v>
      </c>
      <c r="G743" s="15">
        <f t="shared" si="1"/>
        <v>7</v>
      </c>
      <c r="L743" s="24">
        <f t="shared" si="2"/>
        <v>1900</v>
      </c>
    </row>
    <row r="744">
      <c r="A744" s="20" t="s">
        <v>432</v>
      </c>
      <c r="B744" s="22">
        <v>42932.0</v>
      </c>
      <c r="C744" s="24">
        <v>1394.7450000000001</v>
      </c>
      <c r="D744" s="24">
        <v>23.44</v>
      </c>
      <c r="E744" s="24">
        <v>137.5673</v>
      </c>
      <c r="F744" s="24">
        <v>1.0</v>
      </c>
      <c r="G744" s="15">
        <f t="shared" si="1"/>
        <v>7</v>
      </c>
      <c r="L744" s="24">
        <f t="shared" si="2"/>
        <v>1900</v>
      </c>
    </row>
    <row r="745">
      <c r="A745" s="20" t="s">
        <v>433</v>
      </c>
      <c r="B745" s="22">
        <v>42932.0</v>
      </c>
      <c r="C745" s="24">
        <v>479.21500000000003</v>
      </c>
      <c r="D745" s="24">
        <v>6.920000000000001</v>
      </c>
      <c r="E745" s="24">
        <v>0.0</v>
      </c>
      <c r="F745" s="24">
        <v>0.0</v>
      </c>
      <c r="G745" s="15">
        <f t="shared" si="1"/>
        <v>7</v>
      </c>
      <c r="L745" s="24">
        <f t="shared" si="2"/>
        <v>1899</v>
      </c>
    </row>
    <row r="746">
      <c r="A746" s="20" t="s">
        <v>433</v>
      </c>
      <c r="B746" s="22">
        <v>42932.0</v>
      </c>
      <c r="C746" s="24">
        <v>148.22500000000002</v>
      </c>
      <c r="D746" s="24">
        <v>2.16</v>
      </c>
      <c r="E746" s="24">
        <v>0.0</v>
      </c>
      <c r="F746" s="24">
        <v>1.0</v>
      </c>
      <c r="G746" s="15">
        <f t="shared" si="1"/>
        <v>7</v>
      </c>
      <c r="L746" s="24">
        <f t="shared" si="2"/>
        <v>1899</v>
      </c>
    </row>
    <row r="747">
      <c r="A747" s="20" t="s">
        <v>434</v>
      </c>
      <c r="B747" s="22">
        <v>42932.0</v>
      </c>
      <c r="C747" s="24">
        <v>857.0100000000001</v>
      </c>
      <c r="D747" s="24">
        <v>13.080000000000002</v>
      </c>
      <c r="E747" s="24">
        <v>73.9427</v>
      </c>
      <c r="F747" s="24">
        <v>0.0</v>
      </c>
      <c r="G747" s="15">
        <f t="shared" si="1"/>
        <v>7</v>
      </c>
      <c r="L747" s="24">
        <f t="shared" si="2"/>
        <v>1900</v>
      </c>
    </row>
    <row r="748">
      <c r="A748" s="20" t="s">
        <v>434</v>
      </c>
      <c r="B748" s="22">
        <v>42932.0</v>
      </c>
      <c r="C748" s="24">
        <v>342.70500000000004</v>
      </c>
      <c r="D748" s="24">
        <v>5.6000000000000005</v>
      </c>
      <c r="E748" s="24">
        <v>365.82195</v>
      </c>
      <c r="F748" s="24">
        <v>1.0</v>
      </c>
      <c r="G748" s="15">
        <f t="shared" si="1"/>
        <v>7</v>
      </c>
      <c r="L748" s="24">
        <f t="shared" si="2"/>
        <v>1900</v>
      </c>
    </row>
    <row r="749">
      <c r="A749" s="20" t="s">
        <v>435</v>
      </c>
      <c r="B749" s="22">
        <v>42932.0</v>
      </c>
      <c r="C749" s="23">
        <v>14604.315</v>
      </c>
      <c r="D749" s="24">
        <v>193.68</v>
      </c>
      <c r="E749" s="24">
        <v>233.2356</v>
      </c>
      <c r="F749" s="24">
        <v>0.0</v>
      </c>
      <c r="G749" s="15">
        <f t="shared" si="1"/>
        <v>7</v>
      </c>
      <c r="L749" s="24">
        <f t="shared" si="2"/>
        <v>1900</v>
      </c>
    </row>
    <row r="750">
      <c r="A750" s="20" t="s">
        <v>435</v>
      </c>
      <c r="B750" s="22">
        <v>42932.0</v>
      </c>
      <c r="C750" s="23">
        <v>4157.505</v>
      </c>
      <c r="D750" s="24">
        <v>56.24</v>
      </c>
      <c r="E750" s="24">
        <v>308.86505</v>
      </c>
      <c r="F750" s="24">
        <v>1.0</v>
      </c>
      <c r="G750" s="15">
        <f t="shared" si="1"/>
        <v>7</v>
      </c>
      <c r="L750" s="24">
        <f t="shared" si="2"/>
        <v>1900</v>
      </c>
    </row>
    <row r="751">
      <c r="A751" s="20" t="s">
        <v>436</v>
      </c>
      <c r="B751" s="22">
        <v>42932.0</v>
      </c>
      <c r="C751" s="23">
        <v>13565.035000000002</v>
      </c>
      <c r="D751" s="24">
        <v>210.76</v>
      </c>
      <c r="E751" s="24">
        <v>1630.5237000000002</v>
      </c>
      <c r="F751" s="24">
        <v>0.0</v>
      </c>
      <c r="G751" s="15">
        <f t="shared" si="1"/>
        <v>7</v>
      </c>
      <c r="L751" s="24">
        <f t="shared" si="2"/>
        <v>1904</v>
      </c>
    </row>
    <row r="752">
      <c r="A752" s="20" t="s">
        <v>436</v>
      </c>
      <c r="B752" s="22">
        <v>42932.0</v>
      </c>
      <c r="C752" s="23">
        <v>11948.53</v>
      </c>
      <c r="D752" s="24">
        <v>192.12</v>
      </c>
      <c r="E752" s="24">
        <v>10249.151249999999</v>
      </c>
      <c r="F752" s="24">
        <v>1.0</v>
      </c>
      <c r="G752" s="15">
        <f t="shared" si="1"/>
        <v>7</v>
      </c>
      <c r="L752" s="24">
        <f t="shared" si="2"/>
        <v>1928</v>
      </c>
    </row>
    <row r="753">
      <c r="A753" s="20" t="s">
        <v>437</v>
      </c>
      <c r="B753" s="22">
        <v>42932.0</v>
      </c>
      <c r="C753" s="23">
        <v>3762.9350000000004</v>
      </c>
      <c r="D753" s="24">
        <v>49.64</v>
      </c>
      <c r="E753" s="24">
        <v>1.7920500000000001</v>
      </c>
      <c r="F753" s="24">
        <v>0.0</v>
      </c>
      <c r="G753" s="15">
        <f t="shared" si="1"/>
        <v>7</v>
      </c>
      <c r="L753" s="24">
        <f t="shared" si="2"/>
        <v>1899</v>
      </c>
    </row>
    <row r="754">
      <c r="A754" s="20" t="s">
        <v>437</v>
      </c>
      <c r="B754" s="22">
        <v>42932.0</v>
      </c>
      <c r="C754" s="24">
        <v>1104.455</v>
      </c>
      <c r="D754" s="24">
        <v>14.16</v>
      </c>
      <c r="E754" s="24">
        <v>4.0976</v>
      </c>
      <c r="F754" s="24">
        <v>1.0</v>
      </c>
      <c r="G754" s="15">
        <f t="shared" si="1"/>
        <v>7</v>
      </c>
      <c r="L754" s="24">
        <f t="shared" si="2"/>
        <v>1900</v>
      </c>
    </row>
    <row r="755">
      <c r="A755" s="20" t="s">
        <v>438</v>
      </c>
      <c r="B755" s="22">
        <v>42932.0</v>
      </c>
      <c r="C755" s="23">
        <v>3599.0900000000006</v>
      </c>
      <c r="D755" s="24">
        <v>50.64</v>
      </c>
      <c r="E755" s="24">
        <v>1.9383000000000001</v>
      </c>
      <c r="F755" s="24">
        <v>0.0</v>
      </c>
      <c r="G755" s="15">
        <f t="shared" si="1"/>
        <v>7</v>
      </c>
      <c r="L755" s="24">
        <f t="shared" si="2"/>
        <v>1899</v>
      </c>
    </row>
    <row r="756">
      <c r="A756" s="20" t="s">
        <v>438</v>
      </c>
      <c r="B756" s="22">
        <v>42932.0</v>
      </c>
      <c r="C756" s="24">
        <v>2365.715</v>
      </c>
      <c r="D756" s="24">
        <v>34.56</v>
      </c>
      <c r="E756" s="24">
        <v>10.523500000000002</v>
      </c>
      <c r="F756" s="24">
        <v>1.0</v>
      </c>
      <c r="G756" s="15">
        <f t="shared" si="1"/>
        <v>7</v>
      </c>
      <c r="L756" s="24">
        <f t="shared" si="2"/>
        <v>1900</v>
      </c>
    </row>
    <row r="757">
      <c r="A757" s="20" t="s">
        <v>439</v>
      </c>
      <c r="B757" s="22">
        <v>42932.0</v>
      </c>
      <c r="C757" s="24">
        <v>808.1700000000001</v>
      </c>
      <c r="D757" s="24">
        <v>13.280000000000001</v>
      </c>
      <c r="E757" s="24">
        <v>36.79455</v>
      </c>
      <c r="F757" s="24">
        <v>0.0</v>
      </c>
      <c r="G757" s="15">
        <f t="shared" si="1"/>
        <v>7</v>
      </c>
      <c r="L757" s="24">
        <f t="shared" si="2"/>
        <v>1900</v>
      </c>
    </row>
    <row r="758">
      <c r="A758" s="20" t="s">
        <v>439</v>
      </c>
      <c r="B758" s="22">
        <v>42932.0</v>
      </c>
      <c r="C758" s="24">
        <v>787.325</v>
      </c>
      <c r="D758" s="24">
        <v>13.32</v>
      </c>
      <c r="E758" s="24">
        <v>487.66510000000005</v>
      </c>
      <c r="F758" s="24">
        <v>1.0</v>
      </c>
      <c r="G758" s="15">
        <f t="shared" si="1"/>
        <v>7</v>
      </c>
      <c r="L758" s="24">
        <f t="shared" si="2"/>
        <v>1901</v>
      </c>
    </row>
    <row r="759">
      <c r="A759" s="20" t="s">
        <v>440</v>
      </c>
      <c r="B759" s="22">
        <v>42939.0</v>
      </c>
      <c r="C759" s="24">
        <v>1.9800000000000002</v>
      </c>
      <c r="D759" s="24">
        <v>0.04000000000000001</v>
      </c>
      <c r="E759" s="24">
        <v>0.0</v>
      </c>
      <c r="F759" s="24">
        <v>0.0</v>
      </c>
      <c r="G759" s="15">
        <f t="shared" si="1"/>
        <v>7</v>
      </c>
      <c r="L759" s="24">
        <f t="shared" si="2"/>
        <v>1899</v>
      </c>
    </row>
    <row r="760">
      <c r="A760" s="20" t="s">
        <v>427</v>
      </c>
      <c r="B760" s="22">
        <v>42939.0</v>
      </c>
      <c r="C760" s="23">
        <v>7041.265</v>
      </c>
      <c r="D760" s="24">
        <v>93.04</v>
      </c>
      <c r="E760" s="24">
        <v>300.44755</v>
      </c>
      <c r="F760" s="24">
        <v>0.0</v>
      </c>
      <c r="G760" s="15">
        <f t="shared" si="1"/>
        <v>7</v>
      </c>
      <c r="L760" s="24">
        <f t="shared" si="2"/>
        <v>1900</v>
      </c>
    </row>
    <row r="761">
      <c r="A761" s="20" t="s">
        <v>427</v>
      </c>
      <c r="B761" s="22">
        <v>42939.0</v>
      </c>
      <c r="C761" s="24">
        <v>2044.7900000000002</v>
      </c>
      <c r="D761" s="24">
        <v>29.439999999999998</v>
      </c>
      <c r="E761" s="24">
        <v>359.51890000000003</v>
      </c>
      <c r="F761" s="24">
        <v>1.0</v>
      </c>
      <c r="G761" s="15">
        <f t="shared" si="1"/>
        <v>7</v>
      </c>
      <c r="L761" s="24">
        <f t="shared" si="2"/>
        <v>1900</v>
      </c>
    </row>
    <row r="762">
      <c r="A762" s="20" t="s">
        <v>428</v>
      </c>
      <c r="B762" s="22">
        <v>42939.0</v>
      </c>
      <c r="C762" s="23">
        <v>13853.015000000001</v>
      </c>
      <c r="D762" s="24">
        <v>181.96</v>
      </c>
      <c r="E762" s="24">
        <v>122.92085000000002</v>
      </c>
      <c r="F762" s="24">
        <v>0.0</v>
      </c>
      <c r="G762" s="15">
        <f t="shared" si="1"/>
        <v>7</v>
      </c>
      <c r="L762" s="24">
        <f t="shared" si="2"/>
        <v>1900</v>
      </c>
    </row>
    <row r="763">
      <c r="A763" s="20" t="s">
        <v>428</v>
      </c>
      <c r="B763" s="22">
        <v>42939.0</v>
      </c>
      <c r="C763" s="24">
        <v>1078.1100000000001</v>
      </c>
      <c r="D763" s="24">
        <v>14.719999999999999</v>
      </c>
      <c r="E763" s="24">
        <v>111.78505000000001</v>
      </c>
      <c r="F763" s="24">
        <v>1.0</v>
      </c>
      <c r="G763" s="15">
        <f t="shared" si="1"/>
        <v>7</v>
      </c>
      <c r="L763" s="24">
        <f t="shared" si="2"/>
        <v>1900</v>
      </c>
    </row>
    <row r="764">
      <c r="A764" s="20" t="s">
        <v>429</v>
      </c>
      <c r="B764" s="22">
        <v>42939.0</v>
      </c>
      <c r="C764" s="23">
        <v>35857.91</v>
      </c>
      <c r="D764" s="24">
        <v>460.96000000000004</v>
      </c>
      <c r="E764" s="24">
        <v>0.0</v>
      </c>
      <c r="F764" s="24">
        <v>0.0</v>
      </c>
      <c r="G764" s="15">
        <f t="shared" si="1"/>
        <v>7</v>
      </c>
      <c r="L764" s="24">
        <f t="shared" si="2"/>
        <v>1899</v>
      </c>
    </row>
    <row r="765">
      <c r="A765" s="20" t="s">
        <v>429</v>
      </c>
      <c r="B765" s="22">
        <v>42939.0</v>
      </c>
      <c r="C765" s="23">
        <v>8233.115</v>
      </c>
      <c r="D765" s="24">
        <v>109.68</v>
      </c>
      <c r="E765" s="24">
        <v>0.0</v>
      </c>
      <c r="F765" s="24">
        <v>1.0</v>
      </c>
      <c r="G765" s="15">
        <f t="shared" si="1"/>
        <v>7</v>
      </c>
      <c r="L765" s="24">
        <f t="shared" si="2"/>
        <v>1899</v>
      </c>
    </row>
    <row r="766">
      <c r="A766" s="20" t="s">
        <v>430</v>
      </c>
      <c r="B766" s="22">
        <v>42939.0</v>
      </c>
      <c r="C766" s="24">
        <v>803.715</v>
      </c>
      <c r="D766" s="24">
        <v>12.280000000000001</v>
      </c>
      <c r="E766" s="24">
        <v>202.4139</v>
      </c>
      <c r="F766" s="24">
        <v>0.0</v>
      </c>
      <c r="G766" s="15">
        <f t="shared" si="1"/>
        <v>7</v>
      </c>
      <c r="L766" s="24">
        <f t="shared" si="2"/>
        <v>1900</v>
      </c>
    </row>
    <row r="767">
      <c r="A767" s="20" t="s">
        <v>430</v>
      </c>
      <c r="B767" s="22">
        <v>42939.0</v>
      </c>
      <c r="C767" s="24">
        <v>814.2750000000001</v>
      </c>
      <c r="D767" s="24">
        <v>12.92</v>
      </c>
      <c r="E767" s="24">
        <v>2062.567</v>
      </c>
      <c r="F767" s="24">
        <v>1.0</v>
      </c>
      <c r="G767" s="15">
        <f t="shared" si="1"/>
        <v>7</v>
      </c>
      <c r="L767" s="24">
        <f t="shared" si="2"/>
        <v>1905</v>
      </c>
    </row>
    <row r="768">
      <c r="A768" s="20" t="s">
        <v>431</v>
      </c>
      <c r="B768" s="22">
        <v>42939.0</v>
      </c>
      <c r="C768" s="23">
        <v>5353.59</v>
      </c>
      <c r="D768" s="24">
        <v>75.32000000000001</v>
      </c>
      <c r="E768" s="24">
        <v>289.35790000000003</v>
      </c>
      <c r="F768" s="24">
        <v>0.0</v>
      </c>
      <c r="G768" s="15">
        <f t="shared" si="1"/>
        <v>7</v>
      </c>
      <c r="L768" s="24">
        <f t="shared" si="2"/>
        <v>1900</v>
      </c>
    </row>
    <row r="769">
      <c r="A769" s="20" t="s">
        <v>431</v>
      </c>
      <c r="B769" s="22">
        <v>42939.0</v>
      </c>
      <c r="C769" s="24">
        <v>2017.3450000000003</v>
      </c>
      <c r="D769" s="24">
        <v>29.6</v>
      </c>
      <c r="E769" s="24">
        <v>497.3267000000001</v>
      </c>
      <c r="F769" s="24">
        <v>1.0</v>
      </c>
      <c r="G769" s="15">
        <f t="shared" si="1"/>
        <v>7</v>
      </c>
      <c r="L769" s="24">
        <f t="shared" si="2"/>
        <v>1901</v>
      </c>
    </row>
    <row r="770">
      <c r="A770" s="20" t="s">
        <v>432</v>
      </c>
      <c r="B770" s="22">
        <v>42939.0</v>
      </c>
      <c r="C770" s="24">
        <v>1305.0400000000002</v>
      </c>
      <c r="D770" s="24">
        <v>20.52</v>
      </c>
      <c r="E770" s="24">
        <v>53.743950000000005</v>
      </c>
      <c r="F770" s="24">
        <v>0.0</v>
      </c>
      <c r="G770" s="15">
        <f t="shared" si="1"/>
        <v>7</v>
      </c>
      <c r="L770" s="24">
        <f t="shared" si="2"/>
        <v>1900</v>
      </c>
    </row>
    <row r="771">
      <c r="A771" s="20" t="s">
        <v>432</v>
      </c>
      <c r="B771" s="22">
        <v>42939.0</v>
      </c>
      <c r="C771" s="24">
        <v>924.825</v>
      </c>
      <c r="D771" s="24">
        <v>15.280000000000001</v>
      </c>
      <c r="E771" s="24">
        <v>96.53735</v>
      </c>
      <c r="F771" s="24">
        <v>1.0</v>
      </c>
      <c r="G771" s="15">
        <f t="shared" si="1"/>
        <v>7</v>
      </c>
      <c r="L771" s="24">
        <f t="shared" si="2"/>
        <v>1900</v>
      </c>
    </row>
    <row r="772">
      <c r="A772" s="20" t="s">
        <v>433</v>
      </c>
      <c r="B772" s="22">
        <v>42939.0</v>
      </c>
      <c r="C772" s="24">
        <v>507.37500000000006</v>
      </c>
      <c r="D772" s="24">
        <v>6.68</v>
      </c>
      <c r="E772" s="24">
        <v>0.0</v>
      </c>
      <c r="F772" s="24">
        <v>0.0</v>
      </c>
      <c r="G772" s="15">
        <f t="shared" si="1"/>
        <v>7</v>
      </c>
      <c r="L772" s="24">
        <f t="shared" si="2"/>
        <v>1899</v>
      </c>
    </row>
    <row r="773">
      <c r="A773" s="20" t="s">
        <v>433</v>
      </c>
      <c r="B773" s="22">
        <v>42939.0</v>
      </c>
      <c r="C773" s="24">
        <v>149.27</v>
      </c>
      <c r="D773" s="24">
        <v>2.2</v>
      </c>
      <c r="E773" s="24">
        <v>0.0</v>
      </c>
      <c r="F773" s="24">
        <v>1.0</v>
      </c>
      <c r="G773" s="15">
        <f t="shared" si="1"/>
        <v>7</v>
      </c>
      <c r="L773" s="24">
        <f t="shared" si="2"/>
        <v>1899</v>
      </c>
    </row>
    <row r="774">
      <c r="A774" s="20" t="s">
        <v>434</v>
      </c>
      <c r="B774" s="22">
        <v>42939.0</v>
      </c>
      <c r="C774" s="24">
        <v>983.73</v>
      </c>
      <c r="D774" s="24">
        <v>15.040000000000001</v>
      </c>
      <c r="E774" s="24">
        <v>111.90335</v>
      </c>
      <c r="F774" s="24">
        <v>0.0</v>
      </c>
      <c r="G774" s="15">
        <f t="shared" si="1"/>
        <v>7</v>
      </c>
      <c r="L774" s="24">
        <f t="shared" si="2"/>
        <v>1900</v>
      </c>
    </row>
    <row r="775">
      <c r="A775" s="20" t="s">
        <v>434</v>
      </c>
      <c r="B775" s="22">
        <v>42939.0</v>
      </c>
      <c r="C775" s="24">
        <v>472.2850000000001</v>
      </c>
      <c r="D775" s="24">
        <v>8.040000000000001</v>
      </c>
      <c r="E775" s="24">
        <v>971.3665000000001</v>
      </c>
      <c r="F775" s="24">
        <v>1.0</v>
      </c>
      <c r="G775" s="15">
        <f t="shared" si="1"/>
        <v>7</v>
      </c>
      <c r="L775" s="24">
        <f t="shared" si="2"/>
        <v>1902</v>
      </c>
    </row>
    <row r="776">
      <c r="A776" s="20" t="s">
        <v>435</v>
      </c>
      <c r="B776" s="22">
        <v>42939.0</v>
      </c>
      <c r="C776" s="23">
        <v>13611.18</v>
      </c>
      <c r="D776" s="24">
        <v>183.04000000000002</v>
      </c>
      <c r="E776" s="24">
        <v>231.61125</v>
      </c>
      <c r="F776" s="24">
        <v>0.0</v>
      </c>
      <c r="G776" s="15">
        <f t="shared" si="1"/>
        <v>7</v>
      </c>
      <c r="L776" s="24">
        <f t="shared" si="2"/>
        <v>1900</v>
      </c>
    </row>
    <row r="777">
      <c r="A777" s="20" t="s">
        <v>435</v>
      </c>
      <c r="B777" s="22">
        <v>42939.0</v>
      </c>
      <c r="C777" s="23">
        <v>3571.8100000000004</v>
      </c>
      <c r="D777" s="24">
        <v>46.96000000000001</v>
      </c>
      <c r="E777" s="24">
        <v>287.57430000000005</v>
      </c>
      <c r="F777" s="24">
        <v>1.0</v>
      </c>
      <c r="G777" s="15">
        <f t="shared" si="1"/>
        <v>7</v>
      </c>
      <c r="L777" s="24">
        <f t="shared" si="2"/>
        <v>1900</v>
      </c>
    </row>
    <row r="778">
      <c r="A778" s="20" t="s">
        <v>436</v>
      </c>
      <c r="B778" s="22">
        <v>42939.0</v>
      </c>
      <c r="C778" s="23">
        <v>16219.335000000001</v>
      </c>
      <c r="D778" s="24">
        <v>246.04000000000002</v>
      </c>
      <c r="E778" s="24">
        <v>1798.83795</v>
      </c>
      <c r="F778" s="24">
        <v>0.0</v>
      </c>
      <c r="G778" s="15">
        <f t="shared" si="1"/>
        <v>7</v>
      </c>
      <c r="L778" s="24">
        <f t="shared" si="2"/>
        <v>1904</v>
      </c>
    </row>
    <row r="779">
      <c r="A779" s="20" t="s">
        <v>436</v>
      </c>
      <c r="B779" s="22">
        <v>42939.0</v>
      </c>
      <c r="C779" s="23">
        <v>12371.370000000003</v>
      </c>
      <c r="D779" s="24">
        <v>194.68</v>
      </c>
      <c r="E779" s="24">
        <v>9979.9518</v>
      </c>
      <c r="F779" s="24">
        <v>1.0</v>
      </c>
      <c r="G779" s="15">
        <f t="shared" si="1"/>
        <v>7</v>
      </c>
      <c r="L779" s="24">
        <f t="shared" si="2"/>
        <v>1927</v>
      </c>
    </row>
    <row r="780">
      <c r="A780" s="20" t="s">
        <v>437</v>
      </c>
      <c r="B780" s="22">
        <v>42939.0</v>
      </c>
      <c r="C780" s="23">
        <v>3398.8900000000003</v>
      </c>
      <c r="D780" s="24">
        <v>44.0</v>
      </c>
      <c r="E780" s="24">
        <v>1.7459</v>
      </c>
      <c r="F780" s="24">
        <v>0.0</v>
      </c>
      <c r="G780" s="15">
        <f t="shared" si="1"/>
        <v>7</v>
      </c>
      <c r="L780" s="24">
        <f t="shared" si="2"/>
        <v>1899</v>
      </c>
    </row>
    <row r="781">
      <c r="A781" s="20" t="s">
        <v>437</v>
      </c>
      <c r="B781" s="22">
        <v>42939.0</v>
      </c>
      <c r="C781" s="24">
        <v>836.715</v>
      </c>
      <c r="D781" s="24">
        <v>11.48</v>
      </c>
      <c r="E781" s="24">
        <v>3.6614500000000003</v>
      </c>
      <c r="F781" s="24">
        <v>1.0</v>
      </c>
      <c r="G781" s="15">
        <f t="shared" si="1"/>
        <v>7</v>
      </c>
      <c r="L781" s="24">
        <f t="shared" si="2"/>
        <v>1900</v>
      </c>
    </row>
    <row r="782">
      <c r="A782" s="20" t="s">
        <v>438</v>
      </c>
      <c r="B782" s="22">
        <v>42939.0</v>
      </c>
      <c r="C782" s="23">
        <v>4033.3700000000003</v>
      </c>
      <c r="D782" s="24">
        <v>55.56</v>
      </c>
      <c r="E782" s="24">
        <v>2.28605</v>
      </c>
      <c r="F782" s="24">
        <v>0.0</v>
      </c>
      <c r="G782" s="15">
        <f t="shared" si="1"/>
        <v>7</v>
      </c>
      <c r="L782" s="24">
        <f t="shared" si="2"/>
        <v>1900</v>
      </c>
    </row>
    <row r="783">
      <c r="A783" s="20" t="s">
        <v>438</v>
      </c>
      <c r="B783" s="22">
        <v>42939.0</v>
      </c>
      <c r="C783" s="24">
        <v>2217.9300000000003</v>
      </c>
      <c r="D783" s="24">
        <v>33.12</v>
      </c>
      <c r="E783" s="24">
        <v>10.6873</v>
      </c>
      <c r="F783" s="24">
        <v>1.0</v>
      </c>
      <c r="G783" s="15">
        <f t="shared" si="1"/>
        <v>7</v>
      </c>
      <c r="L783" s="24">
        <f t="shared" si="2"/>
        <v>1900</v>
      </c>
    </row>
    <row r="784">
      <c r="A784" s="20" t="s">
        <v>439</v>
      </c>
      <c r="B784" s="22">
        <v>42939.0</v>
      </c>
      <c r="C784" s="24">
        <v>161.97500000000002</v>
      </c>
      <c r="D784" s="24">
        <v>2.32</v>
      </c>
      <c r="E784" s="24">
        <v>24.41465</v>
      </c>
      <c r="F784" s="24">
        <v>0.0</v>
      </c>
      <c r="G784" s="15">
        <f t="shared" si="1"/>
        <v>7</v>
      </c>
      <c r="L784" s="24">
        <f t="shared" si="2"/>
        <v>1900</v>
      </c>
    </row>
    <row r="785">
      <c r="A785" s="20" t="s">
        <v>439</v>
      </c>
      <c r="B785" s="22">
        <v>42939.0</v>
      </c>
      <c r="C785" s="24">
        <v>114.73</v>
      </c>
      <c r="D785" s="24">
        <v>1.7600000000000002</v>
      </c>
      <c r="E785" s="24">
        <v>182.91715000000002</v>
      </c>
      <c r="F785" s="24">
        <v>1.0</v>
      </c>
      <c r="G785" s="15">
        <f t="shared" si="1"/>
        <v>7</v>
      </c>
      <c r="L785" s="24">
        <f t="shared" si="2"/>
        <v>1900</v>
      </c>
    </row>
    <row r="786">
      <c r="A786" s="20" t="s">
        <v>440</v>
      </c>
      <c r="B786" s="22">
        <v>42946.0</v>
      </c>
      <c r="C786" s="24">
        <v>5.06</v>
      </c>
      <c r="D786" s="24">
        <v>0.04000000000000001</v>
      </c>
      <c r="E786" s="24">
        <v>0.0</v>
      </c>
      <c r="F786" s="24">
        <v>0.0</v>
      </c>
      <c r="G786" s="15">
        <f t="shared" si="1"/>
        <v>7</v>
      </c>
      <c r="L786" s="24">
        <f t="shared" si="2"/>
        <v>1899</v>
      </c>
    </row>
    <row r="787">
      <c r="A787" s="20" t="s">
        <v>427</v>
      </c>
      <c r="B787" s="22">
        <v>42946.0</v>
      </c>
      <c r="C787" s="23">
        <v>10927.29</v>
      </c>
      <c r="D787" s="24">
        <v>136.68</v>
      </c>
      <c r="E787" s="24">
        <v>298.14135</v>
      </c>
      <c r="F787" s="24">
        <v>0.0</v>
      </c>
      <c r="G787" s="15">
        <f t="shared" si="1"/>
        <v>7</v>
      </c>
      <c r="L787" s="24">
        <f t="shared" si="2"/>
        <v>1900</v>
      </c>
    </row>
    <row r="788">
      <c r="A788" s="20" t="s">
        <v>427</v>
      </c>
      <c r="B788" s="22">
        <v>42946.0</v>
      </c>
      <c r="C788" s="23">
        <v>3960.6600000000003</v>
      </c>
      <c r="D788" s="24">
        <v>57.120000000000005</v>
      </c>
      <c r="E788" s="24">
        <v>615.25425</v>
      </c>
      <c r="F788" s="24">
        <v>1.0</v>
      </c>
      <c r="G788" s="15">
        <f t="shared" si="1"/>
        <v>7</v>
      </c>
      <c r="L788" s="24">
        <f t="shared" si="2"/>
        <v>1901</v>
      </c>
    </row>
    <row r="789">
      <c r="A789" s="20" t="s">
        <v>428</v>
      </c>
      <c r="B789" s="22">
        <v>42946.0</v>
      </c>
      <c r="C789" s="23">
        <v>19083.9</v>
      </c>
      <c r="D789" s="24">
        <v>230.51999999999998</v>
      </c>
      <c r="E789" s="24">
        <v>125.20040000000002</v>
      </c>
      <c r="F789" s="24">
        <v>0.0</v>
      </c>
      <c r="G789" s="15">
        <f t="shared" si="1"/>
        <v>7</v>
      </c>
      <c r="L789" s="24">
        <f t="shared" si="2"/>
        <v>1900</v>
      </c>
    </row>
    <row r="790">
      <c r="A790" s="20" t="s">
        <v>428</v>
      </c>
      <c r="B790" s="22">
        <v>42946.0</v>
      </c>
      <c r="C790" s="24">
        <v>1548.4150000000002</v>
      </c>
      <c r="D790" s="24">
        <v>20.92</v>
      </c>
      <c r="E790" s="24">
        <v>115.73055000000001</v>
      </c>
      <c r="F790" s="24">
        <v>1.0</v>
      </c>
      <c r="G790" s="15">
        <f t="shared" si="1"/>
        <v>7</v>
      </c>
      <c r="L790" s="24">
        <f t="shared" si="2"/>
        <v>1900</v>
      </c>
    </row>
    <row r="791">
      <c r="A791" s="20" t="s">
        <v>429</v>
      </c>
      <c r="B791" s="22">
        <v>42946.0</v>
      </c>
      <c r="C791" s="23">
        <v>41488.15</v>
      </c>
      <c r="D791" s="24">
        <v>483.40000000000003</v>
      </c>
      <c r="E791" s="24">
        <v>0.0</v>
      </c>
      <c r="F791" s="24">
        <v>0.0</v>
      </c>
      <c r="G791" s="15">
        <f t="shared" si="1"/>
        <v>7</v>
      </c>
      <c r="L791" s="24">
        <f t="shared" si="2"/>
        <v>1899</v>
      </c>
    </row>
    <row r="792">
      <c r="A792" s="20" t="s">
        <v>429</v>
      </c>
      <c r="B792" s="22">
        <v>42946.0</v>
      </c>
      <c r="C792" s="23">
        <v>10457.59</v>
      </c>
      <c r="D792" s="24">
        <v>139.20000000000002</v>
      </c>
      <c r="E792" s="24">
        <v>0.0</v>
      </c>
      <c r="F792" s="24">
        <v>1.0</v>
      </c>
      <c r="G792" s="15">
        <f t="shared" si="1"/>
        <v>7</v>
      </c>
      <c r="L792" s="24">
        <f t="shared" si="2"/>
        <v>1899</v>
      </c>
    </row>
    <row r="793">
      <c r="A793" s="20" t="s">
        <v>430</v>
      </c>
      <c r="B793" s="22">
        <v>42946.0</v>
      </c>
      <c r="C793" s="24">
        <v>921.1400000000001</v>
      </c>
      <c r="D793" s="24">
        <v>13.440000000000001</v>
      </c>
      <c r="E793" s="24">
        <v>231.47475</v>
      </c>
      <c r="F793" s="24">
        <v>0.0</v>
      </c>
      <c r="G793" s="15">
        <f t="shared" si="1"/>
        <v>7</v>
      </c>
      <c r="L793" s="24">
        <f t="shared" si="2"/>
        <v>1900</v>
      </c>
    </row>
    <row r="794">
      <c r="A794" s="20" t="s">
        <v>430</v>
      </c>
      <c r="B794" s="22">
        <v>42946.0</v>
      </c>
      <c r="C794" s="24">
        <v>960.1350000000001</v>
      </c>
      <c r="D794" s="24">
        <v>15.600000000000001</v>
      </c>
      <c r="E794" s="24">
        <v>2144.37275</v>
      </c>
      <c r="F794" s="24">
        <v>1.0</v>
      </c>
      <c r="G794" s="15">
        <f t="shared" si="1"/>
        <v>7</v>
      </c>
      <c r="L794" s="24">
        <f t="shared" si="2"/>
        <v>1905</v>
      </c>
    </row>
    <row r="795">
      <c r="A795" s="20" t="s">
        <v>431</v>
      </c>
      <c r="B795" s="22">
        <v>42946.0</v>
      </c>
      <c r="C795" s="23">
        <v>6730.515</v>
      </c>
      <c r="D795" s="24">
        <v>94.92000000000002</v>
      </c>
      <c r="E795" s="24">
        <v>259.6555</v>
      </c>
      <c r="F795" s="24">
        <v>0.0</v>
      </c>
      <c r="G795" s="15">
        <f t="shared" si="1"/>
        <v>7</v>
      </c>
      <c r="L795" s="24">
        <f t="shared" si="2"/>
        <v>1900</v>
      </c>
    </row>
    <row r="796">
      <c r="A796" s="20" t="s">
        <v>431</v>
      </c>
      <c r="B796" s="22">
        <v>42946.0</v>
      </c>
      <c r="C796" s="24">
        <v>2938.4300000000003</v>
      </c>
      <c r="D796" s="24">
        <v>42.64</v>
      </c>
      <c r="E796" s="24">
        <v>528.61705</v>
      </c>
      <c r="F796" s="24">
        <v>1.0</v>
      </c>
      <c r="G796" s="15">
        <f t="shared" si="1"/>
        <v>7</v>
      </c>
      <c r="L796" s="24">
        <f t="shared" si="2"/>
        <v>1901</v>
      </c>
    </row>
    <row r="797">
      <c r="A797" s="20" t="s">
        <v>432</v>
      </c>
      <c r="B797" s="22">
        <v>42946.0</v>
      </c>
      <c r="C797" s="24">
        <v>1987.4250000000002</v>
      </c>
      <c r="D797" s="24">
        <v>27.72</v>
      </c>
      <c r="E797" s="24">
        <v>69.49475000000001</v>
      </c>
      <c r="F797" s="24">
        <v>0.0</v>
      </c>
      <c r="G797" s="15">
        <f t="shared" si="1"/>
        <v>7</v>
      </c>
      <c r="L797" s="24">
        <f t="shared" si="2"/>
        <v>1900</v>
      </c>
    </row>
    <row r="798">
      <c r="A798" s="20" t="s">
        <v>432</v>
      </c>
      <c r="B798" s="22">
        <v>42946.0</v>
      </c>
      <c r="C798" s="24">
        <v>1656.655</v>
      </c>
      <c r="D798" s="24">
        <v>26.52</v>
      </c>
      <c r="E798" s="24">
        <v>142.33245000000002</v>
      </c>
      <c r="F798" s="24">
        <v>1.0</v>
      </c>
      <c r="G798" s="15">
        <f t="shared" si="1"/>
        <v>7</v>
      </c>
      <c r="L798" s="24">
        <f t="shared" si="2"/>
        <v>1900</v>
      </c>
    </row>
    <row r="799">
      <c r="A799" s="20" t="s">
        <v>433</v>
      </c>
      <c r="B799" s="22">
        <v>42946.0</v>
      </c>
      <c r="C799" s="24">
        <v>553.08</v>
      </c>
      <c r="D799" s="24">
        <v>6.48</v>
      </c>
      <c r="E799" s="24">
        <v>0.0</v>
      </c>
      <c r="F799" s="24">
        <v>0.0</v>
      </c>
      <c r="G799" s="15">
        <f t="shared" si="1"/>
        <v>7</v>
      </c>
      <c r="L799" s="24">
        <f t="shared" si="2"/>
        <v>1899</v>
      </c>
    </row>
    <row r="800">
      <c r="A800" s="20" t="s">
        <v>433</v>
      </c>
      <c r="B800" s="22">
        <v>42946.0</v>
      </c>
      <c r="C800" s="24">
        <v>181.66500000000002</v>
      </c>
      <c r="D800" s="24">
        <v>2.5600000000000005</v>
      </c>
      <c r="E800" s="24">
        <v>0.0</v>
      </c>
      <c r="F800" s="24">
        <v>1.0</v>
      </c>
      <c r="G800" s="15">
        <f t="shared" si="1"/>
        <v>7</v>
      </c>
      <c r="L800" s="24">
        <f t="shared" si="2"/>
        <v>1899</v>
      </c>
    </row>
    <row r="801">
      <c r="A801" s="20" t="s">
        <v>434</v>
      </c>
      <c r="B801" s="22">
        <v>42946.0</v>
      </c>
      <c r="C801" s="24">
        <v>1147.135</v>
      </c>
      <c r="D801" s="24">
        <v>16.64</v>
      </c>
      <c r="E801" s="24">
        <v>145.7456</v>
      </c>
      <c r="F801" s="24">
        <v>0.0</v>
      </c>
      <c r="G801" s="15">
        <f t="shared" si="1"/>
        <v>7</v>
      </c>
      <c r="L801" s="24">
        <f t="shared" si="2"/>
        <v>1900</v>
      </c>
    </row>
    <row r="802">
      <c r="A802" s="20" t="s">
        <v>434</v>
      </c>
      <c r="B802" s="22">
        <v>42946.0</v>
      </c>
      <c r="C802" s="24">
        <v>471.24</v>
      </c>
      <c r="D802" s="24">
        <v>7.56</v>
      </c>
      <c r="E802" s="24">
        <v>705.0849000000001</v>
      </c>
      <c r="F802" s="24">
        <v>1.0</v>
      </c>
      <c r="G802" s="15">
        <f t="shared" si="1"/>
        <v>7</v>
      </c>
      <c r="L802" s="24">
        <f t="shared" si="2"/>
        <v>1901</v>
      </c>
    </row>
    <row r="803">
      <c r="A803" s="20" t="s">
        <v>435</v>
      </c>
      <c r="B803" s="22">
        <v>42946.0</v>
      </c>
      <c r="C803" s="23">
        <v>14551.845000000001</v>
      </c>
      <c r="D803" s="24">
        <v>186.20000000000002</v>
      </c>
      <c r="E803" s="24">
        <v>250.65365</v>
      </c>
      <c r="F803" s="24">
        <v>0.0</v>
      </c>
      <c r="G803" s="15">
        <f t="shared" si="1"/>
        <v>7</v>
      </c>
      <c r="L803" s="24">
        <f t="shared" si="2"/>
        <v>1900</v>
      </c>
    </row>
    <row r="804">
      <c r="A804" s="20" t="s">
        <v>435</v>
      </c>
      <c r="B804" s="22">
        <v>42946.0</v>
      </c>
      <c r="C804" s="23">
        <v>4360.345</v>
      </c>
      <c r="D804" s="24">
        <v>58.0</v>
      </c>
      <c r="E804" s="24">
        <v>320.10355</v>
      </c>
      <c r="F804" s="24">
        <v>1.0</v>
      </c>
      <c r="G804" s="15">
        <f t="shared" si="1"/>
        <v>7</v>
      </c>
      <c r="L804" s="24">
        <f t="shared" si="2"/>
        <v>1900</v>
      </c>
    </row>
    <row r="805">
      <c r="A805" s="20" t="s">
        <v>436</v>
      </c>
      <c r="B805" s="22">
        <v>42946.0</v>
      </c>
      <c r="C805" s="23">
        <v>16375.59</v>
      </c>
      <c r="D805" s="24">
        <v>246.48000000000002</v>
      </c>
      <c r="E805" s="24">
        <v>1857.0987499999999</v>
      </c>
      <c r="F805" s="24">
        <v>0.0</v>
      </c>
      <c r="G805" s="15">
        <f t="shared" si="1"/>
        <v>7</v>
      </c>
      <c r="L805" s="24">
        <f t="shared" si="2"/>
        <v>1905</v>
      </c>
    </row>
    <row r="806">
      <c r="A806" s="20" t="s">
        <v>436</v>
      </c>
      <c r="B806" s="22">
        <v>42946.0</v>
      </c>
      <c r="C806" s="23">
        <v>15268.000000000002</v>
      </c>
      <c r="D806" s="24">
        <v>240.28000000000003</v>
      </c>
      <c r="E806" s="24">
        <v>11786.0756</v>
      </c>
      <c r="F806" s="24">
        <v>1.0</v>
      </c>
      <c r="G806" s="15">
        <f t="shared" si="1"/>
        <v>7</v>
      </c>
      <c r="L806" s="24">
        <f t="shared" si="2"/>
        <v>1932</v>
      </c>
    </row>
    <row r="807">
      <c r="A807" s="20" t="s">
        <v>437</v>
      </c>
      <c r="B807" s="22">
        <v>42946.0</v>
      </c>
      <c r="C807" s="23">
        <v>4073.4650000000006</v>
      </c>
      <c r="D807" s="24">
        <v>51.28</v>
      </c>
      <c r="E807" s="24">
        <v>0.8294</v>
      </c>
      <c r="F807" s="24">
        <v>0.0</v>
      </c>
      <c r="G807" s="15">
        <f t="shared" si="1"/>
        <v>7</v>
      </c>
      <c r="L807" s="24">
        <f t="shared" si="2"/>
        <v>1899</v>
      </c>
    </row>
    <row r="808">
      <c r="A808" s="20" t="s">
        <v>437</v>
      </c>
      <c r="B808" s="22">
        <v>42946.0</v>
      </c>
      <c r="C808" s="24">
        <v>1149.5</v>
      </c>
      <c r="D808" s="24">
        <v>15.4</v>
      </c>
      <c r="E808" s="24">
        <v>1.3702</v>
      </c>
      <c r="F808" s="24">
        <v>1.0</v>
      </c>
      <c r="G808" s="15">
        <f t="shared" si="1"/>
        <v>7</v>
      </c>
      <c r="L808" s="24">
        <f t="shared" si="2"/>
        <v>1899</v>
      </c>
    </row>
    <row r="809">
      <c r="A809" s="20" t="s">
        <v>438</v>
      </c>
      <c r="B809" s="22">
        <v>42946.0</v>
      </c>
      <c r="C809" s="23">
        <v>4766.465</v>
      </c>
      <c r="D809" s="24">
        <v>63.28</v>
      </c>
      <c r="E809" s="24">
        <v>1.12385</v>
      </c>
      <c r="F809" s="24">
        <v>0.0</v>
      </c>
      <c r="G809" s="15">
        <f t="shared" si="1"/>
        <v>7</v>
      </c>
      <c r="L809" s="24">
        <f t="shared" si="2"/>
        <v>1899</v>
      </c>
    </row>
    <row r="810">
      <c r="A810" s="20" t="s">
        <v>438</v>
      </c>
      <c r="B810" s="22">
        <v>42946.0</v>
      </c>
      <c r="C810" s="23">
        <v>3208.5350000000003</v>
      </c>
      <c r="D810" s="24">
        <v>45.480000000000004</v>
      </c>
      <c r="E810" s="24">
        <v>4.52595</v>
      </c>
      <c r="F810" s="24">
        <v>1.0</v>
      </c>
      <c r="G810" s="15">
        <f t="shared" si="1"/>
        <v>7</v>
      </c>
      <c r="L810" s="24">
        <f t="shared" si="2"/>
        <v>1900</v>
      </c>
    </row>
    <row r="811">
      <c r="A811" s="20" t="s">
        <v>439</v>
      </c>
      <c r="B811" s="22">
        <v>42946.0</v>
      </c>
      <c r="C811" s="24">
        <v>141.295</v>
      </c>
      <c r="D811" s="24">
        <v>1.9600000000000002</v>
      </c>
      <c r="E811" s="24">
        <v>59.539350000000006</v>
      </c>
      <c r="F811" s="24">
        <v>0.0</v>
      </c>
      <c r="G811" s="15">
        <f t="shared" si="1"/>
        <v>7</v>
      </c>
      <c r="L811" s="24">
        <f t="shared" si="2"/>
        <v>1900</v>
      </c>
    </row>
    <row r="812">
      <c r="A812" s="20" t="s">
        <v>439</v>
      </c>
      <c r="B812" s="22">
        <v>42946.0</v>
      </c>
      <c r="C812" s="24">
        <v>103.34500000000001</v>
      </c>
      <c r="D812" s="24">
        <v>1.7600000000000002</v>
      </c>
      <c r="E812" s="24">
        <v>413.28430000000003</v>
      </c>
      <c r="F812" s="24">
        <v>1.0</v>
      </c>
      <c r="G812" s="15">
        <f t="shared" si="1"/>
        <v>7</v>
      </c>
      <c r="L812" s="24">
        <f t="shared" si="2"/>
        <v>1901</v>
      </c>
    </row>
    <row r="813">
      <c r="A813" s="20" t="s">
        <v>440</v>
      </c>
      <c r="B813" s="22">
        <v>42953.0</v>
      </c>
      <c r="C813" s="24">
        <v>0.22000000000000003</v>
      </c>
      <c r="D813" s="24">
        <v>0.0</v>
      </c>
      <c r="E813" s="24">
        <v>0.0</v>
      </c>
      <c r="F813" s="24">
        <v>0.0</v>
      </c>
      <c r="G813" s="15">
        <f t="shared" si="1"/>
        <v>8</v>
      </c>
      <c r="L813" s="24">
        <f t="shared" si="2"/>
        <v>1899</v>
      </c>
    </row>
    <row r="814">
      <c r="A814" s="20" t="s">
        <v>427</v>
      </c>
      <c r="B814" s="22">
        <v>42953.0</v>
      </c>
      <c r="C814" s="23">
        <v>8892.51</v>
      </c>
      <c r="D814" s="24">
        <v>116.92000000000002</v>
      </c>
      <c r="E814" s="24">
        <v>270.3935</v>
      </c>
      <c r="F814" s="24">
        <v>0.0</v>
      </c>
      <c r="G814" s="15">
        <f t="shared" si="1"/>
        <v>8</v>
      </c>
      <c r="L814" s="24">
        <f t="shared" si="2"/>
        <v>1900</v>
      </c>
    </row>
    <row r="815">
      <c r="A815" s="20" t="s">
        <v>427</v>
      </c>
      <c r="B815" s="22">
        <v>42953.0</v>
      </c>
      <c r="C815" s="23">
        <v>3092.4300000000003</v>
      </c>
      <c r="D815" s="24">
        <v>42.88</v>
      </c>
      <c r="E815" s="24">
        <v>496.678</v>
      </c>
      <c r="F815" s="24">
        <v>1.0</v>
      </c>
      <c r="G815" s="15">
        <f t="shared" si="1"/>
        <v>8</v>
      </c>
      <c r="L815" s="24">
        <f t="shared" si="2"/>
        <v>1901</v>
      </c>
    </row>
    <row r="816">
      <c r="A816" s="20" t="s">
        <v>428</v>
      </c>
      <c r="B816" s="22">
        <v>42953.0</v>
      </c>
      <c r="C816" s="23">
        <v>16528.875</v>
      </c>
      <c r="D816" s="24">
        <v>223.08000000000004</v>
      </c>
      <c r="E816" s="24">
        <v>120.20125000000002</v>
      </c>
      <c r="F816" s="24">
        <v>0.0</v>
      </c>
      <c r="G816" s="15">
        <f t="shared" si="1"/>
        <v>8</v>
      </c>
      <c r="L816" s="24">
        <f t="shared" si="2"/>
        <v>1900</v>
      </c>
    </row>
    <row r="817">
      <c r="A817" s="20" t="s">
        <v>428</v>
      </c>
      <c r="B817" s="22">
        <v>42953.0</v>
      </c>
      <c r="C817" s="24">
        <v>1820.1150000000002</v>
      </c>
      <c r="D817" s="24">
        <v>25.680000000000003</v>
      </c>
      <c r="E817" s="24">
        <v>112.29205</v>
      </c>
      <c r="F817" s="24">
        <v>1.0</v>
      </c>
      <c r="G817" s="15">
        <f t="shared" si="1"/>
        <v>8</v>
      </c>
      <c r="L817" s="24">
        <f t="shared" si="2"/>
        <v>1900</v>
      </c>
    </row>
    <row r="818">
      <c r="A818" s="20" t="s">
        <v>429</v>
      </c>
      <c r="B818" s="22">
        <v>42953.0</v>
      </c>
      <c r="C818" s="23">
        <v>43056.255000000005</v>
      </c>
      <c r="D818" s="24">
        <v>528.4399999999999</v>
      </c>
      <c r="E818" s="24">
        <v>0.0</v>
      </c>
      <c r="F818" s="24">
        <v>0.0</v>
      </c>
      <c r="G818" s="15">
        <f t="shared" si="1"/>
        <v>8</v>
      </c>
      <c r="L818" s="24">
        <f t="shared" si="2"/>
        <v>1899</v>
      </c>
    </row>
    <row r="819">
      <c r="A819" s="20" t="s">
        <v>429</v>
      </c>
      <c r="B819" s="22">
        <v>42953.0</v>
      </c>
      <c r="C819" s="23">
        <v>9637.265000000001</v>
      </c>
      <c r="D819" s="24">
        <v>130.68</v>
      </c>
      <c r="E819" s="24">
        <v>0.0</v>
      </c>
      <c r="F819" s="24">
        <v>1.0</v>
      </c>
      <c r="G819" s="15">
        <f t="shared" si="1"/>
        <v>8</v>
      </c>
      <c r="L819" s="24">
        <f t="shared" si="2"/>
        <v>1899</v>
      </c>
    </row>
    <row r="820">
      <c r="A820" s="20" t="s">
        <v>430</v>
      </c>
      <c r="B820" s="22">
        <v>42953.0</v>
      </c>
      <c r="C820" s="24">
        <v>768.8450000000001</v>
      </c>
      <c r="D820" s="24">
        <v>11.88</v>
      </c>
      <c r="E820" s="24">
        <v>174.9137</v>
      </c>
      <c r="F820" s="24">
        <v>0.0</v>
      </c>
      <c r="G820" s="15">
        <f t="shared" si="1"/>
        <v>8</v>
      </c>
      <c r="L820" s="24">
        <f t="shared" si="2"/>
        <v>1900</v>
      </c>
    </row>
    <row r="821">
      <c r="A821" s="20" t="s">
        <v>430</v>
      </c>
      <c r="B821" s="22">
        <v>42953.0</v>
      </c>
      <c r="C821" s="24">
        <v>828.4100000000001</v>
      </c>
      <c r="D821" s="24">
        <v>12.92</v>
      </c>
      <c r="E821" s="24">
        <v>1383.3638</v>
      </c>
      <c r="F821" s="24">
        <v>1.0</v>
      </c>
      <c r="G821" s="15">
        <f t="shared" si="1"/>
        <v>8</v>
      </c>
      <c r="L821" s="24">
        <f t="shared" si="2"/>
        <v>1903</v>
      </c>
    </row>
    <row r="822">
      <c r="A822" s="20" t="s">
        <v>431</v>
      </c>
      <c r="B822" s="22">
        <v>42953.0</v>
      </c>
      <c r="C822" s="23">
        <v>6326.265</v>
      </c>
      <c r="D822" s="24">
        <v>90.24000000000001</v>
      </c>
      <c r="E822" s="24">
        <v>254.8364</v>
      </c>
      <c r="F822" s="24">
        <v>0.0</v>
      </c>
      <c r="G822" s="15">
        <f t="shared" si="1"/>
        <v>8</v>
      </c>
      <c r="L822" s="24">
        <f t="shared" si="2"/>
        <v>1900</v>
      </c>
    </row>
    <row r="823">
      <c r="A823" s="20" t="s">
        <v>431</v>
      </c>
      <c r="B823" s="22">
        <v>42953.0</v>
      </c>
      <c r="C823" s="24">
        <v>2917.6400000000003</v>
      </c>
      <c r="D823" s="24">
        <v>42.080000000000005</v>
      </c>
      <c r="E823" s="24">
        <v>502.49420000000003</v>
      </c>
      <c r="F823" s="24">
        <v>1.0</v>
      </c>
      <c r="G823" s="15">
        <f t="shared" si="1"/>
        <v>8</v>
      </c>
      <c r="L823" s="24">
        <f t="shared" si="2"/>
        <v>1901</v>
      </c>
    </row>
    <row r="824">
      <c r="A824" s="20" t="s">
        <v>432</v>
      </c>
      <c r="B824" s="22">
        <v>42953.0</v>
      </c>
      <c r="C824" s="24">
        <v>1306.855</v>
      </c>
      <c r="D824" s="24">
        <v>20.0</v>
      </c>
      <c r="E824" s="24">
        <v>47.451950000000004</v>
      </c>
      <c r="F824" s="24">
        <v>0.0</v>
      </c>
      <c r="G824" s="15">
        <f t="shared" si="1"/>
        <v>8</v>
      </c>
      <c r="L824" s="24">
        <f t="shared" si="2"/>
        <v>1900</v>
      </c>
    </row>
    <row r="825">
      <c r="A825" s="20" t="s">
        <v>432</v>
      </c>
      <c r="B825" s="22">
        <v>42953.0</v>
      </c>
      <c r="C825" s="24">
        <v>926.1450000000001</v>
      </c>
      <c r="D825" s="24">
        <v>15.96</v>
      </c>
      <c r="E825" s="24">
        <v>106.20805</v>
      </c>
      <c r="F825" s="24">
        <v>1.0</v>
      </c>
      <c r="G825" s="15">
        <f t="shared" si="1"/>
        <v>8</v>
      </c>
      <c r="L825" s="24">
        <f t="shared" si="2"/>
        <v>1900</v>
      </c>
    </row>
    <row r="826">
      <c r="A826" s="20" t="s">
        <v>433</v>
      </c>
      <c r="B826" s="22">
        <v>42953.0</v>
      </c>
      <c r="C826" s="24">
        <v>565.18</v>
      </c>
      <c r="D826" s="24">
        <v>6.88</v>
      </c>
      <c r="E826" s="24">
        <v>0.0</v>
      </c>
      <c r="F826" s="24">
        <v>0.0</v>
      </c>
      <c r="G826" s="15">
        <f t="shared" si="1"/>
        <v>8</v>
      </c>
      <c r="L826" s="24">
        <f t="shared" si="2"/>
        <v>1899</v>
      </c>
    </row>
    <row r="827">
      <c r="A827" s="20" t="s">
        <v>433</v>
      </c>
      <c r="B827" s="22">
        <v>42953.0</v>
      </c>
      <c r="C827" s="24">
        <v>213.12500000000003</v>
      </c>
      <c r="D827" s="24">
        <v>2.8800000000000003</v>
      </c>
      <c r="E827" s="24">
        <v>0.0</v>
      </c>
      <c r="F827" s="24">
        <v>1.0</v>
      </c>
      <c r="G827" s="15">
        <f t="shared" si="1"/>
        <v>8</v>
      </c>
      <c r="L827" s="24">
        <f t="shared" si="2"/>
        <v>1899</v>
      </c>
    </row>
    <row r="828">
      <c r="A828" s="20" t="s">
        <v>434</v>
      </c>
      <c r="B828" s="22">
        <v>42953.0</v>
      </c>
      <c r="C828" s="24">
        <v>1077.67</v>
      </c>
      <c r="D828" s="24">
        <v>15.240000000000002</v>
      </c>
      <c r="E828" s="24">
        <v>153.09515000000002</v>
      </c>
      <c r="F828" s="24">
        <v>0.0</v>
      </c>
      <c r="G828" s="15">
        <f t="shared" si="1"/>
        <v>8</v>
      </c>
      <c r="L828" s="24">
        <f t="shared" si="2"/>
        <v>1900</v>
      </c>
    </row>
    <row r="829">
      <c r="A829" s="20" t="s">
        <v>434</v>
      </c>
      <c r="B829" s="22">
        <v>42953.0</v>
      </c>
      <c r="C829" s="24">
        <v>357.17</v>
      </c>
      <c r="D829" s="24">
        <v>6.08</v>
      </c>
      <c r="E829" s="24">
        <v>566.96445</v>
      </c>
      <c r="F829" s="24">
        <v>1.0</v>
      </c>
      <c r="G829" s="15">
        <f t="shared" si="1"/>
        <v>8</v>
      </c>
      <c r="L829" s="24">
        <f t="shared" si="2"/>
        <v>1901</v>
      </c>
    </row>
    <row r="830">
      <c r="A830" s="20" t="s">
        <v>435</v>
      </c>
      <c r="B830" s="22">
        <v>42953.0</v>
      </c>
      <c r="C830" s="23">
        <v>16007.750000000002</v>
      </c>
      <c r="D830" s="24">
        <v>210.28000000000003</v>
      </c>
      <c r="E830" s="24">
        <v>266.28095</v>
      </c>
      <c r="F830" s="24">
        <v>0.0</v>
      </c>
      <c r="G830" s="15">
        <f t="shared" si="1"/>
        <v>8</v>
      </c>
      <c r="L830" s="24">
        <f t="shared" si="2"/>
        <v>1900</v>
      </c>
    </row>
    <row r="831">
      <c r="A831" s="20" t="s">
        <v>435</v>
      </c>
      <c r="B831" s="22">
        <v>42953.0</v>
      </c>
      <c r="C831" s="23">
        <v>4325.200000000001</v>
      </c>
      <c r="D831" s="24">
        <v>57.96000000000001</v>
      </c>
      <c r="E831" s="24">
        <v>313.82845</v>
      </c>
      <c r="F831" s="24">
        <v>1.0</v>
      </c>
      <c r="G831" s="15">
        <f t="shared" si="1"/>
        <v>8</v>
      </c>
      <c r="L831" s="24">
        <f t="shared" si="2"/>
        <v>1900</v>
      </c>
    </row>
    <row r="832">
      <c r="A832" s="20" t="s">
        <v>436</v>
      </c>
      <c r="B832" s="22">
        <v>42953.0</v>
      </c>
      <c r="C832" s="23">
        <v>20531.665000000005</v>
      </c>
      <c r="D832" s="24">
        <v>306.24</v>
      </c>
      <c r="E832" s="24">
        <v>2258.1104</v>
      </c>
      <c r="F832" s="24">
        <v>0.0</v>
      </c>
      <c r="G832" s="15">
        <f t="shared" si="1"/>
        <v>8</v>
      </c>
      <c r="L832" s="24">
        <f t="shared" si="2"/>
        <v>1906</v>
      </c>
    </row>
    <row r="833">
      <c r="A833" s="20" t="s">
        <v>436</v>
      </c>
      <c r="B833" s="22">
        <v>42953.0</v>
      </c>
      <c r="C833" s="23">
        <v>16679.63</v>
      </c>
      <c r="D833" s="24">
        <v>262.68</v>
      </c>
      <c r="E833" s="24">
        <v>13198.0511</v>
      </c>
      <c r="F833" s="24">
        <v>1.0</v>
      </c>
      <c r="G833" s="15">
        <f t="shared" si="1"/>
        <v>8</v>
      </c>
      <c r="L833" s="24">
        <f t="shared" si="2"/>
        <v>1936</v>
      </c>
    </row>
    <row r="834">
      <c r="A834" s="20" t="s">
        <v>437</v>
      </c>
      <c r="B834" s="22">
        <v>42953.0</v>
      </c>
      <c r="C834" s="23">
        <v>4991.8550000000005</v>
      </c>
      <c r="D834" s="24">
        <v>65.36</v>
      </c>
      <c r="E834" s="24">
        <v>0.32695</v>
      </c>
      <c r="F834" s="24">
        <v>0.0</v>
      </c>
      <c r="G834" s="15">
        <f t="shared" si="1"/>
        <v>8</v>
      </c>
      <c r="L834" s="24">
        <f t="shared" si="2"/>
        <v>1899</v>
      </c>
    </row>
    <row r="835">
      <c r="A835" s="20" t="s">
        <v>437</v>
      </c>
      <c r="B835" s="22">
        <v>42953.0</v>
      </c>
      <c r="C835" s="24">
        <v>1487.4750000000001</v>
      </c>
      <c r="D835" s="24">
        <v>18.880000000000003</v>
      </c>
      <c r="E835" s="24">
        <v>0.26975</v>
      </c>
      <c r="F835" s="24">
        <v>1.0</v>
      </c>
      <c r="G835" s="15">
        <f t="shared" si="1"/>
        <v>8</v>
      </c>
      <c r="L835" s="24">
        <f t="shared" si="2"/>
        <v>1899</v>
      </c>
    </row>
    <row r="836">
      <c r="A836" s="20" t="s">
        <v>438</v>
      </c>
      <c r="B836" s="22">
        <v>42953.0</v>
      </c>
      <c r="C836" s="23">
        <v>4155.580000000001</v>
      </c>
      <c r="D836" s="24">
        <v>59.08</v>
      </c>
      <c r="E836" s="24">
        <v>0.40365</v>
      </c>
      <c r="F836" s="24">
        <v>0.0</v>
      </c>
      <c r="G836" s="15">
        <f t="shared" si="1"/>
        <v>8</v>
      </c>
      <c r="L836" s="24">
        <f t="shared" si="2"/>
        <v>1899</v>
      </c>
    </row>
    <row r="837">
      <c r="A837" s="20" t="s">
        <v>438</v>
      </c>
      <c r="B837" s="22">
        <v>42953.0</v>
      </c>
      <c r="C837" s="24">
        <v>2832.0050000000006</v>
      </c>
      <c r="D837" s="24">
        <v>40.96000000000001</v>
      </c>
      <c r="E837" s="24">
        <v>0.85865</v>
      </c>
      <c r="F837" s="24">
        <v>1.0</v>
      </c>
      <c r="G837" s="15">
        <f t="shared" si="1"/>
        <v>8</v>
      </c>
      <c r="L837" s="24">
        <f t="shared" si="2"/>
        <v>1899</v>
      </c>
    </row>
    <row r="838">
      <c r="A838" s="20" t="s">
        <v>439</v>
      </c>
      <c r="B838" s="22">
        <v>42953.0</v>
      </c>
      <c r="C838" s="24">
        <v>208.945</v>
      </c>
      <c r="D838" s="24">
        <v>2.64</v>
      </c>
      <c r="E838" s="24">
        <v>61.2313</v>
      </c>
      <c r="F838" s="24">
        <v>0.0</v>
      </c>
      <c r="G838" s="15">
        <f t="shared" si="1"/>
        <v>8</v>
      </c>
      <c r="L838" s="24">
        <f t="shared" si="2"/>
        <v>1900</v>
      </c>
    </row>
    <row r="839">
      <c r="A839" s="20" t="s">
        <v>439</v>
      </c>
      <c r="B839" s="22">
        <v>42953.0</v>
      </c>
      <c r="C839" s="24">
        <v>202.01500000000001</v>
      </c>
      <c r="D839" s="24">
        <v>2.32</v>
      </c>
      <c r="E839" s="24">
        <v>578.6547</v>
      </c>
      <c r="F839" s="24">
        <v>1.0</v>
      </c>
      <c r="G839" s="15">
        <f t="shared" si="1"/>
        <v>8</v>
      </c>
      <c r="L839" s="24">
        <f t="shared" si="2"/>
        <v>1901</v>
      </c>
    </row>
    <row r="840">
      <c r="A840" s="20" t="s">
        <v>427</v>
      </c>
      <c r="B840" s="22">
        <v>42960.0</v>
      </c>
      <c r="C840" s="23">
        <v>9642.765000000001</v>
      </c>
      <c r="D840" s="24">
        <v>118.96</v>
      </c>
      <c r="E840" s="24">
        <v>367.57955</v>
      </c>
      <c r="F840" s="24">
        <v>0.0</v>
      </c>
      <c r="G840" s="15">
        <f t="shared" si="1"/>
        <v>8</v>
      </c>
      <c r="L840" s="24">
        <f t="shared" si="2"/>
        <v>1901</v>
      </c>
    </row>
    <row r="841">
      <c r="A841" s="20" t="s">
        <v>427</v>
      </c>
      <c r="B841" s="22">
        <v>42960.0</v>
      </c>
      <c r="C841" s="23">
        <v>3788.8400000000006</v>
      </c>
      <c r="D841" s="24">
        <v>52.400000000000006</v>
      </c>
      <c r="E841" s="24">
        <v>580.8387</v>
      </c>
      <c r="F841" s="24">
        <v>1.0</v>
      </c>
      <c r="G841" s="15">
        <f t="shared" si="1"/>
        <v>8</v>
      </c>
      <c r="L841" s="24">
        <f t="shared" si="2"/>
        <v>1901</v>
      </c>
    </row>
    <row r="842">
      <c r="A842" s="20" t="s">
        <v>428</v>
      </c>
      <c r="B842" s="22">
        <v>42960.0</v>
      </c>
      <c r="C842" s="23">
        <v>16499.34</v>
      </c>
      <c r="D842" s="24">
        <v>219.20000000000002</v>
      </c>
      <c r="E842" s="24">
        <v>121.15220000000001</v>
      </c>
      <c r="F842" s="24">
        <v>0.0</v>
      </c>
      <c r="G842" s="15">
        <f t="shared" si="1"/>
        <v>8</v>
      </c>
      <c r="L842" s="24">
        <f t="shared" si="2"/>
        <v>1900</v>
      </c>
    </row>
    <row r="843">
      <c r="A843" s="20" t="s">
        <v>428</v>
      </c>
      <c r="B843" s="22">
        <v>42960.0</v>
      </c>
      <c r="C843" s="24">
        <v>1844.81</v>
      </c>
      <c r="D843" s="24">
        <v>24.12</v>
      </c>
      <c r="E843" s="24">
        <v>114.41690000000001</v>
      </c>
      <c r="F843" s="24">
        <v>1.0</v>
      </c>
      <c r="G843" s="15">
        <f t="shared" si="1"/>
        <v>8</v>
      </c>
      <c r="L843" s="24">
        <f t="shared" si="2"/>
        <v>1900</v>
      </c>
    </row>
    <row r="844">
      <c r="A844" s="20" t="s">
        <v>429</v>
      </c>
      <c r="B844" s="22">
        <v>42960.0</v>
      </c>
      <c r="C844" s="23">
        <v>41132.245</v>
      </c>
      <c r="D844" s="24">
        <v>499.08000000000004</v>
      </c>
      <c r="E844" s="24">
        <v>0.0</v>
      </c>
      <c r="F844" s="24">
        <v>0.0</v>
      </c>
      <c r="G844" s="15">
        <f t="shared" si="1"/>
        <v>8</v>
      </c>
      <c r="L844" s="24">
        <f t="shared" si="2"/>
        <v>1899</v>
      </c>
    </row>
    <row r="845">
      <c r="A845" s="20" t="s">
        <v>429</v>
      </c>
      <c r="B845" s="22">
        <v>42960.0</v>
      </c>
      <c r="C845" s="23">
        <v>10323.335000000001</v>
      </c>
      <c r="D845" s="24">
        <v>137.88</v>
      </c>
      <c r="E845" s="24">
        <v>0.0</v>
      </c>
      <c r="F845" s="24">
        <v>1.0</v>
      </c>
      <c r="G845" s="15">
        <f t="shared" si="1"/>
        <v>8</v>
      </c>
      <c r="L845" s="24">
        <f t="shared" si="2"/>
        <v>1899</v>
      </c>
    </row>
    <row r="846">
      <c r="A846" s="20" t="s">
        <v>430</v>
      </c>
      <c r="B846" s="22">
        <v>42960.0</v>
      </c>
      <c r="C846" s="24">
        <v>681.78</v>
      </c>
      <c r="D846" s="24">
        <v>10.440000000000001</v>
      </c>
      <c r="E846" s="24">
        <v>177.94075</v>
      </c>
      <c r="F846" s="24">
        <v>0.0</v>
      </c>
      <c r="G846" s="15">
        <f t="shared" si="1"/>
        <v>8</v>
      </c>
      <c r="L846" s="24">
        <f t="shared" si="2"/>
        <v>1900</v>
      </c>
    </row>
    <row r="847">
      <c r="A847" s="20" t="s">
        <v>430</v>
      </c>
      <c r="B847" s="22">
        <v>42960.0</v>
      </c>
      <c r="C847" s="24">
        <v>762.355</v>
      </c>
      <c r="D847" s="24">
        <v>12.200000000000001</v>
      </c>
      <c r="E847" s="24">
        <v>1296.8189</v>
      </c>
      <c r="F847" s="24">
        <v>1.0</v>
      </c>
      <c r="G847" s="15">
        <f t="shared" si="1"/>
        <v>8</v>
      </c>
      <c r="L847" s="24">
        <f t="shared" si="2"/>
        <v>1903</v>
      </c>
    </row>
    <row r="848">
      <c r="A848" s="20" t="s">
        <v>431</v>
      </c>
      <c r="B848" s="22">
        <v>42960.0</v>
      </c>
      <c r="C848" s="23">
        <v>5867.510000000001</v>
      </c>
      <c r="D848" s="24">
        <v>83.60000000000001</v>
      </c>
      <c r="E848" s="24">
        <v>303.2926</v>
      </c>
      <c r="F848" s="24">
        <v>0.0</v>
      </c>
      <c r="G848" s="15">
        <f t="shared" si="1"/>
        <v>8</v>
      </c>
      <c r="L848" s="24">
        <f t="shared" si="2"/>
        <v>1900</v>
      </c>
    </row>
    <row r="849">
      <c r="A849" s="20" t="s">
        <v>431</v>
      </c>
      <c r="B849" s="22">
        <v>42960.0</v>
      </c>
      <c r="C849" s="24">
        <v>2479.4</v>
      </c>
      <c r="D849" s="24">
        <v>35.160000000000004</v>
      </c>
      <c r="E849" s="24">
        <v>587.7794</v>
      </c>
      <c r="F849" s="24">
        <v>1.0</v>
      </c>
      <c r="G849" s="15">
        <f t="shared" si="1"/>
        <v>8</v>
      </c>
      <c r="L849" s="24">
        <f t="shared" si="2"/>
        <v>1901</v>
      </c>
    </row>
    <row r="850">
      <c r="A850" s="20" t="s">
        <v>432</v>
      </c>
      <c r="B850" s="22">
        <v>42960.0</v>
      </c>
      <c r="C850" s="24">
        <v>1187.89</v>
      </c>
      <c r="D850" s="24">
        <v>16.96</v>
      </c>
      <c r="E850" s="24">
        <v>33.8832</v>
      </c>
      <c r="F850" s="24">
        <v>0.0</v>
      </c>
      <c r="G850" s="15">
        <f t="shared" si="1"/>
        <v>8</v>
      </c>
      <c r="L850" s="24">
        <f t="shared" si="2"/>
        <v>1900</v>
      </c>
    </row>
    <row r="851">
      <c r="A851" s="20" t="s">
        <v>432</v>
      </c>
      <c r="B851" s="22">
        <v>42960.0</v>
      </c>
      <c r="C851" s="24">
        <v>838.9700000000001</v>
      </c>
      <c r="D851" s="24">
        <v>14.200000000000001</v>
      </c>
      <c r="E851" s="24">
        <v>184.21975000000003</v>
      </c>
      <c r="F851" s="24">
        <v>1.0</v>
      </c>
      <c r="G851" s="15">
        <f t="shared" si="1"/>
        <v>8</v>
      </c>
      <c r="L851" s="24">
        <f t="shared" si="2"/>
        <v>1900</v>
      </c>
    </row>
    <row r="852">
      <c r="A852" s="20" t="s">
        <v>433</v>
      </c>
      <c r="B852" s="22">
        <v>42960.0</v>
      </c>
      <c r="C852" s="24">
        <v>563.9150000000001</v>
      </c>
      <c r="D852" s="24">
        <v>6.6000000000000005</v>
      </c>
      <c r="E852" s="24">
        <v>0.0</v>
      </c>
      <c r="F852" s="24">
        <v>0.0</v>
      </c>
      <c r="G852" s="15">
        <f t="shared" si="1"/>
        <v>8</v>
      </c>
      <c r="L852" s="24">
        <f t="shared" si="2"/>
        <v>1899</v>
      </c>
    </row>
    <row r="853">
      <c r="A853" s="20" t="s">
        <v>433</v>
      </c>
      <c r="B853" s="22">
        <v>42960.0</v>
      </c>
      <c r="C853" s="24">
        <v>185.62500000000003</v>
      </c>
      <c r="D853" s="24">
        <v>2.4000000000000004</v>
      </c>
      <c r="E853" s="24">
        <v>0.0</v>
      </c>
      <c r="F853" s="24">
        <v>1.0</v>
      </c>
      <c r="G853" s="15">
        <f t="shared" si="1"/>
        <v>8</v>
      </c>
      <c r="L853" s="24">
        <f t="shared" si="2"/>
        <v>1899</v>
      </c>
    </row>
    <row r="854">
      <c r="A854" s="20" t="s">
        <v>434</v>
      </c>
      <c r="B854" s="22">
        <v>42960.0</v>
      </c>
      <c r="C854" s="24">
        <v>855.855</v>
      </c>
      <c r="D854" s="24">
        <v>12.48</v>
      </c>
      <c r="E854" s="24">
        <v>116.40525000000001</v>
      </c>
      <c r="F854" s="24">
        <v>0.0</v>
      </c>
      <c r="G854" s="15">
        <f t="shared" si="1"/>
        <v>8</v>
      </c>
      <c r="L854" s="24">
        <f t="shared" si="2"/>
        <v>1900</v>
      </c>
    </row>
    <row r="855">
      <c r="A855" s="20" t="s">
        <v>434</v>
      </c>
      <c r="B855" s="22">
        <v>42960.0</v>
      </c>
      <c r="C855" s="24">
        <v>357.115</v>
      </c>
      <c r="D855" s="24">
        <v>5.36</v>
      </c>
      <c r="E855" s="24">
        <v>455.0117</v>
      </c>
      <c r="F855" s="24">
        <v>1.0</v>
      </c>
      <c r="G855" s="15">
        <f t="shared" si="1"/>
        <v>8</v>
      </c>
      <c r="L855" s="24">
        <f t="shared" si="2"/>
        <v>1901</v>
      </c>
    </row>
    <row r="856">
      <c r="A856" s="20" t="s">
        <v>435</v>
      </c>
      <c r="B856" s="22">
        <v>42960.0</v>
      </c>
      <c r="C856" s="23">
        <v>15999.775000000001</v>
      </c>
      <c r="D856" s="24">
        <v>210.8</v>
      </c>
      <c r="E856" s="24">
        <v>250.09010000000004</v>
      </c>
      <c r="F856" s="24">
        <v>0.0</v>
      </c>
      <c r="G856" s="15">
        <f t="shared" si="1"/>
        <v>8</v>
      </c>
      <c r="L856" s="24">
        <f t="shared" si="2"/>
        <v>1900</v>
      </c>
    </row>
    <row r="857">
      <c r="A857" s="20" t="s">
        <v>435</v>
      </c>
      <c r="B857" s="22">
        <v>42960.0</v>
      </c>
      <c r="C857" s="23">
        <v>4276.525000000001</v>
      </c>
      <c r="D857" s="24">
        <v>58.36000000000001</v>
      </c>
      <c r="E857" s="24">
        <v>298.0185</v>
      </c>
      <c r="F857" s="24">
        <v>1.0</v>
      </c>
      <c r="G857" s="15">
        <f t="shared" si="1"/>
        <v>8</v>
      </c>
      <c r="L857" s="24">
        <f t="shared" si="2"/>
        <v>1900</v>
      </c>
    </row>
    <row r="858">
      <c r="A858" s="20" t="s">
        <v>436</v>
      </c>
      <c r="B858" s="22">
        <v>42960.0</v>
      </c>
      <c r="C858" s="23">
        <v>20526.88</v>
      </c>
      <c r="D858" s="24">
        <v>309.56</v>
      </c>
      <c r="E858" s="24">
        <v>2107.5626</v>
      </c>
      <c r="F858" s="24">
        <v>0.0</v>
      </c>
      <c r="G858" s="15">
        <f t="shared" si="1"/>
        <v>8</v>
      </c>
      <c r="L858" s="24">
        <f t="shared" si="2"/>
        <v>1905</v>
      </c>
    </row>
    <row r="859">
      <c r="A859" s="20" t="s">
        <v>436</v>
      </c>
      <c r="B859" s="22">
        <v>42960.0</v>
      </c>
      <c r="C859" s="23">
        <v>17025.635000000002</v>
      </c>
      <c r="D859" s="24">
        <v>260.64000000000004</v>
      </c>
      <c r="E859" s="24">
        <v>12221.98445</v>
      </c>
      <c r="F859" s="24">
        <v>1.0</v>
      </c>
      <c r="G859" s="15">
        <f t="shared" si="1"/>
        <v>8</v>
      </c>
      <c r="L859" s="24">
        <f t="shared" si="2"/>
        <v>1933</v>
      </c>
    </row>
    <row r="860">
      <c r="A860" s="20" t="s">
        <v>437</v>
      </c>
      <c r="B860" s="22">
        <v>42960.0</v>
      </c>
      <c r="C860" s="23">
        <v>5159.165</v>
      </c>
      <c r="D860" s="24">
        <v>67.67999999999999</v>
      </c>
      <c r="E860" s="24">
        <v>0.43810000000000004</v>
      </c>
      <c r="F860" s="24">
        <v>0.0</v>
      </c>
      <c r="G860" s="15">
        <f t="shared" si="1"/>
        <v>8</v>
      </c>
      <c r="L860" s="24">
        <f t="shared" si="2"/>
        <v>1899</v>
      </c>
    </row>
    <row r="861">
      <c r="A861" s="20" t="s">
        <v>437</v>
      </c>
      <c r="B861" s="22">
        <v>42960.0</v>
      </c>
      <c r="C861" s="24">
        <v>1665.6200000000001</v>
      </c>
      <c r="D861" s="24">
        <v>20.72</v>
      </c>
      <c r="E861" s="24">
        <v>0.7845500000000001</v>
      </c>
      <c r="F861" s="24">
        <v>1.0</v>
      </c>
      <c r="G861" s="15">
        <f t="shared" si="1"/>
        <v>8</v>
      </c>
      <c r="L861" s="24">
        <f t="shared" si="2"/>
        <v>1899</v>
      </c>
    </row>
    <row r="862">
      <c r="A862" s="20" t="s">
        <v>438</v>
      </c>
      <c r="B862" s="22">
        <v>42960.0</v>
      </c>
      <c r="C862" s="23">
        <v>4072.4750000000004</v>
      </c>
      <c r="D862" s="24">
        <v>57.720000000000006</v>
      </c>
      <c r="E862" s="24">
        <v>0.4654</v>
      </c>
      <c r="F862" s="24">
        <v>0.0</v>
      </c>
      <c r="G862" s="15">
        <f t="shared" si="1"/>
        <v>8</v>
      </c>
      <c r="L862" s="24">
        <f t="shared" si="2"/>
        <v>1899</v>
      </c>
    </row>
    <row r="863">
      <c r="A863" s="20" t="s">
        <v>438</v>
      </c>
      <c r="B863" s="22">
        <v>42960.0</v>
      </c>
      <c r="C863" s="24">
        <v>2880.8450000000003</v>
      </c>
      <c r="D863" s="24">
        <v>40.800000000000004</v>
      </c>
      <c r="E863" s="24">
        <v>1.8719999999999999</v>
      </c>
      <c r="F863" s="24">
        <v>1.0</v>
      </c>
      <c r="G863" s="15">
        <f t="shared" si="1"/>
        <v>8</v>
      </c>
      <c r="L863" s="24">
        <f t="shared" si="2"/>
        <v>1899</v>
      </c>
    </row>
    <row r="864">
      <c r="A864" s="20" t="s">
        <v>439</v>
      </c>
      <c r="B864" s="22">
        <v>42960.0</v>
      </c>
      <c r="C864" s="24">
        <v>312.23500000000007</v>
      </c>
      <c r="D864" s="24">
        <v>4.68</v>
      </c>
      <c r="E864" s="24">
        <v>56.597449999999995</v>
      </c>
      <c r="F864" s="24">
        <v>0.0</v>
      </c>
      <c r="G864" s="15">
        <f t="shared" si="1"/>
        <v>8</v>
      </c>
      <c r="L864" s="24">
        <f t="shared" si="2"/>
        <v>1900</v>
      </c>
    </row>
    <row r="865">
      <c r="A865" s="20" t="s">
        <v>439</v>
      </c>
      <c r="B865" s="22">
        <v>42960.0</v>
      </c>
      <c r="C865" s="24">
        <v>185.735</v>
      </c>
      <c r="D865" s="24">
        <v>2.64</v>
      </c>
      <c r="E865" s="24">
        <v>657.93585</v>
      </c>
      <c r="F865" s="24">
        <v>1.0</v>
      </c>
      <c r="G865" s="15">
        <f t="shared" si="1"/>
        <v>8</v>
      </c>
      <c r="L865" s="24">
        <f t="shared" si="2"/>
        <v>1901</v>
      </c>
    </row>
    <row r="866">
      <c r="A866" s="20" t="s">
        <v>427</v>
      </c>
      <c r="B866" s="22">
        <v>42967.0</v>
      </c>
      <c r="C866" s="23">
        <v>10363.925000000001</v>
      </c>
      <c r="D866" s="24">
        <v>130.92000000000002</v>
      </c>
      <c r="E866" s="24">
        <v>471.9754</v>
      </c>
      <c r="F866" s="24">
        <v>0.0</v>
      </c>
      <c r="G866" s="15">
        <f t="shared" si="1"/>
        <v>8</v>
      </c>
      <c r="L866" s="24">
        <f t="shared" si="2"/>
        <v>1901</v>
      </c>
    </row>
    <row r="867">
      <c r="A867" s="20" t="s">
        <v>427</v>
      </c>
      <c r="B867" s="22">
        <v>42967.0</v>
      </c>
      <c r="C867" s="23">
        <v>3737.8550000000005</v>
      </c>
      <c r="D867" s="24">
        <v>53.28</v>
      </c>
      <c r="E867" s="24">
        <v>675.85635</v>
      </c>
      <c r="F867" s="24">
        <v>1.0</v>
      </c>
      <c r="G867" s="15">
        <f t="shared" si="1"/>
        <v>8</v>
      </c>
      <c r="L867" s="24">
        <f t="shared" si="2"/>
        <v>1901</v>
      </c>
    </row>
    <row r="868">
      <c r="A868" s="20" t="s">
        <v>428</v>
      </c>
      <c r="B868" s="22">
        <v>42967.0</v>
      </c>
      <c r="C868" s="23">
        <v>15451.48</v>
      </c>
      <c r="D868" s="24">
        <v>207.4</v>
      </c>
      <c r="E868" s="24">
        <v>117.84695</v>
      </c>
      <c r="F868" s="24">
        <v>0.0</v>
      </c>
      <c r="G868" s="15">
        <f t="shared" si="1"/>
        <v>8</v>
      </c>
      <c r="L868" s="24">
        <f t="shared" si="2"/>
        <v>1900</v>
      </c>
    </row>
    <row r="869">
      <c r="A869" s="20" t="s">
        <v>428</v>
      </c>
      <c r="B869" s="22">
        <v>42967.0</v>
      </c>
      <c r="C869" s="24">
        <v>1559.8000000000002</v>
      </c>
      <c r="D869" s="24">
        <v>20.400000000000002</v>
      </c>
      <c r="E869" s="24">
        <v>111.17925</v>
      </c>
      <c r="F869" s="24">
        <v>1.0</v>
      </c>
      <c r="G869" s="15">
        <f t="shared" si="1"/>
        <v>8</v>
      </c>
      <c r="L869" s="24">
        <f t="shared" si="2"/>
        <v>1900</v>
      </c>
    </row>
    <row r="870">
      <c r="A870" s="20" t="s">
        <v>429</v>
      </c>
      <c r="B870" s="22">
        <v>42967.0</v>
      </c>
      <c r="C870" s="23">
        <v>41542.16</v>
      </c>
      <c r="D870" s="24">
        <v>513.0</v>
      </c>
      <c r="E870" s="24">
        <v>0.0</v>
      </c>
      <c r="F870" s="24">
        <v>0.0</v>
      </c>
      <c r="G870" s="15">
        <f t="shared" si="1"/>
        <v>8</v>
      </c>
      <c r="L870" s="24">
        <f t="shared" si="2"/>
        <v>1899</v>
      </c>
    </row>
    <row r="871">
      <c r="A871" s="20" t="s">
        <v>429</v>
      </c>
      <c r="B871" s="22">
        <v>42967.0</v>
      </c>
      <c r="C871" s="23">
        <v>9807.985</v>
      </c>
      <c r="D871" s="24">
        <v>135.92000000000002</v>
      </c>
      <c r="E871" s="24">
        <v>0.0</v>
      </c>
      <c r="F871" s="24">
        <v>1.0</v>
      </c>
      <c r="G871" s="15">
        <f t="shared" si="1"/>
        <v>8</v>
      </c>
      <c r="L871" s="24">
        <f t="shared" si="2"/>
        <v>1899</v>
      </c>
    </row>
    <row r="872">
      <c r="A872" s="20" t="s">
        <v>430</v>
      </c>
      <c r="B872" s="22">
        <v>42967.0</v>
      </c>
      <c r="C872" s="24">
        <v>655.875</v>
      </c>
      <c r="D872" s="24">
        <v>10.600000000000001</v>
      </c>
      <c r="E872" s="24">
        <v>183.72965000000002</v>
      </c>
      <c r="F872" s="24">
        <v>0.0</v>
      </c>
      <c r="G872" s="15">
        <f t="shared" si="1"/>
        <v>8</v>
      </c>
      <c r="L872" s="24">
        <f t="shared" si="2"/>
        <v>1900</v>
      </c>
    </row>
    <row r="873">
      <c r="A873" s="20" t="s">
        <v>430</v>
      </c>
      <c r="B873" s="22">
        <v>42967.0</v>
      </c>
      <c r="C873" s="24">
        <v>819.6100000000001</v>
      </c>
      <c r="D873" s="24">
        <v>13.040000000000001</v>
      </c>
      <c r="E873" s="24">
        <v>1525.5246499999998</v>
      </c>
      <c r="F873" s="24">
        <v>1.0</v>
      </c>
      <c r="G873" s="15">
        <f t="shared" si="1"/>
        <v>8</v>
      </c>
      <c r="L873" s="24">
        <f t="shared" si="2"/>
        <v>1904</v>
      </c>
    </row>
    <row r="874">
      <c r="A874" s="20" t="s">
        <v>431</v>
      </c>
      <c r="B874" s="22">
        <v>42967.0</v>
      </c>
      <c r="C874" s="23">
        <v>5841.110000000001</v>
      </c>
      <c r="D874" s="24">
        <v>82.32000000000001</v>
      </c>
      <c r="E874" s="24">
        <v>346.99665000000005</v>
      </c>
      <c r="F874" s="24">
        <v>0.0</v>
      </c>
      <c r="G874" s="15">
        <f t="shared" si="1"/>
        <v>8</v>
      </c>
      <c r="L874" s="24">
        <f t="shared" si="2"/>
        <v>1900</v>
      </c>
    </row>
    <row r="875">
      <c r="A875" s="20" t="s">
        <v>431</v>
      </c>
      <c r="B875" s="22">
        <v>42967.0</v>
      </c>
      <c r="C875" s="24">
        <v>2465.2650000000003</v>
      </c>
      <c r="D875" s="24">
        <v>35.32</v>
      </c>
      <c r="E875" s="24">
        <v>746.46585</v>
      </c>
      <c r="F875" s="24">
        <v>1.0</v>
      </c>
      <c r="G875" s="15">
        <f t="shared" si="1"/>
        <v>8</v>
      </c>
      <c r="L875" s="24">
        <f t="shared" si="2"/>
        <v>1902</v>
      </c>
    </row>
    <row r="876">
      <c r="A876" s="20" t="s">
        <v>432</v>
      </c>
      <c r="B876" s="22">
        <v>42967.0</v>
      </c>
      <c r="C876" s="24">
        <v>1490.6100000000001</v>
      </c>
      <c r="D876" s="24">
        <v>20.76</v>
      </c>
      <c r="E876" s="24">
        <v>37.3646</v>
      </c>
      <c r="F876" s="24">
        <v>0.0</v>
      </c>
      <c r="G876" s="15">
        <f t="shared" si="1"/>
        <v>8</v>
      </c>
      <c r="L876" s="24">
        <f t="shared" si="2"/>
        <v>1900</v>
      </c>
    </row>
    <row r="877">
      <c r="A877" s="20" t="s">
        <v>432</v>
      </c>
      <c r="B877" s="22">
        <v>42967.0</v>
      </c>
      <c r="C877" s="24">
        <v>1033.0100000000002</v>
      </c>
      <c r="D877" s="24">
        <v>17.56</v>
      </c>
      <c r="E877" s="24">
        <v>227.396</v>
      </c>
      <c r="F877" s="24">
        <v>1.0</v>
      </c>
      <c r="G877" s="15">
        <f t="shared" si="1"/>
        <v>8</v>
      </c>
      <c r="L877" s="24">
        <f t="shared" si="2"/>
        <v>1900</v>
      </c>
    </row>
    <row r="878">
      <c r="A878" s="20" t="s">
        <v>433</v>
      </c>
      <c r="B878" s="22">
        <v>42967.0</v>
      </c>
      <c r="C878" s="24">
        <v>519.0350000000001</v>
      </c>
      <c r="D878" s="24">
        <v>6.640000000000001</v>
      </c>
      <c r="E878" s="24">
        <v>0.0</v>
      </c>
      <c r="F878" s="24">
        <v>0.0</v>
      </c>
      <c r="G878" s="15">
        <f t="shared" si="1"/>
        <v>8</v>
      </c>
      <c r="L878" s="24">
        <f t="shared" si="2"/>
        <v>1899</v>
      </c>
    </row>
    <row r="879">
      <c r="A879" s="20" t="s">
        <v>433</v>
      </c>
      <c r="B879" s="22">
        <v>42967.0</v>
      </c>
      <c r="C879" s="24">
        <v>175.45000000000002</v>
      </c>
      <c r="D879" s="24">
        <v>2.68</v>
      </c>
      <c r="E879" s="24">
        <v>0.0</v>
      </c>
      <c r="F879" s="24">
        <v>1.0</v>
      </c>
      <c r="G879" s="15">
        <f t="shared" si="1"/>
        <v>8</v>
      </c>
      <c r="L879" s="24">
        <f t="shared" si="2"/>
        <v>1899</v>
      </c>
    </row>
    <row r="880">
      <c r="A880" s="20" t="s">
        <v>434</v>
      </c>
      <c r="B880" s="22">
        <v>42967.0</v>
      </c>
      <c r="C880" s="24">
        <v>859.7600000000001</v>
      </c>
      <c r="D880" s="24">
        <v>12.840000000000002</v>
      </c>
      <c r="E880" s="24">
        <v>124.3255</v>
      </c>
      <c r="F880" s="24">
        <v>0.0</v>
      </c>
      <c r="G880" s="15">
        <f t="shared" si="1"/>
        <v>8</v>
      </c>
      <c r="L880" s="24">
        <f t="shared" si="2"/>
        <v>1900</v>
      </c>
    </row>
    <row r="881">
      <c r="A881" s="20" t="s">
        <v>434</v>
      </c>
      <c r="B881" s="22">
        <v>42967.0</v>
      </c>
      <c r="C881" s="24">
        <v>403.64500000000004</v>
      </c>
      <c r="D881" s="24">
        <v>6.440000000000001</v>
      </c>
      <c r="E881" s="24">
        <v>525.56595</v>
      </c>
      <c r="F881" s="24">
        <v>1.0</v>
      </c>
      <c r="G881" s="15">
        <f t="shared" si="1"/>
        <v>8</v>
      </c>
      <c r="L881" s="24">
        <f t="shared" si="2"/>
        <v>1901</v>
      </c>
    </row>
    <row r="882">
      <c r="A882" s="20" t="s">
        <v>435</v>
      </c>
      <c r="B882" s="22">
        <v>42967.0</v>
      </c>
      <c r="C882" s="23">
        <v>14834.325</v>
      </c>
      <c r="D882" s="24">
        <v>195.24</v>
      </c>
      <c r="E882" s="24">
        <v>233.636</v>
      </c>
      <c r="F882" s="24">
        <v>0.0</v>
      </c>
      <c r="G882" s="15">
        <f t="shared" si="1"/>
        <v>8</v>
      </c>
      <c r="L882" s="24">
        <f t="shared" si="2"/>
        <v>1900</v>
      </c>
    </row>
    <row r="883">
      <c r="A883" s="20" t="s">
        <v>435</v>
      </c>
      <c r="B883" s="22">
        <v>42967.0</v>
      </c>
      <c r="C883" s="23">
        <v>3906.32</v>
      </c>
      <c r="D883" s="24">
        <v>51.080000000000005</v>
      </c>
      <c r="E883" s="24">
        <v>272.5502</v>
      </c>
      <c r="F883" s="24">
        <v>1.0</v>
      </c>
      <c r="G883" s="15">
        <f t="shared" si="1"/>
        <v>8</v>
      </c>
      <c r="L883" s="24">
        <f t="shared" si="2"/>
        <v>1900</v>
      </c>
    </row>
    <row r="884">
      <c r="A884" s="20" t="s">
        <v>436</v>
      </c>
      <c r="B884" s="22">
        <v>42967.0</v>
      </c>
      <c r="C884" s="23">
        <v>17992.48</v>
      </c>
      <c r="D884" s="24">
        <v>268.6</v>
      </c>
      <c r="E884" s="24">
        <v>1778.8803500000001</v>
      </c>
      <c r="F884" s="24">
        <v>0.0</v>
      </c>
      <c r="G884" s="15">
        <f t="shared" si="1"/>
        <v>8</v>
      </c>
      <c r="L884" s="24">
        <f t="shared" si="2"/>
        <v>1904</v>
      </c>
    </row>
    <row r="885">
      <c r="A885" s="20" t="s">
        <v>436</v>
      </c>
      <c r="B885" s="22">
        <v>42967.0</v>
      </c>
      <c r="C885" s="23">
        <v>14701.390000000001</v>
      </c>
      <c r="D885" s="24">
        <v>225.72</v>
      </c>
      <c r="E885" s="24">
        <v>10883.104050000002</v>
      </c>
      <c r="F885" s="24">
        <v>1.0</v>
      </c>
      <c r="G885" s="15">
        <f t="shared" si="1"/>
        <v>8</v>
      </c>
      <c r="L885" s="24">
        <f t="shared" si="2"/>
        <v>1929</v>
      </c>
    </row>
    <row r="886">
      <c r="A886" s="20" t="s">
        <v>437</v>
      </c>
      <c r="B886" s="22">
        <v>42967.0</v>
      </c>
      <c r="C886" s="23">
        <v>5027.385000000001</v>
      </c>
      <c r="D886" s="24">
        <v>67.4</v>
      </c>
      <c r="E886" s="24">
        <v>1.9422000000000001</v>
      </c>
      <c r="F886" s="24">
        <v>0.0</v>
      </c>
      <c r="G886" s="15">
        <f t="shared" si="1"/>
        <v>8</v>
      </c>
      <c r="L886" s="24">
        <f t="shared" si="2"/>
        <v>1899</v>
      </c>
    </row>
    <row r="887">
      <c r="A887" s="20" t="s">
        <v>437</v>
      </c>
      <c r="B887" s="22">
        <v>42967.0</v>
      </c>
      <c r="C887" s="24">
        <v>1337.38</v>
      </c>
      <c r="D887" s="24">
        <v>18.12</v>
      </c>
      <c r="E887" s="24">
        <v>4.27505</v>
      </c>
      <c r="F887" s="24">
        <v>1.0</v>
      </c>
      <c r="G887" s="15">
        <f t="shared" si="1"/>
        <v>8</v>
      </c>
      <c r="L887" s="24">
        <f t="shared" si="2"/>
        <v>1900</v>
      </c>
    </row>
    <row r="888">
      <c r="A888" s="20" t="s">
        <v>438</v>
      </c>
      <c r="B888" s="22">
        <v>42967.0</v>
      </c>
      <c r="C888" s="23">
        <v>4082.7050000000004</v>
      </c>
      <c r="D888" s="24">
        <v>57.36000000000001</v>
      </c>
      <c r="E888" s="24">
        <v>1.6549</v>
      </c>
      <c r="F888" s="24">
        <v>0.0</v>
      </c>
      <c r="G888" s="15">
        <f t="shared" si="1"/>
        <v>8</v>
      </c>
      <c r="L888" s="24">
        <f t="shared" si="2"/>
        <v>1899</v>
      </c>
    </row>
    <row r="889">
      <c r="A889" s="20" t="s">
        <v>438</v>
      </c>
      <c r="B889" s="22">
        <v>42967.0</v>
      </c>
      <c r="C889" s="24">
        <v>2667.28</v>
      </c>
      <c r="D889" s="24">
        <v>38.56</v>
      </c>
      <c r="E889" s="24">
        <v>8.8491</v>
      </c>
      <c r="F889" s="24">
        <v>1.0</v>
      </c>
      <c r="G889" s="15">
        <f t="shared" si="1"/>
        <v>8</v>
      </c>
      <c r="L889" s="24">
        <f t="shared" si="2"/>
        <v>1900</v>
      </c>
    </row>
    <row r="890">
      <c r="A890" s="20" t="s">
        <v>439</v>
      </c>
      <c r="B890" s="22">
        <v>42967.0</v>
      </c>
      <c r="C890" s="24">
        <v>253.33000000000004</v>
      </c>
      <c r="D890" s="24">
        <v>3.9200000000000004</v>
      </c>
      <c r="E890" s="24">
        <v>58.438250000000004</v>
      </c>
      <c r="F890" s="24">
        <v>0.0</v>
      </c>
      <c r="G890" s="15">
        <f t="shared" si="1"/>
        <v>8</v>
      </c>
      <c r="L890" s="24">
        <f t="shared" si="2"/>
        <v>1900</v>
      </c>
    </row>
    <row r="891">
      <c r="A891" s="20" t="s">
        <v>439</v>
      </c>
      <c r="B891" s="22">
        <v>42967.0</v>
      </c>
      <c r="C891" s="24">
        <v>197.835</v>
      </c>
      <c r="D891" s="24">
        <v>2.92</v>
      </c>
      <c r="E891" s="24">
        <v>527.319</v>
      </c>
      <c r="F891" s="24">
        <v>1.0</v>
      </c>
      <c r="G891" s="15">
        <f t="shared" si="1"/>
        <v>8</v>
      </c>
      <c r="L891" s="24">
        <f t="shared" si="2"/>
        <v>1901</v>
      </c>
    </row>
    <row r="892">
      <c r="A892" s="20" t="s">
        <v>440</v>
      </c>
      <c r="B892" s="22">
        <v>42974.0</v>
      </c>
      <c r="C892" s="24">
        <v>1.2100000000000002</v>
      </c>
      <c r="D892" s="24">
        <v>0.04000000000000001</v>
      </c>
      <c r="E892" s="24">
        <v>0.0</v>
      </c>
      <c r="F892" s="24">
        <v>1.0</v>
      </c>
      <c r="G892" s="15">
        <f t="shared" si="1"/>
        <v>8</v>
      </c>
      <c r="L892" s="24">
        <f t="shared" si="2"/>
        <v>1899</v>
      </c>
    </row>
    <row r="893">
      <c r="A893" s="20" t="s">
        <v>427</v>
      </c>
      <c r="B893" s="22">
        <v>42974.0</v>
      </c>
      <c r="C893" s="23">
        <v>10713.175000000001</v>
      </c>
      <c r="D893" s="24">
        <v>132.32000000000002</v>
      </c>
      <c r="E893" s="24">
        <v>495.2402</v>
      </c>
      <c r="F893" s="24">
        <v>0.0</v>
      </c>
      <c r="G893" s="15">
        <f t="shared" si="1"/>
        <v>8</v>
      </c>
      <c r="L893" s="24">
        <f t="shared" si="2"/>
        <v>1901</v>
      </c>
    </row>
    <row r="894">
      <c r="A894" s="20" t="s">
        <v>427</v>
      </c>
      <c r="B894" s="22">
        <v>42974.0</v>
      </c>
      <c r="C894" s="23">
        <v>4089.8</v>
      </c>
      <c r="D894" s="24">
        <v>53.720000000000006</v>
      </c>
      <c r="E894" s="24">
        <v>564.5776500000001</v>
      </c>
      <c r="F894" s="24">
        <v>1.0</v>
      </c>
      <c r="G894" s="15">
        <f t="shared" si="1"/>
        <v>8</v>
      </c>
      <c r="L894" s="24">
        <f t="shared" si="2"/>
        <v>1901</v>
      </c>
    </row>
    <row r="895">
      <c r="A895" s="20" t="s">
        <v>428</v>
      </c>
      <c r="B895" s="22">
        <v>42974.0</v>
      </c>
      <c r="C895" s="23">
        <v>17957.72</v>
      </c>
      <c r="D895" s="24">
        <v>225.84000000000003</v>
      </c>
      <c r="E895" s="24">
        <v>132.9172</v>
      </c>
      <c r="F895" s="24">
        <v>0.0</v>
      </c>
      <c r="G895" s="15">
        <f t="shared" si="1"/>
        <v>8</v>
      </c>
      <c r="L895" s="24">
        <f t="shared" si="2"/>
        <v>1900</v>
      </c>
    </row>
    <row r="896">
      <c r="A896" s="20" t="s">
        <v>428</v>
      </c>
      <c r="B896" s="22">
        <v>42974.0</v>
      </c>
      <c r="C896" s="24">
        <v>1974.9400000000003</v>
      </c>
      <c r="D896" s="24">
        <v>24.080000000000002</v>
      </c>
      <c r="E896" s="24">
        <v>118.95</v>
      </c>
      <c r="F896" s="24">
        <v>1.0</v>
      </c>
      <c r="G896" s="15">
        <f t="shared" si="1"/>
        <v>8</v>
      </c>
      <c r="L896" s="24">
        <f t="shared" si="2"/>
        <v>1900</v>
      </c>
    </row>
    <row r="897">
      <c r="A897" s="20" t="s">
        <v>429</v>
      </c>
      <c r="B897" s="22">
        <v>42974.0</v>
      </c>
      <c r="C897" s="23">
        <v>41350.65</v>
      </c>
      <c r="D897" s="24">
        <v>466.0</v>
      </c>
      <c r="E897" s="24">
        <v>0.0</v>
      </c>
      <c r="F897" s="24">
        <v>0.0</v>
      </c>
      <c r="G897" s="15">
        <f t="shared" si="1"/>
        <v>8</v>
      </c>
      <c r="L897" s="24">
        <f t="shared" si="2"/>
        <v>1899</v>
      </c>
    </row>
    <row r="898">
      <c r="A898" s="20" t="s">
        <v>429</v>
      </c>
      <c r="B898" s="22">
        <v>42974.0</v>
      </c>
      <c r="C898" s="23">
        <v>10761.410000000002</v>
      </c>
      <c r="D898" s="24">
        <v>140.0</v>
      </c>
      <c r="E898" s="24">
        <v>0.0</v>
      </c>
      <c r="F898" s="24">
        <v>1.0</v>
      </c>
      <c r="G898" s="15">
        <f t="shared" si="1"/>
        <v>8</v>
      </c>
      <c r="L898" s="24">
        <f t="shared" si="2"/>
        <v>1899</v>
      </c>
    </row>
    <row r="899">
      <c r="A899" s="20" t="s">
        <v>430</v>
      </c>
      <c r="B899" s="22">
        <v>42974.0</v>
      </c>
      <c r="C899" s="24">
        <v>970.9150000000001</v>
      </c>
      <c r="D899" s="24">
        <v>14.4</v>
      </c>
      <c r="E899" s="24">
        <v>197.69945</v>
      </c>
      <c r="F899" s="24">
        <v>0.0</v>
      </c>
      <c r="G899" s="15">
        <f t="shared" si="1"/>
        <v>8</v>
      </c>
      <c r="L899" s="24">
        <f t="shared" si="2"/>
        <v>1900</v>
      </c>
    </row>
    <row r="900">
      <c r="A900" s="20" t="s">
        <v>430</v>
      </c>
      <c r="B900" s="22">
        <v>42974.0</v>
      </c>
      <c r="C900" s="24">
        <v>1393.48</v>
      </c>
      <c r="D900" s="24">
        <v>21.12</v>
      </c>
      <c r="E900" s="24">
        <v>1681.4993000000002</v>
      </c>
      <c r="F900" s="24">
        <v>1.0</v>
      </c>
      <c r="G900" s="15">
        <f t="shared" si="1"/>
        <v>8</v>
      </c>
      <c r="L900" s="24">
        <f t="shared" si="2"/>
        <v>1904</v>
      </c>
    </row>
    <row r="901">
      <c r="A901" s="20" t="s">
        <v>431</v>
      </c>
      <c r="B901" s="22">
        <v>42974.0</v>
      </c>
      <c r="C901" s="23">
        <v>6791.180000000001</v>
      </c>
      <c r="D901" s="24">
        <v>96.16000000000001</v>
      </c>
      <c r="E901" s="24">
        <v>340.24705</v>
      </c>
      <c r="F901" s="24">
        <v>0.0</v>
      </c>
      <c r="G901" s="15">
        <f t="shared" si="1"/>
        <v>8</v>
      </c>
      <c r="L901" s="24">
        <f t="shared" si="2"/>
        <v>1900</v>
      </c>
    </row>
    <row r="902">
      <c r="A902" s="20" t="s">
        <v>431</v>
      </c>
      <c r="B902" s="22">
        <v>42974.0</v>
      </c>
      <c r="C902" s="24">
        <v>2996.7300000000005</v>
      </c>
      <c r="D902" s="24">
        <v>42.120000000000005</v>
      </c>
      <c r="E902" s="24">
        <v>760.3498500000001</v>
      </c>
      <c r="F902" s="24">
        <v>1.0</v>
      </c>
      <c r="G902" s="15">
        <f t="shared" si="1"/>
        <v>8</v>
      </c>
      <c r="L902" s="24">
        <f t="shared" si="2"/>
        <v>1902</v>
      </c>
    </row>
    <row r="903">
      <c r="A903" s="20" t="s">
        <v>432</v>
      </c>
      <c r="B903" s="22">
        <v>42974.0</v>
      </c>
      <c r="C903" s="24">
        <v>2037.5300000000002</v>
      </c>
      <c r="D903" s="24">
        <v>27.84</v>
      </c>
      <c r="E903" s="24">
        <v>46.05835</v>
      </c>
      <c r="F903" s="24">
        <v>0.0</v>
      </c>
      <c r="G903" s="15">
        <f t="shared" si="1"/>
        <v>8</v>
      </c>
      <c r="L903" s="24">
        <f t="shared" si="2"/>
        <v>1900</v>
      </c>
    </row>
    <row r="904">
      <c r="A904" s="20" t="s">
        <v>432</v>
      </c>
      <c r="B904" s="22">
        <v>42974.0</v>
      </c>
      <c r="C904" s="24">
        <v>1699.885</v>
      </c>
      <c r="D904" s="24">
        <v>25.960000000000004</v>
      </c>
      <c r="E904" s="24">
        <v>191.78250000000003</v>
      </c>
      <c r="F904" s="24">
        <v>1.0</v>
      </c>
      <c r="G904" s="15">
        <f t="shared" si="1"/>
        <v>8</v>
      </c>
      <c r="L904" s="24">
        <f t="shared" si="2"/>
        <v>1900</v>
      </c>
    </row>
    <row r="905">
      <c r="A905" s="20" t="s">
        <v>433</v>
      </c>
      <c r="B905" s="22">
        <v>42974.0</v>
      </c>
      <c r="C905" s="24">
        <v>556.27</v>
      </c>
      <c r="D905" s="24">
        <v>6.08</v>
      </c>
      <c r="E905" s="24">
        <v>0.0</v>
      </c>
      <c r="F905" s="24">
        <v>0.0</v>
      </c>
      <c r="G905" s="15">
        <f t="shared" si="1"/>
        <v>8</v>
      </c>
      <c r="L905" s="24">
        <f t="shared" si="2"/>
        <v>1899</v>
      </c>
    </row>
    <row r="906">
      <c r="A906" s="20" t="s">
        <v>433</v>
      </c>
      <c r="B906" s="22">
        <v>42974.0</v>
      </c>
      <c r="C906" s="24">
        <v>254.21</v>
      </c>
      <c r="D906" s="24">
        <v>3.16</v>
      </c>
      <c r="E906" s="24">
        <v>0.0</v>
      </c>
      <c r="F906" s="24">
        <v>1.0</v>
      </c>
      <c r="G906" s="15">
        <f t="shared" si="1"/>
        <v>8</v>
      </c>
      <c r="L906" s="24">
        <f t="shared" si="2"/>
        <v>1899</v>
      </c>
    </row>
    <row r="907">
      <c r="A907" s="20" t="s">
        <v>434</v>
      </c>
      <c r="B907" s="22">
        <v>42974.0</v>
      </c>
      <c r="C907" s="24">
        <v>1265.88</v>
      </c>
      <c r="D907" s="24">
        <v>17.919999999999998</v>
      </c>
      <c r="E907" s="24">
        <v>150.111</v>
      </c>
      <c r="F907" s="24">
        <v>0.0</v>
      </c>
      <c r="G907" s="15">
        <f t="shared" si="1"/>
        <v>8</v>
      </c>
      <c r="L907" s="24">
        <f t="shared" si="2"/>
        <v>1900</v>
      </c>
    </row>
    <row r="908">
      <c r="A908" s="20" t="s">
        <v>434</v>
      </c>
      <c r="B908" s="22">
        <v>42974.0</v>
      </c>
      <c r="C908" s="24">
        <v>671.715</v>
      </c>
      <c r="D908" s="24">
        <v>10.56</v>
      </c>
      <c r="E908" s="24">
        <v>731.3787000000001</v>
      </c>
      <c r="F908" s="24">
        <v>1.0</v>
      </c>
      <c r="G908" s="15">
        <f t="shared" si="1"/>
        <v>8</v>
      </c>
      <c r="L908" s="24">
        <f t="shared" si="2"/>
        <v>1901</v>
      </c>
    </row>
    <row r="909">
      <c r="A909" s="20" t="s">
        <v>435</v>
      </c>
      <c r="B909" s="22">
        <v>42974.0</v>
      </c>
      <c r="C909" s="23">
        <v>16434.88</v>
      </c>
      <c r="D909" s="24">
        <v>209.68000000000004</v>
      </c>
      <c r="E909" s="24">
        <v>289.27925000000005</v>
      </c>
      <c r="F909" s="24">
        <v>0.0</v>
      </c>
      <c r="G909" s="15">
        <f t="shared" si="1"/>
        <v>8</v>
      </c>
      <c r="L909" s="24">
        <f t="shared" si="2"/>
        <v>1900</v>
      </c>
    </row>
    <row r="910">
      <c r="A910" s="20" t="s">
        <v>435</v>
      </c>
      <c r="B910" s="22">
        <v>42974.0</v>
      </c>
      <c r="C910" s="23">
        <v>5148.6050000000005</v>
      </c>
      <c r="D910" s="24">
        <v>65.28</v>
      </c>
      <c r="E910" s="24">
        <v>359.72885</v>
      </c>
      <c r="F910" s="24">
        <v>1.0</v>
      </c>
      <c r="G910" s="15">
        <f t="shared" si="1"/>
        <v>8</v>
      </c>
      <c r="L910" s="24">
        <f t="shared" si="2"/>
        <v>1900</v>
      </c>
    </row>
    <row r="911">
      <c r="A911" s="20" t="s">
        <v>436</v>
      </c>
      <c r="B911" s="22">
        <v>42974.0</v>
      </c>
      <c r="C911" s="23">
        <v>19107.275</v>
      </c>
      <c r="D911" s="24">
        <v>275.44</v>
      </c>
      <c r="E911" s="24">
        <v>1907.0597</v>
      </c>
      <c r="F911" s="24">
        <v>0.0</v>
      </c>
      <c r="G911" s="15">
        <f t="shared" si="1"/>
        <v>8</v>
      </c>
      <c r="L911" s="24">
        <f t="shared" si="2"/>
        <v>1905</v>
      </c>
    </row>
    <row r="912">
      <c r="A912" s="20" t="s">
        <v>436</v>
      </c>
      <c r="B912" s="22">
        <v>42974.0</v>
      </c>
      <c r="C912" s="23">
        <v>17504.355</v>
      </c>
      <c r="D912" s="24">
        <v>265.71999999999997</v>
      </c>
      <c r="E912" s="24">
        <v>12238.60365</v>
      </c>
      <c r="F912" s="24">
        <v>1.0</v>
      </c>
      <c r="G912" s="15">
        <f t="shared" si="1"/>
        <v>8</v>
      </c>
      <c r="L912" s="24">
        <f t="shared" si="2"/>
        <v>1933</v>
      </c>
    </row>
    <row r="913">
      <c r="A913" s="20" t="s">
        <v>437</v>
      </c>
      <c r="B913" s="22">
        <v>42974.0</v>
      </c>
      <c r="C913" s="23">
        <v>4253.37</v>
      </c>
      <c r="D913" s="24">
        <v>53.96000000000001</v>
      </c>
      <c r="E913" s="24">
        <v>2.7365</v>
      </c>
      <c r="F913" s="24">
        <v>0.0</v>
      </c>
      <c r="G913" s="15">
        <f t="shared" si="1"/>
        <v>8</v>
      </c>
      <c r="L913" s="24">
        <f t="shared" si="2"/>
        <v>1900</v>
      </c>
    </row>
    <row r="914">
      <c r="A914" s="20" t="s">
        <v>437</v>
      </c>
      <c r="B914" s="22">
        <v>42974.0</v>
      </c>
      <c r="C914" s="24">
        <v>1418.505</v>
      </c>
      <c r="D914" s="24">
        <v>17.8</v>
      </c>
      <c r="E914" s="24">
        <v>6.817850000000001</v>
      </c>
      <c r="F914" s="24">
        <v>1.0</v>
      </c>
      <c r="G914" s="15">
        <f t="shared" si="1"/>
        <v>8</v>
      </c>
      <c r="L914" s="24">
        <f t="shared" si="2"/>
        <v>1900</v>
      </c>
    </row>
    <row r="915">
      <c r="A915" s="20" t="s">
        <v>438</v>
      </c>
      <c r="B915" s="22">
        <v>42974.0</v>
      </c>
      <c r="C915" s="23">
        <v>4206.62</v>
      </c>
      <c r="D915" s="24">
        <v>56.96000000000001</v>
      </c>
      <c r="E915" s="24">
        <v>3.0842500000000004</v>
      </c>
      <c r="F915" s="24">
        <v>0.0</v>
      </c>
      <c r="G915" s="15">
        <f t="shared" si="1"/>
        <v>8</v>
      </c>
      <c r="L915" s="24">
        <f t="shared" si="2"/>
        <v>1900</v>
      </c>
    </row>
    <row r="916">
      <c r="A916" s="20" t="s">
        <v>438</v>
      </c>
      <c r="B916" s="22">
        <v>42974.0</v>
      </c>
      <c r="C916" s="23">
        <v>3167.835</v>
      </c>
      <c r="D916" s="24">
        <v>44.080000000000005</v>
      </c>
      <c r="E916" s="24">
        <v>17.467450000000003</v>
      </c>
      <c r="F916" s="24">
        <v>1.0</v>
      </c>
      <c r="G916" s="15">
        <f t="shared" si="1"/>
        <v>8</v>
      </c>
      <c r="L916" s="24">
        <f t="shared" si="2"/>
        <v>1900</v>
      </c>
    </row>
    <row r="917">
      <c r="A917" s="20" t="s">
        <v>439</v>
      </c>
      <c r="B917" s="22">
        <v>42974.0</v>
      </c>
      <c r="C917" s="24">
        <v>203.28000000000003</v>
      </c>
      <c r="D917" s="24">
        <v>2.5600000000000005</v>
      </c>
      <c r="E917" s="24">
        <v>35.9385</v>
      </c>
      <c r="F917" s="24">
        <v>0.0</v>
      </c>
      <c r="G917" s="15">
        <f t="shared" si="1"/>
        <v>8</v>
      </c>
      <c r="L917" s="24">
        <f t="shared" si="2"/>
        <v>1900</v>
      </c>
    </row>
    <row r="918">
      <c r="A918" s="20" t="s">
        <v>439</v>
      </c>
      <c r="B918" s="22">
        <v>42974.0</v>
      </c>
      <c r="C918" s="24">
        <v>144.10000000000002</v>
      </c>
      <c r="D918" s="24">
        <v>2.08</v>
      </c>
      <c r="E918" s="24">
        <v>240.21985</v>
      </c>
      <c r="F918" s="24">
        <v>1.0</v>
      </c>
      <c r="G918" s="15">
        <f t="shared" si="1"/>
        <v>8</v>
      </c>
      <c r="L918" s="24">
        <f t="shared" si="2"/>
        <v>1900</v>
      </c>
    </row>
    <row r="919">
      <c r="A919" s="20" t="s">
        <v>427</v>
      </c>
      <c r="B919" s="22">
        <v>42981.0</v>
      </c>
      <c r="C919" s="23">
        <v>8986.835000000001</v>
      </c>
      <c r="D919" s="24">
        <v>107.88</v>
      </c>
      <c r="E919" s="24">
        <v>409.20165000000003</v>
      </c>
      <c r="F919" s="24">
        <v>0.0</v>
      </c>
      <c r="G919" s="15">
        <f t="shared" si="1"/>
        <v>9</v>
      </c>
      <c r="L919" s="24">
        <f t="shared" si="2"/>
        <v>1901</v>
      </c>
    </row>
    <row r="920">
      <c r="A920" s="20" t="s">
        <v>427</v>
      </c>
      <c r="B920" s="22">
        <v>42981.0</v>
      </c>
      <c r="C920" s="24">
        <v>2834.9750000000004</v>
      </c>
      <c r="D920" s="24">
        <v>38.52</v>
      </c>
      <c r="E920" s="24">
        <v>502.0041</v>
      </c>
      <c r="F920" s="24">
        <v>1.0</v>
      </c>
      <c r="G920" s="15">
        <f t="shared" si="1"/>
        <v>9</v>
      </c>
      <c r="L920" s="24">
        <f t="shared" si="2"/>
        <v>1901</v>
      </c>
    </row>
    <row r="921">
      <c r="A921" s="20" t="s">
        <v>428</v>
      </c>
      <c r="B921" s="22">
        <v>42981.0</v>
      </c>
      <c r="C921" s="23">
        <v>15713.060000000001</v>
      </c>
      <c r="D921" s="24">
        <v>204.88000000000002</v>
      </c>
      <c r="E921" s="24">
        <v>146.43915</v>
      </c>
      <c r="F921" s="24">
        <v>0.0</v>
      </c>
      <c r="G921" s="15">
        <f t="shared" si="1"/>
        <v>9</v>
      </c>
      <c r="L921" s="24">
        <f t="shared" si="2"/>
        <v>1900</v>
      </c>
    </row>
    <row r="922">
      <c r="A922" s="20" t="s">
        <v>428</v>
      </c>
      <c r="B922" s="22">
        <v>42981.0</v>
      </c>
      <c r="C922" s="24">
        <v>1800.4250000000002</v>
      </c>
      <c r="D922" s="24">
        <v>23.44</v>
      </c>
      <c r="E922" s="24">
        <v>136.16655</v>
      </c>
      <c r="F922" s="24">
        <v>1.0</v>
      </c>
      <c r="G922" s="15">
        <f t="shared" si="1"/>
        <v>9</v>
      </c>
      <c r="L922" s="24">
        <f t="shared" si="2"/>
        <v>1900</v>
      </c>
    </row>
    <row r="923">
      <c r="A923" s="20" t="s">
        <v>429</v>
      </c>
      <c r="B923" s="22">
        <v>42981.0</v>
      </c>
      <c r="C923" s="23">
        <v>45674.91500000001</v>
      </c>
      <c r="D923" s="24">
        <v>524.24</v>
      </c>
      <c r="E923" s="24">
        <v>0.0</v>
      </c>
      <c r="F923" s="24">
        <v>0.0</v>
      </c>
      <c r="G923" s="15">
        <f t="shared" si="1"/>
        <v>9</v>
      </c>
      <c r="L923" s="24">
        <f t="shared" si="2"/>
        <v>1899</v>
      </c>
    </row>
    <row r="924">
      <c r="A924" s="20" t="s">
        <v>429</v>
      </c>
      <c r="B924" s="22">
        <v>42981.0</v>
      </c>
      <c r="C924" s="23">
        <v>9568.900000000001</v>
      </c>
      <c r="D924" s="24">
        <v>122.75999999999999</v>
      </c>
      <c r="E924" s="24">
        <v>0.0</v>
      </c>
      <c r="F924" s="24">
        <v>1.0</v>
      </c>
      <c r="G924" s="15">
        <f t="shared" si="1"/>
        <v>9</v>
      </c>
      <c r="L924" s="24">
        <f t="shared" si="2"/>
        <v>1899</v>
      </c>
    </row>
    <row r="925">
      <c r="A925" s="20" t="s">
        <v>430</v>
      </c>
      <c r="B925" s="22">
        <v>42981.0</v>
      </c>
      <c r="C925" s="24">
        <v>661.375</v>
      </c>
      <c r="D925" s="24">
        <v>9.28</v>
      </c>
      <c r="E925" s="24">
        <v>139.38340000000002</v>
      </c>
      <c r="F925" s="24">
        <v>0.0</v>
      </c>
      <c r="G925" s="15">
        <f t="shared" si="1"/>
        <v>9</v>
      </c>
      <c r="L925" s="24">
        <f t="shared" si="2"/>
        <v>1900</v>
      </c>
    </row>
    <row r="926">
      <c r="A926" s="20" t="s">
        <v>430</v>
      </c>
      <c r="B926" s="22">
        <v>42981.0</v>
      </c>
      <c r="C926" s="24">
        <v>901.1200000000001</v>
      </c>
      <c r="D926" s="24">
        <v>13.719999999999999</v>
      </c>
      <c r="E926" s="24">
        <v>1205.52705</v>
      </c>
      <c r="F926" s="24">
        <v>1.0</v>
      </c>
      <c r="G926" s="15">
        <f t="shared" si="1"/>
        <v>9</v>
      </c>
      <c r="L926" s="24">
        <f t="shared" si="2"/>
        <v>1903</v>
      </c>
    </row>
    <row r="927">
      <c r="A927" s="20" t="s">
        <v>431</v>
      </c>
      <c r="B927" s="22">
        <v>42981.0</v>
      </c>
      <c r="C927" s="23">
        <v>6449.685000000001</v>
      </c>
      <c r="D927" s="24">
        <v>89.88</v>
      </c>
      <c r="E927" s="24">
        <v>296.4988</v>
      </c>
      <c r="F927" s="24">
        <v>0.0</v>
      </c>
      <c r="G927" s="15">
        <f t="shared" si="1"/>
        <v>9</v>
      </c>
      <c r="L927" s="24">
        <f t="shared" si="2"/>
        <v>1900</v>
      </c>
    </row>
    <row r="928">
      <c r="A928" s="20" t="s">
        <v>431</v>
      </c>
      <c r="B928" s="22">
        <v>42981.0</v>
      </c>
      <c r="C928" s="24">
        <v>2742.3</v>
      </c>
      <c r="D928" s="24">
        <v>39.480000000000004</v>
      </c>
      <c r="E928" s="24">
        <v>603.10445</v>
      </c>
      <c r="F928" s="24">
        <v>1.0</v>
      </c>
      <c r="G928" s="15">
        <f t="shared" si="1"/>
        <v>9</v>
      </c>
      <c r="L928" s="24">
        <f t="shared" si="2"/>
        <v>1901</v>
      </c>
    </row>
    <row r="929">
      <c r="A929" s="20" t="s">
        <v>432</v>
      </c>
      <c r="B929" s="22">
        <v>42981.0</v>
      </c>
      <c r="C929" s="24">
        <v>1773.5300000000002</v>
      </c>
      <c r="D929" s="24">
        <v>25.6</v>
      </c>
      <c r="E929" s="24">
        <v>36.9655</v>
      </c>
      <c r="F929" s="24">
        <v>0.0</v>
      </c>
      <c r="G929" s="15">
        <f t="shared" si="1"/>
        <v>9</v>
      </c>
      <c r="L929" s="24">
        <f t="shared" si="2"/>
        <v>1900</v>
      </c>
    </row>
    <row r="930">
      <c r="A930" s="20" t="s">
        <v>432</v>
      </c>
      <c r="B930" s="22">
        <v>42981.0</v>
      </c>
      <c r="C930" s="24">
        <v>1341.0650000000003</v>
      </c>
      <c r="D930" s="24">
        <v>22.32</v>
      </c>
      <c r="E930" s="24">
        <v>170.35005</v>
      </c>
      <c r="F930" s="24">
        <v>1.0</v>
      </c>
      <c r="G930" s="15">
        <f t="shared" si="1"/>
        <v>9</v>
      </c>
      <c r="L930" s="24">
        <f t="shared" si="2"/>
        <v>1900</v>
      </c>
    </row>
    <row r="931">
      <c r="A931" s="20" t="s">
        <v>433</v>
      </c>
      <c r="B931" s="22">
        <v>42981.0</v>
      </c>
      <c r="C931" s="24">
        <v>671.4950000000001</v>
      </c>
      <c r="D931" s="24">
        <v>8.120000000000001</v>
      </c>
      <c r="E931" s="24">
        <v>0.0</v>
      </c>
      <c r="F931" s="24">
        <v>0.0</v>
      </c>
      <c r="G931" s="15">
        <f t="shared" si="1"/>
        <v>9</v>
      </c>
      <c r="L931" s="24">
        <f t="shared" si="2"/>
        <v>1899</v>
      </c>
    </row>
    <row r="932">
      <c r="A932" s="20" t="s">
        <v>433</v>
      </c>
      <c r="B932" s="22">
        <v>42981.0</v>
      </c>
      <c r="C932" s="24">
        <v>284.07500000000005</v>
      </c>
      <c r="D932" s="24">
        <v>3.5600000000000005</v>
      </c>
      <c r="E932" s="24">
        <v>0.0</v>
      </c>
      <c r="F932" s="24">
        <v>1.0</v>
      </c>
      <c r="G932" s="15">
        <f t="shared" si="1"/>
        <v>9</v>
      </c>
      <c r="L932" s="24">
        <f t="shared" si="2"/>
        <v>1899</v>
      </c>
    </row>
    <row r="933">
      <c r="A933" s="20" t="s">
        <v>434</v>
      </c>
      <c r="B933" s="22">
        <v>42981.0</v>
      </c>
      <c r="C933" s="24">
        <v>1079.265</v>
      </c>
      <c r="D933" s="24">
        <v>15.280000000000001</v>
      </c>
      <c r="E933" s="24">
        <v>123.51365</v>
      </c>
      <c r="F933" s="24">
        <v>0.0</v>
      </c>
      <c r="G933" s="15">
        <f t="shared" si="1"/>
        <v>9</v>
      </c>
      <c r="L933" s="24">
        <f t="shared" si="2"/>
        <v>1900</v>
      </c>
    </row>
    <row r="934">
      <c r="A934" s="20" t="s">
        <v>434</v>
      </c>
      <c r="B934" s="22">
        <v>42981.0</v>
      </c>
      <c r="C934" s="24">
        <v>482.295</v>
      </c>
      <c r="D934" s="24">
        <v>7.32</v>
      </c>
      <c r="E934" s="24">
        <v>511.78400000000005</v>
      </c>
      <c r="F934" s="24">
        <v>1.0</v>
      </c>
      <c r="G934" s="15">
        <f t="shared" si="1"/>
        <v>9</v>
      </c>
      <c r="L934" s="24">
        <f t="shared" si="2"/>
        <v>1901</v>
      </c>
    </row>
    <row r="935">
      <c r="A935" s="20" t="s">
        <v>435</v>
      </c>
      <c r="B935" s="22">
        <v>42981.0</v>
      </c>
      <c r="C935" s="23">
        <v>20313.15</v>
      </c>
      <c r="D935" s="24">
        <v>257.96</v>
      </c>
      <c r="E935" s="24">
        <v>317.47235</v>
      </c>
      <c r="F935" s="24">
        <v>0.0</v>
      </c>
      <c r="G935" s="15">
        <f t="shared" si="1"/>
        <v>9</v>
      </c>
      <c r="L935" s="24">
        <f t="shared" si="2"/>
        <v>1900</v>
      </c>
    </row>
    <row r="936">
      <c r="A936" s="20" t="s">
        <v>435</v>
      </c>
      <c r="B936" s="22">
        <v>42981.0</v>
      </c>
      <c r="C936" s="23">
        <v>5793.150000000001</v>
      </c>
      <c r="D936" s="24">
        <v>74.88</v>
      </c>
      <c r="E936" s="24">
        <v>386.73635</v>
      </c>
      <c r="F936" s="24">
        <v>1.0</v>
      </c>
      <c r="G936" s="15">
        <f t="shared" si="1"/>
        <v>9</v>
      </c>
      <c r="L936" s="24">
        <f t="shared" si="2"/>
        <v>1901</v>
      </c>
    </row>
    <row r="937">
      <c r="A937" s="20" t="s">
        <v>436</v>
      </c>
      <c r="B937" s="22">
        <v>42981.0</v>
      </c>
      <c r="C937" s="23">
        <v>21373.88</v>
      </c>
      <c r="D937" s="24">
        <v>314.8</v>
      </c>
      <c r="E937" s="24">
        <v>2342.4882000000002</v>
      </c>
      <c r="F937" s="24">
        <v>0.0</v>
      </c>
      <c r="G937" s="15">
        <f t="shared" si="1"/>
        <v>9</v>
      </c>
      <c r="L937" s="24">
        <f t="shared" si="2"/>
        <v>1906</v>
      </c>
    </row>
    <row r="938">
      <c r="A938" s="20" t="s">
        <v>436</v>
      </c>
      <c r="B938" s="22">
        <v>42981.0</v>
      </c>
      <c r="C938" s="23">
        <v>18034.005</v>
      </c>
      <c r="D938" s="24">
        <v>278.2</v>
      </c>
      <c r="E938" s="24">
        <v>15112.4831</v>
      </c>
      <c r="F938" s="24">
        <v>1.0</v>
      </c>
      <c r="G938" s="15">
        <f t="shared" si="1"/>
        <v>9</v>
      </c>
      <c r="L938" s="24">
        <f t="shared" si="2"/>
        <v>1941</v>
      </c>
    </row>
    <row r="939">
      <c r="A939" s="20" t="s">
        <v>437</v>
      </c>
      <c r="B939" s="22">
        <v>42981.0</v>
      </c>
      <c r="C939" s="23">
        <v>4560.765</v>
      </c>
      <c r="D939" s="24">
        <v>59.32000000000001</v>
      </c>
      <c r="E939" s="24">
        <v>5.9267</v>
      </c>
      <c r="F939" s="24">
        <v>0.0</v>
      </c>
      <c r="G939" s="15">
        <f t="shared" si="1"/>
        <v>9</v>
      </c>
      <c r="L939" s="24">
        <f t="shared" si="2"/>
        <v>1900</v>
      </c>
    </row>
    <row r="940">
      <c r="A940" s="20" t="s">
        <v>437</v>
      </c>
      <c r="B940" s="22">
        <v>42981.0</v>
      </c>
      <c r="C940" s="24">
        <v>1202.96</v>
      </c>
      <c r="D940" s="24">
        <v>16.080000000000002</v>
      </c>
      <c r="E940" s="24">
        <v>12.188150000000002</v>
      </c>
      <c r="F940" s="24">
        <v>1.0</v>
      </c>
      <c r="G940" s="15">
        <f t="shared" si="1"/>
        <v>9</v>
      </c>
      <c r="L940" s="24">
        <f t="shared" si="2"/>
        <v>1900</v>
      </c>
    </row>
    <row r="941">
      <c r="A941" s="20" t="s">
        <v>438</v>
      </c>
      <c r="B941" s="22">
        <v>42981.0</v>
      </c>
      <c r="C941" s="23">
        <v>4771.910000000001</v>
      </c>
      <c r="D941" s="24">
        <v>66.96000000000001</v>
      </c>
      <c r="E941" s="24">
        <v>6.96215</v>
      </c>
      <c r="F941" s="24">
        <v>0.0</v>
      </c>
      <c r="G941" s="15">
        <f t="shared" si="1"/>
        <v>9</v>
      </c>
      <c r="L941" s="24">
        <f t="shared" si="2"/>
        <v>1900</v>
      </c>
    </row>
    <row r="942">
      <c r="A942" s="20" t="s">
        <v>438</v>
      </c>
      <c r="B942" s="22">
        <v>42981.0</v>
      </c>
      <c r="C942" s="23">
        <v>3305.445</v>
      </c>
      <c r="D942" s="24">
        <v>48.2</v>
      </c>
      <c r="E942" s="24">
        <v>39.081250000000004</v>
      </c>
      <c r="F942" s="24">
        <v>1.0</v>
      </c>
      <c r="G942" s="15">
        <f t="shared" si="1"/>
        <v>9</v>
      </c>
      <c r="L942" s="24">
        <f t="shared" si="2"/>
        <v>1900</v>
      </c>
    </row>
    <row r="943">
      <c r="A943" s="20" t="s">
        <v>439</v>
      </c>
      <c r="B943" s="22">
        <v>42981.0</v>
      </c>
      <c r="C943" s="24">
        <v>123.53</v>
      </c>
      <c r="D943" s="24">
        <v>1.8399999999999999</v>
      </c>
      <c r="E943" s="24">
        <v>24.697400000000002</v>
      </c>
      <c r="F943" s="24">
        <v>0.0</v>
      </c>
      <c r="G943" s="15">
        <f t="shared" si="1"/>
        <v>9</v>
      </c>
      <c r="L943" s="24">
        <f t="shared" si="2"/>
        <v>1900</v>
      </c>
    </row>
    <row r="944">
      <c r="A944" s="20" t="s">
        <v>439</v>
      </c>
      <c r="B944" s="22">
        <v>42981.0</v>
      </c>
      <c r="C944" s="24">
        <v>91.79500000000002</v>
      </c>
      <c r="D944" s="24">
        <v>1.36</v>
      </c>
      <c r="E944" s="24">
        <v>156.61165</v>
      </c>
      <c r="F944" s="24">
        <v>1.0</v>
      </c>
      <c r="G944" s="15">
        <f t="shared" si="1"/>
        <v>9</v>
      </c>
      <c r="L944" s="24">
        <f t="shared" si="2"/>
        <v>1900</v>
      </c>
    </row>
    <row r="945">
      <c r="A945" s="20" t="s">
        <v>427</v>
      </c>
      <c r="B945" s="22">
        <v>42988.0</v>
      </c>
      <c r="C945" s="23">
        <v>11395.285000000002</v>
      </c>
      <c r="D945" s="24">
        <v>141.68</v>
      </c>
      <c r="E945" s="24">
        <v>415.73545</v>
      </c>
      <c r="F945" s="24">
        <v>0.0</v>
      </c>
      <c r="G945" s="15">
        <f t="shared" si="1"/>
        <v>9</v>
      </c>
      <c r="L945" s="24">
        <f t="shared" si="2"/>
        <v>1901</v>
      </c>
    </row>
    <row r="946">
      <c r="A946" s="20" t="s">
        <v>427</v>
      </c>
      <c r="B946" s="22">
        <v>42988.0</v>
      </c>
      <c r="C946" s="23">
        <v>3443.7150000000006</v>
      </c>
      <c r="D946" s="24">
        <v>48.24</v>
      </c>
      <c r="E946" s="24">
        <v>411.05480000000006</v>
      </c>
      <c r="F946" s="24">
        <v>1.0</v>
      </c>
      <c r="G946" s="15">
        <f t="shared" si="1"/>
        <v>9</v>
      </c>
      <c r="L946" s="24">
        <f t="shared" si="2"/>
        <v>1901</v>
      </c>
    </row>
    <row r="947">
      <c r="A947" s="20" t="s">
        <v>428</v>
      </c>
      <c r="B947" s="22">
        <v>42988.0</v>
      </c>
      <c r="C947" s="23">
        <v>16774.34</v>
      </c>
      <c r="D947" s="24">
        <v>222.51999999999998</v>
      </c>
      <c r="E947" s="24">
        <v>146.28835</v>
      </c>
      <c r="F947" s="24">
        <v>0.0</v>
      </c>
      <c r="G947" s="15">
        <f t="shared" si="1"/>
        <v>9</v>
      </c>
      <c r="L947" s="24">
        <f t="shared" si="2"/>
        <v>1900</v>
      </c>
    </row>
    <row r="948">
      <c r="A948" s="20" t="s">
        <v>428</v>
      </c>
      <c r="B948" s="22">
        <v>42988.0</v>
      </c>
      <c r="C948" s="24">
        <v>2046.7150000000004</v>
      </c>
      <c r="D948" s="24">
        <v>26.680000000000003</v>
      </c>
      <c r="E948" s="24">
        <v>139.8059</v>
      </c>
      <c r="F948" s="24">
        <v>1.0</v>
      </c>
      <c r="G948" s="15">
        <f t="shared" si="1"/>
        <v>9</v>
      </c>
      <c r="L948" s="24">
        <f t="shared" si="2"/>
        <v>1900</v>
      </c>
    </row>
    <row r="949">
      <c r="A949" s="20" t="s">
        <v>429</v>
      </c>
      <c r="B949" s="22">
        <v>42988.0</v>
      </c>
      <c r="C949" s="23">
        <v>51353.94</v>
      </c>
      <c r="D949" s="24">
        <v>585.52</v>
      </c>
      <c r="E949" s="24">
        <v>0.0</v>
      </c>
      <c r="F949" s="24">
        <v>0.0</v>
      </c>
      <c r="G949" s="15">
        <f t="shared" si="1"/>
        <v>9</v>
      </c>
      <c r="L949" s="24">
        <f t="shared" si="2"/>
        <v>1899</v>
      </c>
    </row>
    <row r="950">
      <c r="A950" s="20" t="s">
        <v>429</v>
      </c>
      <c r="B950" s="22">
        <v>42988.0</v>
      </c>
      <c r="C950" s="23">
        <v>10533.765000000001</v>
      </c>
      <c r="D950" s="24">
        <v>136.28</v>
      </c>
      <c r="E950" s="24">
        <v>0.0</v>
      </c>
      <c r="F950" s="24">
        <v>1.0</v>
      </c>
      <c r="G950" s="15">
        <f t="shared" si="1"/>
        <v>9</v>
      </c>
      <c r="L950" s="24">
        <f t="shared" si="2"/>
        <v>1899</v>
      </c>
    </row>
    <row r="951">
      <c r="A951" s="20" t="s">
        <v>430</v>
      </c>
      <c r="B951" s="22">
        <v>42988.0</v>
      </c>
      <c r="C951" s="24">
        <v>696.0250000000001</v>
      </c>
      <c r="D951" s="24">
        <v>11.200000000000001</v>
      </c>
      <c r="E951" s="24">
        <v>162.41485</v>
      </c>
      <c r="F951" s="24">
        <v>0.0</v>
      </c>
      <c r="G951" s="15">
        <f t="shared" si="1"/>
        <v>9</v>
      </c>
      <c r="L951" s="24">
        <f t="shared" si="2"/>
        <v>1900</v>
      </c>
    </row>
    <row r="952">
      <c r="A952" s="20" t="s">
        <v>430</v>
      </c>
      <c r="B952" s="22">
        <v>42988.0</v>
      </c>
      <c r="C952" s="24">
        <v>997.0950000000001</v>
      </c>
      <c r="D952" s="24">
        <v>15.4</v>
      </c>
      <c r="E952" s="24">
        <v>1342.5392500000003</v>
      </c>
      <c r="F952" s="24">
        <v>1.0</v>
      </c>
      <c r="G952" s="15">
        <f t="shared" si="1"/>
        <v>9</v>
      </c>
      <c r="L952" s="24">
        <f t="shared" si="2"/>
        <v>1903</v>
      </c>
    </row>
    <row r="953">
      <c r="A953" s="20" t="s">
        <v>431</v>
      </c>
      <c r="B953" s="22">
        <v>42988.0</v>
      </c>
      <c r="C953" s="23">
        <v>6452.710000000001</v>
      </c>
      <c r="D953" s="24">
        <v>89.0</v>
      </c>
      <c r="E953" s="24">
        <v>342.45250000000004</v>
      </c>
      <c r="F953" s="24">
        <v>0.0</v>
      </c>
      <c r="G953" s="15">
        <f t="shared" si="1"/>
        <v>9</v>
      </c>
      <c r="L953" s="24">
        <f t="shared" si="2"/>
        <v>1900</v>
      </c>
    </row>
    <row r="954">
      <c r="A954" s="20" t="s">
        <v>431</v>
      </c>
      <c r="B954" s="22">
        <v>42988.0</v>
      </c>
      <c r="C954" s="24">
        <v>2846.0300000000007</v>
      </c>
      <c r="D954" s="24">
        <v>42.04</v>
      </c>
      <c r="E954" s="24">
        <v>780.3692</v>
      </c>
      <c r="F954" s="24">
        <v>1.0</v>
      </c>
      <c r="G954" s="15">
        <f t="shared" si="1"/>
        <v>9</v>
      </c>
      <c r="L954" s="24">
        <f t="shared" si="2"/>
        <v>1902</v>
      </c>
    </row>
    <row r="955">
      <c r="A955" s="20" t="s">
        <v>432</v>
      </c>
      <c r="B955" s="22">
        <v>42988.0</v>
      </c>
      <c r="C955" s="24">
        <v>2577.795</v>
      </c>
      <c r="D955" s="24">
        <v>37.96</v>
      </c>
      <c r="E955" s="24">
        <v>71.75805000000001</v>
      </c>
      <c r="F955" s="24">
        <v>0.0</v>
      </c>
      <c r="G955" s="15">
        <f t="shared" si="1"/>
        <v>9</v>
      </c>
      <c r="L955" s="24">
        <f t="shared" si="2"/>
        <v>1900</v>
      </c>
    </row>
    <row r="956">
      <c r="A956" s="20" t="s">
        <v>432</v>
      </c>
      <c r="B956" s="22">
        <v>42988.0</v>
      </c>
      <c r="C956" s="24">
        <v>2202.3650000000002</v>
      </c>
      <c r="D956" s="24">
        <v>34.32</v>
      </c>
      <c r="E956" s="24">
        <v>194.0471</v>
      </c>
      <c r="F956" s="24">
        <v>1.0</v>
      </c>
      <c r="G956" s="15">
        <f t="shared" si="1"/>
        <v>9</v>
      </c>
      <c r="L956" s="24">
        <f t="shared" si="2"/>
        <v>1900</v>
      </c>
    </row>
    <row r="957">
      <c r="A957" s="20" t="s">
        <v>433</v>
      </c>
      <c r="B957" s="22">
        <v>42988.0</v>
      </c>
      <c r="C957" s="24">
        <v>716.265</v>
      </c>
      <c r="D957" s="24">
        <v>7.920000000000001</v>
      </c>
      <c r="E957" s="24">
        <v>0.0</v>
      </c>
      <c r="F957" s="24">
        <v>0.0</v>
      </c>
      <c r="G957" s="15">
        <f t="shared" si="1"/>
        <v>9</v>
      </c>
      <c r="L957" s="24">
        <f t="shared" si="2"/>
        <v>1899</v>
      </c>
    </row>
    <row r="958">
      <c r="A958" s="20" t="s">
        <v>433</v>
      </c>
      <c r="B958" s="22">
        <v>42988.0</v>
      </c>
      <c r="C958" s="24">
        <v>245.74000000000004</v>
      </c>
      <c r="D958" s="24">
        <v>3.64</v>
      </c>
      <c r="E958" s="24">
        <v>0.0</v>
      </c>
      <c r="F958" s="24">
        <v>1.0</v>
      </c>
      <c r="G958" s="15">
        <f t="shared" si="1"/>
        <v>9</v>
      </c>
      <c r="L958" s="24">
        <f t="shared" si="2"/>
        <v>1899</v>
      </c>
    </row>
    <row r="959">
      <c r="A959" s="20" t="s">
        <v>434</v>
      </c>
      <c r="B959" s="22">
        <v>42988.0</v>
      </c>
      <c r="C959" s="24">
        <v>1444.0800000000002</v>
      </c>
      <c r="D959" s="24">
        <v>21.560000000000002</v>
      </c>
      <c r="E959" s="24">
        <v>169.15405</v>
      </c>
      <c r="F959" s="24">
        <v>0.0</v>
      </c>
      <c r="G959" s="15">
        <f t="shared" si="1"/>
        <v>9</v>
      </c>
      <c r="L959" s="24">
        <f t="shared" si="2"/>
        <v>1900</v>
      </c>
    </row>
    <row r="960">
      <c r="A960" s="20" t="s">
        <v>434</v>
      </c>
      <c r="B960" s="22">
        <v>42988.0</v>
      </c>
      <c r="C960" s="24">
        <v>821.4250000000001</v>
      </c>
      <c r="D960" s="24">
        <v>13.280000000000001</v>
      </c>
      <c r="E960" s="24">
        <v>847.7339</v>
      </c>
      <c r="F960" s="24">
        <v>1.0</v>
      </c>
      <c r="G960" s="15">
        <f t="shared" si="1"/>
        <v>9</v>
      </c>
      <c r="L960" s="24">
        <f t="shared" si="2"/>
        <v>1902</v>
      </c>
    </row>
    <row r="961">
      <c r="A961" s="20" t="s">
        <v>435</v>
      </c>
      <c r="B961" s="22">
        <v>42988.0</v>
      </c>
      <c r="C961" s="23">
        <v>19355.655000000002</v>
      </c>
      <c r="D961" s="24">
        <v>255.24</v>
      </c>
      <c r="E961" s="24">
        <v>309.26285</v>
      </c>
      <c r="F961" s="24">
        <v>0.0</v>
      </c>
      <c r="G961" s="15">
        <f t="shared" si="1"/>
        <v>9</v>
      </c>
      <c r="L961" s="24">
        <f t="shared" si="2"/>
        <v>1900</v>
      </c>
    </row>
    <row r="962">
      <c r="A962" s="20" t="s">
        <v>435</v>
      </c>
      <c r="B962" s="22">
        <v>42988.0</v>
      </c>
      <c r="C962" s="23">
        <v>5283.245</v>
      </c>
      <c r="D962" s="24">
        <v>72.08</v>
      </c>
      <c r="E962" s="24">
        <v>364.87944999999996</v>
      </c>
      <c r="F962" s="24">
        <v>1.0</v>
      </c>
      <c r="G962" s="15">
        <f t="shared" si="1"/>
        <v>9</v>
      </c>
      <c r="L962" s="24">
        <f t="shared" si="2"/>
        <v>1900</v>
      </c>
    </row>
    <row r="963">
      <c r="A963" s="20" t="s">
        <v>436</v>
      </c>
      <c r="B963" s="22">
        <v>42988.0</v>
      </c>
      <c r="C963" s="23">
        <v>21384.495000000003</v>
      </c>
      <c r="D963" s="24">
        <v>330.0</v>
      </c>
      <c r="E963" s="24">
        <v>2598.3756500000004</v>
      </c>
      <c r="F963" s="24">
        <v>0.0</v>
      </c>
      <c r="G963" s="15">
        <f t="shared" si="1"/>
        <v>9</v>
      </c>
      <c r="L963" s="24">
        <f t="shared" si="2"/>
        <v>1907</v>
      </c>
    </row>
    <row r="964">
      <c r="A964" s="20" t="s">
        <v>436</v>
      </c>
      <c r="B964" s="22">
        <v>42988.0</v>
      </c>
      <c r="C964" s="23">
        <v>19596.06</v>
      </c>
      <c r="D964" s="24">
        <v>318.72</v>
      </c>
      <c r="E964" s="24">
        <v>17685.2936</v>
      </c>
      <c r="F964" s="24">
        <v>1.0</v>
      </c>
      <c r="G964" s="15">
        <f t="shared" si="1"/>
        <v>9</v>
      </c>
      <c r="L964" s="24">
        <f t="shared" si="2"/>
        <v>1948</v>
      </c>
    </row>
    <row r="965">
      <c r="A965" s="20" t="s">
        <v>437</v>
      </c>
      <c r="B965" s="22">
        <v>42988.0</v>
      </c>
      <c r="C965" s="23">
        <v>4252.05</v>
      </c>
      <c r="D965" s="24">
        <v>57.400000000000006</v>
      </c>
      <c r="E965" s="24">
        <v>6.3362</v>
      </c>
      <c r="F965" s="24">
        <v>0.0</v>
      </c>
      <c r="G965" s="15">
        <f t="shared" si="1"/>
        <v>9</v>
      </c>
      <c r="L965" s="24">
        <f t="shared" si="2"/>
        <v>1900</v>
      </c>
    </row>
    <row r="966">
      <c r="A966" s="20" t="s">
        <v>437</v>
      </c>
      <c r="B966" s="22">
        <v>42988.0</v>
      </c>
      <c r="C966" s="24">
        <v>1232.7150000000001</v>
      </c>
      <c r="D966" s="24">
        <v>16.64</v>
      </c>
      <c r="E966" s="24">
        <v>12.3084</v>
      </c>
      <c r="F966" s="24">
        <v>1.0</v>
      </c>
      <c r="G966" s="15">
        <f t="shared" si="1"/>
        <v>9</v>
      </c>
      <c r="L966" s="24">
        <f t="shared" si="2"/>
        <v>1900</v>
      </c>
    </row>
    <row r="967">
      <c r="A967" s="20" t="s">
        <v>438</v>
      </c>
      <c r="B967" s="22">
        <v>42988.0</v>
      </c>
      <c r="C967" s="23">
        <v>4745.345</v>
      </c>
      <c r="D967" s="24">
        <v>66.12</v>
      </c>
      <c r="E967" s="24">
        <v>7.70575</v>
      </c>
      <c r="F967" s="24">
        <v>0.0</v>
      </c>
      <c r="G967" s="15">
        <f t="shared" si="1"/>
        <v>9</v>
      </c>
      <c r="L967" s="24">
        <f t="shared" si="2"/>
        <v>1900</v>
      </c>
    </row>
    <row r="968">
      <c r="A968" s="20" t="s">
        <v>438</v>
      </c>
      <c r="B968" s="22">
        <v>42988.0</v>
      </c>
      <c r="C968" s="23">
        <v>3461.425</v>
      </c>
      <c r="D968" s="24">
        <v>51.2</v>
      </c>
      <c r="E968" s="24">
        <v>41.35365</v>
      </c>
      <c r="F968" s="24">
        <v>1.0</v>
      </c>
      <c r="G968" s="15">
        <f t="shared" si="1"/>
        <v>9</v>
      </c>
      <c r="L968" s="24">
        <f t="shared" si="2"/>
        <v>1900</v>
      </c>
    </row>
    <row r="969">
      <c r="A969" s="20" t="s">
        <v>439</v>
      </c>
      <c r="B969" s="22">
        <v>42988.0</v>
      </c>
      <c r="C969" s="24">
        <v>145.80500000000004</v>
      </c>
      <c r="D969" s="24">
        <v>2.08</v>
      </c>
      <c r="E969" s="24">
        <v>26.564200000000003</v>
      </c>
      <c r="F969" s="24">
        <v>0.0</v>
      </c>
      <c r="G969" s="15">
        <f t="shared" si="1"/>
        <v>9</v>
      </c>
      <c r="L969" s="24">
        <f t="shared" si="2"/>
        <v>1900</v>
      </c>
    </row>
    <row r="970">
      <c r="A970" s="20" t="s">
        <v>439</v>
      </c>
      <c r="B970" s="22">
        <v>42988.0</v>
      </c>
      <c r="C970" s="24">
        <v>94.16</v>
      </c>
      <c r="D970" s="24">
        <v>1.04</v>
      </c>
      <c r="E970" s="24">
        <v>156.37310000000002</v>
      </c>
      <c r="F970" s="24">
        <v>1.0</v>
      </c>
      <c r="G970" s="15">
        <f t="shared" si="1"/>
        <v>9</v>
      </c>
      <c r="L970" s="24">
        <f t="shared" si="2"/>
        <v>1900</v>
      </c>
    </row>
    <row r="971">
      <c r="A971" s="20" t="s">
        <v>427</v>
      </c>
      <c r="B971" s="22">
        <v>42995.0</v>
      </c>
      <c r="C971" s="23">
        <v>9911.715</v>
      </c>
      <c r="D971" s="24">
        <v>124.75999999999999</v>
      </c>
      <c r="E971" s="24">
        <v>363.76664999999997</v>
      </c>
      <c r="F971" s="24">
        <v>0.0</v>
      </c>
      <c r="G971" s="15">
        <f t="shared" si="1"/>
        <v>9</v>
      </c>
      <c r="L971" s="24">
        <f t="shared" si="2"/>
        <v>1900</v>
      </c>
    </row>
    <row r="972">
      <c r="A972" s="20" t="s">
        <v>427</v>
      </c>
      <c r="B972" s="22">
        <v>42995.0</v>
      </c>
      <c r="C972" s="24">
        <v>2829.3650000000002</v>
      </c>
      <c r="D972" s="24">
        <v>38.72</v>
      </c>
      <c r="E972" s="24">
        <v>391.7251</v>
      </c>
      <c r="F972" s="24">
        <v>1.0</v>
      </c>
      <c r="G972" s="15">
        <f t="shared" si="1"/>
        <v>9</v>
      </c>
      <c r="L972" s="24">
        <f t="shared" si="2"/>
        <v>1901</v>
      </c>
    </row>
    <row r="973">
      <c r="A973" s="20" t="s">
        <v>428</v>
      </c>
      <c r="B973" s="22">
        <v>42995.0</v>
      </c>
      <c r="C973" s="23">
        <v>21363.265000000003</v>
      </c>
      <c r="D973" s="24">
        <v>289.56</v>
      </c>
      <c r="E973" s="24">
        <v>797.76255</v>
      </c>
      <c r="F973" s="24">
        <v>0.0</v>
      </c>
      <c r="G973" s="15">
        <f t="shared" si="1"/>
        <v>9</v>
      </c>
      <c r="L973" s="24">
        <f t="shared" si="2"/>
        <v>1902</v>
      </c>
    </row>
    <row r="974">
      <c r="A974" s="20" t="s">
        <v>428</v>
      </c>
      <c r="B974" s="22">
        <v>42995.0</v>
      </c>
      <c r="C974" s="24">
        <v>2517.405</v>
      </c>
      <c r="D974" s="24">
        <v>32.2</v>
      </c>
      <c r="E974" s="24">
        <v>829.2973000000001</v>
      </c>
      <c r="F974" s="24">
        <v>1.0</v>
      </c>
      <c r="G974" s="15">
        <f t="shared" si="1"/>
        <v>9</v>
      </c>
      <c r="L974" s="24">
        <f t="shared" si="2"/>
        <v>1902</v>
      </c>
    </row>
    <row r="975">
      <c r="A975" s="20" t="s">
        <v>429</v>
      </c>
      <c r="B975" s="22">
        <v>42995.0</v>
      </c>
      <c r="C975" s="23">
        <v>45621.62</v>
      </c>
      <c r="D975" s="24">
        <v>546.6800000000001</v>
      </c>
      <c r="E975" s="24">
        <v>0.0</v>
      </c>
      <c r="F975" s="24">
        <v>0.0</v>
      </c>
      <c r="G975" s="15">
        <f t="shared" si="1"/>
        <v>9</v>
      </c>
      <c r="L975" s="24">
        <f t="shared" si="2"/>
        <v>1899</v>
      </c>
    </row>
    <row r="976">
      <c r="A976" s="20" t="s">
        <v>429</v>
      </c>
      <c r="B976" s="22">
        <v>42995.0</v>
      </c>
      <c r="C976" s="23">
        <v>9525.78</v>
      </c>
      <c r="D976" s="24">
        <v>121.28</v>
      </c>
      <c r="E976" s="24">
        <v>0.0</v>
      </c>
      <c r="F976" s="24">
        <v>1.0</v>
      </c>
      <c r="G976" s="15">
        <f t="shared" si="1"/>
        <v>9</v>
      </c>
      <c r="L976" s="24">
        <f t="shared" si="2"/>
        <v>1899</v>
      </c>
    </row>
    <row r="977">
      <c r="A977" s="20" t="s">
        <v>430</v>
      </c>
      <c r="B977" s="22">
        <v>42995.0</v>
      </c>
      <c r="C977" s="24">
        <v>583.9350000000001</v>
      </c>
      <c r="D977" s="24">
        <v>8.24</v>
      </c>
      <c r="E977" s="24">
        <v>158.52005</v>
      </c>
      <c r="F977" s="24">
        <v>0.0</v>
      </c>
      <c r="G977" s="15">
        <f t="shared" si="1"/>
        <v>9</v>
      </c>
      <c r="L977" s="24">
        <f t="shared" si="2"/>
        <v>1900</v>
      </c>
    </row>
    <row r="978">
      <c r="A978" s="20" t="s">
        <v>430</v>
      </c>
      <c r="B978" s="22">
        <v>42995.0</v>
      </c>
      <c r="C978" s="24">
        <v>913.33</v>
      </c>
      <c r="D978" s="24">
        <v>12.880000000000003</v>
      </c>
      <c r="E978" s="24">
        <v>1214.18505</v>
      </c>
      <c r="F978" s="24">
        <v>1.0</v>
      </c>
      <c r="G978" s="15">
        <f t="shared" si="1"/>
        <v>9</v>
      </c>
      <c r="L978" s="24">
        <f t="shared" si="2"/>
        <v>1903</v>
      </c>
    </row>
    <row r="979">
      <c r="A979" s="20" t="s">
        <v>431</v>
      </c>
      <c r="B979" s="22">
        <v>42995.0</v>
      </c>
      <c r="C979" s="23">
        <v>5646.1900000000005</v>
      </c>
      <c r="D979" s="24">
        <v>79.76</v>
      </c>
      <c r="E979" s="24">
        <v>288.66955</v>
      </c>
      <c r="F979" s="24">
        <v>0.0</v>
      </c>
      <c r="G979" s="15">
        <f t="shared" si="1"/>
        <v>9</v>
      </c>
      <c r="L979" s="24">
        <f t="shared" si="2"/>
        <v>1900</v>
      </c>
    </row>
    <row r="980">
      <c r="A980" s="20" t="s">
        <v>431</v>
      </c>
      <c r="B980" s="22">
        <v>42995.0</v>
      </c>
      <c r="C980" s="24">
        <v>2464.8800000000006</v>
      </c>
      <c r="D980" s="24">
        <v>36.12</v>
      </c>
      <c r="E980" s="24">
        <v>570.726</v>
      </c>
      <c r="F980" s="24">
        <v>1.0</v>
      </c>
      <c r="G980" s="15">
        <f t="shared" si="1"/>
        <v>9</v>
      </c>
      <c r="L980" s="24">
        <f t="shared" si="2"/>
        <v>1901</v>
      </c>
    </row>
    <row r="981">
      <c r="A981" s="20" t="s">
        <v>432</v>
      </c>
      <c r="B981" s="22">
        <v>42995.0</v>
      </c>
      <c r="C981" s="24">
        <v>1999.1950000000002</v>
      </c>
      <c r="D981" s="24">
        <v>30.28</v>
      </c>
      <c r="E981" s="24">
        <v>71.19905</v>
      </c>
      <c r="F981" s="24">
        <v>0.0</v>
      </c>
      <c r="G981" s="15">
        <f t="shared" si="1"/>
        <v>9</v>
      </c>
      <c r="L981" s="24">
        <f t="shared" si="2"/>
        <v>1900</v>
      </c>
    </row>
    <row r="982">
      <c r="A982" s="20" t="s">
        <v>432</v>
      </c>
      <c r="B982" s="22">
        <v>42995.0</v>
      </c>
      <c r="C982" s="24">
        <v>1653.795</v>
      </c>
      <c r="D982" s="24">
        <v>26.400000000000002</v>
      </c>
      <c r="E982" s="24">
        <v>151.02555</v>
      </c>
      <c r="F982" s="24">
        <v>1.0</v>
      </c>
      <c r="G982" s="15">
        <f t="shared" si="1"/>
        <v>9</v>
      </c>
      <c r="L982" s="24">
        <f t="shared" si="2"/>
        <v>1900</v>
      </c>
    </row>
    <row r="983">
      <c r="A983" s="20" t="s">
        <v>433</v>
      </c>
      <c r="B983" s="22">
        <v>42995.0</v>
      </c>
      <c r="C983" s="24">
        <v>588.005</v>
      </c>
      <c r="D983" s="24">
        <v>7.640000000000001</v>
      </c>
      <c r="E983" s="24">
        <v>0.0</v>
      </c>
      <c r="F983" s="24">
        <v>0.0</v>
      </c>
      <c r="G983" s="15">
        <f t="shared" si="1"/>
        <v>9</v>
      </c>
      <c r="L983" s="24">
        <f t="shared" si="2"/>
        <v>1899</v>
      </c>
    </row>
    <row r="984">
      <c r="A984" s="20" t="s">
        <v>433</v>
      </c>
      <c r="B984" s="22">
        <v>42995.0</v>
      </c>
      <c r="C984" s="24">
        <v>251.845</v>
      </c>
      <c r="D984" s="24">
        <v>3.24</v>
      </c>
      <c r="E984" s="24">
        <v>0.0</v>
      </c>
      <c r="F984" s="24">
        <v>1.0</v>
      </c>
      <c r="G984" s="15">
        <f t="shared" si="1"/>
        <v>9</v>
      </c>
      <c r="L984" s="24">
        <f t="shared" si="2"/>
        <v>1899</v>
      </c>
    </row>
    <row r="985">
      <c r="A985" s="20" t="s">
        <v>434</v>
      </c>
      <c r="B985" s="22">
        <v>42995.0</v>
      </c>
      <c r="C985" s="24">
        <v>1242.89</v>
      </c>
      <c r="D985" s="24">
        <v>18.16</v>
      </c>
      <c r="E985" s="24">
        <v>163.41</v>
      </c>
      <c r="F985" s="24">
        <v>0.0</v>
      </c>
      <c r="G985" s="15">
        <f t="shared" si="1"/>
        <v>9</v>
      </c>
      <c r="L985" s="24">
        <f t="shared" si="2"/>
        <v>1900</v>
      </c>
    </row>
    <row r="986">
      <c r="A986" s="20" t="s">
        <v>434</v>
      </c>
      <c r="B986" s="22">
        <v>42995.0</v>
      </c>
      <c r="C986" s="24">
        <v>575.08</v>
      </c>
      <c r="D986" s="24">
        <v>9.48</v>
      </c>
      <c r="E986" s="24">
        <v>855.8790500000001</v>
      </c>
      <c r="F986" s="24">
        <v>1.0</v>
      </c>
      <c r="G986" s="15">
        <f t="shared" si="1"/>
        <v>9</v>
      </c>
      <c r="L986" s="24">
        <f t="shared" si="2"/>
        <v>1902</v>
      </c>
    </row>
    <row r="987">
      <c r="A987" s="20" t="s">
        <v>435</v>
      </c>
      <c r="B987" s="22">
        <v>42995.0</v>
      </c>
      <c r="C987" s="23">
        <v>13681.58</v>
      </c>
      <c r="D987" s="24">
        <v>181.60000000000002</v>
      </c>
      <c r="E987" s="24">
        <v>251.54415</v>
      </c>
      <c r="F987" s="24">
        <v>0.0</v>
      </c>
      <c r="G987" s="15">
        <f t="shared" si="1"/>
        <v>9</v>
      </c>
      <c r="L987" s="24">
        <f t="shared" si="2"/>
        <v>1900</v>
      </c>
    </row>
    <row r="988">
      <c r="A988" s="20" t="s">
        <v>435</v>
      </c>
      <c r="B988" s="22">
        <v>42995.0</v>
      </c>
      <c r="C988" s="23">
        <v>3788.675</v>
      </c>
      <c r="D988" s="24">
        <v>48.080000000000005</v>
      </c>
      <c r="E988" s="24">
        <v>296.4364</v>
      </c>
      <c r="F988" s="24">
        <v>1.0</v>
      </c>
      <c r="G988" s="15">
        <f t="shared" si="1"/>
        <v>9</v>
      </c>
      <c r="L988" s="24">
        <f t="shared" si="2"/>
        <v>1900</v>
      </c>
    </row>
    <row r="989">
      <c r="A989" s="20" t="s">
        <v>436</v>
      </c>
      <c r="B989" s="22">
        <v>42995.0</v>
      </c>
      <c r="C989" s="23">
        <v>18833.870000000003</v>
      </c>
      <c r="D989" s="24">
        <v>284.68</v>
      </c>
      <c r="E989" s="24">
        <v>2268.721</v>
      </c>
      <c r="F989" s="24">
        <v>0.0</v>
      </c>
      <c r="G989" s="15">
        <f t="shared" si="1"/>
        <v>9</v>
      </c>
      <c r="L989" s="24">
        <f t="shared" si="2"/>
        <v>1906</v>
      </c>
    </row>
    <row r="990">
      <c r="A990" s="20" t="s">
        <v>436</v>
      </c>
      <c r="B990" s="22">
        <v>42995.0</v>
      </c>
      <c r="C990" s="23">
        <v>16342.755000000001</v>
      </c>
      <c r="D990" s="24">
        <v>259.0</v>
      </c>
      <c r="E990" s="24">
        <v>17274.73475</v>
      </c>
      <c r="F990" s="24">
        <v>1.0</v>
      </c>
      <c r="G990" s="15">
        <f t="shared" si="1"/>
        <v>9</v>
      </c>
      <c r="L990" s="24">
        <f t="shared" si="2"/>
        <v>1947</v>
      </c>
    </row>
    <row r="991">
      <c r="A991" s="20" t="s">
        <v>437</v>
      </c>
      <c r="B991" s="22">
        <v>42995.0</v>
      </c>
      <c r="C991" s="23">
        <v>6239.475</v>
      </c>
      <c r="D991" s="24">
        <v>83.72000000000001</v>
      </c>
      <c r="E991" s="24">
        <v>8.00735</v>
      </c>
      <c r="F991" s="24">
        <v>0.0</v>
      </c>
      <c r="G991" s="15">
        <f t="shared" si="1"/>
        <v>9</v>
      </c>
      <c r="L991" s="24">
        <f t="shared" si="2"/>
        <v>1900</v>
      </c>
    </row>
    <row r="992">
      <c r="A992" s="20" t="s">
        <v>437</v>
      </c>
      <c r="B992" s="22">
        <v>42995.0</v>
      </c>
      <c r="C992" s="24">
        <v>1768.7450000000001</v>
      </c>
      <c r="D992" s="24">
        <v>22.0</v>
      </c>
      <c r="E992" s="24">
        <v>15.02345</v>
      </c>
      <c r="F992" s="24">
        <v>1.0</v>
      </c>
      <c r="G992" s="15">
        <f t="shared" si="1"/>
        <v>9</v>
      </c>
      <c r="L992" s="24">
        <f t="shared" si="2"/>
        <v>1900</v>
      </c>
    </row>
    <row r="993">
      <c r="A993" s="20" t="s">
        <v>438</v>
      </c>
      <c r="B993" s="22">
        <v>42995.0</v>
      </c>
      <c r="C993" s="23">
        <v>4908.97</v>
      </c>
      <c r="D993" s="24">
        <v>67.16000000000001</v>
      </c>
      <c r="E993" s="24">
        <v>7.1610499999999995</v>
      </c>
      <c r="F993" s="24">
        <v>0.0</v>
      </c>
      <c r="G993" s="15">
        <f t="shared" si="1"/>
        <v>9</v>
      </c>
      <c r="L993" s="24">
        <f t="shared" si="2"/>
        <v>1900</v>
      </c>
    </row>
    <row r="994">
      <c r="A994" s="20" t="s">
        <v>438</v>
      </c>
      <c r="B994" s="22">
        <v>42995.0</v>
      </c>
      <c r="C994" s="23">
        <v>3219.9750000000004</v>
      </c>
      <c r="D994" s="24">
        <v>44.24</v>
      </c>
      <c r="E994" s="24">
        <v>34.6359</v>
      </c>
      <c r="F994" s="24">
        <v>1.0</v>
      </c>
      <c r="G994" s="15">
        <f t="shared" si="1"/>
        <v>9</v>
      </c>
      <c r="L994" s="24">
        <f t="shared" si="2"/>
        <v>1900</v>
      </c>
    </row>
    <row r="995">
      <c r="A995" s="20" t="s">
        <v>439</v>
      </c>
      <c r="B995" s="22">
        <v>42995.0</v>
      </c>
      <c r="C995" s="24">
        <v>690.6350000000001</v>
      </c>
      <c r="D995" s="24">
        <v>6.24</v>
      </c>
      <c r="E995" s="24">
        <v>19.6001</v>
      </c>
      <c r="F995" s="24">
        <v>0.0</v>
      </c>
      <c r="G995" s="15">
        <f t="shared" si="1"/>
        <v>9</v>
      </c>
      <c r="L995" s="24">
        <f t="shared" si="2"/>
        <v>1900</v>
      </c>
    </row>
    <row r="996">
      <c r="A996" s="20" t="s">
        <v>439</v>
      </c>
      <c r="B996" s="22">
        <v>42995.0</v>
      </c>
      <c r="C996" s="24">
        <v>1159.785</v>
      </c>
      <c r="D996" s="24">
        <v>7.840000000000001</v>
      </c>
      <c r="E996" s="24">
        <v>392.65200000000004</v>
      </c>
      <c r="F996" s="24">
        <v>1.0</v>
      </c>
      <c r="G996" s="15">
        <f t="shared" si="1"/>
        <v>9</v>
      </c>
      <c r="L996" s="24">
        <f t="shared" si="2"/>
        <v>1901</v>
      </c>
    </row>
    <row r="997">
      <c r="A997" s="20" t="s">
        <v>427</v>
      </c>
      <c r="B997" s="22">
        <v>43002.0</v>
      </c>
      <c r="C997" s="23">
        <v>11475.310000000001</v>
      </c>
      <c r="D997" s="24">
        <v>146.35999999999999</v>
      </c>
      <c r="E997" s="24">
        <v>498.70925</v>
      </c>
      <c r="F997" s="24">
        <v>0.0</v>
      </c>
      <c r="G997" s="15">
        <f t="shared" si="1"/>
        <v>9</v>
      </c>
      <c r="L997" s="24">
        <f t="shared" si="2"/>
        <v>1901</v>
      </c>
    </row>
    <row r="998">
      <c r="A998" s="20" t="s">
        <v>427</v>
      </c>
      <c r="B998" s="22">
        <v>43002.0</v>
      </c>
      <c r="C998" s="23">
        <v>4004.0000000000005</v>
      </c>
      <c r="D998" s="24">
        <v>55.44</v>
      </c>
      <c r="E998" s="24">
        <v>601.41835</v>
      </c>
      <c r="F998" s="24">
        <v>1.0</v>
      </c>
      <c r="G998" s="15">
        <f t="shared" si="1"/>
        <v>9</v>
      </c>
      <c r="L998" s="24">
        <f t="shared" si="2"/>
        <v>1901</v>
      </c>
    </row>
    <row r="999">
      <c r="A999" s="20" t="s">
        <v>428</v>
      </c>
      <c r="B999" s="22">
        <v>43002.0</v>
      </c>
      <c r="C999" s="23">
        <v>20510.270000000004</v>
      </c>
      <c r="D999" s="24">
        <v>267.16</v>
      </c>
      <c r="E999" s="24">
        <v>1160.61985</v>
      </c>
      <c r="F999" s="24">
        <v>0.0</v>
      </c>
      <c r="G999" s="15">
        <f t="shared" si="1"/>
        <v>9</v>
      </c>
      <c r="L999" s="24">
        <f t="shared" si="2"/>
        <v>1903</v>
      </c>
    </row>
    <row r="1000">
      <c r="A1000" s="20" t="s">
        <v>428</v>
      </c>
      <c r="B1000" s="22">
        <v>43002.0</v>
      </c>
      <c r="C1000" s="24">
        <v>2037.2000000000003</v>
      </c>
      <c r="D1000" s="24">
        <v>26.680000000000003</v>
      </c>
      <c r="E1000" s="24">
        <v>1117.85895</v>
      </c>
      <c r="F1000" s="24">
        <v>1.0</v>
      </c>
      <c r="G1000" s="15">
        <f t="shared" si="1"/>
        <v>9</v>
      </c>
      <c r="L1000" s="24">
        <f t="shared" si="2"/>
        <v>1903</v>
      </c>
    </row>
    <row r="1001">
      <c r="A1001" s="20" t="s">
        <v>429</v>
      </c>
      <c r="B1001" s="22">
        <v>43002.0</v>
      </c>
      <c r="C1001" s="23">
        <v>58094.08000000001</v>
      </c>
      <c r="D1001" s="24">
        <v>684.48</v>
      </c>
      <c r="E1001" s="24">
        <v>0.0</v>
      </c>
      <c r="F1001" s="24">
        <v>0.0</v>
      </c>
      <c r="G1001" s="15">
        <f t="shared" si="1"/>
        <v>9</v>
      </c>
      <c r="L1001" s="24">
        <f t="shared" si="2"/>
        <v>1899</v>
      </c>
    </row>
    <row r="1002">
      <c r="A1002" s="20" t="s">
        <v>429</v>
      </c>
      <c r="B1002" s="22">
        <v>43002.0</v>
      </c>
      <c r="C1002" s="23">
        <v>11584.595000000001</v>
      </c>
      <c r="D1002" s="24">
        <v>148.96</v>
      </c>
      <c r="E1002" s="24">
        <v>0.0</v>
      </c>
      <c r="F1002" s="24">
        <v>1.0</v>
      </c>
      <c r="G1002" s="15">
        <f t="shared" si="1"/>
        <v>9</v>
      </c>
      <c r="L1002" s="24">
        <f t="shared" si="2"/>
        <v>1899</v>
      </c>
    </row>
    <row r="1003">
      <c r="A1003" s="20" t="s">
        <v>430</v>
      </c>
      <c r="B1003" s="22">
        <v>43002.0</v>
      </c>
      <c r="C1003" s="24">
        <v>583.055</v>
      </c>
      <c r="D1003" s="24">
        <v>8.120000000000001</v>
      </c>
      <c r="E1003" s="24">
        <v>152.09935000000002</v>
      </c>
      <c r="F1003" s="24">
        <v>0.0</v>
      </c>
      <c r="G1003" s="15">
        <f t="shared" si="1"/>
        <v>9</v>
      </c>
      <c r="L1003" s="24">
        <f t="shared" si="2"/>
        <v>1900</v>
      </c>
    </row>
    <row r="1004">
      <c r="A1004" s="20" t="s">
        <v>430</v>
      </c>
      <c r="B1004" s="22">
        <v>43002.0</v>
      </c>
      <c r="C1004" s="24">
        <v>796.565</v>
      </c>
      <c r="D1004" s="24">
        <v>12.240000000000002</v>
      </c>
      <c r="E1004" s="24">
        <v>1261.4251</v>
      </c>
      <c r="F1004" s="24">
        <v>1.0</v>
      </c>
      <c r="G1004" s="15">
        <f t="shared" si="1"/>
        <v>9</v>
      </c>
      <c r="L1004" s="24">
        <f t="shared" si="2"/>
        <v>1903</v>
      </c>
    </row>
    <row r="1005">
      <c r="A1005" s="20" t="s">
        <v>431</v>
      </c>
      <c r="B1005" s="22">
        <v>43002.0</v>
      </c>
      <c r="C1005" s="23">
        <v>6559.1900000000005</v>
      </c>
      <c r="D1005" s="24">
        <v>92.68</v>
      </c>
      <c r="E1005" s="24">
        <v>367.19280000000003</v>
      </c>
      <c r="F1005" s="24">
        <v>0.0</v>
      </c>
      <c r="G1005" s="15">
        <f t="shared" si="1"/>
        <v>9</v>
      </c>
      <c r="L1005" s="24">
        <f t="shared" si="2"/>
        <v>1901</v>
      </c>
    </row>
    <row r="1006">
      <c r="A1006" s="20" t="s">
        <v>431</v>
      </c>
      <c r="B1006" s="22">
        <v>43002.0</v>
      </c>
      <c r="C1006" s="23">
        <v>3050.52</v>
      </c>
      <c r="D1006" s="24">
        <v>44.96000000000001</v>
      </c>
      <c r="E1006" s="24">
        <v>921.8729000000001</v>
      </c>
      <c r="F1006" s="24">
        <v>1.0</v>
      </c>
      <c r="G1006" s="15">
        <f t="shared" si="1"/>
        <v>9</v>
      </c>
      <c r="L1006" s="24">
        <f t="shared" si="2"/>
        <v>1902</v>
      </c>
    </row>
    <row r="1007">
      <c r="A1007" s="20" t="s">
        <v>432</v>
      </c>
      <c r="B1007" s="22">
        <v>43002.0</v>
      </c>
      <c r="C1007" s="24">
        <v>2425.2250000000004</v>
      </c>
      <c r="D1007" s="24">
        <v>35.88</v>
      </c>
      <c r="E1007" s="24">
        <v>77.9467</v>
      </c>
      <c r="F1007" s="24">
        <v>0.0</v>
      </c>
      <c r="G1007" s="15">
        <f t="shared" si="1"/>
        <v>9</v>
      </c>
      <c r="L1007" s="24">
        <f t="shared" si="2"/>
        <v>1900</v>
      </c>
    </row>
    <row r="1008">
      <c r="A1008" s="20" t="s">
        <v>432</v>
      </c>
      <c r="B1008" s="22">
        <v>43002.0</v>
      </c>
      <c r="C1008" s="24">
        <v>2055.185</v>
      </c>
      <c r="D1008" s="24">
        <v>33.839999999999996</v>
      </c>
      <c r="E1008" s="24">
        <v>201.3141</v>
      </c>
      <c r="F1008" s="24">
        <v>1.0</v>
      </c>
      <c r="G1008" s="15">
        <f t="shared" si="1"/>
        <v>9</v>
      </c>
      <c r="L1008" s="24">
        <f t="shared" si="2"/>
        <v>1900</v>
      </c>
    </row>
    <row r="1009">
      <c r="A1009" s="20" t="s">
        <v>433</v>
      </c>
      <c r="B1009" s="22">
        <v>43002.0</v>
      </c>
      <c r="C1009" s="24">
        <v>762.74</v>
      </c>
      <c r="D1009" s="24">
        <v>9.520000000000001</v>
      </c>
      <c r="E1009" s="24">
        <v>0.0</v>
      </c>
      <c r="F1009" s="24">
        <v>0.0</v>
      </c>
      <c r="G1009" s="15">
        <f t="shared" si="1"/>
        <v>9</v>
      </c>
      <c r="L1009" s="24">
        <f t="shared" si="2"/>
        <v>1899</v>
      </c>
    </row>
    <row r="1010">
      <c r="A1010" s="20" t="s">
        <v>433</v>
      </c>
      <c r="B1010" s="22">
        <v>43002.0</v>
      </c>
      <c r="C1010" s="24">
        <v>284.18500000000006</v>
      </c>
      <c r="D1010" s="24">
        <v>3.9200000000000004</v>
      </c>
      <c r="E1010" s="24">
        <v>0.0</v>
      </c>
      <c r="F1010" s="24">
        <v>1.0</v>
      </c>
      <c r="G1010" s="15">
        <f t="shared" si="1"/>
        <v>9</v>
      </c>
      <c r="L1010" s="24">
        <f t="shared" si="2"/>
        <v>1899</v>
      </c>
    </row>
    <row r="1011">
      <c r="A1011" s="20" t="s">
        <v>434</v>
      </c>
      <c r="B1011" s="22">
        <v>43002.0</v>
      </c>
      <c r="C1011" s="24">
        <v>1508.98</v>
      </c>
      <c r="D1011" s="24">
        <v>21.480000000000004</v>
      </c>
      <c r="E1011" s="24">
        <v>188.19060000000002</v>
      </c>
      <c r="F1011" s="24">
        <v>0.0</v>
      </c>
      <c r="G1011" s="15">
        <f t="shared" si="1"/>
        <v>9</v>
      </c>
      <c r="L1011" s="24">
        <f t="shared" si="2"/>
        <v>1900</v>
      </c>
    </row>
    <row r="1012">
      <c r="A1012" s="20" t="s">
        <v>434</v>
      </c>
      <c r="B1012" s="22">
        <v>43002.0</v>
      </c>
      <c r="C1012" s="24">
        <v>797.4450000000002</v>
      </c>
      <c r="D1012" s="24">
        <v>12.32</v>
      </c>
      <c r="E1012" s="24">
        <v>1072.4259</v>
      </c>
      <c r="F1012" s="24">
        <v>1.0</v>
      </c>
      <c r="G1012" s="15">
        <f t="shared" si="1"/>
        <v>9</v>
      </c>
      <c r="L1012" s="24">
        <f t="shared" si="2"/>
        <v>1902</v>
      </c>
    </row>
    <row r="1013">
      <c r="A1013" s="20" t="s">
        <v>435</v>
      </c>
      <c r="B1013" s="22">
        <v>43002.0</v>
      </c>
      <c r="C1013" s="23">
        <v>24073.500000000004</v>
      </c>
      <c r="D1013" s="24">
        <v>319.76</v>
      </c>
      <c r="E1013" s="24">
        <v>373.6317</v>
      </c>
      <c r="F1013" s="24">
        <v>0.0</v>
      </c>
      <c r="G1013" s="15">
        <f t="shared" si="1"/>
        <v>9</v>
      </c>
      <c r="L1013" s="24">
        <f t="shared" si="2"/>
        <v>1901</v>
      </c>
    </row>
    <row r="1014">
      <c r="A1014" s="20" t="s">
        <v>435</v>
      </c>
      <c r="B1014" s="22">
        <v>43002.0</v>
      </c>
      <c r="C1014" s="23">
        <v>6104.0650000000005</v>
      </c>
      <c r="D1014" s="24">
        <v>79.44</v>
      </c>
      <c r="E1014" s="24">
        <v>429.46475000000004</v>
      </c>
      <c r="F1014" s="24">
        <v>1.0</v>
      </c>
      <c r="G1014" s="15">
        <f t="shared" si="1"/>
        <v>9</v>
      </c>
      <c r="L1014" s="24">
        <f t="shared" si="2"/>
        <v>1901</v>
      </c>
    </row>
    <row r="1015">
      <c r="A1015" s="20" t="s">
        <v>436</v>
      </c>
      <c r="B1015" s="22">
        <v>43002.0</v>
      </c>
      <c r="C1015" s="23">
        <v>25178.010000000002</v>
      </c>
      <c r="D1015" s="24">
        <v>377.12</v>
      </c>
      <c r="E1015" s="24">
        <v>2900.7251000000006</v>
      </c>
      <c r="F1015" s="24">
        <v>0.0</v>
      </c>
      <c r="G1015" s="15">
        <f t="shared" si="1"/>
        <v>9</v>
      </c>
      <c r="L1015" s="24">
        <f t="shared" si="2"/>
        <v>1907</v>
      </c>
    </row>
    <row r="1016">
      <c r="A1016" s="20" t="s">
        <v>436</v>
      </c>
      <c r="B1016" s="22">
        <v>43002.0</v>
      </c>
      <c r="C1016" s="23">
        <v>22156.530000000002</v>
      </c>
      <c r="D1016" s="24">
        <v>349.44000000000005</v>
      </c>
      <c r="E1016" s="24">
        <v>20119.000200000002</v>
      </c>
      <c r="F1016" s="24">
        <v>1.0</v>
      </c>
      <c r="G1016" s="15">
        <f t="shared" si="1"/>
        <v>9</v>
      </c>
      <c r="L1016" s="24">
        <f t="shared" si="2"/>
        <v>1955</v>
      </c>
    </row>
    <row r="1017">
      <c r="A1017" s="20" t="s">
        <v>437</v>
      </c>
      <c r="B1017" s="22">
        <v>43002.0</v>
      </c>
      <c r="C1017" s="23">
        <v>5253.1050000000005</v>
      </c>
      <c r="D1017" s="24">
        <v>68.67999999999999</v>
      </c>
      <c r="E1017" s="24">
        <v>7.3242</v>
      </c>
      <c r="F1017" s="24">
        <v>0.0</v>
      </c>
      <c r="G1017" s="15">
        <f t="shared" si="1"/>
        <v>9</v>
      </c>
      <c r="L1017" s="24">
        <f t="shared" si="2"/>
        <v>1900</v>
      </c>
    </row>
    <row r="1018">
      <c r="A1018" s="20" t="s">
        <v>437</v>
      </c>
      <c r="B1018" s="22">
        <v>43002.0</v>
      </c>
      <c r="C1018" s="24">
        <v>1383.085</v>
      </c>
      <c r="D1018" s="24">
        <v>17.12</v>
      </c>
      <c r="E1018" s="24">
        <v>13.3198</v>
      </c>
      <c r="F1018" s="24">
        <v>1.0</v>
      </c>
      <c r="G1018" s="15">
        <f t="shared" si="1"/>
        <v>9</v>
      </c>
      <c r="L1018" s="24">
        <f t="shared" si="2"/>
        <v>1900</v>
      </c>
    </row>
    <row r="1019">
      <c r="A1019" s="20" t="s">
        <v>438</v>
      </c>
      <c r="B1019" s="22">
        <v>43002.0</v>
      </c>
      <c r="C1019" s="23">
        <v>5288.085000000001</v>
      </c>
      <c r="D1019" s="24">
        <v>71.12</v>
      </c>
      <c r="E1019" s="24">
        <v>8.264100000000001</v>
      </c>
      <c r="F1019" s="24">
        <v>0.0</v>
      </c>
      <c r="G1019" s="15">
        <f t="shared" si="1"/>
        <v>9</v>
      </c>
      <c r="L1019" s="24">
        <f t="shared" si="2"/>
        <v>1900</v>
      </c>
    </row>
    <row r="1020">
      <c r="A1020" s="20" t="s">
        <v>438</v>
      </c>
      <c r="B1020" s="22">
        <v>43002.0</v>
      </c>
      <c r="C1020" s="23">
        <v>3440.9650000000006</v>
      </c>
      <c r="D1020" s="24">
        <v>48.32</v>
      </c>
      <c r="E1020" s="24">
        <v>39.47645</v>
      </c>
      <c r="F1020" s="24">
        <v>1.0</v>
      </c>
      <c r="G1020" s="15">
        <f t="shared" si="1"/>
        <v>9</v>
      </c>
      <c r="L1020" s="24">
        <f t="shared" si="2"/>
        <v>1900</v>
      </c>
    </row>
    <row r="1021">
      <c r="A1021" s="20" t="s">
        <v>439</v>
      </c>
      <c r="B1021" s="22">
        <v>43002.0</v>
      </c>
      <c r="C1021" s="24">
        <v>413.38000000000005</v>
      </c>
      <c r="D1021" s="24">
        <v>6.24</v>
      </c>
      <c r="E1021" s="24">
        <v>88.79195000000001</v>
      </c>
      <c r="F1021" s="24">
        <v>0.0</v>
      </c>
      <c r="G1021" s="15">
        <f t="shared" si="1"/>
        <v>9</v>
      </c>
      <c r="L1021" s="24">
        <f t="shared" si="2"/>
        <v>1900</v>
      </c>
    </row>
    <row r="1022">
      <c r="A1022" s="20" t="s">
        <v>439</v>
      </c>
      <c r="B1022" s="22">
        <v>43002.0</v>
      </c>
      <c r="C1022" s="24">
        <v>491.315</v>
      </c>
      <c r="D1022" s="24">
        <v>5.68</v>
      </c>
      <c r="E1022" s="24">
        <v>1505.6574000000003</v>
      </c>
      <c r="F1022" s="24">
        <v>1.0</v>
      </c>
      <c r="G1022" s="15">
        <f t="shared" si="1"/>
        <v>9</v>
      </c>
      <c r="L1022" s="24">
        <f t="shared" si="2"/>
        <v>1904</v>
      </c>
    </row>
    <row r="1023">
      <c r="A1023" s="20" t="s">
        <v>427</v>
      </c>
      <c r="B1023" s="22">
        <v>43009.0</v>
      </c>
      <c r="C1023" s="23">
        <v>13355.54</v>
      </c>
      <c r="D1023" s="24">
        <v>170.76</v>
      </c>
      <c r="E1023" s="24">
        <v>390.90675</v>
      </c>
      <c r="F1023" s="24">
        <v>0.0</v>
      </c>
      <c r="G1023" s="15">
        <f t="shared" si="1"/>
        <v>10</v>
      </c>
      <c r="L1023" s="24">
        <f t="shared" si="2"/>
        <v>1901</v>
      </c>
    </row>
    <row r="1024">
      <c r="A1024" s="20" t="s">
        <v>427</v>
      </c>
      <c r="B1024" s="22">
        <v>43009.0</v>
      </c>
      <c r="C1024" s="23">
        <v>4250.895</v>
      </c>
      <c r="D1024" s="24">
        <v>60.84</v>
      </c>
      <c r="E1024" s="24">
        <v>400.3129</v>
      </c>
      <c r="F1024" s="24">
        <v>1.0</v>
      </c>
      <c r="G1024" s="15">
        <f t="shared" si="1"/>
        <v>10</v>
      </c>
      <c r="L1024" s="24">
        <f t="shared" si="2"/>
        <v>1901</v>
      </c>
    </row>
    <row r="1025">
      <c r="A1025" s="20" t="s">
        <v>428</v>
      </c>
      <c r="B1025" s="22">
        <v>43009.0</v>
      </c>
      <c r="C1025" s="23">
        <v>18652.370000000003</v>
      </c>
      <c r="D1025" s="24">
        <v>243.8</v>
      </c>
      <c r="E1025" s="24">
        <v>322.96225000000004</v>
      </c>
      <c r="F1025" s="24">
        <v>0.0</v>
      </c>
      <c r="G1025" s="15">
        <f t="shared" si="1"/>
        <v>10</v>
      </c>
      <c r="L1025" s="24">
        <f t="shared" si="2"/>
        <v>1900</v>
      </c>
    </row>
    <row r="1026">
      <c r="A1026" s="20" t="s">
        <v>428</v>
      </c>
      <c r="B1026" s="22">
        <v>43009.0</v>
      </c>
      <c r="C1026" s="24">
        <v>2149.07</v>
      </c>
      <c r="D1026" s="24">
        <v>27.72</v>
      </c>
      <c r="E1026" s="24">
        <v>217.54005</v>
      </c>
      <c r="F1026" s="24">
        <v>1.0</v>
      </c>
      <c r="G1026" s="15">
        <f t="shared" si="1"/>
        <v>10</v>
      </c>
      <c r="L1026" s="24">
        <f t="shared" si="2"/>
        <v>1900</v>
      </c>
    </row>
    <row r="1027">
      <c r="A1027" s="20" t="s">
        <v>429</v>
      </c>
      <c r="B1027" s="22">
        <v>43009.0</v>
      </c>
      <c r="C1027" s="23">
        <v>65664.55500000001</v>
      </c>
      <c r="D1027" s="24">
        <v>763.2800000000001</v>
      </c>
      <c r="E1027" s="24">
        <v>0.0</v>
      </c>
      <c r="F1027" s="24">
        <v>0.0</v>
      </c>
      <c r="G1027" s="15">
        <f t="shared" si="1"/>
        <v>10</v>
      </c>
      <c r="L1027" s="24">
        <f t="shared" si="2"/>
        <v>1899</v>
      </c>
    </row>
    <row r="1028">
      <c r="A1028" s="20" t="s">
        <v>429</v>
      </c>
      <c r="B1028" s="22">
        <v>43009.0</v>
      </c>
      <c r="C1028" s="23">
        <v>15323.495000000003</v>
      </c>
      <c r="D1028" s="24">
        <v>192.32000000000002</v>
      </c>
      <c r="E1028" s="24">
        <v>0.0</v>
      </c>
      <c r="F1028" s="24">
        <v>1.0</v>
      </c>
      <c r="G1028" s="15">
        <f t="shared" si="1"/>
        <v>10</v>
      </c>
      <c r="L1028" s="24">
        <f t="shared" si="2"/>
        <v>1899</v>
      </c>
    </row>
    <row r="1029">
      <c r="A1029" s="20" t="s">
        <v>430</v>
      </c>
      <c r="B1029" s="22">
        <v>43009.0</v>
      </c>
      <c r="C1029" s="24">
        <v>719.6750000000001</v>
      </c>
      <c r="D1029" s="24">
        <v>10.56</v>
      </c>
      <c r="E1029" s="24">
        <v>146.64260000000002</v>
      </c>
      <c r="F1029" s="24">
        <v>0.0</v>
      </c>
      <c r="G1029" s="15">
        <f t="shared" si="1"/>
        <v>10</v>
      </c>
      <c r="L1029" s="24">
        <f t="shared" si="2"/>
        <v>1900</v>
      </c>
    </row>
    <row r="1030">
      <c r="A1030" s="20" t="s">
        <v>430</v>
      </c>
      <c r="B1030" s="22">
        <v>43009.0</v>
      </c>
      <c r="C1030" s="24">
        <v>877.03</v>
      </c>
      <c r="D1030" s="24">
        <v>12.68</v>
      </c>
      <c r="E1030" s="24">
        <v>1165.81855</v>
      </c>
      <c r="F1030" s="24">
        <v>1.0</v>
      </c>
      <c r="G1030" s="15">
        <f t="shared" si="1"/>
        <v>10</v>
      </c>
      <c r="L1030" s="24">
        <f t="shared" si="2"/>
        <v>1903</v>
      </c>
    </row>
    <row r="1031">
      <c r="A1031" s="20" t="s">
        <v>431</v>
      </c>
      <c r="B1031" s="22">
        <v>43009.0</v>
      </c>
      <c r="C1031" s="23">
        <v>6363.17</v>
      </c>
      <c r="D1031" s="24">
        <v>88.08</v>
      </c>
      <c r="E1031" s="24">
        <v>360.126</v>
      </c>
      <c r="F1031" s="24">
        <v>0.0</v>
      </c>
      <c r="G1031" s="15">
        <f t="shared" si="1"/>
        <v>10</v>
      </c>
      <c r="L1031" s="24">
        <f t="shared" si="2"/>
        <v>1900</v>
      </c>
    </row>
    <row r="1032">
      <c r="A1032" s="20" t="s">
        <v>431</v>
      </c>
      <c r="B1032" s="22">
        <v>43009.0</v>
      </c>
      <c r="C1032" s="23">
        <v>3319.525</v>
      </c>
      <c r="D1032" s="24">
        <v>46.96000000000001</v>
      </c>
      <c r="E1032" s="24">
        <v>757.7869000000001</v>
      </c>
      <c r="F1032" s="24">
        <v>1.0</v>
      </c>
      <c r="G1032" s="15">
        <f t="shared" si="1"/>
        <v>10</v>
      </c>
      <c r="L1032" s="24">
        <f t="shared" si="2"/>
        <v>1902</v>
      </c>
    </row>
    <row r="1033">
      <c r="A1033" s="20" t="s">
        <v>432</v>
      </c>
      <c r="B1033" s="22">
        <v>43009.0</v>
      </c>
      <c r="C1033" s="24">
        <v>2708.8050000000003</v>
      </c>
      <c r="D1033" s="24">
        <v>40.68000000000001</v>
      </c>
      <c r="E1033" s="24">
        <v>99.2901</v>
      </c>
      <c r="F1033" s="24">
        <v>0.0</v>
      </c>
      <c r="G1033" s="15">
        <f t="shared" si="1"/>
        <v>10</v>
      </c>
      <c r="L1033" s="24">
        <f t="shared" si="2"/>
        <v>1900</v>
      </c>
    </row>
    <row r="1034">
      <c r="A1034" s="20" t="s">
        <v>432</v>
      </c>
      <c r="B1034" s="22">
        <v>43009.0</v>
      </c>
      <c r="C1034" s="24">
        <v>2442.0</v>
      </c>
      <c r="D1034" s="24">
        <v>39.480000000000004</v>
      </c>
      <c r="E1034" s="24">
        <v>228.3749</v>
      </c>
      <c r="F1034" s="24">
        <v>1.0</v>
      </c>
      <c r="G1034" s="15">
        <f t="shared" si="1"/>
        <v>10</v>
      </c>
      <c r="L1034" s="24">
        <f t="shared" si="2"/>
        <v>1900</v>
      </c>
    </row>
    <row r="1035">
      <c r="A1035" s="20" t="s">
        <v>433</v>
      </c>
      <c r="B1035" s="22">
        <v>43009.0</v>
      </c>
      <c r="C1035" s="24">
        <v>875.8200000000002</v>
      </c>
      <c r="D1035" s="24">
        <v>11.0</v>
      </c>
      <c r="E1035" s="24">
        <v>0.0</v>
      </c>
      <c r="F1035" s="24">
        <v>0.0</v>
      </c>
      <c r="G1035" s="15">
        <f t="shared" si="1"/>
        <v>10</v>
      </c>
      <c r="L1035" s="24">
        <f t="shared" si="2"/>
        <v>1899</v>
      </c>
    </row>
    <row r="1036">
      <c r="A1036" s="20" t="s">
        <v>433</v>
      </c>
      <c r="B1036" s="22">
        <v>43009.0</v>
      </c>
      <c r="C1036" s="24">
        <v>357.445</v>
      </c>
      <c r="D1036" s="24">
        <v>5.32</v>
      </c>
      <c r="E1036" s="24">
        <v>0.0</v>
      </c>
      <c r="F1036" s="24">
        <v>1.0</v>
      </c>
      <c r="G1036" s="15">
        <f t="shared" si="1"/>
        <v>10</v>
      </c>
      <c r="L1036" s="24">
        <f t="shared" si="2"/>
        <v>1899</v>
      </c>
    </row>
    <row r="1037">
      <c r="A1037" s="20" t="s">
        <v>434</v>
      </c>
      <c r="B1037" s="22">
        <v>43009.0</v>
      </c>
      <c r="C1037" s="24">
        <v>1794.98</v>
      </c>
      <c r="D1037" s="24">
        <v>25.64</v>
      </c>
      <c r="E1037" s="24">
        <v>206.58495</v>
      </c>
      <c r="F1037" s="24">
        <v>0.0</v>
      </c>
      <c r="G1037" s="15">
        <f t="shared" si="1"/>
        <v>10</v>
      </c>
      <c r="L1037" s="24">
        <f t="shared" si="2"/>
        <v>1900</v>
      </c>
    </row>
    <row r="1038">
      <c r="A1038" s="20" t="s">
        <v>434</v>
      </c>
      <c r="B1038" s="22">
        <v>43009.0</v>
      </c>
      <c r="C1038" s="24">
        <v>1014.8600000000001</v>
      </c>
      <c r="D1038" s="24">
        <v>14.16</v>
      </c>
      <c r="E1038" s="24">
        <v>1079.6227000000001</v>
      </c>
      <c r="F1038" s="24">
        <v>1.0</v>
      </c>
      <c r="G1038" s="15">
        <f t="shared" si="1"/>
        <v>10</v>
      </c>
      <c r="L1038" s="24">
        <f t="shared" si="2"/>
        <v>1902</v>
      </c>
    </row>
    <row r="1039">
      <c r="A1039" s="20" t="s">
        <v>435</v>
      </c>
      <c r="B1039" s="22">
        <v>43009.0</v>
      </c>
      <c r="C1039" s="23">
        <v>22648.285</v>
      </c>
      <c r="D1039" s="24">
        <v>298.76</v>
      </c>
      <c r="E1039" s="24">
        <v>356.02905</v>
      </c>
      <c r="F1039" s="24">
        <v>0.0</v>
      </c>
      <c r="G1039" s="15">
        <f t="shared" si="1"/>
        <v>10</v>
      </c>
      <c r="L1039" s="24">
        <f t="shared" si="2"/>
        <v>1900</v>
      </c>
    </row>
    <row r="1040">
      <c r="A1040" s="20" t="s">
        <v>435</v>
      </c>
      <c r="B1040" s="22">
        <v>43009.0</v>
      </c>
      <c r="C1040" s="23">
        <v>7171.285000000001</v>
      </c>
      <c r="D1040" s="24">
        <v>93.24000000000001</v>
      </c>
      <c r="E1040" s="24">
        <v>403.56225</v>
      </c>
      <c r="F1040" s="24">
        <v>1.0</v>
      </c>
      <c r="G1040" s="15">
        <f t="shared" si="1"/>
        <v>10</v>
      </c>
      <c r="L1040" s="24">
        <f t="shared" si="2"/>
        <v>1901</v>
      </c>
    </row>
    <row r="1041">
      <c r="A1041" s="20" t="s">
        <v>436</v>
      </c>
      <c r="B1041" s="22">
        <v>43009.0</v>
      </c>
      <c r="C1041" s="23">
        <v>27517.765000000003</v>
      </c>
      <c r="D1041" s="24">
        <v>412.76000000000005</v>
      </c>
      <c r="E1041" s="24">
        <v>2792.82835</v>
      </c>
      <c r="F1041" s="24">
        <v>0.0</v>
      </c>
      <c r="G1041" s="15">
        <f t="shared" si="1"/>
        <v>10</v>
      </c>
      <c r="L1041" s="24">
        <f t="shared" si="2"/>
        <v>1907</v>
      </c>
    </row>
    <row r="1042">
      <c r="A1042" s="20" t="s">
        <v>436</v>
      </c>
      <c r="B1042" s="22">
        <v>43009.0</v>
      </c>
      <c r="C1042" s="23">
        <v>24721.4</v>
      </c>
      <c r="D1042" s="24">
        <v>390.56</v>
      </c>
      <c r="E1042" s="24">
        <v>16839.3849</v>
      </c>
      <c r="F1042" s="24">
        <v>1.0</v>
      </c>
      <c r="G1042" s="15">
        <f t="shared" si="1"/>
        <v>10</v>
      </c>
      <c r="L1042" s="24">
        <f t="shared" si="2"/>
        <v>1946</v>
      </c>
    </row>
    <row r="1043">
      <c r="A1043" s="20" t="s">
        <v>437</v>
      </c>
      <c r="B1043" s="22">
        <v>43009.0</v>
      </c>
      <c r="C1043" s="23">
        <v>4857.820000000001</v>
      </c>
      <c r="D1043" s="24">
        <v>62.760000000000005</v>
      </c>
      <c r="E1043" s="24">
        <v>6.499350000000001</v>
      </c>
      <c r="F1043" s="24">
        <v>0.0</v>
      </c>
      <c r="G1043" s="15">
        <f t="shared" si="1"/>
        <v>10</v>
      </c>
      <c r="L1043" s="24">
        <f t="shared" si="2"/>
        <v>1900</v>
      </c>
    </row>
    <row r="1044">
      <c r="A1044" s="20" t="s">
        <v>437</v>
      </c>
      <c r="B1044" s="22">
        <v>43009.0</v>
      </c>
      <c r="C1044" s="24">
        <v>1478.3450000000003</v>
      </c>
      <c r="D1044" s="24">
        <v>19.36</v>
      </c>
      <c r="E1044" s="24">
        <v>11.38735</v>
      </c>
      <c r="F1044" s="24">
        <v>1.0</v>
      </c>
      <c r="G1044" s="15">
        <f t="shared" si="1"/>
        <v>10</v>
      </c>
      <c r="L1044" s="24">
        <f t="shared" si="2"/>
        <v>1900</v>
      </c>
    </row>
    <row r="1045">
      <c r="A1045" s="20" t="s">
        <v>438</v>
      </c>
      <c r="B1045" s="22">
        <v>43009.0</v>
      </c>
      <c r="C1045" s="23">
        <v>5794.8</v>
      </c>
      <c r="D1045" s="24">
        <v>80.28</v>
      </c>
      <c r="E1045" s="24">
        <v>8.980400000000001</v>
      </c>
      <c r="F1045" s="24">
        <v>0.0</v>
      </c>
      <c r="G1045" s="15">
        <f t="shared" si="1"/>
        <v>10</v>
      </c>
      <c r="L1045" s="24">
        <f t="shared" si="2"/>
        <v>1900</v>
      </c>
    </row>
    <row r="1046">
      <c r="A1046" s="20" t="s">
        <v>438</v>
      </c>
      <c r="B1046" s="22">
        <v>43009.0</v>
      </c>
      <c r="C1046" s="23">
        <v>4220.3150000000005</v>
      </c>
      <c r="D1046" s="24">
        <v>60.800000000000004</v>
      </c>
      <c r="E1046" s="24">
        <v>40.59835</v>
      </c>
      <c r="F1046" s="24">
        <v>1.0</v>
      </c>
      <c r="G1046" s="15">
        <f t="shared" si="1"/>
        <v>10</v>
      </c>
      <c r="L1046" s="24">
        <f t="shared" si="2"/>
        <v>1900</v>
      </c>
    </row>
    <row r="1047">
      <c r="A1047" s="20" t="s">
        <v>439</v>
      </c>
      <c r="B1047" s="22">
        <v>43009.0</v>
      </c>
      <c r="C1047" s="24">
        <v>364.70500000000004</v>
      </c>
      <c r="D1047" s="24">
        <v>5.24</v>
      </c>
      <c r="E1047" s="24">
        <v>21.41685</v>
      </c>
      <c r="F1047" s="24">
        <v>0.0</v>
      </c>
      <c r="G1047" s="15">
        <f t="shared" si="1"/>
        <v>10</v>
      </c>
      <c r="L1047" s="24">
        <f t="shared" si="2"/>
        <v>1900</v>
      </c>
    </row>
    <row r="1048">
      <c r="A1048" s="20" t="s">
        <v>439</v>
      </c>
      <c r="B1048" s="22">
        <v>43009.0</v>
      </c>
      <c r="C1048" s="24">
        <v>469.5350000000001</v>
      </c>
      <c r="D1048" s="24">
        <v>6.5200000000000005</v>
      </c>
      <c r="E1048" s="24">
        <v>365.64385</v>
      </c>
      <c r="F1048" s="24">
        <v>1.0</v>
      </c>
      <c r="G1048" s="15">
        <f t="shared" si="1"/>
        <v>10</v>
      </c>
      <c r="L1048" s="24">
        <f t="shared" si="2"/>
        <v>1900</v>
      </c>
    </row>
    <row r="1049">
      <c r="A1049" s="20" t="s">
        <v>427</v>
      </c>
      <c r="B1049" s="22">
        <v>43016.0</v>
      </c>
      <c r="C1049" s="23">
        <v>14556.08</v>
      </c>
      <c r="D1049" s="24">
        <v>187.8</v>
      </c>
      <c r="E1049" s="24">
        <v>510.2578</v>
      </c>
      <c r="F1049" s="24">
        <v>0.0</v>
      </c>
      <c r="G1049" s="15">
        <f t="shared" si="1"/>
        <v>10</v>
      </c>
      <c r="L1049" s="24">
        <f t="shared" si="2"/>
        <v>1901</v>
      </c>
    </row>
    <row r="1050">
      <c r="A1050" s="20" t="s">
        <v>427</v>
      </c>
      <c r="B1050" s="22">
        <v>43016.0</v>
      </c>
      <c r="C1050" s="23">
        <v>4780.05</v>
      </c>
      <c r="D1050" s="24">
        <v>64.64</v>
      </c>
      <c r="E1050" s="24">
        <v>568.25015</v>
      </c>
      <c r="F1050" s="24">
        <v>1.0</v>
      </c>
      <c r="G1050" s="15">
        <f t="shared" si="1"/>
        <v>10</v>
      </c>
      <c r="L1050" s="24">
        <f t="shared" si="2"/>
        <v>1901</v>
      </c>
    </row>
    <row r="1051">
      <c r="A1051" s="20" t="s">
        <v>428</v>
      </c>
      <c r="B1051" s="22">
        <v>43016.0</v>
      </c>
      <c r="C1051" s="23">
        <v>21835.550000000003</v>
      </c>
      <c r="D1051" s="24">
        <v>278.76</v>
      </c>
      <c r="E1051" s="24">
        <v>276.8896</v>
      </c>
      <c r="F1051" s="24">
        <v>0.0</v>
      </c>
      <c r="G1051" s="15">
        <f t="shared" si="1"/>
        <v>10</v>
      </c>
      <c r="L1051" s="24">
        <f t="shared" si="2"/>
        <v>1900</v>
      </c>
    </row>
    <row r="1052">
      <c r="A1052" s="20" t="s">
        <v>428</v>
      </c>
      <c r="B1052" s="22">
        <v>43016.0</v>
      </c>
      <c r="C1052" s="24">
        <v>2012.1750000000002</v>
      </c>
      <c r="D1052" s="24">
        <v>24.400000000000002</v>
      </c>
      <c r="E1052" s="24">
        <v>178.23065000000003</v>
      </c>
      <c r="F1052" s="24">
        <v>1.0</v>
      </c>
      <c r="G1052" s="15">
        <f t="shared" si="1"/>
        <v>10</v>
      </c>
      <c r="L1052" s="24">
        <f t="shared" si="2"/>
        <v>1900</v>
      </c>
    </row>
    <row r="1053">
      <c r="A1053" s="20" t="s">
        <v>429</v>
      </c>
      <c r="B1053" s="22">
        <v>43016.0</v>
      </c>
      <c r="C1053" s="23">
        <v>64152.27500000001</v>
      </c>
      <c r="D1053" s="24">
        <v>781.6</v>
      </c>
      <c r="E1053" s="24">
        <v>0.0</v>
      </c>
      <c r="F1053" s="24">
        <v>0.0</v>
      </c>
      <c r="G1053" s="15">
        <f t="shared" si="1"/>
        <v>10</v>
      </c>
      <c r="L1053" s="24">
        <f t="shared" si="2"/>
        <v>1899</v>
      </c>
    </row>
    <row r="1054">
      <c r="A1054" s="20" t="s">
        <v>429</v>
      </c>
      <c r="B1054" s="22">
        <v>43016.0</v>
      </c>
      <c r="C1054" s="23">
        <v>15037.385000000002</v>
      </c>
      <c r="D1054" s="24">
        <v>196.36</v>
      </c>
      <c r="E1054" s="24">
        <v>0.0</v>
      </c>
      <c r="F1054" s="24">
        <v>1.0</v>
      </c>
      <c r="G1054" s="15">
        <f t="shared" si="1"/>
        <v>10</v>
      </c>
      <c r="L1054" s="24">
        <f t="shared" si="2"/>
        <v>1899</v>
      </c>
    </row>
    <row r="1055">
      <c r="A1055" s="20" t="s">
        <v>430</v>
      </c>
      <c r="B1055" s="22">
        <v>43016.0</v>
      </c>
      <c r="C1055" s="24">
        <v>713.24</v>
      </c>
      <c r="D1055" s="24">
        <v>9.68</v>
      </c>
      <c r="E1055" s="24">
        <v>142.41240000000002</v>
      </c>
      <c r="F1055" s="24">
        <v>0.0</v>
      </c>
      <c r="G1055" s="15">
        <f t="shared" si="1"/>
        <v>10</v>
      </c>
      <c r="L1055" s="24">
        <f t="shared" si="2"/>
        <v>1900</v>
      </c>
    </row>
    <row r="1056">
      <c r="A1056" s="20" t="s">
        <v>430</v>
      </c>
      <c r="B1056" s="22">
        <v>43016.0</v>
      </c>
      <c r="C1056" s="24">
        <v>679.4700000000001</v>
      </c>
      <c r="D1056" s="24">
        <v>9.120000000000001</v>
      </c>
      <c r="E1056" s="24">
        <v>1070.9959</v>
      </c>
      <c r="F1056" s="24">
        <v>1.0</v>
      </c>
      <c r="G1056" s="15">
        <f t="shared" si="1"/>
        <v>10</v>
      </c>
      <c r="L1056" s="24">
        <f t="shared" si="2"/>
        <v>1902</v>
      </c>
    </row>
    <row r="1057">
      <c r="A1057" s="20" t="s">
        <v>431</v>
      </c>
      <c r="B1057" s="22">
        <v>43016.0</v>
      </c>
      <c r="C1057" s="23">
        <v>7288.875000000001</v>
      </c>
      <c r="D1057" s="24">
        <v>99.72000000000001</v>
      </c>
      <c r="E1057" s="24">
        <v>409.32970000000006</v>
      </c>
      <c r="F1057" s="24">
        <v>0.0</v>
      </c>
      <c r="G1057" s="15">
        <f t="shared" si="1"/>
        <v>10</v>
      </c>
      <c r="L1057" s="24">
        <f t="shared" si="2"/>
        <v>1901</v>
      </c>
    </row>
    <row r="1058">
      <c r="A1058" s="20" t="s">
        <v>431</v>
      </c>
      <c r="B1058" s="22">
        <v>43016.0</v>
      </c>
      <c r="C1058" s="23">
        <v>3590.1800000000003</v>
      </c>
      <c r="D1058" s="24">
        <v>49.6</v>
      </c>
      <c r="E1058" s="24">
        <v>1044.3966</v>
      </c>
      <c r="F1058" s="24">
        <v>1.0</v>
      </c>
      <c r="G1058" s="15">
        <f t="shared" si="1"/>
        <v>10</v>
      </c>
      <c r="L1058" s="24">
        <f t="shared" si="2"/>
        <v>1902</v>
      </c>
    </row>
    <row r="1059">
      <c r="A1059" s="20" t="s">
        <v>432</v>
      </c>
      <c r="B1059" s="22">
        <v>43016.0</v>
      </c>
      <c r="C1059" s="24">
        <v>2354.22</v>
      </c>
      <c r="D1059" s="24">
        <v>35.64</v>
      </c>
      <c r="E1059" s="24">
        <v>95.758</v>
      </c>
      <c r="F1059" s="24">
        <v>0.0</v>
      </c>
      <c r="G1059" s="15">
        <f t="shared" si="1"/>
        <v>10</v>
      </c>
      <c r="L1059" s="24">
        <f t="shared" si="2"/>
        <v>1900</v>
      </c>
    </row>
    <row r="1060">
      <c r="A1060" s="20" t="s">
        <v>432</v>
      </c>
      <c r="B1060" s="22">
        <v>43016.0</v>
      </c>
      <c r="C1060" s="24">
        <v>1806.585</v>
      </c>
      <c r="D1060" s="24">
        <v>28.28</v>
      </c>
      <c r="E1060" s="24">
        <v>191.1754</v>
      </c>
      <c r="F1060" s="24">
        <v>1.0</v>
      </c>
      <c r="G1060" s="15">
        <f t="shared" si="1"/>
        <v>10</v>
      </c>
      <c r="L1060" s="24">
        <f t="shared" si="2"/>
        <v>1900</v>
      </c>
    </row>
    <row r="1061">
      <c r="A1061" s="20" t="s">
        <v>433</v>
      </c>
      <c r="B1061" s="22">
        <v>43016.0</v>
      </c>
      <c r="C1061" s="24">
        <v>969.7600000000001</v>
      </c>
      <c r="D1061" s="24">
        <v>11.96</v>
      </c>
      <c r="E1061" s="24">
        <v>0.0</v>
      </c>
      <c r="F1061" s="24">
        <v>0.0</v>
      </c>
      <c r="G1061" s="15">
        <f t="shared" si="1"/>
        <v>10</v>
      </c>
      <c r="L1061" s="24">
        <f t="shared" si="2"/>
        <v>1899</v>
      </c>
    </row>
    <row r="1062">
      <c r="A1062" s="20" t="s">
        <v>433</v>
      </c>
      <c r="B1062" s="22">
        <v>43016.0</v>
      </c>
      <c r="C1062" s="24">
        <v>288.475</v>
      </c>
      <c r="D1062" s="24">
        <v>4.12</v>
      </c>
      <c r="E1062" s="24">
        <v>0.0</v>
      </c>
      <c r="F1062" s="24">
        <v>1.0</v>
      </c>
      <c r="G1062" s="15">
        <f t="shared" si="1"/>
        <v>10</v>
      </c>
      <c r="L1062" s="24">
        <f t="shared" si="2"/>
        <v>1899</v>
      </c>
    </row>
    <row r="1063">
      <c r="A1063" s="20" t="s">
        <v>434</v>
      </c>
      <c r="B1063" s="22">
        <v>43016.0</v>
      </c>
      <c r="C1063" s="24">
        <v>1849.21</v>
      </c>
      <c r="D1063" s="24">
        <v>24.92</v>
      </c>
      <c r="E1063" s="24">
        <v>214.27120000000002</v>
      </c>
      <c r="F1063" s="24">
        <v>0.0</v>
      </c>
      <c r="G1063" s="15">
        <f t="shared" si="1"/>
        <v>10</v>
      </c>
      <c r="L1063" s="24">
        <f t="shared" si="2"/>
        <v>1900</v>
      </c>
    </row>
    <row r="1064">
      <c r="A1064" s="20" t="s">
        <v>434</v>
      </c>
      <c r="B1064" s="22">
        <v>43016.0</v>
      </c>
      <c r="C1064" s="24">
        <v>747.505</v>
      </c>
      <c r="D1064" s="24">
        <v>10.48</v>
      </c>
      <c r="E1064" s="24">
        <v>945.5894499999999</v>
      </c>
      <c r="F1064" s="24">
        <v>1.0</v>
      </c>
      <c r="G1064" s="15">
        <f t="shared" si="1"/>
        <v>10</v>
      </c>
      <c r="L1064" s="24">
        <f t="shared" si="2"/>
        <v>1902</v>
      </c>
    </row>
    <row r="1065">
      <c r="A1065" s="20" t="s">
        <v>435</v>
      </c>
      <c r="B1065" s="22">
        <v>43016.0</v>
      </c>
      <c r="C1065" s="23">
        <v>23766.71</v>
      </c>
      <c r="D1065" s="24">
        <v>308.92</v>
      </c>
      <c r="E1065" s="24">
        <v>306.371</v>
      </c>
      <c r="F1065" s="24">
        <v>0.0</v>
      </c>
      <c r="G1065" s="15">
        <f t="shared" si="1"/>
        <v>10</v>
      </c>
      <c r="L1065" s="24">
        <f t="shared" si="2"/>
        <v>1900</v>
      </c>
    </row>
    <row r="1066">
      <c r="A1066" s="20" t="s">
        <v>435</v>
      </c>
      <c r="B1066" s="22">
        <v>43016.0</v>
      </c>
      <c r="C1066" s="23">
        <v>7937.490000000001</v>
      </c>
      <c r="D1066" s="24">
        <v>101.88</v>
      </c>
      <c r="E1066" s="24">
        <v>343.94230000000005</v>
      </c>
      <c r="F1066" s="24">
        <v>1.0</v>
      </c>
      <c r="G1066" s="15">
        <f t="shared" si="1"/>
        <v>10</v>
      </c>
      <c r="L1066" s="24">
        <f t="shared" si="2"/>
        <v>1900</v>
      </c>
    </row>
    <row r="1067">
      <c r="A1067" s="20" t="s">
        <v>436</v>
      </c>
      <c r="B1067" s="22">
        <v>43016.0</v>
      </c>
      <c r="C1067" s="23">
        <v>25406.535</v>
      </c>
      <c r="D1067" s="24">
        <v>363.52</v>
      </c>
      <c r="E1067" s="24">
        <v>2884.30805</v>
      </c>
      <c r="F1067" s="24">
        <v>0.0</v>
      </c>
      <c r="G1067" s="15">
        <f t="shared" si="1"/>
        <v>10</v>
      </c>
      <c r="L1067" s="24">
        <f t="shared" si="2"/>
        <v>1907</v>
      </c>
    </row>
    <row r="1068">
      <c r="A1068" s="20" t="s">
        <v>436</v>
      </c>
      <c r="B1068" s="22">
        <v>43016.0</v>
      </c>
      <c r="C1068" s="23">
        <v>19732.790000000005</v>
      </c>
      <c r="D1068" s="24">
        <v>294.52</v>
      </c>
      <c r="E1068" s="24">
        <v>17115.861100000002</v>
      </c>
      <c r="F1068" s="24">
        <v>1.0</v>
      </c>
      <c r="G1068" s="15">
        <f t="shared" si="1"/>
        <v>10</v>
      </c>
      <c r="L1068" s="24">
        <f t="shared" si="2"/>
        <v>1946</v>
      </c>
    </row>
    <row r="1069">
      <c r="A1069" s="20" t="s">
        <v>437</v>
      </c>
      <c r="B1069" s="22">
        <v>43016.0</v>
      </c>
      <c r="C1069" s="23">
        <v>5683.975</v>
      </c>
      <c r="D1069" s="24">
        <v>72.76</v>
      </c>
      <c r="E1069" s="24">
        <v>7.1045</v>
      </c>
      <c r="F1069" s="24">
        <v>0.0</v>
      </c>
      <c r="G1069" s="15">
        <f t="shared" si="1"/>
        <v>10</v>
      </c>
      <c r="L1069" s="24">
        <f t="shared" si="2"/>
        <v>1900</v>
      </c>
    </row>
    <row r="1070">
      <c r="A1070" s="20" t="s">
        <v>437</v>
      </c>
      <c r="B1070" s="22">
        <v>43016.0</v>
      </c>
      <c r="C1070" s="24">
        <v>1872.6400000000003</v>
      </c>
      <c r="D1070" s="24">
        <v>23.880000000000003</v>
      </c>
      <c r="E1070" s="24">
        <v>15.132000000000001</v>
      </c>
      <c r="F1070" s="24">
        <v>1.0</v>
      </c>
      <c r="G1070" s="15">
        <f t="shared" si="1"/>
        <v>10</v>
      </c>
      <c r="L1070" s="24">
        <f t="shared" si="2"/>
        <v>1900</v>
      </c>
    </row>
    <row r="1071">
      <c r="A1071" s="20" t="s">
        <v>438</v>
      </c>
      <c r="B1071" s="22">
        <v>43016.0</v>
      </c>
      <c r="C1071" s="23">
        <v>5808.715</v>
      </c>
      <c r="D1071" s="24">
        <v>80.56</v>
      </c>
      <c r="E1071" s="24">
        <v>8.653450000000001</v>
      </c>
      <c r="F1071" s="24">
        <v>0.0</v>
      </c>
      <c r="G1071" s="15">
        <f t="shared" si="1"/>
        <v>10</v>
      </c>
      <c r="L1071" s="24">
        <f t="shared" si="2"/>
        <v>1900</v>
      </c>
    </row>
    <row r="1072">
      <c r="A1072" s="20" t="s">
        <v>438</v>
      </c>
      <c r="B1072" s="22">
        <v>43016.0</v>
      </c>
      <c r="C1072" s="23">
        <v>3708.65</v>
      </c>
      <c r="D1072" s="24">
        <v>51.04</v>
      </c>
      <c r="E1072" s="24">
        <v>36.27065</v>
      </c>
      <c r="F1072" s="24">
        <v>1.0</v>
      </c>
      <c r="G1072" s="15">
        <f t="shared" si="1"/>
        <v>10</v>
      </c>
      <c r="L1072" s="24">
        <f t="shared" si="2"/>
        <v>1900</v>
      </c>
    </row>
    <row r="1073">
      <c r="A1073" s="20" t="s">
        <v>439</v>
      </c>
      <c r="B1073" s="22">
        <v>43016.0</v>
      </c>
      <c r="C1073" s="24">
        <v>860.9150000000001</v>
      </c>
      <c r="D1073" s="24">
        <v>12.92</v>
      </c>
      <c r="E1073" s="24">
        <v>19.90365</v>
      </c>
      <c r="F1073" s="24">
        <v>0.0</v>
      </c>
      <c r="G1073" s="15">
        <f t="shared" si="1"/>
        <v>10</v>
      </c>
      <c r="L1073" s="24">
        <f t="shared" si="2"/>
        <v>1900</v>
      </c>
    </row>
    <row r="1074">
      <c r="A1074" s="20" t="s">
        <v>439</v>
      </c>
      <c r="B1074" s="22">
        <v>43016.0</v>
      </c>
      <c r="C1074" s="24">
        <v>1242.89</v>
      </c>
      <c r="D1074" s="24">
        <v>17.84</v>
      </c>
      <c r="E1074" s="24">
        <v>383.8562</v>
      </c>
      <c r="F1074" s="24">
        <v>1.0</v>
      </c>
      <c r="G1074" s="15">
        <f t="shared" si="1"/>
        <v>10</v>
      </c>
      <c r="L1074" s="24">
        <f t="shared" si="2"/>
        <v>1901</v>
      </c>
    </row>
    <row r="1075">
      <c r="A1075" s="20" t="s">
        <v>427</v>
      </c>
      <c r="B1075" s="22">
        <v>43023.0</v>
      </c>
      <c r="C1075" s="23">
        <v>19689.395000000004</v>
      </c>
      <c r="D1075" s="24">
        <v>234.64000000000001</v>
      </c>
      <c r="E1075" s="24">
        <v>844.3565</v>
      </c>
      <c r="F1075" s="24">
        <v>0.0</v>
      </c>
      <c r="G1075" s="15">
        <f t="shared" si="1"/>
        <v>10</v>
      </c>
      <c r="L1075" s="24">
        <f t="shared" si="2"/>
        <v>1902</v>
      </c>
    </row>
    <row r="1076">
      <c r="A1076" s="20" t="s">
        <v>427</v>
      </c>
      <c r="B1076" s="22">
        <v>43023.0</v>
      </c>
      <c r="C1076" s="23">
        <v>6404.42</v>
      </c>
      <c r="D1076" s="24">
        <v>95.08</v>
      </c>
      <c r="E1076" s="24">
        <v>1073.384</v>
      </c>
      <c r="F1076" s="24">
        <v>1.0</v>
      </c>
      <c r="G1076" s="15">
        <f t="shared" si="1"/>
        <v>10</v>
      </c>
      <c r="L1076" s="24">
        <f t="shared" si="2"/>
        <v>1902</v>
      </c>
    </row>
    <row r="1077">
      <c r="A1077" s="20" t="s">
        <v>428</v>
      </c>
      <c r="B1077" s="22">
        <v>43023.0</v>
      </c>
      <c r="C1077" s="23">
        <v>19473.520000000004</v>
      </c>
      <c r="D1077" s="24">
        <v>249.04000000000002</v>
      </c>
      <c r="E1077" s="24">
        <v>212.4616</v>
      </c>
      <c r="F1077" s="24">
        <v>0.0</v>
      </c>
      <c r="G1077" s="15">
        <f t="shared" si="1"/>
        <v>10</v>
      </c>
      <c r="L1077" s="24">
        <f t="shared" si="2"/>
        <v>1900</v>
      </c>
    </row>
    <row r="1078">
      <c r="A1078" s="20" t="s">
        <v>428</v>
      </c>
      <c r="B1078" s="22">
        <v>43023.0</v>
      </c>
      <c r="C1078" s="24">
        <v>2252.3050000000003</v>
      </c>
      <c r="D1078" s="24">
        <v>27.24</v>
      </c>
      <c r="E1078" s="24">
        <v>147.8685</v>
      </c>
      <c r="F1078" s="24">
        <v>1.0</v>
      </c>
      <c r="G1078" s="15">
        <f t="shared" si="1"/>
        <v>10</v>
      </c>
      <c r="L1078" s="24">
        <f t="shared" si="2"/>
        <v>1900</v>
      </c>
    </row>
    <row r="1079">
      <c r="A1079" s="20" t="s">
        <v>429</v>
      </c>
      <c r="B1079" s="22">
        <v>43023.0</v>
      </c>
      <c r="C1079" s="23">
        <v>60398.58000000001</v>
      </c>
      <c r="D1079" s="24">
        <v>646.12</v>
      </c>
      <c r="E1079" s="24">
        <v>0.0</v>
      </c>
      <c r="F1079" s="24">
        <v>0.0</v>
      </c>
      <c r="G1079" s="15">
        <f t="shared" si="1"/>
        <v>10</v>
      </c>
      <c r="L1079" s="24">
        <f t="shared" si="2"/>
        <v>1899</v>
      </c>
    </row>
    <row r="1080">
      <c r="A1080" s="20" t="s">
        <v>429</v>
      </c>
      <c r="B1080" s="22">
        <v>43023.0</v>
      </c>
      <c r="C1080" s="23">
        <v>13924.515000000001</v>
      </c>
      <c r="D1080" s="24">
        <v>256.6</v>
      </c>
      <c r="E1080" s="24">
        <v>0.0</v>
      </c>
      <c r="F1080" s="24">
        <v>1.0</v>
      </c>
      <c r="G1080" s="15">
        <f t="shared" si="1"/>
        <v>10</v>
      </c>
      <c r="L1080" s="24">
        <f t="shared" si="2"/>
        <v>1899</v>
      </c>
    </row>
    <row r="1081">
      <c r="A1081" s="20" t="s">
        <v>430</v>
      </c>
      <c r="B1081" s="22">
        <v>43023.0</v>
      </c>
      <c r="C1081" s="24">
        <v>411.40000000000003</v>
      </c>
      <c r="D1081" s="24">
        <v>5.6000000000000005</v>
      </c>
      <c r="E1081" s="24">
        <v>135.26045</v>
      </c>
      <c r="F1081" s="24">
        <v>0.0</v>
      </c>
      <c r="G1081" s="15">
        <f t="shared" si="1"/>
        <v>10</v>
      </c>
      <c r="L1081" s="24">
        <f t="shared" si="2"/>
        <v>1900</v>
      </c>
    </row>
    <row r="1082">
      <c r="A1082" s="20" t="s">
        <v>430</v>
      </c>
      <c r="B1082" s="22">
        <v>43023.0</v>
      </c>
      <c r="C1082" s="24">
        <v>469.425</v>
      </c>
      <c r="D1082" s="24">
        <v>7.32</v>
      </c>
      <c r="E1082" s="24">
        <v>1667.8025</v>
      </c>
      <c r="F1082" s="24">
        <v>1.0</v>
      </c>
      <c r="G1082" s="15">
        <f t="shared" si="1"/>
        <v>10</v>
      </c>
      <c r="L1082" s="24">
        <f t="shared" si="2"/>
        <v>1904</v>
      </c>
    </row>
    <row r="1083">
      <c r="A1083" s="20" t="s">
        <v>431</v>
      </c>
      <c r="B1083" s="22">
        <v>43023.0</v>
      </c>
      <c r="C1083" s="23">
        <v>5917.560000000001</v>
      </c>
      <c r="D1083" s="24">
        <v>80.76</v>
      </c>
      <c r="E1083" s="24">
        <v>297.0435</v>
      </c>
      <c r="F1083" s="24">
        <v>0.0</v>
      </c>
      <c r="G1083" s="15">
        <f t="shared" si="1"/>
        <v>10</v>
      </c>
      <c r="L1083" s="24">
        <f t="shared" si="2"/>
        <v>1900</v>
      </c>
    </row>
    <row r="1084">
      <c r="A1084" s="20" t="s">
        <v>431</v>
      </c>
      <c r="B1084" s="22">
        <v>43023.0</v>
      </c>
      <c r="C1084" s="24">
        <v>2313.245</v>
      </c>
      <c r="D1084" s="24">
        <v>32.4</v>
      </c>
      <c r="E1084" s="24">
        <v>617.6423500000001</v>
      </c>
      <c r="F1084" s="24">
        <v>1.0</v>
      </c>
      <c r="G1084" s="15">
        <f t="shared" si="1"/>
        <v>10</v>
      </c>
      <c r="L1084" s="24">
        <f t="shared" si="2"/>
        <v>1901</v>
      </c>
    </row>
    <row r="1085">
      <c r="A1085" s="20" t="s">
        <v>432</v>
      </c>
      <c r="B1085" s="22">
        <v>43023.0</v>
      </c>
      <c r="C1085" s="24">
        <v>1690.3700000000001</v>
      </c>
      <c r="D1085" s="24">
        <v>24.880000000000003</v>
      </c>
      <c r="E1085" s="24">
        <v>83.99430000000001</v>
      </c>
      <c r="F1085" s="24">
        <v>0.0</v>
      </c>
      <c r="G1085" s="15">
        <f t="shared" si="1"/>
        <v>10</v>
      </c>
      <c r="L1085" s="24">
        <f t="shared" si="2"/>
        <v>1900</v>
      </c>
    </row>
    <row r="1086">
      <c r="A1086" s="20" t="s">
        <v>432</v>
      </c>
      <c r="B1086" s="22">
        <v>43023.0</v>
      </c>
      <c r="C1086" s="24">
        <v>1272.81</v>
      </c>
      <c r="D1086" s="24">
        <v>21.0</v>
      </c>
      <c r="E1086" s="24">
        <v>180.84820000000002</v>
      </c>
      <c r="F1086" s="24">
        <v>1.0</v>
      </c>
      <c r="G1086" s="15">
        <f t="shared" si="1"/>
        <v>10</v>
      </c>
      <c r="L1086" s="24">
        <f t="shared" si="2"/>
        <v>1900</v>
      </c>
    </row>
    <row r="1087">
      <c r="A1087" s="20" t="s">
        <v>433</v>
      </c>
      <c r="B1087" s="22">
        <v>43023.0</v>
      </c>
      <c r="C1087" s="24">
        <v>1057.43</v>
      </c>
      <c r="D1087" s="24">
        <v>12.32</v>
      </c>
      <c r="E1087" s="24">
        <v>0.0</v>
      </c>
      <c r="F1087" s="24">
        <v>0.0</v>
      </c>
      <c r="G1087" s="15">
        <f t="shared" si="1"/>
        <v>10</v>
      </c>
      <c r="L1087" s="24">
        <f t="shared" si="2"/>
        <v>1899</v>
      </c>
    </row>
    <row r="1088">
      <c r="A1088" s="20" t="s">
        <v>433</v>
      </c>
      <c r="B1088" s="22">
        <v>43023.0</v>
      </c>
      <c r="C1088" s="24">
        <v>341.99</v>
      </c>
      <c r="D1088" s="24">
        <v>5.5200000000000005</v>
      </c>
      <c r="E1088" s="24">
        <v>0.0</v>
      </c>
      <c r="F1088" s="24">
        <v>1.0</v>
      </c>
      <c r="G1088" s="15">
        <f t="shared" si="1"/>
        <v>10</v>
      </c>
      <c r="L1088" s="24">
        <f t="shared" si="2"/>
        <v>1899</v>
      </c>
    </row>
    <row r="1089">
      <c r="A1089" s="20" t="s">
        <v>434</v>
      </c>
      <c r="B1089" s="22">
        <v>43023.0</v>
      </c>
      <c r="C1089" s="24">
        <v>1792.6700000000003</v>
      </c>
      <c r="D1089" s="24">
        <v>24.16</v>
      </c>
      <c r="E1089" s="24">
        <v>209.4287</v>
      </c>
      <c r="F1089" s="24">
        <v>0.0</v>
      </c>
      <c r="G1089" s="15">
        <f t="shared" si="1"/>
        <v>10</v>
      </c>
      <c r="L1089" s="24">
        <f t="shared" si="2"/>
        <v>1900</v>
      </c>
    </row>
    <row r="1090">
      <c r="A1090" s="20" t="s">
        <v>434</v>
      </c>
      <c r="B1090" s="22">
        <v>43023.0</v>
      </c>
      <c r="C1090" s="24">
        <v>814.1100000000001</v>
      </c>
      <c r="D1090" s="24">
        <v>12.880000000000003</v>
      </c>
      <c r="E1090" s="24">
        <v>1043.95265</v>
      </c>
      <c r="F1090" s="24">
        <v>1.0</v>
      </c>
      <c r="G1090" s="15">
        <f t="shared" si="1"/>
        <v>10</v>
      </c>
      <c r="L1090" s="24">
        <f t="shared" si="2"/>
        <v>1902</v>
      </c>
    </row>
    <row r="1091">
      <c r="A1091" s="20" t="s">
        <v>435</v>
      </c>
      <c r="B1091" s="22">
        <v>43023.0</v>
      </c>
      <c r="C1091" s="23">
        <v>20485.465000000004</v>
      </c>
      <c r="D1091" s="24">
        <v>262.12</v>
      </c>
      <c r="E1091" s="24">
        <v>315.91495000000003</v>
      </c>
      <c r="F1091" s="24">
        <v>0.0</v>
      </c>
      <c r="G1091" s="15">
        <f t="shared" si="1"/>
        <v>10</v>
      </c>
      <c r="L1091" s="24">
        <f t="shared" si="2"/>
        <v>1900</v>
      </c>
    </row>
    <row r="1092">
      <c r="A1092" s="20" t="s">
        <v>435</v>
      </c>
      <c r="B1092" s="22">
        <v>43023.0</v>
      </c>
      <c r="C1092" s="23">
        <v>6102.030000000001</v>
      </c>
      <c r="D1092" s="24">
        <v>93.68</v>
      </c>
      <c r="E1092" s="24">
        <v>415.9324</v>
      </c>
      <c r="F1092" s="24">
        <v>1.0</v>
      </c>
      <c r="G1092" s="15">
        <f t="shared" si="1"/>
        <v>10</v>
      </c>
      <c r="L1092" s="24">
        <f t="shared" si="2"/>
        <v>1901</v>
      </c>
    </row>
    <row r="1093">
      <c r="A1093" s="20" t="s">
        <v>436</v>
      </c>
      <c r="B1093" s="22">
        <v>43023.0</v>
      </c>
      <c r="C1093" s="23">
        <v>23124.97</v>
      </c>
      <c r="D1093" s="24">
        <v>338.40000000000003</v>
      </c>
      <c r="E1093" s="24">
        <v>2529.19355</v>
      </c>
      <c r="F1093" s="24">
        <v>0.0</v>
      </c>
      <c r="G1093" s="15">
        <f t="shared" si="1"/>
        <v>10</v>
      </c>
      <c r="L1093" s="24">
        <f t="shared" si="2"/>
        <v>1906</v>
      </c>
    </row>
    <row r="1094">
      <c r="A1094" s="20" t="s">
        <v>436</v>
      </c>
      <c r="B1094" s="22">
        <v>43023.0</v>
      </c>
      <c r="C1094" s="23">
        <v>19710.295000000002</v>
      </c>
      <c r="D1094" s="24">
        <v>307.08000000000004</v>
      </c>
      <c r="E1094" s="24">
        <v>14941.286100000001</v>
      </c>
      <c r="F1094" s="24">
        <v>1.0</v>
      </c>
      <c r="G1094" s="15">
        <f t="shared" si="1"/>
        <v>10</v>
      </c>
      <c r="L1094" s="24">
        <f t="shared" si="2"/>
        <v>1940</v>
      </c>
    </row>
    <row r="1095">
      <c r="A1095" s="20" t="s">
        <v>437</v>
      </c>
      <c r="B1095" s="22">
        <v>43023.0</v>
      </c>
      <c r="C1095" s="23">
        <v>4581.72</v>
      </c>
      <c r="D1095" s="24">
        <v>60.08</v>
      </c>
      <c r="E1095" s="24">
        <v>6.0047</v>
      </c>
      <c r="F1095" s="24">
        <v>0.0</v>
      </c>
      <c r="G1095" s="15">
        <f t="shared" si="1"/>
        <v>10</v>
      </c>
      <c r="L1095" s="24">
        <f t="shared" si="2"/>
        <v>1900</v>
      </c>
    </row>
    <row r="1096">
      <c r="A1096" s="20" t="s">
        <v>437</v>
      </c>
      <c r="B1096" s="22">
        <v>43023.0</v>
      </c>
      <c r="C1096" s="24">
        <v>1365.65</v>
      </c>
      <c r="D1096" s="24">
        <v>22.76</v>
      </c>
      <c r="E1096" s="24">
        <v>14.625</v>
      </c>
      <c r="F1096" s="24">
        <v>1.0</v>
      </c>
      <c r="G1096" s="15">
        <f t="shared" si="1"/>
        <v>10</v>
      </c>
      <c r="L1096" s="24">
        <f t="shared" si="2"/>
        <v>1900</v>
      </c>
    </row>
    <row r="1097">
      <c r="A1097" s="20" t="s">
        <v>438</v>
      </c>
      <c r="B1097" s="22">
        <v>43023.0</v>
      </c>
      <c r="C1097" s="23">
        <v>5275.380000000001</v>
      </c>
      <c r="D1097" s="24">
        <v>71.84</v>
      </c>
      <c r="E1097" s="24">
        <v>7.703150000000001</v>
      </c>
      <c r="F1097" s="24">
        <v>0.0</v>
      </c>
      <c r="G1097" s="15">
        <f t="shared" si="1"/>
        <v>10</v>
      </c>
      <c r="L1097" s="24">
        <f t="shared" si="2"/>
        <v>1900</v>
      </c>
    </row>
    <row r="1098">
      <c r="A1098" s="20" t="s">
        <v>438</v>
      </c>
      <c r="B1098" s="22">
        <v>43023.0</v>
      </c>
      <c r="C1098" s="23">
        <v>3600.4100000000003</v>
      </c>
      <c r="D1098" s="24">
        <v>51.28</v>
      </c>
      <c r="E1098" s="24">
        <v>35.6811</v>
      </c>
      <c r="F1098" s="24">
        <v>1.0</v>
      </c>
      <c r="G1098" s="15">
        <f t="shared" si="1"/>
        <v>10</v>
      </c>
      <c r="L1098" s="24">
        <f t="shared" si="2"/>
        <v>1900</v>
      </c>
    </row>
    <row r="1099">
      <c r="A1099" s="20" t="s">
        <v>439</v>
      </c>
      <c r="B1099" s="22">
        <v>43023.0</v>
      </c>
      <c r="C1099" s="24">
        <v>403.70000000000005</v>
      </c>
      <c r="D1099" s="24">
        <v>6.720000000000001</v>
      </c>
      <c r="E1099" s="24">
        <v>84.66965</v>
      </c>
      <c r="F1099" s="24">
        <v>0.0</v>
      </c>
      <c r="G1099" s="15">
        <f t="shared" si="1"/>
        <v>10</v>
      </c>
      <c r="L1099" s="24">
        <f t="shared" si="2"/>
        <v>1900</v>
      </c>
    </row>
    <row r="1100">
      <c r="A1100" s="20" t="s">
        <v>439</v>
      </c>
      <c r="B1100" s="22">
        <v>43023.0</v>
      </c>
      <c r="C1100" s="24">
        <v>521.5100000000001</v>
      </c>
      <c r="D1100" s="24">
        <v>9.24</v>
      </c>
      <c r="E1100" s="24">
        <v>1564.5513</v>
      </c>
      <c r="F1100" s="24">
        <v>1.0</v>
      </c>
      <c r="G1100" s="15">
        <f t="shared" si="1"/>
        <v>10</v>
      </c>
      <c r="L1100" s="24">
        <f t="shared" si="2"/>
        <v>1904</v>
      </c>
    </row>
    <row r="1101">
      <c r="A1101" s="20" t="s">
        <v>427</v>
      </c>
      <c r="B1101" s="22">
        <v>43030.0</v>
      </c>
      <c r="C1101" s="23">
        <v>14206.225</v>
      </c>
      <c r="D1101" s="24">
        <v>176.12</v>
      </c>
      <c r="E1101" s="24">
        <v>1057.0027</v>
      </c>
      <c r="F1101" s="24">
        <v>0.0</v>
      </c>
      <c r="G1101" s="15">
        <f t="shared" si="1"/>
        <v>10</v>
      </c>
      <c r="L1101" s="24">
        <f t="shared" si="2"/>
        <v>1902</v>
      </c>
    </row>
    <row r="1102">
      <c r="A1102" s="20" t="s">
        <v>427</v>
      </c>
      <c r="B1102" s="22">
        <v>43030.0</v>
      </c>
      <c r="C1102" s="23">
        <v>4863.54</v>
      </c>
      <c r="D1102" s="24">
        <v>68.24</v>
      </c>
      <c r="E1102" s="24">
        <v>1584.7182</v>
      </c>
      <c r="F1102" s="24">
        <v>1.0</v>
      </c>
      <c r="G1102" s="15">
        <f t="shared" si="1"/>
        <v>10</v>
      </c>
      <c r="L1102" s="24">
        <f t="shared" si="2"/>
        <v>1904</v>
      </c>
    </row>
    <row r="1103">
      <c r="A1103" s="20" t="s">
        <v>428</v>
      </c>
      <c r="B1103" s="22">
        <v>43030.0</v>
      </c>
      <c r="C1103" s="23">
        <v>19490.405000000002</v>
      </c>
      <c r="D1103" s="24">
        <v>253.20000000000002</v>
      </c>
      <c r="E1103" s="24">
        <v>172.43850000000003</v>
      </c>
      <c r="F1103" s="24">
        <v>0.0</v>
      </c>
      <c r="G1103" s="15">
        <f t="shared" si="1"/>
        <v>10</v>
      </c>
      <c r="L1103" s="24">
        <f t="shared" si="2"/>
        <v>1900</v>
      </c>
    </row>
    <row r="1104">
      <c r="A1104" s="20" t="s">
        <v>428</v>
      </c>
      <c r="B1104" s="22">
        <v>43030.0</v>
      </c>
      <c r="C1104" s="24">
        <v>2299.8800000000006</v>
      </c>
      <c r="D1104" s="24">
        <v>28.960000000000004</v>
      </c>
      <c r="E1104" s="24">
        <v>141.96455</v>
      </c>
      <c r="F1104" s="24">
        <v>1.0</v>
      </c>
      <c r="G1104" s="15">
        <f t="shared" si="1"/>
        <v>10</v>
      </c>
      <c r="L1104" s="24">
        <f t="shared" si="2"/>
        <v>1900</v>
      </c>
    </row>
    <row r="1105">
      <c r="A1105" s="20" t="s">
        <v>429</v>
      </c>
      <c r="B1105" s="22">
        <v>43030.0</v>
      </c>
      <c r="C1105" s="23">
        <v>58494.31500000001</v>
      </c>
      <c r="D1105" s="24">
        <v>646.64</v>
      </c>
      <c r="E1105" s="24">
        <v>0.0</v>
      </c>
      <c r="F1105" s="24">
        <v>0.0</v>
      </c>
      <c r="G1105" s="15">
        <f t="shared" si="1"/>
        <v>10</v>
      </c>
      <c r="L1105" s="24">
        <f t="shared" si="2"/>
        <v>1899</v>
      </c>
    </row>
    <row r="1106">
      <c r="A1106" s="20" t="s">
        <v>429</v>
      </c>
      <c r="B1106" s="22">
        <v>43030.0</v>
      </c>
      <c r="C1106" s="23">
        <v>12940.125000000002</v>
      </c>
      <c r="D1106" s="24">
        <v>161.12</v>
      </c>
      <c r="E1106" s="24">
        <v>0.0</v>
      </c>
      <c r="F1106" s="24">
        <v>1.0</v>
      </c>
      <c r="G1106" s="15">
        <f t="shared" si="1"/>
        <v>10</v>
      </c>
      <c r="L1106" s="24">
        <f t="shared" si="2"/>
        <v>1899</v>
      </c>
    </row>
    <row r="1107">
      <c r="A1107" s="20" t="s">
        <v>430</v>
      </c>
      <c r="B1107" s="22">
        <v>43030.0</v>
      </c>
      <c r="C1107" s="24">
        <v>503.19500000000005</v>
      </c>
      <c r="D1107" s="24">
        <v>7.08</v>
      </c>
      <c r="E1107" s="24">
        <v>143.78</v>
      </c>
      <c r="F1107" s="24">
        <v>0.0</v>
      </c>
      <c r="G1107" s="15">
        <f t="shared" si="1"/>
        <v>10</v>
      </c>
      <c r="L1107" s="24">
        <f t="shared" si="2"/>
        <v>1900</v>
      </c>
    </row>
    <row r="1108">
      <c r="A1108" s="20" t="s">
        <v>430</v>
      </c>
      <c r="B1108" s="22">
        <v>43030.0</v>
      </c>
      <c r="C1108" s="24">
        <v>604.505</v>
      </c>
      <c r="D1108" s="24">
        <v>9.28</v>
      </c>
      <c r="E1108" s="24">
        <v>1899.61785</v>
      </c>
      <c r="F1108" s="24">
        <v>1.0</v>
      </c>
      <c r="G1108" s="15">
        <f t="shared" si="1"/>
        <v>10</v>
      </c>
      <c r="L1108" s="24">
        <f t="shared" si="2"/>
        <v>1905</v>
      </c>
    </row>
    <row r="1109">
      <c r="A1109" s="20" t="s">
        <v>431</v>
      </c>
      <c r="B1109" s="22">
        <v>43030.0</v>
      </c>
      <c r="C1109" s="23">
        <v>5828.460000000001</v>
      </c>
      <c r="D1109" s="24">
        <v>78.76</v>
      </c>
      <c r="E1109" s="24">
        <v>247.91195000000002</v>
      </c>
      <c r="F1109" s="24">
        <v>0.0</v>
      </c>
      <c r="G1109" s="15">
        <f t="shared" si="1"/>
        <v>10</v>
      </c>
      <c r="L1109" s="24">
        <f t="shared" si="2"/>
        <v>1900</v>
      </c>
    </row>
    <row r="1110">
      <c r="A1110" s="20" t="s">
        <v>431</v>
      </c>
      <c r="B1110" s="22">
        <v>43030.0</v>
      </c>
      <c r="C1110" s="24">
        <v>2434.96</v>
      </c>
      <c r="D1110" s="24">
        <v>32.760000000000005</v>
      </c>
      <c r="E1110" s="24">
        <v>599.12125</v>
      </c>
      <c r="F1110" s="24">
        <v>1.0</v>
      </c>
      <c r="G1110" s="15">
        <f t="shared" si="1"/>
        <v>10</v>
      </c>
      <c r="L1110" s="24">
        <f t="shared" si="2"/>
        <v>1901</v>
      </c>
    </row>
    <row r="1111">
      <c r="A1111" s="20" t="s">
        <v>432</v>
      </c>
      <c r="B1111" s="22">
        <v>43030.0</v>
      </c>
      <c r="C1111" s="24">
        <v>2183.775</v>
      </c>
      <c r="D1111" s="24">
        <v>32.160000000000004</v>
      </c>
      <c r="E1111" s="24">
        <v>96.23640000000002</v>
      </c>
      <c r="F1111" s="24">
        <v>0.0</v>
      </c>
      <c r="G1111" s="15">
        <f t="shared" si="1"/>
        <v>10</v>
      </c>
      <c r="L1111" s="24">
        <f t="shared" si="2"/>
        <v>1900</v>
      </c>
    </row>
    <row r="1112">
      <c r="A1112" s="20" t="s">
        <v>432</v>
      </c>
      <c r="B1112" s="22">
        <v>43030.0</v>
      </c>
      <c r="C1112" s="24">
        <v>1735.4700000000003</v>
      </c>
      <c r="D1112" s="24">
        <v>28.72</v>
      </c>
      <c r="E1112" s="24">
        <v>211.5126</v>
      </c>
      <c r="F1112" s="24">
        <v>1.0</v>
      </c>
      <c r="G1112" s="15">
        <f t="shared" si="1"/>
        <v>10</v>
      </c>
      <c r="L1112" s="24">
        <f t="shared" si="2"/>
        <v>1900</v>
      </c>
    </row>
    <row r="1113">
      <c r="A1113" s="20" t="s">
        <v>433</v>
      </c>
      <c r="B1113" s="22">
        <v>43030.0</v>
      </c>
      <c r="C1113" s="24">
        <v>1202.795</v>
      </c>
      <c r="D1113" s="24">
        <v>14.280000000000001</v>
      </c>
      <c r="E1113" s="24">
        <v>0.0</v>
      </c>
      <c r="F1113" s="24">
        <v>0.0</v>
      </c>
      <c r="G1113" s="15">
        <f t="shared" si="1"/>
        <v>10</v>
      </c>
      <c r="L1113" s="24">
        <f t="shared" si="2"/>
        <v>1899</v>
      </c>
    </row>
    <row r="1114">
      <c r="A1114" s="20" t="s">
        <v>433</v>
      </c>
      <c r="B1114" s="22">
        <v>43030.0</v>
      </c>
      <c r="C1114" s="24">
        <v>390.83000000000004</v>
      </c>
      <c r="D1114" s="24">
        <v>4.64</v>
      </c>
      <c r="E1114" s="24">
        <v>0.0</v>
      </c>
      <c r="F1114" s="24">
        <v>1.0</v>
      </c>
      <c r="G1114" s="15">
        <f t="shared" si="1"/>
        <v>10</v>
      </c>
      <c r="L1114" s="24">
        <f t="shared" si="2"/>
        <v>1899</v>
      </c>
    </row>
    <row r="1115">
      <c r="A1115" s="20" t="s">
        <v>434</v>
      </c>
      <c r="B1115" s="22">
        <v>43030.0</v>
      </c>
      <c r="C1115" s="24">
        <v>1765.8300000000002</v>
      </c>
      <c r="D1115" s="24">
        <v>24.32</v>
      </c>
      <c r="E1115" s="24">
        <v>228.65375</v>
      </c>
      <c r="F1115" s="24">
        <v>0.0</v>
      </c>
      <c r="G1115" s="15">
        <f t="shared" si="1"/>
        <v>10</v>
      </c>
      <c r="L1115" s="24">
        <f t="shared" si="2"/>
        <v>1900</v>
      </c>
    </row>
    <row r="1116">
      <c r="A1116" s="20" t="s">
        <v>434</v>
      </c>
      <c r="B1116" s="22">
        <v>43030.0</v>
      </c>
      <c r="C1116" s="24">
        <v>868.6700000000001</v>
      </c>
      <c r="D1116" s="24">
        <v>12.8</v>
      </c>
      <c r="E1116" s="24">
        <v>1004.9175500000001</v>
      </c>
      <c r="F1116" s="24">
        <v>1.0</v>
      </c>
      <c r="G1116" s="15">
        <f t="shared" si="1"/>
        <v>10</v>
      </c>
      <c r="L1116" s="24">
        <f t="shared" si="2"/>
        <v>1902</v>
      </c>
    </row>
    <row r="1117">
      <c r="A1117" s="20" t="s">
        <v>435</v>
      </c>
      <c r="B1117" s="22">
        <v>43030.0</v>
      </c>
      <c r="C1117" s="23">
        <v>21432.95</v>
      </c>
      <c r="D1117" s="24">
        <v>280.64000000000004</v>
      </c>
      <c r="E1117" s="24">
        <v>326.86615</v>
      </c>
      <c r="F1117" s="24">
        <v>0.0</v>
      </c>
      <c r="G1117" s="15">
        <f t="shared" si="1"/>
        <v>10</v>
      </c>
      <c r="L1117" s="24">
        <f t="shared" si="2"/>
        <v>1900</v>
      </c>
    </row>
    <row r="1118">
      <c r="A1118" s="20" t="s">
        <v>435</v>
      </c>
      <c r="B1118" s="22">
        <v>43030.0</v>
      </c>
      <c r="C1118" s="23">
        <v>6412.2300000000005</v>
      </c>
      <c r="D1118" s="24">
        <v>82.48</v>
      </c>
      <c r="E1118" s="24">
        <v>405.19050000000004</v>
      </c>
      <c r="F1118" s="24">
        <v>1.0</v>
      </c>
      <c r="G1118" s="15">
        <f t="shared" si="1"/>
        <v>10</v>
      </c>
      <c r="L1118" s="24">
        <f t="shared" si="2"/>
        <v>1901</v>
      </c>
    </row>
    <row r="1119">
      <c r="A1119" s="20" t="s">
        <v>436</v>
      </c>
      <c r="B1119" s="22">
        <v>43030.0</v>
      </c>
      <c r="C1119" s="23">
        <v>24383.370000000003</v>
      </c>
      <c r="D1119" s="24">
        <v>357.6</v>
      </c>
      <c r="E1119" s="24">
        <v>2773.9777000000004</v>
      </c>
      <c r="F1119" s="24">
        <v>0.0</v>
      </c>
      <c r="G1119" s="15">
        <f t="shared" si="1"/>
        <v>10</v>
      </c>
      <c r="L1119" s="24">
        <f t="shared" si="2"/>
        <v>1907</v>
      </c>
    </row>
    <row r="1120">
      <c r="A1120" s="20" t="s">
        <v>436</v>
      </c>
      <c r="B1120" s="22">
        <v>43030.0</v>
      </c>
      <c r="C1120" s="23">
        <v>21142.495000000003</v>
      </c>
      <c r="D1120" s="24">
        <v>321.48</v>
      </c>
      <c r="E1120" s="24">
        <v>16280.956250000001</v>
      </c>
      <c r="F1120" s="24">
        <v>1.0</v>
      </c>
      <c r="G1120" s="15">
        <f t="shared" si="1"/>
        <v>10</v>
      </c>
      <c r="L1120" s="24">
        <f t="shared" si="2"/>
        <v>1944</v>
      </c>
    </row>
    <row r="1121">
      <c r="A1121" s="20" t="s">
        <v>437</v>
      </c>
      <c r="B1121" s="22">
        <v>43030.0</v>
      </c>
      <c r="C1121" s="23">
        <v>4226.31</v>
      </c>
      <c r="D1121" s="24">
        <v>55.120000000000005</v>
      </c>
      <c r="E1121" s="24">
        <v>5.8227</v>
      </c>
      <c r="F1121" s="24">
        <v>0.0</v>
      </c>
      <c r="G1121" s="15">
        <f t="shared" si="1"/>
        <v>10</v>
      </c>
      <c r="L1121" s="24">
        <f t="shared" si="2"/>
        <v>1900</v>
      </c>
    </row>
    <row r="1122">
      <c r="A1122" s="20" t="s">
        <v>437</v>
      </c>
      <c r="B1122" s="22">
        <v>43030.0</v>
      </c>
      <c r="C1122" s="24">
        <v>1225.2900000000002</v>
      </c>
      <c r="D1122" s="24">
        <v>15.440000000000001</v>
      </c>
      <c r="E1122" s="24">
        <v>11.5037</v>
      </c>
      <c r="F1122" s="24">
        <v>1.0</v>
      </c>
      <c r="G1122" s="15">
        <f t="shared" si="1"/>
        <v>10</v>
      </c>
      <c r="L1122" s="24">
        <f t="shared" si="2"/>
        <v>1900</v>
      </c>
    </row>
    <row r="1123">
      <c r="A1123" s="20" t="s">
        <v>438</v>
      </c>
      <c r="B1123" s="22">
        <v>43030.0</v>
      </c>
      <c r="C1123" s="23">
        <v>5092.725</v>
      </c>
      <c r="D1123" s="24">
        <v>68.8</v>
      </c>
      <c r="E1123" s="24">
        <v>7.820150000000001</v>
      </c>
      <c r="F1123" s="24">
        <v>0.0</v>
      </c>
      <c r="G1123" s="15">
        <f t="shared" si="1"/>
        <v>10</v>
      </c>
      <c r="L1123" s="24">
        <f t="shared" si="2"/>
        <v>1900</v>
      </c>
    </row>
    <row r="1124">
      <c r="A1124" s="20" t="s">
        <v>438</v>
      </c>
      <c r="B1124" s="22">
        <v>43030.0</v>
      </c>
      <c r="C1124" s="23">
        <v>3331.2400000000002</v>
      </c>
      <c r="D1124" s="24">
        <v>46.92</v>
      </c>
      <c r="E1124" s="24">
        <v>38.1329</v>
      </c>
      <c r="F1124" s="24">
        <v>1.0</v>
      </c>
      <c r="G1124" s="15">
        <f t="shared" si="1"/>
        <v>10</v>
      </c>
      <c r="L1124" s="24">
        <f t="shared" si="2"/>
        <v>1900</v>
      </c>
    </row>
    <row r="1125">
      <c r="A1125" s="20" t="s">
        <v>439</v>
      </c>
      <c r="B1125" s="22">
        <v>43030.0</v>
      </c>
      <c r="C1125" s="24">
        <v>404.195</v>
      </c>
      <c r="D1125" s="24">
        <v>4.4799999999999995</v>
      </c>
      <c r="E1125" s="24">
        <v>30.374499999999998</v>
      </c>
      <c r="F1125" s="24">
        <v>0.0</v>
      </c>
      <c r="G1125" s="15">
        <f t="shared" si="1"/>
        <v>10</v>
      </c>
      <c r="L1125" s="24">
        <f t="shared" si="2"/>
        <v>1900</v>
      </c>
    </row>
    <row r="1126">
      <c r="A1126" s="20" t="s">
        <v>439</v>
      </c>
      <c r="B1126" s="22">
        <v>43030.0</v>
      </c>
      <c r="C1126" s="24">
        <v>456.33500000000004</v>
      </c>
      <c r="D1126" s="24">
        <v>5.0</v>
      </c>
      <c r="E1126" s="24">
        <v>543.8823</v>
      </c>
      <c r="F1126" s="24">
        <v>1.0</v>
      </c>
      <c r="G1126" s="15">
        <f t="shared" si="1"/>
        <v>10</v>
      </c>
      <c r="L1126" s="24">
        <f t="shared" si="2"/>
        <v>1901</v>
      </c>
    </row>
    <row r="1127">
      <c r="A1127" s="20" t="s">
        <v>427</v>
      </c>
      <c r="B1127" s="22">
        <v>43037.0</v>
      </c>
      <c r="C1127" s="23">
        <v>14691.6</v>
      </c>
      <c r="D1127" s="24">
        <v>176.20000000000002</v>
      </c>
      <c r="E1127" s="24">
        <v>688.0822000000001</v>
      </c>
      <c r="F1127" s="24">
        <v>0.0</v>
      </c>
      <c r="G1127" s="15">
        <f t="shared" si="1"/>
        <v>10</v>
      </c>
      <c r="L1127" s="24">
        <f t="shared" si="2"/>
        <v>1901</v>
      </c>
    </row>
    <row r="1128">
      <c r="A1128" s="20" t="s">
        <v>427</v>
      </c>
      <c r="B1128" s="22">
        <v>43037.0</v>
      </c>
      <c r="C1128" s="23">
        <v>5740.02</v>
      </c>
      <c r="D1128" s="24">
        <v>82.52000000000001</v>
      </c>
      <c r="E1128" s="24">
        <v>1010.2715999999999</v>
      </c>
      <c r="F1128" s="24">
        <v>1.0</v>
      </c>
      <c r="G1128" s="15">
        <f t="shared" si="1"/>
        <v>10</v>
      </c>
      <c r="L1128" s="24">
        <f t="shared" si="2"/>
        <v>1902</v>
      </c>
    </row>
    <row r="1129">
      <c r="A1129" s="20" t="s">
        <v>428</v>
      </c>
      <c r="B1129" s="22">
        <v>43037.0</v>
      </c>
      <c r="C1129" s="23">
        <v>21676.325</v>
      </c>
      <c r="D1129" s="24">
        <v>270.0</v>
      </c>
      <c r="E1129" s="24">
        <v>460.499</v>
      </c>
      <c r="F1129" s="24">
        <v>0.0</v>
      </c>
      <c r="G1129" s="15">
        <f t="shared" si="1"/>
        <v>10</v>
      </c>
      <c r="L1129" s="24">
        <f t="shared" si="2"/>
        <v>1901</v>
      </c>
    </row>
    <row r="1130">
      <c r="A1130" s="20" t="s">
        <v>428</v>
      </c>
      <c r="B1130" s="22">
        <v>43037.0</v>
      </c>
      <c r="C1130" s="24">
        <v>2201.8700000000003</v>
      </c>
      <c r="D1130" s="24">
        <v>27.52</v>
      </c>
      <c r="E1130" s="24">
        <v>488.2085</v>
      </c>
      <c r="F1130" s="24">
        <v>1.0</v>
      </c>
      <c r="G1130" s="15">
        <f t="shared" si="1"/>
        <v>10</v>
      </c>
      <c r="L1130" s="24">
        <f t="shared" si="2"/>
        <v>1901</v>
      </c>
    </row>
    <row r="1131">
      <c r="A1131" s="20" t="s">
        <v>429</v>
      </c>
      <c r="B1131" s="22">
        <v>43037.0</v>
      </c>
      <c r="C1131" s="23">
        <v>64351.70500000001</v>
      </c>
      <c r="D1131" s="24">
        <v>730.64</v>
      </c>
      <c r="E1131" s="24">
        <v>0.0</v>
      </c>
      <c r="F1131" s="24">
        <v>0.0</v>
      </c>
      <c r="G1131" s="15">
        <f t="shared" si="1"/>
        <v>10</v>
      </c>
      <c r="L1131" s="24">
        <f t="shared" si="2"/>
        <v>1899</v>
      </c>
    </row>
    <row r="1132">
      <c r="A1132" s="20" t="s">
        <v>429</v>
      </c>
      <c r="B1132" s="22">
        <v>43037.0</v>
      </c>
      <c r="C1132" s="23">
        <v>14407.635000000002</v>
      </c>
      <c r="D1132" s="24">
        <v>182.8</v>
      </c>
      <c r="E1132" s="24">
        <v>0.0</v>
      </c>
      <c r="F1132" s="24">
        <v>1.0</v>
      </c>
      <c r="G1132" s="15">
        <f t="shared" si="1"/>
        <v>10</v>
      </c>
      <c r="L1132" s="24">
        <f t="shared" si="2"/>
        <v>1899</v>
      </c>
    </row>
    <row r="1133">
      <c r="A1133" s="20" t="s">
        <v>430</v>
      </c>
      <c r="B1133" s="22">
        <v>43037.0</v>
      </c>
      <c r="C1133" s="24">
        <v>603.0200000000001</v>
      </c>
      <c r="D1133" s="24">
        <v>8.28</v>
      </c>
      <c r="E1133" s="24">
        <v>196.4521</v>
      </c>
      <c r="F1133" s="24">
        <v>0.0</v>
      </c>
      <c r="G1133" s="15">
        <f t="shared" si="1"/>
        <v>10</v>
      </c>
      <c r="L1133" s="24">
        <f t="shared" si="2"/>
        <v>1900</v>
      </c>
    </row>
    <row r="1134">
      <c r="A1134" s="20" t="s">
        <v>430</v>
      </c>
      <c r="B1134" s="22">
        <v>43037.0</v>
      </c>
      <c r="C1134" s="24">
        <v>764.115</v>
      </c>
      <c r="D1134" s="24">
        <v>11.040000000000001</v>
      </c>
      <c r="E1134" s="24">
        <v>1967.7989499999999</v>
      </c>
      <c r="F1134" s="24">
        <v>1.0</v>
      </c>
      <c r="G1134" s="15">
        <f t="shared" si="1"/>
        <v>10</v>
      </c>
      <c r="L1134" s="24">
        <f t="shared" si="2"/>
        <v>1905</v>
      </c>
    </row>
    <row r="1135">
      <c r="A1135" s="20" t="s">
        <v>431</v>
      </c>
      <c r="B1135" s="22">
        <v>43037.0</v>
      </c>
      <c r="C1135" s="23">
        <v>8195.605000000001</v>
      </c>
      <c r="D1135" s="24">
        <v>110.32000000000001</v>
      </c>
      <c r="E1135" s="24">
        <v>278.8162</v>
      </c>
      <c r="F1135" s="24">
        <v>0.0</v>
      </c>
      <c r="G1135" s="15">
        <f t="shared" si="1"/>
        <v>10</v>
      </c>
      <c r="L1135" s="24">
        <f t="shared" si="2"/>
        <v>1900</v>
      </c>
    </row>
    <row r="1136">
      <c r="A1136" s="20" t="s">
        <v>431</v>
      </c>
      <c r="B1136" s="22">
        <v>43037.0</v>
      </c>
      <c r="C1136" s="23">
        <v>4264.26</v>
      </c>
      <c r="D1136" s="24">
        <v>58.760000000000005</v>
      </c>
      <c r="E1136" s="24">
        <v>687.9548000000001</v>
      </c>
      <c r="F1136" s="24">
        <v>1.0</v>
      </c>
      <c r="G1136" s="15">
        <f t="shared" si="1"/>
        <v>10</v>
      </c>
      <c r="L1136" s="24">
        <f t="shared" si="2"/>
        <v>1901</v>
      </c>
    </row>
    <row r="1137">
      <c r="A1137" s="20" t="s">
        <v>432</v>
      </c>
      <c r="B1137" s="22">
        <v>43037.0</v>
      </c>
      <c r="C1137" s="24">
        <v>2711.61</v>
      </c>
      <c r="D1137" s="24">
        <v>38.72</v>
      </c>
      <c r="E1137" s="24">
        <v>107.536</v>
      </c>
      <c r="F1137" s="24">
        <v>0.0</v>
      </c>
      <c r="G1137" s="15">
        <f t="shared" si="1"/>
        <v>10</v>
      </c>
      <c r="L1137" s="24">
        <f t="shared" si="2"/>
        <v>1900</v>
      </c>
    </row>
    <row r="1138">
      <c r="A1138" s="20" t="s">
        <v>432</v>
      </c>
      <c r="B1138" s="22">
        <v>43037.0</v>
      </c>
      <c r="C1138" s="24">
        <v>2376.385</v>
      </c>
      <c r="D1138" s="24">
        <v>35.96</v>
      </c>
      <c r="E1138" s="24">
        <v>250.87920000000003</v>
      </c>
      <c r="F1138" s="24">
        <v>1.0</v>
      </c>
      <c r="G1138" s="15">
        <f t="shared" si="1"/>
        <v>10</v>
      </c>
      <c r="L1138" s="24">
        <f t="shared" si="2"/>
        <v>1900</v>
      </c>
    </row>
    <row r="1139">
      <c r="A1139" s="20" t="s">
        <v>433</v>
      </c>
      <c r="B1139" s="22">
        <v>43037.0</v>
      </c>
      <c r="C1139" s="24">
        <v>1177.825</v>
      </c>
      <c r="D1139" s="24">
        <v>13.92</v>
      </c>
      <c r="E1139" s="24">
        <v>0.0</v>
      </c>
      <c r="F1139" s="24">
        <v>0.0</v>
      </c>
      <c r="G1139" s="15">
        <f t="shared" si="1"/>
        <v>10</v>
      </c>
      <c r="L1139" s="24">
        <f t="shared" si="2"/>
        <v>1899</v>
      </c>
    </row>
    <row r="1140">
      <c r="A1140" s="20" t="s">
        <v>433</v>
      </c>
      <c r="B1140" s="22">
        <v>43037.0</v>
      </c>
      <c r="C1140" s="24">
        <v>302.61000000000007</v>
      </c>
      <c r="D1140" s="24">
        <v>4.36</v>
      </c>
      <c r="E1140" s="24">
        <v>0.0</v>
      </c>
      <c r="F1140" s="24">
        <v>1.0</v>
      </c>
      <c r="G1140" s="15">
        <f t="shared" si="1"/>
        <v>10</v>
      </c>
      <c r="L1140" s="24">
        <f t="shared" si="2"/>
        <v>1899</v>
      </c>
    </row>
    <row r="1141">
      <c r="A1141" s="20" t="s">
        <v>434</v>
      </c>
      <c r="B1141" s="22">
        <v>43037.0</v>
      </c>
      <c r="C1141" s="24">
        <v>1986.71</v>
      </c>
      <c r="D1141" s="24">
        <v>26.439999999999998</v>
      </c>
      <c r="E1141" s="24">
        <v>246.7062</v>
      </c>
      <c r="F1141" s="24">
        <v>0.0</v>
      </c>
      <c r="G1141" s="15">
        <f t="shared" si="1"/>
        <v>10</v>
      </c>
      <c r="L1141" s="24">
        <f t="shared" si="2"/>
        <v>1900</v>
      </c>
    </row>
    <row r="1142">
      <c r="A1142" s="20" t="s">
        <v>434</v>
      </c>
      <c r="B1142" s="22">
        <v>43037.0</v>
      </c>
      <c r="C1142" s="24">
        <v>822.8000000000001</v>
      </c>
      <c r="D1142" s="24">
        <v>12.040000000000001</v>
      </c>
      <c r="E1142" s="24">
        <v>895.5791</v>
      </c>
      <c r="F1142" s="24">
        <v>1.0</v>
      </c>
      <c r="G1142" s="15">
        <f t="shared" si="1"/>
        <v>10</v>
      </c>
      <c r="L1142" s="24">
        <f t="shared" si="2"/>
        <v>1902</v>
      </c>
    </row>
    <row r="1143">
      <c r="A1143" s="20" t="s">
        <v>435</v>
      </c>
      <c r="B1143" s="22">
        <v>43037.0</v>
      </c>
      <c r="C1143" s="23">
        <v>25942.620000000003</v>
      </c>
      <c r="D1143" s="24">
        <v>326.68000000000006</v>
      </c>
      <c r="E1143" s="24">
        <v>402.09585000000004</v>
      </c>
      <c r="F1143" s="24">
        <v>0.0</v>
      </c>
      <c r="G1143" s="15">
        <f t="shared" si="1"/>
        <v>10</v>
      </c>
      <c r="L1143" s="24">
        <f t="shared" si="2"/>
        <v>1901</v>
      </c>
    </row>
    <row r="1144">
      <c r="A1144" s="20" t="s">
        <v>435</v>
      </c>
      <c r="B1144" s="22">
        <v>43037.0</v>
      </c>
      <c r="C1144" s="23">
        <v>8107.22</v>
      </c>
      <c r="D1144" s="24">
        <v>102.04</v>
      </c>
      <c r="E1144" s="24">
        <v>518.11955</v>
      </c>
      <c r="F1144" s="24">
        <v>1.0</v>
      </c>
      <c r="G1144" s="15">
        <f t="shared" si="1"/>
        <v>10</v>
      </c>
      <c r="L1144" s="24">
        <f t="shared" si="2"/>
        <v>1901</v>
      </c>
    </row>
    <row r="1145">
      <c r="A1145" s="20" t="s">
        <v>436</v>
      </c>
      <c r="B1145" s="22">
        <v>43037.0</v>
      </c>
      <c r="C1145" s="23">
        <v>28662.975000000002</v>
      </c>
      <c r="D1145" s="24">
        <v>404.36</v>
      </c>
      <c r="E1145" s="24">
        <v>2839.0817</v>
      </c>
      <c r="F1145" s="24">
        <v>0.0</v>
      </c>
      <c r="G1145" s="15">
        <f t="shared" si="1"/>
        <v>10</v>
      </c>
      <c r="L1145" s="24">
        <f t="shared" si="2"/>
        <v>1907</v>
      </c>
    </row>
    <row r="1146">
      <c r="A1146" s="20" t="s">
        <v>436</v>
      </c>
      <c r="B1146" s="22">
        <v>43037.0</v>
      </c>
      <c r="C1146" s="23">
        <v>22636.295000000002</v>
      </c>
      <c r="D1146" s="24">
        <v>332.64000000000004</v>
      </c>
      <c r="E1146" s="24">
        <v>16089.525400000002</v>
      </c>
      <c r="F1146" s="24">
        <v>1.0</v>
      </c>
      <c r="G1146" s="15">
        <f t="shared" si="1"/>
        <v>10</v>
      </c>
      <c r="L1146" s="24">
        <f t="shared" si="2"/>
        <v>1944</v>
      </c>
    </row>
    <row r="1147">
      <c r="A1147" s="20" t="s">
        <v>437</v>
      </c>
      <c r="B1147" s="22">
        <v>43037.0</v>
      </c>
      <c r="C1147" s="23">
        <v>4947.360000000001</v>
      </c>
      <c r="D1147" s="24">
        <v>61.68</v>
      </c>
      <c r="E1147" s="24">
        <v>5.74665</v>
      </c>
      <c r="F1147" s="24">
        <v>0.0</v>
      </c>
      <c r="G1147" s="15">
        <f t="shared" si="1"/>
        <v>10</v>
      </c>
      <c r="L1147" s="24">
        <f t="shared" si="2"/>
        <v>1900</v>
      </c>
    </row>
    <row r="1148">
      <c r="A1148" s="20" t="s">
        <v>437</v>
      </c>
      <c r="B1148" s="22">
        <v>43037.0</v>
      </c>
      <c r="C1148" s="24">
        <v>1554.4650000000001</v>
      </c>
      <c r="D1148" s="24">
        <v>20.16</v>
      </c>
      <c r="E1148" s="24">
        <v>13.48685</v>
      </c>
      <c r="F1148" s="24">
        <v>1.0</v>
      </c>
      <c r="G1148" s="15">
        <f t="shared" si="1"/>
        <v>10</v>
      </c>
      <c r="L1148" s="24">
        <f t="shared" si="2"/>
        <v>1900</v>
      </c>
    </row>
    <row r="1149">
      <c r="A1149" s="20" t="s">
        <v>438</v>
      </c>
      <c r="B1149" s="22">
        <v>43037.0</v>
      </c>
      <c r="C1149" s="23">
        <v>5892.975</v>
      </c>
      <c r="D1149" s="24">
        <v>77.36000000000001</v>
      </c>
      <c r="E1149" s="24">
        <v>7.6492</v>
      </c>
      <c r="F1149" s="24">
        <v>0.0</v>
      </c>
      <c r="G1149" s="15">
        <f t="shared" si="1"/>
        <v>10</v>
      </c>
      <c r="L1149" s="24">
        <f t="shared" si="2"/>
        <v>1900</v>
      </c>
    </row>
    <row r="1150">
      <c r="A1150" s="20" t="s">
        <v>438</v>
      </c>
      <c r="B1150" s="22">
        <v>43037.0</v>
      </c>
      <c r="C1150" s="23">
        <v>3817.4400000000005</v>
      </c>
      <c r="D1150" s="24">
        <v>53.2</v>
      </c>
      <c r="E1150" s="24">
        <v>37.67465</v>
      </c>
      <c r="F1150" s="24">
        <v>1.0</v>
      </c>
      <c r="G1150" s="15">
        <f t="shared" si="1"/>
        <v>10</v>
      </c>
      <c r="L1150" s="24">
        <f t="shared" si="2"/>
        <v>1900</v>
      </c>
    </row>
    <row r="1151">
      <c r="A1151" s="20" t="s">
        <v>439</v>
      </c>
      <c r="B1151" s="22">
        <v>43037.0</v>
      </c>
      <c r="C1151" s="24">
        <v>362.23</v>
      </c>
      <c r="D1151" s="24">
        <v>5.0</v>
      </c>
      <c r="E1151" s="24">
        <v>23.05745</v>
      </c>
      <c r="F1151" s="24">
        <v>0.0</v>
      </c>
      <c r="G1151" s="15">
        <f t="shared" si="1"/>
        <v>10</v>
      </c>
      <c r="L1151" s="24">
        <f t="shared" si="2"/>
        <v>1900</v>
      </c>
    </row>
    <row r="1152">
      <c r="A1152" s="20" t="s">
        <v>439</v>
      </c>
      <c r="B1152" s="22">
        <v>43037.0</v>
      </c>
      <c r="C1152" s="24">
        <v>325.38000000000005</v>
      </c>
      <c r="D1152" s="24">
        <v>4.2</v>
      </c>
      <c r="E1152" s="24">
        <v>368.12555</v>
      </c>
      <c r="F1152" s="24">
        <v>1.0</v>
      </c>
      <c r="G1152" s="15">
        <f t="shared" si="1"/>
        <v>10</v>
      </c>
      <c r="L1152" s="24">
        <f t="shared" si="2"/>
        <v>1901</v>
      </c>
    </row>
    <row r="1153">
      <c r="A1153" s="20" t="s">
        <v>427</v>
      </c>
      <c r="B1153" s="22">
        <v>43044.0</v>
      </c>
      <c r="C1153" s="23">
        <v>26569.565000000002</v>
      </c>
      <c r="D1153" s="24">
        <v>298.32</v>
      </c>
      <c r="E1153" s="24">
        <v>974.5112</v>
      </c>
      <c r="F1153" s="24">
        <v>0.0</v>
      </c>
      <c r="G1153" s="15">
        <f t="shared" si="1"/>
        <v>11</v>
      </c>
      <c r="L1153" s="24">
        <f t="shared" si="2"/>
        <v>1902</v>
      </c>
    </row>
    <row r="1154">
      <c r="A1154" s="20" t="s">
        <v>427</v>
      </c>
      <c r="B1154" s="22">
        <v>43044.0</v>
      </c>
      <c r="C1154" s="23">
        <v>9985.305</v>
      </c>
      <c r="D1154" s="24">
        <v>141.88</v>
      </c>
      <c r="E1154" s="24">
        <v>1255.6271</v>
      </c>
      <c r="F1154" s="24">
        <v>1.0</v>
      </c>
      <c r="G1154" s="15">
        <f t="shared" si="1"/>
        <v>11</v>
      </c>
      <c r="L1154" s="24">
        <f t="shared" si="2"/>
        <v>1903</v>
      </c>
    </row>
    <row r="1155">
      <c r="A1155" s="20" t="s">
        <v>428</v>
      </c>
      <c r="B1155" s="22">
        <v>43044.0</v>
      </c>
      <c r="C1155" s="23">
        <v>33405.130000000005</v>
      </c>
      <c r="D1155" s="24">
        <v>402.72</v>
      </c>
      <c r="E1155" s="24">
        <v>550.4512</v>
      </c>
      <c r="F1155" s="24">
        <v>0.0</v>
      </c>
      <c r="G1155" s="15">
        <f t="shared" si="1"/>
        <v>11</v>
      </c>
      <c r="L1155" s="24">
        <f t="shared" si="2"/>
        <v>1901</v>
      </c>
    </row>
    <row r="1156">
      <c r="A1156" s="20" t="s">
        <v>428</v>
      </c>
      <c r="B1156" s="22">
        <v>43044.0</v>
      </c>
      <c r="C1156" s="23">
        <v>3588.0350000000003</v>
      </c>
      <c r="D1156" s="24">
        <v>42.24</v>
      </c>
      <c r="E1156" s="24">
        <v>525.0219000000001</v>
      </c>
      <c r="F1156" s="24">
        <v>1.0</v>
      </c>
      <c r="G1156" s="15">
        <f t="shared" si="1"/>
        <v>11</v>
      </c>
      <c r="L1156" s="24">
        <f t="shared" si="2"/>
        <v>1901</v>
      </c>
    </row>
    <row r="1157">
      <c r="A1157" s="20" t="s">
        <v>429</v>
      </c>
      <c r="B1157" s="22">
        <v>43044.0</v>
      </c>
      <c r="C1157" s="23">
        <v>103052.78500000002</v>
      </c>
      <c r="D1157" s="24">
        <v>1015.68</v>
      </c>
      <c r="E1157" s="24">
        <v>0.0</v>
      </c>
      <c r="F1157" s="24">
        <v>0.0</v>
      </c>
      <c r="G1157" s="15">
        <f t="shared" si="1"/>
        <v>11</v>
      </c>
      <c r="L1157" s="24">
        <f t="shared" si="2"/>
        <v>1899</v>
      </c>
    </row>
    <row r="1158">
      <c r="A1158" s="20" t="s">
        <v>429</v>
      </c>
      <c r="B1158" s="22">
        <v>43044.0</v>
      </c>
      <c r="C1158" s="23">
        <v>21871.245000000003</v>
      </c>
      <c r="D1158" s="24">
        <v>264.68</v>
      </c>
      <c r="E1158" s="24">
        <v>0.0</v>
      </c>
      <c r="F1158" s="24">
        <v>1.0</v>
      </c>
      <c r="G1158" s="15">
        <f t="shared" si="1"/>
        <v>11</v>
      </c>
      <c r="L1158" s="24">
        <f t="shared" si="2"/>
        <v>1899</v>
      </c>
    </row>
    <row r="1159">
      <c r="A1159" s="20" t="s">
        <v>430</v>
      </c>
      <c r="B1159" s="22">
        <v>43044.0</v>
      </c>
      <c r="C1159" s="24">
        <v>744.0400000000001</v>
      </c>
      <c r="D1159" s="24">
        <v>10.32</v>
      </c>
      <c r="E1159" s="24">
        <v>207.0445</v>
      </c>
      <c r="F1159" s="24">
        <v>0.0</v>
      </c>
      <c r="G1159" s="15">
        <f t="shared" si="1"/>
        <v>11</v>
      </c>
      <c r="L1159" s="24">
        <f t="shared" si="2"/>
        <v>1900</v>
      </c>
    </row>
    <row r="1160">
      <c r="A1160" s="20" t="s">
        <v>430</v>
      </c>
      <c r="B1160" s="22">
        <v>43044.0</v>
      </c>
      <c r="C1160" s="24">
        <v>1011.1200000000001</v>
      </c>
      <c r="D1160" s="24">
        <v>14.4</v>
      </c>
      <c r="E1160" s="24">
        <v>2174.3657</v>
      </c>
      <c r="F1160" s="24">
        <v>1.0</v>
      </c>
      <c r="G1160" s="15">
        <f t="shared" si="1"/>
        <v>11</v>
      </c>
      <c r="L1160" s="24">
        <f t="shared" si="2"/>
        <v>1905</v>
      </c>
    </row>
    <row r="1161">
      <c r="A1161" s="20" t="s">
        <v>431</v>
      </c>
      <c r="B1161" s="22">
        <v>43044.0</v>
      </c>
      <c r="C1161" s="23">
        <v>10234.565</v>
      </c>
      <c r="D1161" s="24">
        <v>141.68</v>
      </c>
      <c r="E1161" s="24">
        <v>460.73105000000004</v>
      </c>
      <c r="F1161" s="24">
        <v>0.0</v>
      </c>
      <c r="G1161" s="15">
        <f t="shared" si="1"/>
        <v>11</v>
      </c>
      <c r="L1161" s="24">
        <f t="shared" si="2"/>
        <v>1901</v>
      </c>
    </row>
    <row r="1162">
      <c r="A1162" s="20" t="s">
        <v>431</v>
      </c>
      <c r="B1162" s="22">
        <v>43044.0</v>
      </c>
      <c r="C1162" s="23">
        <v>5424.210000000001</v>
      </c>
      <c r="D1162" s="24">
        <v>78.2</v>
      </c>
      <c r="E1162" s="24">
        <v>1265.53635</v>
      </c>
      <c r="F1162" s="24">
        <v>1.0</v>
      </c>
      <c r="G1162" s="15">
        <f t="shared" si="1"/>
        <v>11</v>
      </c>
      <c r="L1162" s="24">
        <f t="shared" si="2"/>
        <v>1903</v>
      </c>
    </row>
    <row r="1163">
      <c r="A1163" s="20" t="s">
        <v>432</v>
      </c>
      <c r="B1163" s="22">
        <v>43044.0</v>
      </c>
      <c r="C1163" s="23">
        <v>3497.2300000000005</v>
      </c>
      <c r="D1163" s="24">
        <v>47.44</v>
      </c>
      <c r="E1163" s="24">
        <v>134.2744</v>
      </c>
      <c r="F1163" s="24">
        <v>0.0</v>
      </c>
      <c r="G1163" s="15">
        <f t="shared" si="1"/>
        <v>11</v>
      </c>
      <c r="L1163" s="24">
        <f t="shared" si="2"/>
        <v>1900</v>
      </c>
    </row>
    <row r="1164">
      <c r="A1164" s="20" t="s">
        <v>432</v>
      </c>
      <c r="B1164" s="22">
        <v>43044.0</v>
      </c>
      <c r="C1164" s="24">
        <v>2759.0750000000003</v>
      </c>
      <c r="D1164" s="24">
        <v>46.72</v>
      </c>
      <c r="E1164" s="24">
        <v>299.85345</v>
      </c>
      <c r="F1164" s="24">
        <v>1.0</v>
      </c>
      <c r="G1164" s="15">
        <f t="shared" si="1"/>
        <v>11</v>
      </c>
      <c r="L1164" s="24">
        <f t="shared" si="2"/>
        <v>1900</v>
      </c>
    </row>
    <row r="1165">
      <c r="A1165" s="20" t="s">
        <v>433</v>
      </c>
      <c r="B1165" s="22">
        <v>43044.0</v>
      </c>
      <c r="C1165" s="24">
        <v>1755.16</v>
      </c>
      <c r="D1165" s="24">
        <v>19.96</v>
      </c>
      <c r="E1165" s="24">
        <v>0.0</v>
      </c>
      <c r="F1165" s="24">
        <v>0.0</v>
      </c>
      <c r="G1165" s="15">
        <f t="shared" si="1"/>
        <v>11</v>
      </c>
      <c r="L1165" s="24">
        <f t="shared" si="2"/>
        <v>1899</v>
      </c>
    </row>
    <row r="1166">
      <c r="A1166" s="20" t="s">
        <v>433</v>
      </c>
      <c r="B1166" s="22">
        <v>43044.0</v>
      </c>
      <c r="C1166" s="24">
        <v>474.76000000000005</v>
      </c>
      <c r="D1166" s="24">
        <v>6.68</v>
      </c>
      <c r="E1166" s="24">
        <v>0.0</v>
      </c>
      <c r="F1166" s="24">
        <v>1.0</v>
      </c>
      <c r="G1166" s="15">
        <f t="shared" si="1"/>
        <v>11</v>
      </c>
      <c r="L1166" s="24">
        <f t="shared" si="2"/>
        <v>1899</v>
      </c>
    </row>
    <row r="1167">
      <c r="A1167" s="20" t="s">
        <v>434</v>
      </c>
      <c r="B1167" s="22">
        <v>43044.0</v>
      </c>
      <c r="C1167" s="24">
        <v>2291.5750000000003</v>
      </c>
      <c r="D1167" s="24">
        <v>31.480000000000004</v>
      </c>
      <c r="E1167" s="24">
        <v>304.4366</v>
      </c>
      <c r="F1167" s="24">
        <v>0.0</v>
      </c>
      <c r="G1167" s="15">
        <f t="shared" si="1"/>
        <v>11</v>
      </c>
      <c r="L1167" s="24">
        <f t="shared" si="2"/>
        <v>1900</v>
      </c>
    </row>
    <row r="1168">
      <c r="A1168" s="20" t="s">
        <v>434</v>
      </c>
      <c r="B1168" s="22">
        <v>43044.0</v>
      </c>
      <c r="C1168" s="24">
        <v>1112.705</v>
      </c>
      <c r="D1168" s="24">
        <v>17.16</v>
      </c>
      <c r="E1168" s="24">
        <v>1137.0255</v>
      </c>
      <c r="F1168" s="24">
        <v>1.0</v>
      </c>
      <c r="G1168" s="15">
        <f t="shared" si="1"/>
        <v>11</v>
      </c>
      <c r="L1168" s="24">
        <f t="shared" si="2"/>
        <v>1903</v>
      </c>
    </row>
    <row r="1169">
      <c r="A1169" s="20" t="s">
        <v>435</v>
      </c>
      <c r="B1169" s="22">
        <v>43044.0</v>
      </c>
      <c r="C1169" s="23">
        <v>35178.275</v>
      </c>
      <c r="D1169" s="24">
        <v>438.56000000000006</v>
      </c>
      <c r="E1169" s="24">
        <v>504.03925000000004</v>
      </c>
      <c r="F1169" s="24">
        <v>0.0</v>
      </c>
      <c r="G1169" s="15">
        <f t="shared" si="1"/>
        <v>11</v>
      </c>
      <c r="L1169" s="24">
        <f t="shared" si="2"/>
        <v>1901</v>
      </c>
    </row>
    <row r="1170">
      <c r="A1170" s="20" t="s">
        <v>435</v>
      </c>
      <c r="B1170" s="22">
        <v>43044.0</v>
      </c>
      <c r="C1170" s="23">
        <v>10094.37</v>
      </c>
      <c r="D1170" s="24">
        <v>132.56</v>
      </c>
      <c r="E1170" s="24">
        <v>665.23145</v>
      </c>
      <c r="F1170" s="24">
        <v>1.0</v>
      </c>
      <c r="G1170" s="15">
        <f t="shared" si="1"/>
        <v>11</v>
      </c>
      <c r="L1170" s="24">
        <f t="shared" si="2"/>
        <v>1901</v>
      </c>
    </row>
    <row r="1171">
      <c r="A1171" s="20" t="s">
        <v>436</v>
      </c>
      <c r="B1171" s="22">
        <v>43044.0</v>
      </c>
      <c r="C1171" s="23">
        <v>37382.785</v>
      </c>
      <c r="D1171" s="24">
        <v>523.2800000000001</v>
      </c>
      <c r="E1171" s="24">
        <v>3979.83365</v>
      </c>
      <c r="F1171" s="24">
        <v>0.0</v>
      </c>
      <c r="G1171" s="15">
        <f t="shared" si="1"/>
        <v>11</v>
      </c>
      <c r="L1171" s="24">
        <f t="shared" si="2"/>
        <v>1910</v>
      </c>
    </row>
    <row r="1172">
      <c r="A1172" s="20" t="s">
        <v>436</v>
      </c>
      <c r="B1172" s="22">
        <v>43044.0</v>
      </c>
      <c r="C1172" s="23">
        <v>30223.655000000002</v>
      </c>
      <c r="D1172" s="24">
        <v>466.52</v>
      </c>
      <c r="E1172" s="24">
        <v>23708.724650000004</v>
      </c>
      <c r="F1172" s="24">
        <v>1.0</v>
      </c>
      <c r="G1172" s="15">
        <f t="shared" si="1"/>
        <v>11</v>
      </c>
      <c r="L1172" s="24">
        <f t="shared" si="2"/>
        <v>1964</v>
      </c>
    </row>
    <row r="1173">
      <c r="A1173" s="20" t="s">
        <v>437</v>
      </c>
      <c r="B1173" s="22">
        <v>43044.0</v>
      </c>
      <c r="C1173" s="23">
        <v>6556.385000000001</v>
      </c>
      <c r="D1173" s="24">
        <v>79.80000000000001</v>
      </c>
      <c r="E1173" s="24">
        <v>6.3778</v>
      </c>
      <c r="F1173" s="24">
        <v>0.0</v>
      </c>
      <c r="G1173" s="15">
        <f t="shared" si="1"/>
        <v>11</v>
      </c>
      <c r="L1173" s="24">
        <f t="shared" si="2"/>
        <v>1900</v>
      </c>
    </row>
    <row r="1174">
      <c r="A1174" s="20" t="s">
        <v>437</v>
      </c>
      <c r="B1174" s="22">
        <v>43044.0</v>
      </c>
      <c r="C1174" s="24">
        <v>1891.505</v>
      </c>
      <c r="D1174" s="24">
        <v>24.96</v>
      </c>
      <c r="E1174" s="24">
        <v>13.612950000000001</v>
      </c>
      <c r="F1174" s="24">
        <v>1.0</v>
      </c>
      <c r="G1174" s="15">
        <f t="shared" si="1"/>
        <v>11</v>
      </c>
      <c r="L1174" s="24">
        <f t="shared" si="2"/>
        <v>1900</v>
      </c>
    </row>
    <row r="1175">
      <c r="A1175" s="20" t="s">
        <v>438</v>
      </c>
      <c r="B1175" s="22">
        <v>43044.0</v>
      </c>
      <c r="C1175" s="23">
        <v>6815.325000000001</v>
      </c>
      <c r="D1175" s="24">
        <v>90.76</v>
      </c>
      <c r="E1175" s="24">
        <v>8.1276</v>
      </c>
      <c r="F1175" s="24">
        <v>0.0</v>
      </c>
      <c r="G1175" s="15">
        <f t="shared" si="1"/>
        <v>11</v>
      </c>
      <c r="L1175" s="24">
        <f t="shared" si="2"/>
        <v>1900</v>
      </c>
    </row>
    <row r="1176">
      <c r="A1176" s="20" t="s">
        <v>438</v>
      </c>
      <c r="B1176" s="22">
        <v>43044.0</v>
      </c>
      <c r="C1176" s="23">
        <v>4561.04</v>
      </c>
      <c r="D1176" s="24">
        <v>65.84</v>
      </c>
      <c r="E1176" s="24">
        <v>39.19435</v>
      </c>
      <c r="F1176" s="24">
        <v>1.0</v>
      </c>
      <c r="G1176" s="15">
        <f t="shared" si="1"/>
        <v>11</v>
      </c>
      <c r="L1176" s="24">
        <f t="shared" si="2"/>
        <v>1900</v>
      </c>
    </row>
    <row r="1177">
      <c r="A1177" s="20" t="s">
        <v>439</v>
      </c>
      <c r="B1177" s="22">
        <v>43044.0</v>
      </c>
      <c r="C1177" s="24">
        <v>429.77000000000004</v>
      </c>
      <c r="D1177" s="24">
        <v>6.0</v>
      </c>
      <c r="E1177" s="24">
        <v>28.041</v>
      </c>
      <c r="F1177" s="24">
        <v>0.0</v>
      </c>
      <c r="G1177" s="15">
        <f t="shared" si="1"/>
        <v>11</v>
      </c>
      <c r="L1177" s="24">
        <f t="shared" si="2"/>
        <v>1900</v>
      </c>
    </row>
    <row r="1178">
      <c r="A1178" s="20" t="s">
        <v>439</v>
      </c>
      <c r="B1178" s="22">
        <v>43044.0</v>
      </c>
      <c r="C1178" s="24">
        <v>424.545</v>
      </c>
      <c r="D1178" s="24">
        <v>6.76</v>
      </c>
      <c r="E1178" s="24">
        <v>423.74995</v>
      </c>
      <c r="F1178" s="24">
        <v>1.0</v>
      </c>
      <c r="G1178" s="15">
        <f t="shared" si="1"/>
        <v>11</v>
      </c>
      <c r="L1178" s="24">
        <f t="shared" si="2"/>
        <v>1901</v>
      </c>
    </row>
    <row r="1179">
      <c r="A1179" s="20" t="s">
        <v>440</v>
      </c>
      <c r="B1179" s="22">
        <v>43051.0</v>
      </c>
      <c r="C1179" s="24">
        <v>1.1</v>
      </c>
      <c r="D1179" s="24">
        <v>0.0</v>
      </c>
      <c r="E1179" s="24">
        <v>0.0</v>
      </c>
      <c r="F1179" s="24">
        <v>0.0</v>
      </c>
      <c r="G1179" s="15">
        <f t="shared" si="1"/>
        <v>11</v>
      </c>
      <c r="L1179" s="24">
        <f t="shared" si="2"/>
        <v>1899</v>
      </c>
    </row>
    <row r="1180">
      <c r="A1180" s="20" t="s">
        <v>427</v>
      </c>
      <c r="B1180" s="22">
        <v>43051.0</v>
      </c>
      <c r="C1180" s="23">
        <v>20074.340000000004</v>
      </c>
      <c r="D1180" s="24">
        <v>252.92</v>
      </c>
      <c r="E1180" s="24">
        <v>839.33135</v>
      </c>
      <c r="F1180" s="24">
        <v>0.0</v>
      </c>
      <c r="G1180" s="15">
        <f t="shared" si="1"/>
        <v>11</v>
      </c>
      <c r="L1180" s="24">
        <f t="shared" si="2"/>
        <v>1902</v>
      </c>
    </row>
    <row r="1181">
      <c r="A1181" s="20" t="s">
        <v>427</v>
      </c>
      <c r="B1181" s="22">
        <v>43051.0</v>
      </c>
      <c r="C1181" s="23">
        <v>8848.400000000001</v>
      </c>
      <c r="D1181" s="24">
        <v>119.88</v>
      </c>
      <c r="E1181" s="24">
        <v>1111.5877500000001</v>
      </c>
      <c r="F1181" s="24">
        <v>1.0</v>
      </c>
      <c r="G1181" s="15">
        <f t="shared" si="1"/>
        <v>11</v>
      </c>
      <c r="L1181" s="24">
        <f t="shared" si="2"/>
        <v>1903</v>
      </c>
    </row>
    <row r="1182">
      <c r="A1182" s="20" t="s">
        <v>428</v>
      </c>
      <c r="B1182" s="22">
        <v>43051.0</v>
      </c>
      <c r="C1182" s="23">
        <v>36185.76500000001</v>
      </c>
      <c r="D1182" s="24">
        <v>472.48</v>
      </c>
      <c r="E1182" s="24">
        <v>658.54165</v>
      </c>
      <c r="F1182" s="24">
        <v>0.0</v>
      </c>
      <c r="G1182" s="15">
        <f t="shared" si="1"/>
        <v>11</v>
      </c>
      <c r="L1182" s="24">
        <f t="shared" si="2"/>
        <v>1901</v>
      </c>
    </row>
    <row r="1183">
      <c r="A1183" s="20" t="s">
        <v>428</v>
      </c>
      <c r="B1183" s="22">
        <v>43051.0</v>
      </c>
      <c r="C1183" s="23">
        <v>3447.8400000000006</v>
      </c>
      <c r="D1183" s="24">
        <v>44.400000000000006</v>
      </c>
      <c r="E1183" s="24">
        <v>587.5506</v>
      </c>
      <c r="F1183" s="24">
        <v>1.0</v>
      </c>
      <c r="G1183" s="15">
        <f t="shared" si="1"/>
        <v>11</v>
      </c>
      <c r="L1183" s="24">
        <f t="shared" si="2"/>
        <v>1901</v>
      </c>
    </row>
    <row r="1184">
      <c r="A1184" s="20" t="s">
        <v>429</v>
      </c>
      <c r="B1184" s="22">
        <v>43051.0</v>
      </c>
      <c r="C1184" s="23">
        <v>92393.565</v>
      </c>
      <c r="D1184" s="24">
        <v>1103.24</v>
      </c>
      <c r="E1184" s="24">
        <v>0.0</v>
      </c>
      <c r="F1184" s="24">
        <v>0.0</v>
      </c>
      <c r="G1184" s="15">
        <f t="shared" si="1"/>
        <v>11</v>
      </c>
      <c r="L1184" s="24">
        <f t="shared" si="2"/>
        <v>1899</v>
      </c>
    </row>
    <row r="1185">
      <c r="A1185" s="20" t="s">
        <v>429</v>
      </c>
      <c r="B1185" s="22">
        <v>43051.0</v>
      </c>
      <c r="C1185" s="23">
        <v>23502.600000000002</v>
      </c>
      <c r="D1185" s="24">
        <v>302.76</v>
      </c>
      <c r="E1185" s="24">
        <v>0.0</v>
      </c>
      <c r="F1185" s="24">
        <v>1.0</v>
      </c>
      <c r="G1185" s="15">
        <f t="shared" si="1"/>
        <v>11</v>
      </c>
      <c r="L1185" s="24">
        <f t="shared" si="2"/>
        <v>1899</v>
      </c>
    </row>
    <row r="1186">
      <c r="A1186" s="20" t="s">
        <v>430</v>
      </c>
      <c r="B1186" s="22">
        <v>43051.0</v>
      </c>
      <c r="C1186" s="24">
        <v>924.6600000000001</v>
      </c>
      <c r="D1186" s="24">
        <v>13.0</v>
      </c>
      <c r="E1186" s="24">
        <v>175.73270000000002</v>
      </c>
      <c r="F1186" s="24">
        <v>0.0</v>
      </c>
      <c r="G1186" s="15">
        <f t="shared" si="1"/>
        <v>11</v>
      </c>
      <c r="L1186" s="24">
        <f t="shared" si="2"/>
        <v>1900</v>
      </c>
    </row>
    <row r="1187">
      <c r="A1187" s="20" t="s">
        <v>430</v>
      </c>
      <c r="B1187" s="22">
        <v>43051.0</v>
      </c>
      <c r="C1187" s="24">
        <v>1231.78</v>
      </c>
      <c r="D1187" s="24">
        <v>18.84</v>
      </c>
      <c r="E1187" s="24">
        <v>2224.976</v>
      </c>
      <c r="F1187" s="24">
        <v>1.0</v>
      </c>
      <c r="G1187" s="15">
        <f t="shared" si="1"/>
        <v>11</v>
      </c>
      <c r="L1187" s="24">
        <f t="shared" si="2"/>
        <v>1906</v>
      </c>
    </row>
    <row r="1188">
      <c r="A1188" s="20" t="s">
        <v>431</v>
      </c>
      <c r="B1188" s="22">
        <v>43051.0</v>
      </c>
      <c r="C1188" s="23">
        <v>9345.105</v>
      </c>
      <c r="D1188" s="24">
        <v>130.08</v>
      </c>
      <c r="E1188" s="24">
        <v>355.46875</v>
      </c>
      <c r="F1188" s="24">
        <v>0.0</v>
      </c>
      <c r="G1188" s="15">
        <f t="shared" si="1"/>
        <v>11</v>
      </c>
      <c r="L1188" s="24">
        <f t="shared" si="2"/>
        <v>1900</v>
      </c>
    </row>
    <row r="1189">
      <c r="A1189" s="20" t="s">
        <v>431</v>
      </c>
      <c r="B1189" s="22">
        <v>43051.0</v>
      </c>
      <c r="C1189" s="23">
        <v>5237.815</v>
      </c>
      <c r="D1189" s="24">
        <v>75.32000000000001</v>
      </c>
      <c r="E1189" s="24">
        <v>939.0771</v>
      </c>
      <c r="F1189" s="24">
        <v>1.0</v>
      </c>
      <c r="G1189" s="15">
        <f t="shared" si="1"/>
        <v>11</v>
      </c>
      <c r="L1189" s="24">
        <f t="shared" si="2"/>
        <v>1902</v>
      </c>
    </row>
    <row r="1190">
      <c r="A1190" s="20" t="s">
        <v>432</v>
      </c>
      <c r="B1190" s="22">
        <v>43051.0</v>
      </c>
      <c r="C1190" s="24">
        <v>2705.0650000000005</v>
      </c>
      <c r="D1190" s="24">
        <v>38.44</v>
      </c>
      <c r="E1190" s="24">
        <v>114.91415</v>
      </c>
      <c r="F1190" s="24">
        <v>0.0</v>
      </c>
      <c r="G1190" s="15">
        <f t="shared" si="1"/>
        <v>11</v>
      </c>
      <c r="L1190" s="24">
        <f t="shared" si="2"/>
        <v>1900</v>
      </c>
    </row>
    <row r="1191">
      <c r="A1191" s="20" t="s">
        <v>432</v>
      </c>
      <c r="B1191" s="22">
        <v>43051.0</v>
      </c>
      <c r="C1191" s="24">
        <v>2503.3800000000006</v>
      </c>
      <c r="D1191" s="24">
        <v>39.28</v>
      </c>
      <c r="E1191" s="24">
        <v>249.3673</v>
      </c>
      <c r="F1191" s="24">
        <v>1.0</v>
      </c>
      <c r="G1191" s="15">
        <f t="shared" si="1"/>
        <v>11</v>
      </c>
      <c r="L1191" s="24">
        <f t="shared" si="2"/>
        <v>1900</v>
      </c>
    </row>
    <row r="1192">
      <c r="A1192" s="20" t="s">
        <v>433</v>
      </c>
      <c r="B1192" s="22">
        <v>43051.0</v>
      </c>
      <c r="C1192" s="24">
        <v>1788.7650000000003</v>
      </c>
      <c r="D1192" s="24">
        <v>22.16</v>
      </c>
      <c r="E1192" s="24">
        <v>0.0</v>
      </c>
      <c r="F1192" s="24">
        <v>0.0</v>
      </c>
      <c r="G1192" s="15">
        <f t="shared" si="1"/>
        <v>11</v>
      </c>
      <c r="L1192" s="24">
        <f t="shared" si="2"/>
        <v>1899</v>
      </c>
    </row>
    <row r="1193">
      <c r="A1193" s="20" t="s">
        <v>433</v>
      </c>
      <c r="B1193" s="22">
        <v>43051.0</v>
      </c>
      <c r="C1193" s="24">
        <v>572.605</v>
      </c>
      <c r="D1193" s="24">
        <v>8.24</v>
      </c>
      <c r="E1193" s="24">
        <v>0.0</v>
      </c>
      <c r="F1193" s="24">
        <v>1.0</v>
      </c>
      <c r="G1193" s="15">
        <f t="shared" si="1"/>
        <v>11</v>
      </c>
      <c r="L1193" s="24">
        <f t="shared" si="2"/>
        <v>1899</v>
      </c>
    </row>
    <row r="1194">
      <c r="A1194" s="20" t="s">
        <v>434</v>
      </c>
      <c r="B1194" s="22">
        <v>43051.0</v>
      </c>
      <c r="C1194" s="24">
        <v>2717.935</v>
      </c>
      <c r="D1194" s="24">
        <v>40.120000000000005</v>
      </c>
      <c r="E1194" s="24">
        <v>408.23575</v>
      </c>
      <c r="F1194" s="24">
        <v>0.0</v>
      </c>
      <c r="G1194" s="15">
        <f t="shared" si="1"/>
        <v>11</v>
      </c>
      <c r="L1194" s="24">
        <f t="shared" si="2"/>
        <v>1901</v>
      </c>
    </row>
    <row r="1195">
      <c r="A1195" s="20" t="s">
        <v>434</v>
      </c>
      <c r="B1195" s="22">
        <v>43051.0</v>
      </c>
      <c r="C1195" s="24">
        <v>1339.4150000000002</v>
      </c>
      <c r="D1195" s="24">
        <v>19.28</v>
      </c>
      <c r="E1195" s="24">
        <v>1270.85335</v>
      </c>
      <c r="F1195" s="24">
        <v>1.0</v>
      </c>
      <c r="G1195" s="15">
        <f t="shared" si="1"/>
        <v>11</v>
      </c>
      <c r="L1195" s="24">
        <f t="shared" si="2"/>
        <v>1903</v>
      </c>
    </row>
    <row r="1196">
      <c r="A1196" s="20" t="s">
        <v>435</v>
      </c>
      <c r="B1196" s="22">
        <v>43051.0</v>
      </c>
      <c r="C1196" s="23">
        <v>36064.600000000006</v>
      </c>
      <c r="D1196" s="24">
        <v>462.40000000000003</v>
      </c>
      <c r="E1196" s="24">
        <v>545.06075</v>
      </c>
      <c r="F1196" s="24">
        <v>0.0</v>
      </c>
      <c r="G1196" s="15">
        <f t="shared" si="1"/>
        <v>11</v>
      </c>
      <c r="L1196" s="24">
        <f t="shared" si="2"/>
        <v>1901</v>
      </c>
    </row>
    <row r="1197">
      <c r="A1197" s="20" t="s">
        <v>435</v>
      </c>
      <c r="B1197" s="22">
        <v>43051.0</v>
      </c>
      <c r="C1197" s="23">
        <v>11160.270000000002</v>
      </c>
      <c r="D1197" s="24">
        <v>146.08</v>
      </c>
      <c r="E1197" s="24">
        <v>664.3143</v>
      </c>
      <c r="F1197" s="24">
        <v>1.0</v>
      </c>
      <c r="G1197" s="15">
        <f t="shared" si="1"/>
        <v>11</v>
      </c>
      <c r="L1197" s="24">
        <f t="shared" si="2"/>
        <v>1901</v>
      </c>
    </row>
    <row r="1198">
      <c r="A1198" s="20" t="s">
        <v>436</v>
      </c>
      <c r="B1198" s="22">
        <v>43051.0</v>
      </c>
      <c r="C1198" s="23">
        <v>39947.93000000001</v>
      </c>
      <c r="D1198" s="24">
        <v>589.32</v>
      </c>
      <c r="E1198" s="24">
        <v>4161.2558</v>
      </c>
      <c r="F1198" s="24">
        <v>0.0</v>
      </c>
      <c r="G1198" s="15">
        <f t="shared" si="1"/>
        <v>11</v>
      </c>
      <c r="L1198" s="24">
        <f t="shared" si="2"/>
        <v>1911</v>
      </c>
    </row>
    <row r="1199">
      <c r="A1199" s="20" t="s">
        <v>436</v>
      </c>
      <c r="B1199" s="22">
        <v>43051.0</v>
      </c>
      <c r="C1199" s="23">
        <v>33445.44500000001</v>
      </c>
      <c r="D1199" s="24">
        <v>519.7600000000001</v>
      </c>
      <c r="E1199" s="24">
        <v>22560.36055</v>
      </c>
      <c r="F1199" s="24">
        <v>1.0</v>
      </c>
      <c r="G1199" s="15">
        <f t="shared" si="1"/>
        <v>11</v>
      </c>
      <c r="L1199" s="24">
        <f t="shared" si="2"/>
        <v>1961</v>
      </c>
    </row>
    <row r="1200">
      <c r="A1200" s="20" t="s">
        <v>437</v>
      </c>
      <c r="B1200" s="22">
        <v>43051.0</v>
      </c>
      <c r="C1200" s="23">
        <v>6261.145</v>
      </c>
      <c r="D1200" s="24">
        <v>81.64</v>
      </c>
      <c r="E1200" s="24">
        <v>6.7028</v>
      </c>
      <c r="F1200" s="24">
        <v>0.0</v>
      </c>
      <c r="G1200" s="15">
        <f t="shared" si="1"/>
        <v>11</v>
      </c>
      <c r="L1200" s="24">
        <f t="shared" si="2"/>
        <v>1900</v>
      </c>
    </row>
    <row r="1201">
      <c r="A1201" s="20" t="s">
        <v>437</v>
      </c>
      <c r="B1201" s="22">
        <v>43051.0</v>
      </c>
      <c r="C1201" s="24">
        <v>1915.4850000000001</v>
      </c>
      <c r="D1201" s="24">
        <v>25.680000000000003</v>
      </c>
      <c r="E1201" s="24">
        <v>13.0806</v>
      </c>
      <c r="F1201" s="24">
        <v>1.0</v>
      </c>
      <c r="G1201" s="15">
        <f t="shared" si="1"/>
        <v>11</v>
      </c>
      <c r="L1201" s="24">
        <f t="shared" si="2"/>
        <v>1900</v>
      </c>
    </row>
    <row r="1202">
      <c r="A1202" s="20" t="s">
        <v>438</v>
      </c>
      <c r="B1202" s="22">
        <v>43051.0</v>
      </c>
      <c r="C1202" s="23">
        <v>7127.450000000001</v>
      </c>
      <c r="D1202" s="24">
        <v>97.12</v>
      </c>
      <c r="E1202" s="24">
        <v>8.7126</v>
      </c>
      <c r="F1202" s="24">
        <v>0.0</v>
      </c>
      <c r="G1202" s="15">
        <f t="shared" si="1"/>
        <v>11</v>
      </c>
      <c r="L1202" s="24">
        <f t="shared" si="2"/>
        <v>1900</v>
      </c>
    </row>
    <row r="1203">
      <c r="A1203" s="20" t="s">
        <v>438</v>
      </c>
      <c r="B1203" s="22">
        <v>43051.0</v>
      </c>
      <c r="C1203" s="23">
        <v>4775.925</v>
      </c>
      <c r="D1203" s="24">
        <v>68.67999999999999</v>
      </c>
      <c r="E1203" s="24">
        <v>38.20765</v>
      </c>
      <c r="F1203" s="24">
        <v>1.0</v>
      </c>
      <c r="G1203" s="15">
        <f t="shared" si="1"/>
        <v>11</v>
      </c>
      <c r="L1203" s="24">
        <f t="shared" si="2"/>
        <v>1900</v>
      </c>
    </row>
    <row r="1204">
      <c r="A1204" s="20" t="s">
        <v>439</v>
      </c>
      <c r="B1204" s="22">
        <v>43051.0</v>
      </c>
      <c r="C1204" s="24">
        <v>427.62500000000006</v>
      </c>
      <c r="D1204" s="24">
        <v>5.16</v>
      </c>
      <c r="E1204" s="24">
        <v>28.36015</v>
      </c>
      <c r="F1204" s="24">
        <v>0.0</v>
      </c>
      <c r="G1204" s="15">
        <f t="shared" si="1"/>
        <v>11</v>
      </c>
      <c r="L1204" s="24">
        <f t="shared" si="2"/>
        <v>1900</v>
      </c>
    </row>
    <row r="1205">
      <c r="A1205" s="20" t="s">
        <v>439</v>
      </c>
      <c r="B1205" s="22">
        <v>43051.0</v>
      </c>
      <c r="C1205" s="24">
        <v>470.745</v>
      </c>
      <c r="D1205" s="24">
        <v>5.36</v>
      </c>
      <c r="E1205" s="24">
        <v>531.9106</v>
      </c>
      <c r="F1205" s="24">
        <v>1.0</v>
      </c>
      <c r="G1205" s="15">
        <f t="shared" si="1"/>
        <v>11</v>
      </c>
      <c r="L1205" s="24">
        <f t="shared" si="2"/>
        <v>1901</v>
      </c>
    </row>
    <row r="1206">
      <c r="A1206" s="20" t="s">
        <v>440</v>
      </c>
      <c r="B1206" s="22">
        <v>43058.0</v>
      </c>
      <c r="C1206" s="24">
        <v>0.165</v>
      </c>
      <c r="D1206" s="24">
        <v>0.0</v>
      </c>
      <c r="E1206" s="24">
        <v>0.0</v>
      </c>
      <c r="F1206" s="24">
        <v>0.0</v>
      </c>
      <c r="G1206" s="15">
        <f t="shared" si="1"/>
        <v>11</v>
      </c>
      <c r="L1206" s="24">
        <f t="shared" si="2"/>
        <v>1899</v>
      </c>
    </row>
    <row r="1207">
      <c r="A1207" s="20" t="s">
        <v>427</v>
      </c>
      <c r="B1207" s="22">
        <v>43058.0</v>
      </c>
      <c r="C1207" s="23">
        <v>15280.925000000001</v>
      </c>
      <c r="D1207" s="24">
        <v>190.12</v>
      </c>
      <c r="E1207" s="24">
        <v>695.8542500000001</v>
      </c>
      <c r="F1207" s="24">
        <v>0.0</v>
      </c>
      <c r="G1207" s="15">
        <f t="shared" si="1"/>
        <v>11</v>
      </c>
      <c r="L1207" s="24">
        <f t="shared" si="2"/>
        <v>1901</v>
      </c>
    </row>
    <row r="1208">
      <c r="A1208" s="20" t="s">
        <v>427</v>
      </c>
      <c r="B1208" s="22">
        <v>43058.0</v>
      </c>
      <c r="C1208" s="23">
        <v>6087.785000000001</v>
      </c>
      <c r="D1208" s="24">
        <v>82.24000000000001</v>
      </c>
      <c r="E1208" s="24">
        <v>916.18215</v>
      </c>
      <c r="F1208" s="24">
        <v>1.0</v>
      </c>
      <c r="G1208" s="15">
        <f t="shared" si="1"/>
        <v>11</v>
      </c>
      <c r="L1208" s="24">
        <f t="shared" si="2"/>
        <v>1902</v>
      </c>
    </row>
    <row r="1209">
      <c r="A1209" s="20" t="s">
        <v>428</v>
      </c>
      <c r="B1209" s="22">
        <v>43058.0</v>
      </c>
      <c r="C1209" s="23">
        <v>33366.41</v>
      </c>
      <c r="D1209" s="24">
        <v>443.56000000000006</v>
      </c>
      <c r="E1209" s="24">
        <v>1038.0532500000002</v>
      </c>
      <c r="F1209" s="24">
        <v>0.0</v>
      </c>
      <c r="G1209" s="15">
        <f t="shared" si="1"/>
        <v>11</v>
      </c>
      <c r="L1209" s="24">
        <f t="shared" si="2"/>
        <v>1902</v>
      </c>
    </row>
    <row r="1210">
      <c r="A1210" s="20" t="s">
        <v>428</v>
      </c>
      <c r="B1210" s="22">
        <v>43058.0</v>
      </c>
      <c r="C1210" s="23">
        <v>3250.8300000000004</v>
      </c>
      <c r="D1210" s="24">
        <v>40.96000000000001</v>
      </c>
      <c r="E1210" s="24">
        <v>985.46435</v>
      </c>
      <c r="F1210" s="24">
        <v>1.0</v>
      </c>
      <c r="G1210" s="15">
        <f t="shared" si="1"/>
        <v>11</v>
      </c>
      <c r="L1210" s="24">
        <f t="shared" si="2"/>
        <v>1902</v>
      </c>
    </row>
    <row r="1211">
      <c r="A1211" s="20" t="s">
        <v>429</v>
      </c>
      <c r="B1211" s="22">
        <v>43058.0</v>
      </c>
      <c r="C1211" s="23">
        <v>96538.42</v>
      </c>
      <c r="D1211" s="24">
        <v>1130.48</v>
      </c>
      <c r="E1211" s="24">
        <v>0.0</v>
      </c>
      <c r="F1211" s="24">
        <v>0.0</v>
      </c>
      <c r="G1211" s="15">
        <f t="shared" si="1"/>
        <v>11</v>
      </c>
      <c r="L1211" s="24">
        <f t="shared" si="2"/>
        <v>1899</v>
      </c>
    </row>
    <row r="1212">
      <c r="A1212" s="20" t="s">
        <v>429</v>
      </c>
      <c r="B1212" s="22">
        <v>43058.0</v>
      </c>
      <c r="C1212" s="23">
        <v>25896.805</v>
      </c>
      <c r="D1212" s="24">
        <v>335.52</v>
      </c>
      <c r="E1212" s="24">
        <v>0.0</v>
      </c>
      <c r="F1212" s="24">
        <v>1.0</v>
      </c>
      <c r="G1212" s="15">
        <f t="shared" si="1"/>
        <v>11</v>
      </c>
      <c r="L1212" s="24">
        <f t="shared" si="2"/>
        <v>1899</v>
      </c>
    </row>
    <row r="1213">
      <c r="A1213" s="20" t="s">
        <v>430</v>
      </c>
      <c r="B1213" s="22">
        <v>43058.0</v>
      </c>
      <c r="C1213" s="24">
        <v>1020.9100000000001</v>
      </c>
      <c r="D1213" s="24">
        <v>14.96</v>
      </c>
      <c r="E1213" s="24">
        <v>197.41020000000003</v>
      </c>
      <c r="F1213" s="24">
        <v>0.0</v>
      </c>
      <c r="G1213" s="15">
        <f t="shared" si="1"/>
        <v>11</v>
      </c>
      <c r="L1213" s="24">
        <f t="shared" si="2"/>
        <v>1900</v>
      </c>
    </row>
    <row r="1214">
      <c r="A1214" s="20" t="s">
        <v>430</v>
      </c>
      <c r="B1214" s="22">
        <v>43058.0</v>
      </c>
      <c r="C1214" s="24">
        <v>929.9950000000001</v>
      </c>
      <c r="D1214" s="24">
        <v>14.52</v>
      </c>
      <c r="E1214" s="24">
        <v>2220.5963</v>
      </c>
      <c r="F1214" s="24">
        <v>1.0</v>
      </c>
      <c r="G1214" s="15">
        <f t="shared" si="1"/>
        <v>11</v>
      </c>
      <c r="L1214" s="24">
        <f t="shared" si="2"/>
        <v>1906</v>
      </c>
    </row>
    <row r="1215">
      <c r="A1215" s="20" t="s">
        <v>431</v>
      </c>
      <c r="B1215" s="22">
        <v>43058.0</v>
      </c>
      <c r="C1215" s="23">
        <v>11000.495</v>
      </c>
      <c r="D1215" s="24">
        <v>147.52</v>
      </c>
      <c r="E1215" s="24">
        <v>495.7446</v>
      </c>
      <c r="F1215" s="24">
        <v>0.0</v>
      </c>
      <c r="G1215" s="15">
        <f t="shared" si="1"/>
        <v>11</v>
      </c>
      <c r="L1215" s="24">
        <f t="shared" si="2"/>
        <v>1901</v>
      </c>
    </row>
    <row r="1216">
      <c r="A1216" s="20" t="s">
        <v>431</v>
      </c>
      <c r="B1216" s="22">
        <v>43058.0</v>
      </c>
      <c r="C1216" s="23">
        <v>6216.760000000001</v>
      </c>
      <c r="D1216" s="24">
        <v>84.80000000000001</v>
      </c>
      <c r="E1216" s="24">
        <v>1388.9395</v>
      </c>
      <c r="F1216" s="24">
        <v>1.0</v>
      </c>
      <c r="G1216" s="15">
        <f t="shared" si="1"/>
        <v>11</v>
      </c>
      <c r="L1216" s="24">
        <f t="shared" si="2"/>
        <v>1903</v>
      </c>
    </row>
    <row r="1217">
      <c r="A1217" s="20" t="s">
        <v>432</v>
      </c>
      <c r="B1217" s="22">
        <v>43058.0</v>
      </c>
      <c r="C1217" s="23">
        <v>3156.4500000000003</v>
      </c>
      <c r="D1217" s="24">
        <v>46.32</v>
      </c>
      <c r="E1217" s="24">
        <v>148.9956</v>
      </c>
      <c r="F1217" s="24">
        <v>0.0</v>
      </c>
      <c r="G1217" s="15">
        <f t="shared" si="1"/>
        <v>11</v>
      </c>
      <c r="L1217" s="24">
        <f t="shared" si="2"/>
        <v>1900</v>
      </c>
    </row>
    <row r="1218">
      <c r="A1218" s="20" t="s">
        <v>432</v>
      </c>
      <c r="B1218" s="22">
        <v>43058.0</v>
      </c>
      <c r="C1218" s="24">
        <v>2471.37</v>
      </c>
      <c r="D1218" s="24">
        <v>39.120000000000005</v>
      </c>
      <c r="E1218" s="24">
        <v>330.38070000000005</v>
      </c>
      <c r="F1218" s="24">
        <v>1.0</v>
      </c>
      <c r="G1218" s="15">
        <f t="shared" si="1"/>
        <v>11</v>
      </c>
      <c r="L1218" s="24">
        <f t="shared" si="2"/>
        <v>1900</v>
      </c>
    </row>
    <row r="1219">
      <c r="A1219" s="20" t="s">
        <v>433</v>
      </c>
      <c r="B1219" s="22">
        <v>43058.0</v>
      </c>
      <c r="C1219" s="24">
        <v>1573.5500000000002</v>
      </c>
      <c r="D1219" s="24">
        <v>20.080000000000002</v>
      </c>
      <c r="E1219" s="24">
        <v>0.0</v>
      </c>
      <c r="F1219" s="24">
        <v>0.0</v>
      </c>
      <c r="G1219" s="15">
        <f t="shared" si="1"/>
        <v>11</v>
      </c>
      <c r="L1219" s="24">
        <f t="shared" si="2"/>
        <v>1899</v>
      </c>
    </row>
    <row r="1220">
      <c r="A1220" s="20" t="s">
        <v>433</v>
      </c>
      <c r="B1220" s="22">
        <v>43058.0</v>
      </c>
      <c r="C1220" s="24">
        <v>468.93000000000006</v>
      </c>
      <c r="D1220" s="24">
        <v>5.920000000000001</v>
      </c>
      <c r="E1220" s="24">
        <v>0.0</v>
      </c>
      <c r="F1220" s="24">
        <v>1.0</v>
      </c>
      <c r="G1220" s="15">
        <f t="shared" si="1"/>
        <v>11</v>
      </c>
      <c r="L1220" s="24">
        <f t="shared" si="2"/>
        <v>1899</v>
      </c>
    </row>
    <row r="1221">
      <c r="A1221" s="20" t="s">
        <v>434</v>
      </c>
      <c r="B1221" s="22">
        <v>43058.0</v>
      </c>
      <c r="C1221" s="24">
        <v>2568.335</v>
      </c>
      <c r="D1221" s="24">
        <v>35.44</v>
      </c>
      <c r="E1221" s="24">
        <v>372.27970000000005</v>
      </c>
      <c r="F1221" s="24">
        <v>0.0</v>
      </c>
      <c r="G1221" s="15">
        <f t="shared" si="1"/>
        <v>11</v>
      </c>
      <c r="L1221" s="24">
        <f t="shared" si="2"/>
        <v>1901</v>
      </c>
    </row>
    <row r="1222">
      <c r="A1222" s="20" t="s">
        <v>434</v>
      </c>
      <c r="B1222" s="22">
        <v>43058.0</v>
      </c>
      <c r="C1222" s="24">
        <v>1036.1450000000002</v>
      </c>
      <c r="D1222" s="24">
        <v>15.280000000000001</v>
      </c>
      <c r="E1222" s="24">
        <v>1257.5823</v>
      </c>
      <c r="F1222" s="24">
        <v>1.0</v>
      </c>
      <c r="G1222" s="15">
        <f t="shared" si="1"/>
        <v>11</v>
      </c>
      <c r="L1222" s="24">
        <f t="shared" si="2"/>
        <v>1903</v>
      </c>
    </row>
    <row r="1223">
      <c r="A1223" s="20" t="s">
        <v>435</v>
      </c>
      <c r="B1223" s="22">
        <v>43058.0</v>
      </c>
      <c r="C1223" s="23">
        <v>37364.195</v>
      </c>
      <c r="D1223" s="24">
        <v>479.1600000000001</v>
      </c>
      <c r="E1223" s="24">
        <v>543.67755</v>
      </c>
      <c r="F1223" s="24">
        <v>0.0</v>
      </c>
      <c r="G1223" s="15">
        <f t="shared" si="1"/>
        <v>11</v>
      </c>
      <c r="L1223" s="24">
        <f t="shared" si="2"/>
        <v>1901</v>
      </c>
    </row>
    <row r="1224">
      <c r="A1224" s="20" t="s">
        <v>435</v>
      </c>
      <c r="B1224" s="22">
        <v>43058.0</v>
      </c>
      <c r="C1224" s="23">
        <v>12420.265000000001</v>
      </c>
      <c r="D1224" s="24">
        <v>160.24</v>
      </c>
      <c r="E1224" s="24">
        <v>727.16215</v>
      </c>
      <c r="F1224" s="24">
        <v>1.0</v>
      </c>
      <c r="G1224" s="15">
        <f t="shared" si="1"/>
        <v>11</v>
      </c>
      <c r="L1224" s="24">
        <f t="shared" si="2"/>
        <v>1901</v>
      </c>
    </row>
    <row r="1225">
      <c r="A1225" s="20" t="s">
        <v>436</v>
      </c>
      <c r="B1225" s="22">
        <v>43058.0</v>
      </c>
      <c r="C1225" s="23">
        <v>39819.725000000006</v>
      </c>
      <c r="D1225" s="24">
        <v>574.32</v>
      </c>
      <c r="E1225" s="24">
        <v>3852.3251000000005</v>
      </c>
      <c r="F1225" s="24">
        <v>0.0</v>
      </c>
      <c r="G1225" s="15">
        <f t="shared" si="1"/>
        <v>11</v>
      </c>
      <c r="L1225" s="24">
        <f t="shared" si="2"/>
        <v>1910</v>
      </c>
    </row>
    <row r="1226">
      <c r="A1226" s="20" t="s">
        <v>436</v>
      </c>
      <c r="B1226" s="22">
        <v>43058.0</v>
      </c>
      <c r="C1226" s="23">
        <v>32225.435</v>
      </c>
      <c r="D1226" s="24">
        <v>485.48</v>
      </c>
      <c r="E1226" s="24">
        <v>20696.455</v>
      </c>
      <c r="F1226" s="24">
        <v>1.0</v>
      </c>
      <c r="G1226" s="15">
        <f t="shared" si="1"/>
        <v>11</v>
      </c>
      <c r="L1226" s="24">
        <f t="shared" si="2"/>
        <v>1956</v>
      </c>
    </row>
    <row r="1227">
      <c r="A1227" s="20" t="s">
        <v>437</v>
      </c>
      <c r="B1227" s="22">
        <v>43058.0</v>
      </c>
      <c r="C1227" s="23">
        <v>6094.275000000001</v>
      </c>
      <c r="D1227" s="24">
        <v>78.36000000000001</v>
      </c>
      <c r="E1227" s="24">
        <v>6.00145</v>
      </c>
      <c r="F1227" s="24">
        <v>0.0</v>
      </c>
      <c r="G1227" s="15">
        <f t="shared" si="1"/>
        <v>11</v>
      </c>
      <c r="L1227" s="24">
        <f t="shared" si="2"/>
        <v>1900</v>
      </c>
    </row>
    <row r="1228">
      <c r="A1228" s="20" t="s">
        <v>437</v>
      </c>
      <c r="B1228" s="22">
        <v>43058.0</v>
      </c>
      <c r="C1228" s="24">
        <v>2358.5650000000005</v>
      </c>
      <c r="D1228" s="24">
        <v>29.080000000000002</v>
      </c>
      <c r="E1228" s="24">
        <v>13.3926</v>
      </c>
      <c r="F1228" s="24">
        <v>1.0</v>
      </c>
      <c r="G1228" s="15">
        <f t="shared" si="1"/>
        <v>11</v>
      </c>
      <c r="L1228" s="24">
        <f t="shared" si="2"/>
        <v>1900</v>
      </c>
    </row>
    <row r="1229">
      <c r="A1229" s="20" t="s">
        <v>438</v>
      </c>
      <c r="B1229" s="22">
        <v>43058.0</v>
      </c>
      <c r="C1229" s="23">
        <v>7588.515</v>
      </c>
      <c r="D1229" s="24">
        <v>101.80000000000001</v>
      </c>
      <c r="E1229" s="24">
        <v>8.4214</v>
      </c>
      <c r="F1229" s="24">
        <v>0.0</v>
      </c>
      <c r="G1229" s="15">
        <f t="shared" si="1"/>
        <v>11</v>
      </c>
      <c r="L1229" s="24">
        <f t="shared" si="2"/>
        <v>1900</v>
      </c>
    </row>
    <row r="1230">
      <c r="A1230" s="20" t="s">
        <v>438</v>
      </c>
      <c r="B1230" s="22">
        <v>43058.0</v>
      </c>
      <c r="C1230" s="23">
        <v>4969.8</v>
      </c>
      <c r="D1230" s="24">
        <v>69.24</v>
      </c>
      <c r="E1230" s="24">
        <v>34.8075</v>
      </c>
      <c r="F1230" s="24">
        <v>1.0</v>
      </c>
      <c r="G1230" s="15">
        <f t="shared" si="1"/>
        <v>11</v>
      </c>
      <c r="L1230" s="24">
        <f t="shared" si="2"/>
        <v>1900</v>
      </c>
    </row>
    <row r="1231">
      <c r="A1231" s="20" t="s">
        <v>439</v>
      </c>
      <c r="B1231" s="22">
        <v>43058.0</v>
      </c>
      <c r="C1231" s="24">
        <v>892.3750000000001</v>
      </c>
      <c r="D1231" s="24">
        <v>14.240000000000002</v>
      </c>
      <c r="E1231" s="24">
        <v>195.8398</v>
      </c>
      <c r="F1231" s="24">
        <v>0.0</v>
      </c>
      <c r="G1231" s="15">
        <f t="shared" si="1"/>
        <v>11</v>
      </c>
      <c r="L1231" s="24">
        <f t="shared" si="2"/>
        <v>1900</v>
      </c>
    </row>
    <row r="1232">
      <c r="A1232" s="20" t="s">
        <v>439</v>
      </c>
      <c r="B1232" s="22">
        <v>43058.0</v>
      </c>
      <c r="C1232" s="24">
        <v>1295.4700000000003</v>
      </c>
      <c r="D1232" s="24">
        <v>21.8</v>
      </c>
      <c r="E1232" s="24">
        <v>4805.9680499999995</v>
      </c>
      <c r="F1232" s="24">
        <v>1.0</v>
      </c>
      <c r="G1232" s="15">
        <f t="shared" si="1"/>
        <v>11</v>
      </c>
      <c r="L1232" s="24">
        <f t="shared" si="2"/>
        <v>1913</v>
      </c>
    </row>
    <row r="1233">
      <c r="A1233" s="20" t="s">
        <v>427</v>
      </c>
      <c r="B1233" s="22">
        <v>43065.0</v>
      </c>
      <c r="C1233" s="23">
        <v>42084.57</v>
      </c>
      <c r="D1233" s="24">
        <v>476.08000000000004</v>
      </c>
      <c r="E1233" s="24">
        <v>2966.9666</v>
      </c>
      <c r="F1233" s="24">
        <v>0.0</v>
      </c>
      <c r="G1233" s="15">
        <f t="shared" si="1"/>
        <v>11</v>
      </c>
      <c r="L1233" s="24">
        <f t="shared" si="2"/>
        <v>1908</v>
      </c>
    </row>
    <row r="1234">
      <c r="A1234" s="20" t="s">
        <v>427</v>
      </c>
      <c r="B1234" s="22">
        <v>43065.0</v>
      </c>
      <c r="C1234" s="23">
        <v>23601.105</v>
      </c>
      <c r="D1234" s="24">
        <v>278.56</v>
      </c>
      <c r="E1234" s="24">
        <v>4834.80985</v>
      </c>
      <c r="F1234" s="24">
        <v>1.0</v>
      </c>
      <c r="G1234" s="15">
        <f t="shared" si="1"/>
        <v>11</v>
      </c>
      <c r="L1234" s="24">
        <f t="shared" si="2"/>
        <v>1913</v>
      </c>
    </row>
    <row r="1235">
      <c r="A1235" s="20" t="s">
        <v>428</v>
      </c>
      <c r="B1235" s="22">
        <v>43065.0</v>
      </c>
      <c r="C1235" s="23">
        <v>67910.975</v>
      </c>
      <c r="D1235" s="24">
        <v>847.96</v>
      </c>
      <c r="E1235" s="24">
        <v>856.2144499999999</v>
      </c>
      <c r="F1235" s="24">
        <v>0.0</v>
      </c>
      <c r="G1235" s="15">
        <f t="shared" si="1"/>
        <v>11</v>
      </c>
      <c r="L1235" s="24">
        <f t="shared" si="2"/>
        <v>1902</v>
      </c>
    </row>
    <row r="1236">
      <c r="A1236" s="20" t="s">
        <v>428</v>
      </c>
      <c r="B1236" s="22">
        <v>43065.0</v>
      </c>
      <c r="C1236" s="23">
        <v>9235.655</v>
      </c>
      <c r="D1236" s="24">
        <v>102.48</v>
      </c>
      <c r="E1236" s="24">
        <v>618.61605</v>
      </c>
      <c r="F1236" s="24">
        <v>1.0</v>
      </c>
      <c r="G1236" s="15">
        <f t="shared" si="1"/>
        <v>11</v>
      </c>
      <c r="L1236" s="24">
        <f t="shared" si="2"/>
        <v>1901</v>
      </c>
    </row>
    <row r="1237">
      <c r="A1237" s="20" t="s">
        <v>429</v>
      </c>
      <c r="B1237" s="22">
        <v>43065.0</v>
      </c>
      <c r="C1237" s="23">
        <v>251366.665</v>
      </c>
      <c r="D1237" s="24">
        <v>2848.36</v>
      </c>
      <c r="E1237" s="24">
        <v>0.0</v>
      </c>
      <c r="F1237" s="24">
        <v>0.0</v>
      </c>
      <c r="G1237" s="15">
        <f t="shared" si="1"/>
        <v>11</v>
      </c>
      <c r="L1237" s="24">
        <f t="shared" si="2"/>
        <v>1899</v>
      </c>
    </row>
    <row r="1238">
      <c r="A1238" s="20" t="s">
        <v>429</v>
      </c>
      <c r="B1238" s="22">
        <v>43065.0</v>
      </c>
      <c r="C1238" s="23">
        <v>92912.765</v>
      </c>
      <c r="D1238" s="24">
        <v>1109.24</v>
      </c>
      <c r="E1238" s="24">
        <v>0.0</v>
      </c>
      <c r="F1238" s="24">
        <v>1.0</v>
      </c>
      <c r="G1238" s="15">
        <f t="shared" si="1"/>
        <v>11</v>
      </c>
      <c r="L1238" s="24">
        <f t="shared" si="2"/>
        <v>1899</v>
      </c>
    </row>
    <row r="1239">
      <c r="A1239" s="20" t="s">
        <v>430</v>
      </c>
      <c r="B1239" s="22">
        <v>43065.0</v>
      </c>
      <c r="C1239" s="24">
        <v>1961.2450000000001</v>
      </c>
      <c r="D1239" s="24">
        <v>25.32</v>
      </c>
      <c r="E1239" s="24">
        <v>348.31225</v>
      </c>
      <c r="F1239" s="24">
        <v>0.0</v>
      </c>
      <c r="G1239" s="15">
        <f t="shared" si="1"/>
        <v>11</v>
      </c>
      <c r="L1239" s="24">
        <f t="shared" si="2"/>
        <v>1900</v>
      </c>
    </row>
    <row r="1240">
      <c r="A1240" s="20" t="s">
        <v>430</v>
      </c>
      <c r="B1240" s="22">
        <v>43065.0</v>
      </c>
      <c r="C1240" s="24">
        <v>1484.01</v>
      </c>
      <c r="D1240" s="24">
        <v>21.52</v>
      </c>
      <c r="E1240" s="24">
        <v>2346.1815</v>
      </c>
      <c r="F1240" s="24">
        <v>1.0</v>
      </c>
      <c r="G1240" s="15">
        <f t="shared" si="1"/>
        <v>11</v>
      </c>
      <c r="L1240" s="24">
        <f t="shared" si="2"/>
        <v>1906</v>
      </c>
    </row>
    <row r="1241">
      <c r="A1241" s="20" t="s">
        <v>431</v>
      </c>
      <c r="B1241" s="22">
        <v>43065.0</v>
      </c>
      <c r="C1241" s="23">
        <v>24940.245000000003</v>
      </c>
      <c r="D1241" s="24">
        <v>317.36</v>
      </c>
      <c r="E1241" s="24">
        <v>812.5351</v>
      </c>
      <c r="F1241" s="24">
        <v>0.0</v>
      </c>
      <c r="G1241" s="15">
        <f t="shared" si="1"/>
        <v>11</v>
      </c>
      <c r="L1241" s="24">
        <f t="shared" si="2"/>
        <v>1902</v>
      </c>
    </row>
    <row r="1242">
      <c r="A1242" s="20" t="s">
        <v>431</v>
      </c>
      <c r="B1242" s="22">
        <v>43065.0</v>
      </c>
      <c r="C1242" s="23">
        <v>16563.47</v>
      </c>
      <c r="D1242" s="24">
        <v>210.84000000000003</v>
      </c>
      <c r="E1242" s="24">
        <v>2478.54295</v>
      </c>
      <c r="F1242" s="24">
        <v>1.0</v>
      </c>
      <c r="G1242" s="15">
        <f t="shared" si="1"/>
        <v>11</v>
      </c>
      <c r="L1242" s="24">
        <f t="shared" si="2"/>
        <v>1906</v>
      </c>
    </row>
    <row r="1243">
      <c r="A1243" s="20" t="s">
        <v>432</v>
      </c>
      <c r="B1243" s="22">
        <v>43065.0</v>
      </c>
      <c r="C1243" s="23">
        <v>6541.205000000001</v>
      </c>
      <c r="D1243" s="24">
        <v>72.8</v>
      </c>
      <c r="E1243" s="24">
        <v>217.3678</v>
      </c>
      <c r="F1243" s="24">
        <v>0.0</v>
      </c>
      <c r="G1243" s="15">
        <f t="shared" si="1"/>
        <v>11</v>
      </c>
      <c r="L1243" s="24">
        <f t="shared" si="2"/>
        <v>1900</v>
      </c>
    </row>
    <row r="1244">
      <c r="A1244" s="20" t="s">
        <v>432</v>
      </c>
      <c r="B1244" s="22">
        <v>43065.0</v>
      </c>
      <c r="C1244" s="23">
        <v>8404.055</v>
      </c>
      <c r="D1244" s="24">
        <v>85.36000000000001</v>
      </c>
      <c r="E1244" s="24">
        <v>546.8216</v>
      </c>
      <c r="F1244" s="24">
        <v>1.0</v>
      </c>
      <c r="G1244" s="15">
        <f t="shared" si="1"/>
        <v>11</v>
      </c>
      <c r="L1244" s="24">
        <f t="shared" si="2"/>
        <v>1901</v>
      </c>
    </row>
    <row r="1245">
      <c r="A1245" s="20" t="s">
        <v>433</v>
      </c>
      <c r="B1245" s="22">
        <v>43065.0</v>
      </c>
      <c r="C1245" s="23">
        <v>4750.68</v>
      </c>
      <c r="D1245" s="24">
        <v>56.56</v>
      </c>
      <c r="E1245" s="24">
        <v>0.0</v>
      </c>
      <c r="F1245" s="24">
        <v>0.0</v>
      </c>
      <c r="G1245" s="15">
        <f t="shared" si="1"/>
        <v>11</v>
      </c>
      <c r="L1245" s="24">
        <f t="shared" si="2"/>
        <v>1899</v>
      </c>
    </row>
    <row r="1246">
      <c r="A1246" s="20" t="s">
        <v>433</v>
      </c>
      <c r="B1246" s="22">
        <v>43065.0</v>
      </c>
      <c r="C1246" s="24">
        <v>1973.8400000000004</v>
      </c>
      <c r="D1246" s="24">
        <v>21.480000000000004</v>
      </c>
      <c r="E1246" s="24">
        <v>0.0</v>
      </c>
      <c r="F1246" s="24">
        <v>1.0</v>
      </c>
      <c r="G1246" s="15">
        <f t="shared" si="1"/>
        <v>11</v>
      </c>
      <c r="L1246" s="24">
        <f t="shared" si="2"/>
        <v>1899</v>
      </c>
    </row>
    <row r="1247">
      <c r="A1247" s="20" t="s">
        <v>434</v>
      </c>
      <c r="B1247" s="22">
        <v>43065.0</v>
      </c>
      <c r="C1247" s="23">
        <v>5263.830000000001</v>
      </c>
      <c r="D1247" s="24">
        <v>67.76</v>
      </c>
      <c r="E1247" s="24">
        <v>681.81945</v>
      </c>
      <c r="F1247" s="24">
        <v>0.0</v>
      </c>
      <c r="G1247" s="15">
        <f t="shared" si="1"/>
        <v>11</v>
      </c>
      <c r="L1247" s="24">
        <f t="shared" si="2"/>
        <v>1901</v>
      </c>
    </row>
    <row r="1248">
      <c r="A1248" s="20" t="s">
        <v>434</v>
      </c>
      <c r="B1248" s="22">
        <v>43065.0</v>
      </c>
      <c r="C1248" s="24">
        <v>2217.16</v>
      </c>
      <c r="D1248" s="24">
        <v>28.960000000000004</v>
      </c>
      <c r="E1248" s="24">
        <v>2134.8782</v>
      </c>
      <c r="F1248" s="24">
        <v>1.0</v>
      </c>
      <c r="G1248" s="15">
        <f t="shared" si="1"/>
        <v>11</v>
      </c>
      <c r="L1248" s="24">
        <f t="shared" si="2"/>
        <v>1905</v>
      </c>
    </row>
    <row r="1249">
      <c r="A1249" s="20" t="s">
        <v>435</v>
      </c>
      <c r="B1249" s="22">
        <v>43065.0</v>
      </c>
      <c r="C1249" s="23">
        <v>107911.265</v>
      </c>
      <c r="D1249" s="24">
        <v>1303.4</v>
      </c>
      <c r="E1249" s="24">
        <v>1265.61695</v>
      </c>
      <c r="F1249" s="24">
        <v>0.0</v>
      </c>
      <c r="G1249" s="15">
        <f t="shared" si="1"/>
        <v>11</v>
      </c>
      <c r="L1249" s="24">
        <f t="shared" si="2"/>
        <v>1903</v>
      </c>
    </row>
    <row r="1250">
      <c r="A1250" s="20" t="s">
        <v>435</v>
      </c>
      <c r="B1250" s="22">
        <v>43065.0</v>
      </c>
      <c r="C1250" s="23">
        <v>50206.530000000006</v>
      </c>
      <c r="D1250" s="24">
        <v>618.24</v>
      </c>
      <c r="E1250" s="24">
        <v>1872.4225000000001</v>
      </c>
      <c r="F1250" s="24">
        <v>1.0</v>
      </c>
      <c r="G1250" s="15">
        <f t="shared" si="1"/>
        <v>11</v>
      </c>
      <c r="L1250" s="24">
        <f t="shared" si="2"/>
        <v>1905</v>
      </c>
    </row>
    <row r="1251">
      <c r="A1251" s="20" t="s">
        <v>436</v>
      </c>
      <c r="B1251" s="22">
        <v>43065.0</v>
      </c>
      <c r="C1251" s="23">
        <v>101031.37000000001</v>
      </c>
      <c r="D1251" s="24">
        <v>1333.5200000000002</v>
      </c>
      <c r="E1251" s="24">
        <v>8395.4936</v>
      </c>
      <c r="F1251" s="24">
        <v>0.0</v>
      </c>
      <c r="G1251" s="15">
        <f t="shared" si="1"/>
        <v>11</v>
      </c>
      <c r="L1251" s="24">
        <f t="shared" si="2"/>
        <v>1922</v>
      </c>
    </row>
    <row r="1252">
      <c r="A1252" s="20" t="s">
        <v>436</v>
      </c>
      <c r="B1252" s="22">
        <v>43065.0</v>
      </c>
      <c r="C1252" s="23">
        <v>106604.13500000001</v>
      </c>
      <c r="D1252" s="24">
        <v>1404.44</v>
      </c>
      <c r="E1252" s="24">
        <v>41339.568400000004</v>
      </c>
      <c r="F1252" s="24">
        <v>1.0</v>
      </c>
      <c r="G1252" s="15">
        <f t="shared" si="1"/>
        <v>11</v>
      </c>
      <c r="L1252" s="24">
        <f t="shared" si="2"/>
        <v>2013</v>
      </c>
    </row>
    <row r="1253">
      <c r="A1253" s="20" t="s">
        <v>437</v>
      </c>
      <c r="B1253" s="22">
        <v>43065.0</v>
      </c>
      <c r="C1253" s="23">
        <v>16325.54</v>
      </c>
      <c r="D1253" s="24">
        <v>198.12</v>
      </c>
      <c r="E1253" s="24">
        <v>8.42335</v>
      </c>
      <c r="F1253" s="24">
        <v>0.0</v>
      </c>
      <c r="G1253" s="15">
        <f t="shared" si="1"/>
        <v>11</v>
      </c>
      <c r="L1253" s="24">
        <f t="shared" si="2"/>
        <v>1900</v>
      </c>
    </row>
    <row r="1254">
      <c r="A1254" s="20" t="s">
        <v>437</v>
      </c>
      <c r="B1254" s="22">
        <v>43065.0</v>
      </c>
      <c r="C1254" s="23">
        <v>7618.05</v>
      </c>
      <c r="D1254" s="24">
        <v>92.08</v>
      </c>
      <c r="E1254" s="24">
        <v>17.746950000000002</v>
      </c>
      <c r="F1254" s="24">
        <v>1.0</v>
      </c>
      <c r="G1254" s="15">
        <f t="shared" si="1"/>
        <v>11</v>
      </c>
      <c r="L1254" s="24">
        <f t="shared" si="2"/>
        <v>1900</v>
      </c>
    </row>
    <row r="1255">
      <c r="A1255" s="20" t="s">
        <v>438</v>
      </c>
      <c r="B1255" s="22">
        <v>43065.0</v>
      </c>
      <c r="C1255" s="23">
        <v>18651.49</v>
      </c>
      <c r="D1255" s="24">
        <v>236.64000000000001</v>
      </c>
      <c r="E1255" s="24">
        <v>11.360050000000001</v>
      </c>
      <c r="F1255" s="24">
        <v>0.0</v>
      </c>
      <c r="G1255" s="15">
        <f t="shared" si="1"/>
        <v>11</v>
      </c>
      <c r="L1255" s="24">
        <f t="shared" si="2"/>
        <v>1900</v>
      </c>
    </row>
    <row r="1256">
      <c r="A1256" s="20" t="s">
        <v>438</v>
      </c>
      <c r="B1256" s="22">
        <v>43065.0</v>
      </c>
      <c r="C1256" s="23">
        <v>15457.420000000002</v>
      </c>
      <c r="D1256" s="24">
        <v>204.08</v>
      </c>
      <c r="E1256" s="24">
        <v>43.9556</v>
      </c>
      <c r="F1256" s="24">
        <v>1.0</v>
      </c>
      <c r="G1256" s="15">
        <f t="shared" si="1"/>
        <v>11</v>
      </c>
      <c r="L1256" s="24">
        <f t="shared" si="2"/>
        <v>1900</v>
      </c>
    </row>
    <row r="1257">
      <c r="A1257" s="20" t="s">
        <v>439</v>
      </c>
      <c r="B1257" s="22">
        <v>43065.0</v>
      </c>
      <c r="C1257" s="24">
        <v>2033.2400000000002</v>
      </c>
      <c r="D1257" s="24">
        <v>28.24</v>
      </c>
      <c r="E1257" s="24">
        <v>196.15765000000002</v>
      </c>
      <c r="F1257" s="24">
        <v>0.0</v>
      </c>
      <c r="G1257" s="15">
        <f t="shared" si="1"/>
        <v>11</v>
      </c>
      <c r="L1257" s="24">
        <f t="shared" si="2"/>
        <v>1900</v>
      </c>
    </row>
    <row r="1258">
      <c r="A1258" s="20" t="s">
        <v>439</v>
      </c>
      <c r="B1258" s="22">
        <v>43065.0</v>
      </c>
      <c r="C1258" s="24">
        <v>2871.0000000000005</v>
      </c>
      <c r="D1258" s="24">
        <v>42.52</v>
      </c>
      <c r="E1258" s="24">
        <v>2951.2548</v>
      </c>
      <c r="F1258" s="24">
        <v>1.0</v>
      </c>
      <c r="G1258" s="15">
        <f t="shared" si="1"/>
        <v>11</v>
      </c>
      <c r="L1258" s="24">
        <f t="shared" si="2"/>
        <v>1908</v>
      </c>
    </row>
    <row r="1259">
      <c r="A1259" s="20" t="s">
        <v>427</v>
      </c>
      <c r="B1259" s="22">
        <v>43072.0</v>
      </c>
      <c r="C1259" s="23">
        <v>18853.945000000003</v>
      </c>
      <c r="D1259" s="24">
        <v>246.8</v>
      </c>
      <c r="E1259" s="24">
        <v>807.0283000000001</v>
      </c>
      <c r="F1259" s="24">
        <v>0.0</v>
      </c>
      <c r="G1259" s="15">
        <f t="shared" si="1"/>
        <v>12</v>
      </c>
      <c r="L1259" s="24">
        <f t="shared" si="2"/>
        <v>1902</v>
      </c>
    </row>
    <row r="1260">
      <c r="A1260" s="20" t="s">
        <v>427</v>
      </c>
      <c r="B1260" s="22">
        <v>43072.0</v>
      </c>
      <c r="C1260" s="23">
        <v>9542.115</v>
      </c>
      <c r="D1260" s="24">
        <v>131.88</v>
      </c>
      <c r="E1260" s="24">
        <v>1316.9988</v>
      </c>
      <c r="F1260" s="24">
        <v>1.0</v>
      </c>
      <c r="G1260" s="15">
        <f t="shared" si="1"/>
        <v>12</v>
      </c>
      <c r="L1260" s="24">
        <f t="shared" si="2"/>
        <v>1903</v>
      </c>
    </row>
    <row r="1261">
      <c r="A1261" s="20" t="s">
        <v>428</v>
      </c>
      <c r="B1261" s="22">
        <v>43072.0</v>
      </c>
      <c r="C1261" s="23">
        <v>32897.425</v>
      </c>
      <c r="D1261" s="24">
        <v>455.36000000000007</v>
      </c>
      <c r="E1261" s="24">
        <v>808.2841</v>
      </c>
      <c r="F1261" s="24">
        <v>0.0</v>
      </c>
      <c r="G1261" s="15">
        <f t="shared" si="1"/>
        <v>12</v>
      </c>
      <c r="L1261" s="24">
        <f t="shared" si="2"/>
        <v>1902</v>
      </c>
    </row>
    <row r="1262">
      <c r="A1262" s="20" t="s">
        <v>428</v>
      </c>
      <c r="B1262" s="22">
        <v>43072.0</v>
      </c>
      <c r="C1262" s="23">
        <v>4206.125</v>
      </c>
      <c r="D1262" s="24">
        <v>52.52000000000001</v>
      </c>
      <c r="E1262" s="24">
        <v>683.64335</v>
      </c>
      <c r="F1262" s="24">
        <v>1.0</v>
      </c>
      <c r="G1262" s="15">
        <f t="shared" si="1"/>
        <v>12</v>
      </c>
      <c r="L1262" s="24">
        <f t="shared" si="2"/>
        <v>1901</v>
      </c>
    </row>
    <row r="1263">
      <c r="A1263" s="20" t="s">
        <v>429</v>
      </c>
      <c r="B1263" s="22">
        <v>43072.0</v>
      </c>
      <c r="C1263" s="23">
        <v>104224.56000000001</v>
      </c>
      <c r="D1263" s="24">
        <v>1304.96</v>
      </c>
      <c r="E1263" s="24">
        <v>0.0</v>
      </c>
      <c r="F1263" s="24">
        <v>0.0</v>
      </c>
      <c r="G1263" s="15">
        <f t="shared" si="1"/>
        <v>12</v>
      </c>
      <c r="L1263" s="24">
        <f t="shared" si="2"/>
        <v>1899</v>
      </c>
    </row>
    <row r="1264">
      <c r="A1264" s="20" t="s">
        <v>429</v>
      </c>
      <c r="B1264" s="22">
        <v>43072.0</v>
      </c>
      <c r="C1264" s="23">
        <v>33693.22</v>
      </c>
      <c r="D1264" s="24">
        <v>455.88000000000005</v>
      </c>
      <c r="E1264" s="24">
        <v>0.0</v>
      </c>
      <c r="F1264" s="24">
        <v>1.0</v>
      </c>
      <c r="G1264" s="15">
        <f t="shared" si="1"/>
        <v>12</v>
      </c>
      <c r="L1264" s="24">
        <f t="shared" si="2"/>
        <v>1899</v>
      </c>
    </row>
    <row r="1265">
      <c r="A1265" s="20" t="s">
        <v>430</v>
      </c>
      <c r="B1265" s="22">
        <v>43072.0</v>
      </c>
      <c r="C1265" s="24">
        <v>1155.3300000000002</v>
      </c>
      <c r="D1265" s="24">
        <v>16.76</v>
      </c>
      <c r="E1265" s="24">
        <v>247.79950000000002</v>
      </c>
      <c r="F1265" s="24">
        <v>0.0</v>
      </c>
      <c r="G1265" s="15">
        <f t="shared" si="1"/>
        <v>12</v>
      </c>
      <c r="L1265" s="24">
        <f t="shared" si="2"/>
        <v>1900</v>
      </c>
    </row>
    <row r="1266">
      <c r="A1266" s="20" t="s">
        <v>430</v>
      </c>
      <c r="B1266" s="22">
        <v>43072.0</v>
      </c>
      <c r="C1266" s="24">
        <v>1236.18</v>
      </c>
      <c r="D1266" s="24">
        <v>18.76</v>
      </c>
      <c r="E1266" s="24">
        <v>2228.31765</v>
      </c>
      <c r="F1266" s="24">
        <v>1.0</v>
      </c>
      <c r="G1266" s="15">
        <f t="shared" si="1"/>
        <v>12</v>
      </c>
      <c r="L1266" s="24">
        <f t="shared" si="2"/>
        <v>1906</v>
      </c>
    </row>
    <row r="1267">
      <c r="A1267" s="20" t="s">
        <v>431</v>
      </c>
      <c r="B1267" s="22">
        <v>43072.0</v>
      </c>
      <c r="C1267" s="23">
        <v>12332.870000000003</v>
      </c>
      <c r="D1267" s="24">
        <v>172.76</v>
      </c>
      <c r="E1267" s="24">
        <v>447.58090000000004</v>
      </c>
      <c r="F1267" s="24">
        <v>0.0</v>
      </c>
      <c r="G1267" s="15">
        <f t="shared" si="1"/>
        <v>12</v>
      </c>
      <c r="L1267" s="24">
        <f t="shared" si="2"/>
        <v>1901</v>
      </c>
    </row>
    <row r="1268">
      <c r="A1268" s="20" t="s">
        <v>431</v>
      </c>
      <c r="B1268" s="22">
        <v>43072.0</v>
      </c>
      <c r="C1268" s="23">
        <v>7494.795</v>
      </c>
      <c r="D1268" s="24">
        <v>105.80000000000001</v>
      </c>
      <c r="E1268" s="24">
        <v>1076.20955</v>
      </c>
      <c r="F1268" s="24">
        <v>1.0</v>
      </c>
      <c r="G1268" s="15">
        <f t="shared" si="1"/>
        <v>12</v>
      </c>
      <c r="L1268" s="24">
        <f t="shared" si="2"/>
        <v>1902</v>
      </c>
    </row>
    <row r="1269">
      <c r="A1269" s="20" t="s">
        <v>432</v>
      </c>
      <c r="B1269" s="22">
        <v>43072.0</v>
      </c>
      <c r="C1269" s="24">
        <v>2063.38</v>
      </c>
      <c r="D1269" s="24">
        <v>28.32</v>
      </c>
      <c r="E1269" s="24">
        <v>89.28010000000002</v>
      </c>
      <c r="F1269" s="24">
        <v>0.0</v>
      </c>
      <c r="G1269" s="15">
        <f t="shared" si="1"/>
        <v>12</v>
      </c>
      <c r="L1269" s="24">
        <f t="shared" si="2"/>
        <v>1900</v>
      </c>
    </row>
    <row r="1270">
      <c r="A1270" s="20" t="s">
        <v>432</v>
      </c>
      <c r="B1270" s="22">
        <v>43072.0</v>
      </c>
      <c r="C1270" s="24">
        <v>2535.8300000000004</v>
      </c>
      <c r="D1270" s="24">
        <v>31.8</v>
      </c>
      <c r="E1270" s="24">
        <v>216.6255</v>
      </c>
      <c r="F1270" s="24">
        <v>1.0</v>
      </c>
      <c r="G1270" s="15">
        <f t="shared" si="1"/>
        <v>12</v>
      </c>
      <c r="L1270" s="24">
        <f t="shared" si="2"/>
        <v>1900</v>
      </c>
    </row>
    <row r="1271">
      <c r="A1271" s="20" t="s">
        <v>433</v>
      </c>
      <c r="B1271" s="22">
        <v>43072.0</v>
      </c>
      <c r="C1271" s="24">
        <v>1986.8200000000002</v>
      </c>
      <c r="D1271" s="24">
        <v>26.960000000000004</v>
      </c>
      <c r="E1271" s="24">
        <v>0.0</v>
      </c>
      <c r="F1271" s="24">
        <v>0.0</v>
      </c>
      <c r="G1271" s="15">
        <f t="shared" si="1"/>
        <v>12</v>
      </c>
      <c r="L1271" s="24">
        <f t="shared" si="2"/>
        <v>1899</v>
      </c>
    </row>
    <row r="1272">
      <c r="A1272" s="20" t="s">
        <v>433</v>
      </c>
      <c r="B1272" s="22">
        <v>43072.0</v>
      </c>
      <c r="C1272" s="24">
        <v>719.2900000000001</v>
      </c>
      <c r="D1272" s="24">
        <v>9.28</v>
      </c>
      <c r="E1272" s="24">
        <v>0.0</v>
      </c>
      <c r="F1272" s="24">
        <v>1.0</v>
      </c>
      <c r="G1272" s="15">
        <f t="shared" si="1"/>
        <v>12</v>
      </c>
      <c r="L1272" s="24">
        <f t="shared" si="2"/>
        <v>1899</v>
      </c>
    </row>
    <row r="1273">
      <c r="A1273" s="20" t="s">
        <v>434</v>
      </c>
      <c r="B1273" s="22">
        <v>43072.0</v>
      </c>
      <c r="C1273" s="24">
        <v>2810.72</v>
      </c>
      <c r="D1273" s="24">
        <v>40.88</v>
      </c>
      <c r="E1273" s="24">
        <v>416.4537</v>
      </c>
      <c r="F1273" s="24">
        <v>0.0</v>
      </c>
      <c r="G1273" s="15">
        <f t="shared" si="1"/>
        <v>12</v>
      </c>
      <c r="L1273" s="24">
        <f t="shared" si="2"/>
        <v>1901</v>
      </c>
    </row>
    <row r="1274">
      <c r="A1274" s="20" t="s">
        <v>434</v>
      </c>
      <c r="B1274" s="22">
        <v>43072.0</v>
      </c>
      <c r="C1274" s="24">
        <v>1613.3700000000001</v>
      </c>
      <c r="D1274" s="24">
        <v>25.36</v>
      </c>
      <c r="E1274" s="24">
        <v>1645.3931</v>
      </c>
      <c r="F1274" s="24">
        <v>1.0</v>
      </c>
      <c r="G1274" s="15">
        <f t="shared" si="1"/>
        <v>12</v>
      </c>
      <c r="L1274" s="24">
        <f t="shared" si="2"/>
        <v>1904</v>
      </c>
    </row>
    <row r="1275">
      <c r="A1275" s="20" t="s">
        <v>435</v>
      </c>
      <c r="B1275" s="22">
        <v>43072.0</v>
      </c>
      <c r="C1275" s="23">
        <v>43969.97</v>
      </c>
      <c r="D1275" s="24">
        <v>580.8000000000001</v>
      </c>
      <c r="E1275" s="24">
        <v>762.4448</v>
      </c>
      <c r="F1275" s="24">
        <v>0.0</v>
      </c>
      <c r="G1275" s="15">
        <f t="shared" si="1"/>
        <v>12</v>
      </c>
      <c r="L1275" s="24">
        <f t="shared" si="2"/>
        <v>1902</v>
      </c>
    </row>
    <row r="1276">
      <c r="A1276" s="20" t="s">
        <v>435</v>
      </c>
      <c r="B1276" s="22">
        <v>43072.0</v>
      </c>
      <c r="C1276" s="23">
        <v>17400.295000000002</v>
      </c>
      <c r="D1276" s="24">
        <v>236.60000000000002</v>
      </c>
      <c r="E1276" s="24">
        <v>1012.77735</v>
      </c>
      <c r="F1276" s="24">
        <v>1.0</v>
      </c>
      <c r="G1276" s="15">
        <f t="shared" si="1"/>
        <v>12</v>
      </c>
      <c r="L1276" s="24">
        <f t="shared" si="2"/>
        <v>1902</v>
      </c>
    </row>
    <row r="1277">
      <c r="A1277" s="20" t="s">
        <v>436</v>
      </c>
      <c r="B1277" s="22">
        <v>43072.0</v>
      </c>
      <c r="C1277" s="23">
        <v>47972.76</v>
      </c>
      <c r="D1277" s="24">
        <v>714.3600000000001</v>
      </c>
      <c r="E1277" s="24">
        <v>5986.409000000001</v>
      </c>
      <c r="F1277" s="24">
        <v>0.0</v>
      </c>
      <c r="G1277" s="15">
        <f t="shared" si="1"/>
        <v>12</v>
      </c>
      <c r="L1277" s="24">
        <f t="shared" si="2"/>
        <v>1916</v>
      </c>
    </row>
    <row r="1278">
      <c r="A1278" s="20" t="s">
        <v>436</v>
      </c>
      <c r="B1278" s="22">
        <v>43072.0</v>
      </c>
      <c r="C1278" s="23">
        <v>51336.945</v>
      </c>
      <c r="D1278" s="24">
        <v>770.6800000000001</v>
      </c>
      <c r="E1278" s="24">
        <v>35461.1374</v>
      </c>
      <c r="F1278" s="24">
        <v>1.0</v>
      </c>
      <c r="G1278" s="15">
        <f t="shared" si="1"/>
        <v>12</v>
      </c>
      <c r="L1278" s="24">
        <f t="shared" si="2"/>
        <v>1997</v>
      </c>
    </row>
    <row r="1279">
      <c r="A1279" s="20" t="s">
        <v>437</v>
      </c>
      <c r="B1279" s="22">
        <v>43072.0</v>
      </c>
      <c r="C1279" s="23">
        <v>6712.035000000001</v>
      </c>
      <c r="D1279" s="24">
        <v>88.64</v>
      </c>
      <c r="E1279" s="24">
        <v>5.99885</v>
      </c>
      <c r="F1279" s="24">
        <v>0.0</v>
      </c>
      <c r="G1279" s="15">
        <f t="shared" si="1"/>
        <v>12</v>
      </c>
      <c r="L1279" s="24">
        <f t="shared" si="2"/>
        <v>1900</v>
      </c>
    </row>
    <row r="1280">
      <c r="A1280" s="20" t="s">
        <v>437</v>
      </c>
      <c r="B1280" s="22">
        <v>43072.0</v>
      </c>
      <c r="C1280" s="24">
        <v>2732.895</v>
      </c>
      <c r="D1280" s="24">
        <v>36.800000000000004</v>
      </c>
      <c r="E1280" s="24">
        <v>13.133249999999999</v>
      </c>
      <c r="F1280" s="24">
        <v>1.0</v>
      </c>
      <c r="G1280" s="15">
        <f t="shared" si="1"/>
        <v>12</v>
      </c>
      <c r="L1280" s="24">
        <f t="shared" si="2"/>
        <v>1900</v>
      </c>
    </row>
    <row r="1281">
      <c r="A1281" s="20" t="s">
        <v>438</v>
      </c>
      <c r="B1281" s="22">
        <v>43072.0</v>
      </c>
      <c r="C1281" s="23">
        <v>8344.215</v>
      </c>
      <c r="D1281" s="24">
        <v>117.96</v>
      </c>
      <c r="E1281" s="24">
        <v>8.56765</v>
      </c>
      <c r="F1281" s="24">
        <v>0.0</v>
      </c>
      <c r="G1281" s="15">
        <f t="shared" si="1"/>
        <v>12</v>
      </c>
      <c r="L1281" s="24">
        <f t="shared" si="2"/>
        <v>1900</v>
      </c>
    </row>
    <row r="1282">
      <c r="A1282" s="20" t="s">
        <v>438</v>
      </c>
      <c r="B1282" s="22">
        <v>43072.0</v>
      </c>
      <c r="C1282" s="23">
        <v>6745.09</v>
      </c>
      <c r="D1282" s="24">
        <v>98.52000000000001</v>
      </c>
      <c r="E1282" s="24">
        <v>36.996050000000004</v>
      </c>
      <c r="F1282" s="24">
        <v>1.0</v>
      </c>
      <c r="G1282" s="15">
        <f t="shared" si="1"/>
        <v>12</v>
      </c>
      <c r="L1282" s="24">
        <f t="shared" si="2"/>
        <v>1900</v>
      </c>
    </row>
    <row r="1283">
      <c r="A1283" s="20" t="s">
        <v>439</v>
      </c>
      <c r="B1283" s="22">
        <v>43072.0</v>
      </c>
      <c r="C1283" s="24">
        <v>408.70500000000004</v>
      </c>
      <c r="D1283" s="24">
        <v>5.68</v>
      </c>
      <c r="E1283" s="24">
        <v>59.68105</v>
      </c>
      <c r="F1283" s="24">
        <v>0.0</v>
      </c>
      <c r="G1283" s="15">
        <f t="shared" si="1"/>
        <v>12</v>
      </c>
      <c r="L1283" s="24">
        <f t="shared" si="2"/>
        <v>1900</v>
      </c>
    </row>
    <row r="1284">
      <c r="A1284" s="20" t="s">
        <v>439</v>
      </c>
      <c r="B1284" s="22">
        <v>43072.0</v>
      </c>
      <c r="C1284" s="24">
        <v>316.855</v>
      </c>
      <c r="D1284" s="24">
        <v>4.64</v>
      </c>
      <c r="E1284" s="24">
        <v>976.64645</v>
      </c>
      <c r="F1284" s="24">
        <v>1.0</v>
      </c>
      <c r="G1284" s="15">
        <f t="shared" si="1"/>
        <v>12</v>
      </c>
      <c r="L1284" s="24">
        <f t="shared" si="2"/>
        <v>1902</v>
      </c>
    </row>
    <row r="1285">
      <c r="A1285" s="20" t="s">
        <v>427</v>
      </c>
      <c r="B1285" s="22">
        <v>43079.0</v>
      </c>
      <c r="C1285" s="23">
        <v>27331.865000000005</v>
      </c>
      <c r="D1285" s="24">
        <v>336.68000000000006</v>
      </c>
      <c r="E1285" s="24">
        <v>1064.2671</v>
      </c>
      <c r="F1285" s="24">
        <v>0.0</v>
      </c>
      <c r="G1285" s="15">
        <f t="shared" si="1"/>
        <v>12</v>
      </c>
      <c r="L1285" s="24">
        <f t="shared" si="2"/>
        <v>1902</v>
      </c>
    </row>
    <row r="1286">
      <c r="A1286" s="20" t="s">
        <v>427</v>
      </c>
      <c r="B1286" s="22">
        <v>43079.0</v>
      </c>
      <c r="C1286" s="23">
        <v>13203.74</v>
      </c>
      <c r="D1286" s="24">
        <v>183.16</v>
      </c>
      <c r="E1286" s="24">
        <v>1639.6497000000002</v>
      </c>
      <c r="F1286" s="24">
        <v>1.0</v>
      </c>
      <c r="G1286" s="15">
        <f t="shared" si="1"/>
        <v>12</v>
      </c>
      <c r="L1286" s="24">
        <f t="shared" si="2"/>
        <v>1904</v>
      </c>
    </row>
    <row r="1287">
      <c r="A1287" s="20" t="s">
        <v>428</v>
      </c>
      <c r="B1287" s="22">
        <v>43079.0</v>
      </c>
      <c r="C1287" s="23">
        <v>40948.105</v>
      </c>
      <c r="D1287" s="24">
        <v>545.2</v>
      </c>
      <c r="E1287" s="24">
        <v>976.89475</v>
      </c>
      <c r="F1287" s="24">
        <v>0.0</v>
      </c>
      <c r="G1287" s="15">
        <f t="shared" si="1"/>
        <v>12</v>
      </c>
      <c r="L1287" s="24">
        <f t="shared" si="2"/>
        <v>1902</v>
      </c>
    </row>
    <row r="1288">
      <c r="A1288" s="20" t="s">
        <v>428</v>
      </c>
      <c r="B1288" s="22">
        <v>43079.0</v>
      </c>
      <c r="C1288" s="23">
        <v>5100.04</v>
      </c>
      <c r="D1288" s="24">
        <v>61.32000000000001</v>
      </c>
      <c r="E1288" s="24">
        <v>768.81415</v>
      </c>
      <c r="F1288" s="24">
        <v>1.0</v>
      </c>
      <c r="G1288" s="15">
        <f t="shared" si="1"/>
        <v>12</v>
      </c>
      <c r="L1288" s="24">
        <f t="shared" si="2"/>
        <v>1902</v>
      </c>
    </row>
    <row r="1289">
      <c r="A1289" s="20" t="s">
        <v>429</v>
      </c>
      <c r="B1289" s="22">
        <v>43079.0</v>
      </c>
      <c r="C1289" s="23">
        <v>150333.315</v>
      </c>
      <c r="D1289" s="24">
        <v>1754.6000000000001</v>
      </c>
      <c r="E1289" s="24">
        <v>0.0</v>
      </c>
      <c r="F1289" s="24">
        <v>0.0</v>
      </c>
      <c r="G1289" s="15">
        <f t="shared" si="1"/>
        <v>12</v>
      </c>
      <c r="L1289" s="24">
        <f t="shared" si="2"/>
        <v>1899</v>
      </c>
    </row>
    <row r="1290">
      <c r="A1290" s="20" t="s">
        <v>429</v>
      </c>
      <c r="B1290" s="22">
        <v>43079.0</v>
      </c>
      <c r="C1290" s="23">
        <v>46614.15</v>
      </c>
      <c r="D1290" s="24">
        <v>631.3600000000001</v>
      </c>
      <c r="E1290" s="24">
        <v>0.0</v>
      </c>
      <c r="F1290" s="24">
        <v>1.0</v>
      </c>
      <c r="G1290" s="15">
        <f t="shared" si="1"/>
        <v>12</v>
      </c>
      <c r="L1290" s="24">
        <f t="shared" si="2"/>
        <v>1899</v>
      </c>
    </row>
    <row r="1291">
      <c r="A1291" s="20" t="s">
        <v>430</v>
      </c>
      <c r="B1291" s="22">
        <v>43079.0</v>
      </c>
      <c r="C1291" s="24">
        <v>1220.6150000000002</v>
      </c>
      <c r="D1291" s="24">
        <v>18.0</v>
      </c>
      <c r="E1291" s="24">
        <v>287.70430000000005</v>
      </c>
      <c r="F1291" s="24">
        <v>0.0</v>
      </c>
      <c r="G1291" s="15">
        <f t="shared" si="1"/>
        <v>12</v>
      </c>
      <c r="L1291" s="24">
        <f t="shared" si="2"/>
        <v>1900</v>
      </c>
    </row>
    <row r="1292">
      <c r="A1292" s="20" t="s">
        <v>430</v>
      </c>
      <c r="B1292" s="22">
        <v>43079.0</v>
      </c>
      <c r="C1292" s="24">
        <v>1416.5800000000002</v>
      </c>
      <c r="D1292" s="24">
        <v>21.96</v>
      </c>
      <c r="E1292" s="24">
        <v>2778.4354</v>
      </c>
      <c r="F1292" s="24">
        <v>1.0</v>
      </c>
      <c r="G1292" s="15">
        <f t="shared" si="1"/>
        <v>12</v>
      </c>
      <c r="L1292" s="24">
        <f t="shared" si="2"/>
        <v>1907</v>
      </c>
    </row>
    <row r="1293">
      <c r="A1293" s="20" t="s">
        <v>431</v>
      </c>
      <c r="B1293" s="22">
        <v>43079.0</v>
      </c>
      <c r="C1293" s="23">
        <v>15690.675000000001</v>
      </c>
      <c r="D1293" s="24">
        <v>219.72</v>
      </c>
      <c r="E1293" s="24">
        <v>600.45765</v>
      </c>
      <c r="F1293" s="24">
        <v>0.0</v>
      </c>
      <c r="G1293" s="15">
        <f t="shared" si="1"/>
        <v>12</v>
      </c>
      <c r="L1293" s="24">
        <f t="shared" si="2"/>
        <v>1901</v>
      </c>
    </row>
    <row r="1294">
      <c r="A1294" s="20" t="s">
        <v>431</v>
      </c>
      <c r="B1294" s="22">
        <v>43079.0</v>
      </c>
      <c r="C1294" s="23">
        <v>9428.760000000002</v>
      </c>
      <c r="D1294" s="24">
        <v>133.84</v>
      </c>
      <c r="E1294" s="24">
        <v>1454.7741</v>
      </c>
      <c r="F1294" s="24">
        <v>1.0</v>
      </c>
      <c r="G1294" s="15">
        <f t="shared" si="1"/>
        <v>12</v>
      </c>
      <c r="L1294" s="24">
        <f t="shared" si="2"/>
        <v>1903</v>
      </c>
    </row>
    <row r="1295">
      <c r="A1295" s="20" t="s">
        <v>432</v>
      </c>
      <c r="B1295" s="22">
        <v>43079.0</v>
      </c>
      <c r="C1295" s="24">
        <v>2924.2400000000002</v>
      </c>
      <c r="D1295" s="24">
        <v>38.760000000000005</v>
      </c>
      <c r="E1295" s="24">
        <v>113.4159</v>
      </c>
      <c r="F1295" s="24">
        <v>0.0</v>
      </c>
      <c r="G1295" s="15">
        <f t="shared" si="1"/>
        <v>12</v>
      </c>
      <c r="L1295" s="24">
        <f t="shared" si="2"/>
        <v>1900</v>
      </c>
    </row>
    <row r="1296">
      <c r="A1296" s="20" t="s">
        <v>432</v>
      </c>
      <c r="B1296" s="22">
        <v>43079.0</v>
      </c>
      <c r="C1296" s="23">
        <v>4453.240000000001</v>
      </c>
      <c r="D1296" s="24">
        <v>49.88</v>
      </c>
      <c r="E1296" s="24">
        <v>278.92865</v>
      </c>
      <c r="F1296" s="24">
        <v>1.0</v>
      </c>
      <c r="G1296" s="15">
        <f t="shared" si="1"/>
        <v>12</v>
      </c>
      <c r="L1296" s="24">
        <f t="shared" si="2"/>
        <v>1900</v>
      </c>
    </row>
    <row r="1297">
      <c r="A1297" s="20" t="s">
        <v>433</v>
      </c>
      <c r="B1297" s="22">
        <v>43079.0</v>
      </c>
      <c r="C1297" s="24">
        <v>2887.7200000000003</v>
      </c>
      <c r="D1297" s="24">
        <v>36.480000000000004</v>
      </c>
      <c r="E1297" s="24">
        <v>0.0</v>
      </c>
      <c r="F1297" s="24">
        <v>0.0</v>
      </c>
      <c r="G1297" s="15">
        <f t="shared" si="1"/>
        <v>12</v>
      </c>
      <c r="L1297" s="24">
        <f t="shared" si="2"/>
        <v>1899</v>
      </c>
    </row>
    <row r="1298">
      <c r="A1298" s="20" t="s">
        <v>433</v>
      </c>
      <c r="B1298" s="22">
        <v>43079.0</v>
      </c>
      <c r="C1298" s="24">
        <v>828.63</v>
      </c>
      <c r="D1298" s="24">
        <v>11.08</v>
      </c>
      <c r="E1298" s="24">
        <v>0.0</v>
      </c>
      <c r="F1298" s="24">
        <v>1.0</v>
      </c>
      <c r="G1298" s="15">
        <f t="shared" si="1"/>
        <v>12</v>
      </c>
      <c r="L1298" s="24">
        <f t="shared" si="2"/>
        <v>1899</v>
      </c>
    </row>
    <row r="1299">
      <c r="A1299" s="20" t="s">
        <v>434</v>
      </c>
      <c r="B1299" s="22">
        <v>43079.0</v>
      </c>
      <c r="C1299" s="23">
        <v>3114.7050000000004</v>
      </c>
      <c r="D1299" s="24">
        <v>43.480000000000004</v>
      </c>
      <c r="E1299" s="24">
        <v>465.7445</v>
      </c>
      <c r="F1299" s="24">
        <v>0.0</v>
      </c>
      <c r="G1299" s="15">
        <f t="shared" si="1"/>
        <v>12</v>
      </c>
      <c r="L1299" s="24">
        <f t="shared" si="2"/>
        <v>1901</v>
      </c>
    </row>
    <row r="1300">
      <c r="A1300" s="20" t="s">
        <v>434</v>
      </c>
      <c r="B1300" s="22">
        <v>43079.0</v>
      </c>
      <c r="C1300" s="24">
        <v>1582.6250000000002</v>
      </c>
      <c r="D1300" s="24">
        <v>24.92</v>
      </c>
      <c r="E1300" s="24">
        <v>1911.1235000000001</v>
      </c>
      <c r="F1300" s="24">
        <v>1.0</v>
      </c>
      <c r="G1300" s="15">
        <f t="shared" si="1"/>
        <v>12</v>
      </c>
      <c r="L1300" s="24">
        <f t="shared" si="2"/>
        <v>1905</v>
      </c>
    </row>
    <row r="1301">
      <c r="A1301" s="20" t="s">
        <v>435</v>
      </c>
      <c r="B1301" s="22">
        <v>43079.0</v>
      </c>
      <c r="C1301" s="23">
        <v>57657.270000000004</v>
      </c>
      <c r="D1301" s="24">
        <v>760.6800000000001</v>
      </c>
      <c r="E1301" s="24">
        <v>937.8772</v>
      </c>
      <c r="F1301" s="24">
        <v>0.0</v>
      </c>
      <c r="G1301" s="15">
        <f t="shared" si="1"/>
        <v>12</v>
      </c>
      <c r="L1301" s="24">
        <f t="shared" si="2"/>
        <v>1902</v>
      </c>
    </row>
    <row r="1302">
      <c r="A1302" s="20" t="s">
        <v>435</v>
      </c>
      <c r="B1302" s="22">
        <v>43079.0</v>
      </c>
      <c r="C1302" s="23">
        <v>23991.495000000003</v>
      </c>
      <c r="D1302" s="24">
        <v>322.04</v>
      </c>
      <c r="E1302" s="24">
        <v>1252.1041</v>
      </c>
      <c r="F1302" s="24">
        <v>1.0</v>
      </c>
      <c r="G1302" s="15">
        <f t="shared" si="1"/>
        <v>12</v>
      </c>
      <c r="L1302" s="24">
        <f t="shared" si="2"/>
        <v>1903</v>
      </c>
    </row>
    <row r="1303">
      <c r="A1303" s="20" t="s">
        <v>436</v>
      </c>
      <c r="B1303" s="22">
        <v>43079.0</v>
      </c>
      <c r="C1303" s="23">
        <v>60613.575000000004</v>
      </c>
      <c r="D1303" s="24">
        <v>874.1600000000001</v>
      </c>
      <c r="E1303" s="24">
        <v>7007.911950000001</v>
      </c>
      <c r="F1303" s="24">
        <v>0.0</v>
      </c>
      <c r="G1303" s="15">
        <f t="shared" si="1"/>
        <v>12</v>
      </c>
      <c r="L1303" s="24">
        <f t="shared" si="2"/>
        <v>1919</v>
      </c>
    </row>
    <row r="1304">
      <c r="A1304" s="20" t="s">
        <v>436</v>
      </c>
      <c r="B1304" s="22">
        <v>43079.0</v>
      </c>
      <c r="C1304" s="23">
        <v>62741.69000000001</v>
      </c>
      <c r="D1304" s="24">
        <v>912.3200000000002</v>
      </c>
      <c r="E1304" s="24">
        <v>37113.07015</v>
      </c>
      <c r="F1304" s="24">
        <v>1.0</v>
      </c>
      <c r="G1304" s="15">
        <f t="shared" si="1"/>
        <v>12</v>
      </c>
      <c r="L1304" s="24">
        <f t="shared" si="2"/>
        <v>2001</v>
      </c>
    </row>
    <row r="1305">
      <c r="A1305" s="20" t="s">
        <v>437</v>
      </c>
      <c r="B1305" s="22">
        <v>43079.0</v>
      </c>
      <c r="C1305" s="23">
        <v>8739.335000000001</v>
      </c>
      <c r="D1305" s="24">
        <v>114.32000000000001</v>
      </c>
      <c r="E1305" s="24">
        <v>6.6612</v>
      </c>
      <c r="F1305" s="24">
        <v>0.0</v>
      </c>
      <c r="G1305" s="15">
        <f t="shared" si="1"/>
        <v>12</v>
      </c>
      <c r="L1305" s="24">
        <f t="shared" si="2"/>
        <v>1900</v>
      </c>
    </row>
    <row r="1306">
      <c r="A1306" s="20" t="s">
        <v>437</v>
      </c>
      <c r="B1306" s="22">
        <v>43079.0</v>
      </c>
      <c r="C1306" s="23">
        <v>3621.145</v>
      </c>
      <c r="D1306" s="24">
        <v>50.080000000000005</v>
      </c>
      <c r="E1306" s="24">
        <v>13.41145</v>
      </c>
      <c r="F1306" s="24">
        <v>1.0</v>
      </c>
      <c r="G1306" s="15">
        <f t="shared" si="1"/>
        <v>12</v>
      </c>
      <c r="L1306" s="24">
        <f t="shared" si="2"/>
        <v>1900</v>
      </c>
    </row>
    <row r="1307">
      <c r="A1307" s="20" t="s">
        <v>438</v>
      </c>
      <c r="B1307" s="22">
        <v>43079.0</v>
      </c>
      <c r="C1307" s="23">
        <v>11575.465</v>
      </c>
      <c r="D1307" s="24">
        <v>158.0</v>
      </c>
      <c r="E1307" s="24">
        <v>9.8332</v>
      </c>
      <c r="F1307" s="24">
        <v>0.0</v>
      </c>
      <c r="G1307" s="15">
        <f t="shared" si="1"/>
        <v>12</v>
      </c>
      <c r="L1307" s="24">
        <f t="shared" si="2"/>
        <v>1900</v>
      </c>
    </row>
    <row r="1308">
      <c r="A1308" s="20" t="s">
        <v>438</v>
      </c>
      <c r="B1308" s="22">
        <v>43079.0</v>
      </c>
      <c r="C1308" s="23">
        <v>9986.13</v>
      </c>
      <c r="D1308" s="24">
        <v>143.0</v>
      </c>
      <c r="E1308" s="24">
        <v>41.35105</v>
      </c>
      <c r="F1308" s="24">
        <v>1.0</v>
      </c>
      <c r="G1308" s="15">
        <f t="shared" si="1"/>
        <v>12</v>
      </c>
      <c r="L1308" s="24">
        <f t="shared" si="2"/>
        <v>1900</v>
      </c>
    </row>
    <row r="1309">
      <c r="A1309" s="20" t="s">
        <v>439</v>
      </c>
      <c r="B1309" s="22">
        <v>43079.0</v>
      </c>
      <c r="C1309" s="24">
        <v>1403.435</v>
      </c>
      <c r="D1309" s="24">
        <v>22.240000000000002</v>
      </c>
      <c r="E1309" s="24">
        <v>135.09145</v>
      </c>
      <c r="F1309" s="24">
        <v>0.0</v>
      </c>
      <c r="G1309" s="15">
        <f t="shared" si="1"/>
        <v>12</v>
      </c>
      <c r="L1309" s="24">
        <f t="shared" si="2"/>
        <v>1900</v>
      </c>
    </row>
    <row r="1310">
      <c r="A1310" s="20" t="s">
        <v>439</v>
      </c>
      <c r="B1310" s="22">
        <v>43079.0</v>
      </c>
      <c r="C1310" s="24">
        <v>1513.8750000000002</v>
      </c>
      <c r="D1310" s="24">
        <v>26.560000000000002</v>
      </c>
      <c r="E1310" s="24">
        <v>2710.8873999999996</v>
      </c>
      <c r="F1310" s="24">
        <v>1.0</v>
      </c>
      <c r="G1310" s="15">
        <f t="shared" si="1"/>
        <v>12</v>
      </c>
      <c r="L1310" s="24">
        <f t="shared" si="2"/>
        <v>1907</v>
      </c>
    </row>
    <row r="1311">
      <c r="A1311" s="20" t="s">
        <v>440</v>
      </c>
      <c r="B1311" s="22">
        <v>43086.0</v>
      </c>
      <c r="C1311" s="24">
        <v>0.49500000000000005</v>
      </c>
      <c r="D1311" s="24">
        <v>0.0</v>
      </c>
      <c r="E1311" s="24">
        <v>0.0</v>
      </c>
      <c r="F1311" s="24">
        <v>1.0</v>
      </c>
      <c r="G1311" s="15">
        <f t="shared" si="1"/>
        <v>12</v>
      </c>
      <c r="L1311" s="24">
        <f t="shared" si="2"/>
        <v>1899</v>
      </c>
    </row>
    <row r="1312">
      <c r="A1312" s="20" t="s">
        <v>427</v>
      </c>
      <c r="B1312" s="22">
        <v>43086.0</v>
      </c>
      <c r="C1312" s="23">
        <v>20175.870000000003</v>
      </c>
      <c r="D1312" s="24">
        <v>277.84000000000003</v>
      </c>
      <c r="E1312" s="24">
        <v>800.3437</v>
      </c>
      <c r="F1312" s="24">
        <v>0.0</v>
      </c>
      <c r="G1312" s="15">
        <f t="shared" si="1"/>
        <v>12</v>
      </c>
      <c r="L1312" s="24">
        <f t="shared" si="2"/>
        <v>1902</v>
      </c>
    </row>
    <row r="1313">
      <c r="A1313" s="20" t="s">
        <v>427</v>
      </c>
      <c r="B1313" s="22">
        <v>43086.0</v>
      </c>
      <c r="C1313" s="23">
        <v>9154.75</v>
      </c>
      <c r="D1313" s="24">
        <v>151.72</v>
      </c>
      <c r="E1313" s="24">
        <v>1456.6116499999998</v>
      </c>
      <c r="F1313" s="24">
        <v>1.0</v>
      </c>
      <c r="G1313" s="15">
        <f t="shared" si="1"/>
        <v>12</v>
      </c>
      <c r="L1313" s="24">
        <f t="shared" si="2"/>
        <v>1903</v>
      </c>
    </row>
    <row r="1314">
      <c r="A1314" s="20" t="s">
        <v>428</v>
      </c>
      <c r="B1314" s="22">
        <v>43086.0</v>
      </c>
      <c r="C1314" s="23">
        <v>28037.845000000005</v>
      </c>
      <c r="D1314" s="24">
        <v>395.04</v>
      </c>
      <c r="E1314" s="24">
        <v>896.04255</v>
      </c>
      <c r="F1314" s="24">
        <v>0.0</v>
      </c>
      <c r="G1314" s="15">
        <f t="shared" si="1"/>
        <v>12</v>
      </c>
      <c r="L1314" s="24">
        <f t="shared" si="2"/>
        <v>1902</v>
      </c>
    </row>
    <row r="1315">
      <c r="A1315" s="20" t="s">
        <v>428</v>
      </c>
      <c r="B1315" s="22">
        <v>43086.0</v>
      </c>
      <c r="C1315" s="23">
        <v>3116.465</v>
      </c>
      <c r="D1315" s="24">
        <v>43.800000000000004</v>
      </c>
      <c r="E1315" s="24">
        <v>762.5332</v>
      </c>
      <c r="F1315" s="24">
        <v>1.0</v>
      </c>
      <c r="G1315" s="15">
        <f t="shared" si="1"/>
        <v>12</v>
      </c>
      <c r="L1315" s="24">
        <f t="shared" si="2"/>
        <v>1902</v>
      </c>
    </row>
    <row r="1316">
      <c r="A1316" s="20" t="s">
        <v>429</v>
      </c>
      <c r="B1316" s="22">
        <v>43086.0</v>
      </c>
      <c r="C1316" s="23">
        <v>103991.63500000001</v>
      </c>
      <c r="D1316" s="24">
        <v>1310.1200000000001</v>
      </c>
      <c r="E1316" s="24">
        <v>0.0</v>
      </c>
      <c r="F1316" s="24">
        <v>0.0</v>
      </c>
      <c r="G1316" s="15">
        <f t="shared" si="1"/>
        <v>12</v>
      </c>
      <c r="L1316" s="24">
        <f t="shared" si="2"/>
        <v>1899</v>
      </c>
    </row>
    <row r="1317">
      <c r="A1317" s="20" t="s">
        <v>429</v>
      </c>
      <c r="B1317" s="22">
        <v>43086.0</v>
      </c>
      <c r="C1317" s="23">
        <v>28179.415000000005</v>
      </c>
      <c r="D1317" s="24">
        <v>411.20000000000005</v>
      </c>
      <c r="E1317" s="24">
        <v>0.0</v>
      </c>
      <c r="F1317" s="24">
        <v>1.0</v>
      </c>
      <c r="G1317" s="15">
        <f t="shared" si="1"/>
        <v>12</v>
      </c>
      <c r="L1317" s="24">
        <f t="shared" si="2"/>
        <v>1899</v>
      </c>
    </row>
    <row r="1318">
      <c r="A1318" s="20" t="s">
        <v>430</v>
      </c>
      <c r="B1318" s="22">
        <v>43086.0</v>
      </c>
      <c r="C1318" s="24">
        <v>2603.81</v>
      </c>
      <c r="D1318" s="24">
        <v>37.92</v>
      </c>
      <c r="E1318" s="24">
        <v>338.89895</v>
      </c>
      <c r="F1318" s="24">
        <v>0.0</v>
      </c>
      <c r="G1318" s="15">
        <f t="shared" si="1"/>
        <v>12</v>
      </c>
      <c r="L1318" s="24">
        <f t="shared" si="2"/>
        <v>1900</v>
      </c>
    </row>
    <row r="1319">
      <c r="A1319" s="20" t="s">
        <v>430</v>
      </c>
      <c r="B1319" s="22">
        <v>43086.0</v>
      </c>
      <c r="C1319" s="24">
        <v>2214.795</v>
      </c>
      <c r="D1319" s="24">
        <v>33.160000000000004</v>
      </c>
      <c r="E1319" s="24">
        <v>3089.7035000000005</v>
      </c>
      <c r="F1319" s="24">
        <v>1.0</v>
      </c>
      <c r="G1319" s="15">
        <f t="shared" si="1"/>
        <v>12</v>
      </c>
      <c r="L1319" s="24">
        <f t="shared" si="2"/>
        <v>1908</v>
      </c>
    </row>
    <row r="1320">
      <c r="A1320" s="20" t="s">
        <v>431</v>
      </c>
      <c r="B1320" s="22">
        <v>43086.0</v>
      </c>
      <c r="C1320" s="23">
        <v>9107.890000000001</v>
      </c>
      <c r="D1320" s="24">
        <v>133.48</v>
      </c>
      <c r="E1320" s="24">
        <v>381.00985000000003</v>
      </c>
      <c r="F1320" s="24">
        <v>0.0</v>
      </c>
      <c r="G1320" s="15">
        <f t="shared" si="1"/>
        <v>12</v>
      </c>
      <c r="L1320" s="24">
        <f t="shared" si="2"/>
        <v>1901</v>
      </c>
    </row>
    <row r="1321">
      <c r="A1321" s="20" t="s">
        <v>431</v>
      </c>
      <c r="B1321" s="22">
        <v>43086.0</v>
      </c>
      <c r="C1321" s="23">
        <v>4771.360000000001</v>
      </c>
      <c r="D1321" s="24">
        <v>70.88</v>
      </c>
      <c r="E1321" s="24">
        <v>849.6338499999999</v>
      </c>
      <c r="F1321" s="24">
        <v>1.0</v>
      </c>
      <c r="G1321" s="15">
        <f t="shared" si="1"/>
        <v>12</v>
      </c>
      <c r="L1321" s="24">
        <f t="shared" si="2"/>
        <v>1902</v>
      </c>
    </row>
    <row r="1322">
      <c r="A1322" s="20" t="s">
        <v>432</v>
      </c>
      <c r="B1322" s="22">
        <v>43086.0</v>
      </c>
      <c r="C1322" s="24">
        <v>1436.71</v>
      </c>
      <c r="D1322" s="24">
        <v>22.6</v>
      </c>
      <c r="E1322" s="24">
        <v>81.1005</v>
      </c>
      <c r="F1322" s="24">
        <v>0.0</v>
      </c>
      <c r="G1322" s="15">
        <f t="shared" si="1"/>
        <v>12</v>
      </c>
      <c r="L1322" s="24">
        <f t="shared" si="2"/>
        <v>1900</v>
      </c>
    </row>
    <row r="1323">
      <c r="A1323" s="20" t="s">
        <v>432</v>
      </c>
      <c r="B1323" s="22">
        <v>43086.0</v>
      </c>
      <c r="C1323" s="24">
        <v>1227.2700000000002</v>
      </c>
      <c r="D1323" s="24">
        <v>21.080000000000002</v>
      </c>
      <c r="E1323" s="24">
        <v>176.5946</v>
      </c>
      <c r="F1323" s="24">
        <v>1.0</v>
      </c>
      <c r="G1323" s="15">
        <f t="shared" si="1"/>
        <v>12</v>
      </c>
      <c r="L1323" s="24">
        <f t="shared" si="2"/>
        <v>1900</v>
      </c>
    </row>
    <row r="1324">
      <c r="A1324" s="20" t="s">
        <v>433</v>
      </c>
      <c r="B1324" s="22">
        <v>43086.0</v>
      </c>
      <c r="C1324" s="24">
        <v>1922.635</v>
      </c>
      <c r="D1324" s="24">
        <v>25.52</v>
      </c>
      <c r="E1324" s="24">
        <v>0.0</v>
      </c>
      <c r="F1324" s="24">
        <v>0.0</v>
      </c>
      <c r="G1324" s="15">
        <f t="shared" si="1"/>
        <v>12</v>
      </c>
      <c r="L1324" s="24">
        <f t="shared" si="2"/>
        <v>1899</v>
      </c>
    </row>
    <row r="1325">
      <c r="A1325" s="20" t="s">
        <v>433</v>
      </c>
      <c r="B1325" s="22">
        <v>43086.0</v>
      </c>
      <c r="C1325" s="24">
        <v>549.34</v>
      </c>
      <c r="D1325" s="24">
        <v>7.88</v>
      </c>
      <c r="E1325" s="24">
        <v>0.0</v>
      </c>
      <c r="F1325" s="24">
        <v>1.0</v>
      </c>
      <c r="G1325" s="15">
        <f t="shared" si="1"/>
        <v>12</v>
      </c>
      <c r="L1325" s="24">
        <f t="shared" si="2"/>
        <v>1899</v>
      </c>
    </row>
    <row r="1326">
      <c r="A1326" s="20" t="s">
        <v>434</v>
      </c>
      <c r="B1326" s="22">
        <v>43086.0</v>
      </c>
      <c r="C1326" s="24">
        <v>2156.9900000000002</v>
      </c>
      <c r="D1326" s="24">
        <v>32.56</v>
      </c>
      <c r="E1326" s="24">
        <v>435.0502</v>
      </c>
      <c r="F1326" s="24">
        <v>0.0</v>
      </c>
      <c r="G1326" s="15">
        <f t="shared" si="1"/>
        <v>12</v>
      </c>
      <c r="L1326" s="24">
        <f t="shared" si="2"/>
        <v>1901</v>
      </c>
    </row>
    <row r="1327">
      <c r="A1327" s="20" t="s">
        <v>434</v>
      </c>
      <c r="B1327" s="22">
        <v>43086.0</v>
      </c>
      <c r="C1327" s="24">
        <v>931.2600000000001</v>
      </c>
      <c r="D1327" s="24">
        <v>15.080000000000002</v>
      </c>
      <c r="E1327" s="24">
        <v>1815.16075</v>
      </c>
      <c r="F1327" s="24">
        <v>1.0</v>
      </c>
      <c r="G1327" s="15">
        <f t="shared" si="1"/>
        <v>12</v>
      </c>
      <c r="L1327" s="24">
        <f t="shared" si="2"/>
        <v>1904</v>
      </c>
    </row>
    <row r="1328">
      <c r="A1328" s="20" t="s">
        <v>435</v>
      </c>
      <c r="B1328" s="22">
        <v>43086.0</v>
      </c>
      <c r="C1328" s="23">
        <v>41284.98</v>
      </c>
      <c r="D1328" s="24">
        <v>569.6</v>
      </c>
      <c r="E1328" s="24">
        <v>733.3924000000001</v>
      </c>
      <c r="F1328" s="24">
        <v>0.0</v>
      </c>
      <c r="G1328" s="15">
        <f t="shared" si="1"/>
        <v>12</v>
      </c>
      <c r="L1328" s="24">
        <f t="shared" si="2"/>
        <v>1902</v>
      </c>
    </row>
    <row r="1329">
      <c r="A1329" s="20" t="s">
        <v>435</v>
      </c>
      <c r="B1329" s="22">
        <v>43086.0</v>
      </c>
      <c r="C1329" s="23">
        <v>14521.925000000001</v>
      </c>
      <c r="D1329" s="24">
        <v>203.88</v>
      </c>
      <c r="E1329" s="24">
        <v>954.6179500000001</v>
      </c>
      <c r="F1329" s="24">
        <v>1.0</v>
      </c>
      <c r="G1329" s="15">
        <f t="shared" si="1"/>
        <v>12</v>
      </c>
      <c r="L1329" s="24">
        <f t="shared" si="2"/>
        <v>1902</v>
      </c>
    </row>
    <row r="1330">
      <c r="A1330" s="20" t="s">
        <v>436</v>
      </c>
      <c r="B1330" s="22">
        <v>43086.0</v>
      </c>
      <c r="C1330" s="23">
        <v>39562.93000000001</v>
      </c>
      <c r="D1330" s="24">
        <v>599.64</v>
      </c>
      <c r="E1330" s="24">
        <v>5294.6348</v>
      </c>
      <c r="F1330" s="24">
        <v>0.0</v>
      </c>
      <c r="G1330" s="15">
        <f t="shared" si="1"/>
        <v>12</v>
      </c>
      <c r="L1330" s="24">
        <f t="shared" si="2"/>
        <v>1914</v>
      </c>
    </row>
    <row r="1331">
      <c r="A1331" s="20" t="s">
        <v>436</v>
      </c>
      <c r="B1331" s="22">
        <v>43086.0</v>
      </c>
      <c r="C1331" s="23">
        <v>34985.555</v>
      </c>
      <c r="D1331" s="24">
        <v>533.04</v>
      </c>
      <c r="E1331" s="24">
        <v>28654.12355</v>
      </c>
      <c r="F1331" s="24">
        <v>1.0</v>
      </c>
      <c r="G1331" s="15">
        <f t="shared" si="1"/>
        <v>12</v>
      </c>
      <c r="L1331" s="24">
        <f t="shared" si="2"/>
        <v>1978</v>
      </c>
    </row>
    <row r="1332">
      <c r="A1332" s="20" t="s">
        <v>437</v>
      </c>
      <c r="B1332" s="22">
        <v>43086.0</v>
      </c>
      <c r="C1332" s="23">
        <v>5919.760000000001</v>
      </c>
      <c r="D1332" s="24">
        <v>82.32000000000001</v>
      </c>
      <c r="E1332" s="24">
        <v>6.117800000000001</v>
      </c>
      <c r="F1332" s="24">
        <v>0.0</v>
      </c>
      <c r="G1332" s="15">
        <f t="shared" si="1"/>
        <v>12</v>
      </c>
      <c r="L1332" s="24">
        <f t="shared" si="2"/>
        <v>1900</v>
      </c>
    </row>
    <row r="1333">
      <c r="A1333" s="20" t="s">
        <v>437</v>
      </c>
      <c r="B1333" s="22">
        <v>43086.0</v>
      </c>
      <c r="C1333" s="24">
        <v>2070.4750000000004</v>
      </c>
      <c r="D1333" s="24">
        <v>31.200000000000003</v>
      </c>
      <c r="E1333" s="24">
        <v>13.820950000000002</v>
      </c>
      <c r="F1333" s="24">
        <v>1.0</v>
      </c>
      <c r="G1333" s="15">
        <f t="shared" si="1"/>
        <v>12</v>
      </c>
      <c r="L1333" s="24">
        <f t="shared" si="2"/>
        <v>1900</v>
      </c>
    </row>
    <row r="1334">
      <c r="A1334" s="20" t="s">
        <v>438</v>
      </c>
      <c r="B1334" s="22">
        <v>43086.0</v>
      </c>
      <c r="C1334" s="23">
        <v>7832.6050000000005</v>
      </c>
      <c r="D1334" s="24">
        <v>112.2</v>
      </c>
      <c r="E1334" s="24">
        <v>8.768500000000001</v>
      </c>
      <c r="F1334" s="24">
        <v>0.0</v>
      </c>
      <c r="G1334" s="15">
        <f t="shared" si="1"/>
        <v>12</v>
      </c>
      <c r="L1334" s="24">
        <f t="shared" si="2"/>
        <v>1900</v>
      </c>
    </row>
    <row r="1335">
      <c r="A1335" s="20" t="s">
        <v>438</v>
      </c>
      <c r="B1335" s="22">
        <v>43086.0</v>
      </c>
      <c r="C1335" s="23">
        <v>5673.030000000001</v>
      </c>
      <c r="D1335" s="24">
        <v>83.12</v>
      </c>
      <c r="E1335" s="24">
        <v>38.53005</v>
      </c>
      <c r="F1335" s="24">
        <v>1.0</v>
      </c>
      <c r="G1335" s="15">
        <f t="shared" si="1"/>
        <v>12</v>
      </c>
      <c r="L1335" s="24">
        <f t="shared" si="2"/>
        <v>1900</v>
      </c>
    </row>
    <row r="1336">
      <c r="A1336" s="20" t="s">
        <v>439</v>
      </c>
      <c r="B1336" s="22">
        <v>43086.0</v>
      </c>
      <c r="C1336" s="24">
        <v>1014.9700000000001</v>
      </c>
      <c r="D1336" s="24">
        <v>15.480000000000002</v>
      </c>
      <c r="E1336" s="24">
        <v>92.75565</v>
      </c>
      <c r="F1336" s="24">
        <v>0.0</v>
      </c>
      <c r="G1336" s="15">
        <f t="shared" si="1"/>
        <v>12</v>
      </c>
      <c r="L1336" s="24">
        <f t="shared" si="2"/>
        <v>1900</v>
      </c>
    </row>
    <row r="1337">
      <c r="A1337" s="20" t="s">
        <v>439</v>
      </c>
      <c r="B1337" s="22">
        <v>43086.0</v>
      </c>
      <c r="C1337" s="24">
        <v>1117.71</v>
      </c>
      <c r="D1337" s="24">
        <v>16.52</v>
      </c>
      <c r="E1337" s="24">
        <v>1902.6085</v>
      </c>
      <c r="F1337" s="24">
        <v>1.0</v>
      </c>
      <c r="G1337" s="15">
        <f t="shared" si="1"/>
        <v>12</v>
      </c>
      <c r="L1337" s="24">
        <f t="shared" si="2"/>
        <v>1905</v>
      </c>
    </row>
    <row r="1338">
      <c r="A1338" s="20" t="s">
        <v>427</v>
      </c>
      <c r="B1338" s="22">
        <v>43093.0</v>
      </c>
      <c r="C1338" s="23">
        <v>9274.320000000002</v>
      </c>
      <c r="D1338" s="24">
        <v>130.12</v>
      </c>
      <c r="E1338" s="24">
        <v>435.86595</v>
      </c>
      <c r="F1338" s="24">
        <v>0.0</v>
      </c>
      <c r="G1338" s="15">
        <f t="shared" si="1"/>
        <v>12</v>
      </c>
      <c r="L1338" s="24">
        <f t="shared" si="2"/>
        <v>1901</v>
      </c>
    </row>
    <row r="1339">
      <c r="A1339" s="20" t="s">
        <v>427</v>
      </c>
      <c r="B1339" s="22">
        <v>43093.0</v>
      </c>
      <c r="C1339" s="23">
        <v>3325.465</v>
      </c>
      <c r="D1339" s="24">
        <v>47.760000000000005</v>
      </c>
      <c r="E1339" s="24">
        <v>734.40705</v>
      </c>
      <c r="F1339" s="24">
        <v>1.0</v>
      </c>
      <c r="G1339" s="15">
        <f t="shared" si="1"/>
        <v>12</v>
      </c>
      <c r="L1339" s="24">
        <f t="shared" si="2"/>
        <v>1902</v>
      </c>
    </row>
    <row r="1340">
      <c r="A1340" s="20" t="s">
        <v>428</v>
      </c>
      <c r="B1340" s="22">
        <v>43093.0</v>
      </c>
      <c r="C1340" s="23">
        <v>12641.09</v>
      </c>
      <c r="D1340" s="24">
        <v>185.52</v>
      </c>
      <c r="E1340" s="24">
        <v>784.3004</v>
      </c>
      <c r="F1340" s="24">
        <v>0.0</v>
      </c>
      <c r="G1340" s="15">
        <f t="shared" si="1"/>
        <v>12</v>
      </c>
      <c r="L1340" s="24">
        <f t="shared" si="2"/>
        <v>1902</v>
      </c>
    </row>
    <row r="1341">
      <c r="A1341" s="20" t="s">
        <v>428</v>
      </c>
      <c r="B1341" s="22">
        <v>43093.0</v>
      </c>
      <c r="C1341" s="24">
        <v>1227.71</v>
      </c>
      <c r="D1341" s="24">
        <v>16.2</v>
      </c>
      <c r="E1341" s="24">
        <v>766.78355</v>
      </c>
      <c r="F1341" s="24">
        <v>1.0</v>
      </c>
      <c r="G1341" s="15">
        <f t="shared" si="1"/>
        <v>12</v>
      </c>
      <c r="L1341" s="24">
        <f t="shared" si="2"/>
        <v>1902</v>
      </c>
    </row>
    <row r="1342">
      <c r="A1342" s="20" t="s">
        <v>429</v>
      </c>
      <c r="B1342" s="22">
        <v>43093.0</v>
      </c>
      <c r="C1342" s="23">
        <v>53311.55500000001</v>
      </c>
      <c r="D1342" s="24">
        <v>716.6</v>
      </c>
      <c r="E1342" s="24">
        <v>0.0</v>
      </c>
      <c r="F1342" s="24">
        <v>0.0</v>
      </c>
      <c r="G1342" s="15">
        <f t="shared" si="1"/>
        <v>12</v>
      </c>
      <c r="L1342" s="24">
        <f t="shared" si="2"/>
        <v>1899</v>
      </c>
    </row>
    <row r="1343">
      <c r="A1343" s="20" t="s">
        <v>429</v>
      </c>
      <c r="B1343" s="22">
        <v>43093.0</v>
      </c>
      <c r="C1343" s="23">
        <v>11582.78</v>
      </c>
      <c r="D1343" s="24">
        <v>154.48000000000002</v>
      </c>
      <c r="E1343" s="24">
        <v>0.0</v>
      </c>
      <c r="F1343" s="24">
        <v>1.0</v>
      </c>
      <c r="G1343" s="15">
        <f t="shared" si="1"/>
        <v>12</v>
      </c>
      <c r="L1343" s="24">
        <f t="shared" si="2"/>
        <v>1899</v>
      </c>
    </row>
    <row r="1344">
      <c r="A1344" s="20" t="s">
        <v>430</v>
      </c>
      <c r="B1344" s="22">
        <v>43093.0</v>
      </c>
      <c r="C1344" s="24">
        <v>375.265</v>
      </c>
      <c r="D1344" s="24">
        <v>6.0</v>
      </c>
      <c r="E1344" s="24">
        <v>100.75585</v>
      </c>
      <c r="F1344" s="24">
        <v>0.0</v>
      </c>
      <c r="G1344" s="15">
        <f t="shared" si="1"/>
        <v>12</v>
      </c>
      <c r="L1344" s="24">
        <f t="shared" si="2"/>
        <v>1900</v>
      </c>
    </row>
    <row r="1345">
      <c r="A1345" s="20" t="s">
        <v>430</v>
      </c>
      <c r="B1345" s="22">
        <v>43093.0</v>
      </c>
      <c r="C1345" s="24">
        <v>444.51000000000005</v>
      </c>
      <c r="D1345" s="24">
        <v>7.56</v>
      </c>
      <c r="E1345" s="24">
        <v>1526.0453000000002</v>
      </c>
      <c r="F1345" s="24">
        <v>1.0</v>
      </c>
      <c r="G1345" s="15">
        <f t="shared" si="1"/>
        <v>12</v>
      </c>
      <c r="L1345" s="24">
        <f t="shared" si="2"/>
        <v>1904</v>
      </c>
    </row>
    <row r="1346">
      <c r="A1346" s="20" t="s">
        <v>431</v>
      </c>
      <c r="B1346" s="22">
        <v>43093.0</v>
      </c>
      <c r="C1346" s="23">
        <v>4979.535000000001</v>
      </c>
      <c r="D1346" s="24">
        <v>70.2</v>
      </c>
      <c r="E1346" s="24">
        <v>230.12535</v>
      </c>
      <c r="F1346" s="24">
        <v>0.0</v>
      </c>
      <c r="G1346" s="15">
        <f t="shared" si="1"/>
        <v>12</v>
      </c>
      <c r="L1346" s="24">
        <f t="shared" si="2"/>
        <v>1900</v>
      </c>
    </row>
    <row r="1347">
      <c r="A1347" s="20" t="s">
        <v>431</v>
      </c>
      <c r="B1347" s="22">
        <v>43093.0</v>
      </c>
      <c r="C1347" s="24">
        <v>2325.895</v>
      </c>
      <c r="D1347" s="24">
        <v>33.480000000000004</v>
      </c>
      <c r="E1347" s="24">
        <v>550.3049500000001</v>
      </c>
      <c r="F1347" s="24">
        <v>1.0</v>
      </c>
      <c r="G1347" s="15">
        <f t="shared" si="1"/>
        <v>12</v>
      </c>
      <c r="L1347" s="24">
        <f t="shared" si="2"/>
        <v>1901</v>
      </c>
    </row>
    <row r="1348">
      <c r="A1348" s="20" t="s">
        <v>432</v>
      </c>
      <c r="B1348" s="22">
        <v>43093.0</v>
      </c>
      <c r="C1348" s="24">
        <v>813.065</v>
      </c>
      <c r="D1348" s="24">
        <v>13.040000000000001</v>
      </c>
      <c r="E1348" s="24">
        <v>59.26505000000001</v>
      </c>
      <c r="F1348" s="24">
        <v>0.0</v>
      </c>
      <c r="G1348" s="15">
        <f t="shared" si="1"/>
        <v>12</v>
      </c>
      <c r="L1348" s="24">
        <f t="shared" si="2"/>
        <v>1900</v>
      </c>
    </row>
    <row r="1349">
      <c r="A1349" s="20" t="s">
        <v>432</v>
      </c>
      <c r="B1349" s="22">
        <v>43093.0</v>
      </c>
      <c r="C1349" s="24">
        <v>536.3050000000001</v>
      </c>
      <c r="D1349" s="24">
        <v>9.4</v>
      </c>
      <c r="E1349" s="24">
        <v>112.92905</v>
      </c>
      <c r="F1349" s="24">
        <v>1.0</v>
      </c>
      <c r="G1349" s="15">
        <f t="shared" si="1"/>
        <v>12</v>
      </c>
      <c r="L1349" s="24">
        <f t="shared" si="2"/>
        <v>1900</v>
      </c>
    </row>
    <row r="1350">
      <c r="A1350" s="20" t="s">
        <v>433</v>
      </c>
      <c r="B1350" s="22">
        <v>43093.0</v>
      </c>
      <c r="C1350" s="24">
        <v>866.4150000000001</v>
      </c>
      <c r="D1350" s="24">
        <v>12.08</v>
      </c>
      <c r="E1350" s="24">
        <v>0.0</v>
      </c>
      <c r="F1350" s="24">
        <v>0.0</v>
      </c>
      <c r="G1350" s="15">
        <f t="shared" si="1"/>
        <v>12</v>
      </c>
      <c r="L1350" s="24">
        <f t="shared" si="2"/>
        <v>1899</v>
      </c>
    </row>
    <row r="1351">
      <c r="A1351" s="20" t="s">
        <v>433</v>
      </c>
      <c r="B1351" s="22">
        <v>43093.0</v>
      </c>
      <c r="C1351" s="24">
        <v>208.45000000000002</v>
      </c>
      <c r="D1351" s="24">
        <v>2.9600000000000004</v>
      </c>
      <c r="E1351" s="24">
        <v>0.0</v>
      </c>
      <c r="F1351" s="24">
        <v>1.0</v>
      </c>
      <c r="G1351" s="15">
        <f t="shared" si="1"/>
        <v>12</v>
      </c>
      <c r="L1351" s="24">
        <f t="shared" si="2"/>
        <v>1899</v>
      </c>
    </row>
    <row r="1352">
      <c r="A1352" s="20" t="s">
        <v>434</v>
      </c>
      <c r="B1352" s="22">
        <v>43093.0</v>
      </c>
      <c r="C1352" s="24">
        <v>1042.1950000000002</v>
      </c>
      <c r="D1352" s="24">
        <v>15.840000000000002</v>
      </c>
      <c r="E1352" s="24">
        <v>206.2099</v>
      </c>
      <c r="F1352" s="24">
        <v>0.0</v>
      </c>
      <c r="G1352" s="15">
        <f t="shared" si="1"/>
        <v>12</v>
      </c>
      <c r="L1352" s="24">
        <f t="shared" si="2"/>
        <v>1900</v>
      </c>
    </row>
    <row r="1353">
      <c r="A1353" s="20" t="s">
        <v>434</v>
      </c>
      <c r="B1353" s="22">
        <v>43093.0</v>
      </c>
      <c r="C1353" s="24">
        <v>439.94500000000005</v>
      </c>
      <c r="D1353" s="24">
        <v>7.5200000000000005</v>
      </c>
      <c r="E1353" s="24">
        <v>1110.2949</v>
      </c>
      <c r="F1353" s="24">
        <v>1.0</v>
      </c>
      <c r="G1353" s="15">
        <f t="shared" si="1"/>
        <v>12</v>
      </c>
      <c r="L1353" s="24">
        <f t="shared" si="2"/>
        <v>1903</v>
      </c>
    </row>
    <row r="1354">
      <c r="A1354" s="20" t="s">
        <v>435</v>
      </c>
      <c r="B1354" s="22">
        <v>43093.0</v>
      </c>
      <c r="C1354" s="23">
        <v>19808.800000000003</v>
      </c>
      <c r="D1354" s="24">
        <v>279.76</v>
      </c>
      <c r="E1354" s="24">
        <v>475.11750000000006</v>
      </c>
      <c r="F1354" s="24">
        <v>0.0</v>
      </c>
      <c r="G1354" s="15">
        <f t="shared" si="1"/>
        <v>12</v>
      </c>
      <c r="L1354" s="24">
        <f t="shared" si="2"/>
        <v>1901</v>
      </c>
    </row>
    <row r="1355">
      <c r="A1355" s="20" t="s">
        <v>435</v>
      </c>
      <c r="B1355" s="22">
        <v>43093.0</v>
      </c>
      <c r="C1355" s="23">
        <v>5177.4800000000005</v>
      </c>
      <c r="D1355" s="24">
        <v>70.4</v>
      </c>
      <c r="E1355" s="24">
        <v>576.75865</v>
      </c>
      <c r="F1355" s="24">
        <v>1.0</v>
      </c>
      <c r="G1355" s="15">
        <f t="shared" si="1"/>
        <v>12</v>
      </c>
      <c r="L1355" s="24">
        <f t="shared" si="2"/>
        <v>1901</v>
      </c>
    </row>
    <row r="1356">
      <c r="A1356" s="20" t="s">
        <v>436</v>
      </c>
      <c r="B1356" s="22">
        <v>43093.0</v>
      </c>
      <c r="C1356" s="23">
        <v>19113.49</v>
      </c>
      <c r="D1356" s="24">
        <v>296.16</v>
      </c>
      <c r="E1356" s="24">
        <v>2373.0889</v>
      </c>
      <c r="F1356" s="24">
        <v>0.0</v>
      </c>
      <c r="G1356" s="15">
        <f t="shared" si="1"/>
        <v>12</v>
      </c>
      <c r="L1356" s="24">
        <f t="shared" si="2"/>
        <v>1906</v>
      </c>
    </row>
    <row r="1357">
      <c r="A1357" s="20" t="s">
        <v>436</v>
      </c>
      <c r="B1357" s="22">
        <v>43093.0</v>
      </c>
      <c r="C1357" s="23">
        <v>13184.545000000002</v>
      </c>
      <c r="D1357" s="24">
        <v>198.24</v>
      </c>
      <c r="E1357" s="24">
        <v>11896.57625</v>
      </c>
      <c r="F1357" s="24">
        <v>1.0</v>
      </c>
      <c r="G1357" s="15">
        <f t="shared" si="1"/>
        <v>12</v>
      </c>
      <c r="L1357" s="24">
        <f t="shared" si="2"/>
        <v>1932</v>
      </c>
    </row>
    <row r="1358">
      <c r="A1358" s="20" t="s">
        <v>437</v>
      </c>
      <c r="B1358" s="22">
        <v>43093.0</v>
      </c>
      <c r="C1358" s="23">
        <v>3224.5400000000004</v>
      </c>
      <c r="D1358" s="24">
        <v>44.88</v>
      </c>
      <c r="E1358" s="24">
        <v>5.222100000000001</v>
      </c>
      <c r="F1358" s="24">
        <v>0.0</v>
      </c>
      <c r="G1358" s="15">
        <f t="shared" si="1"/>
        <v>12</v>
      </c>
      <c r="L1358" s="24">
        <f t="shared" si="2"/>
        <v>1900</v>
      </c>
    </row>
    <row r="1359">
      <c r="A1359" s="20" t="s">
        <v>437</v>
      </c>
      <c r="B1359" s="22">
        <v>43093.0</v>
      </c>
      <c r="C1359" s="24">
        <v>930.9300000000001</v>
      </c>
      <c r="D1359" s="24">
        <v>11.96</v>
      </c>
      <c r="E1359" s="24">
        <v>12.944749999999999</v>
      </c>
      <c r="F1359" s="24">
        <v>1.0</v>
      </c>
      <c r="G1359" s="15">
        <f t="shared" si="1"/>
        <v>12</v>
      </c>
      <c r="L1359" s="24">
        <f t="shared" si="2"/>
        <v>1900</v>
      </c>
    </row>
    <row r="1360">
      <c r="A1360" s="20" t="s">
        <v>438</v>
      </c>
      <c r="B1360" s="22">
        <v>43093.0</v>
      </c>
      <c r="C1360" s="23">
        <v>4174.665000000001</v>
      </c>
      <c r="D1360" s="24">
        <v>60.760000000000005</v>
      </c>
      <c r="E1360" s="24">
        <v>7.7467</v>
      </c>
      <c r="F1360" s="24">
        <v>0.0</v>
      </c>
      <c r="G1360" s="15">
        <f t="shared" si="1"/>
        <v>12</v>
      </c>
      <c r="L1360" s="24">
        <f t="shared" si="2"/>
        <v>1900</v>
      </c>
    </row>
    <row r="1361">
      <c r="A1361" s="20" t="s">
        <v>438</v>
      </c>
      <c r="B1361" s="22">
        <v>43093.0</v>
      </c>
      <c r="C1361" s="24">
        <v>2245.32</v>
      </c>
      <c r="D1361" s="24">
        <v>32.92</v>
      </c>
      <c r="E1361" s="24">
        <v>37.21705</v>
      </c>
      <c r="F1361" s="24">
        <v>1.0</v>
      </c>
      <c r="G1361" s="15">
        <f t="shared" si="1"/>
        <v>12</v>
      </c>
      <c r="L1361" s="24">
        <f t="shared" si="2"/>
        <v>1900</v>
      </c>
    </row>
    <row r="1362">
      <c r="A1362" s="20" t="s">
        <v>439</v>
      </c>
      <c r="B1362" s="22">
        <v>43093.0</v>
      </c>
      <c r="C1362" s="24">
        <v>187.11</v>
      </c>
      <c r="D1362" s="24">
        <v>2.8000000000000003</v>
      </c>
      <c r="E1362" s="24">
        <v>10.2635</v>
      </c>
      <c r="F1362" s="24">
        <v>0.0</v>
      </c>
      <c r="G1362" s="15">
        <f t="shared" si="1"/>
        <v>12</v>
      </c>
      <c r="L1362" s="24">
        <f t="shared" si="2"/>
        <v>1900</v>
      </c>
    </row>
    <row r="1363">
      <c r="A1363" s="20" t="s">
        <v>439</v>
      </c>
      <c r="B1363" s="22">
        <v>43093.0</v>
      </c>
      <c r="C1363" s="24">
        <v>121.825</v>
      </c>
      <c r="D1363" s="24">
        <v>1.8</v>
      </c>
      <c r="E1363" s="24">
        <v>172.3423</v>
      </c>
      <c r="F1363" s="24">
        <v>1.0</v>
      </c>
      <c r="G1363" s="15">
        <f t="shared" si="1"/>
        <v>12</v>
      </c>
      <c r="L1363" s="24">
        <f t="shared" si="2"/>
        <v>1900</v>
      </c>
    </row>
    <row r="1364">
      <c r="A1364" s="20" t="s">
        <v>427</v>
      </c>
      <c r="B1364" s="22">
        <v>43100.0</v>
      </c>
      <c r="C1364" s="24">
        <v>1088.7250000000001</v>
      </c>
      <c r="D1364" s="24">
        <v>14.52</v>
      </c>
      <c r="E1364" s="24">
        <v>61.20595</v>
      </c>
      <c r="F1364" s="24">
        <v>0.0</v>
      </c>
      <c r="G1364" s="15">
        <f t="shared" si="1"/>
        <v>12</v>
      </c>
      <c r="L1364" s="24">
        <f t="shared" si="2"/>
        <v>1900</v>
      </c>
    </row>
    <row r="1365">
      <c r="A1365" s="20" t="s">
        <v>427</v>
      </c>
      <c r="B1365" s="22">
        <v>43100.0</v>
      </c>
      <c r="C1365" s="24">
        <v>343.915</v>
      </c>
      <c r="D1365" s="24">
        <v>4.760000000000001</v>
      </c>
      <c r="E1365" s="24">
        <v>88.19525</v>
      </c>
      <c r="F1365" s="24">
        <v>1.0</v>
      </c>
      <c r="G1365" s="15">
        <f t="shared" si="1"/>
        <v>12</v>
      </c>
      <c r="L1365" s="24">
        <f t="shared" si="2"/>
        <v>1900</v>
      </c>
    </row>
    <row r="1366">
      <c r="A1366" s="20" t="s">
        <v>428</v>
      </c>
      <c r="B1366" s="22">
        <v>43100.0</v>
      </c>
      <c r="C1366" s="24">
        <v>1802.4050000000002</v>
      </c>
      <c r="D1366" s="24">
        <v>25.8</v>
      </c>
      <c r="E1366" s="24">
        <v>106.55905000000001</v>
      </c>
      <c r="F1366" s="24">
        <v>0.0</v>
      </c>
      <c r="G1366" s="15">
        <f t="shared" si="1"/>
        <v>12</v>
      </c>
      <c r="L1366" s="24">
        <f t="shared" si="2"/>
        <v>1900</v>
      </c>
    </row>
    <row r="1367">
      <c r="A1367" s="20" t="s">
        <v>428</v>
      </c>
      <c r="B1367" s="22">
        <v>43100.0</v>
      </c>
      <c r="C1367" s="24">
        <v>148.88500000000002</v>
      </c>
      <c r="D1367" s="24">
        <v>1.8</v>
      </c>
      <c r="E1367" s="24">
        <v>106.46220000000001</v>
      </c>
      <c r="F1367" s="24">
        <v>1.0</v>
      </c>
      <c r="G1367" s="15">
        <f t="shared" si="1"/>
        <v>12</v>
      </c>
      <c r="L1367" s="24">
        <f t="shared" si="2"/>
        <v>1900</v>
      </c>
    </row>
    <row r="1368">
      <c r="A1368" s="20" t="s">
        <v>429</v>
      </c>
      <c r="B1368" s="22">
        <v>43100.0</v>
      </c>
      <c r="C1368" s="23">
        <v>6397.380000000001</v>
      </c>
      <c r="D1368" s="24">
        <v>84.56</v>
      </c>
      <c r="E1368" s="24">
        <v>0.0</v>
      </c>
      <c r="F1368" s="24">
        <v>0.0</v>
      </c>
      <c r="G1368" s="15">
        <f t="shared" si="1"/>
        <v>12</v>
      </c>
      <c r="L1368" s="24">
        <f t="shared" si="2"/>
        <v>1899</v>
      </c>
    </row>
    <row r="1369">
      <c r="A1369" s="20" t="s">
        <v>429</v>
      </c>
      <c r="B1369" s="22">
        <v>43100.0</v>
      </c>
      <c r="C1369" s="24">
        <v>1223.3650000000002</v>
      </c>
      <c r="D1369" s="24">
        <v>16.040000000000003</v>
      </c>
      <c r="E1369" s="24">
        <v>0.0</v>
      </c>
      <c r="F1369" s="24">
        <v>1.0</v>
      </c>
      <c r="G1369" s="15">
        <f t="shared" si="1"/>
        <v>12</v>
      </c>
      <c r="L1369" s="24">
        <f t="shared" si="2"/>
        <v>1899</v>
      </c>
    </row>
    <row r="1370">
      <c r="A1370" s="20" t="s">
        <v>430</v>
      </c>
      <c r="B1370" s="22">
        <v>43100.0</v>
      </c>
      <c r="C1370" s="24">
        <v>60.005</v>
      </c>
      <c r="D1370" s="24">
        <v>0.8</v>
      </c>
      <c r="E1370" s="24">
        <v>10.167950000000001</v>
      </c>
      <c r="F1370" s="24">
        <v>0.0</v>
      </c>
      <c r="G1370" s="15">
        <f t="shared" si="1"/>
        <v>12</v>
      </c>
      <c r="L1370" s="24">
        <f t="shared" si="2"/>
        <v>1900</v>
      </c>
    </row>
    <row r="1371">
      <c r="A1371" s="20" t="s">
        <v>430</v>
      </c>
      <c r="B1371" s="22">
        <v>43100.0</v>
      </c>
      <c r="C1371" s="24">
        <v>30.305000000000003</v>
      </c>
      <c r="D1371" s="24">
        <v>0.76</v>
      </c>
      <c r="E1371" s="24">
        <v>180.30544999999998</v>
      </c>
      <c r="F1371" s="24">
        <v>1.0</v>
      </c>
      <c r="G1371" s="15">
        <f t="shared" si="1"/>
        <v>12</v>
      </c>
      <c r="L1371" s="24">
        <f t="shared" si="2"/>
        <v>1900</v>
      </c>
    </row>
    <row r="1372">
      <c r="A1372" s="20" t="s">
        <v>431</v>
      </c>
      <c r="B1372" s="22">
        <v>43100.0</v>
      </c>
      <c r="C1372" s="24">
        <v>506.6050000000001</v>
      </c>
      <c r="D1372" s="24">
        <v>7.359999999999999</v>
      </c>
      <c r="E1372" s="24">
        <v>25.8102</v>
      </c>
      <c r="F1372" s="24">
        <v>0.0</v>
      </c>
      <c r="G1372" s="15">
        <f t="shared" si="1"/>
        <v>12</v>
      </c>
      <c r="L1372" s="24">
        <f t="shared" si="2"/>
        <v>1900</v>
      </c>
    </row>
    <row r="1373">
      <c r="A1373" s="20" t="s">
        <v>431</v>
      </c>
      <c r="B1373" s="22">
        <v>43100.0</v>
      </c>
      <c r="C1373" s="24">
        <v>262.735</v>
      </c>
      <c r="D1373" s="24">
        <v>3.4000000000000004</v>
      </c>
      <c r="E1373" s="24">
        <v>60.775</v>
      </c>
      <c r="F1373" s="24">
        <v>1.0</v>
      </c>
      <c r="G1373" s="15">
        <f t="shared" si="1"/>
        <v>12</v>
      </c>
      <c r="L1373" s="24">
        <f t="shared" si="2"/>
        <v>1900</v>
      </c>
    </row>
    <row r="1374">
      <c r="A1374" s="20" t="s">
        <v>432</v>
      </c>
      <c r="B1374" s="22">
        <v>43100.0</v>
      </c>
      <c r="C1374" s="24">
        <v>69.685</v>
      </c>
      <c r="D1374" s="24">
        <v>1.32</v>
      </c>
      <c r="E1374" s="24">
        <v>5.89875</v>
      </c>
      <c r="F1374" s="24">
        <v>0.0</v>
      </c>
      <c r="G1374" s="15">
        <f t="shared" si="1"/>
        <v>12</v>
      </c>
      <c r="L1374" s="24">
        <f t="shared" si="2"/>
        <v>1900</v>
      </c>
    </row>
    <row r="1375">
      <c r="A1375" s="20" t="s">
        <v>432</v>
      </c>
      <c r="B1375" s="22">
        <v>43100.0</v>
      </c>
      <c r="C1375" s="24">
        <v>71.995</v>
      </c>
      <c r="D1375" s="24">
        <v>1.2000000000000002</v>
      </c>
      <c r="E1375" s="24">
        <v>9.920300000000001</v>
      </c>
      <c r="F1375" s="24">
        <v>1.0</v>
      </c>
      <c r="G1375" s="15">
        <f t="shared" si="1"/>
        <v>12</v>
      </c>
      <c r="L1375" s="24">
        <f t="shared" si="2"/>
        <v>1900</v>
      </c>
    </row>
    <row r="1376">
      <c r="A1376" s="20" t="s">
        <v>433</v>
      </c>
      <c r="B1376" s="22">
        <v>43100.0</v>
      </c>
      <c r="C1376" s="24">
        <v>140.36</v>
      </c>
      <c r="D1376" s="24">
        <v>1.8399999999999999</v>
      </c>
      <c r="E1376" s="24">
        <v>0.0</v>
      </c>
      <c r="F1376" s="24">
        <v>0.0</v>
      </c>
      <c r="G1376" s="15">
        <f t="shared" si="1"/>
        <v>12</v>
      </c>
      <c r="L1376" s="24">
        <f t="shared" si="2"/>
        <v>1899</v>
      </c>
    </row>
    <row r="1377">
      <c r="A1377" s="20" t="s">
        <v>433</v>
      </c>
      <c r="B1377" s="22">
        <v>43100.0</v>
      </c>
      <c r="C1377" s="24">
        <v>24.585000000000004</v>
      </c>
      <c r="D1377" s="24">
        <v>0.36000000000000004</v>
      </c>
      <c r="E1377" s="24">
        <v>0.0</v>
      </c>
      <c r="F1377" s="24">
        <v>1.0</v>
      </c>
      <c r="G1377" s="15">
        <f t="shared" si="1"/>
        <v>12</v>
      </c>
      <c r="L1377" s="24">
        <f t="shared" si="2"/>
        <v>1899</v>
      </c>
    </row>
    <row r="1378">
      <c r="A1378" s="20" t="s">
        <v>434</v>
      </c>
      <c r="B1378" s="22">
        <v>43100.0</v>
      </c>
      <c r="C1378" s="24">
        <v>138.82000000000002</v>
      </c>
      <c r="D1378" s="24">
        <v>2.12</v>
      </c>
      <c r="E1378" s="24">
        <v>26.865150000000003</v>
      </c>
      <c r="F1378" s="24">
        <v>0.0</v>
      </c>
      <c r="G1378" s="15">
        <f t="shared" si="1"/>
        <v>12</v>
      </c>
      <c r="L1378" s="24">
        <f t="shared" si="2"/>
        <v>1900</v>
      </c>
    </row>
    <row r="1379">
      <c r="A1379" s="20" t="s">
        <v>434</v>
      </c>
      <c r="B1379" s="22">
        <v>43100.0</v>
      </c>
      <c r="C1379" s="24">
        <v>33.05500000000001</v>
      </c>
      <c r="D1379" s="24">
        <v>0.6400000000000001</v>
      </c>
      <c r="E1379" s="24">
        <v>121.31145000000001</v>
      </c>
      <c r="F1379" s="24">
        <v>1.0</v>
      </c>
      <c r="G1379" s="15">
        <f t="shared" si="1"/>
        <v>12</v>
      </c>
      <c r="L1379" s="24">
        <f t="shared" si="2"/>
        <v>1900</v>
      </c>
    </row>
    <row r="1380">
      <c r="A1380" s="20" t="s">
        <v>435</v>
      </c>
      <c r="B1380" s="22">
        <v>43100.0</v>
      </c>
      <c r="C1380" s="24">
        <v>2395.6900000000005</v>
      </c>
      <c r="D1380" s="24">
        <v>32.28</v>
      </c>
      <c r="E1380" s="24">
        <v>55.0875</v>
      </c>
      <c r="F1380" s="24">
        <v>0.0</v>
      </c>
      <c r="G1380" s="15">
        <f t="shared" si="1"/>
        <v>12</v>
      </c>
      <c r="L1380" s="24">
        <f t="shared" si="2"/>
        <v>1900</v>
      </c>
    </row>
    <row r="1381">
      <c r="A1381" s="20" t="s">
        <v>435</v>
      </c>
      <c r="B1381" s="22">
        <v>43100.0</v>
      </c>
      <c r="C1381" s="24">
        <v>536.47</v>
      </c>
      <c r="D1381" s="24">
        <v>6.5200000000000005</v>
      </c>
      <c r="E1381" s="24">
        <v>54.7807</v>
      </c>
      <c r="F1381" s="24">
        <v>1.0</v>
      </c>
      <c r="G1381" s="15">
        <f t="shared" si="1"/>
        <v>12</v>
      </c>
      <c r="L1381" s="24">
        <f t="shared" si="2"/>
        <v>1900</v>
      </c>
    </row>
    <row r="1382">
      <c r="A1382" s="20" t="s">
        <v>436</v>
      </c>
      <c r="B1382" s="22">
        <v>43100.0</v>
      </c>
      <c r="C1382" s="24">
        <v>1775.73</v>
      </c>
      <c r="D1382" s="24">
        <v>27.8</v>
      </c>
      <c r="E1382" s="24">
        <v>188.7379</v>
      </c>
      <c r="F1382" s="24">
        <v>0.0</v>
      </c>
      <c r="G1382" s="15">
        <f t="shared" si="1"/>
        <v>12</v>
      </c>
      <c r="L1382" s="24">
        <f t="shared" si="2"/>
        <v>1900</v>
      </c>
    </row>
    <row r="1383">
      <c r="A1383" s="20" t="s">
        <v>436</v>
      </c>
      <c r="B1383" s="22">
        <v>43100.0</v>
      </c>
      <c r="C1383" s="24">
        <v>1116.9950000000001</v>
      </c>
      <c r="D1383" s="24">
        <v>15.92</v>
      </c>
      <c r="E1383" s="24">
        <v>723.5618000000001</v>
      </c>
      <c r="F1383" s="24">
        <v>1.0</v>
      </c>
      <c r="G1383" s="15">
        <f t="shared" si="1"/>
        <v>12</v>
      </c>
      <c r="L1383" s="24">
        <f t="shared" si="2"/>
        <v>1901</v>
      </c>
    </row>
    <row r="1384">
      <c r="A1384" s="20" t="s">
        <v>437</v>
      </c>
      <c r="B1384" s="22">
        <v>43100.0</v>
      </c>
      <c r="C1384" s="24">
        <v>521.455</v>
      </c>
      <c r="D1384" s="24">
        <v>6.920000000000001</v>
      </c>
      <c r="E1384" s="24">
        <v>1.0387000000000002</v>
      </c>
      <c r="F1384" s="24">
        <v>0.0</v>
      </c>
      <c r="G1384" s="15">
        <f t="shared" si="1"/>
        <v>12</v>
      </c>
      <c r="L1384" s="24">
        <f t="shared" si="2"/>
        <v>1899</v>
      </c>
    </row>
    <row r="1385">
      <c r="A1385" s="20" t="s">
        <v>437</v>
      </c>
      <c r="B1385" s="22">
        <v>43100.0</v>
      </c>
      <c r="C1385" s="24">
        <v>112.805</v>
      </c>
      <c r="D1385" s="24">
        <v>1.4800000000000002</v>
      </c>
      <c r="E1385" s="24">
        <v>1.9357000000000002</v>
      </c>
      <c r="F1385" s="24">
        <v>1.0</v>
      </c>
      <c r="G1385" s="15">
        <f t="shared" si="1"/>
        <v>12</v>
      </c>
      <c r="L1385" s="24">
        <f t="shared" si="2"/>
        <v>1899</v>
      </c>
    </row>
    <row r="1386">
      <c r="A1386" s="20" t="s">
        <v>438</v>
      </c>
      <c r="B1386" s="22">
        <v>43100.0</v>
      </c>
      <c r="C1386" s="24">
        <v>504.57000000000005</v>
      </c>
      <c r="D1386" s="24">
        <v>7.16</v>
      </c>
      <c r="E1386" s="24">
        <v>1.13945</v>
      </c>
      <c r="F1386" s="24">
        <v>0.0</v>
      </c>
      <c r="G1386" s="15">
        <f t="shared" si="1"/>
        <v>12</v>
      </c>
      <c r="L1386" s="24">
        <f t="shared" si="2"/>
        <v>1899</v>
      </c>
    </row>
    <row r="1387">
      <c r="A1387" s="20" t="s">
        <v>438</v>
      </c>
      <c r="B1387" s="22">
        <v>43100.0</v>
      </c>
      <c r="C1387" s="24">
        <v>257.73</v>
      </c>
      <c r="D1387" s="24">
        <v>3.5600000000000005</v>
      </c>
      <c r="E1387" s="24">
        <v>5.0544</v>
      </c>
      <c r="F1387" s="24">
        <v>1.0</v>
      </c>
      <c r="G1387" s="15">
        <f t="shared" si="1"/>
        <v>12</v>
      </c>
      <c r="L1387" s="24">
        <f t="shared" si="2"/>
        <v>1900</v>
      </c>
    </row>
    <row r="1388">
      <c r="A1388" s="20" t="s">
        <v>439</v>
      </c>
      <c r="B1388" s="22">
        <v>43100.0</v>
      </c>
      <c r="C1388" s="24">
        <v>22.275000000000002</v>
      </c>
      <c r="D1388" s="24">
        <v>0.24</v>
      </c>
      <c r="E1388" s="24">
        <v>0.8710000000000001</v>
      </c>
      <c r="F1388" s="24">
        <v>0.0</v>
      </c>
      <c r="G1388" s="15">
        <f t="shared" si="1"/>
        <v>12</v>
      </c>
      <c r="L1388" s="24">
        <f t="shared" si="2"/>
        <v>1899</v>
      </c>
    </row>
    <row r="1389">
      <c r="A1389" s="20" t="s">
        <v>439</v>
      </c>
      <c r="B1389" s="22">
        <v>43100.0</v>
      </c>
      <c r="C1389" s="24">
        <v>4.620000000000001</v>
      </c>
      <c r="D1389" s="24">
        <v>0.08000000000000002</v>
      </c>
      <c r="E1389" s="24">
        <v>19.36285</v>
      </c>
      <c r="F1389" s="24">
        <v>1.0</v>
      </c>
      <c r="G1389" s="15">
        <f t="shared" si="1"/>
        <v>12</v>
      </c>
      <c r="L1389" s="24">
        <f t="shared" si="2"/>
        <v>1900</v>
      </c>
    </row>
    <row r="1390">
      <c r="A1390" s="20" t="s">
        <v>427</v>
      </c>
      <c r="B1390" s="22">
        <v>43101.0</v>
      </c>
      <c r="C1390" s="23">
        <v>8252.2</v>
      </c>
      <c r="D1390" s="24">
        <v>114.24000000000001</v>
      </c>
      <c r="E1390" s="24">
        <v>300.40400000000005</v>
      </c>
      <c r="F1390" s="24">
        <v>0.0</v>
      </c>
      <c r="G1390" s="15">
        <f t="shared" si="1"/>
        <v>1</v>
      </c>
      <c r="L1390" s="24">
        <f t="shared" si="2"/>
        <v>1900</v>
      </c>
    </row>
    <row r="1391">
      <c r="A1391" s="20" t="s">
        <v>427</v>
      </c>
      <c r="B1391" s="22">
        <v>43101.0</v>
      </c>
      <c r="C1391" s="24">
        <v>2856.37</v>
      </c>
      <c r="D1391" s="24">
        <v>41.92</v>
      </c>
      <c r="E1391" s="24">
        <v>507.1222</v>
      </c>
      <c r="F1391" s="24">
        <v>1.0</v>
      </c>
      <c r="G1391" s="15">
        <f t="shared" si="1"/>
        <v>1</v>
      </c>
      <c r="L1391" s="24">
        <f t="shared" si="2"/>
        <v>1901</v>
      </c>
    </row>
    <row r="1392">
      <c r="A1392" s="20" t="s">
        <v>428</v>
      </c>
      <c r="B1392" s="22">
        <v>43101.0</v>
      </c>
      <c r="C1392" s="23">
        <v>10339.395000000002</v>
      </c>
      <c r="D1392" s="24">
        <v>149.24</v>
      </c>
      <c r="E1392" s="24">
        <v>113.9398</v>
      </c>
      <c r="F1392" s="24">
        <v>0.0</v>
      </c>
      <c r="G1392" s="15">
        <f t="shared" si="1"/>
        <v>1</v>
      </c>
      <c r="L1392" s="24">
        <f t="shared" si="2"/>
        <v>1900</v>
      </c>
    </row>
    <row r="1393">
      <c r="A1393" s="20" t="s">
        <v>428</v>
      </c>
      <c r="B1393" s="22">
        <v>43101.0</v>
      </c>
      <c r="C1393" s="24">
        <v>1069.805</v>
      </c>
      <c r="D1393" s="24">
        <v>13.76</v>
      </c>
      <c r="E1393" s="24">
        <v>97.58385</v>
      </c>
      <c r="F1393" s="24">
        <v>1.0</v>
      </c>
      <c r="G1393" s="15">
        <f t="shared" si="1"/>
        <v>1</v>
      </c>
      <c r="L1393" s="24">
        <f t="shared" si="2"/>
        <v>1900</v>
      </c>
    </row>
    <row r="1394">
      <c r="A1394" s="20" t="s">
        <v>429</v>
      </c>
      <c r="B1394" s="22">
        <v>43101.0</v>
      </c>
      <c r="C1394" s="23">
        <v>30170.745000000003</v>
      </c>
      <c r="D1394" s="24">
        <v>398.16</v>
      </c>
      <c r="E1394" s="24">
        <v>0.0</v>
      </c>
      <c r="F1394" s="24">
        <v>0.0</v>
      </c>
      <c r="G1394" s="15">
        <f t="shared" si="1"/>
        <v>1</v>
      </c>
      <c r="L1394" s="24">
        <f t="shared" si="2"/>
        <v>1899</v>
      </c>
    </row>
    <row r="1395">
      <c r="A1395" s="20" t="s">
        <v>429</v>
      </c>
      <c r="B1395" s="22">
        <v>43101.0</v>
      </c>
      <c r="C1395" s="23">
        <v>7950.745000000001</v>
      </c>
      <c r="D1395" s="24">
        <v>107.56</v>
      </c>
      <c r="E1395" s="24">
        <v>0.0</v>
      </c>
      <c r="F1395" s="24">
        <v>1.0</v>
      </c>
      <c r="G1395" s="15">
        <f t="shared" si="1"/>
        <v>1</v>
      </c>
      <c r="L1395" s="24">
        <f t="shared" si="2"/>
        <v>1899</v>
      </c>
    </row>
    <row r="1396">
      <c r="A1396" s="20" t="s">
        <v>430</v>
      </c>
      <c r="B1396" s="22">
        <v>43101.0</v>
      </c>
      <c r="C1396" s="24">
        <v>323.73</v>
      </c>
      <c r="D1396" s="24">
        <v>4.800000000000001</v>
      </c>
      <c r="E1396" s="24">
        <v>58.36545</v>
      </c>
      <c r="F1396" s="24">
        <v>0.0</v>
      </c>
      <c r="G1396" s="15">
        <f t="shared" si="1"/>
        <v>1</v>
      </c>
      <c r="L1396" s="24">
        <f t="shared" si="2"/>
        <v>1900</v>
      </c>
    </row>
    <row r="1397">
      <c r="A1397" s="20" t="s">
        <v>430</v>
      </c>
      <c r="B1397" s="22">
        <v>43101.0</v>
      </c>
      <c r="C1397" s="24">
        <v>364.045</v>
      </c>
      <c r="D1397" s="24">
        <v>6.08</v>
      </c>
      <c r="E1397" s="24">
        <v>847.2457499999999</v>
      </c>
      <c r="F1397" s="24">
        <v>1.0</v>
      </c>
      <c r="G1397" s="15">
        <f t="shared" si="1"/>
        <v>1</v>
      </c>
      <c r="L1397" s="24">
        <f t="shared" si="2"/>
        <v>1902</v>
      </c>
    </row>
    <row r="1398">
      <c r="A1398" s="20" t="s">
        <v>431</v>
      </c>
      <c r="B1398" s="22">
        <v>43101.0</v>
      </c>
      <c r="C1398" s="23">
        <v>4414.685</v>
      </c>
      <c r="D1398" s="24">
        <v>65.44</v>
      </c>
      <c r="E1398" s="24">
        <v>220.53979999999999</v>
      </c>
      <c r="F1398" s="24">
        <v>0.0</v>
      </c>
      <c r="G1398" s="15">
        <f t="shared" si="1"/>
        <v>1</v>
      </c>
      <c r="L1398" s="24">
        <f t="shared" si="2"/>
        <v>1900</v>
      </c>
    </row>
    <row r="1399">
      <c r="A1399" s="20" t="s">
        <v>431</v>
      </c>
      <c r="B1399" s="22">
        <v>43101.0</v>
      </c>
      <c r="C1399" s="24">
        <v>1998.7000000000003</v>
      </c>
      <c r="D1399" s="24">
        <v>30.12</v>
      </c>
      <c r="E1399" s="24">
        <v>427.21835000000004</v>
      </c>
      <c r="F1399" s="24">
        <v>1.0</v>
      </c>
      <c r="G1399" s="15">
        <f t="shared" si="1"/>
        <v>1</v>
      </c>
      <c r="L1399" s="24">
        <f t="shared" si="2"/>
        <v>1901</v>
      </c>
    </row>
    <row r="1400">
      <c r="A1400" s="20" t="s">
        <v>432</v>
      </c>
      <c r="B1400" s="22">
        <v>43101.0</v>
      </c>
      <c r="C1400" s="24">
        <v>587.2350000000001</v>
      </c>
      <c r="D1400" s="24">
        <v>9.56</v>
      </c>
      <c r="E1400" s="24">
        <v>41.7326</v>
      </c>
      <c r="F1400" s="24">
        <v>0.0</v>
      </c>
      <c r="G1400" s="15">
        <f t="shared" si="1"/>
        <v>1</v>
      </c>
      <c r="L1400" s="24">
        <f t="shared" si="2"/>
        <v>1900</v>
      </c>
    </row>
    <row r="1401">
      <c r="A1401" s="20" t="s">
        <v>432</v>
      </c>
      <c r="B1401" s="22">
        <v>43101.0</v>
      </c>
      <c r="C1401" s="24">
        <v>392.26000000000005</v>
      </c>
      <c r="D1401" s="24">
        <v>7.840000000000001</v>
      </c>
      <c r="E1401" s="24">
        <v>99.56765000000001</v>
      </c>
      <c r="F1401" s="24">
        <v>1.0</v>
      </c>
      <c r="G1401" s="15">
        <f t="shared" si="1"/>
        <v>1</v>
      </c>
      <c r="L1401" s="24">
        <f t="shared" si="2"/>
        <v>1900</v>
      </c>
    </row>
    <row r="1402">
      <c r="A1402" s="20" t="s">
        <v>433</v>
      </c>
      <c r="B1402" s="22">
        <v>43101.0</v>
      </c>
      <c r="C1402" s="24">
        <v>625.7900000000001</v>
      </c>
      <c r="D1402" s="24">
        <v>8.440000000000001</v>
      </c>
      <c r="E1402" s="24">
        <v>0.0</v>
      </c>
      <c r="F1402" s="24">
        <v>0.0</v>
      </c>
      <c r="G1402" s="15">
        <f t="shared" si="1"/>
        <v>1</v>
      </c>
      <c r="L1402" s="24">
        <f t="shared" si="2"/>
        <v>1899</v>
      </c>
    </row>
    <row r="1403">
      <c r="A1403" s="20" t="s">
        <v>433</v>
      </c>
      <c r="B1403" s="22">
        <v>43101.0</v>
      </c>
      <c r="C1403" s="24">
        <v>176.935</v>
      </c>
      <c r="D1403" s="24">
        <v>2.44</v>
      </c>
      <c r="E1403" s="24">
        <v>0.0</v>
      </c>
      <c r="F1403" s="24">
        <v>1.0</v>
      </c>
      <c r="G1403" s="15">
        <f t="shared" si="1"/>
        <v>1</v>
      </c>
      <c r="L1403" s="24">
        <f t="shared" si="2"/>
        <v>1899</v>
      </c>
    </row>
    <row r="1404">
      <c r="A1404" s="20" t="s">
        <v>434</v>
      </c>
      <c r="B1404" s="22">
        <v>43101.0</v>
      </c>
      <c r="C1404" s="24">
        <v>555.5</v>
      </c>
      <c r="D1404" s="24">
        <v>8.32</v>
      </c>
      <c r="E1404" s="24">
        <v>104.98605</v>
      </c>
      <c r="F1404" s="24">
        <v>0.0</v>
      </c>
      <c r="G1404" s="15">
        <f t="shared" si="1"/>
        <v>1</v>
      </c>
      <c r="L1404" s="24">
        <f t="shared" si="2"/>
        <v>1900</v>
      </c>
    </row>
    <row r="1405">
      <c r="A1405" s="20" t="s">
        <v>434</v>
      </c>
      <c r="B1405" s="22">
        <v>43101.0</v>
      </c>
      <c r="C1405" s="24">
        <v>271.48</v>
      </c>
      <c r="D1405" s="24">
        <v>4.68</v>
      </c>
      <c r="E1405" s="24">
        <v>609.56675</v>
      </c>
      <c r="F1405" s="24">
        <v>1.0</v>
      </c>
      <c r="G1405" s="15">
        <f t="shared" si="1"/>
        <v>1</v>
      </c>
      <c r="L1405" s="24">
        <f t="shared" si="2"/>
        <v>1901</v>
      </c>
    </row>
    <row r="1406">
      <c r="A1406" s="20" t="s">
        <v>435</v>
      </c>
      <c r="B1406" s="22">
        <v>43101.0</v>
      </c>
      <c r="C1406" s="23">
        <v>11213.455</v>
      </c>
      <c r="D1406" s="24">
        <v>158.0</v>
      </c>
      <c r="E1406" s="24">
        <v>336.21055</v>
      </c>
      <c r="F1406" s="24">
        <v>0.0</v>
      </c>
      <c r="G1406" s="15">
        <f t="shared" si="1"/>
        <v>1</v>
      </c>
      <c r="L1406" s="24">
        <f t="shared" si="2"/>
        <v>1900</v>
      </c>
    </row>
    <row r="1407">
      <c r="A1407" s="20" t="s">
        <v>435</v>
      </c>
      <c r="B1407" s="22">
        <v>43101.0</v>
      </c>
      <c r="C1407" s="23">
        <v>3135.495</v>
      </c>
      <c r="D1407" s="24">
        <v>42.24</v>
      </c>
      <c r="E1407" s="24">
        <v>451.31515</v>
      </c>
      <c r="F1407" s="24">
        <v>1.0</v>
      </c>
      <c r="G1407" s="15">
        <f t="shared" si="1"/>
        <v>1</v>
      </c>
      <c r="L1407" s="24">
        <f t="shared" si="2"/>
        <v>1901</v>
      </c>
    </row>
    <row r="1408">
      <c r="A1408" s="20" t="s">
        <v>436</v>
      </c>
      <c r="B1408" s="22">
        <v>43101.0</v>
      </c>
      <c r="C1408" s="23">
        <v>11333.135000000002</v>
      </c>
      <c r="D1408" s="24">
        <v>185.20000000000002</v>
      </c>
      <c r="E1408" s="24">
        <v>1358.99985</v>
      </c>
      <c r="F1408" s="24">
        <v>0.0</v>
      </c>
      <c r="G1408" s="15">
        <f t="shared" si="1"/>
        <v>1</v>
      </c>
      <c r="L1408" s="24">
        <f t="shared" si="2"/>
        <v>1903</v>
      </c>
    </row>
    <row r="1409">
      <c r="A1409" s="20" t="s">
        <v>436</v>
      </c>
      <c r="B1409" s="22">
        <v>43101.0</v>
      </c>
      <c r="C1409" s="23">
        <v>8474.07</v>
      </c>
      <c r="D1409" s="24">
        <v>140.35999999999999</v>
      </c>
      <c r="E1409" s="24">
        <v>6683.87395</v>
      </c>
      <c r="F1409" s="24">
        <v>1.0</v>
      </c>
      <c r="G1409" s="15">
        <f t="shared" si="1"/>
        <v>1</v>
      </c>
      <c r="L1409" s="24">
        <f t="shared" si="2"/>
        <v>1918</v>
      </c>
    </row>
    <row r="1410">
      <c r="A1410" s="20" t="s">
        <v>437</v>
      </c>
      <c r="B1410" s="22">
        <v>43101.0</v>
      </c>
      <c r="C1410" s="24">
        <v>1826.88</v>
      </c>
      <c r="D1410" s="24">
        <v>25.480000000000004</v>
      </c>
      <c r="E1410" s="24">
        <v>0.0</v>
      </c>
      <c r="F1410" s="24">
        <v>0.0</v>
      </c>
      <c r="G1410" s="15">
        <f t="shared" si="1"/>
        <v>1</v>
      </c>
      <c r="L1410" s="24">
        <f t="shared" si="2"/>
        <v>1899</v>
      </c>
    </row>
    <row r="1411">
      <c r="A1411" s="20" t="s">
        <v>437</v>
      </c>
      <c r="B1411" s="22">
        <v>43101.0</v>
      </c>
      <c r="C1411" s="24">
        <v>660.44</v>
      </c>
      <c r="D1411" s="24">
        <v>8.68</v>
      </c>
      <c r="E1411" s="24">
        <v>0.0</v>
      </c>
      <c r="F1411" s="24">
        <v>1.0</v>
      </c>
      <c r="G1411" s="15">
        <f t="shared" si="1"/>
        <v>1</v>
      </c>
      <c r="L1411" s="24">
        <f t="shared" si="2"/>
        <v>1899</v>
      </c>
    </row>
    <row r="1412">
      <c r="A1412" s="20" t="s">
        <v>438</v>
      </c>
      <c r="B1412" s="22">
        <v>43101.0</v>
      </c>
      <c r="C1412" s="24">
        <v>2793.34</v>
      </c>
      <c r="D1412" s="24">
        <v>40.56</v>
      </c>
      <c r="E1412" s="24">
        <v>16.523000000000003</v>
      </c>
      <c r="F1412" s="24">
        <v>0.0</v>
      </c>
      <c r="G1412" s="15">
        <f t="shared" si="1"/>
        <v>1</v>
      </c>
      <c r="L1412" s="24">
        <f t="shared" si="2"/>
        <v>1900</v>
      </c>
    </row>
    <row r="1413">
      <c r="A1413" s="20" t="s">
        <v>438</v>
      </c>
      <c r="B1413" s="22">
        <v>43101.0</v>
      </c>
      <c r="C1413" s="24">
        <v>2174.15</v>
      </c>
      <c r="D1413" s="24">
        <v>32.04</v>
      </c>
      <c r="E1413" s="24">
        <v>92.6432</v>
      </c>
      <c r="F1413" s="24">
        <v>1.0</v>
      </c>
      <c r="G1413" s="15">
        <f t="shared" si="1"/>
        <v>1</v>
      </c>
      <c r="L1413" s="24">
        <f t="shared" si="2"/>
        <v>1900</v>
      </c>
    </row>
    <row r="1414">
      <c r="A1414" s="20" t="s">
        <v>439</v>
      </c>
      <c r="B1414" s="22">
        <v>43101.0</v>
      </c>
      <c r="C1414" s="24">
        <v>85.58</v>
      </c>
      <c r="D1414" s="24">
        <v>1.2000000000000002</v>
      </c>
      <c r="E1414" s="24">
        <v>5.31245</v>
      </c>
      <c r="F1414" s="24">
        <v>0.0</v>
      </c>
      <c r="G1414" s="15">
        <f t="shared" si="1"/>
        <v>1</v>
      </c>
      <c r="L1414" s="24">
        <f t="shared" si="2"/>
        <v>1900</v>
      </c>
    </row>
    <row r="1415">
      <c r="A1415" s="20" t="s">
        <v>439</v>
      </c>
      <c r="B1415" s="22">
        <v>43101.0</v>
      </c>
      <c r="C1415" s="24">
        <v>61.215</v>
      </c>
      <c r="D1415" s="24">
        <v>0.8400000000000001</v>
      </c>
      <c r="E1415" s="24">
        <v>74.26315000000001</v>
      </c>
      <c r="F1415" s="24">
        <v>1.0</v>
      </c>
      <c r="G1415" s="15">
        <f t="shared" si="1"/>
        <v>1</v>
      </c>
      <c r="L1415" s="24">
        <f t="shared" si="2"/>
        <v>1900</v>
      </c>
    </row>
    <row r="1416">
      <c r="A1416" s="20" t="s">
        <v>427</v>
      </c>
      <c r="B1416" s="22">
        <v>43108.0</v>
      </c>
      <c r="C1416" s="23">
        <v>7839.810000000001</v>
      </c>
      <c r="D1416" s="24">
        <v>108.56</v>
      </c>
      <c r="E1416" s="24">
        <v>239.28515</v>
      </c>
      <c r="F1416" s="24">
        <v>0.0</v>
      </c>
      <c r="G1416" s="15">
        <f t="shared" si="1"/>
        <v>1</v>
      </c>
      <c r="L1416" s="24">
        <f t="shared" si="2"/>
        <v>1900</v>
      </c>
    </row>
    <row r="1417">
      <c r="A1417" s="20" t="s">
        <v>427</v>
      </c>
      <c r="B1417" s="22">
        <v>43108.0</v>
      </c>
      <c r="C1417" s="24">
        <v>2373.1400000000003</v>
      </c>
      <c r="D1417" s="24">
        <v>35.92</v>
      </c>
      <c r="E1417" s="24">
        <v>432.55485000000004</v>
      </c>
      <c r="F1417" s="24">
        <v>1.0</v>
      </c>
      <c r="G1417" s="15">
        <f t="shared" si="1"/>
        <v>1</v>
      </c>
      <c r="L1417" s="24">
        <f t="shared" si="2"/>
        <v>1901</v>
      </c>
    </row>
    <row r="1418">
      <c r="A1418" s="20" t="s">
        <v>428</v>
      </c>
      <c r="B1418" s="22">
        <v>43108.0</v>
      </c>
      <c r="C1418" s="23">
        <v>10743.315</v>
      </c>
      <c r="D1418" s="24">
        <v>156.96</v>
      </c>
      <c r="E1418" s="24">
        <v>88.9655</v>
      </c>
      <c r="F1418" s="24">
        <v>0.0</v>
      </c>
      <c r="G1418" s="15">
        <f t="shared" si="1"/>
        <v>1</v>
      </c>
      <c r="L1418" s="24">
        <f t="shared" si="2"/>
        <v>1900</v>
      </c>
    </row>
    <row r="1419">
      <c r="A1419" s="20" t="s">
        <v>428</v>
      </c>
      <c r="B1419" s="22">
        <v>43108.0</v>
      </c>
      <c r="C1419" s="24">
        <v>1206.3150000000003</v>
      </c>
      <c r="D1419" s="24">
        <v>16.32</v>
      </c>
      <c r="E1419" s="24">
        <v>75.6977</v>
      </c>
      <c r="F1419" s="24">
        <v>1.0</v>
      </c>
      <c r="G1419" s="15">
        <f t="shared" si="1"/>
        <v>1</v>
      </c>
      <c r="L1419" s="24">
        <f t="shared" si="2"/>
        <v>1900</v>
      </c>
    </row>
    <row r="1420">
      <c r="A1420" s="20" t="s">
        <v>429</v>
      </c>
      <c r="B1420" s="22">
        <v>43108.0</v>
      </c>
      <c r="C1420" s="23">
        <v>36338.060000000005</v>
      </c>
      <c r="D1420" s="24">
        <v>465.68000000000006</v>
      </c>
      <c r="E1420" s="24">
        <v>0.0</v>
      </c>
      <c r="F1420" s="24">
        <v>0.0</v>
      </c>
      <c r="G1420" s="15">
        <f t="shared" si="1"/>
        <v>1</v>
      </c>
      <c r="L1420" s="24">
        <f t="shared" si="2"/>
        <v>1899</v>
      </c>
    </row>
    <row r="1421">
      <c r="A1421" s="20" t="s">
        <v>429</v>
      </c>
      <c r="B1421" s="22">
        <v>43108.0</v>
      </c>
      <c r="C1421" s="23">
        <v>8446.130000000001</v>
      </c>
      <c r="D1421" s="24">
        <v>118.68</v>
      </c>
      <c r="E1421" s="24">
        <v>0.0</v>
      </c>
      <c r="F1421" s="24">
        <v>1.0</v>
      </c>
      <c r="G1421" s="15">
        <f t="shared" si="1"/>
        <v>1</v>
      </c>
      <c r="L1421" s="24">
        <f t="shared" si="2"/>
        <v>1899</v>
      </c>
    </row>
    <row r="1422">
      <c r="A1422" s="20" t="s">
        <v>430</v>
      </c>
      <c r="B1422" s="22">
        <v>43108.0</v>
      </c>
      <c r="C1422" s="24">
        <v>217.25000000000003</v>
      </c>
      <c r="D1422" s="24">
        <v>3.24</v>
      </c>
      <c r="E1422" s="24">
        <v>76.60835</v>
      </c>
      <c r="F1422" s="24">
        <v>0.0</v>
      </c>
      <c r="G1422" s="15">
        <f t="shared" si="1"/>
        <v>1</v>
      </c>
      <c r="L1422" s="24">
        <f t="shared" si="2"/>
        <v>1900</v>
      </c>
    </row>
    <row r="1423">
      <c r="A1423" s="20" t="s">
        <v>430</v>
      </c>
      <c r="B1423" s="22">
        <v>43108.0</v>
      </c>
      <c r="C1423" s="24">
        <v>256.57500000000005</v>
      </c>
      <c r="D1423" s="24">
        <v>4.04</v>
      </c>
      <c r="E1423" s="24">
        <v>593.7347</v>
      </c>
      <c r="F1423" s="24">
        <v>1.0</v>
      </c>
      <c r="G1423" s="15">
        <f t="shared" si="1"/>
        <v>1</v>
      </c>
      <c r="L1423" s="24">
        <f t="shared" si="2"/>
        <v>1901</v>
      </c>
    </row>
    <row r="1424">
      <c r="A1424" s="20" t="s">
        <v>431</v>
      </c>
      <c r="B1424" s="22">
        <v>43108.0</v>
      </c>
      <c r="C1424" s="23">
        <v>5224.56</v>
      </c>
      <c r="D1424" s="24">
        <v>78.44</v>
      </c>
      <c r="E1424" s="24">
        <v>217.5498</v>
      </c>
      <c r="F1424" s="24">
        <v>0.0</v>
      </c>
      <c r="G1424" s="15">
        <f t="shared" si="1"/>
        <v>1</v>
      </c>
      <c r="L1424" s="24">
        <f t="shared" si="2"/>
        <v>1900</v>
      </c>
    </row>
    <row r="1425">
      <c r="A1425" s="20" t="s">
        <v>431</v>
      </c>
      <c r="B1425" s="22">
        <v>43108.0</v>
      </c>
      <c r="C1425" s="24">
        <v>2084.445</v>
      </c>
      <c r="D1425" s="24">
        <v>30.52</v>
      </c>
      <c r="E1425" s="24">
        <v>421.93255</v>
      </c>
      <c r="F1425" s="24">
        <v>1.0</v>
      </c>
      <c r="G1425" s="15">
        <f t="shared" si="1"/>
        <v>1</v>
      </c>
      <c r="L1425" s="24">
        <f t="shared" si="2"/>
        <v>1901</v>
      </c>
    </row>
    <row r="1426">
      <c r="A1426" s="20" t="s">
        <v>432</v>
      </c>
      <c r="B1426" s="22">
        <v>43108.0</v>
      </c>
      <c r="C1426" s="24">
        <v>502.865</v>
      </c>
      <c r="D1426" s="24">
        <v>8.520000000000001</v>
      </c>
      <c r="E1426" s="24">
        <v>39.64675</v>
      </c>
      <c r="F1426" s="24">
        <v>0.0</v>
      </c>
      <c r="G1426" s="15">
        <f t="shared" si="1"/>
        <v>1</v>
      </c>
      <c r="L1426" s="24">
        <f t="shared" si="2"/>
        <v>1900</v>
      </c>
    </row>
    <row r="1427">
      <c r="A1427" s="20" t="s">
        <v>432</v>
      </c>
      <c r="B1427" s="22">
        <v>43108.0</v>
      </c>
      <c r="C1427" s="24">
        <v>401.225</v>
      </c>
      <c r="D1427" s="24">
        <v>7.5200000000000005</v>
      </c>
      <c r="E1427" s="24">
        <v>92.90125</v>
      </c>
      <c r="F1427" s="24">
        <v>1.0</v>
      </c>
      <c r="G1427" s="15">
        <f t="shared" si="1"/>
        <v>1</v>
      </c>
      <c r="L1427" s="24">
        <f t="shared" si="2"/>
        <v>1900</v>
      </c>
    </row>
    <row r="1428">
      <c r="A1428" s="20" t="s">
        <v>433</v>
      </c>
      <c r="B1428" s="22">
        <v>43108.0</v>
      </c>
      <c r="C1428" s="24">
        <v>746.6800000000001</v>
      </c>
      <c r="D1428" s="24">
        <v>9.840000000000002</v>
      </c>
      <c r="E1428" s="24">
        <v>0.0</v>
      </c>
      <c r="F1428" s="24">
        <v>0.0</v>
      </c>
      <c r="G1428" s="15">
        <f t="shared" si="1"/>
        <v>1</v>
      </c>
      <c r="L1428" s="24">
        <f t="shared" si="2"/>
        <v>1899</v>
      </c>
    </row>
    <row r="1429">
      <c r="A1429" s="20" t="s">
        <v>433</v>
      </c>
      <c r="B1429" s="22">
        <v>43108.0</v>
      </c>
      <c r="C1429" s="24">
        <v>217.195</v>
      </c>
      <c r="D1429" s="24">
        <v>3.44</v>
      </c>
      <c r="E1429" s="24">
        <v>0.0</v>
      </c>
      <c r="F1429" s="24">
        <v>1.0</v>
      </c>
      <c r="G1429" s="15">
        <f t="shared" si="1"/>
        <v>1</v>
      </c>
      <c r="L1429" s="24">
        <f t="shared" si="2"/>
        <v>1899</v>
      </c>
    </row>
    <row r="1430">
      <c r="A1430" s="20" t="s">
        <v>434</v>
      </c>
      <c r="B1430" s="22">
        <v>43108.0</v>
      </c>
      <c r="C1430" s="24">
        <v>600.0500000000001</v>
      </c>
      <c r="D1430" s="24">
        <v>9.200000000000001</v>
      </c>
      <c r="E1430" s="24">
        <v>103.6737</v>
      </c>
      <c r="F1430" s="24">
        <v>0.0</v>
      </c>
      <c r="G1430" s="15">
        <f t="shared" si="1"/>
        <v>1</v>
      </c>
      <c r="L1430" s="24">
        <f t="shared" si="2"/>
        <v>1900</v>
      </c>
    </row>
    <row r="1431">
      <c r="A1431" s="20" t="s">
        <v>434</v>
      </c>
      <c r="B1431" s="22">
        <v>43108.0</v>
      </c>
      <c r="C1431" s="24">
        <v>236.335</v>
      </c>
      <c r="D1431" s="24">
        <v>4.0</v>
      </c>
      <c r="E1431" s="24">
        <v>470.41605</v>
      </c>
      <c r="F1431" s="24">
        <v>1.0</v>
      </c>
      <c r="G1431" s="15">
        <f t="shared" si="1"/>
        <v>1</v>
      </c>
      <c r="L1431" s="24">
        <f t="shared" si="2"/>
        <v>1901</v>
      </c>
    </row>
    <row r="1432">
      <c r="A1432" s="20" t="s">
        <v>435</v>
      </c>
      <c r="B1432" s="22">
        <v>43108.0</v>
      </c>
      <c r="C1432" s="23">
        <v>13209.900000000001</v>
      </c>
      <c r="D1432" s="24">
        <v>180.4</v>
      </c>
      <c r="E1432" s="24">
        <v>353.3036</v>
      </c>
      <c r="F1432" s="24">
        <v>0.0</v>
      </c>
      <c r="G1432" s="15">
        <f t="shared" si="1"/>
        <v>1</v>
      </c>
      <c r="L1432" s="24">
        <f t="shared" si="2"/>
        <v>1900</v>
      </c>
    </row>
    <row r="1433">
      <c r="A1433" s="20" t="s">
        <v>435</v>
      </c>
      <c r="B1433" s="22">
        <v>43108.0</v>
      </c>
      <c r="C1433" s="23">
        <v>3423.2550000000006</v>
      </c>
      <c r="D1433" s="24">
        <v>46.28</v>
      </c>
      <c r="E1433" s="24">
        <v>439.61905</v>
      </c>
      <c r="F1433" s="24">
        <v>1.0</v>
      </c>
      <c r="G1433" s="15">
        <f t="shared" si="1"/>
        <v>1</v>
      </c>
      <c r="L1433" s="24">
        <f t="shared" si="2"/>
        <v>1901</v>
      </c>
    </row>
    <row r="1434">
      <c r="A1434" s="20" t="s">
        <v>436</v>
      </c>
      <c r="B1434" s="22">
        <v>43108.0</v>
      </c>
      <c r="C1434" s="23">
        <v>13038.630000000001</v>
      </c>
      <c r="D1434" s="24">
        <v>207.36</v>
      </c>
      <c r="E1434" s="24">
        <v>1541.79545</v>
      </c>
      <c r="F1434" s="24">
        <v>0.0</v>
      </c>
      <c r="G1434" s="15">
        <f t="shared" si="1"/>
        <v>1</v>
      </c>
      <c r="L1434" s="24">
        <f t="shared" si="2"/>
        <v>1904</v>
      </c>
    </row>
    <row r="1435">
      <c r="A1435" s="20" t="s">
        <v>436</v>
      </c>
      <c r="B1435" s="22">
        <v>43108.0</v>
      </c>
      <c r="C1435" s="23">
        <v>9282.735</v>
      </c>
      <c r="D1435" s="24">
        <v>152.28</v>
      </c>
      <c r="E1435" s="24">
        <v>8138.78065</v>
      </c>
      <c r="F1435" s="24">
        <v>1.0</v>
      </c>
      <c r="G1435" s="15">
        <f t="shared" si="1"/>
        <v>1</v>
      </c>
      <c r="L1435" s="24">
        <f t="shared" si="2"/>
        <v>1922</v>
      </c>
    </row>
    <row r="1436">
      <c r="A1436" s="20" t="s">
        <v>437</v>
      </c>
      <c r="B1436" s="22">
        <v>43108.0</v>
      </c>
      <c r="C1436" s="24">
        <v>2087.4150000000004</v>
      </c>
      <c r="D1436" s="24">
        <v>29.12</v>
      </c>
      <c r="E1436" s="24">
        <v>0.0</v>
      </c>
      <c r="F1436" s="24">
        <v>0.0</v>
      </c>
      <c r="G1436" s="15">
        <f t="shared" si="1"/>
        <v>1</v>
      </c>
      <c r="L1436" s="24">
        <f t="shared" si="2"/>
        <v>1899</v>
      </c>
    </row>
    <row r="1437">
      <c r="A1437" s="20" t="s">
        <v>437</v>
      </c>
      <c r="B1437" s="22">
        <v>43108.0</v>
      </c>
      <c r="C1437" s="24">
        <v>600.6</v>
      </c>
      <c r="D1437" s="24">
        <v>8.32</v>
      </c>
      <c r="E1437" s="24">
        <v>0.0</v>
      </c>
      <c r="F1437" s="24">
        <v>1.0</v>
      </c>
      <c r="G1437" s="15">
        <f t="shared" si="1"/>
        <v>1</v>
      </c>
      <c r="L1437" s="24">
        <f t="shared" si="2"/>
        <v>1899</v>
      </c>
    </row>
    <row r="1438">
      <c r="A1438" s="20" t="s">
        <v>438</v>
      </c>
      <c r="B1438" s="22">
        <v>43108.0</v>
      </c>
      <c r="C1438" s="23">
        <v>3309.0750000000003</v>
      </c>
      <c r="D1438" s="24">
        <v>48.0</v>
      </c>
      <c r="E1438" s="24">
        <v>19.49935</v>
      </c>
      <c r="F1438" s="24">
        <v>0.0</v>
      </c>
      <c r="G1438" s="15">
        <f t="shared" si="1"/>
        <v>1</v>
      </c>
      <c r="L1438" s="24">
        <f t="shared" si="2"/>
        <v>1900</v>
      </c>
    </row>
    <row r="1439">
      <c r="A1439" s="20" t="s">
        <v>438</v>
      </c>
      <c r="B1439" s="22">
        <v>43108.0</v>
      </c>
      <c r="C1439" s="24">
        <v>1970.4850000000001</v>
      </c>
      <c r="D1439" s="24">
        <v>30.400000000000002</v>
      </c>
      <c r="E1439" s="24">
        <v>96.39435</v>
      </c>
      <c r="F1439" s="24">
        <v>1.0</v>
      </c>
      <c r="G1439" s="15">
        <f t="shared" si="1"/>
        <v>1</v>
      </c>
      <c r="L1439" s="24">
        <f t="shared" si="2"/>
        <v>1900</v>
      </c>
    </row>
    <row r="1440">
      <c r="A1440" s="20" t="s">
        <v>439</v>
      </c>
      <c r="B1440" s="22">
        <v>43108.0</v>
      </c>
      <c r="C1440" s="24">
        <v>93.11500000000001</v>
      </c>
      <c r="D1440" s="24">
        <v>1.4800000000000002</v>
      </c>
      <c r="E1440" s="24">
        <v>4.53765</v>
      </c>
      <c r="F1440" s="24">
        <v>0.0</v>
      </c>
      <c r="G1440" s="15">
        <f t="shared" si="1"/>
        <v>1</v>
      </c>
      <c r="L1440" s="24">
        <f t="shared" si="2"/>
        <v>1900</v>
      </c>
    </row>
    <row r="1441">
      <c r="A1441" s="20" t="s">
        <v>439</v>
      </c>
      <c r="B1441" s="22">
        <v>43108.0</v>
      </c>
      <c r="C1441" s="24">
        <v>51.535000000000004</v>
      </c>
      <c r="D1441" s="24">
        <v>0.8400000000000001</v>
      </c>
      <c r="E1441" s="24">
        <v>103.84140000000001</v>
      </c>
      <c r="F1441" s="24">
        <v>1.0</v>
      </c>
      <c r="G1441" s="15">
        <f t="shared" si="1"/>
        <v>1</v>
      </c>
      <c r="L1441" s="24">
        <f t="shared" si="2"/>
        <v>1900</v>
      </c>
    </row>
    <row r="1442">
      <c r="A1442" s="20" t="s">
        <v>427</v>
      </c>
      <c r="B1442" s="22">
        <v>43115.0</v>
      </c>
      <c r="C1442" s="23">
        <v>8908.02</v>
      </c>
      <c r="D1442" s="24">
        <v>125.68</v>
      </c>
      <c r="E1442" s="24">
        <v>297.3217</v>
      </c>
      <c r="F1442" s="24">
        <v>0.0</v>
      </c>
      <c r="G1442" s="15">
        <f t="shared" si="1"/>
        <v>1</v>
      </c>
      <c r="L1442" s="24">
        <f t="shared" si="2"/>
        <v>1900</v>
      </c>
    </row>
    <row r="1443">
      <c r="A1443" s="20" t="s">
        <v>427</v>
      </c>
      <c r="B1443" s="22">
        <v>43115.0</v>
      </c>
      <c r="C1443" s="24">
        <v>2377.045</v>
      </c>
      <c r="D1443" s="24">
        <v>35.760000000000005</v>
      </c>
      <c r="E1443" s="24">
        <v>391.37019999999995</v>
      </c>
      <c r="F1443" s="24">
        <v>1.0</v>
      </c>
      <c r="G1443" s="15">
        <f t="shared" si="1"/>
        <v>1</v>
      </c>
      <c r="L1443" s="24">
        <f t="shared" si="2"/>
        <v>1901</v>
      </c>
    </row>
    <row r="1444">
      <c r="A1444" s="20" t="s">
        <v>428</v>
      </c>
      <c r="B1444" s="22">
        <v>43115.0</v>
      </c>
      <c r="C1444" s="23">
        <v>12041.150000000001</v>
      </c>
      <c r="D1444" s="24">
        <v>177.4</v>
      </c>
      <c r="E1444" s="24">
        <v>84.5065</v>
      </c>
      <c r="F1444" s="24">
        <v>0.0</v>
      </c>
      <c r="G1444" s="15">
        <f t="shared" si="1"/>
        <v>1</v>
      </c>
      <c r="L1444" s="24">
        <f t="shared" si="2"/>
        <v>1900</v>
      </c>
    </row>
    <row r="1445">
      <c r="A1445" s="20" t="s">
        <v>428</v>
      </c>
      <c r="B1445" s="22">
        <v>43115.0</v>
      </c>
      <c r="C1445" s="24">
        <v>1167.21</v>
      </c>
      <c r="D1445" s="24">
        <v>15.96</v>
      </c>
      <c r="E1445" s="24">
        <v>70.5731</v>
      </c>
      <c r="F1445" s="24">
        <v>1.0</v>
      </c>
      <c r="G1445" s="15">
        <f t="shared" si="1"/>
        <v>1</v>
      </c>
      <c r="L1445" s="24">
        <f t="shared" si="2"/>
        <v>1900</v>
      </c>
    </row>
    <row r="1446">
      <c r="A1446" s="20" t="s">
        <v>429</v>
      </c>
      <c r="B1446" s="22">
        <v>43115.0</v>
      </c>
      <c r="C1446" s="23">
        <v>37990.315</v>
      </c>
      <c r="D1446" s="24">
        <v>486.20000000000005</v>
      </c>
      <c r="E1446" s="24">
        <v>0.0</v>
      </c>
      <c r="F1446" s="24">
        <v>0.0</v>
      </c>
      <c r="G1446" s="15">
        <f t="shared" si="1"/>
        <v>1</v>
      </c>
      <c r="L1446" s="24">
        <f t="shared" si="2"/>
        <v>1899</v>
      </c>
    </row>
    <row r="1447">
      <c r="A1447" s="20" t="s">
        <v>429</v>
      </c>
      <c r="B1447" s="22">
        <v>43115.0</v>
      </c>
      <c r="C1447" s="23">
        <v>8099.52</v>
      </c>
      <c r="D1447" s="24">
        <v>115.48</v>
      </c>
      <c r="E1447" s="24">
        <v>0.0</v>
      </c>
      <c r="F1447" s="24">
        <v>1.0</v>
      </c>
      <c r="G1447" s="15">
        <f t="shared" si="1"/>
        <v>1</v>
      </c>
      <c r="L1447" s="24">
        <f t="shared" si="2"/>
        <v>1899</v>
      </c>
    </row>
    <row r="1448">
      <c r="A1448" s="20" t="s">
        <v>430</v>
      </c>
      <c r="B1448" s="22">
        <v>43115.0</v>
      </c>
      <c r="C1448" s="24">
        <v>297.33000000000004</v>
      </c>
      <c r="D1448" s="24">
        <v>4.32</v>
      </c>
      <c r="E1448" s="24">
        <v>59.21955</v>
      </c>
      <c r="F1448" s="24">
        <v>0.0</v>
      </c>
      <c r="G1448" s="15">
        <f t="shared" si="1"/>
        <v>1</v>
      </c>
      <c r="L1448" s="24">
        <f t="shared" si="2"/>
        <v>1900</v>
      </c>
    </row>
    <row r="1449">
      <c r="A1449" s="20" t="s">
        <v>430</v>
      </c>
      <c r="B1449" s="22">
        <v>43115.0</v>
      </c>
      <c r="C1449" s="24">
        <v>176.495</v>
      </c>
      <c r="D1449" s="24">
        <v>2.72</v>
      </c>
      <c r="E1449" s="24">
        <v>410.22865</v>
      </c>
      <c r="F1449" s="24">
        <v>1.0</v>
      </c>
      <c r="G1449" s="15">
        <f t="shared" si="1"/>
        <v>1</v>
      </c>
      <c r="L1449" s="24">
        <f t="shared" si="2"/>
        <v>1901</v>
      </c>
    </row>
    <row r="1450">
      <c r="A1450" s="20" t="s">
        <v>431</v>
      </c>
      <c r="B1450" s="22">
        <v>43115.0</v>
      </c>
      <c r="C1450" s="23">
        <v>5675.945000000001</v>
      </c>
      <c r="D1450" s="24">
        <v>83.12</v>
      </c>
      <c r="E1450" s="24">
        <v>234.23465</v>
      </c>
      <c r="F1450" s="24">
        <v>0.0</v>
      </c>
      <c r="G1450" s="15">
        <f t="shared" si="1"/>
        <v>1</v>
      </c>
      <c r="L1450" s="24">
        <f t="shared" si="2"/>
        <v>1900</v>
      </c>
    </row>
    <row r="1451">
      <c r="A1451" s="20" t="s">
        <v>431</v>
      </c>
      <c r="B1451" s="22">
        <v>43115.0</v>
      </c>
      <c r="C1451" s="24">
        <v>2242.2400000000002</v>
      </c>
      <c r="D1451" s="24">
        <v>33.44</v>
      </c>
      <c r="E1451" s="24">
        <v>494.60645</v>
      </c>
      <c r="F1451" s="24">
        <v>1.0</v>
      </c>
      <c r="G1451" s="15">
        <f t="shared" si="1"/>
        <v>1</v>
      </c>
      <c r="L1451" s="24">
        <f t="shared" si="2"/>
        <v>1901</v>
      </c>
    </row>
    <row r="1452">
      <c r="A1452" s="20" t="s">
        <v>432</v>
      </c>
      <c r="B1452" s="22">
        <v>43115.0</v>
      </c>
      <c r="C1452" s="24">
        <v>589.93</v>
      </c>
      <c r="D1452" s="24">
        <v>9.72</v>
      </c>
      <c r="E1452" s="24">
        <v>39.21775</v>
      </c>
      <c r="F1452" s="24">
        <v>0.0</v>
      </c>
      <c r="G1452" s="15">
        <f t="shared" si="1"/>
        <v>1</v>
      </c>
      <c r="L1452" s="24">
        <f t="shared" si="2"/>
        <v>1900</v>
      </c>
    </row>
    <row r="1453">
      <c r="A1453" s="20" t="s">
        <v>432</v>
      </c>
      <c r="B1453" s="22">
        <v>43115.0</v>
      </c>
      <c r="C1453" s="24">
        <v>405.79</v>
      </c>
      <c r="D1453" s="24">
        <v>7.56</v>
      </c>
      <c r="E1453" s="24">
        <v>89.4881</v>
      </c>
      <c r="F1453" s="24">
        <v>1.0</v>
      </c>
      <c r="G1453" s="15">
        <f t="shared" si="1"/>
        <v>1</v>
      </c>
      <c r="L1453" s="24">
        <f t="shared" si="2"/>
        <v>1900</v>
      </c>
    </row>
    <row r="1454">
      <c r="A1454" s="20" t="s">
        <v>433</v>
      </c>
      <c r="B1454" s="22">
        <v>43115.0</v>
      </c>
      <c r="C1454" s="24">
        <v>766.3700000000001</v>
      </c>
      <c r="D1454" s="24">
        <v>10.88</v>
      </c>
      <c r="E1454" s="24">
        <v>0.0</v>
      </c>
      <c r="F1454" s="24">
        <v>0.0</v>
      </c>
      <c r="G1454" s="15">
        <f t="shared" si="1"/>
        <v>1</v>
      </c>
      <c r="L1454" s="24">
        <f t="shared" si="2"/>
        <v>1899</v>
      </c>
    </row>
    <row r="1455">
      <c r="A1455" s="20" t="s">
        <v>433</v>
      </c>
      <c r="B1455" s="22">
        <v>43115.0</v>
      </c>
      <c r="C1455" s="24">
        <v>316.91</v>
      </c>
      <c r="D1455" s="24">
        <v>4.32</v>
      </c>
      <c r="E1455" s="24">
        <v>0.0</v>
      </c>
      <c r="F1455" s="24">
        <v>1.0</v>
      </c>
      <c r="G1455" s="15">
        <f t="shared" si="1"/>
        <v>1</v>
      </c>
      <c r="L1455" s="24">
        <f t="shared" si="2"/>
        <v>1899</v>
      </c>
    </row>
    <row r="1456">
      <c r="A1456" s="20" t="s">
        <v>434</v>
      </c>
      <c r="B1456" s="22">
        <v>43115.0</v>
      </c>
      <c r="C1456" s="24">
        <v>592.13</v>
      </c>
      <c r="D1456" s="24">
        <v>8.76</v>
      </c>
      <c r="E1456" s="24">
        <v>98.83510000000001</v>
      </c>
      <c r="F1456" s="24">
        <v>0.0</v>
      </c>
      <c r="G1456" s="15">
        <f t="shared" si="1"/>
        <v>1</v>
      </c>
      <c r="L1456" s="24">
        <f t="shared" si="2"/>
        <v>1900</v>
      </c>
    </row>
    <row r="1457">
      <c r="A1457" s="20" t="s">
        <v>434</v>
      </c>
      <c r="B1457" s="22">
        <v>43115.0</v>
      </c>
      <c r="C1457" s="24">
        <v>221.32</v>
      </c>
      <c r="D1457" s="24">
        <v>3.8000000000000003</v>
      </c>
      <c r="E1457" s="24">
        <v>372.8218</v>
      </c>
      <c r="F1457" s="24">
        <v>1.0</v>
      </c>
      <c r="G1457" s="15">
        <f t="shared" si="1"/>
        <v>1</v>
      </c>
      <c r="L1457" s="24">
        <f t="shared" si="2"/>
        <v>1901</v>
      </c>
    </row>
    <row r="1458">
      <c r="A1458" s="20" t="s">
        <v>435</v>
      </c>
      <c r="B1458" s="22">
        <v>43115.0</v>
      </c>
      <c r="C1458" s="23">
        <v>13369.510000000002</v>
      </c>
      <c r="D1458" s="24">
        <v>187.96</v>
      </c>
      <c r="E1458" s="24">
        <v>354.71215</v>
      </c>
      <c r="F1458" s="24">
        <v>0.0</v>
      </c>
      <c r="G1458" s="15">
        <f t="shared" si="1"/>
        <v>1</v>
      </c>
      <c r="L1458" s="24">
        <f t="shared" si="2"/>
        <v>1900</v>
      </c>
    </row>
    <row r="1459">
      <c r="A1459" s="20" t="s">
        <v>435</v>
      </c>
      <c r="B1459" s="22">
        <v>43115.0</v>
      </c>
      <c r="C1459" s="23">
        <v>3092.5950000000003</v>
      </c>
      <c r="D1459" s="24">
        <v>41.44</v>
      </c>
      <c r="E1459" s="24">
        <v>423.36645</v>
      </c>
      <c r="F1459" s="24">
        <v>1.0</v>
      </c>
      <c r="G1459" s="15">
        <f t="shared" si="1"/>
        <v>1</v>
      </c>
      <c r="L1459" s="24">
        <f t="shared" si="2"/>
        <v>1901</v>
      </c>
    </row>
    <row r="1460">
      <c r="A1460" s="20" t="s">
        <v>436</v>
      </c>
      <c r="B1460" s="22">
        <v>43115.0</v>
      </c>
      <c r="C1460" s="23">
        <v>13826.175000000001</v>
      </c>
      <c r="D1460" s="24">
        <v>220.51999999999998</v>
      </c>
      <c r="E1460" s="24">
        <v>1595.0272</v>
      </c>
      <c r="F1460" s="24">
        <v>0.0</v>
      </c>
      <c r="G1460" s="15">
        <f t="shared" si="1"/>
        <v>1</v>
      </c>
      <c r="L1460" s="24">
        <f t="shared" si="2"/>
        <v>1904</v>
      </c>
    </row>
    <row r="1461">
      <c r="A1461" s="20" t="s">
        <v>436</v>
      </c>
      <c r="B1461" s="22">
        <v>43115.0</v>
      </c>
      <c r="C1461" s="23">
        <v>9646.505</v>
      </c>
      <c r="D1461" s="24">
        <v>156.44000000000003</v>
      </c>
      <c r="E1461" s="24">
        <v>8670.983100000001</v>
      </c>
      <c r="F1461" s="24">
        <v>1.0</v>
      </c>
      <c r="G1461" s="15">
        <f t="shared" si="1"/>
        <v>1</v>
      </c>
      <c r="L1461" s="24">
        <f t="shared" si="2"/>
        <v>1923</v>
      </c>
    </row>
    <row r="1462">
      <c r="A1462" s="20" t="s">
        <v>437</v>
      </c>
      <c r="B1462" s="22">
        <v>43115.0</v>
      </c>
      <c r="C1462" s="24">
        <v>2375.67</v>
      </c>
      <c r="D1462" s="24">
        <v>32.96</v>
      </c>
      <c r="E1462" s="24">
        <v>0.0</v>
      </c>
      <c r="F1462" s="24">
        <v>0.0</v>
      </c>
      <c r="G1462" s="15">
        <f t="shared" si="1"/>
        <v>1</v>
      </c>
      <c r="L1462" s="24">
        <f t="shared" si="2"/>
        <v>1899</v>
      </c>
    </row>
    <row r="1463">
      <c r="A1463" s="20" t="s">
        <v>437</v>
      </c>
      <c r="B1463" s="22">
        <v>43115.0</v>
      </c>
      <c r="C1463" s="24">
        <v>503.63500000000005</v>
      </c>
      <c r="D1463" s="24">
        <v>6.840000000000001</v>
      </c>
      <c r="E1463" s="24">
        <v>0.0</v>
      </c>
      <c r="F1463" s="24">
        <v>1.0</v>
      </c>
      <c r="G1463" s="15">
        <f t="shared" si="1"/>
        <v>1</v>
      </c>
      <c r="L1463" s="24">
        <f t="shared" si="2"/>
        <v>1899</v>
      </c>
    </row>
    <row r="1464">
      <c r="A1464" s="20" t="s">
        <v>438</v>
      </c>
      <c r="B1464" s="22">
        <v>43115.0</v>
      </c>
      <c r="C1464" s="23">
        <v>3393.0600000000004</v>
      </c>
      <c r="D1464" s="24">
        <v>50.92</v>
      </c>
      <c r="E1464" s="24">
        <v>19.839299999999998</v>
      </c>
      <c r="F1464" s="24">
        <v>0.0</v>
      </c>
      <c r="G1464" s="15">
        <f t="shared" si="1"/>
        <v>1</v>
      </c>
      <c r="L1464" s="24">
        <f t="shared" si="2"/>
        <v>1900</v>
      </c>
    </row>
    <row r="1465">
      <c r="A1465" s="20" t="s">
        <v>438</v>
      </c>
      <c r="B1465" s="22">
        <v>43115.0</v>
      </c>
      <c r="C1465" s="24">
        <v>1951.0150000000003</v>
      </c>
      <c r="D1465" s="24">
        <v>28.360000000000003</v>
      </c>
      <c r="E1465" s="24">
        <v>101.58200000000001</v>
      </c>
      <c r="F1465" s="24">
        <v>1.0</v>
      </c>
      <c r="G1465" s="15">
        <f t="shared" si="1"/>
        <v>1</v>
      </c>
      <c r="L1465" s="24">
        <f t="shared" si="2"/>
        <v>1900</v>
      </c>
    </row>
    <row r="1466">
      <c r="A1466" s="20" t="s">
        <v>439</v>
      </c>
      <c r="B1466" s="22">
        <v>43115.0</v>
      </c>
      <c r="C1466" s="24">
        <v>50.71000000000001</v>
      </c>
      <c r="D1466" s="24">
        <v>0.8800000000000001</v>
      </c>
      <c r="E1466" s="24">
        <v>14.166750000000002</v>
      </c>
      <c r="F1466" s="24">
        <v>0.0</v>
      </c>
      <c r="G1466" s="15">
        <f t="shared" si="1"/>
        <v>1</v>
      </c>
      <c r="L1466" s="24">
        <f t="shared" si="2"/>
        <v>1900</v>
      </c>
    </row>
    <row r="1467">
      <c r="A1467" s="20" t="s">
        <v>439</v>
      </c>
      <c r="B1467" s="22">
        <v>43115.0</v>
      </c>
      <c r="C1467" s="24">
        <v>42.900000000000006</v>
      </c>
      <c r="D1467" s="24">
        <v>0.5599999999999999</v>
      </c>
      <c r="E1467" s="24">
        <v>122.4704</v>
      </c>
      <c r="F1467" s="24">
        <v>1.0</v>
      </c>
      <c r="G1467" s="15">
        <f t="shared" si="1"/>
        <v>1</v>
      </c>
      <c r="L1467" s="24">
        <f t="shared" si="2"/>
        <v>1900</v>
      </c>
    </row>
    <row r="1468">
      <c r="A1468" s="20" t="s">
        <v>440</v>
      </c>
      <c r="B1468" s="22">
        <v>43122.0</v>
      </c>
      <c r="C1468" s="24">
        <v>0.44000000000000006</v>
      </c>
      <c r="D1468" s="24">
        <v>0.0</v>
      </c>
      <c r="E1468" s="24">
        <v>0.0</v>
      </c>
      <c r="F1468" s="24">
        <v>0.0</v>
      </c>
      <c r="G1468" s="15">
        <f t="shared" si="1"/>
        <v>1</v>
      </c>
      <c r="L1468" s="24">
        <f t="shared" si="2"/>
        <v>1899</v>
      </c>
    </row>
    <row r="1469">
      <c r="A1469" s="20" t="s">
        <v>427</v>
      </c>
      <c r="B1469" s="22">
        <v>43122.0</v>
      </c>
      <c r="C1469" s="23">
        <v>10096.735</v>
      </c>
      <c r="D1469" s="24">
        <v>141.44000000000003</v>
      </c>
      <c r="E1469" s="24">
        <v>346.55530000000005</v>
      </c>
      <c r="F1469" s="24">
        <v>0.0</v>
      </c>
      <c r="G1469" s="15">
        <f t="shared" si="1"/>
        <v>1</v>
      </c>
      <c r="L1469" s="24">
        <f t="shared" si="2"/>
        <v>1900</v>
      </c>
    </row>
    <row r="1470">
      <c r="A1470" s="20" t="s">
        <v>427</v>
      </c>
      <c r="B1470" s="22">
        <v>43122.0</v>
      </c>
      <c r="C1470" s="24">
        <v>2775.4100000000003</v>
      </c>
      <c r="D1470" s="24">
        <v>42.0</v>
      </c>
      <c r="E1470" s="24">
        <v>525.057</v>
      </c>
      <c r="F1470" s="24">
        <v>1.0</v>
      </c>
      <c r="G1470" s="15">
        <f t="shared" si="1"/>
        <v>1</v>
      </c>
      <c r="L1470" s="24">
        <f t="shared" si="2"/>
        <v>1901</v>
      </c>
    </row>
    <row r="1471">
      <c r="A1471" s="20" t="s">
        <v>428</v>
      </c>
      <c r="B1471" s="22">
        <v>43122.0</v>
      </c>
      <c r="C1471" s="23">
        <v>15121.7</v>
      </c>
      <c r="D1471" s="24">
        <v>219.12</v>
      </c>
      <c r="E1471" s="24">
        <v>146.4268</v>
      </c>
      <c r="F1471" s="24">
        <v>0.0</v>
      </c>
      <c r="G1471" s="15">
        <f t="shared" si="1"/>
        <v>1</v>
      </c>
      <c r="L1471" s="24">
        <f t="shared" si="2"/>
        <v>1900</v>
      </c>
    </row>
    <row r="1472">
      <c r="A1472" s="20" t="s">
        <v>428</v>
      </c>
      <c r="B1472" s="22">
        <v>43122.0</v>
      </c>
      <c r="C1472" s="24">
        <v>1313.4</v>
      </c>
      <c r="D1472" s="24">
        <v>17.880000000000003</v>
      </c>
      <c r="E1472" s="24">
        <v>173.07485</v>
      </c>
      <c r="F1472" s="24">
        <v>1.0</v>
      </c>
      <c r="G1472" s="15">
        <f t="shared" si="1"/>
        <v>1</v>
      </c>
      <c r="L1472" s="24">
        <f t="shared" si="2"/>
        <v>1900</v>
      </c>
    </row>
    <row r="1473">
      <c r="A1473" s="20" t="s">
        <v>429</v>
      </c>
      <c r="B1473" s="22">
        <v>43122.0</v>
      </c>
      <c r="C1473" s="23">
        <v>38515.125</v>
      </c>
      <c r="D1473" s="24">
        <v>500.56000000000006</v>
      </c>
      <c r="E1473" s="24">
        <v>0.0</v>
      </c>
      <c r="F1473" s="24">
        <v>0.0</v>
      </c>
      <c r="G1473" s="15">
        <f t="shared" si="1"/>
        <v>1</v>
      </c>
      <c r="L1473" s="24">
        <f t="shared" si="2"/>
        <v>1899</v>
      </c>
    </row>
    <row r="1474">
      <c r="A1474" s="20" t="s">
        <v>429</v>
      </c>
      <c r="B1474" s="22">
        <v>43122.0</v>
      </c>
      <c r="C1474" s="23">
        <v>8477.535000000002</v>
      </c>
      <c r="D1474" s="24">
        <v>115.24000000000001</v>
      </c>
      <c r="E1474" s="24">
        <v>0.0</v>
      </c>
      <c r="F1474" s="24">
        <v>1.0</v>
      </c>
      <c r="G1474" s="15">
        <f t="shared" si="1"/>
        <v>1</v>
      </c>
      <c r="L1474" s="24">
        <f t="shared" si="2"/>
        <v>1899</v>
      </c>
    </row>
    <row r="1475">
      <c r="A1475" s="20" t="s">
        <v>430</v>
      </c>
      <c r="B1475" s="22">
        <v>43122.0</v>
      </c>
      <c r="C1475" s="24">
        <v>507.1</v>
      </c>
      <c r="D1475" s="24">
        <v>7.120000000000001</v>
      </c>
      <c r="E1475" s="24">
        <v>100.7032</v>
      </c>
      <c r="F1475" s="24">
        <v>0.0</v>
      </c>
      <c r="G1475" s="15">
        <f t="shared" si="1"/>
        <v>1</v>
      </c>
      <c r="L1475" s="24">
        <f t="shared" si="2"/>
        <v>1900</v>
      </c>
    </row>
    <row r="1476">
      <c r="A1476" s="20" t="s">
        <v>430</v>
      </c>
      <c r="B1476" s="22">
        <v>43122.0</v>
      </c>
      <c r="C1476" s="24">
        <v>381.64500000000004</v>
      </c>
      <c r="D1476" s="24">
        <v>6.48</v>
      </c>
      <c r="E1476" s="24">
        <v>943.3424000000001</v>
      </c>
      <c r="F1476" s="24">
        <v>1.0</v>
      </c>
      <c r="G1476" s="15">
        <f t="shared" si="1"/>
        <v>1</v>
      </c>
      <c r="L1476" s="24">
        <f t="shared" si="2"/>
        <v>1902</v>
      </c>
    </row>
    <row r="1477">
      <c r="A1477" s="20" t="s">
        <v>431</v>
      </c>
      <c r="B1477" s="22">
        <v>43122.0</v>
      </c>
      <c r="C1477" s="23">
        <v>6213.075000000001</v>
      </c>
      <c r="D1477" s="24">
        <v>91.4</v>
      </c>
      <c r="E1477" s="24">
        <v>254.0395</v>
      </c>
      <c r="F1477" s="24">
        <v>0.0</v>
      </c>
      <c r="G1477" s="15">
        <f t="shared" si="1"/>
        <v>1</v>
      </c>
      <c r="L1477" s="24">
        <f t="shared" si="2"/>
        <v>1900</v>
      </c>
    </row>
    <row r="1478">
      <c r="A1478" s="20" t="s">
        <v>431</v>
      </c>
      <c r="B1478" s="22">
        <v>43122.0</v>
      </c>
      <c r="C1478" s="24">
        <v>2381.5550000000003</v>
      </c>
      <c r="D1478" s="24">
        <v>35.36000000000001</v>
      </c>
      <c r="E1478" s="24">
        <v>510.7947</v>
      </c>
      <c r="F1478" s="24">
        <v>1.0</v>
      </c>
      <c r="G1478" s="15">
        <f t="shared" si="1"/>
        <v>1</v>
      </c>
      <c r="L1478" s="24">
        <f t="shared" si="2"/>
        <v>1901</v>
      </c>
    </row>
    <row r="1479">
      <c r="A1479" s="20" t="s">
        <v>432</v>
      </c>
      <c r="B1479" s="22">
        <v>43122.0</v>
      </c>
      <c r="C1479" s="24">
        <v>910.1400000000001</v>
      </c>
      <c r="D1479" s="24">
        <v>11.120000000000001</v>
      </c>
      <c r="E1479" s="24">
        <v>39.3055</v>
      </c>
      <c r="F1479" s="24">
        <v>0.0</v>
      </c>
      <c r="G1479" s="15">
        <f t="shared" si="1"/>
        <v>1</v>
      </c>
      <c r="L1479" s="24">
        <f t="shared" si="2"/>
        <v>1900</v>
      </c>
    </row>
    <row r="1480">
      <c r="A1480" s="20" t="s">
        <v>432</v>
      </c>
      <c r="B1480" s="22">
        <v>43122.0</v>
      </c>
      <c r="C1480" s="24">
        <v>441.925</v>
      </c>
      <c r="D1480" s="24">
        <v>7.96</v>
      </c>
      <c r="E1480" s="24">
        <v>95.90685</v>
      </c>
      <c r="F1480" s="24">
        <v>1.0</v>
      </c>
      <c r="G1480" s="15">
        <f t="shared" si="1"/>
        <v>1</v>
      </c>
      <c r="L1480" s="24">
        <f t="shared" si="2"/>
        <v>1900</v>
      </c>
    </row>
    <row r="1481">
      <c r="A1481" s="20" t="s">
        <v>433</v>
      </c>
      <c r="B1481" s="22">
        <v>43122.0</v>
      </c>
      <c r="C1481" s="24">
        <v>736.5600000000001</v>
      </c>
      <c r="D1481" s="24">
        <v>9.920000000000002</v>
      </c>
      <c r="E1481" s="24">
        <v>0.0</v>
      </c>
      <c r="F1481" s="24">
        <v>0.0</v>
      </c>
      <c r="G1481" s="15">
        <f t="shared" si="1"/>
        <v>1</v>
      </c>
      <c r="L1481" s="24">
        <f t="shared" si="2"/>
        <v>1899</v>
      </c>
    </row>
    <row r="1482">
      <c r="A1482" s="20" t="s">
        <v>433</v>
      </c>
      <c r="B1482" s="22">
        <v>43122.0</v>
      </c>
      <c r="C1482" s="24">
        <v>201.08000000000004</v>
      </c>
      <c r="D1482" s="24">
        <v>2.68</v>
      </c>
      <c r="E1482" s="24">
        <v>0.0</v>
      </c>
      <c r="F1482" s="24">
        <v>1.0</v>
      </c>
      <c r="G1482" s="15">
        <f t="shared" si="1"/>
        <v>1</v>
      </c>
      <c r="L1482" s="24">
        <f t="shared" si="2"/>
        <v>1899</v>
      </c>
    </row>
    <row r="1483">
      <c r="A1483" s="20" t="s">
        <v>434</v>
      </c>
      <c r="B1483" s="22">
        <v>43122.0</v>
      </c>
      <c r="C1483" s="24">
        <v>698.7750000000001</v>
      </c>
      <c r="D1483" s="24">
        <v>10.280000000000001</v>
      </c>
      <c r="E1483" s="24">
        <v>101.12765</v>
      </c>
      <c r="F1483" s="24">
        <v>0.0</v>
      </c>
      <c r="G1483" s="15">
        <f t="shared" si="1"/>
        <v>1</v>
      </c>
      <c r="L1483" s="24">
        <f t="shared" si="2"/>
        <v>1900</v>
      </c>
    </row>
    <row r="1484">
      <c r="A1484" s="20" t="s">
        <v>434</v>
      </c>
      <c r="B1484" s="22">
        <v>43122.0</v>
      </c>
      <c r="C1484" s="24">
        <v>255.75000000000003</v>
      </c>
      <c r="D1484" s="24">
        <v>3.5200000000000005</v>
      </c>
      <c r="E1484" s="24">
        <v>308.8072</v>
      </c>
      <c r="F1484" s="24">
        <v>1.0</v>
      </c>
      <c r="G1484" s="15">
        <f t="shared" si="1"/>
        <v>1</v>
      </c>
      <c r="L1484" s="24">
        <f t="shared" si="2"/>
        <v>1900</v>
      </c>
    </row>
    <row r="1485">
      <c r="A1485" s="20" t="s">
        <v>435</v>
      </c>
      <c r="B1485" s="22">
        <v>43122.0</v>
      </c>
      <c r="C1485" s="23">
        <v>14994.815</v>
      </c>
      <c r="D1485" s="24">
        <v>203.36</v>
      </c>
      <c r="E1485" s="24">
        <v>352.27075</v>
      </c>
      <c r="F1485" s="24">
        <v>0.0</v>
      </c>
      <c r="G1485" s="15">
        <f t="shared" si="1"/>
        <v>1</v>
      </c>
      <c r="L1485" s="24">
        <f t="shared" si="2"/>
        <v>1900</v>
      </c>
    </row>
    <row r="1486">
      <c r="A1486" s="20" t="s">
        <v>435</v>
      </c>
      <c r="B1486" s="22">
        <v>43122.0</v>
      </c>
      <c r="C1486" s="23">
        <v>3230.645</v>
      </c>
      <c r="D1486" s="24">
        <v>43.84</v>
      </c>
      <c r="E1486" s="24">
        <v>418.8197</v>
      </c>
      <c r="F1486" s="24">
        <v>1.0</v>
      </c>
      <c r="G1486" s="15">
        <f t="shared" si="1"/>
        <v>1</v>
      </c>
      <c r="L1486" s="24">
        <f t="shared" si="2"/>
        <v>1901</v>
      </c>
    </row>
    <row r="1487">
      <c r="A1487" s="20" t="s">
        <v>436</v>
      </c>
      <c r="B1487" s="22">
        <v>43122.0</v>
      </c>
      <c r="C1487" s="23">
        <v>15612.520000000002</v>
      </c>
      <c r="D1487" s="24">
        <v>245.8</v>
      </c>
      <c r="E1487" s="24">
        <v>1738.2755</v>
      </c>
      <c r="F1487" s="24">
        <v>0.0</v>
      </c>
      <c r="G1487" s="15">
        <f t="shared" si="1"/>
        <v>1</v>
      </c>
      <c r="L1487" s="24">
        <f t="shared" si="2"/>
        <v>1904</v>
      </c>
    </row>
    <row r="1488">
      <c r="A1488" s="20" t="s">
        <v>436</v>
      </c>
      <c r="B1488" s="22">
        <v>43122.0</v>
      </c>
      <c r="C1488" s="23">
        <v>10647.890000000001</v>
      </c>
      <c r="D1488" s="24">
        <v>173.88</v>
      </c>
      <c r="E1488" s="24">
        <v>10208.9975</v>
      </c>
      <c r="F1488" s="24">
        <v>1.0</v>
      </c>
      <c r="G1488" s="15">
        <f t="shared" si="1"/>
        <v>1</v>
      </c>
      <c r="L1488" s="24">
        <f t="shared" si="2"/>
        <v>1927</v>
      </c>
    </row>
    <row r="1489">
      <c r="A1489" s="20" t="s">
        <v>437</v>
      </c>
      <c r="B1489" s="22">
        <v>43122.0</v>
      </c>
      <c r="C1489" s="24">
        <v>2510.53</v>
      </c>
      <c r="D1489" s="24">
        <v>34.080000000000005</v>
      </c>
      <c r="E1489" s="24">
        <v>0.0</v>
      </c>
      <c r="F1489" s="24">
        <v>0.0</v>
      </c>
      <c r="G1489" s="15">
        <f t="shared" si="1"/>
        <v>1</v>
      </c>
      <c r="L1489" s="24">
        <f t="shared" si="2"/>
        <v>1899</v>
      </c>
    </row>
    <row r="1490">
      <c r="A1490" s="20" t="s">
        <v>437</v>
      </c>
      <c r="B1490" s="22">
        <v>43122.0</v>
      </c>
      <c r="C1490" s="24">
        <v>534.875</v>
      </c>
      <c r="D1490" s="24">
        <v>7.440000000000001</v>
      </c>
      <c r="E1490" s="24">
        <v>0.0</v>
      </c>
      <c r="F1490" s="24">
        <v>1.0</v>
      </c>
      <c r="G1490" s="15">
        <f t="shared" si="1"/>
        <v>1</v>
      </c>
      <c r="L1490" s="24">
        <f t="shared" si="2"/>
        <v>1899</v>
      </c>
    </row>
    <row r="1491">
      <c r="A1491" s="20" t="s">
        <v>438</v>
      </c>
      <c r="B1491" s="22">
        <v>43122.0</v>
      </c>
      <c r="C1491" s="23">
        <v>3549.7000000000003</v>
      </c>
      <c r="D1491" s="24">
        <v>49.800000000000004</v>
      </c>
      <c r="E1491" s="24">
        <v>20.158450000000002</v>
      </c>
      <c r="F1491" s="24">
        <v>0.0</v>
      </c>
      <c r="G1491" s="15">
        <f t="shared" si="1"/>
        <v>1</v>
      </c>
      <c r="L1491" s="24">
        <f t="shared" si="2"/>
        <v>1900</v>
      </c>
    </row>
    <row r="1492">
      <c r="A1492" s="20" t="s">
        <v>438</v>
      </c>
      <c r="B1492" s="22">
        <v>43122.0</v>
      </c>
      <c r="C1492" s="24">
        <v>1881.4400000000003</v>
      </c>
      <c r="D1492" s="24">
        <v>27.72</v>
      </c>
      <c r="E1492" s="24">
        <v>101.09450000000001</v>
      </c>
      <c r="F1492" s="24">
        <v>1.0</v>
      </c>
      <c r="G1492" s="15">
        <f t="shared" si="1"/>
        <v>1</v>
      </c>
      <c r="L1492" s="24">
        <f t="shared" si="2"/>
        <v>1900</v>
      </c>
    </row>
    <row r="1493">
      <c r="A1493" s="20" t="s">
        <v>439</v>
      </c>
      <c r="B1493" s="22">
        <v>43122.0</v>
      </c>
      <c r="C1493" s="24">
        <v>436.81000000000006</v>
      </c>
      <c r="D1493" s="24">
        <v>6.800000000000001</v>
      </c>
      <c r="E1493" s="24">
        <v>61.631049999999995</v>
      </c>
      <c r="F1493" s="24">
        <v>0.0</v>
      </c>
      <c r="G1493" s="15">
        <f t="shared" si="1"/>
        <v>1</v>
      </c>
      <c r="L1493" s="24">
        <f t="shared" si="2"/>
        <v>1900</v>
      </c>
    </row>
    <row r="1494">
      <c r="A1494" s="20" t="s">
        <v>439</v>
      </c>
      <c r="B1494" s="22">
        <v>43122.0</v>
      </c>
      <c r="C1494" s="24">
        <v>413.87500000000006</v>
      </c>
      <c r="D1494" s="24">
        <v>6.800000000000001</v>
      </c>
      <c r="E1494" s="24">
        <v>569.5651</v>
      </c>
      <c r="F1494" s="24">
        <v>1.0</v>
      </c>
      <c r="G1494" s="15">
        <f t="shared" si="1"/>
        <v>1</v>
      </c>
      <c r="L1494" s="24">
        <f t="shared" si="2"/>
        <v>1901</v>
      </c>
    </row>
    <row r="1495">
      <c r="A1495" s="20" t="s">
        <v>440</v>
      </c>
      <c r="B1495" s="22">
        <v>43129.0</v>
      </c>
      <c r="C1495" s="24">
        <v>1.32</v>
      </c>
      <c r="D1495" s="24">
        <v>0.04000000000000001</v>
      </c>
      <c r="E1495" s="24">
        <v>0.0</v>
      </c>
      <c r="F1495" s="24">
        <v>0.0</v>
      </c>
      <c r="G1495" s="15">
        <f t="shared" si="1"/>
        <v>1</v>
      </c>
      <c r="L1495" s="24">
        <f t="shared" si="2"/>
        <v>1899</v>
      </c>
    </row>
    <row r="1496">
      <c r="A1496" s="20" t="s">
        <v>427</v>
      </c>
      <c r="B1496" s="22">
        <v>43129.0</v>
      </c>
      <c r="C1496" s="23">
        <v>11818.510000000002</v>
      </c>
      <c r="D1496" s="24">
        <v>157.0</v>
      </c>
      <c r="E1496" s="24">
        <v>472.40375</v>
      </c>
      <c r="F1496" s="24">
        <v>0.0</v>
      </c>
      <c r="G1496" s="15">
        <f t="shared" si="1"/>
        <v>1</v>
      </c>
      <c r="L1496" s="24">
        <f t="shared" si="2"/>
        <v>1901</v>
      </c>
    </row>
    <row r="1497">
      <c r="A1497" s="20" t="s">
        <v>427</v>
      </c>
      <c r="B1497" s="22">
        <v>43129.0</v>
      </c>
      <c r="C1497" s="23">
        <v>3272.995</v>
      </c>
      <c r="D1497" s="24">
        <v>47.400000000000006</v>
      </c>
      <c r="E1497" s="24">
        <v>638.1336</v>
      </c>
      <c r="F1497" s="24">
        <v>1.0</v>
      </c>
      <c r="G1497" s="15">
        <f t="shared" si="1"/>
        <v>1</v>
      </c>
      <c r="L1497" s="24">
        <f t="shared" si="2"/>
        <v>1901</v>
      </c>
    </row>
    <row r="1498">
      <c r="A1498" s="20" t="s">
        <v>428</v>
      </c>
      <c r="B1498" s="22">
        <v>43129.0</v>
      </c>
      <c r="C1498" s="23">
        <v>15276.305</v>
      </c>
      <c r="D1498" s="24">
        <v>226.76</v>
      </c>
      <c r="E1498" s="24">
        <v>322.1465</v>
      </c>
      <c r="F1498" s="24">
        <v>0.0</v>
      </c>
      <c r="G1498" s="15">
        <f t="shared" si="1"/>
        <v>1</v>
      </c>
      <c r="L1498" s="24">
        <f t="shared" si="2"/>
        <v>1900</v>
      </c>
    </row>
    <row r="1499">
      <c r="A1499" s="20" t="s">
        <v>428</v>
      </c>
      <c r="B1499" s="22">
        <v>43129.0</v>
      </c>
      <c r="C1499" s="24">
        <v>1394.8000000000002</v>
      </c>
      <c r="D1499" s="24">
        <v>19.680000000000003</v>
      </c>
      <c r="E1499" s="24">
        <v>394.90815000000003</v>
      </c>
      <c r="F1499" s="24">
        <v>1.0</v>
      </c>
      <c r="G1499" s="15">
        <f t="shared" si="1"/>
        <v>1</v>
      </c>
      <c r="L1499" s="24">
        <f t="shared" si="2"/>
        <v>1901</v>
      </c>
    </row>
    <row r="1500">
      <c r="A1500" s="20" t="s">
        <v>429</v>
      </c>
      <c r="B1500" s="22">
        <v>43129.0</v>
      </c>
      <c r="C1500" s="23">
        <v>44890.615000000005</v>
      </c>
      <c r="D1500" s="24">
        <v>578.0</v>
      </c>
      <c r="E1500" s="24">
        <v>0.0</v>
      </c>
      <c r="F1500" s="24">
        <v>0.0</v>
      </c>
      <c r="G1500" s="15">
        <f t="shared" si="1"/>
        <v>1</v>
      </c>
      <c r="L1500" s="24">
        <f t="shared" si="2"/>
        <v>1899</v>
      </c>
    </row>
    <row r="1501">
      <c r="A1501" s="20" t="s">
        <v>429</v>
      </c>
      <c r="B1501" s="22">
        <v>43129.0</v>
      </c>
      <c r="C1501" s="23">
        <v>9657.010000000002</v>
      </c>
      <c r="D1501" s="24">
        <v>134.0</v>
      </c>
      <c r="E1501" s="24">
        <v>0.0</v>
      </c>
      <c r="F1501" s="24">
        <v>1.0</v>
      </c>
      <c r="G1501" s="15">
        <f t="shared" si="1"/>
        <v>1</v>
      </c>
      <c r="L1501" s="24">
        <f t="shared" si="2"/>
        <v>1899</v>
      </c>
    </row>
    <row r="1502">
      <c r="A1502" s="20" t="s">
        <v>430</v>
      </c>
      <c r="B1502" s="22">
        <v>43129.0</v>
      </c>
      <c r="C1502" s="24">
        <v>334.95000000000005</v>
      </c>
      <c r="D1502" s="24">
        <v>5.2</v>
      </c>
      <c r="E1502" s="24">
        <v>91.16250000000001</v>
      </c>
      <c r="F1502" s="24">
        <v>0.0</v>
      </c>
      <c r="G1502" s="15">
        <f t="shared" si="1"/>
        <v>1</v>
      </c>
      <c r="L1502" s="24">
        <f t="shared" si="2"/>
        <v>1900</v>
      </c>
    </row>
    <row r="1503">
      <c r="A1503" s="20" t="s">
        <v>430</v>
      </c>
      <c r="B1503" s="22">
        <v>43129.0</v>
      </c>
      <c r="C1503" s="24">
        <v>273.35</v>
      </c>
      <c r="D1503" s="24">
        <v>4.16</v>
      </c>
      <c r="E1503" s="24">
        <v>625.79335</v>
      </c>
      <c r="F1503" s="24">
        <v>1.0</v>
      </c>
      <c r="G1503" s="15">
        <f t="shared" si="1"/>
        <v>1</v>
      </c>
      <c r="L1503" s="24">
        <f t="shared" si="2"/>
        <v>1901</v>
      </c>
    </row>
    <row r="1504">
      <c r="A1504" s="20" t="s">
        <v>431</v>
      </c>
      <c r="B1504" s="22">
        <v>43129.0</v>
      </c>
      <c r="C1504" s="23">
        <v>7114.8550000000005</v>
      </c>
      <c r="D1504" s="24">
        <v>103.16</v>
      </c>
      <c r="E1504" s="24">
        <v>371.4984</v>
      </c>
      <c r="F1504" s="24">
        <v>0.0</v>
      </c>
      <c r="G1504" s="15">
        <f t="shared" si="1"/>
        <v>1</v>
      </c>
      <c r="L1504" s="24">
        <f t="shared" si="2"/>
        <v>1901</v>
      </c>
    </row>
    <row r="1505">
      <c r="A1505" s="20" t="s">
        <v>431</v>
      </c>
      <c r="B1505" s="22">
        <v>43129.0</v>
      </c>
      <c r="C1505" s="24">
        <v>2786.3</v>
      </c>
      <c r="D1505" s="24">
        <v>41.44</v>
      </c>
      <c r="E1505" s="24">
        <v>822.133</v>
      </c>
      <c r="F1505" s="24">
        <v>1.0</v>
      </c>
      <c r="G1505" s="15">
        <f t="shared" si="1"/>
        <v>1</v>
      </c>
      <c r="L1505" s="24">
        <f t="shared" si="2"/>
        <v>1902</v>
      </c>
    </row>
    <row r="1506">
      <c r="A1506" s="20" t="s">
        <v>432</v>
      </c>
      <c r="B1506" s="22">
        <v>43129.0</v>
      </c>
      <c r="C1506" s="24">
        <v>903.9250000000001</v>
      </c>
      <c r="D1506" s="24">
        <v>11.920000000000002</v>
      </c>
      <c r="E1506" s="24">
        <v>40.27725</v>
      </c>
      <c r="F1506" s="24">
        <v>0.0</v>
      </c>
      <c r="G1506" s="15">
        <f t="shared" si="1"/>
        <v>1</v>
      </c>
      <c r="L1506" s="24">
        <f t="shared" si="2"/>
        <v>1900</v>
      </c>
    </row>
    <row r="1507">
      <c r="A1507" s="20" t="s">
        <v>432</v>
      </c>
      <c r="B1507" s="22">
        <v>43129.0</v>
      </c>
      <c r="C1507" s="24">
        <v>482.845</v>
      </c>
      <c r="D1507" s="24">
        <v>8.6</v>
      </c>
      <c r="E1507" s="24">
        <v>99.0314</v>
      </c>
      <c r="F1507" s="24">
        <v>1.0</v>
      </c>
      <c r="G1507" s="15">
        <f t="shared" si="1"/>
        <v>1</v>
      </c>
      <c r="L1507" s="24">
        <f t="shared" si="2"/>
        <v>1900</v>
      </c>
    </row>
    <row r="1508">
      <c r="A1508" s="20" t="s">
        <v>433</v>
      </c>
      <c r="B1508" s="22">
        <v>43129.0</v>
      </c>
      <c r="C1508" s="24">
        <v>780.34</v>
      </c>
      <c r="D1508" s="24">
        <v>10.920000000000002</v>
      </c>
      <c r="E1508" s="24">
        <v>0.0</v>
      </c>
      <c r="F1508" s="24">
        <v>0.0</v>
      </c>
      <c r="G1508" s="15">
        <f t="shared" si="1"/>
        <v>1</v>
      </c>
      <c r="L1508" s="24">
        <f t="shared" si="2"/>
        <v>1899</v>
      </c>
    </row>
    <row r="1509">
      <c r="A1509" s="20" t="s">
        <v>433</v>
      </c>
      <c r="B1509" s="22">
        <v>43129.0</v>
      </c>
      <c r="C1509" s="24">
        <v>268.07</v>
      </c>
      <c r="D1509" s="24">
        <v>3.3200000000000003</v>
      </c>
      <c r="E1509" s="24">
        <v>0.0</v>
      </c>
      <c r="F1509" s="24">
        <v>1.0</v>
      </c>
      <c r="G1509" s="15">
        <f t="shared" si="1"/>
        <v>1</v>
      </c>
      <c r="L1509" s="24">
        <f t="shared" si="2"/>
        <v>1899</v>
      </c>
    </row>
    <row r="1510">
      <c r="A1510" s="20" t="s">
        <v>434</v>
      </c>
      <c r="B1510" s="22">
        <v>43129.0</v>
      </c>
      <c r="C1510" s="24">
        <v>821.48</v>
      </c>
      <c r="D1510" s="24">
        <v>12.0</v>
      </c>
      <c r="E1510" s="24">
        <v>107.56785</v>
      </c>
      <c r="F1510" s="24">
        <v>0.0</v>
      </c>
      <c r="G1510" s="15">
        <f t="shared" si="1"/>
        <v>1</v>
      </c>
      <c r="L1510" s="24">
        <f t="shared" si="2"/>
        <v>1900</v>
      </c>
    </row>
    <row r="1511">
      <c r="A1511" s="20" t="s">
        <v>434</v>
      </c>
      <c r="B1511" s="22">
        <v>43129.0</v>
      </c>
      <c r="C1511" s="24">
        <v>300.13500000000005</v>
      </c>
      <c r="D1511" s="24">
        <v>4.800000000000001</v>
      </c>
      <c r="E1511" s="24">
        <v>368.25555</v>
      </c>
      <c r="F1511" s="24">
        <v>1.0</v>
      </c>
      <c r="G1511" s="15">
        <f t="shared" si="1"/>
        <v>1</v>
      </c>
      <c r="L1511" s="24">
        <f t="shared" si="2"/>
        <v>1901</v>
      </c>
    </row>
    <row r="1512">
      <c r="A1512" s="20" t="s">
        <v>435</v>
      </c>
      <c r="B1512" s="22">
        <v>43129.0</v>
      </c>
      <c r="C1512" s="23">
        <v>16923.5</v>
      </c>
      <c r="D1512" s="24">
        <v>230.48000000000002</v>
      </c>
      <c r="E1512" s="24">
        <v>399.11885</v>
      </c>
      <c r="F1512" s="24">
        <v>0.0</v>
      </c>
      <c r="G1512" s="15">
        <f t="shared" si="1"/>
        <v>1</v>
      </c>
      <c r="L1512" s="24">
        <f t="shared" si="2"/>
        <v>1901</v>
      </c>
    </row>
    <row r="1513">
      <c r="A1513" s="20" t="s">
        <v>435</v>
      </c>
      <c r="B1513" s="22">
        <v>43129.0</v>
      </c>
      <c r="C1513" s="23">
        <v>3745.445</v>
      </c>
      <c r="D1513" s="24">
        <v>51.879999999999995</v>
      </c>
      <c r="E1513" s="24">
        <v>500.77365000000003</v>
      </c>
      <c r="F1513" s="24">
        <v>1.0</v>
      </c>
      <c r="G1513" s="15">
        <f t="shared" si="1"/>
        <v>1</v>
      </c>
      <c r="L1513" s="24">
        <f t="shared" si="2"/>
        <v>1901</v>
      </c>
    </row>
    <row r="1514">
      <c r="A1514" s="20" t="s">
        <v>436</v>
      </c>
      <c r="B1514" s="22">
        <v>43129.0</v>
      </c>
      <c r="C1514" s="23">
        <v>19158.370000000003</v>
      </c>
      <c r="D1514" s="24">
        <v>299.84000000000003</v>
      </c>
      <c r="E1514" s="24">
        <v>2175.66895</v>
      </c>
      <c r="F1514" s="24">
        <v>0.0</v>
      </c>
      <c r="G1514" s="15">
        <f t="shared" si="1"/>
        <v>1</v>
      </c>
      <c r="L1514" s="24">
        <f t="shared" si="2"/>
        <v>1905</v>
      </c>
    </row>
    <row r="1515">
      <c r="A1515" s="20" t="s">
        <v>436</v>
      </c>
      <c r="B1515" s="22">
        <v>43129.0</v>
      </c>
      <c r="C1515" s="23">
        <v>13216.445000000002</v>
      </c>
      <c r="D1515" s="24">
        <v>220.8</v>
      </c>
      <c r="E1515" s="24">
        <v>12809.19965</v>
      </c>
      <c r="F1515" s="24">
        <v>1.0</v>
      </c>
      <c r="G1515" s="15">
        <f t="shared" si="1"/>
        <v>1</v>
      </c>
      <c r="L1515" s="24">
        <f t="shared" si="2"/>
        <v>1935</v>
      </c>
    </row>
    <row r="1516">
      <c r="A1516" s="20" t="s">
        <v>437</v>
      </c>
      <c r="B1516" s="22">
        <v>43129.0</v>
      </c>
      <c r="C1516" s="24">
        <v>2742.135</v>
      </c>
      <c r="D1516" s="24">
        <v>38.800000000000004</v>
      </c>
      <c r="E1516" s="24">
        <v>0.0</v>
      </c>
      <c r="F1516" s="24">
        <v>0.0</v>
      </c>
      <c r="G1516" s="15">
        <f t="shared" si="1"/>
        <v>1</v>
      </c>
      <c r="L1516" s="24">
        <f t="shared" si="2"/>
        <v>1899</v>
      </c>
    </row>
    <row r="1517">
      <c r="A1517" s="20" t="s">
        <v>437</v>
      </c>
      <c r="B1517" s="22">
        <v>43129.0</v>
      </c>
      <c r="C1517" s="24">
        <v>665.005</v>
      </c>
      <c r="D1517" s="24">
        <v>9.16</v>
      </c>
      <c r="E1517" s="24">
        <v>0.0</v>
      </c>
      <c r="F1517" s="24">
        <v>1.0</v>
      </c>
      <c r="G1517" s="15">
        <f t="shared" si="1"/>
        <v>1</v>
      </c>
      <c r="L1517" s="24">
        <f t="shared" si="2"/>
        <v>1899</v>
      </c>
    </row>
    <row r="1518">
      <c r="A1518" s="20" t="s">
        <v>438</v>
      </c>
      <c r="B1518" s="22">
        <v>43129.0</v>
      </c>
      <c r="C1518" s="23">
        <v>4251.665000000001</v>
      </c>
      <c r="D1518" s="24">
        <v>57.92000000000001</v>
      </c>
      <c r="E1518" s="24">
        <v>17.03455</v>
      </c>
      <c r="F1518" s="24">
        <v>0.0</v>
      </c>
      <c r="G1518" s="15">
        <f t="shared" si="1"/>
        <v>1</v>
      </c>
      <c r="L1518" s="24">
        <f t="shared" si="2"/>
        <v>1900</v>
      </c>
    </row>
    <row r="1519">
      <c r="A1519" s="20" t="s">
        <v>438</v>
      </c>
      <c r="B1519" s="22">
        <v>43129.0</v>
      </c>
      <c r="C1519" s="24">
        <v>2063.105</v>
      </c>
      <c r="D1519" s="24">
        <v>29.680000000000003</v>
      </c>
      <c r="E1519" s="24">
        <v>74.7435</v>
      </c>
      <c r="F1519" s="24">
        <v>1.0</v>
      </c>
      <c r="G1519" s="15">
        <f t="shared" si="1"/>
        <v>1</v>
      </c>
      <c r="L1519" s="24">
        <f t="shared" si="2"/>
        <v>1900</v>
      </c>
    </row>
    <row r="1520">
      <c r="A1520" s="20" t="s">
        <v>439</v>
      </c>
      <c r="B1520" s="22">
        <v>43129.0</v>
      </c>
      <c r="C1520" s="24">
        <v>522.72</v>
      </c>
      <c r="D1520" s="24">
        <v>8.56</v>
      </c>
      <c r="E1520" s="24">
        <v>117.676</v>
      </c>
      <c r="F1520" s="24">
        <v>0.0</v>
      </c>
      <c r="G1520" s="15">
        <f t="shared" si="1"/>
        <v>1</v>
      </c>
      <c r="L1520" s="24">
        <f t="shared" si="2"/>
        <v>1900</v>
      </c>
    </row>
    <row r="1521">
      <c r="A1521" s="20" t="s">
        <v>439</v>
      </c>
      <c r="B1521" s="22">
        <v>43129.0</v>
      </c>
      <c r="C1521" s="24">
        <v>416.295</v>
      </c>
      <c r="D1521" s="24">
        <v>7.040000000000001</v>
      </c>
      <c r="E1521" s="24">
        <v>2177.16135</v>
      </c>
      <c r="F1521" s="24">
        <v>1.0</v>
      </c>
      <c r="G1521" s="15">
        <f t="shared" si="1"/>
        <v>1</v>
      </c>
      <c r="L1521" s="24">
        <f t="shared" si="2"/>
        <v>1905</v>
      </c>
    </row>
    <row r="1522">
      <c r="A1522" s="20" t="s">
        <v>427</v>
      </c>
      <c r="B1522" s="22">
        <v>43136.0</v>
      </c>
      <c r="C1522" s="23">
        <v>15756.070000000002</v>
      </c>
      <c r="D1522" s="24">
        <v>189.88</v>
      </c>
      <c r="E1522" s="24">
        <v>828.8039500000001</v>
      </c>
      <c r="F1522" s="24">
        <v>0.0</v>
      </c>
      <c r="G1522" s="15">
        <f t="shared" si="1"/>
        <v>2</v>
      </c>
      <c r="L1522" s="24">
        <f t="shared" si="2"/>
        <v>1902</v>
      </c>
    </row>
    <row r="1523">
      <c r="A1523" s="20" t="s">
        <v>427</v>
      </c>
      <c r="B1523" s="22">
        <v>43136.0</v>
      </c>
      <c r="C1523" s="23">
        <v>4108.225</v>
      </c>
      <c r="D1523" s="24">
        <v>53.84</v>
      </c>
      <c r="E1523" s="24">
        <v>1037.8511</v>
      </c>
      <c r="F1523" s="24">
        <v>1.0</v>
      </c>
      <c r="G1523" s="15">
        <f t="shared" si="1"/>
        <v>2</v>
      </c>
      <c r="L1523" s="24">
        <f t="shared" si="2"/>
        <v>1902</v>
      </c>
    </row>
    <row r="1524">
      <c r="A1524" s="20" t="s">
        <v>428</v>
      </c>
      <c r="B1524" s="22">
        <v>43136.0</v>
      </c>
      <c r="C1524" s="23">
        <v>18838.325</v>
      </c>
      <c r="D1524" s="24">
        <v>261.28000000000003</v>
      </c>
      <c r="E1524" s="24">
        <v>282.78770000000003</v>
      </c>
      <c r="F1524" s="24">
        <v>0.0</v>
      </c>
      <c r="G1524" s="15">
        <f t="shared" si="1"/>
        <v>2</v>
      </c>
      <c r="L1524" s="24">
        <f t="shared" si="2"/>
        <v>1900</v>
      </c>
    </row>
    <row r="1525">
      <c r="A1525" s="20" t="s">
        <v>428</v>
      </c>
      <c r="B1525" s="22">
        <v>43136.0</v>
      </c>
      <c r="C1525" s="24">
        <v>1456.4550000000002</v>
      </c>
      <c r="D1525" s="24">
        <v>19.040000000000003</v>
      </c>
      <c r="E1525" s="24">
        <v>291.91825</v>
      </c>
      <c r="F1525" s="24">
        <v>1.0</v>
      </c>
      <c r="G1525" s="15">
        <f t="shared" si="1"/>
        <v>2</v>
      </c>
      <c r="L1525" s="24">
        <f t="shared" si="2"/>
        <v>1900</v>
      </c>
    </row>
    <row r="1526">
      <c r="A1526" s="20" t="s">
        <v>429</v>
      </c>
      <c r="B1526" s="22">
        <v>43136.0</v>
      </c>
      <c r="C1526" s="23">
        <v>59313.155000000006</v>
      </c>
      <c r="D1526" s="24">
        <v>713.52</v>
      </c>
      <c r="E1526" s="24">
        <v>0.0</v>
      </c>
      <c r="F1526" s="24">
        <v>0.0</v>
      </c>
      <c r="G1526" s="15">
        <f t="shared" si="1"/>
        <v>2</v>
      </c>
      <c r="L1526" s="24">
        <f t="shared" si="2"/>
        <v>1899</v>
      </c>
    </row>
    <row r="1527">
      <c r="A1527" s="20" t="s">
        <v>429</v>
      </c>
      <c r="B1527" s="22">
        <v>43136.0</v>
      </c>
      <c r="C1527" s="23">
        <v>10054.165</v>
      </c>
      <c r="D1527" s="24">
        <v>137.24</v>
      </c>
      <c r="E1527" s="24">
        <v>0.0</v>
      </c>
      <c r="F1527" s="24">
        <v>1.0</v>
      </c>
      <c r="G1527" s="15">
        <f t="shared" si="1"/>
        <v>2</v>
      </c>
      <c r="L1527" s="24">
        <f t="shared" si="2"/>
        <v>1899</v>
      </c>
    </row>
    <row r="1528">
      <c r="A1528" s="20" t="s">
        <v>430</v>
      </c>
      <c r="B1528" s="22">
        <v>43136.0</v>
      </c>
      <c r="C1528" s="24">
        <v>545.9300000000001</v>
      </c>
      <c r="D1528" s="24">
        <v>8.64</v>
      </c>
      <c r="E1528" s="24">
        <v>89.61680000000001</v>
      </c>
      <c r="F1528" s="24">
        <v>0.0</v>
      </c>
      <c r="G1528" s="15">
        <f t="shared" si="1"/>
        <v>2</v>
      </c>
      <c r="L1528" s="24">
        <f t="shared" si="2"/>
        <v>1900</v>
      </c>
    </row>
    <row r="1529">
      <c r="A1529" s="20" t="s">
        <v>430</v>
      </c>
      <c r="B1529" s="22">
        <v>43136.0</v>
      </c>
      <c r="C1529" s="24">
        <v>429.82500000000005</v>
      </c>
      <c r="D1529" s="24">
        <v>6.120000000000001</v>
      </c>
      <c r="E1529" s="24">
        <v>562.2708</v>
      </c>
      <c r="F1529" s="24">
        <v>1.0</v>
      </c>
      <c r="G1529" s="15">
        <f t="shared" si="1"/>
        <v>2</v>
      </c>
      <c r="L1529" s="24">
        <f t="shared" si="2"/>
        <v>1901</v>
      </c>
    </row>
    <row r="1530">
      <c r="A1530" s="20" t="s">
        <v>431</v>
      </c>
      <c r="B1530" s="22">
        <v>43136.0</v>
      </c>
      <c r="C1530" s="23">
        <v>7498.535000000001</v>
      </c>
      <c r="D1530" s="24">
        <v>106.12</v>
      </c>
      <c r="E1530" s="24">
        <v>340.9315</v>
      </c>
      <c r="F1530" s="24">
        <v>0.0</v>
      </c>
      <c r="G1530" s="15">
        <f t="shared" si="1"/>
        <v>2</v>
      </c>
      <c r="L1530" s="24">
        <f t="shared" si="2"/>
        <v>1900</v>
      </c>
    </row>
    <row r="1531">
      <c r="A1531" s="20" t="s">
        <v>431</v>
      </c>
      <c r="B1531" s="22">
        <v>43136.0</v>
      </c>
      <c r="C1531" s="24">
        <v>2670.965</v>
      </c>
      <c r="D1531" s="24">
        <v>40.36000000000001</v>
      </c>
      <c r="E1531" s="24">
        <v>579.7376</v>
      </c>
      <c r="F1531" s="24">
        <v>1.0</v>
      </c>
      <c r="G1531" s="15">
        <f t="shared" si="1"/>
        <v>2</v>
      </c>
      <c r="L1531" s="24">
        <f t="shared" si="2"/>
        <v>1901</v>
      </c>
    </row>
    <row r="1532">
      <c r="A1532" s="20" t="s">
        <v>432</v>
      </c>
      <c r="B1532" s="22">
        <v>43136.0</v>
      </c>
      <c r="C1532" s="24">
        <v>744.2600000000001</v>
      </c>
      <c r="D1532" s="24">
        <v>10.040000000000001</v>
      </c>
      <c r="E1532" s="24">
        <v>35.8904</v>
      </c>
      <c r="F1532" s="24">
        <v>0.0</v>
      </c>
      <c r="G1532" s="15">
        <f t="shared" si="1"/>
        <v>2</v>
      </c>
      <c r="L1532" s="24">
        <f t="shared" si="2"/>
        <v>1900</v>
      </c>
    </row>
    <row r="1533">
      <c r="A1533" s="20" t="s">
        <v>432</v>
      </c>
      <c r="B1533" s="22">
        <v>43136.0</v>
      </c>
      <c r="C1533" s="24">
        <v>447.26000000000005</v>
      </c>
      <c r="D1533" s="24">
        <v>7.640000000000001</v>
      </c>
      <c r="E1533" s="24">
        <v>77.75625000000001</v>
      </c>
      <c r="F1533" s="24">
        <v>1.0</v>
      </c>
      <c r="G1533" s="15">
        <f t="shared" si="1"/>
        <v>2</v>
      </c>
      <c r="L1533" s="24">
        <f t="shared" si="2"/>
        <v>1900</v>
      </c>
    </row>
    <row r="1534">
      <c r="A1534" s="20" t="s">
        <v>433</v>
      </c>
      <c r="B1534" s="22">
        <v>43136.0</v>
      </c>
      <c r="C1534" s="24">
        <v>927.5200000000001</v>
      </c>
      <c r="D1534" s="24">
        <v>12.8</v>
      </c>
      <c r="E1534" s="24">
        <v>0.0</v>
      </c>
      <c r="F1534" s="24">
        <v>0.0</v>
      </c>
      <c r="G1534" s="15">
        <f t="shared" si="1"/>
        <v>2</v>
      </c>
      <c r="L1534" s="24">
        <f t="shared" si="2"/>
        <v>1899</v>
      </c>
    </row>
    <row r="1535">
      <c r="A1535" s="20" t="s">
        <v>433</v>
      </c>
      <c r="B1535" s="22">
        <v>43136.0</v>
      </c>
      <c r="C1535" s="24">
        <v>252.23000000000005</v>
      </c>
      <c r="D1535" s="24">
        <v>3.7600000000000002</v>
      </c>
      <c r="E1535" s="24">
        <v>0.0</v>
      </c>
      <c r="F1535" s="24">
        <v>1.0</v>
      </c>
      <c r="G1535" s="15">
        <f t="shared" si="1"/>
        <v>2</v>
      </c>
      <c r="L1535" s="24">
        <f t="shared" si="2"/>
        <v>1899</v>
      </c>
    </row>
    <row r="1536">
      <c r="A1536" s="20" t="s">
        <v>434</v>
      </c>
      <c r="B1536" s="22">
        <v>43136.0</v>
      </c>
      <c r="C1536" s="24">
        <v>1000.1200000000001</v>
      </c>
      <c r="D1536" s="24">
        <v>14.8</v>
      </c>
      <c r="E1536" s="24">
        <v>121.16390000000001</v>
      </c>
      <c r="F1536" s="24">
        <v>0.0</v>
      </c>
      <c r="G1536" s="15">
        <f t="shared" si="1"/>
        <v>2</v>
      </c>
      <c r="L1536" s="24">
        <f t="shared" si="2"/>
        <v>1900</v>
      </c>
    </row>
    <row r="1537">
      <c r="A1537" s="20" t="s">
        <v>434</v>
      </c>
      <c r="B1537" s="22">
        <v>43136.0</v>
      </c>
      <c r="C1537" s="24">
        <v>250.19500000000002</v>
      </c>
      <c r="D1537" s="24">
        <v>4.4</v>
      </c>
      <c r="E1537" s="24">
        <v>385.01905</v>
      </c>
      <c r="F1537" s="24">
        <v>1.0</v>
      </c>
      <c r="G1537" s="15">
        <f t="shared" si="1"/>
        <v>2</v>
      </c>
      <c r="L1537" s="24">
        <f t="shared" si="2"/>
        <v>1901</v>
      </c>
    </row>
    <row r="1538">
      <c r="A1538" s="20" t="s">
        <v>435</v>
      </c>
      <c r="B1538" s="22">
        <v>43136.0</v>
      </c>
      <c r="C1538" s="23">
        <v>20668.835</v>
      </c>
      <c r="D1538" s="24">
        <v>276.04</v>
      </c>
      <c r="E1538" s="24">
        <v>450.2407</v>
      </c>
      <c r="F1538" s="24">
        <v>0.0</v>
      </c>
      <c r="G1538" s="15">
        <f t="shared" si="1"/>
        <v>2</v>
      </c>
      <c r="L1538" s="24">
        <f t="shared" si="2"/>
        <v>1901</v>
      </c>
    </row>
    <row r="1539">
      <c r="A1539" s="20" t="s">
        <v>435</v>
      </c>
      <c r="B1539" s="22">
        <v>43136.0</v>
      </c>
      <c r="C1539" s="23">
        <v>4051.96</v>
      </c>
      <c r="D1539" s="24">
        <v>56.0</v>
      </c>
      <c r="E1539" s="24">
        <v>538.58285</v>
      </c>
      <c r="F1539" s="24">
        <v>1.0</v>
      </c>
      <c r="G1539" s="15">
        <f t="shared" si="1"/>
        <v>2</v>
      </c>
      <c r="L1539" s="24">
        <f t="shared" si="2"/>
        <v>1901</v>
      </c>
    </row>
    <row r="1540">
      <c r="A1540" s="20" t="s">
        <v>436</v>
      </c>
      <c r="B1540" s="22">
        <v>43136.0</v>
      </c>
      <c r="C1540" s="23">
        <v>20150.13</v>
      </c>
      <c r="D1540" s="24">
        <v>310.28000000000003</v>
      </c>
      <c r="E1540" s="24">
        <v>1973.71005</v>
      </c>
      <c r="F1540" s="24">
        <v>0.0</v>
      </c>
      <c r="G1540" s="15">
        <f t="shared" si="1"/>
        <v>2</v>
      </c>
      <c r="L1540" s="24">
        <f t="shared" si="2"/>
        <v>1905</v>
      </c>
    </row>
    <row r="1541">
      <c r="A1541" s="20" t="s">
        <v>436</v>
      </c>
      <c r="B1541" s="22">
        <v>43136.0</v>
      </c>
      <c r="C1541" s="23">
        <v>12258.015000000001</v>
      </c>
      <c r="D1541" s="24">
        <v>199.4</v>
      </c>
      <c r="E1541" s="24">
        <v>9781.3248</v>
      </c>
      <c r="F1541" s="24">
        <v>1.0</v>
      </c>
      <c r="G1541" s="15">
        <f t="shared" si="1"/>
        <v>2</v>
      </c>
      <c r="L1541" s="24">
        <f t="shared" si="2"/>
        <v>1926</v>
      </c>
    </row>
    <row r="1542">
      <c r="A1542" s="20" t="s">
        <v>437</v>
      </c>
      <c r="B1542" s="22">
        <v>43136.0</v>
      </c>
      <c r="C1542" s="23">
        <v>3447.4550000000004</v>
      </c>
      <c r="D1542" s="24">
        <v>46.04</v>
      </c>
      <c r="E1542" s="24">
        <v>0.0</v>
      </c>
      <c r="F1542" s="24">
        <v>0.0</v>
      </c>
      <c r="G1542" s="15">
        <f t="shared" si="1"/>
        <v>2</v>
      </c>
      <c r="L1542" s="24">
        <f t="shared" si="2"/>
        <v>1899</v>
      </c>
    </row>
    <row r="1543">
      <c r="A1543" s="20" t="s">
        <v>437</v>
      </c>
      <c r="B1543" s="22">
        <v>43136.0</v>
      </c>
      <c r="C1543" s="24">
        <v>648.945</v>
      </c>
      <c r="D1543" s="24">
        <v>9.120000000000001</v>
      </c>
      <c r="E1543" s="24">
        <v>0.0</v>
      </c>
      <c r="F1543" s="24">
        <v>1.0</v>
      </c>
      <c r="G1543" s="15">
        <f t="shared" si="1"/>
        <v>2</v>
      </c>
      <c r="L1543" s="24">
        <f t="shared" si="2"/>
        <v>1899</v>
      </c>
    </row>
    <row r="1544">
      <c r="A1544" s="20" t="s">
        <v>438</v>
      </c>
      <c r="B1544" s="22">
        <v>43136.0</v>
      </c>
      <c r="C1544" s="23">
        <v>4719.55</v>
      </c>
      <c r="D1544" s="24">
        <v>66.28</v>
      </c>
      <c r="E1544" s="24">
        <v>12.06985</v>
      </c>
      <c r="F1544" s="24">
        <v>0.0</v>
      </c>
      <c r="G1544" s="15">
        <f t="shared" si="1"/>
        <v>2</v>
      </c>
      <c r="L1544" s="24">
        <f t="shared" si="2"/>
        <v>1900</v>
      </c>
    </row>
    <row r="1545">
      <c r="A1545" s="20" t="s">
        <v>438</v>
      </c>
      <c r="B1545" s="22">
        <v>43136.0</v>
      </c>
      <c r="C1545" s="24">
        <v>2322.8150000000005</v>
      </c>
      <c r="D1545" s="24">
        <v>32.480000000000004</v>
      </c>
      <c r="E1545" s="24">
        <v>55.58995</v>
      </c>
      <c r="F1545" s="24">
        <v>1.0</v>
      </c>
      <c r="G1545" s="15">
        <f t="shared" si="1"/>
        <v>2</v>
      </c>
      <c r="L1545" s="24">
        <f t="shared" si="2"/>
        <v>1900</v>
      </c>
    </row>
    <row r="1546">
      <c r="A1546" s="20" t="s">
        <v>439</v>
      </c>
      <c r="B1546" s="22">
        <v>43136.0</v>
      </c>
      <c r="C1546" s="24">
        <v>610.225</v>
      </c>
      <c r="D1546" s="24">
        <v>10.520000000000001</v>
      </c>
      <c r="E1546" s="24">
        <v>168.50275000000002</v>
      </c>
      <c r="F1546" s="24">
        <v>0.0</v>
      </c>
      <c r="G1546" s="15">
        <f t="shared" si="1"/>
        <v>2</v>
      </c>
      <c r="L1546" s="24">
        <f t="shared" si="2"/>
        <v>1900</v>
      </c>
    </row>
    <row r="1547">
      <c r="A1547" s="20" t="s">
        <v>439</v>
      </c>
      <c r="B1547" s="22">
        <v>43136.0</v>
      </c>
      <c r="C1547" s="24">
        <v>647.35</v>
      </c>
      <c r="D1547" s="24">
        <v>10.200000000000001</v>
      </c>
      <c r="E1547" s="24">
        <v>2796.105</v>
      </c>
      <c r="F1547" s="24">
        <v>1.0</v>
      </c>
      <c r="G1547" s="15">
        <f t="shared" si="1"/>
        <v>2</v>
      </c>
      <c r="L1547" s="24">
        <f t="shared" si="2"/>
        <v>1907</v>
      </c>
    </row>
    <row r="1548">
      <c r="A1548" s="20" t="s">
        <v>427</v>
      </c>
      <c r="B1548" s="22">
        <v>43143.0</v>
      </c>
      <c r="C1548" s="23">
        <v>12121.065</v>
      </c>
      <c r="D1548" s="24">
        <v>148.24</v>
      </c>
      <c r="E1548" s="24">
        <v>546.33215</v>
      </c>
      <c r="F1548" s="24">
        <v>0.0</v>
      </c>
      <c r="G1548" s="15">
        <f t="shared" si="1"/>
        <v>2</v>
      </c>
      <c r="L1548" s="24">
        <f t="shared" si="2"/>
        <v>1901</v>
      </c>
    </row>
    <row r="1549">
      <c r="A1549" s="20" t="s">
        <v>427</v>
      </c>
      <c r="B1549" s="22">
        <v>43143.0</v>
      </c>
      <c r="C1549" s="23">
        <v>3536.885</v>
      </c>
      <c r="D1549" s="24">
        <v>47.800000000000004</v>
      </c>
      <c r="E1549" s="24">
        <v>610.4059</v>
      </c>
      <c r="F1549" s="24">
        <v>1.0</v>
      </c>
      <c r="G1549" s="15">
        <f t="shared" si="1"/>
        <v>2</v>
      </c>
      <c r="L1549" s="24">
        <f t="shared" si="2"/>
        <v>1901</v>
      </c>
    </row>
    <row r="1550">
      <c r="A1550" s="20" t="s">
        <v>428</v>
      </c>
      <c r="B1550" s="22">
        <v>43143.0</v>
      </c>
      <c r="C1550" s="23">
        <v>16832.475000000002</v>
      </c>
      <c r="D1550" s="24">
        <v>243.28000000000003</v>
      </c>
      <c r="E1550" s="24">
        <v>100.70450000000001</v>
      </c>
      <c r="F1550" s="24">
        <v>0.0</v>
      </c>
      <c r="G1550" s="15">
        <f t="shared" si="1"/>
        <v>2</v>
      </c>
      <c r="L1550" s="24">
        <f t="shared" si="2"/>
        <v>1900</v>
      </c>
    </row>
    <row r="1551">
      <c r="A1551" s="20" t="s">
        <v>428</v>
      </c>
      <c r="B1551" s="22">
        <v>43143.0</v>
      </c>
      <c r="C1551" s="24">
        <v>1621.51</v>
      </c>
      <c r="D1551" s="24">
        <v>21.96</v>
      </c>
      <c r="E1551" s="24">
        <v>109.40865000000001</v>
      </c>
      <c r="F1551" s="24">
        <v>1.0</v>
      </c>
      <c r="G1551" s="15">
        <f t="shared" si="1"/>
        <v>2</v>
      </c>
      <c r="L1551" s="24">
        <f t="shared" si="2"/>
        <v>1900</v>
      </c>
    </row>
    <row r="1552">
      <c r="A1552" s="20" t="s">
        <v>429</v>
      </c>
      <c r="B1552" s="22">
        <v>43143.0</v>
      </c>
      <c r="C1552" s="23">
        <v>53730.435000000005</v>
      </c>
      <c r="D1552" s="24">
        <v>609.96</v>
      </c>
      <c r="E1552" s="24">
        <v>0.0</v>
      </c>
      <c r="F1552" s="24">
        <v>0.0</v>
      </c>
      <c r="G1552" s="15">
        <f t="shared" si="1"/>
        <v>2</v>
      </c>
      <c r="L1552" s="24">
        <f t="shared" si="2"/>
        <v>1899</v>
      </c>
    </row>
    <row r="1553">
      <c r="A1553" s="20" t="s">
        <v>429</v>
      </c>
      <c r="B1553" s="22">
        <v>43143.0</v>
      </c>
      <c r="C1553" s="23">
        <v>10152.23</v>
      </c>
      <c r="D1553" s="24">
        <v>135.35999999999999</v>
      </c>
      <c r="E1553" s="24">
        <v>0.0</v>
      </c>
      <c r="F1553" s="24">
        <v>1.0</v>
      </c>
      <c r="G1553" s="15">
        <f t="shared" si="1"/>
        <v>2</v>
      </c>
      <c r="L1553" s="24">
        <f t="shared" si="2"/>
        <v>1899</v>
      </c>
    </row>
    <row r="1554">
      <c r="A1554" s="20" t="s">
        <v>430</v>
      </c>
      <c r="B1554" s="22">
        <v>43143.0</v>
      </c>
      <c r="C1554" s="24">
        <v>814.605</v>
      </c>
      <c r="D1554" s="24">
        <v>12.880000000000003</v>
      </c>
      <c r="E1554" s="24">
        <v>101.7172</v>
      </c>
      <c r="F1554" s="24">
        <v>0.0</v>
      </c>
      <c r="G1554" s="15">
        <f t="shared" si="1"/>
        <v>2</v>
      </c>
      <c r="L1554" s="24">
        <f t="shared" si="2"/>
        <v>1900</v>
      </c>
    </row>
    <row r="1555">
      <c r="A1555" s="20" t="s">
        <v>430</v>
      </c>
      <c r="B1555" s="22">
        <v>43143.0</v>
      </c>
      <c r="C1555" s="24">
        <v>523.27</v>
      </c>
      <c r="D1555" s="24">
        <v>8.64</v>
      </c>
      <c r="E1555" s="24">
        <v>698.42825</v>
      </c>
      <c r="F1555" s="24">
        <v>1.0</v>
      </c>
      <c r="G1555" s="15">
        <f t="shared" si="1"/>
        <v>2</v>
      </c>
      <c r="L1555" s="24">
        <f t="shared" si="2"/>
        <v>1901</v>
      </c>
    </row>
    <row r="1556">
      <c r="A1556" s="20" t="s">
        <v>431</v>
      </c>
      <c r="B1556" s="22">
        <v>43143.0</v>
      </c>
      <c r="C1556" s="23">
        <v>6280.34</v>
      </c>
      <c r="D1556" s="24">
        <v>89.4</v>
      </c>
      <c r="E1556" s="24">
        <v>223.06245</v>
      </c>
      <c r="F1556" s="24">
        <v>0.0</v>
      </c>
      <c r="G1556" s="15">
        <f t="shared" si="1"/>
        <v>2</v>
      </c>
      <c r="L1556" s="24">
        <f t="shared" si="2"/>
        <v>1900</v>
      </c>
    </row>
    <row r="1557">
      <c r="A1557" s="20" t="s">
        <v>431</v>
      </c>
      <c r="B1557" s="22">
        <v>43143.0</v>
      </c>
      <c r="C1557" s="24">
        <v>2249.005</v>
      </c>
      <c r="D1557" s="24">
        <v>33.52</v>
      </c>
      <c r="E1557" s="24">
        <v>394.66895</v>
      </c>
      <c r="F1557" s="24">
        <v>1.0</v>
      </c>
      <c r="G1557" s="15">
        <f t="shared" si="1"/>
        <v>2</v>
      </c>
      <c r="L1557" s="24">
        <f t="shared" si="2"/>
        <v>1901</v>
      </c>
    </row>
    <row r="1558">
      <c r="A1558" s="20" t="s">
        <v>432</v>
      </c>
      <c r="B1558" s="22">
        <v>43143.0</v>
      </c>
      <c r="C1558" s="24">
        <v>895.1250000000001</v>
      </c>
      <c r="D1558" s="24">
        <v>11.68</v>
      </c>
      <c r="E1558" s="24">
        <v>41.3621</v>
      </c>
      <c r="F1558" s="24">
        <v>0.0</v>
      </c>
      <c r="G1558" s="15">
        <f t="shared" si="1"/>
        <v>2</v>
      </c>
      <c r="L1558" s="24">
        <f t="shared" si="2"/>
        <v>1900</v>
      </c>
    </row>
    <row r="1559">
      <c r="A1559" s="20" t="s">
        <v>432</v>
      </c>
      <c r="B1559" s="22">
        <v>43143.0</v>
      </c>
      <c r="C1559" s="24">
        <v>575.1350000000001</v>
      </c>
      <c r="D1559" s="24">
        <v>9.8</v>
      </c>
      <c r="E1559" s="24">
        <v>94.55290000000001</v>
      </c>
      <c r="F1559" s="24">
        <v>1.0</v>
      </c>
      <c r="G1559" s="15">
        <f t="shared" si="1"/>
        <v>2</v>
      </c>
      <c r="L1559" s="24">
        <f t="shared" si="2"/>
        <v>1900</v>
      </c>
    </row>
    <row r="1560">
      <c r="A1560" s="20" t="s">
        <v>433</v>
      </c>
      <c r="B1560" s="22">
        <v>43143.0</v>
      </c>
      <c r="C1560" s="24">
        <v>866.69</v>
      </c>
      <c r="D1560" s="24">
        <v>10.96</v>
      </c>
      <c r="E1560" s="24">
        <v>0.0</v>
      </c>
      <c r="F1560" s="24">
        <v>0.0</v>
      </c>
      <c r="G1560" s="15">
        <f t="shared" si="1"/>
        <v>2</v>
      </c>
      <c r="L1560" s="24">
        <f t="shared" si="2"/>
        <v>1899</v>
      </c>
    </row>
    <row r="1561">
      <c r="A1561" s="20" t="s">
        <v>433</v>
      </c>
      <c r="B1561" s="22">
        <v>43143.0</v>
      </c>
      <c r="C1561" s="24">
        <v>181.28000000000003</v>
      </c>
      <c r="D1561" s="24">
        <v>2.72</v>
      </c>
      <c r="E1561" s="24">
        <v>0.0</v>
      </c>
      <c r="F1561" s="24">
        <v>1.0</v>
      </c>
      <c r="G1561" s="15">
        <f t="shared" si="1"/>
        <v>2</v>
      </c>
      <c r="L1561" s="24">
        <f t="shared" si="2"/>
        <v>1899</v>
      </c>
    </row>
    <row r="1562">
      <c r="A1562" s="20" t="s">
        <v>434</v>
      </c>
      <c r="B1562" s="22">
        <v>43143.0</v>
      </c>
      <c r="C1562" s="24">
        <v>1058.2</v>
      </c>
      <c r="D1562" s="24">
        <v>15.240000000000002</v>
      </c>
      <c r="E1562" s="24">
        <v>119.66045</v>
      </c>
      <c r="F1562" s="24">
        <v>0.0</v>
      </c>
      <c r="G1562" s="15">
        <f t="shared" si="1"/>
        <v>2</v>
      </c>
      <c r="L1562" s="24">
        <f t="shared" si="2"/>
        <v>1900</v>
      </c>
    </row>
    <row r="1563">
      <c r="A1563" s="20" t="s">
        <v>434</v>
      </c>
      <c r="B1563" s="22">
        <v>43143.0</v>
      </c>
      <c r="C1563" s="24">
        <v>381.865</v>
      </c>
      <c r="D1563" s="24">
        <v>6.16</v>
      </c>
      <c r="E1563" s="24">
        <v>443.00815000000006</v>
      </c>
      <c r="F1563" s="24">
        <v>1.0</v>
      </c>
      <c r="G1563" s="15">
        <f t="shared" si="1"/>
        <v>2</v>
      </c>
      <c r="L1563" s="24">
        <f t="shared" si="2"/>
        <v>1901</v>
      </c>
    </row>
    <row r="1564">
      <c r="A1564" s="20" t="s">
        <v>435</v>
      </c>
      <c r="B1564" s="22">
        <v>43143.0</v>
      </c>
      <c r="C1564" s="23">
        <v>18746.640000000003</v>
      </c>
      <c r="D1564" s="24">
        <v>247.08000000000004</v>
      </c>
      <c r="E1564" s="24">
        <v>441.84075</v>
      </c>
      <c r="F1564" s="24">
        <v>0.0</v>
      </c>
      <c r="G1564" s="15">
        <f t="shared" si="1"/>
        <v>2</v>
      </c>
      <c r="L1564" s="24">
        <f t="shared" si="2"/>
        <v>1901</v>
      </c>
    </row>
    <row r="1565">
      <c r="A1565" s="20" t="s">
        <v>435</v>
      </c>
      <c r="B1565" s="22">
        <v>43143.0</v>
      </c>
      <c r="C1565" s="23">
        <v>4233.735000000001</v>
      </c>
      <c r="D1565" s="24">
        <v>58.120000000000005</v>
      </c>
      <c r="E1565" s="24">
        <v>555.8429500000001</v>
      </c>
      <c r="F1565" s="24">
        <v>1.0</v>
      </c>
      <c r="G1565" s="15">
        <f t="shared" si="1"/>
        <v>2</v>
      </c>
      <c r="L1565" s="24">
        <f t="shared" si="2"/>
        <v>1901</v>
      </c>
    </row>
    <row r="1566">
      <c r="A1566" s="20" t="s">
        <v>436</v>
      </c>
      <c r="B1566" s="22">
        <v>43143.0</v>
      </c>
      <c r="C1566" s="23">
        <v>17267.525</v>
      </c>
      <c r="D1566" s="24">
        <v>271.48</v>
      </c>
      <c r="E1566" s="24">
        <v>1677.46995</v>
      </c>
      <c r="F1566" s="24">
        <v>0.0</v>
      </c>
      <c r="G1566" s="15">
        <f t="shared" si="1"/>
        <v>2</v>
      </c>
      <c r="L1566" s="24">
        <f t="shared" si="2"/>
        <v>1904</v>
      </c>
    </row>
    <row r="1567">
      <c r="A1567" s="20" t="s">
        <v>436</v>
      </c>
      <c r="B1567" s="22">
        <v>43143.0</v>
      </c>
      <c r="C1567" s="23">
        <v>12146.420000000002</v>
      </c>
      <c r="D1567" s="24">
        <v>197.92000000000002</v>
      </c>
      <c r="E1567" s="24">
        <v>8712.33935</v>
      </c>
      <c r="F1567" s="24">
        <v>1.0</v>
      </c>
      <c r="G1567" s="15">
        <f t="shared" si="1"/>
        <v>2</v>
      </c>
      <c r="L1567" s="24">
        <f t="shared" si="2"/>
        <v>1923</v>
      </c>
    </row>
    <row r="1568">
      <c r="A1568" s="20" t="s">
        <v>437</v>
      </c>
      <c r="B1568" s="22">
        <v>43143.0</v>
      </c>
      <c r="C1568" s="24">
        <v>2785.2000000000003</v>
      </c>
      <c r="D1568" s="24">
        <v>37.839999999999996</v>
      </c>
      <c r="E1568" s="24">
        <v>0.0</v>
      </c>
      <c r="F1568" s="24">
        <v>0.0</v>
      </c>
      <c r="G1568" s="15">
        <f t="shared" si="1"/>
        <v>2</v>
      </c>
      <c r="L1568" s="24">
        <f t="shared" si="2"/>
        <v>1899</v>
      </c>
    </row>
    <row r="1569">
      <c r="A1569" s="20" t="s">
        <v>437</v>
      </c>
      <c r="B1569" s="22">
        <v>43143.0</v>
      </c>
      <c r="C1569" s="24">
        <v>633.325</v>
      </c>
      <c r="D1569" s="24">
        <v>9.36</v>
      </c>
      <c r="E1569" s="24">
        <v>0.0</v>
      </c>
      <c r="F1569" s="24">
        <v>1.0</v>
      </c>
      <c r="G1569" s="15">
        <f t="shared" si="1"/>
        <v>2</v>
      </c>
      <c r="L1569" s="24">
        <f t="shared" si="2"/>
        <v>1899</v>
      </c>
    </row>
    <row r="1570">
      <c r="A1570" s="20" t="s">
        <v>438</v>
      </c>
      <c r="B1570" s="22">
        <v>43143.0</v>
      </c>
      <c r="C1570" s="23">
        <v>4304.96</v>
      </c>
      <c r="D1570" s="24">
        <v>61.08</v>
      </c>
      <c r="E1570" s="24">
        <v>10.332400000000002</v>
      </c>
      <c r="F1570" s="24">
        <v>0.0</v>
      </c>
      <c r="G1570" s="15">
        <f t="shared" si="1"/>
        <v>2</v>
      </c>
      <c r="L1570" s="24">
        <f t="shared" si="2"/>
        <v>1900</v>
      </c>
    </row>
    <row r="1571">
      <c r="A1571" s="20" t="s">
        <v>438</v>
      </c>
      <c r="B1571" s="22">
        <v>43143.0</v>
      </c>
      <c r="C1571" s="24">
        <v>2571.635</v>
      </c>
      <c r="D1571" s="24">
        <v>37.480000000000004</v>
      </c>
      <c r="E1571" s="24">
        <v>57.97155</v>
      </c>
      <c r="F1571" s="24">
        <v>1.0</v>
      </c>
      <c r="G1571" s="15">
        <f t="shared" si="1"/>
        <v>2</v>
      </c>
      <c r="L1571" s="24">
        <f t="shared" si="2"/>
        <v>1900</v>
      </c>
    </row>
    <row r="1572">
      <c r="A1572" s="20" t="s">
        <v>439</v>
      </c>
      <c r="B1572" s="22">
        <v>43143.0</v>
      </c>
      <c r="C1572" s="24">
        <v>443.02500000000003</v>
      </c>
      <c r="D1572" s="24">
        <v>6.840000000000001</v>
      </c>
      <c r="E1572" s="24">
        <v>54.47715000000001</v>
      </c>
      <c r="F1572" s="24">
        <v>0.0</v>
      </c>
      <c r="G1572" s="15">
        <f t="shared" si="1"/>
        <v>2</v>
      </c>
      <c r="L1572" s="24">
        <f t="shared" si="2"/>
        <v>1900</v>
      </c>
    </row>
    <row r="1573">
      <c r="A1573" s="20" t="s">
        <v>439</v>
      </c>
      <c r="B1573" s="22">
        <v>43143.0</v>
      </c>
      <c r="C1573" s="24">
        <v>383.40500000000003</v>
      </c>
      <c r="D1573" s="24">
        <v>6.800000000000001</v>
      </c>
      <c r="E1573" s="24">
        <v>566.28845</v>
      </c>
      <c r="F1573" s="24">
        <v>1.0</v>
      </c>
      <c r="G1573" s="15">
        <f t="shared" si="1"/>
        <v>2</v>
      </c>
      <c r="L1573" s="24">
        <f t="shared" si="2"/>
        <v>1901</v>
      </c>
    </row>
    <row r="1574">
      <c r="A1574" s="20" t="s">
        <v>427</v>
      </c>
      <c r="B1574" s="22">
        <v>43150.0</v>
      </c>
      <c r="C1574" s="23">
        <v>8223.160000000002</v>
      </c>
      <c r="D1574" s="24">
        <v>111.44000000000001</v>
      </c>
      <c r="E1574" s="24">
        <v>454.12510000000003</v>
      </c>
      <c r="F1574" s="24">
        <v>0.0</v>
      </c>
      <c r="G1574" s="15">
        <f t="shared" si="1"/>
        <v>2</v>
      </c>
      <c r="L1574" s="24">
        <f t="shared" si="2"/>
        <v>1901</v>
      </c>
    </row>
    <row r="1575">
      <c r="A1575" s="20" t="s">
        <v>427</v>
      </c>
      <c r="B1575" s="22">
        <v>43150.0</v>
      </c>
      <c r="C1575" s="24">
        <v>2066.2400000000002</v>
      </c>
      <c r="D1575" s="24">
        <v>31.92</v>
      </c>
      <c r="E1575" s="24">
        <v>577.36055</v>
      </c>
      <c r="F1575" s="24">
        <v>1.0</v>
      </c>
      <c r="G1575" s="15">
        <f t="shared" si="1"/>
        <v>2</v>
      </c>
      <c r="L1575" s="24">
        <f t="shared" si="2"/>
        <v>1901</v>
      </c>
    </row>
    <row r="1576">
      <c r="A1576" s="20" t="s">
        <v>428</v>
      </c>
      <c r="B1576" s="22">
        <v>43150.0</v>
      </c>
      <c r="C1576" s="23">
        <v>17075.795000000002</v>
      </c>
      <c r="D1576" s="24">
        <v>247.88000000000002</v>
      </c>
      <c r="E1576" s="24">
        <v>97.20555</v>
      </c>
      <c r="F1576" s="24">
        <v>0.0</v>
      </c>
      <c r="G1576" s="15">
        <f t="shared" si="1"/>
        <v>2</v>
      </c>
      <c r="L1576" s="24">
        <f t="shared" si="2"/>
        <v>1900</v>
      </c>
    </row>
    <row r="1577">
      <c r="A1577" s="20" t="s">
        <v>428</v>
      </c>
      <c r="B1577" s="22">
        <v>43150.0</v>
      </c>
      <c r="C1577" s="24">
        <v>1277.155</v>
      </c>
      <c r="D1577" s="24">
        <v>16.64</v>
      </c>
      <c r="E1577" s="24">
        <v>91.26065000000001</v>
      </c>
      <c r="F1577" s="24">
        <v>1.0</v>
      </c>
      <c r="G1577" s="15">
        <f t="shared" si="1"/>
        <v>2</v>
      </c>
      <c r="L1577" s="24">
        <f t="shared" si="2"/>
        <v>1900</v>
      </c>
    </row>
    <row r="1578">
      <c r="A1578" s="20" t="s">
        <v>429</v>
      </c>
      <c r="B1578" s="22">
        <v>43150.0</v>
      </c>
      <c r="C1578" s="23">
        <v>55855.635</v>
      </c>
      <c r="D1578" s="24">
        <v>668.8000000000001</v>
      </c>
      <c r="E1578" s="24">
        <v>0.0</v>
      </c>
      <c r="F1578" s="24">
        <v>0.0</v>
      </c>
      <c r="G1578" s="15">
        <f t="shared" si="1"/>
        <v>2</v>
      </c>
      <c r="L1578" s="24">
        <f t="shared" si="2"/>
        <v>1899</v>
      </c>
    </row>
    <row r="1579">
      <c r="A1579" s="20" t="s">
        <v>429</v>
      </c>
      <c r="B1579" s="22">
        <v>43150.0</v>
      </c>
      <c r="C1579" s="23">
        <v>8581.650000000001</v>
      </c>
      <c r="D1579" s="24">
        <v>117.68</v>
      </c>
      <c r="E1579" s="24">
        <v>0.0</v>
      </c>
      <c r="F1579" s="24">
        <v>1.0</v>
      </c>
      <c r="G1579" s="15">
        <f t="shared" si="1"/>
        <v>2</v>
      </c>
      <c r="L1579" s="24">
        <f t="shared" si="2"/>
        <v>1899</v>
      </c>
    </row>
    <row r="1580">
      <c r="A1580" s="20" t="s">
        <v>430</v>
      </c>
      <c r="B1580" s="22">
        <v>43150.0</v>
      </c>
      <c r="C1580" s="24">
        <v>855.855</v>
      </c>
      <c r="D1580" s="24">
        <v>12.8</v>
      </c>
      <c r="E1580" s="24">
        <v>113.78055</v>
      </c>
      <c r="F1580" s="24">
        <v>0.0</v>
      </c>
      <c r="G1580" s="15">
        <f t="shared" si="1"/>
        <v>2</v>
      </c>
      <c r="L1580" s="24">
        <f t="shared" si="2"/>
        <v>1900</v>
      </c>
    </row>
    <row r="1581">
      <c r="A1581" s="20" t="s">
        <v>430</v>
      </c>
      <c r="B1581" s="22">
        <v>43150.0</v>
      </c>
      <c r="C1581" s="24">
        <v>507.045</v>
      </c>
      <c r="D1581" s="24">
        <v>7.800000000000001</v>
      </c>
      <c r="E1581" s="24">
        <v>836.97705</v>
      </c>
      <c r="F1581" s="24">
        <v>1.0</v>
      </c>
      <c r="G1581" s="15">
        <f t="shared" si="1"/>
        <v>2</v>
      </c>
      <c r="L1581" s="24">
        <f t="shared" si="2"/>
        <v>1902</v>
      </c>
    </row>
    <row r="1582">
      <c r="A1582" s="20" t="s">
        <v>431</v>
      </c>
      <c r="B1582" s="22">
        <v>43150.0</v>
      </c>
      <c r="C1582" s="23">
        <v>5627.985000000001</v>
      </c>
      <c r="D1582" s="24">
        <v>80.08</v>
      </c>
      <c r="E1582" s="24">
        <v>239.07455000000002</v>
      </c>
      <c r="F1582" s="24">
        <v>0.0</v>
      </c>
      <c r="G1582" s="15">
        <f t="shared" si="1"/>
        <v>2</v>
      </c>
      <c r="L1582" s="24">
        <f t="shared" si="2"/>
        <v>1900</v>
      </c>
    </row>
    <row r="1583">
      <c r="A1583" s="20" t="s">
        <v>431</v>
      </c>
      <c r="B1583" s="22">
        <v>43150.0</v>
      </c>
      <c r="C1583" s="24">
        <v>2194.94</v>
      </c>
      <c r="D1583" s="24">
        <v>31.92</v>
      </c>
      <c r="E1583" s="24">
        <v>474.46490000000006</v>
      </c>
      <c r="F1583" s="24">
        <v>1.0</v>
      </c>
      <c r="G1583" s="15">
        <f t="shared" si="1"/>
        <v>2</v>
      </c>
      <c r="L1583" s="24">
        <f t="shared" si="2"/>
        <v>1901</v>
      </c>
    </row>
    <row r="1584">
      <c r="A1584" s="20" t="s">
        <v>432</v>
      </c>
      <c r="B1584" s="22">
        <v>43150.0</v>
      </c>
      <c r="C1584" s="24">
        <v>866.3600000000001</v>
      </c>
      <c r="D1584" s="24">
        <v>9.440000000000001</v>
      </c>
      <c r="E1584" s="24">
        <v>32.487</v>
      </c>
      <c r="F1584" s="24">
        <v>0.0</v>
      </c>
      <c r="G1584" s="15">
        <f t="shared" si="1"/>
        <v>2</v>
      </c>
      <c r="L1584" s="24">
        <f t="shared" si="2"/>
        <v>1900</v>
      </c>
    </row>
    <row r="1585">
      <c r="A1585" s="20" t="s">
        <v>432</v>
      </c>
      <c r="B1585" s="22">
        <v>43150.0</v>
      </c>
      <c r="C1585" s="24">
        <v>372.79</v>
      </c>
      <c r="D1585" s="24">
        <v>6.6000000000000005</v>
      </c>
      <c r="E1585" s="24">
        <v>62.641149999999996</v>
      </c>
      <c r="F1585" s="24">
        <v>1.0</v>
      </c>
      <c r="G1585" s="15">
        <f t="shared" si="1"/>
        <v>2</v>
      </c>
      <c r="L1585" s="24">
        <f t="shared" si="2"/>
        <v>1900</v>
      </c>
    </row>
    <row r="1586">
      <c r="A1586" s="20" t="s">
        <v>433</v>
      </c>
      <c r="B1586" s="22">
        <v>43150.0</v>
      </c>
      <c r="C1586" s="24">
        <v>846.5600000000001</v>
      </c>
      <c r="D1586" s="24">
        <v>11.96</v>
      </c>
      <c r="E1586" s="24">
        <v>0.0</v>
      </c>
      <c r="F1586" s="24">
        <v>0.0</v>
      </c>
      <c r="G1586" s="15">
        <f t="shared" si="1"/>
        <v>2</v>
      </c>
      <c r="L1586" s="24">
        <f t="shared" si="2"/>
        <v>1899</v>
      </c>
    </row>
    <row r="1587">
      <c r="A1587" s="20" t="s">
        <v>433</v>
      </c>
      <c r="B1587" s="22">
        <v>43150.0</v>
      </c>
      <c r="C1587" s="24">
        <v>225.94000000000003</v>
      </c>
      <c r="D1587" s="24">
        <v>3.04</v>
      </c>
      <c r="E1587" s="24">
        <v>0.0</v>
      </c>
      <c r="F1587" s="24">
        <v>1.0</v>
      </c>
      <c r="G1587" s="15">
        <f t="shared" si="1"/>
        <v>2</v>
      </c>
      <c r="L1587" s="24">
        <f t="shared" si="2"/>
        <v>1899</v>
      </c>
    </row>
    <row r="1588">
      <c r="A1588" s="20" t="s">
        <v>434</v>
      </c>
      <c r="B1588" s="22">
        <v>43150.0</v>
      </c>
      <c r="C1588" s="24">
        <v>966.1850000000001</v>
      </c>
      <c r="D1588" s="24">
        <v>14.76</v>
      </c>
      <c r="E1588" s="24">
        <v>124.19355</v>
      </c>
      <c r="F1588" s="24">
        <v>0.0</v>
      </c>
      <c r="G1588" s="15">
        <f t="shared" si="1"/>
        <v>2</v>
      </c>
      <c r="L1588" s="24">
        <f t="shared" si="2"/>
        <v>1900</v>
      </c>
    </row>
    <row r="1589">
      <c r="A1589" s="20" t="s">
        <v>434</v>
      </c>
      <c r="B1589" s="22">
        <v>43150.0</v>
      </c>
      <c r="C1589" s="24">
        <v>343.14500000000004</v>
      </c>
      <c r="D1589" s="24">
        <v>4.960000000000001</v>
      </c>
      <c r="E1589" s="24">
        <v>440.5102</v>
      </c>
      <c r="F1589" s="24">
        <v>1.0</v>
      </c>
      <c r="G1589" s="15">
        <f t="shared" si="1"/>
        <v>2</v>
      </c>
      <c r="L1589" s="24">
        <f t="shared" si="2"/>
        <v>1901</v>
      </c>
    </row>
    <row r="1590">
      <c r="A1590" s="20" t="s">
        <v>435</v>
      </c>
      <c r="B1590" s="22">
        <v>43150.0</v>
      </c>
      <c r="C1590" s="23">
        <v>18327.815000000002</v>
      </c>
      <c r="D1590" s="24">
        <v>248.24</v>
      </c>
      <c r="E1590" s="24">
        <v>468.10530000000006</v>
      </c>
      <c r="F1590" s="24">
        <v>0.0</v>
      </c>
      <c r="G1590" s="15">
        <f t="shared" si="1"/>
        <v>2</v>
      </c>
      <c r="L1590" s="24">
        <f t="shared" si="2"/>
        <v>1901</v>
      </c>
    </row>
    <row r="1591">
      <c r="A1591" s="20" t="s">
        <v>435</v>
      </c>
      <c r="B1591" s="22">
        <v>43150.0</v>
      </c>
      <c r="C1591" s="23">
        <v>3665.3650000000002</v>
      </c>
      <c r="D1591" s="24">
        <v>48.6</v>
      </c>
      <c r="E1591" s="24">
        <v>526.73595</v>
      </c>
      <c r="F1591" s="24">
        <v>1.0</v>
      </c>
      <c r="G1591" s="15">
        <f t="shared" si="1"/>
        <v>2</v>
      </c>
      <c r="L1591" s="24">
        <f t="shared" si="2"/>
        <v>1901</v>
      </c>
    </row>
    <row r="1592">
      <c r="A1592" s="20" t="s">
        <v>436</v>
      </c>
      <c r="B1592" s="22">
        <v>43150.0</v>
      </c>
      <c r="C1592" s="23">
        <v>19058.105</v>
      </c>
      <c r="D1592" s="24">
        <v>296.12</v>
      </c>
      <c r="E1592" s="24">
        <v>1816.4386500000003</v>
      </c>
      <c r="F1592" s="24">
        <v>0.0</v>
      </c>
      <c r="G1592" s="15">
        <f t="shared" si="1"/>
        <v>2</v>
      </c>
      <c r="L1592" s="24">
        <f t="shared" si="2"/>
        <v>1904</v>
      </c>
    </row>
    <row r="1593">
      <c r="A1593" s="20" t="s">
        <v>436</v>
      </c>
      <c r="B1593" s="22">
        <v>43150.0</v>
      </c>
      <c r="C1593" s="23">
        <v>10739.08</v>
      </c>
      <c r="D1593" s="24">
        <v>174.96</v>
      </c>
      <c r="E1593" s="24">
        <v>8844.85745</v>
      </c>
      <c r="F1593" s="24">
        <v>1.0</v>
      </c>
      <c r="G1593" s="15">
        <f t="shared" si="1"/>
        <v>2</v>
      </c>
      <c r="L1593" s="24">
        <f t="shared" si="2"/>
        <v>1924</v>
      </c>
    </row>
    <row r="1594">
      <c r="A1594" s="20" t="s">
        <v>437</v>
      </c>
      <c r="B1594" s="22">
        <v>43150.0</v>
      </c>
      <c r="C1594" s="24">
        <v>2878.7000000000003</v>
      </c>
      <c r="D1594" s="24">
        <v>37.88</v>
      </c>
      <c r="E1594" s="24">
        <v>0.0</v>
      </c>
      <c r="F1594" s="24">
        <v>0.0</v>
      </c>
      <c r="G1594" s="15">
        <f t="shared" si="1"/>
        <v>2</v>
      </c>
      <c r="L1594" s="24">
        <f t="shared" si="2"/>
        <v>1899</v>
      </c>
    </row>
    <row r="1595">
      <c r="A1595" s="20" t="s">
        <v>437</v>
      </c>
      <c r="B1595" s="22">
        <v>43150.0</v>
      </c>
      <c r="C1595" s="24">
        <v>625.405</v>
      </c>
      <c r="D1595" s="24">
        <v>8.040000000000001</v>
      </c>
      <c r="E1595" s="24">
        <v>0.0</v>
      </c>
      <c r="F1595" s="24">
        <v>1.0</v>
      </c>
      <c r="G1595" s="15">
        <f t="shared" si="1"/>
        <v>2</v>
      </c>
      <c r="L1595" s="24">
        <f t="shared" si="2"/>
        <v>1899</v>
      </c>
    </row>
    <row r="1596">
      <c r="A1596" s="20" t="s">
        <v>438</v>
      </c>
      <c r="B1596" s="22">
        <v>43150.0</v>
      </c>
      <c r="C1596" s="23">
        <v>4116.75</v>
      </c>
      <c r="D1596" s="24">
        <v>58.04</v>
      </c>
      <c r="E1596" s="24">
        <v>10.247250000000001</v>
      </c>
      <c r="F1596" s="24">
        <v>0.0</v>
      </c>
      <c r="G1596" s="15">
        <f t="shared" si="1"/>
        <v>2</v>
      </c>
      <c r="L1596" s="24">
        <f t="shared" si="2"/>
        <v>1900</v>
      </c>
    </row>
    <row r="1597">
      <c r="A1597" s="20" t="s">
        <v>438</v>
      </c>
      <c r="B1597" s="22">
        <v>43150.0</v>
      </c>
      <c r="C1597" s="24">
        <v>2115.355</v>
      </c>
      <c r="D1597" s="24">
        <v>30.64</v>
      </c>
      <c r="E1597" s="24">
        <v>52.67535</v>
      </c>
      <c r="F1597" s="24">
        <v>1.0</v>
      </c>
      <c r="G1597" s="15">
        <f t="shared" si="1"/>
        <v>2</v>
      </c>
      <c r="L1597" s="24">
        <f t="shared" si="2"/>
        <v>1900</v>
      </c>
    </row>
    <row r="1598">
      <c r="A1598" s="20" t="s">
        <v>439</v>
      </c>
      <c r="B1598" s="22">
        <v>43150.0</v>
      </c>
      <c r="C1598" s="24">
        <v>455.62</v>
      </c>
      <c r="D1598" s="24">
        <v>7.08</v>
      </c>
      <c r="E1598" s="24">
        <v>71.44735</v>
      </c>
      <c r="F1598" s="24">
        <v>0.0</v>
      </c>
      <c r="G1598" s="15">
        <f t="shared" si="1"/>
        <v>2</v>
      </c>
      <c r="L1598" s="24">
        <f t="shared" si="2"/>
        <v>1900</v>
      </c>
    </row>
    <row r="1599">
      <c r="A1599" s="20" t="s">
        <v>439</v>
      </c>
      <c r="B1599" s="22">
        <v>43150.0</v>
      </c>
      <c r="C1599" s="24">
        <v>438.18500000000006</v>
      </c>
      <c r="D1599" s="24">
        <v>6.5200000000000005</v>
      </c>
      <c r="E1599" s="24">
        <v>1056.6829</v>
      </c>
      <c r="F1599" s="24">
        <v>1.0</v>
      </c>
      <c r="G1599" s="15">
        <f t="shared" si="1"/>
        <v>2</v>
      </c>
      <c r="L1599" s="24">
        <f t="shared" si="2"/>
        <v>1902</v>
      </c>
    </row>
    <row r="1600">
      <c r="A1600" s="20" t="s">
        <v>440</v>
      </c>
      <c r="B1600" s="22">
        <v>43157.0</v>
      </c>
      <c r="C1600" s="24">
        <v>1.1</v>
      </c>
      <c r="D1600" s="24">
        <v>0.04000000000000001</v>
      </c>
      <c r="E1600" s="24">
        <v>0.0</v>
      </c>
      <c r="F1600" s="24">
        <v>0.0</v>
      </c>
      <c r="G1600" s="15">
        <f t="shared" si="1"/>
        <v>2</v>
      </c>
      <c r="L1600" s="24">
        <f t="shared" si="2"/>
        <v>1899</v>
      </c>
    </row>
    <row r="1601">
      <c r="A1601" s="20" t="s">
        <v>427</v>
      </c>
      <c r="B1601" s="22">
        <v>43157.0</v>
      </c>
      <c r="C1601" s="23">
        <v>12534.720000000001</v>
      </c>
      <c r="D1601" s="24">
        <v>150.72</v>
      </c>
      <c r="E1601" s="24">
        <v>649.4423</v>
      </c>
      <c r="F1601" s="24">
        <v>0.0</v>
      </c>
      <c r="G1601" s="15">
        <f t="shared" si="1"/>
        <v>2</v>
      </c>
      <c r="L1601" s="24">
        <f t="shared" si="2"/>
        <v>1901</v>
      </c>
    </row>
    <row r="1602">
      <c r="A1602" s="20" t="s">
        <v>427</v>
      </c>
      <c r="B1602" s="22">
        <v>43157.0</v>
      </c>
      <c r="C1602" s="23">
        <v>3420.01</v>
      </c>
      <c r="D1602" s="24">
        <v>49.080000000000005</v>
      </c>
      <c r="E1602" s="24">
        <v>921.0903</v>
      </c>
      <c r="F1602" s="24">
        <v>1.0</v>
      </c>
      <c r="G1602" s="15">
        <f t="shared" si="1"/>
        <v>2</v>
      </c>
      <c r="L1602" s="24">
        <f t="shared" si="2"/>
        <v>1902</v>
      </c>
    </row>
    <row r="1603">
      <c r="A1603" s="20" t="s">
        <v>428</v>
      </c>
      <c r="B1603" s="22">
        <v>43157.0</v>
      </c>
      <c r="C1603" s="23">
        <v>22601.975000000002</v>
      </c>
      <c r="D1603" s="24">
        <v>324.12</v>
      </c>
      <c r="E1603" s="24">
        <v>93.1814</v>
      </c>
      <c r="F1603" s="24">
        <v>0.0</v>
      </c>
      <c r="G1603" s="15">
        <f t="shared" si="1"/>
        <v>2</v>
      </c>
      <c r="L1603" s="24">
        <f t="shared" si="2"/>
        <v>1900</v>
      </c>
    </row>
    <row r="1604">
      <c r="A1604" s="20" t="s">
        <v>428</v>
      </c>
      <c r="B1604" s="22">
        <v>43157.0</v>
      </c>
      <c r="C1604" s="24">
        <v>1871.9250000000002</v>
      </c>
      <c r="D1604" s="24">
        <v>24.880000000000003</v>
      </c>
      <c r="E1604" s="24">
        <v>75.54950000000001</v>
      </c>
      <c r="F1604" s="24">
        <v>1.0</v>
      </c>
      <c r="G1604" s="15">
        <f t="shared" si="1"/>
        <v>2</v>
      </c>
      <c r="L1604" s="24">
        <f t="shared" si="2"/>
        <v>1900</v>
      </c>
    </row>
    <row r="1605">
      <c r="A1605" s="20" t="s">
        <v>429</v>
      </c>
      <c r="B1605" s="22">
        <v>43157.0</v>
      </c>
      <c r="C1605" s="23">
        <v>73256.755</v>
      </c>
      <c r="D1605" s="24">
        <v>841.8000000000001</v>
      </c>
      <c r="E1605" s="24">
        <v>0.0</v>
      </c>
      <c r="F1605" s="24">
        <v>0.0</v>
      </c>
      <c r="G1605" s="15">
        <f t="shared" si="1"/>
        <v>2</v>
      </c>
      <c r="L1605" s="24">
        <f t="shared" si="2"/>
        <v>1899</v>
      </c>
    </row>
    <row r="1606">
      <c r="A1606" s="20" t="s">
        <v>429</v>
      </c>
      <c r="B1606" s="22">
        <v>43157.0</v>
      </c>
      <c r="C1606" s="23">
        <v>13312.09</v>
      </c>
      <c r="D1606" s="24">
        <v>176.44000000000003</v>
      </c>
      <c r="E1606" s="24">
        <v>0.0</v>
      </c>
      <c r="F1606" s="24">
        <v>1.0</v>
      </c>
      <c r="G1606" s="15">
        <f t="shared" si="1"/>
        <v>2</v>
      </c>
      <c r="L1606" s="24">
        <f t="shared" si="2"/>
        <v>1899</v>
      </c>
    </row>
    <row r="1607">
      <c r="A1607" s="20" t="s">
        <v>430</v>
      </c>
      <c r="B1607" s="22">
        <v>43157.0</v>
      </c>
      <c r="C1607" s="24">
        <v>1322.53</v>
      </c>
      <c r="D1607" s="24">
        <v>20.400000000000002</v>
      </c>
      <c r="E1607" s="24">
        <v>133.15575</v>
      </c>
      <c r="F1607" s="24">
        <v>0.0</v>
      </c>
      <c r="G1607" s="15">
        <f t="shared" si="1"/>
        <v>2</v>
      </c>
      <c r="L1607" s="24">
        <f t="shared" si="2"/>
        <v>1900</v>
      </c>
    </row>
    <row r="1608">
      <c r="A1608" s="20" t="s">
        <v>430</v>
      </c>
      <c r="B1608" s="22">
        <v>43157.0</v>
      </c>
      <c r="C1608" s="24">
        <v>888.5250000000001</v>
      </c>
      <c r="D1608" s="24">
        <v>13.200000000000001</v>
      </c>
      <c r="E1608" s="24">
        <v>1010.25665</v>
      </c>
      <c r="F1608" s="24">
        <v>1.0</v>
      </c>
      <c r="G1608" s="15">
        <f t="shared" si="1"/>
        <v>2</v>
      </c>
      <c r="L1608" s="24">
        <f t="shared" si="2"/>
        <v>1902</v>
      </c>
    </row>
    <row r="1609">
      <c r="A1609" s="20" t="s">
        <v>431</v>
      </c>
      <c r="B1609" s="22">
        <v>43157.0</v>
      </c>
      <c r="C1609" s="23">
        <v>7395.960000000001</v>
      </c>
      <c r="D1609" s="24">
        <v>108.16</v>
      </c>
      <c r="E1609" s="24">
        <v>311.31165</v>
      </c>
      <c r="F1609" s="24">
        <v>0.0</v>
      </c>
      <c r="G1609" s="15">
        <f t="shared" si="1"/>
        <v>2</v>
      </c>
      <c r="L1609" s="24">
        <f t="shared" si="2"/>
        <v>1900</v>
      </c>
    </row>
    <row r="1610">
      <c r="A1610" s="20" t="s">
        <v>431</v>
      </c>
      <c r="B1610" s="22">
        <v>43157.0</v>
      </c>
      <c r="C1610" s="23">
        <v>3080.55</v>
      </c>
      <c r="D1610" s="24">
        <v>45.32</v>
      </c>
      <c r="E1610" s="24">
        <v>625.9188</v>
      </c>
      <c r="F1610" s="24">
        <v>1.0</v>
      </c>
      <c r="G1610" s="15">
        <f t="shared" si="1"/>
        <v>2</v>
      </c>
      <c r="L1610" s="24">
        <f t="shared" si="2"/>
        <v>1901</v>
      </c>
    </row>
    <row r="1611">
      <c r="A1611" s="20" t="s">
        <v>432</v>
      </c>
      <c r="B1611" s="22">
        <v>43157.0</v>
      </c>
      <c r="C1611" s="24">
        <v>1177.7700000000002</v>
      </c>
      <c r="D1611" s="24">
        <v>16.72</v>
      </c>
      <c r="E1611" s="24">
        <v>48.655750000000005</v>
      </c>
      <c r="F1611" s="24">
        <v>0.0</v>
      </c>
      <c r="G1611" s="15">
        <f t="shared" si="1"/>
        <v>2</v>
      </c>
      <c r="L1611" s="24">
        <f t="shared" si="2"/>
        <v>1900</v>
      </c>
    </row>
    <row r="1612">
      <c r="A1612" s="20" t="s">
        <v>432</v>
      </c>
      <c r="B1612" s="22">
        <v>43157.0</v>
      </c>
      <c r="C1612" s="24">
        <v>618.365</v>
      </c>
      <c r="D1612" s="24">
        <v>11.920000000000002</v>
      </c>
      <c r="E1612" s="24">
        <v>95.36475</v>
      </c>
      <c r="F1612" s="24">
        <v>1.0</v>
      </c>
      <c r="G1612" s="15">
        <f t="shared" si="1"/>
        <v>2</v>
      </c>
      <c r="L1612" s="24">
        <f t="shared" si="2"/>
        <v>1900</v>
      </c>
    </row>
    <row r="1613">
      <c r="A1613" s="20" t="s">
        <v>433</v>
      </c>
      <c r="B1613" s="22">
        <v>43157.0</v>
      </c>
      <c r="C1613" s="24">
        <v>1256.75</v>
      </c>
      <c r="D1613" s="24">
        <v>15.0</v>
      </c>
      <c r="E1613" s="24">
        <v>0.0</v>
      </c>
      <c r="F1613" s="24">
        <v>0.0</v>
      </c>
      <c r="G1613" s="15">
        <f t="shared" si="1"/>
        <v>2</v>
      </c>
      <c r="L1613" s="24">
        <f t="shared" si="2"/>
        <v>1899</v>
      </c>
    </row>
    <row r="1614">
      <c r="A1614" s="20" t="s">
        <v>433</v>
      </c>
      <c r="B1614" s="22">
        <v>43157.0</v>
      </c>
      <c r="C1614" s="24">
        <v>252.395</v>
      </c>
      <c r="D1614" s="24">
        <v>4.0</v>
      </c>
      <c r="E1614" s="24">
        <v>0.0</v>
      </c>
      <c r="F1614" s="24">
        <v>1.0</v>
      </c>
      <c r="G1614" s="15">
        <f t="shared" si="1"/>
        <v>2</v>
      </c>
      <c r="L1614" s="24">
        <f t="shared" si="2"/>
        <v>1899</v>
      </c>
    </row>
    <row r="1615">
      <c r="A1615" s="20" t="s">
        <v>434</v>
      </c>
      <c r="B1615" s="22">
        <v>43157.0</v>
      </c>
      <c r="C1615" s="24">
        <v>1887.71</v>
      </c>
      <c r="D1615" s="24">
        <v>28.680000000000003</v>
      </c>
      <c r="E1615" s="24">
        <v>224.70110000000003</v>
      </c>
      <c r="F1615" s="24">
        <v>0.0</v>
      </c>
      <c r="G1615" s="15">
        <f t="shared" si="1"/>
        <v>2</v>
      </c>
      <c r="L1615" s="24">
        <f t="shared" si="2"/>
        <v>1900</v>
      </c>
    </row>
    <row r="1616">
      <c r="A1616" s="20" t="s">
        <v>434</v>
      </c>
      <c r="B1616" s="22">
        <v>43157.0</v>
      </c>
      <c r="C1616" s="24">
        <v>565.015</v>
      </c>
      <c r="D1616" s="24">
        <v>9.600000000000001</v>
      </c>
      <c r="E1616" s="24">
        <v>701.8849500000001</v>
      </c>
      <c r="F1616" s="24">
        <v>1.0</v>
      </c>
      <c r="G1616" s="15">
        <f t="shared" si="1"/>
        <v>2</v>
      </c>
      <c r="L1616" s="24">
        <f t="shared" si="2"/>
        <v>1901</v>
      </c>
    </row>
    <row r="1617">
      <c r="A1617" s="20" t="s">
        <v>435</v>
      </c>
      <c r="B1617" s="22">
        <v>43157.0</v>
      </c>
      <c r="C1617" s="23">
        <v>24090.495000000003</v>
      </c>
      <c r="D1617" s="24">
        <v>328.6</v>
      </c>
      <c r="E1617" s="24">
        <v>567.0613000000001</v>
      </c>
      <c r="F1617" s="24">
        <v>0.0</v>
      </c>
      <c r="G1617" s="15">
        <f t="shared" si="1"/>
        <v>2</v>
      </c>
      <c r="L1617" s="24">
        <f t="shared" si="2"/>
        <v>1901</v>
      </c>
    </row>
    <row r="1618">
      <c r="A1618" s="20" t="s">
        <v>435</v>
      </c>
      <c r="B1618" s="22">
        <v>43157.0</v>
      </c>
      <c r="C1618" s="23">
        <v>5600.1</v>
      </c>
      <c r="D1618" s="24">
        <v>75.88</v>
      </c>
      <c r="E1618" s="24">
        <v>618.5770500000001</v>
      </c>
      <c r="F1618" s="24">
        <v>1.0</v>
      </c>
      <c r="G1618" s="15">
        <f t="shared" si="1"/>
        <v>2</v>
      </c>
      <c r="L1618" s="24">
        <f t="shared" si="2"/>
        <v>1901</v>
      </c>
    </row>
    <row r="1619">
      <c r="A1619" s="20" t="s">
        <v>436</v>
      </c>
      <c r="B1619" s="22">
        <v>43157.0</v>
      </c>
      <c r="C1619" s="23">
        <v>26486.625000000004</v>
      </c>
      <c r="D1619" s="24">
        <v>416.76000000000005</v>
      </c>
      <c r="E1619" s="24">
        <v>2422.53505</v>
      </c>
      <c r="F1619" s="24">
        <v>0.0</v>
      </c>
      <c r="G1619" s="15">
        <f t="shared" si="1"/>
        <v>2</v>
      </c>
      <c r="L1619" s="24">
        <f t="shared" si="2"/>
        <v>1906</v>
      </c>
    </row>
    <row r="1620">
      <c r="A1620" s="20" t="s">
        <v>436</v>
      </c>
      <c r="B1620" s="22">
        <v>43157.0</v>
      </c>
      <c r="C1620" s="23">
        <v>16548.895</v>
      </c>
      <c r="D1620" s="24">
        <v>270.52</v>
      </c>
      <c r="E1620" s="24">
        <v>11601.863000000001</v>
      </c>
      <c r="F1620" s="24">
        <v>1.0</v>
      </c>
      <c r="G1620" s="15">
        <f t="shared" si="1"/>
        <v>2</v>
      </c>
      <c r="L1620" s="24">
        <f t="shared" si="2"/>
        <v>1931</v>
      </c>
    </row>
    <row r="1621">
      <c r="A1621" s="20" t="s">
        <v>437</v>
      </c>
      <c r="B1621" s="22">
        <v>43157.0</v>
      </c>
      <c r="C1621" s="23">
        <v>3511.695</v>
      </c>
      <c r="D1621" s="24">
        <v>47.68000000000001</v>
      </c>
      <c r="E1621" s="24">
        <v>0.0</v>
      </c>
      <c r="F1621" s="24">
        <v>0.0</v>
      </c>
      <c r="G1621" s="15">
        <f t="shared" si="1"/>
        <v>2</v>
      </c>
      <c r="L1621" s="24">
        <f t="shared" si="2"/>
        <v>1899</v>
      </c>
    </row>
    <row r="1622">
      <c r="A1622" s="20" t="s">
        <v>437</v>
      </c>
      <c r="B1622" s="22">
        <v>43157.0</v>
      </c>
      <c r="C1622" s="24">
        <v>791.6700000000001</v>
      </c>
      <c r="D1622" s="24">
        <v>10.72</v>
      </c>
      <c r="E1622" s="24">
        <v>0.0</v>
      </c>
      <c r="F1622" s="24">
        <v>1.0</v>
      </c>
      <c r="G1622" s="15">
        <f t="shared" si="1"/>
        <v>2</v>
      </c>
      <c r="L1622" s="24">
        <f t="shared" si="2"/>
        <v>1899</v>
      </c>
    </row>
    <row r="1623">
      <c r="A1623" s="20" t="s">
        <v>438</v>
      </c>
      <c r="B1623" s="22">
        <v>43157.0</v>
      </c>
      <c r="C1623" s="23">
        <v>5335.330000000001</v>
      </c>
      <c r="D1623" s="24">
        <v>75.84</v>
      </c>
      <c r="E1623" s="24">
        <v>7.85655</v>
      </c>
      <c r="F1623" s="24">
        <v>0.0</v>
      </c>
      <c r="G1623" s="15">
        <f t="shared" si="1"/>
        <v>2</v>
      </c>
      <c r="L1623" s="24">
        <f t="shared" si="2"/>
        <v>1900</v>
      </c>
    </row>
    <row r="1624">
      <c r="A1624" s="20" t="s">
        <v>438</v>
      </c>
      <c r="B1624" s="22">
        <v>43157.0</v>
      </c>
      <c r="C1624" s="24">
        <v>2678.775</v>
      </c>
      <c r="D1624" s="24">
        <v>40.0</v>
      </c>
      <c r="E1624" s="24">
        <v>43.7697</v>
      </c>
      <c r="F1624" s="24">
        <v>1.0</v>
      </c>
      <c r="G1624" s="15">
        <f t="shared" si="1"/>
        <v>2</v>
      </c>
      <c r="L1624" s="24">
        <f t="shared" si="2"/>
        <v>1900</v>
      </c>
    </row>
    <row r="1625">
      <c r="A1625" s="20" t="s">
        <v>439</v>
      </c>
      <c r="B1625" s="22">
        <v>43157.0</v>
      </c>
      <c r="C1625" s="24">
        <v>894.465</v>
      </c>
      <c r="D1625" s="24">
        <v>13.040000000000001</v>
      </c>
      <c r="E1625" s="24">
        <v>108.94065</v>
      </c>
      <c r="F1625" s="24">
        <v>0.0</v>
      </c>
      <c r="G1625" s="15">
        <f t="shared" si="1"/>
        <v>2</v>
      </c>
      <c r="L1625" s="24">
        <f t="shared" si="2"/>
        <v>1900</v>
      </c>
    </row>
    <row r="1626">
      <c r="A1626" s="20" t="s">
        <v>439</v>
      </c>
      <c r="B1626" s="22">
        <v>43157.0</v>
      </c>
      <c r="C1626" s="24">
        <v>738.3750000000001</v>
      </c>
      <c r="D1626" s="24">
        <v>10.56</v>
      </c>
      <c r="E1626" s="24">
        <v>1728.14915</v>
      </c>
      <c r="F1626" s="24">
        <v>1.0</v>
      </c>
      <c r="G1626" s="15">
        <f t="shared" si="1"/>
        <v>2</v>
      </c>
      <c r="L1626" s="24">
        <f t="shared" si="2"/>
        <v>1904</v>
      </c>
    </row>
    <row r="1627">
      <c r="A1627" s="20" t="s">
        <v>427</v>
      </c>
      <c r="B1627" s="22">
        <v>43164.0</v>
      </c>
      <c r="C1627" s="23">
        <v>11018.865</v>
      </c>
      <c r="D1627" s="24">
        <v>129.35999999999999</v>
      </c>
      <c r="E1627" s="24">
        <v>561.71765</v>
      </c>
      <c r="F1627" s="24">
        <v>0.0</v>
      </c>
      <c r="G1627" s="15">
        <f t="shared" si="1"/>
        <v>3</v>
      </c>
      <c r="L1627" s="24">
        <f t="shared" si="2"/>
        <v>1901</v>
      </c>
    </row>
    <row r="1628">
      <c r="A1628" s="20" t="s">
        <v>427</v>
      </c>
      <c r="B1628" s="22">
        <v>43164.0</v>
      </c>
      <c r="C1628" s="23">
        <v>3100.8450000000003</v>
      </c>
      <c r="D1628" s="24">
        <v>40.480000000000004</v>
      </c>
      <c r="E1628" s="24">
        <v>787.7493000000001</v>
      </c>
      <c r="F1628" s="24">
        <v>1.0</v>
      </c>
      <c r="G1628" s="15">
        <f t="shared" si="1"/>
        <v>3</v>
      </c>
      <c r="L1628" s="24">
        <f t="shared" si="2"/>
        <v>1902</v>
      </c>
    </row>
    <row r="1629">
      <c r="A1629" s="20" t="s">
        <v>428</v>
      </c>
      <c r="B1629" s="22">
        <v>43164.0</v>
      </c>
      <c r="C1629" s="23">
        <v>23980.990000000005</v>
      </c>
      <c r="D1629" s="24">
        <v>315.72</v>
      </c>
      <c r="E1629" s="24">
        <v>70.75185</v>
      </c>
      <c r="F1629" s="24">
        <v>0.0</v>
      </c>
      <c r="G1629" s="15">
        <f t="shared" si="1"/>
        <v>3</v>
      </c>
      <c r="L1629" s="24">
        <f t="shared" si="2"/>
        <v>1900</v>
      </c>
    </row>
    <row r="1630">
      <c r="A1630" s="20" t="s">
        <v>428</v>
      </c>
      <c r="B1630" s="22">
        <v>43164.0</v>
      </c>
      <c r="C1630" s="24">
        <v>1874.6750000000002</v>
      </c>
      <c r="D1630" s="24">
        <v>22.040000000000003</v>
      </c>
      <c r="E1630" s="24">
        <v>71.58385000000001</v>
      </c>
      <c r="F1630" s="24">
        <v>1.0</v>
      </c>
      <c r="G1630" s="15">
        <f t="shared" si="1"/>
        <v>3</v>
      </c>
      <c r="L1630" s="24">
        <f t="shared" si="2"/>
        <v>1900</v>
      </c>
    </row>
    <row r="1631">
      <c r="A1631" s="20" t="s">
        <v>429</v>
      </c>
      <c r="B1631" s="22">
        <v>43164.0</v>
      </c>
      <c r="C1631" s="23">
        <v>72259.44</v>
      </c>
      <c r="D1631" s="24">
        <v>759.48</v>
      </c>
      <c r="E1631" s="24">
        <v>0.0</v>
      </c>
      <c r="F1631" s="24">
        <v>0.0</v>
      </c>
      <c r="G1631" s="15">
        <f t="shared" si="1"/>
        <v>3</v>
      </c>
      <c r="L1631" s="24">
        <f t="shared" si="2"/>
        <v>1899</v>
      </c>
    </row>
    <row r="1632">
      <c r="A1632" s="20" t="s">
        <v>429</v>
      </c>
      <c r="B1632" s="22">
        <v>43164.0</v>
      </c>
      <c r="C1632" s="23">
        <v>13123.495000000003</v>
      </c>
      <c r="D1632" s="24">
        <v>155.56</v>
      </c>
      <c r="E1632" s="24">
        <v>0.0</v>
      </c>
      <c r="F1632" s="24">
        <v>1.0</v>
      </c>
      <c r="G1632" s="15">
        <f t="shared" si="1"/>
        <v>3</v>
      </c>
      <c r="L1632" s="24">
        <f t="shared" si="2"/>
        <v>1899</v>
      </c>
    </row>
    <row r="1633">
      <c r="A1633" s="20" t="s">
        <v>430</v>
      </c>
      <c r="B1633" s="22">
        <v>43164.0</v>
      </c>
      <c r="C1633" s="24">
        <v>1290.905</v>
      </c>
      <c r="D1633" s="24">
        <v>17.880000000000003</v>
      </c>
      <c r="E1633" s="24">
        <v>145.4401</v>
      </c>
      <c r="F1633" s="24">
        <v>0.0</v>
      </c>
      <c r="G1633" s="15">
        <f t="shared" si="1"/>
        <v>3</v>
      </c>
      <c r="L1633" s="24">
        <f t="shared" si="2"/>
        <v>1900</v>
      </c>
    </row>
    <row r="1634">
      <c r="A1634" s="20" t="s">
        <v>430</v>
      </c>
      <c r="B1634" s="22">
        <v>43164.0</v>
      </c>
      <c r="C1634" s="24">
        <v>786.6100000000001</v>
      </c>
      <c r="D1634" s="24">
        <v>11.36</v>
      </c>
      <c r="E1634" s="24">
        <v>903.0307</v>
      </c>
      <c r="F1634" s="24">
        <v>1.0</v>
      </c>
      <c r="G1634" s="15">
        <f t="shared" si="1"/>
        <v>3</v>
      </c>
      <c r="L1634" s="24">
        <f t="shared" si="2"/>
        <v>1902</v>
      </c>
    </row>
    <row r="1635">
      <c r="A1635" s="20" t="s">
        <v>431</v>
      </c>
      <c r="B1635" s="22">
        <v>43164.0</v>
      </c>
      <c r="C1635" s="23">
        <v>7598.47</v>
      </c>
      <c r="D1635" s="24">
        <v>104.84000000000002</v>
      </c>
      <c r="E1635" s="24">
        <v>360.1</v>
      </c>
      <c r="F1635" s="24">
        <v>0.0</v>
      </c>
      <c r="G1635" s="15">
        <f t="shared" si="1"/>
        <v>3</v>
      </c>
      <c r="L1635" s="24">
        <f t="shared" si="2"/>
        <v>1900</v>
      </c>
    </row>
    <row r="1636">
      <c r="A1636" s="20" t="s">
        <v>431</v>
      </c>
      <c r="B1636" s="22">
        <v>43164.0</v>
      </c>
      <c r="C1636" s="24">
        <v>2913.9</v>
      </c>
      <c r="D1636" s="24">
        <v>41.52</v>
      </c>
      <c r="E1636" s="24">
        <v>627.36505</v>
      </c>
      <c r="F1636" s="24">
        <v>1.0</v>
      </c>
      <c r="G1636" s="15">
        <f t="shared" si="1"/>
        <v>3</v>
      </c>
      <c r="L1636" s="24">
        <f t="shared" si="2"/>
        <v>1901</v>
      </c>
    </row>
    <row r="1637">
      <c r="A1637" s="20" t="s">
        <v>432</v>
      </c>
      <c r="B1637" s="22">
        <v>43164.0</v>
      </c>
      <c r="C1637" s="24">
        <v>1049.29</v>
      </c>
      <c r="D1637" s="24">
        <v>12.32</v>
      </c>
      <c r="E1637" s="24">
        <v>39.62465</v>
      </c>
      <c r="F1637" s="24">
        <v>0.0</v>
      </c>
      <c r="G1637" s="15">
        <f t="shared" si="1"/>
        <v>3</v>
      </c>
      <c r="L1637" s="24">
        <f t="shared" si="2"/>
        <v>1900</v>
      </c>
    </row>
    <row r="1638">
      <c r="A1638" s="20" t="s">
        <v>432</v>
      </c>
      <c r="B1638" s="22">
        <v>43164.0</v>
      </c>
      <c r="C1638" s="24">
        <v>530.75</v>
      </c>
      <c r="D1638" s="24">
        <v>8.92</v>
      </c>
      <c r="E1638" s="24">
        <v>78.61425</v>
      </c>
      <c r="F1638" s="24">
        <v>1.0</v>
      </c>
      <c r="G1638" s="15">
        <f t="shared" si="1"/>
        <v>3</v>
      </c>
      <c r="L1638" s="24">
        <f t="shared" si="2"/>
        <v>1900</v>
      </c>
    </row>
    <row r="1639">
      <c r="A1639" s="20" t="s">
        <v>433</v>
      </c>
      <c r="B1639" s="22">
        <v>43164.0</v>
      </c>
      <c r="C1639" s="24">
        <v>1083.17</v>
      </c>
      <c r="D1639" s="24">
        <v>13.040000000000001</v>
      </c>
      <c r="E1639" s="24">
        <v>0.0</v>
      </c>
      <c r="F1639" s="24">
        <v>0.0</v>
      </c>
      <c r="G1639" s="15">
        <f t="shared" si="1"/>
        <v>3</v>
      </c>
      <c r="L1639" s="24">
        <f t="shared" si="2"/>
        <v>1899</v>
      </c>
    </row>
    <row r="1640">
      <c r="A1640" s="20" t="s">
        <v>433</v>
      </c>
      <c r="B1640" s="22">
        <v>43164.0</v>
      </c>
      <c r="C1640" s="24">
        <v>283.69</v>
      </c>
      <c r="D1640" s="24">
        <v>3.7600000000000002</v>
      </c>
      <c r="E1640" s="24">
        <v>0.0</v>
      </c>
      <c r="F1640" s="24">
        <v>1.0</v>
      </c>
      <c r="G1640" s="15">
        <f t="shared" si="1"/>
        <v>3</v>
      </c>
      <c r="L1640" s="24">
        <f t="shared" si="2"/>
        <v>1899</v>
      </c>
    </row>
    <row r="1641">
      <c r="A1641" s="20" t="s">
        <v>434</v>
      </c>
      <c r="B1641" s="22">
        <v>43164.0</v>
      </c>
      <c r="C1641" s="24">
        <v>1859.275</v>
      </c>
      <c r="D1641" s="24">
        <v>24.6</v>
      </c>
      <c r="E1641" s="24">
        <v>216.3668</v>
      </c>
      <c r="F1641" s="24">
        <v>0.0</v>
      </c>
      <c r="G1641" s="15">
        <f t="shared" si="1"/>
        <v>3</v>
      </c>
      <c r="L1641" s="24">
        <f t="shared" si="2"/>
        <v>1900</v>
      </c>
    </row>
    <row r="1642">
      <c r="A1642" s="20" t="s">
        <v>434</v>
      </c>
      <c r="B1642" s="22">
        <v>43164.0</v>
      </c>
      <c r="C1642" s="24">
        <v>478.72</v>
      </c>
      <c r="D1642" s="24">
        <v>7.040000000000001</v>
      </c>
      <c r="E1642" s="24">
        <v>617.0554000000001</v>
      </c>
      <c r="F1642" s="24">
        <v>1.0</v>
      </c>
      <c r="G1642" s="15">
        <f t="shared" si="1"/>
        <v>3</v>
      </c>
      <c r="L1642" s="24">
        <f t="shared" si="2"/>
        <v>1901</v>
      </c>
    </row>
    <row r="1643">
      <c r="A1643" s="20" t="s">
        <v>435</v>
      </c>
      <c r="B1643" s="22">
        <v>43164.0</v>
      </c>
      <c r="C1643" s="23">
        <v>24822.490000000005</v>
      </c>
      <c r="D1643" s="24">
        <v>311.84000000000003</v>
      </c>
      <c r="E1643" s="24">
        <v>535.2087</v>
      </c>
      <c r="F1643" s="24">
        <v>0.0</v>
      </c>
      <c r="G1643" s="15">
        <f t="shared" si="1"/>
        <v>3</v>
      </c>
      <c r="L1643" s="24">
        <f t="shared" si="2"/>
        <v>1901</v>
      </c>
    </row>
    <row r="1644">
      <c r="A1644" s="20" t="s">
        <v>435</v>
      </c>
      <c r="B1644" s="22">
        <v>43164.0</v>
      </c>
      <c r="C1644" s="23">
        <v>5038.055</v>
      </c>
      <c r="D1644" s="24">
        <v>64.24</v>
      </c>
      <c r="E1644" s="24">
        <v>573.49825</v>
      </c>
      <c r="F1644" s="24">
        <v>1.0</v>
      </c>
      <c r="G1644" s="15">
        <f t="shared" si="1"/>
        <v>3</v>
      </c>
      <c r="L1644" s="24">
        <f t="shared" si="2"/>
        <v>1901</v>
      </c>
    </row>
    <row r="1645">
      <c r="A1645" s="20" t="s">
        <v>436</v>
      </c>
      <c r="B1645" s="22">
        <v>43164.0</v>
      </c>
      <c r="C1645" s="23">
        <v>27293.475000000002</v>
      </c>
      <c r="D1645" s="24">
        <v>387.20000000000005</v>
      </c>
      <c r="E1645" s="24">
        <v>2514.11095</v>
      </c>
      <c r="F1645" s="24">
        <v>0.0</v>
      </c>
      <c r="G1645" s="15">
        <f t="shared" si="1"/>
        <v>3</v>
      </c>
      <c r="L1645" s="24">
        <f t="shared" si="2"/>
        <v>1906</v>
      </c>
    </row>
    <row r="1646">
      <c r="A1646" s="20" t="s">
        <v>436</v>
      </c>
      <c r="B1646" s="22">
        <v>43164.0</v>
      </c>
      <c r="C1646" s="23">
        <v>16527.775</v>
      </c>
      <c r="D1646" s="24">
        <v>255.12</v>
      </c>
      <c r="E1646" s="24">
        <v>12929.248150000001</v>
      </c>
      <c r="F1646" s="24">
        <v>1.0</v>
      </c>
      <c r="G1646" s="15">
        <f t="shared" si="1"/>
        <v>3</v>
      </c>
      <c r="L1646" s="24">
        <f t="shared" si="2"/>
        <v>1935</v>
      </c>
    </row>
    <row r="1647">
      <c r="A1647" s="20" t="s">
        <v>437</v>
      </c>
      <c r="B1647" s="22">
        <v>43164.0</v>
      </c>
      <c r="C1647" s="23">
        <v>3765.795</v>
      </c>
      <c r="D1647" s="24">
        <v>45.96000000000001</v>
      </c>
      <c r="E1647" s="24">
        <v>0.0</v>
      </c>
      <c r="F1647" s="24">
        <v>0.0</v>
      </c>
      <c r="G1647" s="15">
        <f t="shared" si="1"/>
        <v>3</v>
      </c>
      <c r="L1647" s="24">
        <f t="shared" si="2"/>
        <v>1899</v>
      </c>
    </row>
    <row r="1648">
      <c r="A1648" s="20" t="s">
        <v>437</v>
      </c>
      <c r="B1648" s="22">
        <v>43164.0</v>
      </c>
      <c r="C1648" s="24">
        <v>1002.4850000000001</v>
      </c>
      <c r="D1648" s="24">
        <v>11.48</v>
      </c>
      <c r="E1648" s="24">
        <v>0.0</v>
      </c>
      <c r="F1648" s="24">
        <v>1.0</v>
      </c>
      <c r="G1648" s="15">
        <f t="shared" si="1"/>
        <v>3</v>
      </c>
      <c r="L1648" s="24">
        <f t="shared" si="2"/>
        <v>1899</v>
      </c>
    </row>
    <row r="1649">
      <c r="A1649" s="20" t="s">
        <v>438</v>
      </c>
      <c r="B1649" s="22">
        <v>43164.0</v>
      </c>
      <c r="C1649" s="23">
        <v>4996.805</v>
      </c>
      <c r="D1649" s="24">
        <v>65.72000000000001</v>
      </c>
      <c r="E1649" s="24">
        <v>2.09885</v>
      </c>
      <c r="F1649" s="24">
        <v>0.0</v>
      </c>
      <c r="G1649" s="15">
        <f t="shared" si="1"/>
        <v>3</v>
      </c>
      <c r="L1649" s="24">
        <f t="shared" si="2"/>
        <v>1900</v>
      </c>
    </row>
    <row r="1650">
      <c r="A1650" s="20" t="s">
        <v>438</v>
      </c>
      <c r="B1650" s="22">
        <v>43164.0</v>
      </c>
      <c r="C1650" s="24">
        <v>2720.3550000000005</v>
      </c>
      <c r="D1650" s="24">
        <v>37.800000000000004</v>
      </c>
      <c r="E1650" s="24">
        <v>12.8726</v>
      </c>
      <c r="F1650" s="24">
        <v>1.0</v>
      </c>
      <c r="G1650" s="15">
        <f t="shared" si="1"/>
        <v>3</v>
      </c>
      <c r="L1650" s="24">
        <f t="shared" si="2"/>
        <v>1900</v>
      </c>
    </row>
    <row r="1651">
      <c r="A1651" s="20" t="s">
        <v>439</v>
      </c>
      <c r="B1651" s="22">
        <v>43164.0</v>
      </c>
      <c r="C1651" s="24">
        <v>263.83500000000004</v>
      </c>
      <c r="D1651" s="24">
        <v>3.0</v>
      </c>
      <c r="E1651" s="24">
        <v>21.6528</v>
      </c>
      <c r="F1651" s="24">
        <v>0.0</v>
      </c>
      <c r="G1651" s="15">
        <f t="shared" si="1"/>
        <v>3</v>
      </c>
      <c r="L1651" s="24">
        <f t="shared" si="2"/>
        <v>1900</v>
      </c>
    </row>
    <row r="1652">
      <c r="A1652" s="20" t="s">
        <v>439</v>
      </c>
      <c r="B1652" s="22">
        <v>43164.0</v>
      </c>
      <c r="C1652" s="24">
        <v>131.45000000000002</v>
      </c>
      <c r="D1652" s="24">
        <v>1.64</v>
      </c>
      <c r="E1652" s="24">
        <v>355.49215</v>
      </c>
      <c r="F1652" s="24">
        <v>1.0</v>
      </c>
      <c r="G1652" s="15">
        <f t="shared" si="1"/>
        <v>3</v>
      </c>
      <c r="L1652" s="24">
        <f t="shared" si="2"/>
        <v>1900</v>
      </c>
    </row>
    <row r="1653">
      <c r="A1653" s="20" t="s">
        <v>427</v>
      </c>
      <c r="B1653" s="22">
        <v>43171.0</v>
      </c>
      <c r="C1653" s="23">
        <v>11082.225</v>
      </c>
      <c r="D1653" s="24">
        <v>142.88</v>
      </c>
      <c r="E1653" s="24">
        <v>603.52175</v>
      </c>
      <c r="F1653" s="24">
        <v>0.0</v>
      </c>
      <c r="G1653" s="15">
        <f t="shared" si="1"/>
        <v>3</v>
      </c>
      <c r="L1653" s="24">
        <f t="shared" si="2"/>
        <v>1901</v>
      </c>
    </row>
    <row r="1654">
      <c r="A1654" s="20" t="s">
        <v>427</v>
      </c>
      <c r="B1654" s="22">
        <v>43171.0</v>
      </c>
      <c r="C1654" s="23">
        <v>3604.5900000000006</v>
      </c>
      <c r="D1654" s="24">
        <v>47.24</v>
      </c>
      <c r="E1654" s="24">
        <v>876.291</v>
      </c>
      <c r="F1654" s="24">
        <v>1.0</v>
      </c>
      <c r="G1654" s="15">
        <f t="shared" si="1"/>
        <v>3</v>
      </c>
      <c r="L1654" s="24">
        <f t="shared" si="2"/>
        <v>1902</v>
      </c>
    </row>
    <row r="1655">
      <c r="A1655" s="20" t="s">
        <v>428</v>
      </c>
      <c r="B1655" s="22">
        <v>43171.0</v>
      </c>
      <c r="C1655" s="23">
        <v>17790.300000000003</v>
      </c>
      <c r="D1655" s="24">
        <v>252.56</v>
      </c>
      <c r="E1655" s="24">
        <v>54.6481</v>
      </c>
      <c r="F1655" s="24">
        <v>0.0</v>
      </c>
      <c r="G1655" s="15">
        <f t="shared" si="1"/>
        <v>3</v>
      </c>
      <c r="L1655" s="24">
        <f t="shared" si="2"/>
        <v>1900</v>
      </c>
    </row>
    <row r="1656">
      <c r="A1656" s="20" t="s">
        <v>428</v>
      </c>
      <c r="B1656" s="22">
        <v>43171.0</v>
      </c>
      <c r="C1656" s="24">
        <v>1384.735</v>
      </c>
      <c r="D1656" s="24">
        <v>18.0</v>
      </c>
      <c r="E1656" s="24">
        <v>60.421400000000006</v>
      </c>
      <c r="F1656" s="24">
        <v>1.0</v>
      </c>
      <c r="G1656" s="15">
        <f t="shared" si="1"/>
        <v>3</v>
      </c>
      <c r="L1656" s="24">
        <f t="shared" si="2"/>
        <v>1900</v>
      </c>
    </row>
    <row r="1657">
      <c r="A1657" s="20" t="s">
        <v>429</v>
      </c>
      <c r="B1657" s="22">
        <v>43171.0</v>
      </c>
      <c r="C1657" s="23">
        <v>61305.64000000001</v>
      </c>
      <c r="D1657" s="24">
        <v>696.64</v>
      </c>
      <c r="E1657" s="24">
        <v>0.0</v>
      </c>
      <c r="F1657" s="24">
        <v>0.0</v>
      </c>
      <c r="G1657" s="15">
        <f t="shared" si="1"/>
        <v>3</v>
      </c>
      <c r="L1657" s="24">
        <f t="shared" si="2"/>
        <v>1899</v>
      </c>
    </row>
    <row r="1658">
      <c r="A1658" s="20" t="s">
        <v>429</v>
      </c>
      <c r="B1658" s="22">
        <v>43171.0</v>
      </c>
      <c r="C1658" s="23">
        <v>9636.165</v>
      </c>
      <c r="D1658" s="24">
        <v>127.04000000000002</v>
      </c>
      <c r="E1658" s="24">
        <v>0.0</v>
      </c>
      <c r="F1658" s="24">
        <v>1.0</v>
      </c>
      <c r="G1658" s="15">
        <f t="shared" si="1"/>
        <v>3</v>
      </c>
      <c r="L1658" s="24">
        <f t="shared" si="2"/>
        <v>1899</v>
      </c>
    </row>
    <row r="1659">
      <c r="A1659" s="20" t="s">
        <v>430</v>
      </c>
      <c r="B1659" s="22">
        <v>43171.0</v>
      </c>
      <c r="C1659" s="24">
        <v>496.48500000000007</v>
      </c>
      <c r="D1659" s="24">
        <v>7.800000000000001</v>
      </c>
      <c r="E1659" s="24">
        <v>83.161</v>
      </c>
      <c r="F1659" s="24">
        <v>0.0</v>
      </c>
      <c r="G1659" s="15">
        <f t="shared" si="1"/>
        <v>3</v>
      </c>
      <c r="L1659" s="24">
        <f t="shared" si="2"/>
        <v>1900</v>
      </c>
    </row>
    <row r="1660">
      <c r="A1660" s="20" t="s">
        <v>430</v>
      </c>
      <c r="B1660" s="22">
        <v>43171.0</v>
      </c>
      <c r="C1660" s="24">
        <v>345.29</v>
      </c>
      <c r="D1660" s="24">
        <v>5.32</v>
      </c>
      <c r="E1660" s="24">
        <v>594.34505</v>
      </c>
      <c r="F1660" s="24">
        <v>1.0</v>
      </c>
      <c r="G1660" s="15">
        <f t="shared" si="1"/>
        <v>3</v>
      </c>
      <c r="L1660" s="24">
        <f t="shared" si="2"/>
        <v>1901</v>
      </c>
    </row>
    <row r="1661">
      <c r="A1661" s="20" t="s">
        <v>431</v>
      </c>
      <c r="B1661" s="22">
        <v>43171.0</v>
      </c>
      <c r="C1661" s="23">
        <v>6142.400000000001</v>
      </c>
      <c r="D1661" s="24">
        <v>86.12</v>
      </c>
      <c r="E1661" s="24">
        <v>262.158</v>
      </c>
      <c r="F1661" s="24">
        <v>0.0</v>
      </c>
      <c r="G1661" s="15">
        <f t="shared" si="1"/>
        <v>3</v>
      </c>
      <c r="L1661" s="24">
        <f t="shared" si="2"/>
        <v>1900</v>
      </c>
    </row>
    <row r="1662">
      <c r="A1662" s="20" t="s">
        <v>431</v>
      </c>
      <c r="B1662" s="22">
        <v>43171.0</v>
      </c>
      <c r="C1662" s="24">
        <v>2179.21</v>
      </c>
      <c r="D1662" s="24">
        <v>32.0</v>
      </c>
      <c r="E1662" s="24">
        <v>514.098</v>
      </c>
      <c r="F1662" s="24">
        <v>1.0</v>
      </c>
      <c r="G1662" s="15">
        <f t="shared" si="1"/>
        <v>3</v>
      </c>
      <c r="L1662" s="24">
        <f t="shared" si="2"/>
        <v>1901</v>
      </c>
    </row>
    <row r="1663">
      <c r="A1663" s="20" t="s">
        <v>432</v>
      </c>
      <c r="B1663" s="22">
        <v>43171.0</v>
      </c>
      <c r="C1663" s="24">
        <v>782.6500000000001</v>
      </c>
      <c r="D1663" s="24">
        <v>10.040000000000001</v>
      </c>
      <c r="E1663" s="24">
        <v>31.524350000000002</v>
      </c>
      <c r="F1663" s="24">
        <v>0.0</v>
      </c>
      <c r="G1663" s="15">
        <f t="shared" si="1"/>
        <v>3</v>
      </c>
      <c r="L1663" s="24">
        <f t="shared" si="2"/>
        <v>1900</v>
      </c>
    </row>
    <row r="1664">
      <c r="A1664" s="20" t="s">
        <v>432</v>
      </c>
      <c r="B1664" s="22">
        <v>43171.0</v>
      </c>
      <c r="C1664" s="24">
        <v>379.88500000000005</v>
      </c>
      <c r="D1664" s="24">
        <v>7.16</v>
      </c>
      <c r="E1664" s="24">
        <v>65.2964</v>
      </c>
      <c r="F1664" s="24">
        <v>1.0</v>
      </c>
      <c r="G1664" s="15">
        <f t="shared" si="1"/>
        <v>3</v>
      </c>
      <c r="L1664" s="24">
        <f t="shared" si="2"/>
        <v>1900</v>
      </c>
    </row>
    <row r="1665">
      <c r="A1665" s="20" t="s">
        <v>433</v>
      </c>
      <c r="B1665" s="22">
        <v>43171.0</v>
      </c>
      <c r="C1665" s="24">
        <v>997.0400000000001</v>
      </c>
      <c r="D1665" s="24">
        <v>12.68</v>
      </c>
      <c r="E1665" s="24">
        <v>0.0</v>
      </c>
      <c r="F1665" s="24">
        <v>0.0</v>
      </c>
      <c r="G1665" s="15">
        <f t="shared" si="1"/>
        <v>3</v>
      </c>
      <c r="L1665" s="24">
        <f t="shared" si="2"/>
        <v>1899</v>
      </c>
    </row>
    <row r="1666">
      <c r="A1666" s="20" t="s">
        <v>433</v>
      </c>
      <c r="B1666" s="22">
        <v>43171.0</v>
      </c>
      <c r="C1666" s="24">
        <v>299.75</v>
      </c>
      <c r="D1666" s="24">
        <v>4.04</v>
      </c>
      <c r="E1666" s="24">
        <v>0.0</v>
      </c>
      <c r="F1666" s="24">
        <v>1.0</v>
      </c>
      <c r="G1666" s="15">
        <f t="shared" si="1"/>
        <v>3</v>
      </c>
      <c r="L1666" s="24">
        <f t="shared" si="2"/>
        <v>1899</v>
      </c>
    </row>
    <row r="1667">
      <c r="A1667" s="20" t="s">
        <v>434</v>
      </c>
      <c r="B1667" s="22">
        <v>43171.0</v>
      </c>
      <c r="C1667" s="24">
        <v>1502.71</v>
      </c>
      <c r="D1667" s="24">
        <v>19.28</v>
      </c>
      <c r="E1667" s="24">
        <v>176.3723</v>
      </c>
      <c r="F1667" s="24">
        <v>0.0</v>
      </c>
      <c r="G1667" s="15">
        <f t="shared" si="1"/>
        <v>3</v>
      </c>
      <c r="L1667" s="24">
        <f t="shared" si="2"/>
        <v>1900</v>
      </c>
    </row>
    <row r="1668">
      <c r="A1668" s="20" t="s">
        <v>434</v>
      </c>
      <c r="B1668" s="22">
        <v>43171.0</v>
      </c>
      <c r="C1668" s="24">
        <v>283.08500000000004</v>
      </c>
      <c r="D1668" s="24">
        <v>4.5600000000000005</v>
      </c>
      <c r="E1668" s="24">
        <v>409.71840000000003</v>
      </c>
      <c r="F1668" s="24">
        <v>1.0</v>
      </c>
      <c r="G1668" s="15">
        <f t="shared" si="1"/>
        <v>3</v>
      </c>
      <c r="L1668" s="24">
        <f t="shared" si="2"/>
        <v>1901</v>
      </c>
    </row>
    <row r="1669">
      <c r="A1669" s="20" t="s">
        <v>435</v>
      </c>
      <c r="B1669" s="22">
        <v>43171.0</v>
      </c>
      <c r="C1669" s="23">
        <v>20666.140000000003</v>
      </c>
      <c r="D1669" s="24">
        <v>273.88000000000005</v>
      </c>
      <c r="E1669" s="24">
        <v>431.6403</v>
      </c>
      <c r="F1669" s="24">
        <v>0.0</v>
      </c>
      <c r="G1669" s="15">
        <f t="shared" si="1"/>
        <v>3</v>
      </c>
      <c r="L1669" s="24">
        <f t="shared" si="2"/>
        <v>1901</v>
      </c>
    </row>
    <row r="1670">
      <c r="A1670" s="20" t="s">
        <v>435</v>
      </c>
      <c r="B1670" s="22">
        <v>43171.0</v>
      </c>
      <c r="C1670" s="23">
        <v>3876.4550000000004</v>
      </c>
      <c r="D1670" s="24">
        <v>50.24</v>
      </c>
      <c r="E1670" s="24">
        <v>417.4599</v>
      </c>
      <c r="F1670" s="24">
        <v>1.0</v>
      </c>
      <c r="G1670" s="15">
        <f t="shared" si="1"/>
        <v>3</v>
      </c>
      <c r="L1670" s="24">
        <f t="shared" si="2"/>
        <v>1901</v>
      </c>
    </row>
    <row r="1671">
      <c r="A1671" s="20" t="s">
        <v>436</v>
      </c>
      <c r="B1671" s="22">
        <v>43171.0</v>
      </c>
      <c r="C1671" s="23">
        <v>22275.66</v>
      </c>
      <c r="D1671" s="24">
        <v>336.76</v>
      </c>
      <c r="E1671" s="24">
        <v>2272.20305</v>
      </c>
      <c r="F1671" s="24">
        <v>0.0</v>
      </c>
      <c r="G1671" s="15">
        <f t="shared" si="1"/>
        <v>3</v>
      </c>
      <c r="L1671" s="24">
        <f t="shared" si="2"/>
        <v>1906</v>
      </c>
    </row>
    <row r="1672">
      <c r="A1672" s="20" t="s">
        <v>436</v>
      </c>
      <c r="B1672" s="22">
        <v>43171.0</v>
      </c>
      <c r="C1672" s="23">
        <v>13312.145000000002</v>
      </c>
      <c r="D1672" s="24">
        <v>208.96</v>
      </c>
      <c r="E1672" s="24">
        <v>10634.62985</v>
      </c>
      <c r="F1672" s="24">
        <v>1.0</v>
      </c>
      <c r="G1672" s="15">
        <f t="shared" si="1"/>
        <v>3</v>
      </c>
      <c r="L1672" s="24">
        <f t="shared" si="2"/>
        <v>1929</v>
      </c>
    </row>
    <row r="1673">
      <c r="A1673" s="20" t="s">
        <v>437</v>
      </c>
      <c r="B1673" s="22">
        <v>43171.0</v>
      </c>
      <c r="C1673" s="23">
        <v>3113.935</v>
      </c>
      <c r="D1673" s="24">
        <v>41.6</v>
      </c>
      <c r="E1673" s="24">
        <v>0.0</v>
      </c>
      <c r="F1673" s="24">
        <v>0.0</v>
      </c>
      <c r="G1673" s="15">
        <f t="shared" si="1"/>
        <v>3</v>
      </c>
      <c r="L1673" s="24">
        <f t="shared" si="2"/>
        <v>1899</v>
      </c>
    </row>
    <row r="1674">
      <c r="A1674" s="20" t="s">
        <v>437</v>
      </c>
      <c r="B1674" s="22">
        <v>43171.0</v>
      </c>
      <c r="C1674" s="24">
        <v>643.225</v>
      </c>
      <c r="D1674" s="24">
        <v>8.32</v>
      </c>
      <c r="E1674" s="24">
        <v>0.0</v>
      </c>
      <c r="F1674" s="24">
        <v>1.0</v>
      </c>
      <c r="G1674" s="15">
        <f t="shared" si="1"/>
        <v>3</v>
      </c>
      <c r="L1674" s="24">
        <f t="shared" si="2"/>
        <v>1899</v>
      </c>
    </row>
    <row r="1675">
      <c r="A1675" s="20" t="s">
        <v>438</v>
      </c>
      <c r="B1675" s="22">
        <v>43171.0</v>
      </c>
      <c r="C1675" s="23">
        <v>4149.42</v>
      </c>
      <c r="D1675" s="24">
        <v>57.04</v>
      </c>
      <c r="E1675" s="24">
        <v>1.2363</v>
      </c>
      <c r="F1675" s="24">
        <v>0.0</v>
      </c>
      <c r="G1675" s="15">
        <f t="shared" si="1"/>
        <v>3</v>
      </c>
      <c r="L1675" s="24">
        <f t="shared" si="2"/>
        <v>1899</v>
      </c>
    </row>
    <row r="1676">
      <c r="A1676" s="20" t="s">
        <v>438</v>
      </c>
      <c r="B1676" s="22">
        <v>43171.0</v>
      </c>
      <c r="C1676" s="24">
        <v>2023.3950000000002</v>
      </c>
      <c r="D1676" s="24">
        <v>30.960000000000004</v>
      </c>
      <c r="E1676" s="24">
        <v>10.5885</v>
      </c>
      <c r="F1676" s="24">
        <v>1.0</v>
      </c>
      <c r="G1676" s="15">
        <f t="shared" si="1"/>
        <v>3</v>
      </c>
      <c r="L1676" s="24">
        <f t="shared" si="2"/>
        <v>1900</v>
      </c>
    </row>
    <row r="1677">
      <c r="A1677" s="20" t="s">
        <v>439</v>
      </c>
      <c r="B1677" s="22">
        <v>43171.0</v>
      </c>
      <c r="C1677" s="24">
        <v>117.7</v>
      </c>
      <c r="D1677" s="24">
        <v>2.04</v>
      </c>
      <c r="E1677" s="24">
        <v>18.7356</v>
      </c>
      <c r="F1677" s="24">
        <v>0.0</v>
      </c>
      <c r="G1677" s="15">
        <f t="shared" si="1"/>
        <v>3</v>
      </c>
      <c r="L1677" s="24">
        <f t="shared" si="2"/>
        <v>1900</v>
      </c>
    </row>
    <row r="1678">
      <c r="A1678" s="20" t="s">
        <v>439</v>
      </c>
      <c r="B1678" s="22">
        <v>43171.0</v>
      </c>
      <c r="C1678" s="24">
        <v>47.74</v>
      </c>
      <c r="D1678" s="24">
        <v>0.5599999999999999</v>
      </c>
      <c r="E1678" s="24">
        <v>123.44085</v>
      </c>
      <c r="F1678" s="24">
        <v>1.0</v>
      </c>
      <c r="G1678" s="15">
        <f t="shared" si="1"/>
        <v>3</v>
      </c>
      <c r="L1678" s="24">
        <f t="shared" si="2"/>
        <v>1900</v>
      </c>
    </row>
    <row r="1679">
      <c r="A1679" s="20" t="s">
        <v>427</v>
      </c>
      <c r="B1679" s="22">
        <v>43178.0</v>
      </c>
      <c r="C1679" s="23">
        <v>9900.220000000001</v>
      </c>
      <c r="D1679" s="24">
        <v>132.48</v>
      </c>
      <c r="E1679" s="24">
        <v>559.3354</v>
      </c>
      <c r="F1679" s="24">
        <v>0.0</v>
      </c>
      <c r="G1679" s="15">
        <f t="shared" si="1"/>
        <v>3</v>
      </c>
      <c r="L1679" s="24">
        <f t="shared" si="2"/>
        <v>1901</v>
      </c>
    </row>
    <row r="1680">
      <c r="A1680" s="20" t="s">
        <v>427</v>
      </c>
      <c r="B1680" s="22">
        <v>43178.0</v>
      </c>
      <c r="C1680" s="23">
        <v>3200.395</v>
      </c>
      <c r="D1680" s="24">
        <v>47.080000000000005</v>
      </c>
      <c r="E1680" s="24">
        <v>799.1600500000001</v>
      </c>
      <c r="F1680" s="24">
        <v>1.0</v>
      </c>
      <c r="G1680" s="15">
        <f t="shared" si="1"/>
        <v>3</v>
      </c>
      <c r="L1680" s="24">
        <f t="shared" si="2"/>
        <v>1902</v>
      </c>
    </row>
    <row r="1681">
      <c r="A1681" s="20" t="s">
        <v>428</v>
      </c>
      <c r="B1681" s="22">
        <v>43178.0</v>
      </c>
      <c r="C1681" s="23">
        <v>16316.850000000002</v>
      </c>
      <c r="D1681" s="24">
        <v>226.64000000000001</v>
      </c>
      <c r="E1681" s="24">
        <v>52.85085</v>
      </c>
      <c r="F1681" s="24">
        <v>0.0</v>
      </c>
      <c r="G1681" s="15">
        <f t="shared" si="1"/>
        <v>3</v>
      </c>
      <c r="L1681" s="24">
        <f t="shared" si="2"/>
        <v>1900</v>
      </c>
    </row>
    <row r="1682">
      <c r="A1682" s="20" t="s">
        <v>428</v>
      </c>
      <c r="B1682" s="22">
        <v>43178.0</v>
      </c>
      <c r="C1682" s="24">
        <v>1450.185</v>
      </c>
      <c r="D1682" s="24">
        <v>18.56</v>
      </c>
      <c r="E1682" s="24">
        <v>59.0603</v>
      </c>
      <c r="F1682" s="24">
        <v>1.0</v>
      </c>
      <c r="G1682" s="15">
        <f t="shared" si="1"/>
        <v>3</v>
      </c>
      <c r="L1682" s="24">
        <f t="shared" si="2"/>
        <v>1900</v>
      </c>
    </row>
    <row r="1683">
      <c r="A1683" s="20" t="s">
        <v>429</v>
      </c>
      <c r="B1683" s="22">
        <v>43178.0</v>
      </c>
      <c r="C1683" s="23">
        <v>52445.25000000001</v>
      </c>
      <c r="D1683" s="24">
        <v>614.8000000000001</v>
      </c>
      <c r="E1683" s="24">
        <v>0.0</v>
      </c>
      <c r="F1683" s="24">
        <v>0.0</v>
      </c>
      <c r="G1683" s="15">
        <f t="shared" si="1"/>
        <v>3</v>
      </c>
      <c r="L1683" s="24">
        <f t="shared" si="2"/>
        <v>1899</v>
      </c>
    </row>
    <row r="1684">
      <c r="A1684" s="20" t="s">
        <v>429</v>
      </c>
      <c r="B1684" s="22">
        <v>43178.0</v>
      </c>
      <c r="C1684" s="23">
        <v>10856.065</v>
      </c>
      <c r="D1684" s="24">
        <v>147.52</v>
      </c>
      <c r="E1684" s="24">
        <v>0.0</v>
      </c>
      <c r="F1684" s="24">
        <v>1.0</v>
      </c>
      <c r="G1684" s="15">
        <f t="shared" si="1"/>
        <v>3</v>
      </c>
      <c r="L1684" s="24">
        <f t="shared" si="2"/>
        <v>1899</v>
      </c>
    </row>
    <row r="1685">
      <c r="A1685" s="20" t="s">
        <v>430</v>
      </c>
      <c r="B1685" s="22">
        <v>43178.0</v>
      </c>
      <c r="C1685" s="24">
        <v>346.55500000000006</v>
      </c>
      <c r="D1685" s="24">
        <v>5.32</v>
      </c>
      <c r="E1685" s="24">
        <v>28.700750000000003</v>
      </c>
      <c r="F1685" s="24">
        <v>0.0</v>
      </c>
      <c r="G1685" s="15">
        <f t="shared" si="1"/>
        <v>3</v>
      </c>
      <c r="L1685" s="24">
        <f t="shared" si="2"/>
        <v>1900</v>
      </c>
    </row>
    <row r="1686">
      <c r="A1686" s="20" t="s">
        <v>430</v>
      </c>
      <c r="B1686" s="22">
        <v>43178.0</v>
      </c>
      <c r="C1686" s="24">
        <v>138.27</v>
      </c>
      <c r="D1686" s="24">
        <v>1.92</v>
      </c>
      <c r="E1686" s="24">
        <v>104.42250000000001</v>
      </c>
      <c r="F1686" s="24">
        <v>1.0</v>
      </c>
      <c r="G1686" s="15">
        <f t="shared" si="1"/>
        <v>3</v>
      </c>
      <c r="L1686" s="24">
        <f t="shared" si="2"/>
        <v>1900</v>
      </c>
    </row>
    <row r="1687">
      <c r="A1687" s="20" t="s">
        <v>431</v>
      </c>
      <c r="B1687" s="22">
        <v>43178.0</v>
      </c>
      <c r="C1687" s="23">
        <v>6035.810000000001</v>
      </c>
      <c r="D1687" s="24">
        <v>86.12</v>
      </c>
      <c r="E1687" s="24">
        <v>210.0215</v>
      </c>
      <c r="F1687" s="24">
        <v>0.0</v>
      </c>
      <c r="G1687" s="15">
        <f t="shared" si="1"/>
        <v>3</v>
      </c>
      <c r="L1687" s="24">
        <f t="shared" si="2"/>
        <v>1900</v>
      </c>
    </row>
    <row r="1688">
      <c r="A1688" s="20" t="s">
        <v>431</v>
      </c>
      <c r="B1688" s="22">
        <v>43178.0</v>
      </c>
      <c r="C1688" s="24">
        <v>2291.1900000000005</v>
      </c>
      <c r="D1688" s="24">
        <v>33.6</v>
      </c>
      <c r="E1688" s="24">
        <v>413.94665000000003</v>
      </c>
      <c r="F1688" s="24">
        <v>1.0</v>
      </c>
      <c r="G1688" s="15">
        <f t="shared" si="1"/>
        <v>3</v>
      </c>
      <c r="L1688" s="24">
        <f t="shared" si="2"/>
        <v>1901</v>
      </c>
    </row>
    <row r="1689">
      <c r="A1689" s="20" t="s">
        <v>432</v>
      </c>
      <c r="B1689" s="22">
        <v>43178.0</v>
      </c>
      <c r="C1689" s="24">
        <v>990.3850000000001</v>
      </c>
      <c r="D1689" s="24">
        <v>12.840000000000002</v>
      </c>
      <c r="E1689" s="24">
        <v>46.6882</v>
      </c>
      <c r="F1689" s="24">
        <v>0.0</v>
      </c>
      <c r="G1689" s="15">
        <f t="shared" si="1"/>
        <v>3</v>
      </c>
      <c r="L1689" s="24">
        <f t="shared" si="2"/>
        <v>1900</v>
      </c>
    </row>
    <row r="1690">
      <c r="A1690" s="20" t="s">
        <v>432</v>
      </c>
      <c r="B1690" s="22">
        <v>43178.0</v>
      </c>
      <c r="C1690" s="24">
        <v>602.855</v>
      </c>
      <c r="D1690" s="24">
        <v>12.280000000000001</v>
      </c>
      <c r="E1690" s="24">
        <v>134.82235</v>
      </c>
      <c r="F1690" s="24">
        <v>1.0</v>
      </c>
      <c r="G1690" s="15">
        <f t="shared" si="1"/>
        <v>3</v>
      </c>
      <c r="L1690" s="24">
        <f t="shared" si="2"/>
        <v>1900</v>
      </c>
    </row>
    <row r="1691">
      <c r="A1691" s="20" t="s">
        <v>433</v>
      </c>
      <c r="B1691" s="22">
        <v>43178.0</v>
      </c>
      <c r="C1691" s="24">
        <v>1008.48</v>
      </c>
      <c r="D1691" s="24">
        <v>12.440000000000001</v>
      </c>
      <c r="E1691" s="24">
        <v>0.0</v>
      </c>
      <c r="F1691" s="24">
        <v>0.0</v>
      </c>
      <c r="G1691" s="15">
        <f t="shared" si="1"/>
        <v>3</v>
      </c>
      <c r="L1691" s="24">
        <f t="shared" si="2"/>
        <v>1899</v>
      </c>
    </row>
    <row r="1692">
      <c r="A1692" s="20" t="s">
        <v>433</v>
      </c>
      <c r="B1692" s="22">
        <v>43178.0</v>
      </c>
      <c r="C1692" s="24">
        <v>338.415</v>
      </c>
      <c r="D1692" s="24">
        <v>5.120000000000001</v>
      </c>
      <c r="E1692" s="24">
        <v>0.0</v>
      </c>
      <c r="F1692" s="24">
        <v>1.0</v>
      </c>
      <c r="G1692" s="15">
        <f t="shared" si="1"/>
        <v>3</v>
      </c>
      <c r="L1692" s="24">
        <f t="shared" si="2"/>
        <v>1899</v>
      </c>
    </row>
    <row r="1693">
      <c r="A1693" s="20" t="s">
        <v>434</v>
      </c>
      <c r="B1693" s="22">
        <v>43178.0</v>
      </c>
      <c r="C1693" s="24">
        <v>1120.24</v>
      </c>
      <c r="D1693" s="24">
        <v>15.0</v>
      </c>
      <c r="E1693" s="24">
        <v>145.0358</v>
      </c>
      <c r="F1693" s="24">
        <v>0.0</v>
      </c>
      <c r="G1693" s="15">
        <f t="shared" si="1"/>
        <v>3</v>
      </c>
      <c r="L1693" s="24">
        <f t="shared" si="2"/>
        <v>1900</v>
      </c>
    </row>
    <row r="1694">
      <c r="A1694" s="20" t="s">
        <v>434</v>
      </c>
      <c r="B1694" s="22">
        <v>43178.0</v>
      </c>
      <c r="C1694" s="24">
        <v>255.145</v>
      </c>
      <c r="D1694" s="24">
        <v>3.28</v>
      </c>
      <c r="E1694" s="24">
        <v>271.42895000000004</v>
      </c>
      <c r="F1694" s="24">
        <v>1.0</v>
      </c>
      <c r="G1694" s="15">
        <f t="shared" si="1"/>
        <v>3</v>
      </c>
      <c r="L1694" s="24">
        <f t="shared" si="2"/>
        <v>1900</v>
      </c>
    </row>
    <row r="1695">
      <c r="A1695" s="20" t="s">
        <v>435</v>
      </c>
      <c r="B1695" s="22">
        <v>43178.0</v>
      </c>
      <c r="C1695" s="23">
        <v>19216.890000000003</v>
      </c>
      <c r="D1695" s="24">
        <v>252.32</v>
      </c>
      <c r="E1695" s="24">
        <v>373.854</v>
      </c>
      <c r="F1695" s="24">
        <v>0.0</v>
      </c>
      <c r="G1695" s="15">
        <f t="shared" si="1"/>
        <v>3</v>
      </c>
      <c r="L1695" s="24">
        <f t="shared" si="2"/>
        <v>1901</v>
      </c>
    </row>
    <row r="1696">
      <c r="A1696" s="20" t="s">
        <v>435</v>
      </c>
      <c r="B1696" s="22">
        <v>43178.0</v>
      </c>
      <c r="C1696" s="23">
        <v>4585.075000000001</v>
      </c>
      <c r="D1696" s="24">
        <v>57.04</v>
      </c>
      <c r="E1696" s="24">
        <v>413.01065</v>
      </c>
      <c r="F1696" s="24">
        <v>1.0</v>
      </c>
      <c r="G1696" s="15">
        <f t="shared" si="1"/>
        <v>3</v>
      </c>
      <c r="L1696" s="24">
        <f t="shared" si="2"/>
        <v>1901</v>
      </c>
    </row>
    <row r="1697">
      <c r="A1697" s="20" t="s">
        <v>436</v>
      </c>
      <c r="B1697" s="22">
        <v>43178.0</v>
      </c>
      <c r="C1697" s="23">
        <v>20907.370000000003</v>
      </c>
      <c r="D1697" s="24">
        <v>326.16</v>
      </c>
      <c r="E1697" s="24">
        <v>2263.7433</v>
      </c>
      <c r="F1697" s="24">
        <v>0.0</v>
      </c>
      <c r="G1697" s="15">
        <f t="shared" si="1"/>
        <v>3</v>
      </c>
      <c r="L1697" s="24">
        <f t="shared" si="2"/>
        <v>1906</v>
      </c>
    </row>
    <row r="1698">
      <c r="A1698" s="20" t="s">
        <v>436</v>
      </c>
      <c r="B1698" s="22">
        <v>43178.0</v>
      </c>
      <c r="C1698" s="23">
        <v>16690.190000000002</v>
      </c>
      <c r="D1698" s="24">
        <v>270.71999999999997</v>
      </c>
      <c r="E1698" s="24">
        <v>10823.0798</v>
      </c>
      <c r="F1698" s="24">
        <v>1.0</v>
      </c>
      <c r="G1698" s="15">
        <f t="shared" si="1"/>
        <v>3</v>
      </c>
      <c r="L1698" s="24">
        <f t="shared" si="2"/>
        <v>1929</v>
      </c>
    </row>
    <row r="1699">
      <c r="A1699" s="20" t="s">
        <v>437</v>
      </c>
      <c r="B1699" s="22">
        <v>43178.0</v>
      </c>
      <c r="C1699" s="24">
        <v>2825.735</v>
      </c>
      <c r="D1699" s="24">
        <v>37.52</v>
      </c>
      <c r="E1699" s="24">
        <v>0.0</v>
      </c>
      <c r="F1699" s="24">
        <v>0.0</v>
      </c>
      <c r="G1699" s="15">
        <f t="shared" si="1"/>
        <v>3</v>
      </c>
      <c r="L1699" s="24">
        <f t="shared" si="2"/>
        <v>1899</v>
      </c>
    </row>
    <row r="1700">
      <c r="A1700" s="20" t="s">
        <v>437</v>
      </c>
      <c r="B1700" s="22">
        <v>43178.0</v>
      </c>
      <c r="C1700" s="24">
        <v>758.5600000000001</v>
      </c>
      <c r="D1700" s="24">
        <v>9.600000000000001</v>
      </c>
      <c r="E1700" s="24">
        <v>0.0</v>
      </c>
      <c r="F1700" s="24">
        <v>1.0</v>
      </c>
      <c r="G1700" s="15">
        <f t="shared" si="1"/>
        <v>3</v>
      </c>
      <c r="L1700" s="24">
        <f t="shared" si="2"/>
        <v>1899</v>
      </c>
    </row>
    <row r="1701">
      <c r="A1701" s="20" t="s">
        <v>438</v>
      </c>
      <c r="B1701" s="22">
        <v>43178.0</v>
      </c>
      <c r="C1701" s="23">
        <v>4101.900000000001</v>
      </c>
      <c r="D1701" s="24">
        <v>57.96000000000001</v>
      </c>
      <c r="E1701" s="24">
        <v>0.64025</v>
      </c>
      <c r="F1701" s="24">
        <v>0.0</v>
      </c>
      <c r="G1701" s="15">
        <f t="shared" si="1"/>
        <v>3</v>
      </c>
      <c r="L1701" s="24">
        <f t="shared" si="2"/>
        <v>1899</v>
      </c>
    </row>
    <row r="1702">
      <c r="A1702" s="20" t="s">
        <v>438</v>
      </c>
      <c r="B1702" s="22">
        <v>43178.0</v>
      </c>
      <c r="C1702" s="24">
        <v>2898.5000000000005</v>
      </c>
      <c r="D1702" s="24">
        <v>44.56</v>
      </c>
      <c r="E1702" s="24">
        <v>11.27945</v>
      </c>
      <c r="F1702" s="24">
        <v>1.0</v>
      </c>
      <c r="G1702" s="15">
        <f t="shared" si="1"/>
        <v>3</v>
      </c>
      <c r="L1702" s="24">
        <f t="shared" si="2"/>
        <v>1900</v>
      </c>
    </row>
    <row r="1703">
      <c r="A1703" s="20" t="s">
        <v>439</v>
      </c>
      <c r="B1703" s="22">
        <v>43178.0</v>
      </c>
      <c r="C1703" s="24">
        <v>290.18000000000006</v>
      </c>
      <c r="D1703" s="24">
        <v>4.16</v>
      </c>
      <c r="E1703" s="24">
        <v>56.320550000000004</v>
      </c>
      <c r="F1703" s="24">
        <v>0.0</v>
      </c>
      <c r="G1703" s="15">
        <f t="shared" si="1"/>
        <v>3</v>
      </c>
      <c r="L1703" s="24">
        <f t="shared" si="2"/>
        <v>1900</v>
      </c>
    </row>
    <row r="1704">
      <c r="A1704" s="20" t="s">
        <v>439</v>
      </c>
      <c r="B1704" s="22">
        <v>43178.0</v>
      </c>
      <c r="C1704" s="24">
        <v>256.46500000000003</v>
      </c>
      <c r="D1704" s="24">
        <v>4.24</v>
      </c>
      <c r="E1704" s="24">
        <v>866.13995</v>
      </c>
      <c r="F1704" s="24">
        <v>1.0</v>
      </c>
      <c r="G1704" s="15">
        <f t="shared" si="1"/>
        <v>3</v>
      </c>
      <c r="L1704" s="24">
        <f t="shared" si="2"/>
        <v>1902</v>
      </c>
    </row>
    <row r="1705">
      <c r="A1705" s="20" t="s">
        <v>440</v>
      </c>
      <c r="B1705" s="22">
        <v>43185.0</v>
      </c>
      <c r="C1705" s="24">
        <v>0.77</v>
      </c>
      <c r="D1705" s="24">
        <v>0.0</v>
      </c>
      <c r="E1705" s="24">
        <v>0.0</v>
      </c>
      <c r="F1705" s="24">
        <v>0.0</v>
      </c>
      <c r="G1705" s="15">
        <f t="shared" si="1"/>
        <v>3</v>
      </c>
      <c r="L1705" s="24">
        <f t="shared" si="2"/>
        <v>1899</v>
      </c>
    </row>
    <row r="1706">
      <c r="A1706" s="20" t="s">
        <v>427</v>
      </c>
      <c r="B1706" s="22">
        <v>43185.0</v>
      </c>
      <c r="C1706" s="23">
        <v>14845.820000000002</v>
      </c>
      <c r="D1706" s="24">
        <v>188.60000000000002</v>
      </c>
      <c r="E1706" s="24">
        <v>803.8653999999999</v>
      </c>
      <c r="F1706" s="24">
        <v>0.0</v>
      </c>
      <c r="G1706" s="15">
        <f t="shared" si="1"/>
        <v>3</v>
      </c>
      <c r="L1706" s="24">
        <f t="shared" si="2"/>
        <v>1902</v>
      </c>
    </row>
    <row r="1707">
      <c r="A1707" s="20" t="s">
        <v>427</v>
      </c>
      <c r="B1707" s="22">
        <v>43185.0</v>
      </c>
      <c r="C1707" s="23">
        <v>5537.565</v>
      </c>
      <c r="D1707" s="24">
        <v>80.28</v>
      </c>
      <c r="E1707" s="24">
        <v>1202.91795</v>
      </c>
      <c r="F1707" s="24">
        <v>1.0</v>
      </c>
      <c r="G1707" s="15">
        <f t="shared" si="1"/>
        <v>3</v>
      </c>
      <c r="L1707" s="24">
        <f t="shared" si="2"/>
        <v>1903</v>
      </c>
    </row>
    <row r="1708">
      <c r="A1708" s="20" t="s">
        <v>428</v>
      </c>
      <c r="B1708" s="22">
        <v>43185.0</v>
      </c>
      <c r="C1708" s="23">
        <v>22653.455</v>
      </c>
      <c r="D1708" s="24">
        <v>309.08000000000004</v>
      </c>
      <c r="E1708" s="24">
        <v>58.494800000000005</v>
      </c>
      <c r="F1708" s="24">
        <v>0.0</v>
      </c>
      <c r="G1708" s="15">
        <f t="shared" si="1"/>
        <v>3</v>
      </c>
      <c r="L1708" s="24">
        <f t="shared" si="2"/>
        <v>1900</v>
      </c>
    </row>
    <row r="1709">
      <c r="A1709" s="20" t="s">
        <v>428</v>
      </c>
      <c r="B1709" s="22">
        <v>43185.0</v>
      </c>
      <c r="C1709" s="24">
        <v>2177.56</v>
      </c>
      <c r="D1709" s="24">
        <v>28.960000000000004</v>
      </c>
      <c r="E1709" s="24">
        <v>70.81945</v>
      </c>
      <c r="F1709" s="24">
        <v>1.0</v>
      </c>
      <c r="G1709" s="15">
        <f t="shared" si="1"/>
        <v>3</v>
      </c>
      <c r="L1709" s="24">
        <f t="shared" si="2"/>
        <v>1900</v>
      </c>
    </row>
    <row r="1710">
      <c r="A1710" s="20" t="s">
        <v>429</v>
      </c>
      <c r="B1710" s="22">
        <v>43185.0</v>
      </c>
      <c r="C1710" s="23">
        <v>64446.8</v>
      </c>
      <c r="D1710" s="24">
        <v>754.52</v>
      </c>
      <c r="E1710" s="24">
        <v>0.0</v>
      </c>
      <c r="F1710" s="24">
        <v>0.0</v>
      </c>
      <c r="G1710" s="15">
        <f t="shared" si="1"/>
        <v>3</v>
      </c>
      <c r="L1710" s="24">
        <f t="shared" si="2"/>
        <v>1899</v>
      </c>
    </row>
    <row r="1711">
      <c r="A1711" s="20" t="s">
        <v>429</v>
      </c>
      <c r="B1711" s="22">
        <v>43185.0</v>
      </c>
      <c r="C1711" s="23">
        <v>15534.695000000002</v>
      </c>
      <c r="D1711" s="24">
        <v>208.16</v>
      </c>
      <c r="E1711" s="24">
        <v>0.0</v>
      </c>
      <c r="F1711" s="24">
        <v>1.0</v>
      </c>
      <c r="G1711" s="15">
        <f t="shared" si="1"/>
        <v>3</v>
      </c>
      <c r="L1711" s="24">
        <f t="shared" si="2"/>
        <v>1899</v>
      </c>
    </row>
    <row r="1712">
      <c r="A1712" s="20" t="s">
        <v>430</v>
      </c>
      <c r="B1712" s="22">
        <v>43185.0</v>
      </c>
      <c r="C1712" s="24">
        <v>304.315</v>
      </c>
      <c r="D1712" s="24">
        <v>4.16</v>
      </c>
      <c r="E1712" s="24">
        <v>29.8974</v>
      </c>
      <c r="F1712" s="24">
        <v>0.0</v>
      </c>
      <c r="G1712" s="15">
        <f t="shared" si="1"/>
        <v>3</v>
      </c>
      <c r="L1712" s="24">
        <f t="shared" si="2"/>
        <v>1900</v>
      </c>
    </row>
    <row r="1713">
      <c r="A1713" s="20" t="s">
        <v>430</v>
      </c>
      <c r="B1713" s="22">
        <v>43185.0</v>
      </c>
      <c r="C1713" s="24">
        <v>151.195</v>
      </c>
      <c r="D1713" s="24">
        <v>2.2399999999999998</v>
      </c>
      <c r="E1713" s="24">
        <v>126.83775</v>
      </c>
      <c r="F1713" s="24">
        <v>1.0</v>
      </c>
      <c r="G1713" s="15">
        <f t="shared" si="1"/>
        <v>3</v>
      </c>
      <c r="L1713" s="24">
        <f t="shared" si="2"/>
        <v>1900</v>
      </c>
    </row>
    <row r="1714">
      <c r="A1714" s="20" t="s">
        <v>431</v>
      </c>
      <c r="B1714" s="22">
        <v>43185.0</v>
      </c>
      <c r="C1714" s="23">
        <v>8134.885000000001</v>
      </c>
      <c r="D1714" s="24">
        <v>114.88</v>
      </c>
      <c r="E1714" s="24">
        <v>274.37735000000004</v>
      </c>
      <c r="F1714" s="24">
        <v>0.0</v>
      </c>
      <c r="G1714" s="15">
        <f t="shared" si="1"/>
        <v>3</v>
      </c>
      <c r="L1714" s="24">
        <f t="shared" si="2"/>
        <v>1900</v>
      </c>
    </row>
    <row r="1715">
      <c r="A1715" s="20" t="s">
        <v>431</v>
      </c>
      <c r="B1715" s="22">
        <v>43185.0</v>
      </c>
      <c r="C1715" s="23">
        <v>3472.3150000000005</v>
      </c>
      <c r="D1715" s="24">
        <v>49.760000000000005</v>
      </c>
      <c r="E1715" s="24">
        <v>559.76895</v>
      </c>
      <c r="F1715" s="24">
        <v>1.0</v>
      </c>
      <c r="G1715" s="15">
        <f t="shared" si="1"/>
        <v>3</v>
      </c>
      <c r="L1715" s="24">
        <f t="shared" si="2"/>
        <v>1901</v>
      </c>
    </row>
    <row r="1716">
      <c r="A1716" s="20" t="s">
        <v>432</v>
      </c>
      <c r="B1716" s="22">
        <v>43185.0</v>
      </c>
      <c r="C1716" s="24">
        <v>1002.5950000000001</v>
      </c>
      <c r="D1716" s="24">
        <v>17.52</v>
      </c>
      <c r="E1716" s="24">
        <v>56.3082</v>
      </c>
      <c r="F1716" s="24">
        <v>0.0</v>
      </c>
      <c r="G1716" s="15">
        <f t="shared" si="1"/>
        <v>3</v>
      </c>
      <c r="L1716" s="24">
        <f t="shared" si="2"/>
        <v>1900</v>
      </c>
    </row>
    <row r="1717">
      <c r="A1717" s="20" t="s">
        <v>432</v>
      </c>
      <c r="B1717" s="22">
        <v>43185.0</v>
      </c>
      <c r="C1717" s="24">
        <v>930.49</v>
      </c>
      <c r="D1717" s="24">
        <v>18.48</v>
      </c>
      <c r="E1717" s="24">
        <v>176.1422</v>
      </c>
      <c r="F1717" s="24">
        <v>1.0</v>
      </c>
      <c r="G1717" s="15">
        <f t="shared" si="1"/>
        <v>3</v>
      </c>
      <c r="L1717" s="24">
        <f t="shared" si="2"/>
        <v>1900</v>
      </c>
    </row>
    <row r="1718">
      <c r="A1718" s="20" t="s">
        <v>433</v>
      </c>
      <c r="B1718" s="22">
        <v>43185.0</v>
      </c>
      <c r="C1718" s="24">
        <v>1251.4700000000003</v>
      </c>
      <c r="D1718" s="24">
        <v>16.12</v>
      </c>
      <c r="E1718" s="24">
        <v>0.0</v>
      </c>
      <c r="F1718" s="24">
        <v>0.0</v>
      </c>
      <c r="G1718" s="15">
        <f t="shared" si="1"/>
        <v>3</v>
      </c>
      <c r="L1718" s="24">
        <f t="shared" si="2"/>
        <v>1899</v>
      </c>
    </row>
    <row r="1719">
      <c r="A1719" s="20" t="s">
        <v>433</v>
      </c>
      <c r="B1719" s="22">
        <v>43185.0</v>
      </c>
      <c r="C1719" s="24">
        <v>480.15000000000003</v>
      </c>
      <c r="D1719" s="24">
        <v>7.88</v>
      </c>
      <c r="E1719" s="24">
        <v>0.0</v>
      </c>
      <c r="F1719" s="24">
        <v>1.0</v>
      </c>
      <c r="G1719" s="15">
        <f t="shared" si="1"/>
        <v>3</v>
      </c>
      <c r="L1719" s="24">
        <f t="shared" si="2"/>
        <v>1899</v>
      </c>
    </row>
    <row r="1720">
      <c r="A1720" s="20" t="s">
        <v>434</v>
      </c>
      <c r="B1720" s="22">
        <v>43185.0</v>
      </c>
      <c r="C1720" s="24">
        <v>1339.855</v>
      </c>
      <c r="D1720" s="24">
        <v>18.64</v>
      </c>
      <c r="E1720" s="24">
        <v>140.22515</v>
      </c>
      <c r="F1720" s="24">
        <v>0.0</v>
      </c>
      <c r="G1720" s="15">
        <f t="shared" si="1"/>
        <v>3</v>
      </c>
      <c r="L1720" s="24">
        <f t="shared" si="2"/>
        <v>1900</v>
      </c>
    </row>
    <row r="1721">
      <c r="A1721" s="20" t="s">
        <v>434</v>
      </c>
      <c r="B1721" s="22">
        <v>43185.0</v>
      </c>
      <c r="C1721" s="24">
        <v>404.69</v>
      </c>
      <c r="D1721" s="24">
        <v>5.760000000000001</v>
      </c>
      <c r="E1721" s="24">
        <v>353.86845</v>
      </c>
      <c r="F1721" s="24">
        <v>1.0</v>
      </c>
      <c r="G1721" s="15">
        <f t="shared" si="1"/>
        <v>3</v>
      </c>
      <c r="L1721" s="24">
        <f t="shared" si="2"/>
        <v>1900</v>
      </c>
    </row>
    <row r="1722">
      <c r="A1722" s="20" t="s">
        <v>435</v>
      </c>
      <c r="B1722" s="22">
        <v>43185.0</v>
      </c>
      <c r="C1722" s="23">
        <v>24149.785</v>
      </c>
      <c r="D1722" s="24">
        <v>308.04</v>
      </c>
      <c r="E1722" s="24">
        <v>437.29010000000005</v>
      </c>
      <c r="F1722" s="24">
        <v>0.0</v>
      </c>
      <c r="G1722" s="15">
        <f t="shared" si="1"/>
        <v>3</v>
      </c>
      <c r="L1722" s="24">
        <f t="shared" si="2"/>
        <v>1901</v>
      </c>
    </row>
    <row r="1723">
      <c r="A1723" s="20" t="s">
        <v>435</v>
      </c>
      <c r="B1723" s="22">
        <v>43185.0</v>
      </c>
      <c r="C1723" s="23">
        <v>6839.525000000001</v>
      </c>
      <c r="D1723" s="24">
        <v>86.32000000000001</v>
      </c>
      <c r="E1723" s="24">
        <v>519.7192</v>
      </c>
      <c r="F1723" s="24">
        <v>1.0</v>
      </c>
      <c r="G1723" s="15">
        <f t="shared" si="1"/>
        <v>3</v>
      </c>
      <c r="L1723" s="24">
        <f t="shared" si="2"/>
        <v>1901</v>
      </c>
    </row>
    <row r="1724">
      <c r="A1724" s="20" t="s">
        <v>436</v>
      </c>
      <c r="B1724" s="22">
        <v>43185.0</v>
      </c>
      <c r="C1724" s="23">
        <v>24864.675000000003</v>
      </c>
      <c r="D1724" s="24">
        <v>369.04</v>
      </c>
      <c r="E1724" s="24">
        <v>2341.0179</v>
      </c>
      <c r="F1724" s="24">
        <v>0.0</v>
      </c>
      <c r="G1724" s="15">
        <f t="shared" si="1"/>
        <v>3</v>
      </c>
      <c r="L1724" s="24">
        <f t="shared" si="2"/>
        <v>1906</v>
      </c>
    </row>
    <row r="1725">
      <c r="A1725" s="20" t="s">
        <v>436</v>
      </c>
      <c r="B1725" s="22">
        <v>43185.0</v>
      </c>
      <c r="C1725" s="23">
        <v>20479.855</v>
      </c>
      <c r="D1725" s="24">
        <v>319.68000000000006</v>
      </c>
      <c r="E1725" s="24">
        <v>10282.1628</v>
      </c>
      <c r="F1725" s="24">
        <v>1.0</v>
      </c>
      <c r="G1725" s="15">
        <f t="shared" si="1"/>
        <v>3</v>
      </c>
      <c r="L1725" s="24">
        <f t="shared" si="2"/>
        <v>1928</v>
      </c>
    </row>
    <row r="1726">
      <c r="A1726" s="20" t="s">
        <v>437</v>
      </c>
      <c r="B1726" s="22">
        <v>43185.0</v>
      </c>
      <c r="C1726" s="23">
        <v>3652.0550000000003</v>
      </c>
      <c r="D1726" s="24">
        <v>48.32</v>
      </c>
      <c r="E1726" s="24">
        <v>0.0</v>
      </c>
      <c r="F1726" s="24">
        <v>0.0</v>
      </c>
      <c r="G1726" s="15">
        <f t="shared" si="1"/>
        <v>3</v>
      </c>
      <c r="L1726" s="24">
        <f t="shared" si="2"/>
        <v>1899</v>
      </c>
    </row>
    <row r="1727">
      <c r="A1727" s="20" t="s">
        <v>437</v>
      </c>
      <c r="B1727" s="22">
        <v>43185.0</v>
      </c>
      <c r="C1727" s="24">
        <v>1223.255</v>
      </c>
      <c r="D1727" s="24">
        <v>14.64</v>
      </c>
      <c r="E1727" s="24">
        <v>0.0</v>
      </c>
      <c r="F1727" s="24">
        <v>1.0</v>
      </c>
      <c r="G1727" s="15">
        <f t="shared" si="1"/>
        <v>3</v>
      </c>
      <c r="L1727" s="24">
        <f t="shared" si="2"/>
        <v>1899</v>
      </c>
    </row>
    <row r="1728">
      <c r="A1728" s="20" t="s">
        <v>438</v>
      </c>
      <c r="B1728" s="22">
        <v>43185.0</v>
      </c>
      <c r="C1728" s="23">
        <v>6380.6050000000005</v>
      </c>
      <c r="D1728" s="24">
        <v>89.08</v>
      </c>
      <c r="E1728" s="24">
        <v>0.325</v>
      </c>
      <c r="F1728" s="24">
        <v>0.0</v>
      </c>
      <c r="G1728" s="15">
        <f t="shared" si="1"/>
        <v>3</v>
      </c>
      <c r="L1728" s="24">
        <f t="shared" si="2"/>
        <v>1899</v>
      </c>
    </row>
    <row r="1729">
      <c r="A1729" s="20" t="s">
        <v>438</v>
      </c>
      <c r="B1729" s="22">
        <v>43185.0</v>
      </c>
      <c r="C1729" s="23">
        <v>5122.865</v>
      </c>
      <c r="D1729" s="24">
        <v>76.48</v>
      </c>
      <c r="E1729" s="24">
        <v>10.940800000000001</v>
      </c>
      <c r="F1729" s="24">
        <v>1.0</v>
      </c>
      <c r="G1729" s="15">
        <f t="shared" si="1"/>
        <v>3</v>
      </c>
      <c r="L1729" s="24">
        <f t="shared" si="2"/>
        <v>1900</v>
      </c>
    </row>
    <row r="1730">
      <c r="A1730" s="20" t="s">
        <v>439</v>
      </c>
      <c r="B1730" s="22">
        <v>43185.0</v>
      </c>
      <c r="C1730" s="24">
        <v>404.8</v>
      </c>
      <c r="D1730" s="24">
        <v>5.84</v>
      </c>
      <c r="E1730" s="24">
        <v>42.37545</v>
      </c>
      <c r="F1730" s="24">
        <v>0.0</v>
      </c>
      <c r="G1730" s="15">
        <f t="shared" si="1"/>
        <v>3</v>
      </c>
      <c r="L1730" s="24">
        <f t="shared" si="2"/>
        <v>1900</v>
      </c>
    </row>
    <row r="1731">
      <c r="A1731" s="20" t="s">
        <v>439</v>
      </c>
      <c r="B1731" s="22">
        <v>43185.0</v>
      </c>
      <c r="C1731" s="24">
        <v>286.165</v>
      </c>
      <c r="D1731" s="24">
        <v>4.800000000000001</v>
      </c>
      <c r="E1731" s="24">
        <v>406.19930000000005</v>
      </c>
      <c r="F1731" s="24">
        <v>1.0</v>
      </c>
      <c r="G1731" s="15">
        <f t="shared" si="1"/>
        <v>3</v>
      </c>
      <c r="L1731" s="24">
        <f t="shared" si="2"/>
        <v>1901</v>
      </c>
    </row>
    <row r="1732">
      <c r="A1732" s="20" t="s">
        <v>427</v>
      </c>
      <c r="B1732" s="22">
        <v>43192.0</v>
      </c>
      <c r="C1732" s="23">
        <v>16802.170000000002</v>
      </c>
      <c r="D1732" s="24">
        <v>224.12</v>
      </c>
      <c r="E1732" s="24">
        <v>764.63075</v>
      </c>
      <c r="F1732" s="24">
        <v>0.0</v>
      </c>
      <c r="G1732" s="15">
        <f t="shared" si="1"/>
        <v>4</v>
      </c>
      <c r="L1732" s="24">
        <f t="shared" si="2"/>
        <v>1902</v>
      </c>
    </row>
    <row r="1733">
      <c r="A1733" s="20" t="s">
        <v>427</v>
      </c>
      <c r="B1733" s="22">
        <v>43192.0</v>
      </c>
      <c r="C1733" s="23">
        <v>6254.655000000001</v>
      </c>
      <c r="D1733" s="24">
        <v>97.16000000000001</v>
      </c>
      <c r="E1733" s="24">
        <v>1222.3341</v>
      </c>
      <c r="F1733" s="24">
        <v>1.0</v>
      </c>
      <c r="G1733" s="15">
        <f t="shared" si="1"/>
        <v>4</v>
      </c>
      <c r="L1733" s="24">
        <f t="shared" si="2"/>
        <v>1903</v>
      </c>
    </row>
    <row r="1734">
      <c r="A1734" s="20" t="s">
        <v>428</v>
      </c>
      <c r="B1734" s="22">
        <v>43192.0</v>
      </c>
      <c r="C1734" s="23">
        <v>24123.715000000004</v>
      </c>
      <c r="D1734" s="24">
        <v>312.48</v>
      </c>
      <c r="E1734" s="24">
        <v>55.5802</v>
      </c>
      <c r="F1734" s="24">
        <v>0.0</v>
      </c>
      <c r="G1734" s="15">
        <f t="shared" si="1"/>
        <v>4</v>
      </c>
      <c r="L1734" s="24">
        <f t="shared" si="2"/>
        <v>1900</v>
      </c>
    </row>
    <row r="1735">
      <c r="A1735" s="20" t="s">
        <v>428</v>
      </c>
      <c r="B1735" s="22">
        <v>43192.0</v>
      </c>
      <c r="C1735" s="24">
        <v>2403.61</v>
      </c>
      <c r="D1735" s="24">
        <v>30.200000000000003</v>
      </c>
      <c r="E1735" s="24">
        <v>66.3468</v>
      </c>
      <c r="F1735" s="24">
        <v>1.0</v>
      </c>
      <c r="G1735" s="15">
        <f t="shared" si="1"/>
        <v>4</v>
      </c>
      <c r="L1735" s="24">
        <f t="shared" si="2"/>
        <v>1900</v>
      </c>
    </row>
    <row r="1736">
      <c r="A1736" s="20" t="s">
        <v>429</v>
      </c>
      <c r="B1736" s="22">
        <v>43192.0</v>
      </c>
      <c r="C1736" s="23">
        <v>75106.35</v>
      </c>
      <c r="D1736" s="24">
        <v>875.0</v>
      </c>
      <c r="E1736" s="24">
        <v>0.0</v>
      </c>
      <c r="F1736" s="24">
        <v>0.0</v>
      </c>
      <c r="G1736" s="15">
        <f t="shared" si="1"/>
        <v>4</v>
      </c>
      <c r="L1736" s="24">
        <f t="shared" si="2"/>
        <v>1899</v>
      </c>
    </row>
    <row r="1737">
      <c r="A1737" s="20" t="s">
        <v>429</v>
      </c>
      <c r="B1737" s="22">
        <v>43192.0</v>
      </c>
      <c r="C1737" s="23">
        <v>20230.100000000002</v>
      </c>
      <c r="D1737" s="24">
        <v>269.92</v>
      </c>
      <c r="E1737" s="24">
        <v>0.0</v>
      </c>
      <c r="F1737" s="24">
        <v>1.0</v>
      </c>
      <c r="G1737" s="15">
        <f t="shared" si="1"/>
        <v>4</v>
      </c>
      <c r="L1737" s="24">
        <f t="shared" si="2"/>
        <v>1899</v>
      </c>
    </row>
    <row r="1738">
      <c r="A1738" s="20" t="s">
        <v>430</v>
      </c>
      <c r="B1738" s="22">
        <v>43192.0</v>
      </c>
      <c r="C1738" s="24">
        <v>899.5250000000001</v>
      </c>
      <c r="D1738" s="24">
        <v>12.520000000000001</v>
      </c>
      <c r="E1738" s="24">
        <v>83.70375000000001</v>
      </c>
      <c r="F1738" s="24">
        <v>0.0</v>
      </c>
      <c r="G1738" s="15">
        <f t="shared" si="1"/>
        <v>4</v>
      </c>
      <c r="L1738" s="24">
        <f t="shared" si="2"/>
        <v>1900</v>
      </c>
    </row>
    <row r="1739">
      <c r="A1739" s="20" t="s">
        <v>430</v>
      </c>
      <c r="B1739" s="22">
        <v>43192.0</v>
      </c>
      <c r="C1739" s="24">
        <v>659.0100000000001</v>
      </c>
      <c r="D1739" s="24">
        <v>9.08</v>
      </c>
      <c r="E1739" s="24">
        <v>605.3892000000001</v>
      </c>
      <c r="F1739" s="24">
        <v>1.0</v>
      </c>
      <c r="G1739" s="15">
        <f t="shared" si="1"/>
        <v>4</v>
      </c>
      <c r="L1739" s="24">
        <f t="shared" si="2"/>
        <v>1901</v>
      </c>
    </row>
    <row r="1740">
      <c r="A1740" s="20" t="s">
        <v>431</v>
      </c>
      <c r="B1740" s="22">
        <v>43192.0</v>
      </c>
      <c r="C1740" s="23">
        <v>9537.495</v>
      </c>
      <c r="D1740" s="24">
        <v>134.24</v>
      </c>
      <c r="E1740" s="24">
        <v>428.05555000000004</v>
      </c>
      <c r="F1740" s="24">
        <v>0.0</v>
      </c>
      <c r="G1740" s="15">
        <f t="shared" si="1"/>
        <v>4</v>
      </c>
      <c r="L1740" s="24">
        <f t="shared" si="2"/>
        <v>1901</v>
      </c>
    </row>
    <row r="1741">
      <c r="A1741" s="20" t="s">
        <v>431</v>
      </c>
      <c r="B1741" s="22">
        <v>43192.0</v>
      </c>
      <c r="C1741" s="23">
        <v>4401.32</v>
      </c>
      <c r="D1741" s="24">
        <v>63.2</v>
      </c>
      <c r="E1741" s="24">
        <v>1006.7603000000001</v>
      </c>
      <c r="F1741" s="24">
        <v>1.0</v>
      </c>
      <c r="G1741" s="15">
        <f t="shared" si="1"/>
        <v>4</v>
      </c>
      <c r="L1741" s="24">
        <f t="shared" si="2"/>
        <v>1902</v>
      </c>
    </row>
    <row r="1742">
      <c r="A1742" s="20" t="s">
        <v>432</v>
      </c>
      <c r="B1742" s="22">
        <v>43192.0</v>
      </c>
      <c r="C1742" s="24">
        <v>1449.9650000000001</v>
      </c>
      <c r="D1742" s="24">
        <v>21.52</v>
      </c>
      <c r="E1742" s="24">
        <v>63.739650000000005</v>
      </c>
      <c r="F1742" s="24">
        <v>0.0</v>
      </c>
      <c r="G1742" s="15">
        <f t="shared" si="1"/>
        <v>4</v>
      </c>
      <c r="L1742" s="24">
        <f t="shared" si="2"/>
        <v>1900</v>
      </c>
    </row>
    <row r="1743">
      <c r="A1743" s="20" t="s">
        <v>432</v>
      </c>
      <c r="B1743" s="22">
        <v>43192.0</v>
      </c>
      <c r="C1743" s="24">
        <v>1167.485</v>
      </c>
      <c r="D1743" s="24">
        <v>23.080000000000002</v>
      </c>
      <c r="E1743" s="24">
        <v>247.56875</v>
      </c>
      <c r="F1743" s="24">
        <v>1.0</v>
      </c>
      <c r="G1743" s="15">
        <f t="shared" si="1"/>
        <v>4</v>
      </c>
      <c r="L1743" s="24">
        <f t="shared" si="2"/>
        <v>1900</v>
      </c>
    </row>
    <row r="1744">
      <c r="A1744" s="20" t="s">
        <v>433</v>
      </c>
      <c r="B1744" s="22">
        <v>43192.0</v>
      </c>
      <c r="C1744" s="24">
        <v>1636.525</v>
      </c>
      <c r="D1744" s="24">
        <v>21.400000000000002</v>
      </c>
      <c r="E1744" s="24">
        <v>0.0</v>
      </c>
      <c r="F1744" s="24">
        <v>0.0</v>
      </c>
      <c r="G1744" s="15">
        <f t="shared" si="1"/>
        <v>4</v>
      </c>
      <c r="L1744" s="24">
        <f t="shared" si="2"/>
        <v>1899</v>
      </c>
    </row>
    <row r="1745">
      <c r="A1745" s="20" t="s">
        <v>433</v>
      </c>
      <c r="B1745" s="22">
        <v>43192.0</v>
      </c>
      <c r="C1745" s="24">
        <v>658.35</v>
      </c>
      <c r="D1745" s="24">
        <v>9.72</v>
      </c>
      <c r="E1745" s="24">
        <v>0.0</v>
      </c>
      <c r="F1745" s="24">
        <v>1.0</v>
      </c>
      <c r="G1745" s="15">
        <f t="shared" si="1"/>
        <v>4</v>
      </c>
      <c r="L1745" s="24">
        <f t="shared" si="2"/>
        <v>1899</v>
      </c>
    </row>
    <row r="1746">
      <c r="A1746" s="20" t="s">
        <v>434</v>
      </c>
      <c r="B1746" s="22">
        <v>43192.0</v>
      </c>
      <c r="C1746" s="24">
        <v>1492.15</v>
      </c>
      <c r="D1746" s="24">
        <v>19.72</v>
      </c>
      <c r="E1746" s="24">
        <v>150.99695</v>
      </c>
      <c r="F1746" s="24">
        <v>0.0</v>
      </c>
      <c r="G1746" s="15">
        <f t="shared" si="1"/>
        <v>4</v>
      </c>
      <c r="L1746" s="24">
        <f t="shared" si="2"/>
        <v>1900</v>
      </c>
    </row>
    <row r="1747">
      <c r="A1747" s="20" t="s">
        <v>434</v>
      </c>
      <c r="B1747" s="22">
        <v>43192.0</v>
      </c>
      <c r="C1747" s="24">
        <v>506.6050000000001</v>
      </c>
      <c r="D1747" s="24">
        <v>7.32</v>
      </c>
      <c r="E1747" s="24">
        <v>526.63</v>
      </c>
      <c r="F1747" s="24">
        <v>1.0</v>
      </c>
      <c r="G1747" s="15">
        <f t="shared" si="1"/>
        <v>4</v>
      </c>
      <c r="L1747" s="24">
        <f t="shared" si="2"/>
        <v>1901</v>
      </c>
    </row>
    <row r="1748">
      <c r="A1748" s="20" t="s">
        <v>435</v>
      </c>
      <c r="B1748" s="22">
        <v>43192.0</v>
      </c>
      <c r="C1748" s="23">
        <v>27432.735</v>
      </c>
      <c r="D1748" s="24">
        <v>347.40000000000003</v>
      </c>
      <c r="E1748" s="24">
        <v>519.5866000000001</v>
      </c>
      <c r="F1748" s="24">
        <v>0.0</v>
      </c>
      <c r="G1748" s="15">
        <f t="shared" si="1"/>
        <v>4</v>
      </c>
      <c r="L1748" s="24">
        <f t="shared" si="2"/>
        <v>1901</v>
      </c>
    </row>
    <row r="1749">
      <c r="A1749" s="20" t="s">
        <v>435</v>
      </c>
      <c r="B1749" s="22">
        <v>43192.0</v>
      </c>
      <c r="C1749" s="23">
        <v>9325.58</v>
      </c>
      <c r="D1749" s="24">
        <v>118.44000000000001</v>
      </c>
      <c r="E1749" s="24">
        <v>702.0142999999999</v>
      </c>
      <c r="F1749" s="24">
        <v>1.0</v>
      </c>
      <c r="G1749" s="15">
        <f t="shared" si="1"/>
        <v>4</v>
      </c>
      <c r="L1749" s="24">
        <f t="shared" si="2"/>
        <v>1901</v>
      </c>
    </row>
    <row r="1750">
      <c r="A1750" s="20" t="s">
        <v>436</v>
      </c>
      <c r="B1750" s="22">
        <v>43192.0</v>
      </c>
      <c r="C1750" s="23">
        <v>25526.71</v>
      </c>
      <c r="D1750" s="24">
        <v>383.84000000000003</v>
      </c>
      <c r="E1750" s="24">
        <v>2461.3589</v>
      </c>
      <c r="F1750" s="24">
        <v>0.0</v>
      </c>
      <c r="G1750" s="15">
        <f t="shared" si="1"/>
        <v>4</v>
      </c>
      <c r="L1750" s="24">
        <f t="shared" si="2"/>
        <v>1906</v>
      </c>
    </row>
    <row r="1751">
      <c r="A1751" s="20" t="s">
        <v>436</v>
      </c>
      <c r="B1751" s="22">
        <v>43192.0</v>
      </c>
      <c r="C1751" s="23">
        <v>23103.41</v>
      </c>
      <c r="D1751" s="24">
        <v>360.24</v>
      </c>
      <c r="E1751" s="24">
        <v>11257.457900000001</v>
      </c>
      <c r="F1751" s="24">
        <v>1.0</v>
      </c>
      <c r="G1751" s="15">
        <f t="shared" si="1"/>
        <v>4</v>
      </c>
      <c r="L1751" s="24">
        <f t="shared" si="2"/>
        <v>1930</v>
      </c>
    </row>
    <row r="1752">
      <c r="A1752" s="20" t="s">
        <v>437</v>
      </c>
      <c r="B1752" s="22">
        <v>43192.0</v>
      </c>
      <c r="C1752" s="23">
        <v>4328.775000000001</v>
      </c>
      <c r="D1752" s="24">
        <v>55.96000000000001</v>
      </c>
      <c r="E1752" s="24">
        <v>0.0</v>
      </c>
      <c r="F1752" s="24">
        <v>0.0</v>
      </c>
      <c r="G1752" s="15">
        <f t="shared" si="1"/>
        <v>4</v>
      </c>
      <c r="L1752" s="24">
        <f t="shared" si="2"/>
        <v>1899</v>
      </c>
    </row>
    <row r="1753">
      <c r="A1753" s="20" t="s">
        <v>437</v>
      </c>
      <c r="B1753" s="22">
        <v>43192.0</v>
      </c>
      <c r="C1753" s="24">
        <v>1517.78</v>
      </c>
      <c r="D1753" s="24">
        <v>19.44</v>
      </c>
      <c r="E1753" s="24">
        <v>0.0</v>
      </c>
      <c r="F1753" s="24">
        <v>1.0</v>
      </c>
      <c r="G1753" s="15">
        <f t="shared" si="1"/>
        <v>4</v>
      </c>
      <c r="L1753" s="24">
        <f t="shared" si="2"/>
        <v>1899</v>
      </c>
    </row>
    <row r="1754">
      <c r="A1754" s="20" t="s">
        <v>438</v>
      </c>
      <c r="B1754" s="22">
        <v>43192.0</v>
      </c>
      <c r="C1754" s="23">
        <v>7496.9400000000005</v>
      </c>
      <c r="D1754" s="24">
        <v>101.56</v>
      </c>
      <c r="E1754" s="24">
        <v>0.053950000000000005</v>
      </c>
      <c r="F1754" s="24">
        <v>0.0</v>
      </c>
      <c r="G1754" s="15">
        <f t="shared" si="1"/>
        <v>4</v>
      </c>
      <c r="L1754" s="24">
        <f t="shared" si="2"/>
        <v>1899</v>
      </c>
    </row>
    <row r="1755">
      <c r="A1755" s="20" t="s">
        <v>438</v>
      </c>
      <c r="B1755" s="22">
        <v>43192.0</v>
      </c>
      <c r="C1755" s="23">
        <v>6385.060000000001</v>
      </c>
      <c r="D1755" s="24">
        <v>92.48</v>
      </c>
      <c r="E1755" s="24">
        <v>4.313400000000001</v>
      </c>
      <c r="F1755" s="24">
        <v>1.0</v>
      </c>
      <c r="G1755" s="15">
        <f t="shared" si="1"/>
        <v>4</v>
      </c>
      <c r="L1755" s="24">
        <f t="shared" si="2"/>
        <v>1900</v>
      </c>
    </row>
    <row r="1756">
      <c r="A1756" s="20" t="s">
        <v>439</v>
      </c>
      <c r="B1756" s="22">
        <v>43192.0</v>
      </c>
      <c r="C1756" s="24">
        <v>187.77</v>
      </c>
      <c r="D1756" s="24">
        <v>2.4800000000000004</v>
      </c>
      <c r="E1756" s="24">
        <v>23.011300000000002</v>
      </c>
      <c r="F1756" s="24">
        <v>0.0</v>
      </c>
      <c r="G1756" s="15">
        <f t="shared" si="1"/>
        <v>4</v>
      </c>
      <c r="L1756" s="24">
        <f t="shared" si="2"/>
        <v>1900</v>
      </c>
    </row>
    <row r="1757">
      <c r="A1757" s="20" t="s">
        <v>439</v>
      </c>
      <c r="B1757" s="22">
        <v>43192.0</v>
      </c>
      <c r="C1757" s="24">
        <v>170.5</v>
      </c>
      <c r="D1757" s="24">
        <v>1.6800000000000002</v>
      </c>
      <c r="E1757" s="24">
        <v>280.3489</v>
      </c>
      <c r="F1757" s="24">
        <v>1.0</v>
      </c>
      <c r="G1757" s="15">
        <f t="shared" si="1"/>
        <v>4</v>
      </c>
      <c r="L1757" s="24">
        <f t="shared" si="2"/>
        <v>1900</v>
      </c>
    </row>
    <row r="1758">
      <c r="A1758" s="20" t="s">
        <v>427</v>
      </c>
      <c r="B1758" s="22">
        <v>43199.0</v>
      </c>
      <c r="C1758" s="23">
        <v>16980.755</v>
      </c>
      <c r="D1758" s="24">
        <v>228.64000000000001</v>
      </c>
      <c r="E1758" s="24">
        <v>829.543</v>
      </c>
      <c r="F1758" s="24">
        <v>0.0</v>
      </c>
      <c r="G1758" s="15">
        <f t="shared" si="1"/>
        <v>4</v>
      </c>
      <c r="L1758" s="24">
        <f t="shared" si="2"/>
        <v>1902</v>
      </c>
    </row>
    <row r="1759">
      <c r="A1759" s="20" t="s">
        <v>427</v>
      </c>
      <c r="B1759" s="22">
        <v>43199.0</v>
      </c>
      <c r="C1759" s="23">
        <v>7124.3150000000005</v>
      </c>
      <c r="D1759" s="24">
        <v>109.36</v>
      </c>
      <c r="E1759" s="24">
        <v>1384.9881500000001</v>
      </c>
      <c r="F1759" s="24">
        <v>1.0</v>
      </c>
      <c r="G1759" s="15">
        <f t="shared" si="1"/>
        <v>4</v>
      </c>
      <c r="L1759" s="24">
        <f t="shared" si="2"/>
        <v>1903</v>
      </c>
    </row>
    <row r="1760">
      <c r="A1760" s="20" t="s">
        <v>428</v>
      </c>
      <c r="B1760" s="22">
        <v>43199.0</v>
      </c>
      <c r="C1760" s="23">
        <v>21838.025</v>
      </c>
      <c r="D1760" s="24">
        <v>292.08000000000004</v>
      </c>
      <c r="E1760" s="24">
        <v>50.971050000000005</v>
      </c>
      <c r="F1760" s="24">
        <v>0.0</v>
      </c>
      <c r="G1760" s="15">
        <f t="shared" si="1"/>
        <v>4</v>
      </c>
      <c r="L1760" s="24">
        <f t="shared" si="2"/>
        <v>1900</v>
      </c>
    </row>
    <row r="1761">
      <c r="A1761" s="20" t="s">
        <v>428</v>
      </c>
      <c r="B1761" s="22">
        <v>43199.0</v>
      </c>
      <c r="C1761" s="24">
        <v>2340.3050000000003</v>
      </c>
      <c r="D1761" s="24">
        <v>30.24</v>
      </c>
      <c r="E1761" s="24">
        <v>60.00215000000001</v>
      </c>
      <c r="F1761" s="24">
        <v>1.0</v>
      </c>
      <c r="G1761" s="15">
        <f t="shared" si="1"/>
        <v>4</v>
      </c>
      <c r="L1761" s="24">
        <f t="shared" si="2"/>
        <v>1900</v>
      </c>
    </row>
    <row r="1762">
      <c r="A1762" s="20" t="s">
        <v>429</v>
      </c>
      <c r="B1762" s="22">
        <v>43199.0</v>
      </c>
      <c r="C1762" s="23">
        <v>70532.495</v>
      </c>
      <c r="D1762" s="24">
        <v>871.04</v>
      </c>
      <c r="E1762" s="24">
        <v>0.0</v>
      </c>
      <c r="F1762" s="24">
        <v>0.0</v>
      </c>
      <c r="G1762" s="15">
        <f t="shared" si="1"/>
        <v>4</v>
      </c>
      <c r="L1762" s="24">
        <f t="shared" si="2"/>
        <v>1899</v>
      </c>
    </row>
    <row r="1763">
      <c r="A1763" s="20" t="s">
        <v>429</v>
      </c>
      <c r="B1763" s="22">
        <v>43199.0</v>
      </c>
      <c r="C1763" s="23">
        <v>21270.040000000005</v>
      </c>
      <c r="D1763" s="24">
        <v>282.84000000000003</v>
      </c>
      <c r="E1763" s="24">
        <v>0.0</v>
      </c>
      <c r="F1763" s="24">
        <v>1.0</v>
      </c>
      <c r="G1763" s="15">
        <f t="shared" si="1"/>
        <v>4</v>
      </c>
      <c r="L1763" s="24">
        <f t="shared" si="2"/>
        <v>1899</v>
      </c>
    </row>
    <row r="1764">
      <c r="A1764" s="20" t="s">
        <v>430</v>
      </c>
      <c r="B1764" s="22">
        <v>43199.0</v>
      </c>
      <c r="C1764" s="24">
        <v>661.9250000000001</v>
      </c>
      <c r="D1764" s="24">
        <v>9.76</v>
      </c>
      <c r="E1764" s="24">
        <v>86.38239999999999</v>
      </c>
      <c r="F1764" s="24">
        <v>0.0</v>
      </c>
      <c r="G1764" s="15">
        <f t="shared" si="1"/>
        <v>4</v>
      </c>
      <c r="L1764" s="24">
        <f t="shared" si="2"/>
        <v>1900</v>
      </c>
    </row>
    <row r="1765">
      <c r="A1765" s="20" t="s">
        <v>430</v>
      </c>
      <c r="B1765" s="22">
        <v>43199.0</v>
      </c>
      <c r="C1765" s="24">
        <v>672.375</v>
      </c>
      <c r="D1765" s="24">
        <v>9.28</v>
      </c>
      <c r="E1765" s="24">
        <v>908.9964</v>
      </c>
      <c r="F1765" s="24">
        <v>1.0</v>
      </c>
      <c r="G1765" s="15">
        <f t="shared" si="1"/>
        <v>4</v>
      </c>
      <c r="L1765" s="24">
        <f t="shared" si="2"/>
        <v>1902</v>
      </c>
    </row>
    <row r="1766">
      <c r="A1766" s="20" t="s">
        <v>431</v>
      </c>
      <c r="B1766" s="22">
        <v>43199.0</v>
      </c>
      <c r="C1766" s="23">
        <v>8433.480000000001</v>
      </c>
      <c r="D1766" s="24">
        <v>115.68</v>
      </c>
      <c r="E1766" s="24">
        <v>363.14005000000003</v>
      </c>
      <c r="F1766" s="24">
        <v>0.0</v>
      </c>
      <c r="G1766" s="15">
        <f t="shared" si="1"/>
        <v>4</v>
      </c>
      <c r="L1766" s="24">
        <f t="shared" si="2"/>
        <v>1900</v>
      </c>
    </row>
    <row r="1767">
      <c r="A1767" s="20" t="s">
        <v>431</v>
      </c>
      <c r="B1767" s="22">
        <v>43199.0</v>
      </c>
      <c r="C1767" s="23">
        <v>3688.7400000000002</v>
      </c>
      <c r="D1767" s="24">
        <v>53.2</v>
      </c>
      <c r="E1767" s="24">
        <v>785.89745</v>
      </c>
      <c r="F1767" s="24">
        <v>1.0</v>
      </c>
      <c r="G1767" s="15">
        <f t="shared" si="1"/>
        <v>4</v>
      </c>
      <c r="L1767" s="24">
        <f t="shared" si="2"/>
        <v>1902</v>
      </c>
    </row>
    <row r="1768">
      <c r="A1768" s="20" t="s">
        <v>432</v>
      </c>
      <c r="B1768" s="22">
        <v>43199.0</v>
      </c>
      <c r="C1768" s="24">
        <v>1706.8700000000001</v>
      </c>
      <c r="D1768" s="24">
        <v>25.480000000000004</v>
      </c>
      <c r="E1768" s="24">
        <v>82.24125000000001</v>
      </c>
      <c r="F1768" s="24">
        <v>0.0</v>
      </c>
      <c r="G1768" s="15">
        <f t="shared" si="1"/>
        <v>4</v>
      </c>
      <c r="L1768" s="24">
        <f t="shared" si="2"/>
        <v>1900</v>
      </c>
    </row>
    <row r="1769">
      <c r="A1769" s="20" t="s">
        <v>432</v>
      </c>
      <c r="B1769" s="22">
        <v>43199.0</v>
      </c>
      <c r="C1769" s="24">
        <v>1393.15</v>
      </c>
      <c r="D1769" s="24">
        <v>27.6</v>
      </c>
      <c r="E1769" s="24">
        <v>261.3234</v>
      </c>
      <c r="F1769" s="24">
        <v>1.0</v>
      </c>
      <c r="G1769" s="15">
        <f t="shared" si="1"/>
        <v>4</v>
      </c>
      <c r="L1769" s="24">
        <f t="shared" si="2"/>
        <v>1900</v>
      </c>
    </row>
    <row r="1770">
      <c r="A1770" s="20" t="s">
        <v>433</v>
      </c>
      <c r="B1770" s="22">
        <v>43199.0</v>
      </c>
      <c r="C1770" s="24">
        <v>1624.2050000000002</v>
      </c>
      <c r="D1770" s="24">
        <v>21.240000000000002</v>
      </c>
      <c r="E1770" s="24">
        <v>0.0</v>
      </c>
      <c r="F1770" s="24">
        <v>0.0</v>
      </c>
      <c r="G1770" s="15">
        <f t="shared" si="1"/>
        <v>4</v>
      </c>
      <c r="L1770" s="24">
        <f t="shared" si="2"/>
        <v>1899</v>
      </c>
    </row>
    <row r="1771">
      <c r="A1771" s="20" t="s">
        <v>433</v>
      </c>
      <c r="B1771" s="22">
        <v>43199.0</v>
      </c>
      <c r="C1771" s="24">
        <v>726.2200000000001</v>
      </c>
      <c r="D1771" s="24">
        <v>10.120000000000001</v>
      </c>
      <c r="E1771" s="24">
        <v>0.0</v>
      </c>
      <c r="F1771" s="24">
        <v>1.0</v>
      </c>
      <c r="G1771" s="15">
        <f t="shared" si="1"/>
        <v>4</v>
      </c>
      <c r="L1771" s="24">
        <f t="shared" si="2"/>
        <v>1899</v>
      </c>
    </row>
    <row r="1772">
      <c r="A1772" s="20" t="s">
        <v>434</v>
      </c>
      <c r="B1772" s="22">
        <v>43199.0</v>
      </c>
      <c r="C1772" s="24">
        <v>1338.0400000000002</v>
      </c>
      <c r="D1772" s="24">
        <v>19.16</v>
      </c>
      <c r="E1772" s="24">
        <v>130.45045000000002</v>
      </c>
      <c r="F1772" s="24">
        <v>0.0</v>
      </c>
      <c r="G1772" s="15">
        <f t="shared" si="1"/>
        <v>4</v>
      </c>
      <c r="L1772" s="24">
        <f t="shared" si="2"/>
        <v>1900</v>
      </c>
    </row>
    <row r="1773">
      <c r="A1773" s="20" t="s">
        <v>434</v>
      </c>
      <c r="B1773" s="22">
        <v>43199.0</v>
      </c>
      <c r="C1773" s="24">
        <v>513.48</v>
      </c>
      <c r="D1773" s="24">
        <v>8.64</v>
      </c>
      <c r="E1773" s="24">
        <v>515.4298500000001</v>
      </c>
      <c r="F1773" s="24">
        <v>1.0</v>
      </c>
      <c r="G1773" s="15">
        <f t="shared" si="1"/>
        <v>4</v>
      </c>
      <c r="L1773" s="24">
        <f t="shared" si="2"/>
        <v>1901</v>
      </c>
    </row>
    <row r="1774">
      <c r="A1774" s="20" t="s">
        <v>435</v>
      </c>
      <c r="B1774" s="22">
        <v>43199.0</v>
      </c>
      <c r="C1774" s="23">
        <v>24595.065000000002</v>
      </c>
      <c r="D1774" s="24">
        <v>317.08000000000004</v>
      </c>
      <c r="E1774" s="24">
        <v>505.7533</v>
      </c>
      <c r="F1774" s="24">
        <v>0.0</v>
      </c>
      <c r="G1774" s="15">
        <f t="shared" si="1"/>
        <v>4</v>
      </c>
      <c r="L1774" s="24">
        <f t="shared" si="2"/>
        <v>1901</v>
      </c>
    </row>
    <row r="1775">
      <c r="A1775" s="20" t="s">
        <v>435</v>
      </c>
      <c r="B1775" s="22">
        <v>43199.0</v>
      </c>
      <c r="C1775" s="23">
        <v>9166.410000000002</v>
      </c>
      <c r="D1775" s="24">
        <v>116.84000000000002</v>
      </c>
      <c r="E1775" s="24">
        <v>664.6464500000001</v>
      </c>
      <c r="F1775" s="24">
        <v>1.0</v>
      </c>
      <c r="G1775" s="15">
        <f t="shared" si="1"/>
        <v>4</v>
      </c>
      <c r="L1775" s="24">
        <f t="shared" si="2"/>
        <v>1901</v>
      </c>
    </row>
    <row r="1776">
      <c r="A1776" s="20" t="s">
        <v>436</v>
      </c>
      <c r="B1776" s="22">
        <v>43199.0</v>
      </c>
      <c r="C1776" s="23">
        <v>29160.285</v>
      </c>
      <c r="D1776" s="24">
        <v>436.44</v>
      </c>
      <c r="E1776" s="24">
        <v>3398.9208500000004</v>
      </c>
      <c r="F1776" s="24">
        <v>0.0</v>
      </c>
      <c r="G1776" s="15">
        <f t="shared" si="1"/>
        <v>4</v>
      </c>
      <c r="L1776" s="24">
        <f t="shared" si="2"/>
        <v>1909</v>
      </c>
    </row>
    <row r="1777">
      <c r="A1777" s="20" t="s">
        <v>436</v>
      </c>
      <c r="B1777" s="22">
        <v>43199.0</v>
      </c>
      <c r="C1777" s="23">
        <v>27528.050000000003</v>
      </c>
      <c r="D1777" s="24">
        <v>420.08000000000004</v>
      </c>
      <c r="E1777" s="24">
        <v>16963.4231</v>
      </c>
      <c r="F1777" s="24">
        <v>1.0</v>
      </c>
      <c r="G1777" s="15">
        <f t="shared" si="1"/>
        <v>4</v>
      </c>
      <c r="L1777" s="24">
        <f t="shared" si="2"/>
        <v>1946</v>
      </c>
    </row>
    <row r="1778">
      <c r="A1778" s="20" t="s">
        <v>437</v>
      </c>
      <c r="B1778" s="22">
        <v>43199.0</v>
      </c>
      <c r="C1778" s="23">
        <v>3691.3250000000003</v>
      </c>
      <c r="D1778" s="24">
        <v>48.04</v>
      </c>
      <c r="E1778" s="24">
        <v>0.0</v>
      </c>
      <c r="F1778" s="24">
        <v>0.0</v>
      </c>
      <c r="G1778" s="15">
        <f t="shared" si="1"/>
        <v>4</v>
      </c>
      <c r="L1778" s="24">
        <f t="shared" si="2"/>
        <v>1899</v>
      </c>
    </row>
    <row r="1779">
      <c r="A1779" s="20" t="s">
        <v>437</v>
      </c>
      <c r="B1779" s="22">
        <v>43199.0</v>
      </c>
      <c r="C1779" s="24">
        <v>1529.7150000000001</v>
      </c>
      <c r="D1779" s="24">
        <v>19.72</v>
      </c>
      <c r="E1779" s="24">
        <v>0.0</v>
      </c>
      <c r="F1779" s="24">
        <v>1.0</v>
      </c>
      <c r="G1779" s="15">
        <f t="shared" si="1"/>
        <v>4</v>
      </c>
      <c r="L1779" s="24">
        <f t="shared" si="2"/>
        <v>1899</v>
      </c>
    </row>
    <row r="1780">
      <c r="A1780" s="20" t="s">
        <v>438</v>
      </c>
      <c r="B1780" s="22">
        <v>43199.0</v>
      </c>
      <c r="C1780" s="23">
        <v>6242.885000000001</v>
      </c>
      <c r="D1780" s="24">
        <v>89.48</v>
      </c>
      <c r="E1780" s="24">
        <v>0.10205</v>
      </c>
      <c r="F1780" s="24">
        <v>0.0</v>
      </c>
      <c r="G1780" s="15">
        <f t="shared" si="1"/>
        <v>4</v>
      </c>
      <c r="L1780" s="24">
        <f t="shared" si="2"/>
        <v>1899</v>
      </c>
    </row>
    <row r="1781">
      <c r="A1781" s="20" t="s">
        <v>438</v>
      </c>
      <c r="B1781" s="22">
        <v>43199.0</v>
      </c>
      <c r="C1781" s="23">
        <v>5376.360000000001</v>
      </c>
      <c r="D1781" s="24">
        <v>76.88</v>
      </c>
      <c r="E1781" s="24">
        <v>0.11309999999999999</v>
      </c>
      <c r="F1781" s="24">
        <v>1.0</v>
      </c>
      <c r="G1781" s="15">
        <f t="shared" si="1"/>
        <v>4</v>
      </c>
      <c r="L1781" s="24">
        <f t="shared" si="2"/>
        <v>1899</v>
      </c>
    </row>
    <row r="1782">
      <c r="A1782" s="20" t="s">
        <v>439</v>
      </c>
      <c r="B1782" s="22">
        <v>43199.0</v>
      </c>
      <c r="C1782" s="24">
        <v>939.6200000000001</v>
      </c>
      <c r="D1782" s="24">
        <v>13.12</v>
      </c>
      <c r="E1782" s="24">
        <v>28.41865</v>
      </c>
      <c r="F1782" s="24">
        <v>0.0</v>
      </c>
      <c r="G1782" s="15">
        <f t="shared" si="1"/>
        <v>4</v>
      </c>
      <c r="L1782" s="24">
        <f t="shared" si="2"/>
        <v>1900</v>
      </c>
    </row>
    <row r="1783">
      <c r="A1783" s="20" t="s">
        <v>439</v>
      </c>
      <c r="B1783" s="22">
        <v>43199.0</v>
      </c>
      <c r="C1783" s="24">
        <v>1014.9700000000001</v>
      </c>
      <c r="D1783" s="24">
        <v>15.480000000000002</v>
      </c>
      <c r="E1783" s="24">
        <v>300.4937</v>
      </c>
      <c r="F1783" s="24">
        <v>1.0</v>
      </c>
      <c r="G1783" s="15">
        <f t="shared" si="1"/>
        <v>4</v>
      </c>
      <c r="L1783" s="24">
        <f t="shared" si="2"/>
        <v>1900</v>
      </c>
    </row>
    <row r="1784">
      <c r="A1784" s="20" t="s">
        <v>427</v>
      </c>
      <c r="B1784" s="22">
        <v>43206.0</v>
      </c>
      <c r="C1784" s="23">
        <v>12599.400000000001</v>
      </c>
      <c r="D1784" s="24">
        <v>161.60000000000002</v>
      </c>
      <c r="E1784" s="24">
        <v>561.4947</v>
      </c>
      <c r="F1784" s="24">
        <v>0.0</v>
      </c>
      <c r="G1784" s="15">
        <f t="shared" si="1"/>
        <v>4</v>
      </c>
      <c r="L1784" s="24">
        <f t="shared" si="2"/>
        <v>1901</v>
      </c>
    </row>
    <row r="1785">
      <c r="A1785" s="20" t="s">
        <v>427</v>
      </c>
      <c r="B1785" s="22">
        <v>43206.0</v>
      </c>
      <c r="C1785" s="23">
        <v>5525.575000000001</v>
      </c>
      <c r="D1785" s="24">
        <v>83.28</v>
      </c>
      <c r="E1785" s="24">
        <v>1072.2361</v>
      </c>
      <c r="F1785" s="24">
        <v>1.0</v>
      </c>
      <c r="G1785" s="15">
        <f t="shared" si="1"/>
        <v>4</v>
      </c>
      <c r="L1785" s="24">
        <f t="shared" si="2"/>
        <v>1902</v>
      </c>
    </row>
    <row r="1786">
      <c r="A1786" s="20" t="s">
        <v>428</v>
      </c>
      <c r="B1786" s="22">
        <v>43206.0</v>
      </c>
      <c r="C1786" s="23">
        <v>24081.86</v>
      </c>
      <c r="D1786" s="24">
        <v>310.6</v>
      </c>
      <c r="E1786" s="24">
        <v>49.9603</v>
      </c>
      <c r="F1786" s="24">
        <v>0.0</v>
      </c>
      <c r="G1786" s="15">
        <f t="shared" si="1"/>
        <v>4</v>
      </c>
      <c r="L1786" s="24">
        <f t="shared" si="2"/>
        <v>1900</v>
      </c>
    </row>
    <row r="1787">
      <c r="A1787" s="20" t="s">
        <v>428</v>
      </c>
      <c r="B1787" s="22">
        <v>43206.0</v>
      </c>
      <c r="C1787" s="24">
        <v>2213.3650000000002</v>
      </c>
      <c r="D1787" s="24">
        <v>29.200000000000003</v>
      </c>
      <c r="E1787" s="24">
        <v>57.954</v>
      </c>
      <c r="F1787" s="24">
        <v>1.0</v>
      </c>
      <c r="G1787" s="15">
        <f t="shared" si="1"/>
        <v>4</v>
      </c>
      <c r="L1787" s="24">
        <f t="shared" si="2"/>
        <v>1900</v>
      </c>
    </row>
    <row r="1788">
      <c r="A1788" s="20" t="s">
        <v>429</v>
      </c>
      <c r="B1788" s="22">
        <v>43206.0</v>
      </c>
      <c r="C1788" s="23">
        <v>62158.8</v>
      </c>
      <c r="D1788" s="24">
        <v>719.5600000000001</v>
      </c>
      <c r="E1788" s="24">
        <v>0.0</v>
      </c>
      <c r="F1788" s="24">
        <v>0.0</v>
      </c>
      <c r="G1788" s="15">
        <f t="shared" si="1"/>
        <v>4</v>
      </c>
      <c r="L1788" s="24">
        <f t="shared" si="2"/>
        <v>1899</v>
      </c>
    </row>
    <row r="1789">
      <c r="A1789" s="20" t="s">
        <v>429</v>
      </c>
      <c r="B1789" s="22">
        <v>43206.0</v>
      </c>
      <c r="C1789" s="23">
        <v>15103.44</v>
      </c>
      <c r="D1789" s="24">
        <v>198.60000000000002</v>
      </c>
      <c r="E1789" s="24">
        <v>0.0</v>
      </c>
      <c r="F1789" s="24">
        <v>1.0</v>
      </c>
      <c r="G1789" s="15">
        <f t="shared" si="1"/>
        <v>4</v>
      </c>
      <c r="L1789" s="24">
        <f t="shared" si="2"/>
        <v>1899</v>
      </c>
    </row>
    <row r="1790">
      <c r="A1790" s="20" t="s">
        <v>430</v>
      </c>
      <c r="B1790" s="22">
        <v>43206.0</v>
      </c>
      <c r="C1790" s="24">
        <v>611.49</v>
      </c>
      <c r="D1790" s="24">
        <v>7.88</v>
      </c>
      <c r="E1790" s="24">
        <v>64.92265</v>
      </c>
      <c r="F1790" s="24">
        <v>0.0</v>
      </c>
      <c r="G1790" s="15">
        <f t="shared" si="1"/>
        <v>4</v>
      </c>
      <c r="L1790" s="24">
        <f t="shared" si="2"/>
        <v>1900</v>
      </c>
    </row>
    <row r="1791">
      <c r="A1791" s="20" t="s">
        <v>430</v>
      </c>
      <c r="B1791" s="22">
        <v>43206.0</v>
      </c>
      <c r="C1791" s="24">
        <v>437.8550000000001</v>
      </c>
      <c r="D1791" s="24">
        <v>6.840000000000001</v>
      </c>
      <c r="E1791" s="24">
        <v>772.55555</v>
      </c>
      <c r="F1791" s="24">
        <v>1.0</v>
      </c>
      <c r="G1791" s="15">
        <f t="shared" si="1"/>
        <v>4</v>
      </c>
      <c r="L1791" s="24">
        <f t="shared" si="2"/>
        <v>1902</v>
      </c>
    </row>
    <row r="1792">
      <c r="A1792" s="20" t="s">
        <v>431</v>
      </c>
      <c r="B1792" s="22">
        <v>43206.0</v>
      </c>
      <c r="C1792" s="23">
        <v>6995.34</v>
      </c>
      <c r="D1792" s="24">
        <v>95.72000000000001</v>
      </c>
      <c r="E1792" s="24">
        <v>228.82145000000003</v>
      </c>
      <c r="F1792" s="24">
        <v>0.0</v>
      </c>
      <c r="G1792" s="15">
        <f t="shared" si="1"/>
        <v>4</v>
      </c>
      <c r="L1792" s="24">
        <f t="shared" si="2"/>
        <v>1900</v>
      </c>
    </row>
    <row r="1793">
      <c r="A1793" s="20" t="s">
        <v>431</v>
      </c>
      <c r="B1793" s="22">
        <v>43206.0</v>
      </c>
      <c r="C1793" s="24">
        <v>2956.9100000000003</v>
      </c>
      <c r="D1793" s="24">
        <v>39.32</v>
      </c>
      <c r="E1793" s="24">
        <v>423.17275</v>
      </c>
      <c r="F1793" s="24">
        <v>1.0</v>
      </c>
      <c r="G1793" s="15">
        <f t="shared" si="1"/>
        <v>4</v>
      </c>
      <c r="L1793" s="24">
        <f t="shared" si="2"/>
        <v>1901</v>
      </c>
    </row>
    <row r="1794">
      <c r="A1794" s="20" t="s">
        <v>432</v>
      </c>
      <c r="B1794" s="22">
        <v>43206.0</v>
      </c>
      <c r="C1794" s="24">
        <v>1312.575</v>
      </c>
      <c r="D1794" s="24">
        <v>19.36</v>
      </c>
      <c r="E1794" s="24">
        <v>61.92875000000001</v>
      </c>
      <c r="F1794" s="24">
        <v>0.0</v>
      </c>
      <c r="G1794" s="15">
        <f t="shared" si="1"/>
        <v>4</v>
      </c>
      <c r="L1794" s="24">
        <f t="shared" si="2"/>
        <v>1900</v>
      </c>
    </row>
    <row r="1795">
      <c r="A1795" s="20" t="s">
        <v>432</v>
      </c>
      <c r="B1795" s="22">
        <v>43206.0</v>
      </c>
      <c r="C1795" s="24">
        <v>1116.115</v>
      </c>
      <c r="D1795" s="24">
        <v>23.12</v>
      </c>
      <c r="E1795" s="24">
        <v>248.48135</v>
      </c>
      <c r="F1795" s="24">
        <v>1.0</v>
      </c>
      <c r="G1795" s="15">
        <f t="shared" si="1"/>
        <v>4</v>
      </c>
      <c r="L1795" s="24">
        <f t="shared" si="2"/>
        <v>1900</v>
      </c>
    </row>
    <row r="1796">
      <c r="A1796" s="20" t="s">
        <v>433</v>
      </c>
      <c r="B1796" s="22">
        <v>43206.0</v>
      </c>
      <c r="C1796" s="24">
        <v>1418.1200000000001</v>
      </c>
      <c r="D1796" s="24">
        <v>18.0</v>
      </c>
      <c r="E1796" s="24">
        <v>0.0</v>
      </c>
      <c r="F1796" s="24">
        <v>0.0</v>
      </c>
      <c r="G1796" s="15">
        <f t="shared" si="1"/>
        <v>4</v>
      </c>
      <c r="L1796" s="24">
        <f t="shared" si="2"/>
        <v>1899</v>
      </c>
    </row>
    <row r="1797">
      <c r="A1797" s="20" t="s">
        <v>433</v>
      </c>
      <c r="B1797" s="22">
        <v>43206.0</v>
      </c>
      <c r="C1797" s="24">
        <v>625.57</v>
      </c>
      <c r="D1797" s="24">
        <v>8.48</v>
      </c>
      <c r="E1797" s="24">
        <v>0.0</v>
      </c>
      <c r="F1797" s="24">
        <v>1.0</v>
      </c>
      <c r="G1797" s="15">
        <f t="shared" si="1"/>
        <v>4</v>
      </c>
      <c r="L1797" s="24">
        <f t="shared" si="2"/>
        <v>1899</v>
      </c>
    </row>
    <row r="1798">
      <c r="A1798" s="20" t="s">
        <v>434</v>
      </c>
      <c r="B1798" s="22">
        <v>43206.0</v>
      </c>
      <c r="C1798" s="24">
        <v>1276.385</v>
      </c>
      <c r="D1798" s="24">
        <v>16.84</v>
      </c>
      <c r="E1798" s="24">
        <v>110.30305</v>
      </c>
      <c r="F1798" s="24">
        <v>0.0</v>
      </c>
      <c r="G1798" s="15">
        <f t="shared" si="1"/>
        <v>4</v>
      </c>
      <c r="L1798" s="24">
        <f t="shared" si="2"/>
        <v>1900</v>
      </c>
    </row>
    <row r="1799">
      <c r="A1799" s="20" t="s">
        <v>434</v>
      </c>
      <c r="B1799" s="22">
        <v>43206.0</v>
      </c>
      <c r="C1799" s="24">
        <v>389.675</v>
      </c>
      <c r="D1799" s="24">
        <v>6.4</v>
      </c>
      <c r="E1799" s="24">
        <v>397.36190000000005</v>
      </c>
      <c r="F1799" s="24">
        <v>1.0</v>
      </c>
      <c r="G1799" s="15">
        <f t="shared" si="1"/>
        <v>4</v>
      </c>
      <c r="L1799" s="24">
        <f t="shared" si="2"/>
        <v>1901</v>
      </c>
    </row>
    <row r="1800">
      <c r="A1800" s="20" t="s">
        <v>435</v>
      </c>
      <c r="B1800" s="22">
        <v>43206.0</v>
      </c>
      <c r="C1800" s="23">
        <v>18934.135</v>
      </c>
      <c r="D1800" s="24">
        <v>232.84000000000003</v>
      </c>
      <c r="E1800" s="24">
        <v>299.0325</v>
      </c>
      <c r="F1800" s="24">
        <v>0.0</v>
      </c>
      <c r="G1800" s="15">
        <f t="shared" si="1"/>
        <v>4</v>
      </c>
      <c r="L1800" s="24">
        <f t="shared" si="2"/>
        <v>1900</v>
      </c>
    </row>
    <row r="1801">
      <c r="A1801" s="20" t="s">
        <v>435</v>
      </c>
      <c r="B1801" s="22">
        <v>43206.0</v>
      </c>
      <c r="C1801" s="23">
        <v>5301.395</v>
      </c>
      <c r="D1801" s="24">
        <v>62.800000000000004</v>
      </c>
      <c r="E1801" s="24">
        <v>335.34995000000004</v>
      </c>
      <c r="F1801" s="24">
        <v>1.0</v>
      </c>
      <c r="G1801" s="15">
        <f t="shared" si="1"/>
        <v>4</v>
      </c>
      <c r="L1801" s="24">
        <f t="shared" si="2"/>
        <v>1900</v>
      </c>
    </row>
    <row r="1802">
      <c r="A1802" s="20" t="s">
        <v>436</v>
      </c>
      <c r="B1802" s="22">
        <v>43206.0</v>
      </c>
      <c r="C1802" s="23">
        <v>25037.155000000002</v>
      </c>
      <c r="D1802" s="24">
        <v>352.96000000000004</v>
      </c>
      <c r="E1802" s="24">
        <v>2430.2057</v>
      </c>
      <c r="F1802" s="24">
        <v>0.0</v>
      </c>
      <c r="G1802" s="15">
        <f t="shared" si="1"/>
        <v>4</v>
      </c>
      <c r="L1802" s="24">
        <f t="shared" si="2"/>
        <v>1906</v>
      </c>
    </row>
    <row r="1803">
      <c r="A1803" s="20" t="s">
        <v>436</v>
      </c>
      <c r="B1803" s="22">
        <v>43206.0</v>
      </c>
      <c r="C1803" s="23">
        <v>20534.25</v>
      </c>
      <c r="D1803" s="24">
        <v>310.24</v>
      </c>
      <c r="E1803" s="24">
        <v>11490.9964</v>
      </c>
      <c r="F1803" s="24">
        <v>1.0</v>
      </c>
      <c r="G1803" s="15">
        <f t="shared" si="1"/>
        <v>4</v>
      </c>
      <c r="L1803" s="24">
        <f t="shared" si="2"/>
        <v>1931</v>
      </c>
    </row>
    <row r="1804">
      <c r="A1804" s="20" t="s">
        <v>437</v>
      </c>
      <c r="B1804" s="22">
        <v>43206.0</v>
      </c>
      <c r="C1804" s="23">
        <v>5985.650000000001</v>
      </c>
      <c r="D1804" s="24">
        <v>72.48</v>
      </c>
      <c r="E1804" s="24">
        <v>0.0</v>
      </c>
      <c r="F1804" s="24">
        <v>0.0</v>
      </c>
      <c r="G1804" s="15">
        <f t="shared" si="1"/>
        <v>4</v>
      </c>
      <c r="L1804" s="24">
        <f t="shared" si="2"/>
        <v>1899</v>
      </c>
    </row>
    <row r="1805">
      <c r="A1805" s="20" t="s">
        <v>437</v>
      </c>
      <c r="B1805" s="22">
        <v>43206.0</v>
      </c>
      <c r="C1805" s="24">
        <v>2053.315</v>
      </c>
      <c r="D1805" s="24">
        <v>25.080000000000002</v>
      </c>
      <c r="E1805" s="24">
        <v>0.0</v>
      </c>
      <c r="F1805" s="24">
        <v>1.0</v>
      </c>
      <c r="G1805" s="15">
        <f t="shared" si="1"/>
        <v>4</v>
      </c>
      <c r="L1805" s="24">
        <f t="shared" si="2"/>
        <v>1899</v>
      </c>
    </row>
    <row r="1806">
      <c r="A1806" s="20" t="s">
        <v>438</v>
      </c>
      <c r="B1806" s="22">
        <v>43206.0</v>
      </c>
      <c r="C1806" s="23">
        <v>5960.625000000001</v>
      </c>
      <c r="D1806" s="24">
        <v>80.88</v>
      </c>
      <c r="E1806" s="24">
        <v>0.062400000000000004</v>
      </c>
      <c r="F1806" s="24">
        <v>0.0</v>
      </c>
      <c r="G1806" s="15">
        <f t="shared" si="1"/>
        <v>4</v>
      </c>
      <c r="L1806" s="24">
        <f t="shared" si="2"/>
        <v>1899</v>
      </c>
    </row>
    <row r="1807">
      <c r="A1807" s="20" t="s">
        <v>438</v>
      </c>
      <c r="B1807" s="22">
        <v>43206.0</v>
      </c>
      <c r="C1807" s="23">
        <v>4364.415000000001</v>
      </c>
      <c r="D1807" s="24">
        <v>61.96000000000001</v>
      </c>
      <c r="E1807" s="24">
        <v>0.71955</v>
      </c>
      <c r="F1807" s="24">
        <v>1.0</v>
      </c>
      <c r="G1807" s="15">
        <f t="shared" si="1"/>
        <v>4</v>
      </c>
      <c r="L1807" s="24">
        <f t="shared" si="2"/>
        <v>1899</v>
      </c>
    </row>
    <row r="1808">
      <c r="A1808" s="20" t="s">
        <v>439</v>
      </c>
      <c r="B1808" s="22">
        <v>43206.0</v>
      </c>
      <c r="C1808" s="24">
        <v>460.68000000000006</v>
      </c>
      <c r="D1808" s="24">
        <v>6.88</v>
      </c>
      <c r="E1808" s="24">
        <v>22.610249999999997</v>
      </c>
      <c r="F1808" s="24">
        <v>0.0</v>
      </c>
      <c r="G1808" s="15">
        <f t="shared" si="1"/>
        <v>4</v>
      </c>
      <c r="L1808" s="24">
        <f t="shared" si="2"/>
        <v>1900</v>
      </c>
    </row>
    <row r="1809">
      <c r="A1809" s="20" t="s">
        <v>439</v>
      </c>
      <c r="B1809" s="22">
        <v>43206.0</v>
      </c>
      <c r="C1809" s="24">
        <v>321.64</v>
      </c>
      <c r="D1809" s="24">
        <v>5.720000000000001</v>
      </c>
      <c r="E1809" s="24">
        <v>368.26595000000003</v>
      </c>
      <c r="F1809" s="24">
        <v>1.0</v>
      </c>
      <c r="G1809" s="15">
        <f t="shared" si="1"/>
        <v>4</v>
      </c>
      <c r="L1809" s="24">
        <f t="shared" si="2"/>
        <v>1901</v>
      </c>
    </row>
    <row r="1810">
      <c r="A1810" s="20" t="s">
        <v>427</v>
      </c>
      <c r="B1810" s="22">
        <v>43213.0</v>
      </c>
      <c r="C1810" s="23">
        <v>12128.875000000002</v>
      </c>
      <c r="D1810" s="24">
        <v>160.08</v>
      </c>
      <c r="E1810" s="24">
        <v>675.9038</v>
      </c>
      <c r="F1810" s="24">
        <v>0.0</v>
      </c>
      <c r="G1810" s="15">
        <f t="shared" si="1"/>
        <v>4</v>
      </c>
      <c r="L1810" s="24">
        <f t="shared" si="2"/>
        <v>1901</v>
      </c>
    </row>
    <row r="1811">
      <c r="A1811" s="20" t="s">
        <v>427</v>
      </c>
      <c r="B1811" s="22">
        <v>43213.0</v>
      </c>
      <c r="C1811" s="23">
        <v>4684.02</v>
      </c>
      <c r="D1811" s="24">
        <v>71.08</v>
      </c>
      <c r="E1811" s="24">
        <v>1215.59295</v>
      </c>
      <c r="F1811" s="24">
        <v>1.0</v>
      </c>
      <c r="G1811" s="15">
        <f t="shared" si="1"/>
        <v>4</v>
      </c>
      <c r="L1811" s="24">
        <f t="shared" si="2"/>
        <v>1903</v>
      </c>
    </row>
    <row r="1812">
      <c r="A1812" s="20" t="s">
        <v>428</v>
      </c>
      <c r="B1812" s="22">
        <v>43213.0</v>
      </c>
      <c r="C1812" s="23">
        <v>21717.355</v>
      </c>
      <c r="D1812" s="24">
        <v>288.24</v>
      </c>
      <c r="E1812" s="24">
        <v>688.8583</v>
      </c>
      <c r="F1812" s="24">
        <v>0.0</v>
      </c>
      <c r="G1812" s="15">
        <f t="shared" si="1"/>
        <v>4</v>
      </c>
      <c r="L1812" s="24">
        <f t="shared" si="2"/>
        <v>1901</v>
      </c>
    </row>
    <row r="1813">
      <c r="A1813" s="20" t="s">
        <v>428</v>
      </c>
      <c r="B1813" s="22">
        <v>43213.0</v>
      </c>
      <c r="C1813" s="24">
        <v>2128.83</v>
      </c>
      <c r="D1813" s="24">
        <v>28.24</v>
      </c>
      <c r="E1813" s="24">
        <v>808.2035000000001</v>
      </c>
      <c r="F1813" s="24">
        <v>1.0</v>
      </c>
      <c r="G1813" s="15">
        <f t="shared" si="1"/>
        <v>4</v>
      </c>
      <c r="L1813" s="24">
        <f t="shared" si="2"/>
        <v>1902</v>
      </c>
    </row>
    <row r="1814">
      <c r="A1814" s="20" t="s">
        <v>429</v>
      </c>
      <c r="B1814" s="22">
        <v>43213.0</v>
      </c>
      <c r="C1814" s="23">
        <v>62934.245</v>
      </c>
      <c r="D1814" s="24">
        <v>756.1600000000001</v>
      </c>
      <c r="E1814" s="24">
        <v>0.0</v>
      </c>
      <c r="F1814" s="24">
        <v>0.0</v>
      </c>
      <c r="G1814" s="15">
        <f t="shared" si="1"/>
        <v>4</v>
      </c>
      <c r="L1814" s="24">
        <f t="shared" si="2"/>
        <v>1899</v>
      </c>
    </row>
    <row r="1815">
      <c r="A1815" s="20" t="s">
        <v>429</v>
      </c>
      <c r="B1815" s="22">
        <v>43213.0</v>
      </c>
      <c r="C1815" s="23">
        <v>15457.255000000001</v>
      </c>
      <c r="D1815" s="24">
        <v>198.12</v>
      </c>
      <c r="E1815" s="24">
        <v>0.0</v>
      </c>
      <c r="F1815" s="24">
        <v>1.0</v>
      </c>
      <c r="G1815" s="15">
        <f t="shared" si="1"/>
        <v>4</v>
      </c>
      <c r="L1815" s="24">
        <f t="shared" si="2"/>
        <v>1899</v>
      </c>
    </row>
    <row r="1816">
      <c r="A1816" s="20" t="s">
        <v>430</v>
      </c>
      <c r="B1816" s="22">
        <v>43213.0</v>
      </c>
      <c r="C1816" s="24">
        <v>837.5950000000001</v>
      </c>
      <c r="D1816" s="24">
        <v>10.76</v>
      </c>
      <c r="E1816" s="24">
        <v>62.39415</v>
      </c>
      <c r="F1816" s="24">
        <v>0.0</v>
      </c>
      <c r="G1816" s="15">
        <f t="shared" si="1"/>
        <v>4</v>
      </c>
      <c r="L1816" s="24">
        <f t="shared" si="2"/>
        <v>1900</v>
      </c>
    </row>
    <row r="1817">
      <c r="A1817" s="20" t="s">
        <v>430</v>
      </c>
      <c r="B1817" s="22">
        <v>43213.0</v>
      </c>
      <c r="C1817" s="24">
        <v>560.725</v>
      </c>
      <c r="D1817" s="24">
        <v>8.36</v>
      </c>
      <c r="E1817" s="24">
        <v>749.7815</v>
      </c>
      <c r="F1817" s="24">
        <v>1.0</v>
      </c>
      <c r="G1817" s="15">
        <f t="shared" si="1"/>
        <v>4</v>
      </c>
      <c r="L1817" s="24">
        <f t="shared" si="2"/>
        <v>1902</v>
      </c>
    </row>
    <row r="1818">
      <c r="A1818" s="20" t="s">
        <v>431</v>
      </c>
      <c r="B1818" s="22">
        <v>43213.0</v>
      </c>
      <c r="C1818" s="23">
        <v>7365.545</v>
      </c>
      <c r="D1818" s="24">
        <v>97.60000000000001</v>
      </c>
      <c r="E1818" s="24">
        <v>210.54345</v>
      </c>
      <c r="F1818" s="24">
        <v>0.0</v>
      </c>
      <c r="G1818" s="15">
        <f t="shared" si="1"/>
        <v>4</v>
      </c>
      <c r="L1818" s="24">
        <f t="shared" si="2"/>
        <v>1900</v>
      </c>
    </row>
    <row r="1819">
      <c r="A1819" s="20" t="s">
        <v>431</v>
      </c>
      <c r="B1819" s="22">
        <v>43213.0</v>
      </c>
      <c r="C1819" s="23">
        <v>3151.17</v>
      </c>
      <c r="D1819" s="24">
        <v>42.04</v>
      </c>
      <c r="E1819" s="24">
        <v>384.16560000000004</v>
      </c>
      <c r="F1819" s="24">
        <v>1.0</v>
      </c>
      <c r="G1819" s="15">
        <f t="shared" si="1"/>
        <v>4</v>
      </c>
      <c r="L1819" s="24">
        <f t="shared" si="2"/>
        <v>1901</v>
      </c>
    </row>
    <row r="1820">
      <c r="A1820" s="20" t="s">
        <v>432</v>
      </c>
      <c r="B1820" s="22">
        <v>43213.0</v>
      </c>
      <c r="C1820" s="24">
        <v>1525.81</v>
      </c>
      <c r="D1820" s="24">
        <v>24.840000000000003</v>
      </c>
      <c r="E1820" s="24">
        <v>75.19265</v>
      </c>
      <c r="F1820" s="24">
        <v>0.0</v>
      </c>
      <c r="G1820" s="15">
        <f t="shared" si="1"/>
        <v>4</v>
      </c>
      <c r="L1820" s="24">
        <f t="shared" si="2"/>
        <v>1900</v>
      </c>
    </row>
    <row r="1821">
      <c r="A1821" s="20" t="s">
        <v>432</v>
      </c>
      <c r="B1821" s="22">
        <v>43213.0</v>
      </c>
      <c r="C1821" s="24">
        <v>1452.055</v>
      </c>
      <c r="D1821" s="24">
        <v>33.64</v>
      </c>
      <c r="E1821" s="24">
        <v>348.36359999999996</v>
      </c>
      <c r="F1821" s="24">
        <v>1.0</v>
      </c>
      <c r="G1821" s="15">
        <f t="shared" si="1"/>
        <v>4</v>
      </c>
      <c r="L1821" s="24">
        <f t="shared" si="2"/>
        <v>1900</v>
      </c>
    </row>
    <row r="1822">
      <c r="A1822" s="20" t="s">
        <v>433</v>
      </c>
      <c r="B1822" s="22">
        <v>43213.0</v>
      </c>
      <c r="C1822" s="24">
        <v>1487.8600000000001</v>
      </c>
      <c r="D1822" s="24">
        <v>19.0</v>
      </c>
      <c r="E1822" s="24">
        <v>0.0</v>
      </c>
      <c r="F1822" s="24">
        <v>0.0</v>
      </c>
      <c r="G1822" s="15">
        <f t="shared" si="1"/>
        <v>4</v>
      </c>
      <c r="L1822" s="24">
        <f t="shared" si="2"/>
        <v>1899</v>
      </c>
    </row>
    <row r="1823">
      <c r="A1823" s="20" t="s">
        <v>433</v>
      </c>
      <c r="B1823" s="22">
        <v>43213.0</v>
      </c>
      <c r="C1823" s="24">
        <v>559.075</v>
      </c>
      <c r="D1823" s="24">
        <v>7.76</v>
      </c>
      <c r="E1823" s="24">
        <v>0.0</v>
      </c>
      <c r="F1823" s="24">
        <v>1.0</v>
      </c>
      <c r="G1823" s="15">
        <f t="shared" si="1"/>
        <v>4</v>
      </c>
      <c r="L1823" s="24">
        <f t="shared" si="2"/>
        <v>1899</v>
      </c>
    </row>
    <row r="1824">
      <c r="A1824" s="20" t="s">
        <v>434</v>
      </c>
      <c r="B1824" s="22">
        <v>43213.0</v>
      </c>
      <c r="C1824" s="24">
        <v>1387.3200000000002</v>
      </c>
      <c r="D1824" s="24">
        <v>18.12</v>
      </c>
      <c r="E1824" s="24">
        <v>115.77345</v>
      </c>
      <c r="F1824" s="24">
        <v>0.0</v>
      </c>
      <c r="G1824" s="15">
        <f t="shared" si="1"/>
        <v>4</v>
      </c>
      <c r="L1824" s="24">
        <f t="shared" si="2"/>
        <v>1900</v>
      </c>
    </row>
    <row r="1825">
      <c r="A1825" s="20" t="s">
        <v>434</v>
      </c>
      <c r="B1825" s="22">
        <v>43213.0</v>
      </c>
      <c r="C1825" s="24">
        <v>471.46000000000004</v>
      </c>
      <c r="D1825" s="24">
        <v>6.800000000000001</v>
      </c>
      <c r="E1825" s="24">
        <v>417.5769</v>
      </c>
      <c r="F1825" s="24">
        <v>1.0</v>
      </c>
      <c r="G1825" s="15">
        <f t="shared" si="1"/>
        <v>4</v>
      </c>
      <c r="L1825" s="24">
        <f t="shared" si="2"/>
        <v>1901</v>
      </c>
    </row>
    <row r="1826">
      <c r="A1826" s="20" t="s">
        <v>435</v>
      </c>
      <c r="B1826" s="22">
        <v>43213.0</v>
      </c>
      <c r="C1826" s="23">
        <v>21247.215000000004</v>
      </c>
      <c r="D1826" s="24">
        <v>259.08000000000004</v>
      </c>
      <c r="E1826" s="24">
        <v>254.17925000000002</v>
      </c>
      <c r="F1826" s="24">
        <v>0.0</v>
      </c>
      <c r="G1826" s="15">
        <f t="shared" si="1"/>
        <v>4</v>
      </c>
      <c r="L1826" s="24">
        <f t="shared" si="2"/>
        <v>1900</v>
      </c>
    </row>
    <row r="1827">
      <c r="A1827" s="20" t="s">
        <v>435</v>
      </c>
      <c r="B1827" s="22">
        <v>43213.0</v>
      </c>
      <c r="C1827" s="23">
        <v>5138.815</v>
      </c>
      <c r="D1827" s="24">
        <v>61.400000000000006</v>
      </c>
      <c r="E1827" s="24">
        <v>260.85865</v>
      </c>
      <c r="F1827" s="24">
        <v>1.0</v>
      </c>
      <c r="G1827" s="15">
        <f t="shared" si="1"/>
        <v>4</v>
      </c>
      <c r="L1827" s="24">
        <f t="shared" si="2"/>
        <v>1900</v>
      </c>
    </row>
    <row r="1828">
      <c r="A1828" s="20" t="s">
        <v>436</v>
      </c>
      <c r="B1828" s="22">
        <v>43213.0</v>
      </c>
      <c r="C1828" s="23">
        <v>26276.745000000003</v>
      </c>
      <c r="D1828" s="24">
        <v>362.96000000000004</v>
      </c>
      <c r="E1828" s="24">
        <v>2300.80045</v>
      </c>
      <c r="F1828" s="24">
        <v>0.0</v>
      </c>
      <c r="G1828" s="15">
        <f t="shared" si="1"/>
        <v>4</v>
      </c>
      <c r="L1828" s="24">
        <f t="shared" si="2"/>
        <v>1906</v>
      </c>
    </row>
    <row r="1829">
      <c r="A1829" s="20" t="s">
        <v>436</v>
      </c>
      <c r="B1829" s="22">
        <v>43213.0</v>
      </c>
      <c r="C1829" s="23">
        <v>19799.945000000003</v>
      </c>
      <c r="D1829" s="24">
        <v>293.32</v>
      </c>
      <c r="E1829" s="24">
        <v>10033.620350000001</v>
      </c>
      <c r="F1829" s="24">
        <v>1.0</v>
      </c>
      <c r="G1829" s="15">
        <f t="shared" si="1"/>
        <v>4</v>
      </c>
      <c r="L1829" s="24">
        <f t="shared" si="2"/>
        <v>1927</v>
      </c>
    </row>
    <row r="1830">
      <c r="A1830" s="20" t="s">
        <v>437</v>
      </c>
      <c r="B1830" s="22">
        <v>43213.0</v>
      </c>
      <c r="C1830" s="23">
        <v>7079.1050000000005</v>
      </c>
      <c r="D1830" s="24">
        <v>87.0</v>
      </c>
      <c r="E1830" s="24">
        <v>0.0</v>
      </c>
      <c r="F1830" s="24">
        <v>0.0</v>
      </c>
      <c r="G1830" s="15">
        <f t="shared" si="1"/>
        <v>4</v>
      </c>
      <c r="L1830" s="24">
        <f t="shared" si="2"/>
        <v>1899</v>
      </c>
    </row>
    <row r="1831">
      <c r="A1831" s="20" t="s">
        <v>437</v>
      </c>
      <c r="B1831" s="22">
        <v>43213.0</v>
      </c>
      <c r="C1831" s="24">
        <v>2078.065</v>
      </c>
      <c r="D1831" s="24">
        <v>25.680000000000003</v>
      </c>
      <c r="E1831" s="24">
        <v>0.0</v>
      </c>
      <c r="F1831" s="24">
        <v>1.0</v>
      </c>
      <c r="G1831" s="15">
        <f t="shared" si="1"/>
        <v>4</v>
      </c>
      <c r="L1831" s="24">
        <f t="shared" si="2"/>
        <v>1899</v>
      </c>
    </row>
    <row r="1832">
      <c r="A1832" s="20" t="s">
        <v>438</v>
      </c>
      <c r="B1832" s="22">
        <v>43213.0</v>
      </c>
      <c r="C1832" s="23">
        <v>6836.335000000001</v>
      </c>
      <c r="D1832" s="24">
        <v>90.28</v>
      </c>
      <c r="E1832" s="24">
        <v>0.0</v>
      </c>
      <c r="F1832" s="24">
        <v>0.0</v>
      </c>
      <c r="G1832" s="15">
        <f t="shared" si="1"/>
        <v>4</v>
      </c>
      <c r="L1832" s="24">
        <f t="shared" si="2"/>
        <v>1899</v>
      </c>
    </row>
    <row r="1833">
      <c r="A1833" s="20" t="s">
        <v>438</v>
      </c>
      <c r="B1833" s="22">
        <v>43213.0</v>
      </c>
      <c r="C1833" s="23">
        <v>4088.4800000000005</v>
      </c>
      <c r="D1833" s="24">
        <v>57.68</v>
      </c>
      <c r="E1833" s="24">
        <v>0.7956</v>
      </c>
      <c r="F1833" s="24">
        <v>1.0</v>
      </c>
      <c r="G1833" s="15">
        <f t="shared" si="1"/>
        <v>4</v>
      </c>
      <c r="L1833" s="24">
        <f t="shared" si="2"/>
        <v>1899</v>
      </c>
    </row>
    <row r="1834">
      <c r="A1834" s="20" t="s">
        <v>439</v>
      </c>
      <c r="B1834" s="22">
        <v>43213.0</v>
      </c>
      <c r="C1834" s="24">
        <v>1636.1400000000003</v>
      </c>
      <c r="D1834" s="24">
        <v>19.28</v>
      </c>
      <c r="E1834" s="24">
        <v>116.1914</v>
      </c>
      <c r="F1834" s="24">
        <v>0.0</v>
      </c>
      <c r="G1834" s="15">
        <f t="shared" si="1"/>
        <v>4</v>
      </c>
      <c r="L1834" s="24">
        <f t="shared" si="2"/>
        <v>1900</v>
      </c>
    </row>
    <row r="1835">
      <c r="A1835" s="20" t="s">
        <v>439</v>
      </c>
      <c r="B1835" s="22">
        <v>43213.0</v>
      </c>
      <c r="C1835" s="24">
        <v>1494.46</v>
      </c>
      <c r="D1835" s="24">
        <v>17.56</v>
      </c>
      <c r="E1835" s="24">
        <v>2065.2638500000003</v>
      </c>
      <c r="F1835" s="24">
        <v>1.0</v>
      </c>
      <c r="G1835" s="15">
        <f t="shared" si="1"/>
        <v>4</v>
      </c>
      <c r="L1835" s="24">
        <f t="shared" si="2"/>
        <v>1905</v>
      </c>
    </row>
    <row r="1836">
      <c r="A1836" s="20" t="s">
        <v>427</v>
      </c>
      <c r="B1836" s="22">
        <v>43220.0</v>
      </c>
      <c r="C1836" s="23">
        <v>30145.445000000003</v>
      </c>
      <c r="D1836" s="24">
        <v>343.40000000000003</v>
      </c>
      <c r="E1836" s="24">
        <v>1956.20685</v>
      </c>
      <c r="F1836" s="24">
        <v>0.0</v>
      </c>
      <c r="G1836" s="15">
        <f t="shared" si="1"/>
        <v>4</v>
      </c>
      <c r="L1836" s="24">
        <f t="shared" si="2"/>
        <v>1905</v>
      </c>
    </row>
    <row r="1837">
      <c r="A1837" s="20" t="s">
        <v>427</v>
      </c>
      <c r="B1837" s="22">
        <v>43220.0</v>
      </c>
      <c r="C1837" s="23">
        <v>9882.345000000001</v>
      </c>
      <c r="D1837" s="24">
        <v>132.16</v>
      </c>
      <c r="E1837" s="24">
        <v>2882.32295</v>
      </c>
      <c r="F1837" s="24">
        <v>1.0</v>
      </c>
      <c r="G1837" s="15">
        <f t="shared" si="1"/>
        <v>4</v>
      </c>
      <c r="L1837" s="24">
        <f t="shared" si="2"/>
        <v>1907</v>
      </c>
    </row>
    <row r="1838">
      <c r="A1838" s="20" t="s">
        <v>428</v>
      </c>
      <c r="B1838" s="22">
        <v>43220.0</v>
      </c>
      <c r="C1838" s="23">
        <v>23266.485</v>
      </c>
      <c r="D1838" s="24">
        <v>300.88000000000005</v>
      </c>
      <c r="E1838" s="24">
        <v>375.26515</v>
      </c>
      <c r="F1838" s="24">
        <v>0.0</v>
      </c>
      <c r="G1838" s="15">
        <f t="shared" si="1"/>
        <v>4</v>
      </c>
      <c r="L1838" s="24">
        <f t="shared" si="2"/>
        <v>1901</v>
      </c>
    </row>
    <row r="1839">
      <c r="A1839" s="20" t="s">
        <v>428</v>
      </c>
      <c r="B1839" s="22">
        <v>43220.0</v>
      </c>
      <c r="C1839" s="24">
        <v>2337.2250000000004</v>
      </c>
      <c r="D1839" s="24">
        <v>31.0</v>
      </c>
      <c r="E1839" s="24">
        <v>411.11135</v>
      </c>
      <c r="F1839" s="24">
        <v>1.0</v>
      </c>
      <c r="G1839" s="15">
        <f t="shared" si="1"/>
        <v>4</v>
      </c>
      <c r="L1839" s="24">
        <f t="shared" si="2"/>
        <v>1901</v>
      </c>
    </row>
    <row r="1840">
      <c r="A1840" s="20" t="s">
        <v>429</v>
      </c>
      <c r="B1840" s="22">
        <v>43220.0</v>
      </c>
      <c r="C1840" s="23">
        <v>82934.83000000002</v>
      </c>
      <c r="D1840" s="24">
        <v>943.0799999999999</v>
      </c>
      <c r="E1840" s="24">
        <v>0.0</v>
      </c>
      <c r="F1840" s="24">
        <v>0.0</v>
      </c>
      <c r="G1840" s="15">
        <f t="shared" si="1"/>
        <v>4</v>
      </c>
      <c r="L1840" s="24">
        <f t="shared" si="2"/>
        <v>1899</v>
      </c>
    </row>
    <row r="1841">
      <c r="A1841" s="20" t="s">
        <v>429</v>
      </c>
      <c r="B1841" s="22">
        <v>43220.0</v>
      </c>
      <c r="C1841" s="23">
        <v>19565.645000000004</v>
      </c>
      <c r="D1841" s="24">
        <v>239.28000000000003</v>
      </c>
      <c r="E1841" s="24">
        <v>0.0</v>
      </c>
      <c r="F1841" s="24">
        <v>1.0</v>
      </c>
      <c r="G1841" s="15">
        <f t="shared" si="1"/>
        <v>4</v>
      </c>
      <c r="L1841" s="24">
        <f t="shared" si="2"/>
        <v>1899</v>
      </c>
    </row>
    <row r="1842">
      <c r="A1842" s="20" t="s">
        <v>430</v>
      </c>
      <c r="B1842" s="22">
        <v>43220.0</v>
      </c>
      <c r="C1842" s="24">
        <v>1118.3700000000001</v>
      </c>
      <c r="D1842" s="24">
        <v>13.32</v>
      </c>
      <c r="E1842" s="24">
        <v>89.87485000000001</v>
      </c>
      <c r="F1842" s="24">
        <v>0.0</v>
      </c>
      <c r="G1842" s="15">
        <f t="shared" si="1"/>
        <v>4</v>
      </c>
      <c r="L1842" s="24">
        <f t="shared" si="2"/>
        <v>1900</v>
      </c>
    </row>
    <row r="1843">
      <c r="A1843" s="20" t="s">
        <v>430</v>
      </c>
      <c r="B1843" s="22">
        <v>43220.0</v>
      </c>
      <c r="C1843" s="24">
        <v>864.325</v>
      </c>
      <c r="D1843" s="24">
        <v>11.32</v>
      </c>
      <c r="E1843" s="24">
        <v>1092.6149</v>
      </c>
      <c r="F1843" s="24">
        <v>1.0</v>
      </c>
      <c r="G1843" s="15">
        <f t="shared" si="1"/>
        <v>4</v>
      </c>
      <c r="L1843" s="24">
        <f t="shared" si="2"/>
        <v>1902</v>
      </c>
    </row>
    <row r="1844">
      <c r="A1844" s="20" t="s">
        <v>431</v>
      </c>
      <c r="B1844" s="22">
        <v>43220.0</v>
      </c>
      <c r="C1844" s="23">
        <v>11004.18</v>
      </c>
      <c r="D1844" s="24">
        <v>143.32000000000002</v>
      </c>
      <c r="E1844" s="24">
        <v>323.0942</v>
      </c>
      <c r="F1844" s="24">
        <v>0.0</v>
      </c>
      <c r="G1844" s="15">
        <f t="shared" si="1"/>
        <v>4</v>
      </c>
      <c r="L1844" s="24">
        <f t="shared" si="2"/>
        <v>1900</v>
      </c>
    </row>
    <row r="1845">
      <c r="A1845" s="20" t="s">
        <v>431</v>
      </c>
      <c r="B1845" s="22">
        <v>43220.0</v>
      </c>
      <c r="C1845" s="23">
        <v>5811.52</v>
      </c>
      <c r="D1845" s="24">
        <v>76.84</v>
      </c>
      <c r="E1845" s="24">
        <v>775.0886</v>
      </c>
      <c r="F1845" s="24">
        <v>1.0</v>
      </c>
      <c r="G1845" s="15">
        <f t="shared" si="1"/>
        <v>4</v>
      </c>
      <c r="L1845" s="24">
        <f t="shared" si="2"/>
        <v>1902</v>
      </c>
    </row>
    <row r="1846">
      <c r="A1846" s="20" t="s">
        <v>432</v>
      </c>
      <c r="B1846" s="22">
        <v>43220.0</v>
      </c>
      <c r="C1846" s="24">
        <v>1732.4450000000002</v>
      </c>
      <c r="D1846" s="24">
        <v>28.12</v>
      </c>
      <c r="E1846" s="24">
        <v>92.4417</v>
      </c>
      <c r="F1846" s="24">
        <v>0.0</v>
      </c>
      <c r="G1846" s="15">
        <f t="shared" si="1"/>
        <v>4</v>
      </c>
      <c r="L1846" s="24">
        <f t="shared" si="2"/>
        <v>1900</v>
      </c>
    </row>
    <row r="1847">
      <c r="A1847" s="20" t="s">
        <v>432</v>
      </c>
      <c r="B1847" s="22">
        <v>43220.0</v>
      </c>
      <c r="C1847" s="24">
        <v>1416.8000000000002</v>
      </c>
      <c r="D1847" s="24">
        <v>32.160000000000004</v>
      </c>
      <c r="E1847" s="24">
        <v>501.0668</v>
      </c>
      <c r="F1847" s="24">
        <v>1.0</v>
      </c>
      <c r="G1847" s="15">
        <f t="shared" si="1"/>
        <v>4</v>
      </c>
      <c r="L1847" s="24">
        <f t="shared" si="2"/>
        <v>1901</v>
      </c>
    </row>
    <row r="1848">
      <c r="A1848" s="20" t="s">
        <v>433</v>
      </c>
      <c r="B1848" s="22">
        <v>43220.0</v>
      </c>
      <c r="C1848" s="24">
        <v>2059.3650000000002</v>
      </c>
      <c r="D1848" s="24">
        <v>25.240000000000002</v>
      </c>
      <c r="E1848" s="24">
        <v>0.0</v>
      </c>
      <c r="F1848" s="24">
        <v>0.0</v>
      </c>
      <c r="G1848" s="15">
        <f t="shared" si="1"/>
        <v>4</v>
      </c>
      <c r="L1848" s="24">
        <f t="shared" si="2"/>
        <v>1899</v>
      </c>
    </row>
    <row r="1849">
      <c r="A1849" s="20" t="s">
        <v>433</v>
      </c>
      <c r="B1849" s="22">
        <v>43220.0</v>
      </c>
      <c r="C1849" s="24">
        <v>661.43</v>
      </c>
      <c r="D1849" s="24">
        <v>9.48</v>
      </c>
      <c r="E1849" s="24">
        <v>0.0</v>
      </c>
      <c r="F1849" s="24">
        <v>1.0</v>
      </c>
      <c r="G1849" s="15">
        <f t="shared" si="1"/>
        <v>4</v>
      </c>
      <c r="L1849" s="24">
        <f t="shared" si="2"/>
        <v>1899</v>
      </c>
    </row>
    <row r="1850">
      <c r="A1850" s="20" t="s">
        <v>434</v>
      </c>
      <c r="B1850" s="22">
        <v>43220.0</v>
      </c>
      <c r="C1850" s="24">
        <v>1685.805</v>
      </c>
      <c r="D1850" s="24">
        <v>21.400000000000002</v>
      </c>
      <c r="E1850" s="24">
        <v>141.6805</v>
      </c>
      <c r="F1850" s="24">
        <v>0.0</v>
      </c>
      <c r="G1850" s="15">
        <f t="shared" si="1"/>
        <v>4</v>
      </c>
      <c r="L1850" s="24">
        <f t="shared" si="2"/>
        <v>1900</v>
      </c>
    </row>
    <row r="1851">
      <c r="A1851" s="20" t="s">
        <v>434</v>
      </c>
      <c r="B1851" s="22">
        <v>43220.0</v>
      </c>
      <c r="C1851" s="24">
        <v>513.7</v>
      </c>
      <c r="D1851" s="24">
        <v>7.240000000000001</v>
      </c>
      <c r="E1851" s="24">
        <v>569.6288</v>
      </c>
      <c r="F1851" s="24">
        <v>1.0</v>
      </c>
      <c r="G1851" s="15">
        <f t="shared" si="1"/>
        <v>4</v>
      </c>
      <c r="L1851" s="24">
        <f t="shared" si="2"/>
        <v>1901</v>
      </c>
    </row>
    <row r="1852">
      <c r="A1852" s="20" t="s">
        <v>435</v>
      </c>
      <c r="B1852" s="22">
        <v>43220.0</v>
      </c>
      <c r="C1852" s="23">
        <v>29708.140000000003</v>
      </c>
      <c r="D1852" s="24">
        <v>349.84000000000003</v>
      </c>
      <c r="E1852" s="24">
        <v>356.91565</v>
      </c>
      <c r="F1852" s="24">
        <v>0.0</v>
      </c>
      <c r="G1852" s="15">
        <f t="shared" si="1"/>
        <v>4</v>
      </c>
      <c r="L1852" s="24">
        <f t="shared" si="2"/>
        <v>1900</v>
      </c>
    </row>
    <row r="1853">
      <c r="A1853" s="20" t="s">
        <v>435</v>
      </c>
      <c r="B1853" s="22">
        <v>43220.0</v>
      </c>
      <c r="C1853" s="23">
        <v>7835.74</v>
      </c>
      <c r="D1853" s="24">
        <v>93.08</v>
      </c>
      <c r="E1853" s="24">
        <v>469.6055</v>
      </c>
      <c r="F1853" s="24">
        <v>1.0</v>
      </c>
      <c r="G1853" s="15">
        <f t="shared" si="1"/>
        <v>4</v>
      </c>
      <c r="L1853" s="24">
        <f t="shared" si="2"/>
        <v>1901</v>
      </c>
    </row>
    <row r="1854">
      <c r="A1854" s="20" t="s">
        <v>436</v>
      </c>
      <c r="B1854" s="22">
        <v>43220.0</v>
      </c>
      <c r="C1854" s="23">
        <v>31617.025</v>
      </c>
      <c r="D1854" s="24">
        <v>421.96000000000004</v>
      </c>
      <c r="E1854" s="24">
        <v>2810.9588</v>
      </c>
      <c r="F1854" s="24">
        <v>0.0</v>
      </c>
      <c r="G1854" s="15">
        <f t="shared" si="1"/>
        <v>4</v>
      </c>
      <c r="L1854" s="24">
        <f t="shared" si="2"/>
        <v>1907</v>
      </c>
    </row>
    <row r="1855">
      <c r="A1855" s="20" t="s">
        <v>436</v>
      </c>
      <c r="B1855" s="22">
        <v>43220.0</v>
      </c>
      <c r="C1855" s="23">
        <v>22529.540000000005</v>
      </c>
      <c r="D1855" s="24">
        <v>327.8</v>
      </c>
      <c r="E1855" s="24">
        <v>13829.182900000002</v>
      </c>
      <c r="F1855" s="24">
        <v>1.0</v>
      </c>
      <c r="G1855" s="15">
        <f t="shared" si="1"/>
        <v>4</v>
      </c>
      <c r="L1855" s="24">
        <f t="shared" si="2"/>
        <v>1937</v>
      </c>
    </row>
    <row r="1856">
      <c r="A1856" s="20" t="s">
        <v>437</v>
      </c>
      <c r="B1856" s="22">
        <v>43220.0</v>
      </c>
      <c r="C1856" s="23">
        <v>7632.405000000001</v>
      </c>
      <c r="D1856" s="24">
        <v>89.68</v>
      </c>
      <c r="E1856" s="24">
        <v>0.0</v>
      </c>
      <c r="F1856" s="24">
        <v>0.0</v>
      </c>
      <c r="G1856" s="15">
        <f t="shared" si="1"/>
        <v>4</v>
      </c>
      <c r="L1856" s="24">
        <f t="shared" si="2"/>
        <v>1899</v>
      </c>
    </row>
    <row r="1857">
      <c r="A1857" s="20" t="s">
        <v>437</v>
      </c>
      <c r="B1857" s="22">
        <v>43220.0</v>
      </c>
      <c r="C1857" s="24">
        <v>2146.76</v>
      </c>
      <c r="D1857" s="24">
        <v>25.880000000000003</v>
      </c>
      <c r="E1857" s="24">
        <v>0.0</v>
      </c>
      <c r="F1857" s="24">
        <v>1.0</v>
      </c>
      <c r="G1857" s="15">
        <f t="shared" si="1"/>
        <v>4</v>
      </c>
      <c r="L1857" s="24">
        <f t="shared" si="2"/>
        <v>1899</v>
      </c>
    </row>
    <row r="1858">
      <c r="A1858" s="20" t="s">
        <v>438</v>
      </c>
      <c r="B1858" s="22">
        <v>43220.0</v>
      </c>
      <c r="C1858" s="23">
        <v>8538.64</v>
      </c>
      <c r="D1858" s="24">
        <v>106.92000000000002</v>
      </c>
      <c r="E1858" s="24">
        <v>0.0</v>
      </c>
      <c r="F1858" s="24">
        <v>0.0</v>
      </c>
      <c r="G1858" s="15">
        <f t="shared" si="1"/>
        <v>4</v>
      </c>
      <c r="L1858" s="24">
        <f t="shared" si="2"/>
        <v>1899</v>
      </c>
    </row>
    <row r="1859">
      <c r="A1859" s="20" t="s">
        <v>438</v>
      </c>
      <c r="B1859" s="22">
        <v>43220.0</v>
      </c>
      <c r="C1859" s="23">
        <v>4950.165</v>
      </c>
      <c r="D1859" s="24">
        <v>68.24</v>
      </c>
      <c r="E1859" s="24">
        <v>0.0</v>
      </c>
      <c r="F1859" s="24">
        <v>1.0</v>
      </c>
      <c r="G1859" s="15">
        <f t="shared" si="1"/>
        <v>4</v>
      </c>
      <c r="L1859" s="24">
        <f t="shared" si="2"/>
        <v>1899</v>
      </c>
    </row>
    <row r="1860">
      <c r="A1860" s="20" t="s">
        <v>439</v>
      </c>
      <c r="B1860" s="22">
        <v>43220.0</v>
      </c>
      <c r="C1860" s="24">
        <v>983.84</v>
      </c>
      <c r="D1860" s="24">
        <v>11.48</v>
      </c>
      <c r="E1860" s="24">
        <v>55.828500000000005</v>
      </c>
      <c r="F1860" s="24">
        <v>0.0</v>
      </c>
      <c r="G1860" s="15">
        <f t="shared" si="1"/>
        <v>4</v>
      </c>
      <c r="L1860" s="24">
        <f t="shared" si="2"/>
        <v>1900</v>
      </c>
    </row>
    <row r="1861">
      <c r="A1861" s="20" t="s">
        <v>439</v>
      </c>
      <c r="B1861" s="22">
        <v>43220.0</v>
      </c>
      <c r="C1861" s="24">
        <v>729.1350000000001</v>
      </c>
      <c r="D1861" s="24">
        <v>7.5200000000000005</v>
      </c>
      <c r="E1861" s="24">
        <v>713.33015</v>
      </c>
      <c r="F1861" s="24">
        <v>1.0</v>
      </c>
      <c r="G1861" s="15">
        <f t="shared" si="1"/>
        <v>4</v>
      </c>
      <c r="L1861" s="24">
        <f t="shared" si="2"/>
        <v>1901</v>
      </c>
    </row>
    <row r="1862">
      <c r="A1862" s="20" t="s">
        <v>427</v>
      </c>
      <c r="B1862" s="22">
        <v>43227.0</v>
      </c>
      <c r="C1862" s="23">
        <v>11808.995000000003</v>
      </c>
      <c r="D1862" s="24">
        <v>157.32000000000002</v>
      </c>
      <c r="E1862" s="24">
        <v>539.2582000000001</v>
      </c>
      <c r="F1862" s="24">
        <v>0.0</v>
      </c>
      <c r="G1862" s="15">
        <f t="shared" si="1"/>
        <v>5</v>
      </c>
      <c r="L1862" s="24">
        <f t="shared" si="2"/>
        <v>1901</v>
      </c>
    </row>
    <row r="1863">
      <c r="A1863" s="20" t="s">
        <v>427</v>
      </c>
      <c r="B1863" s="22">
        <v>43227.0</v>
      </c>
      <c r="C1863" s="23">
        <v>4364.305</v>
      </c>
      <c r="D1863" s="24">
        <v>63.64</v>
      </c>
      <c r="E1863" s="24">
        <v>802.44515</v>
      </c>
      <c r="F1863" s="24">
        <v>1.0</v>
      </c>
      <c r="G1863" s="15">
        <f t="shared" si="1"/>
        <v>5</v>
      </c>
      <c r="L1863" s="24">
        <f t="shared" si="2"/>
        <v>1902</v>
      </c>
    </row>
    <row r="1864">
      <c r="A1864" s="20" t="s">
        <v>428</v>
      </c>
      <c r="B1864" s="22">
        <v>43227.0</v>
      </c>
      <c r="C1864" s="23">
        <v>20002.565000000002</v>
      </c>
      <c r="D1864" s="24">
        <v>270.56</v>
      </c>
      <c r="E1864" s="24">
        <v>564.02645</v>
      </c>
      <c r="F1864" s="24">
        <v>0.0</v>
      </c>
      <c r="G1864" s="15">
        <f t="shared" si="1"/>
        <v>5</v>
      </c>
      <c r="L1864" s="24">
        <f t="shared" si="2"/>
        <v>1901</v>
      </c>
    </row>
    <row r="1865">
      <c r="A1865" s="20" t="s">
        <v>428</v>
      </c>
      <c r="B1865" s="22">
        <v>43227.0</v>
      </c>
      <c r="C1865" s="24">
        <v>1777.8750000000002</v>
      </c>
      <c r="D1865" s="24">
        <v>24.880000000000003</v>
      </c>
      <c r="E1865" s="24">
        <v>624.00845</v>
      </c>
      <c r="F1865" s="24">
        <v>1.0</v>
      </c>
      <c r="G1865" s="15">
        <f t="shared" si="1"/>
        <v>5</v>
      </c>
      <c r="L1865" s="24">
        <f t="shared" si="2"/>
        <v>1901</v>
      </c>
    </row>
    <row r="1866">
      <c r="A1866" s="20" t="s">
        <v>429</v>
      </c>
      <c r="B1866" s="22">
        <v>43227.0</v>
      </c>
      <c r="C1866" s="23">
        <v>66881.045</v>
      </c>
      <c r="D1866" s="24">
        <v>829.3200000000002</v>
      </c>
      <c r="E1866" s="24">
        <v>0.0</v>
      </c>
      <c r="F1866" s="24">
        <v>0.0</v>
      </c>
      <c r="G1866" s="15">
        <f t="shared" si="1"/>
        <v>5</v>
      </c>
      <c r="L1866" s="24">
        <f t="shared" si="2"/>
        <v>1899</v>
      </c>
    </row>
    <row r="1867">
      <c r="A1867" s="20" t="s">
        <v>429</v>
      </c>
      <c r="B1867" s="22">
        <v>43227.0</v>
      </c>
      <c r="C1867" s="23">
        <v>14451.855</v>
      </c>
      <c r="D1867" s="24">
        <v>193.68</v>
      </c>
      <c r="E1867" s="24">
        <v>0.0</v>
      </c>
      <c r="F1867" s="24">
        <v>1.0</v>
      </c>
      <c r="G1867" s="15">
        <f t="shared" si="1"/>
        <v>5</v>
      </c>
      <c r="L1867" s="24">
        <f t="shared" si="2"/>
        <v>1899</v>
      </c>
    </row>
    <row r="1868">
      <c r="A1868" s="20" t="s">
        <v>430</v>
      </c>
      <c r="B1868" s="22">
        <v>43227.0</v>
      </c>
      <c r="C1868" s="24">
        <v>845.405</v>
      </c>
      <c r="D1868" s="24">
        <v>11.36</v>
      </c>
      <c r="E1868" s="24">
        <v>69.1366</v>
      </c>
      <c r="F1868" s="24">
        <v>0.0</v>
      </c>
      <c r="G1868" s="15">
        <f t="shared" si="1"/>
        <v>5</v>
      </c>
      <c r="L1868" s="24">
        <f t="shared" si="2"/>
        <v>1900</v>
      </c>
    </row>
    <row r="1869">
      <c r="A1869" s="20" t="s">
        <v>430</v>
      </c>
      <c r="B1869" s="22">
        <v>43227.0</v>
      </c>
      <c r="C1869" s="24">
        <v>464.25500000000005</v>
      </c>
      <c r="D1869" s="24">
        <v>6.640000000000001</v>
      </c>
      <c r="E1869" s="24">
        <v>977.1749</v>
      </c>
      <c r="F1869" s="24">
        <v>1.0</v>
      </c>
      <c r="G1869" s="15">
        <f t="shared" si="1"/>
        <v>5</v>
      </c>
      <c r="L1869" s="24">
        <f t="shared" si="2"/>
        <v>1902</v>
      </c>
    </row>
    <row r="1870">
      <c r="A1870" s="20" t="s">
        <v>431</v>
      </c>
      <c r="B1870" s="22">
        <v>43227.0</v>
      </c>
      <c r="C1870" s="23">
        <v>7567.010000000001</v>
      </c>
      <c r="D1870" s="24">
        <v>102.0</v>
      </c>
      <c r="E1870" s="24">
        <v>187.00760000000002</v>
      </c>
      <c r="F1870" s="24">
        <v>0.0</v>
      </c>
      <c r="G1870" s="15">
        <f t="shared" si="1"/>
        <v>5</v>
      </c>
      <c r="L1870" s="24">
        <f t="shared" si="2"/>
        <v>1900</v>
      </c>
    </row>
    <row r="1871">
      <c r="A1871" s="20" t="s">
        <v>431</v>
      </c>
      <c r="B1871" s="22">
        <v>43227.0</v>
      </c>
      <c r="C1871" s="23">
        <v>3433.76</v>
      </c>
      <c r="D1871" s="24">
        <v>45.480000000000004</v>
      </c>
      <c r="E1871" s="24">
        <v>408.44505</v>
      </c>
      <c r="F1871" s="24">
        <v>1.0</v>
      </c>
      <c r="G1871" s="15">
        <f t="shared" si="1"/>
        <v>5</v>
      </c>
      <c r="L1871" s="24">
        <f t="shared" si="2"/>
        <v>1901</v>
      </c>
    </row>
    <row r="1872">
      <c r="A1872" s="20" t="s">
        <v>432</v>
      </c>
      <c r="B1872" s="22">
        <v>43227.0</v>
      </c>
      <c r="C1872" s="24">
        <v>1432.53</v>
      </c>
      <c r="D1872" s="24">
        <v>25.040000000000003</v>
      </c>
      <c r="E1872" s="24">
        <v>83.75835000000001</v>
      </c>
      <c r="F1872" s="24">
        <v>0.0</v>
      </c>
      <c r="G1872" s="15">
        <f t="shared" si="1"/>
        <v>5</v>
      </c>
      <c r="L1872" s="24">
        <f t="shared" si="2"/>
        <v>1900</v>
      </c>
    </row>
    <row r="1873">
      <c r="A1873" s="20" t="s">
        <v>432</v>
      </c>
      <c r="B1873" s="22">
        <v>43227.0</v>
      </c>
      <c r="C1873" s="24">
        <v>998.3600000000001</v>
      </c>
      <c r="D1873" s="24">
        <v>21.880000000000003</v>
      </c>
      <c r="E1873" s="24">
        <v>410.15975000000003</v>
      </c>
      <c r="F1873" s="24">
        <v>1.0</v>
      </c>
      <c r="G1873" s="15">
        <f t="shared" si="1"/>
        <v>5</v>
      </c>
      <c r="L1873" s="24">
        <f t="shared" si="2"/>
        <v>1901</v>
      </c>
    </row>
    <row r="1874">
      <c r="A1874" s="20" t="s">
        <v>433</v>
      </c>
      <c r="B1874" s="22">
        <v>43227.0</v>
      </c>
      <c r="C1874" s="24">
        <v>1493.4700000000003</v>
      </c>
      <c r="D1874" s="24">
        <v>18.72</v>
      </c>
      <c r="E1874" s="24">
        <v>0.0</v>
      </c>
      <c r="F1874" s="24">
        <v>0.0</v>
      </c>
      <c r="G1874" s="15">
        <f t="shared" si="1"/>
        <v>5</v>
      </c>
      <c r="L1874" s="24">
        <f t="shared" si="2"/>
        <v>1899</v>
      </c>
    </row>
    <row r="1875">
      <c r="A1875" s="20" t="s">
        <v>433</v>
      </c>
      <c r="B1875" s="22">
        <v>43227.0</v>
      </c>
      <c r="C1875" s="24">
        <v>506.165</v>
      </c>
      <c r="D1875" s="24">
        <v>7.640000000000001</v>
      </c>
      <c r="E1875" s="24">
        <v>0.0</v>
      </c>
      <c r="F1875" s="24">
        <v>1.0</v>
      </c>
      <c r="G1875" s="15">
        <f t="shared" si="1"/>
        <v>5</v>
      </c>
      <c r="L1875" s="24">
        <f t="shared" si="2"/>
        <v>1899</v>
      </c>
    </row>
    <row r="1876">
      <c r="A1876" s="20" t="s">
        <v>434</v>
      </c>
      <c r="B1876" s="22">
        <v>43227.0</v>
      </c>
      <c r="C1876" s="24">
        <v>1688.3900000000003</v>
      </c>
      <c r="D1876" s="24">
        <v>22.840000000000003</v>
      </c>
      <c r="E1876" s="24">
        <v>160.38750000000002</v>
      </c>
      <c r="F1876" s="24">
        <v>0.0</v>
      </c>
      <c r="G1876" s="15">
        <f t="shared" si="1"/>
        <v>5</v>
      </c>
      <c r="L1876" s="24">
        <f t="shared" si="2"/>
        <v>1900</v>
      </c>
    </row>
    <row r="1877">
      <c r="A1877" s="20" t="s">
        <v>434</v>
      </c>
      <c r="B1877" s="22">
        <v>43227.0</v>
      </c>
      <c r="C1877" s="24">
        <v>375.37500000000006</v>
      </c>
      <c r="D1877" s="24">
        <v>5.920000000000001</v>
      </c>
      <c r="E1877" s="24">
        <v>531.063</v>
      </c>
      <c r="F1877" s="24">
        <v>1.0</v>
      </c>
      <c r="G1877" s="15">
        <f t="shared" si="1"/>
        <v>5</v>
      </c>
      <c r="L1877" s="24">
        <f t="shared" si="2"/>
        <v>1901</v>
      </c>
    </row>
    <row r="1878">
      <c r="A1878" s="20" t="s">
        <v>435</v>
      </c>
      <c r="B1878" s="22">
        <v>43227.0</v>
      </c>
      <c r="C1878" s="23">
        <v>23697.245000000003</v>
      </c>
      <c r="D1878" s="24">
        <v>308.92</v>
      </c>
      <c r="E1878" s="24">
        <v>360.68435</v>
      </c>
      <c r="F1878" s="24">
        <v>0.0</v>
      </c>
      <c r="G1878" s="15">
        <f t="shared" si="1"/>
        <v>5</v>
      </c>
      <c r="L1878" s="24">
        <f t="shared" si="2"/>
        <v>1900</v>
      </c>
    </row>
    <row r="1879">
      <c r="A1879" s="20" t="s">
        <v>435</v>
      </c>
      <c r="B1879" s="22">
        <v>43227.0</v>
      </c>
      <c r="C1879" s="23">
        <v>5576.780000000001</v>
      </c>
      <c r="D1879" s="24">
        <v>71.44</v>
      </c>
      <c r="E1879" s="24">
        <v>418.78655000000003</v>
      </c>
      <c r="F1879" s="24">
        <v>1.0</v>
      </c>
      <c r="G1879" s="15">
        <f t="shared" si="1"/>
        <v>5</v>
      </c>
      <c r="L1879" s="24">
        <f t="shared" si="2"/>
        <v>1901</v>
      </c>
    </row>
    <row r="1880">
      <c r="A1880" s="20" t="s">
        <v>436</v>
      </c>
      <c r="B1880" s="22">
        <v>43227.0</v>
      </c>
      <c r="C1880" s="23">
        <v>28818.735</v>
      </c>
      <c r="D1880" s="24">
        <v>422.44</v>
      </c>
      <c r="E1880" s="24">
        <v>2918.3726</v>
      </c>
      <c r="F1880" s="24">
        <v>0.0</v>
      </c>
      <c r="G1880" s="15">
        <f t="shared" si="1"/>
        <v>5</v>
      </c>
      <c r="L1880" s="24">
        <f t="shared" si="2"/>
        <v>1907</v>
      </c>
    </row>
    <row r="1881">
      <c r="A1881" s="20" t="s">
        <v>436</v>
      </c>
      <c r="B1881" s="22">
        <v>43227.0</v>
      </c>
      <c r="C1881" s="23">
        <v>19950.975000000002</v>
      </c>
      <c r="D1881" s="24">
        <v>303.76</v>
      </c>
      <c r="E1881" s="24">
        <v>14289.159300000001</v>
      </c>
      <c r="F1881" s="24">
        <v>1.0</v>
      </c>
      <c r="G1881" s="15">
        <f t="shared" si="1"/>
        <v>5</v>
      </c>
      <c r="L1881" s="24">
        <f t="shared" si="2"/>
        <v>1939</v>
      </c>
    </row>
    <row r="1882">
      <c r="A1882" s="20" t="s">
        <v>437</v>
      </c>
      <c r="B1882" s="22">
        <v>43227.0</v>
      </c>
      <c r="C1882" s="23">
        <v>5343.25</v>
      </c>
      <c r="D1882" s="24">
        <v>68.4</v>
      </c>
      <c r="E1882" s="24">
        <v>0.0</v>
      </c>
      <c r="F1882" s="24">
        <v>0.0</v>
      </c>
      <c r="G1882" s="15">
        <f t="shared" si="1"/>
        <v>5</v>
      </c>
      <c r="L1882" s="24">
        <f t="shared" si="2"/>
        <v>1899</v>
      </c>
    </row>
    <row r="1883">
      <c r="A1883" s="20" t="s">
        <v>437</v>
      </c>
      <c r="B1883" s="22">
        <v>43227.0</v>
      </c>
      <c r="C1883" s="24">
        <v>1320.7150000000001</v>
      </c>
      <c r="D1883" s="24">
        <v>16.72</v>
      </c>
      <c r="E1883" s="24">
        <v>0.0</v>
      </c>
      <c r="F1883" s="24">
        <v>1.0</v>
      </c>
      <c r="G1883" s="15">
        <f t="shared" si="1"/>
        <v>5</v>
      </c>
      <c r="L1883" s="24">
        <f t="shared" si="2"/>
        <v>1899</v>
      </c>
    </row>
    <row r="1884">
      <c r="A1884" s="20" t="s">
        <v>438</v>
      </c>
      <c r="B1884" s="22">
        <v>43227.0</v>
      </c>
      <c r="C1884" s="23">
        <v>6342.545</v>
      </c>
      <c r="D1884" s="24">
        <v>89.36000000000001</v>
      </c>
      <c r="E1884" s="24">
        <v>0.0</v>
      </c>
      <c r="F1884" s="24">
        <v>0.0</v>
      </c>
      <c r="G1884" s="15">
        <f t="shared" si="1"/>
        <v>5</v>
      </c>
      <c r="L1884" s="24">
        <f t="shared" si="2"/>
        <v>1899</v>
      </c>
    </row>
    <row r="1885">
      <c r="A1885" s="20" t="s">
        <v>438</v>
      </c>
      <c r="B1885" s="22">
        <v>43227.0</v>
      </c>
      <c r="C1885" s="23">
        <v>3790.4350000000004</v>
      </c>
      <c r="D1885" s="24">
        <v>54.720000000000006</v>
      </c>
      <c r="E1885" s="24">
        <v>0.0</v>
      </c>
      <c r="F1885" s="24">
        <v>1.0</v>
      </c>
      <c r="G1885" s="15">
        <f t="shared" si="1"/>
        <v>5</v>
      </c>
      <c r="L1885" s="24">
        <f t="shared" si="2"/>
        <v>1899</v>
      </c>
    </row>
    <row r="1886">
      <c r="A1886" s="20" t="s">
        <v>439</v>
      </c>
      <c r="B1886" s="22">
        <v>43227.0</v>
      </c>
      <c r="C1886" s="24">
        <v>278.355</v>
      </c>
      <c r="D1886" s="24">
        <v>4.08</v>
      </c>
      <c r="E1886" s="24">
        <v>17.8061</v>
      </c>
      <c r="F1886" s="24">
        <v>0.0</v>
      </c>
      <c r="G1886" s="15">
        <f t="shared" si="1"/>
        <v>5</v>
      </c>
      <c r="L1886" s="24">
        <f t="shared" si="2"/>
        <v>1900</v>
      </c>
    </row>
    <row r="1887">
      <c r="A1887" s="20" t="s">
        <v>439</v>
      </c>
      <c r="B1887" s="22">
        <v>43227.0</v>
      </c>
      <c r="C1887" s="24">
        <v>181.39000000000001</v>
      </c>
      <c r="D1887" s="24">
        <v>2.64</v>
      </c>
      <c r="E1887" s="24">
        <v>326.95195</v>
      </c>
      <c r="F1887" s="24">
        <v>1.0</v>
      </c>
      <c r="G1887" s="15">
        <f t="shared" si="1"/>
        <v>5</v>
      </c>
      <c r="L1887" s="24">
        <f t="shared" si="2"/>
        <v>1900</v>
      </c>
    </row>
    <row r="1888">
      <c r="A1888" s="20" t="s">
        <v>427</v>
      </c>
      <c r="B1888" s="22">
        <v>43234.0</v>
      </c>
      <c r="C1888" s="23">
        <v>12674.585000000001</v>
      </c>
      <c r="D1888" s="24">
        <v>155.20000000000002</v>
      </c>
      <c r="E1888" s="24">
        <v>594.71685</v>
      </c>
      <c r="F1888" s="24">
        <v>0.0</v>
      </c>
      <c r="G1888" s="15">
        <f t="shared" si="1"/>
        <v>5</v>
      </c>
      <c r="L1888" s="24">
        <f t="shared" si="2"/>
        <v>1901</v>
      </c>
    </row>
    <row r="1889">
      <c r="A1889" s="20" t="s">
        <v>427</v>
      </c>
      <c r="B1889" s="22">
        <v>43234.0</v>
      </c>
      <c r="C1889" s="23">
        <v>5168.075000000001</v>
      </c>
      <c r="D1889" s="24">
        <v>71.48</v>
      </c>
      <c r="E1889" s="24">
        <v>889.87145</v>
      </c>
      <c r="F1889" s="24">
        <v>1.0</v>
      </c>
      <c r="G1889" s="15">
        <f t="shared" si="1"/>
        <v>5</v>
      </c>
      <c r="L1889" s="24">
        <f t="shared" si="2"/>
        <v>1902</v>
      </c>
    </row>
    <row r="1890">
      <c r="A1890" s="20" t="s">
        <v>428</v>
      </c>
      <c r="B1890" s="22">
        <v>43234.0</v>
      </c>
      <c r="C1890" s="23">
        <v>19776.075</v>
      </c>
      <c r="D1890" s="24">
        <v>250.96</v>
      </c>
      <c r="E1890" s="24">
        <v>167.03504999999998</v>
      </c>
      <c r="F1890" s="24">
        <v>0.0</v>
      </c>
      <c r="G1890" s="15">
        <f t="shared" si="1"/>
        <v>5</v>
      </c>
      <c r="L1890" s="24">
        <f t="shared" si="2"/>
        <v>1900</v>
      </c>
    </row>
    <row r="1891">
      <c r="A1891" s="20" t="s">
        <v>428</v>
      </c>
      <c r="B1891" s="22">
        <v>43234.0</v>
      </c>
      <c r="C1891" s="24">
        <v>1720.4550000000002</v>
      </c>
      <c r="D1891" s="24">
        <v>23.080000000000002</v>
      </c>
      <c r="E1891" s="24">
        <v>126.49455</v>
      </c>
      <c r="F1891" s="24">
        <v>1.0</v>
      </c>
      <c r="G1891" s="15">
        <f t="shared" si="1"/>
        <v>5</v>
      </c>
      <c r="L1891" s="24">
        <f t="shared" si="2"/>
        <v>1900</v>
      </c>
    </row>
    <row r="1892">
      <c r="A1892" s="20" t="s">
        <v>429</v>
      </c>
      <c r="B1892" s="22">
        <v>43234.0</v>
      </c>
      <c r="C1892" s="23">
        <v>68375.835</v>
      </c>
      <c r="D1892" s="24">
        <v>770.04</v>
      </c>
      <c r="E1892" s="24">
        <v>0.0</v>
      </c>
      <c r="F1892" s="24">
        <v>0.0</v>
      </c>
      <c r="G1892" s="15">
        <f t="shared" si="1"/>
        <v>5</v>
      </c>
      <c r="L1892" s="24">
        <f t="shared" si="2"/>
        <v>1899</v>
      </c>
    </row>
    <row r="1893">
      <c r="A1893" s="20" t="s">
        <v>429</v>
      </c>
      <c r="B1893" s="22">
        <v>43234.0</v>
      </c>
      <c r="C1893" s="23">
        <v>15766.575</v>
      </c>
      <c r="D1893" s="24">
        <v>195.4</v>
      </c>
      <c r="E1893" s="24">
        <v>0.0</v>
      </c>
      <c r="F1893" s="24">
        <v>1.0</v>
      </c>
      <c r="G1893" s="15">
        <f t="shared" si="1"/>
        <v>5</v>
      </c>
      <c r="L1893" s="24">
        <f t="shared" si="2"/>
        <v>1899</v>
      </c>
    </row>
    <row r="1894">
      <c r="A1894" s="20" t="s">
        <v>430</v>
      </c>
      <c r="B1894" s="22">
        <v>43234.0</v>
      </c>
      <c r="C1894" s="24">
        <v>1105.8850000000002</v>
      </c>
      <c r="D1894" s="24">
        <v>13.680000000000001</v>
      </c>
      <c r="E1894" s="24">
        <v>65.5343</v>
      </c>
      <c r="F1894" s="24">
        <v>0.0</v>
      </c>
      <c r="G1894" s="15">
        <f t="shared" si="1"/>
        <v>5</v>
      </c>
      <c r="L1894" s="24">
        <f t="shared" si="2"/>
        <v>1900</v>
      </c>
    </row>
    <row r="1895">
      <c r="A1895" s="20" t="s">
        <v>430</v>
      </c>
      <c r="B1895" s="22">
        <v>43234.0</v>
      </c>
      <c r="C1895" s="24">
        <v>834.46</v>
      </c>
      <c r="D1895" s="24">
        <v>10.200000000000001</v>
      </c>
      <c r="E1895" s="24">
        <v>1051.43285</v>
      </c>
      <c r="F1895" s="24">
        <v>1.0</v>
      </c>
      <c r="G1895" s="15">
        <f t="shared" si="1"/>
        <v>5</v>
      </c>
      <c r="L1895" s="24">
        <f t="shared" si="2"/>
        <v>1902</v>
      </c>
    </row>
    <row r="1896">
      <c r="A1896" s="20" t="s">
        <v>431</v>
      </c>
      <c r="B1896" s="22">
        <v>43234.0</v>
      </c>
      <c r="C1896" s="23">
        <v>7205.6050000000005</v>
      </c>
      <c r="D1896" s="24">
        <v>97.48</v>
      </c>
      <c r="E1896" s="24">
        <v>189.33785</v>
      </c>
      <c r="F1896" s="24">
        <v>0.0</v>
      </c>
      <c r="G1896" s="15">
        <f t="shared" si="1"/>
        <v>5</v>
      </c>
      <c r="L1896" s="24">
        <f t="shared" si="2"/>
        <v>1900</v>
      </c>
    </row>
    <row r="1897">
      <c r="A1897" s="20" t="s">
        <v>431</v>
      </c>
      <c r="B1897" s="22">
        <v>43234.0</v>
      </c>
      <c r="C1897" s="23">
        <v>3165.2500000000005</v>
      </c>
      <c r="D1897" s="24">
        <v>42.32</v>
      </c>
      <c r="E1897" s="24">
        <v>383.35505000000006</v>
      </c>
      <c r="F1897" s="24">
        <v>1.0</v>
      </c>
      <c r="G1897" s="15">
        <f t="shared" si="1"/>
        <v>5</v>
      </c>
      <c r="L1897" s="24">
        <f t="shared" si="2"/>
        <v>1901</v>
      </c>
    </row>
    <row r="1898">
      <c r="A1898" s="20" t="s">
        <v>432</v>
      </c>
      <c r="B1898" s="22">
        <v>43234.0</v>
      </c>
      <c r="C1898" s="24">
        <v>1476.035</v>
      </c>
      <c r="D1898" s="24">
        <v>23.72</v>
      </c>
      <c r="E1898" s="24">
        <v>75.69055</v>
      </c>
      <c r="F1898" s="24">
        <v>0.0</v>
      </c>
      <c r="G1898" s="15">
        <f t="shared" si="1"/>
        <v>5</v>
      </c>
      <c r="L1898" s="24">
        <f t="shared" si="2"/>
        <v>1900</v>
      </c>
    </row>
    <row r="1899">
      <c r="A1899" s="20" t="s">
        <v>432</v>
      </c>
      <c r="B1899" s="22">
        <v>43234.0</v>
      </c>
      <c r="C1899" s="24">
        <v>1244.485</v>
      </c>
      <c r="D1899" s="24">
        <v>26.32</v>
      </c>
      <c r="E1899" s="24">
        <v>409.69825</v>
      </c>
      <c r="F1899" s="24">
        <v>1.0</v>
      </c>
      <c r="G1899" s="15">
        <f t="shared" si="1"/>
        <v>5</v>
      </c>
      <c r="L1899" s="24">
        <f t="shared" si="2"/>
        <v>1901</v>
      </c>
    </row>
    <row r="1900">
      <c r="A1900" s="20" t="s">
        <v>433</v>
      </c>
      <c r="B1900" s="22">
        <v>43234.0</v>
      </c>
      <c r="C1900" s="24">
        <v>1561.7250000000001</v>
      </c>
      <c r="D1900" s="24">
        <v>17.32</v>
      </c>
      <c r="E1900" s="24">
        <v>0.0</v>
      </c>
      <c r="F1900" s="24">
        <v>0.0</v>
      </c>
      <c r="G1900" s="15">
        <f t="shared" si="1"/>
        <v>5</v>
      </c>
      <c r="L1900" s="24">
        <f t="shared" si="2"/>
        <v>1899</v>
      </c>
    </row>
    <row r="1901">
      <c r="A1901" s="20" t="s">
        <v>433</v>
      </c>
      <c r="B1901" s="22">
        <v>43234.0</v>
      </c>
      <c r="C1901" s="24">
        <v>553.3000000000001</v>
      </c>
      <c r="D1901" s="24">
        <v>7.359999999999999</v>
      </c>
      <c r="E1901" s="24">
        <v>0.0</v>
      </c>
      <c r="F1901" s="24">
        <v>1.0</v>
      </c>
      <c r="G1901" s="15">
        <f t="shared" si="1"/>
        <v>5</v>
      </c>
      <c r="L1901" s="24">
        <f t="shared" si="2"/>
        <v>1899</v>
      </c>
    </row>
    <row r="1902">
      <c r="A1902" s="20" t="s">
        <v>434</v>
      </c>
      <c r="B1902" s="22">
        <v>43234.0</v>
      </c>
      <c r="C1902" s="24">
        <v>1818.135</v>
      </c>
      <c r="D1902" s="24">
        <v>23.0</v>
      </c>
      <c r="E1902" s="24">
        <v>163.56275</v>
      </c>
      <c r="F1902" s="24">
        <v>0.0</v>
      </c>
      <c r="G1902" s="15">
        <f t="shared" si="1"/>
        <v>5</v>
      </c>
      <c r="L1902" s="24">
        <f t="shared" si="2"/>
        <v>1900</v>
      </c>
    </row>
    <row r="1903">
      <c r="A1903" s="20" t="s">
        <v>434</v>
      </c>
      <c r="B1903" s="22">
        <v>43234.0</v>
      </c>
      <c r="C1903" s="24">
        <v>569.965</v>
      </c>
      <c r="D1903" s="24">
        <v>7.720000000000001</v>
      </c>
      <c r="E1903" s="24">
        <v>611.91845</v>
      </c>
      <c r="F1903" s="24">
        <v>1.0</v>
      </c>
      <c r="G1903" s="15">
        <f t="shared" si="1"/>
        <v>5</v>
      </c>
      <c r="L1903" s="24">
        <f t="shared" si="2"/>
        <v>1901</v>
      </c>
    </row>
    <row r="1904">
      <c r="A1904" s="20" t="s">
        <v>435</v>
      </c>
      <c r="B1904" s="22">
        <v>43234.0</v>
      </c>
      <c r="C1904" s="23">
        <v>24095.225000000002</v>
      </c>
      <c r="D1904" s="24">
        <v>285.40000000000003</v>
      </c>
      <c r="E1904" s="24">
        <v>352.7173</v>
      </c>
      <c r="F1904" s="24">
        <v>0.0</v>
      </c>
      <c r="G1904" s="15">
        <f t="shared" si="1"/>
        <v>5</v>
      </c>
      <c r="L1904" s="24">
        <f t="shared" si="2"/>
        <v>1900</v>
      </c>
    </row>
    <row r="1905">
      <c r="A1905" s="20" t="s">
        <v>435</v>
      </c>
      <c r="B1905" s="22">
        <v>43234.0</v>
      </c>
      <c r="C1905" s="23">
        <v>5877.74</v>
      </c>
      <c r="D1905" s="24">
        <v>70.12</v>
      </c>
      <c r="E1905" s="24">
        <v>432.7622</v>
      </c>
      <c r="F1905" s="24">
        <v>1.0</v>
      </c>
      <c r="G1905" s="15">
        <f t="shared" si="1"/>
        <v>5</v>
      </c>
      <c r="L1905" s="24">
        <f t="shared" si="2"/>
        <v>1901</v>
      </c>
    </row>
    <row r="1906">
      <c r="A1906" s="20" t="s">
        <v>436</v>
      </c>
      <c r="B1906" s="22">
        <v>43234.0</v>
      </c>
      <c r="C1906" s="23">
        <v>26209.040000000005</v>
      </c>
      <c r="D1906" s="24">
        <v>353.04</v>
      </c>
      <c r="E1906" s="24">
        <v>2458.0478000000003</v>
      </c>
      <c r="F1906" s="24">
        <v>0.0</v>
      </c>
      <c r="G1906" s="15">
        <f t="shared" si="1"/>
        <v>5</v>
      </c>
      <c r="L1906" s="24">
        <f t="shared" si="2"/>
        <v>1906</v>
      </c>
    </row>
    <row r="1907">
      <c r="A1907" s="20" t="s">
        <v>436</v>
      </c>
      <c r="B1907" s="22">
        <v>43234.0</v>
      </c>
      <c r="C1907" s="23">
        <v>19001.345</v>
      </c>
      <c r="D1907" s="24">
        <v>275.44</v>
      </c>
      <c r="E1907" s="24">
        <v>13219.310000000001</v>
      </c>
      <c r="F1907" s="24">
        <v>1.0</v>
      </c>
      <c r="G1907" s="15">
        <f t="shared" si="1"/>
        <v>5</v>
      </c>
      <c r="L1907" s="24">
        <f t="shared" si="2"/>
        <v>1936</v>
      </c>
    </row>
    <row r="1908">
      <c r="A1908" s="20" t="s">
        <v>437</v>
      </c>
      <c r="B1908" s="22">
        <v>43234.0</v>
      </c>
      <c r="C1908" s="23">
        <v>4758.765</v>
      </c>
      <c r="D1908" s="24">
        <v>56.2</v>
      </c>
      <c r="E1908" s="24">
        <v>0.0</v>
      </c>
      <c r="F1908" s="24">
        <v>0.0</v>
      </c>
      <c r="G1908" s="15">
        <f t="shared" si="1"/>
        <v>5</v>
      </c>
      <c r="L1908" s="24">
        <f t="shared" si="2"/>
        <v>1899</v>
      </c>
    </row>
    <row r="1909">
      <c r="A1909" s="20" t="s">
        <v>437</v>
      </c>
      <c r="B1909" s="22">
        <v>43234.0</v>
      </c>
      <c r="C1909" s="24">
        <v>1220.6150000000002</v>
      </c>
      <c r="D1909" s="24">
        <v>15.64</v>
      </c>
      <c r="E1909" s="24">
        <v>0.0</v>
      </c>
      <c r="F1909" s="24">
        <v>1.0</v>
      </c>
      <c r="G1909" s="15">
        <f t="shared" si="1"/>
        <v>5</v>
      </c>
      <c r="L1909" s="24">
        <f t="shared" si="2"/>
        <v>1899</v>
      </c>
    </row>
    <row r="1910">
      <c r="A1910" s="20" t="s">
        <v>438</v>
      </c>
      <c r="B1910" s="22">
        <v>43234.0</v>
      </c>
      <c r="C1910" s="23">
        <v>6484.775000000001</v>
      </c>
      <c r="D1910" s="24">
        <v>83.56</v>
      </c>
      <c r="E1910" s="24">
        <v>13.7254</v>
      </c>
      <c r="F1910" s="24">
        <v>0.0</v>
      </c>
      <c r="G1910" s="15">
        <f t="shared" si="1"/>
        <v>5</v>
      </c>
      <c r="L1910" s="24">
        <f t="shared" si="2"/>
        <v>1900</v>
      </c>
    </row>
    <row r="1911">
      <c r="A1911" s="20" t="s">
        <v>438</v>
      </c>
      <c r="B1911" s="22">
        <v>43234.0</v>
      </c>
      <c r="C1911" s="23">
        <v>4052.4000000000005</v>
      </c>
      <c r="D1911" s="24">
        <v>55.64</v>
      </c>
      <c r="E1911" s="24">
        <v>72.28455</v>
      </c>
      <c r="F1911" s="24">
        <v>1.0</v>
      </c>
      <c r="G1911" s="15">
        <f t="shared" si="1"/>
        <v>5</v>
      </c>
      <c r="L1911" s="24">
        <f t="shared" si="2"/>
        <v>1900</v>
      </c>
    </row>
    <row r="1912">
      <c r="A1912" s="20" t="s">
        <v>439</v>
      </c>
      <c r="B1912" s="22">
        <v>43234.0</v>
      </c>
      <c r="C1912" s="24">
        <v>690.58</v>
      </c>
      <c r="D1912" s="24">
        <v>8.6</v>
      </c>
      <c r="E1912" s="24">
        <v>71.77365</v>
      </c>
      <c r="F1912" s="24">
        <v>0.0</v>
      </c>
      <c r="G1912" s="15">
        <f t="shared" si="1"/>
        <v>5</v>
      </c>
      <c r="L1912" s="24">
        <f t="shared" si="2"/>
        <v>1900</v>
      </c>
    </row>
    <row r="1913">
      <c r="A1913" s="20" t="s">
        <v>439</v>
      </c>
      <c r="B1913" s="22">
        <v>43234.0</v>
      </c>
      <c r="C1913" s="24">
        <v>567.5450000000001</v>
      </c>
      <c r="D1913" s="24">
        <v>7.720000000000001</v>
      </c>
      <c r="E1913" s="24">
        <v>988.0637</v>
      </c>
      <c r="F1913" s="24">
        <v>1.0</v>
      </c>
      <c r="G1913" s="15">
        <f t="shared" si="1"/>
        <v>5</v>
      </c>
      <c r="L1913" s="24">
        <f t="shared" si="2"/>
        <v>1902</v>
      </c>
    </row>
    <row r="1914">
      <c r="A1914" s="20" t="s">
        <v>440</v>
      </c>
      <c r="B1914" s="22">
        <v>43241.0</v>
      </c>
      <c r="C1914" s="24">
        <v>3.4650000000000003</v>
      </c>
      <c r="D1914" s="24">
        <v>0.04000000000000001</v>
      </c>
      <c r="E1914" s="24">
        <v>0.0</v>
      </c>
      <c r="F1914" s="24">
        <v>1.0</v>
      </c>
      <c r="G1914" s="15">
        <f t="shared" si="1"/>
        <v>5</v>
      </c>
      <c r="L1914" s="24">
        <f t="shared" si="2"/>
        <v>1899</v>
      </c>
    </row>
    <row r="1915">
      <c r="A1915" s="20" t="s">
        <v>427</v>
      </c>
      <c r="B1915" s="22">
        <v>43241.0</v>
      </c>
      <c r="C1915" s="23">
        <v>13450.415</v>
      </c>
      <c r="D1915" s="24">
        <v>172.92000000000002</v>
      </c>
      <c r="E1915" s="24">
        <v>545.5398</v>
      </c>
      <c r="F1915" s="24">
        <v>0.0</v>
      </c>
      <c r="G1915" s="15">
        <f t="shared" si="1"/>
        <v>5</v>
      </c>
      <c r="L1915" s="24">
        <f t="shared" si="2"/>
        <v>1901</v>
      </c>
    </row>
    <row r="1916">
      <c r="A1916" s="20" t="s">
        <v>427</v>
      </c>
      <c r="B1916" s="22">
        <v>43241.0</v>
      </c>
      <c r="C1916" s="23">
        <v>5645.475</v>
      </c>
      <c r="D1916" s="24">
        <v>82.28</v>
      </c>
      <c r="E1916" s="24">
        <v>865.4659000000001</v>
      </c>
      <c r="F1916" s="24">
        <v>1.0</v>
      </c>
      <c r="G1916" s="15">
        <f t="shared" si="1"/>
        <v>5</v>
      </c>
      <c r="L1916" s="24">
        <f t="shared" si="2"/>
        <v>1902</v>
      </c>
    </row>
    <row r="1917">
      <c r="A1917" s="20" t="s">
        <v>428</v>
      </c>
      <c r="B1917" s="22">
        <v>43241.0</v>
      </c>
      <c r="C1917" s="23">
        <v>21452.86</v>
      </c>
      <c r="D1917" s="24">
        <v>274.32</v>
      </c>
      <c r="E1917" s="24">
        <v>118.7563</v>
      </c>
      <c r="F1917" s="24">
        <v>0.0</v>
      </c>
      <c r="G1917" s="15">
        <f t="shared" si="1"/>
        <v>5</v>
      </c>
      <c r="L1917" s="24">
        <f t="shared" si="2"/>
        <v>1900</v>
      </c>
    </row>
    <row r="1918">
      <c r="A1918" s="20" t="s">
        <v>428</v>
      </c>
      <c r="B1918" s="22">
        <v>43241.0</v>
      </c>
      <c r="C1918" s="24">
        <v>1962.4550000000002</v>
      </c>
      <c r="D1918" s="24">
        <v>25.32</v>
      </c>
      <c r="E1918" s="24">
        <v>102.86444999999999</v>
      </c>
      <c r="F1918" s="24">
        <v>1.0</v>
      </c>
      <c r="G1918" s="15">
        <f t="shared" si="1"/>
        <v>5</v>
      </c>
      <c r="L1918" s="24">
        <f t="shared" si="2"/>
        <v>1900</v>
      </c>
    </row>
    <row r="1919">
      <c r="A1919" s="20" t="s">
        <v>429</v>
      </c>
      <c r="B1919" s="22">
        <v>43241.0</v>
      </c>
      <c r="C1919" s="23">
        <v>66380.545</v>
      </c>
      <c r="D1919" s="24">
        <v>765.6800000000001</v>
      </c>
      <c r="E1919" s="24">
        <v>0.0</v>
      </c>
      <c r="F1919" s="24">
        <v>0.0</v>
      </c>
      <c r="G1919" s="15">
        <f t="shared" si="1"/>
        <v>5</v>
      </c>
      <c r="L1919" s="24">
        <f t="shared" si="2"/>
        <v>1899</v>
      </c>
    </row>
    <row r="1920">
      <c r="A1920" s="20" t="s">
        <v>429</v>
      </c>
      <c r="B1920" s="22">
        <v>43241.0</v>
      </c>
      <c r="C1920" s="23">
        <v>17250.09</v>
      </c>
      <c r="D1920" s="24">
        <v>212.16</v>
      </c>
      <c r="E1920" s="24">
        <v>0.0</v>
      </c>
      <c r="F1920" s="24">
        <v>1.0</v>
      </c>
      <c r="G1920" s="15">
        <f t="shared" si="1"/>
        <v>5</v>
      </c>
      <c r="L1920" s="24">
        <f t="shared" si="2"/>
        <v>1899</v>
      </c>
    </row>
    <row r="1921">
      <c r="A1921" s="20" t="s">
        <v>430</v>
      </c>
      <c r="B1921" s="22">
        <v>43241.0</v>
      </c>
      <c r="C1921" s="24">
        <v>636.13</v>
      </c>
      <c r="D1921" s="24">
        <v>7.96</v>
      </c>
      <c r="E1921" s="24">
        <v>38.93305</v>
      </c>
      <c r="F1921" s="24">
        <v>0.0</v>
      </c>
      <c r="G1921" s="15">
        <f t="shared" si="1"/>
        <v>5</v>
      </c>
      <c r="L1921" s="24">
        <f t="shared" si="2"/>
        <v>1900</v>
      </c>
    </row>
    <row r="1922">
      <c r="A1922" s="20" t="s">
        <v>430</v>
      </c>
      <c r="B1922" s="22">
        <v>43241.0</v>
      </c>
      <c r="C1922" s="24">
        <v>395.67</v>
      </c>
      <c r="D1922" s="24">
        <v>5.48</v>
      </c>
      <c r="E1922" s="24">
        <v>583.2567</v>
      </c>
      <c r="F1922" s="24">
        <v>1.0</v>
      </c>
      <c r="G1922" s="15">
        <f t="shared" si="1"/>
        <v>5</v>
      </c>
      <c r="L1922" s="24">
        <f t="shared" si="2"/>
        <v>1901</v>
      </c>
    </row>
    <row r="1923">
      <c r="A1923" s="20" t="s">
        <v>431</v>
      </c>
      <c r="B1923" s="22">
        <v>43241.0</v>
      </c>
      <c r="C1923" s="23">
        <v>7315.4400000000005</v>
      </c>
      <c r="D1923" s="24">
        <v>97.44</v>
      </c>
      <c r="E1923" s="24">
        <v>150.0876</v>
      </c>
      <c r="F1923" s="24">
        <v>0.0</v>
      </c>
      <c r="G1923" s="15">
        <f t="shared" si="1"/>
        <v>5</v>
      </c>
      <c r="L1923" s="24">
        <f t="shared" si="2"/>
        <v>1900</v>
      </c>
    </row>
    <row r="1924">
      <c r="A1924" s="20" t="s">
        <v>431</v>
      </c>
      <c r="B1924" s="22">
        <v>43241.0</v>
      </c>
      <c r="C1924" s="23">
        <v>3100.7900000000004</v>
      </c>
      <c r="D1924" s="24">
        <v>41.24</v>
      </c>
      <c r="E1924" s="24">
        <v>300.67244999999997</v>
      </c>
      <c r="F1924" s="24">
        <v>1.0</v>
      </c>
      <c r="G1924" s="15">
        <f t="shared" si="1"/>
        <v>5</v>
      </c>
      <c r="L1924" s="24">
        <f t="shared" si="2"/>
        <v>1900</v>
      </c>
    </row>
    <row r="1925">
      <c r="A1925" s="20" t="s">
        <v>432</v>
      </c>
      <c r="B1925" s="22">
        <v>43241.0</v>
      </c>
      <c r="C1925" s="24">
        <v>1917.575</v>
      </c>
      <c r="D1925" s="24">
        <v>31.439999999999998</v>
      </c>
      <c r="E1925" s="24">
        <v>83.96115</v>
      </c>
      <c r="F1925" s="24">
        <v>0.0</v>
      </c>
      <c r="G1925" s="15">
        <f t="shared" si="1"/>
        <v>5</v>
      </c>
      <c r="L1925" s="24">
        <f t="shared" si="2"/>
        <v>1900</v>
      </c>
    </row>
    <row r="1926">
      <c r="A1926" s="20" t="s">
        <v>432</v>
      </c>
      <c r="B1926" s="22">
        <v>43241.0</v>
      </c>
      <c r="C1926" s="24">
        <v>1650.66</v>
      </c>
      <c r="D1926" s="24">
        <v>33.760000000000005</v>
      </c>
      <c r="E1926" s="24">
        <v>410.40935</v>
      </c>
      <c r="F1926" s="24">
        <v>1.0</v>
      </c>
      <c r="G1926" s="15">
        <f t="shared" si="1"/>
        <v>5</v>
      </c>
      <c r="L1926" s="24">
        <f t="shared" si="2"/>
        <v>1901</v>
      </c>
    </row>
    <row r="1927">
      <c r="A1927" s="20" t="s">
        <v>433</v>
      </c>
      <c r="B1927" s="22">
        <v>43241.0</v>
      </c>
      <c r="C1927" s="24">
        <v>1579.4900000000002</v>
      </c>
      <c r="D1927" s="24">
        <v>19.36</v>
      </c>
      <c r="E1927" s="24">
        <v>0.0</v>
      </c>
      <c r="F1927" s="24">
        <v>0.0</v>
      </c>
      <c r="G1927" s="15">
        <f t="shared" si="1"/>
        <v>5</v>
      </c>
      <c r="L1927" s="24">
        <f t="shared" si="2"/>
        <v>1899</v>
      </c>
    </row>
    <row r="1928">
      <c r="A1928" s="20" t="s">
        <v>433</v>
      </c>
      <c r="B1928" s="22">
        <v>43241.0</v>
      </c>
      <c r="C1928" s="24">
        <v>585.9700000000001</v>
      </c>
      <c r="D1928" s="24">
        <v>8.4</v>
      </c>
      <c r="E1928" s="24">
        <v>0.0</v>
      </c>
      <c r="F1928" s="24">
        <v>1.0</v>
      </c>
      <c r="G1928" s="15">
        <f t="shared" si="1"/>
        <v>5</v>
      </c>
      <c r="L1928" s="24">
        <f t="shared" si="2"/>
        <v>1899</v>
      </c>
    </row>
    <row r="1929">
      <c r="A1929" s="20" t="s">
        <v>434</v>
      </c>
      <c r="B1929" s="22">
        <v>43241.0</v>
      </c>
      <c r="C1929" s="24">
        <v>1756.8650000000002</v>
      </c>
      <c r="D1929" s="24">
        <v>23.080000000000002</v>
      </c>
      <c r="E1929" s="24">
        <v>161.0323</v>
      </c>
      <c r="F1929" s="24">
        <v>0.0</v>
      </c>
      <c r="G1929" s="15">
        <f t="shared" si="1"/>
        <v>5</v>
      </c>
      <c r="L1929" s="24">
        <f t="shared" si="2"/>
        <v>1900</v>
      </c>
    </row>
    <row r="1930">
      <c r="A1930" s="20" t="s">
        <v>434</v>
      </c>
      <c r="B1930" s="22">
        <v>43241.0</v>
      </c>
      <c r="C1930" s="24">
        <v>478.77500000000003</v>
      </c>
      <c r="D1930" s="24">
        <v>6.88</v>
      </c>
      <c r="E1930" s="24">
        <v>555.61545</v>
      </c>
      <c r="F1930" s="24">
        <v>1.0</v>
      </c>
      <c r="G1930" s="15">
        <f t="shared" si="1"/>
        <v>5</v>
      </c>
      <c r="L1930" s="24">
        <f t="shared" si="2"/>
        <v>1901</v>
      </c>
    </row>
    <row r="1931">
      <c r="A1931" s="20" t="s">
        <v>435</v>
      </c>
      <c r="B1931" s="22">
        <v>43241.0</v>
      </c>
      <c r="C1931" s="23">
        <v>23575.090000000004</v>
      </c>
      <c r="D1931" s="24">
        <v>278.52</v>
      </c>
      <c r="E1931" s="24">
        <v>378.8226</v>
      </c>
      <c r="F1931" s="24">
        <v>0.0</v>
      </c>
      <c r="G1931" s="15">
        <f t="shared" si="1"/>
        <v>5</v>
      </c>
      <c r="L1931" s="24">
        <f t="shared" si="2"/>
        <v>1901</v>
      </c>
    </row>
    <row r="1932">
      <c r="A1932" s="20" t="s">
        <v>435</v>
      </c>
      <c r="B1932" s="22">
        <v>43241.0</v>
      </c>
      <c r="C1932" s="23">
        <v>6212.305</v>
      </c>
      <c r="D1932" s="24">
        <v>74.24</v>
      </c>
      <c r="E1932" s="24">
        <v>500.26405</v>
      </c>
      <c r="F1932" s="24">
        <v>1.0</v>
      </c>
      <c r="G1932" s="15">
        <f t="shared" si="1"/>
        <v>5</v>
      </c>
      <c r="L1932" s="24">
        <f t="shared" si="2"/>
        <v>1901</v>
      </c>
    </row>
    <row r="1933">
      <c r="A1933" s="20" t="s">
        <v>436</v>
      </c>
      <c r="B1933" s="22">
        <v>43241.0</v>
      </c>
      <c r="C1933" s="23">
        <v>25387.725000000002</v>
      </c>
      <c r="D1933" s="24">
        <v>343.56</v>
      </c>
      <c r="E1933" s="24">
        <v>2257.12435</v>
      </c>
      <c r="F1933" s="24">
        <v>0.0</v>
      </c>
      <c r="G1933" s="15">
        <f t="shared" si="1"/>
        <v>5</v>
      </c>
      <c r="L1933" s="24">
        <f t="shared" si="2"/>
        <v>1906</v>
      </c>
    </row>
    <row r="1934">
      <c r="A1934" s="20" t="s">
        <v>436</v>
      </c>
      <c r="B1934" s="22">
        <v>43241.0</v>
      </c>
      <c r="C1934" s="23">
        <v>17898.320000000003</v>
      </c>
      <c r="D1934" s="24">
        <v>270.88000000000005</v>
      </c>
      <c r="E1934" s="24">
        <v>11795.966</v>
      </c>
      <c r="F1934" s="24">
        <v>1.0</v>
      </c>
      <c r="G1934" s="15">
        <f t="shared" si="1"/>
        <v>5</v>
      </c>
      <c r="L1934" s="24">
        <f t="shared" si="2"/>
        <v>1932</v>
      </c>
    </row>
    <row r="1935">
      <c r="A1935" s="20" t="s">
        <v>437</v>
      </c>
      <c r="B1935" s="22">
        <v>43241.0</v>
      </c>
      <c r="C1935" s="23">
        <v>4042.8300000000004</v>
      </c>
      <c r="D1935" s="24">
        <v>50.080000000000005</v>
      </c>
      <c r="E1935" s="24">
        <v>0.0</v>
      </c>
      <c r="F1935" s="24">
        <v>0.0</v>
      </c>
      <c r="G1935" s="15">
        <f t="shared" si="1"/>
        <v>5</v>
      </c>
      <c r="L1935" s="24">
        <f t="shared" si="2"/>
        <v>1899</v>
      </c>
    </row>
    <row r="1936">
      <c r="A1936" s="20" t="s">
        <v>437</v>
      </c>
      <c r="B1936" s="22">
        <v>43241.0</v>
      </c>
      <c r="C1936" s="24">
        <v>1243.935</v>
      </c>
      <c r="D1936" s="24">
        <v>15.0</v>
      </c>
      <c r="E1936" s="24">
        <v>0.0</v>
      </c>
      <c r="F1936" s="24">
        <v>1.0</v>
      </c>
      <c r="G1936" s="15">
        <f t="shared" si="1"/>
        <v>5</v>
      </c>
      <c r="L1936" s="24">
        <f t="shared" si="2"/>
        <v>1899</v>
      </c>
    </row>
    <row r="1937">
      <c r="A1937" s="20" t="s">
        <v>438</v>
      </c>
      <c r="B1937" s="22">
        <v>43241.0</v>
      </c>
      <c r="C1937" s="23">
        <v>6979.060000000001</v>
      </c>
      <c r="D1937" s="24">
        <v>90.32000000000001</v>
      </c>
      <c r="E1937" s="24">
        <v>21.312199999999997</v>
      </c>
      <c r="F1937" s="24">
        <v>0.0</v>
      </c>
      <c r="G1937" s="15">
        <f t="shared" si="1"/>
        <v>5</v>
      </c>
      <c r="L1937" s="24">
        <f t="shared" si="2"/>
        <v>1900</v>
      </c>
    </row>
    <row r="1938">
      <c r="A1938" s="20" t="s">
        <v>438</v>
      </c>
      <c r="B1938" s="22">
        <v>43241.0</v>
      </c>
      <c r="C1938" s="23">
        <v>4245.2300000000005</v>
      </c>
      <c r="D1938" s="24">
        <v>58.0</v>
      </c>
      <c r="E1938" s="24">
        <v>107.60165</v>
      </c>
      <c r="F1938" s="24">
        <v>1.0</v>
      </c>
      <c r="G1938" s="15">
        <f t="shared" si="1"/>
        <v>5</v>
      </c>
      <c r="L1938" s="24">
        <f t="shared" si="2"/>
        <v>1900</v>
      </c>
    </row>
    <row r="1939">
      <c r="A1939" s="20" t="s">
        <v>439</v>
      </c>
      <c r="B1939" s="22">
        <v>43241.0</v>
      </c>
      <c r="C1939" s="24">
        <v>2603.15</v>
      </c>
      <c r="D1939" s="24">
        <v>30.360000000000003</v>
      </c>
      <c r="E1939" s="24">
        <v>137.46785</v>
      </c>
      <c r="F1939" s="24">
        <v>0.0</v>
      </c>
      <c r="G1939" s="15">
        <f t="shared" si="1"/>
        <v>5</v>
      </c>
      <c r="L1939" s="24">
        <f t="shared" si="2"/>
        <v>1900</v>
      </c>
    </row>
    <row r="1940">
      <c r="A1940" s="20" t="s">
        <v>439</v>
      </c>
      <c r="B1940" s="22">
        <v>43241.0</v>
      </c>
      <c r="C1940" s="24">
        <v>2285.1400000000003</v>
      </c>
      <c r="D1940" s="24">
        <v>28.52</v>
      </c>
      <c r="E1940" s="24">
        <v>2140.8868</v>
      </c>
      <c r="F1940" s="24">
        <v>1.0</v>
      </c>
      <c r="G1940" s="15">
        <f t="shared" si="1"/>
        <v>5</v>
      </c>
      <c r="L1940" s="24">
        <f t="shared" si="2"/>
        <v>1905</v>
      </c>
    </row>
    <row r="1941">
      <c r="A1941" s="20" t="s">
        <v>427</v>
      </c>
      <c r="B1941" s="22">
        <v>43248.0</v>
      </c>
      <c r="C1941" s="23">
        <v>14911.380000000001</v>
      </c>
      <c r="D1941" s="24">
        <v>211.24</v>
      </c>
      <c r="E1941" s="24">
        <v>675.00875</v>
      </c>
      <c r="F1941" s="24">
        <v>0.0</v>
      </c>
      <c r="G1941" s="15">
        <f t="shared" si="1"/>
        <v>5</v>
      </c>
      <c r="L1941" s="24">
        <f t="shared" si="2"/>
        <v>1901</v>
      </c>
    </row>
    <row r="1942">
      <c r="A1942" s="20" t="s">
        <v>427</v>
      </c>
      <c r="B1942" s="22">
        <v>43248.0</v>
      </c>
      <c r="C1942" s="23">
        <v>6362.5650000000005</v>
      </c>
      <c r="D1942" s="24">
        <v>91.68</v>
      </c>
      <c r="E1942" s="24">
        <v>1153.5478500000002</v>
      </c>
      <c r="F1942" s="24">
        <v>1.0</v>
      </c>
      <c r="G1942" s="15">
        <f t="shared" si="1"/>
        <v>5</v>
      </c>
      <c r="L1942" s="24">
        <f t="shared" si="2"/>
        <v>1903</v>
      </c>
    </row>
    <row r="1943">
      <c r="A1943" s="20" t="s">
        <v>428</v>
      </c>
      <c r="B1943" s="22">
        <v>43248.0</v>
      </c>
      <c r="C1943" s="23">
        <v>21131.495000000003</v>
      </c>
      <c r="D1943" s="24">
        <v>280.0</v>
      </c>
      <c r="E1943" s="24">
        <v>104.99125000000001</v>
      </c>
      <c r="F1943" s="24">
        <v>0.0</v>
      </c>
      <c r="G1943" s="15">
        <f t="shared" si="1"/>
        <v>5</v>
      </c>
      <c r="L1943" s="24">
        <f t="shared" si="2"/>
        <v>1900</v>
      </c>
    </row>
    <row r="1944">
      <c r="A1944" s="20" t="s">
        <v>428</v>
      </c>
      <c r="B1944" s="22">
        <v>43248.0</v>
      </c>
      <c r="C1944" s="24">
        <v>1745.8650000000002</v>
      </c>
      <c r="D1944" s="24">
        <v>23.040000000000003</v>
      </c>
      <c r="E1944" s="24">
        <v>101.6314</v>
      </c>
      <c r="F1944" s="24">
        <v>1.0</v>
      </c>
      <c r="G1944" s="15">
        <f t="shared" si="1"/>
        <v>5</v>
      </c>
      <c r="L1944" s="24">
        <f t="shared" si="2"/>
        <v>1900</v>
      </c>
    </row>
    <row r="1945">
      <c r="A1945" s="20" t="s">
        <v>429</v>
      </c>
      <c r="B1945" s="22">
        <v>43248.0</v>
      </c>
      <c r="C1945" s="23">
        <v>67539.23000000001</v>
      </c>
      <c r="D1945" s="24">
        <v>864.3600000000001</v>
      </c>
      <c r="E1945" s="24">
        <v>0.0</v>
      </c>
      <c r="F1945" s="24">
        <v>0.0</v>
      </c>
      <c r="G1945" s="15">
        <f t="shared" si="1"/>
        <v>5</v>
      </c>
      <c r="L1945" s="24">
        <f t="shared" si="2"/>
        <v>1899</v>
      </c>
    </row>
    <row r="1946">
      <c r="A1946" s="20" t="s">
        <v>429</v>
      </c>
      <c r="B1946" s="22">
        <v>43248.0</v>
      </c>
      <c r="C1946" s="23">
        <v>15285.765000000001</v>
      </c>
      <c r="D1946" s="24">
        <v>204.72000000000003</v>
      </c>
      <c r="E1946" s="24">
        <v>0.0</v>
      </c>
      <c r="F1946" s="24">
        <v>1.0</v>
      </c>
      <c r="G1946" s="15">
        <f t="shared" si="1"/>
        <v>5</v>
      </c>
      <c r="L1946" s="24">
        <f t="shared" si="2"/>
        <v>1899</v>
      </c>
    </row>
    <row r="1947">
      <c r="A1947" s="20" t="s">
        <v>430</v>
      </c>
      <c r="B1947" s="22">
        <v>43248.0</v>
      </c>
      <c r="C1947" s="24">
        <v>732.71</v>
      </c>
      <c r="D1947" s="24">
        <v>9.120000000000001</v>
      </c>
      <c r="E1947" s="24">
        <v>45.10285</v>
      </c>
      <c r="F1947" s="24">
        <v>0.0</v>
      </c>
      <c r="G1947" s="15">
        <f t="shared" si="1"/>
        <v>5</v>
      </c>
      <c r="L1947" s="24">
        <f t="shared" si="2"/>
        <v>1900</v>
      </c>
    </row>
    <row r="1948">
      <c r="A1948" s="20" t="s">
        <v>430</v>
      </c>
      <c r="B1948" s="22">
        <v>43248.0</v>
      </c>
      <c r="C1948" s="24">
        <v>489.94</v>
      </c>
      <c r="D1948" s="24">
        <v>6.440000000000001</v>
      </c>
      <c r="E1948" s="24">
        <v>733.8272499999999</v>
      </c>
      <c r="F1948" s="24">
        <v>1.0</v>
      </c>
      <c r="G1948" s="15">
        <f t="shared" si="1"/>
        <v>5</v>
      </c>
      <c r="L1948" s="24">
        <f t="shared" si="2"/>
        <v>1902</v>
      </c>
    </row>
    <row r="1949">
      <c r="A1949" s="20" t="s">
        <v>431</v>
      </c>
      <c r="B1949" s="22">
        <v>43248.0</v>
      </c>
      <c r="C1949" s="23">
        <v>7031.09</v>
      </c>
      <c r="D1949" s="24">
        <v>92.68</v>
      </c>
      <c r="E1949" s="24">
        <v>204.37755</v>
      </c>
      <c r="F1949" s="24">
        <v>0.0</v>
      </c>
      <c r="G1949" s="15">
        <f t="shared" si="1"/>
        <v>5</v>
      </c>
      <c r="L1949" s="24">
        <f t="shared" si="2"/>
        <v>1900</v>
      </c>
    </row>
    <row r="1950">
      <c r="A1950" s="20" t="s">
        <v>431</v>
      </c>
      <c r="B1950" s="22">
        <v>43248.0</v>
      </c>
      <c r="C1950" s="24">
        <v>2748.46</v>
      </c>
      <c r="D1950" s="24">
        <v>36.24</v>
      </c>
      <c r="E1950" s="24">
        <v>366.41475</v>
      </c>
      <c r="F1950" s="24">
        <v>1.0</v>
      </c>
      <c r="G1950" s="15">
        <f t="shared" si="1"/>
        <v>5</v>
      </c>
      <c r="L1950" s="24">
        <f t="shared" si="2"/>
        <v>1900</v>
      </c>
    </row>
    <row r="1951">
      <c r="A1951" s="20" t="s">
        <v>432</v>
      </c>
      <c r="B1951" s="22">
        <v>43248.0</v>
      </c>
      <c r="C1951" s="24">
        <v>1716.5500000000002</v>
      </c>
      <c r="D1951" s="24">
        <v>26.880000000000003</v>
      </c>
      <c r="E1951" s="24">
        <v>91.2899</v>
      </c>
      <c r="F1951" s="24">
        <v>0.0</v>
      </c>
      <c r="G1951" s="15">
        <f t="shared" si="1"/>
        <v>5</v>
      </c>
      <c r="L1951" s="24">
        <f t="shared" si="2"/>
        <v>1900</v>
      </c>
    </row>
    <row r="1952">
      <c r="A1952" s="20" t="s">
        <v>432</v>
      </c>
      <c r="B1952" s="22">
        <v>43248.0</v>
      </c>
      <c r="C1952" s="24">
        <v>1188.4950000000001</v>
      </c>
      <c r="D1952" s="24">
        <v>26.24</v>
      </c>
      <c r="E1952" s="24">
        <v>564.5627000000001</v>
      </c>
      <c r="F1952" s="24">
        <v>1.0</v>
      </c>
      <c r="G1952" s="15">
        <f t="shared" si="1"/>
        <v>5</v>
      </c>
      <c r="L1952" s="24">
        <f t="shared" si="2"/>
        <v>1901</v>
      </c>
    </row>
    <row r="1953">
      <c r="A1953" s="20" t="s">
        <v>433</v>
      </c>
      <c r="B1953" s="22">
        <v>43248.0</v>
      </c>
      <c r="C1953" s="24">
        <v>1573.4950000000001</v>
      </c>
      <c r="D1953" s="24">
        <v>22.6</v>
      </c>
      <c r="E1953" s="24">
        <v>0.0</v>
      </c>
      <c r="F1953" s="24">
        <v>0.0</v>
      </c>
      <c r="G1953" s="15">
        <f t="shared" si="1"/>
        <v>5</v>
      </c>
      <c r="L1953" s="24">
        <f t="shared" si="2"/>
        <v>1899</v>
      </c>
    </row>
    <row r="1954">
      <c r="A1954" s="20" t="s">
        <v>433</v>
      </c>
      <c r="B1954" s="22">
        <v>43248.0</v>
      </c>
      <c r="C1954" s="24">
        <v>514.195</v>
      </c>
      <c r="D1954" s="24">
        <v>8.120000000000001</v>
      </c>
      <c r="E1954" s="24">
        <v>0.0</v>
      </c>
      <c r="F1954" s="24">
        <v>1.0</v>
      </c>
      <c r="G1954" s="15">
        <f t="shared" si="1"/>
        <v>5</v>
      </c>
      <c r="L1954" s="24">
        <f t="shared" si="2"/>
        <v>1899</v>
      </c>
    </row>
    <row r="1955">
      <c r="A1955" s="20" t="s">
        <v>434</v>
      </c>
      <c r="B1955" s="22">
        <v>43248.0</v>
      </c>
      <c r="C1955" s="24">
        <v>1779.085</v>
      </c>
      <c r="D1955" s="24">
        <v>23.92</v>
      </c>
      <c r="E1955" s="24">
        <v>182.32955</v>
      </c>
      <c r="F1955" s="24">
        <v>0.0</v>
      </c>
      <c r="G1955" s="15">
        <f t="shared" si="1"/>
        <v>5</v>
      </c>
      <c r="L1955" s="24">
        <f t="shared" si="2"/>
        <v>1900</v>
      </c>
    </row>
    <row r="1956">
      <c r="A1956" s="20" t="s">
        <v>434</v>
      </c>
      <c r="B1956" s="22">
        <v>43248.0</v>
      </c>
      <c r="C1956" s="24">
        <v>554.7850000000001</v>
      </c>
      <c r="D1956" s="24">
        <v>7.56</v>
      </c>
      <c r="E1956" s="24">
        <v>656.6274000000001</v>
      </c>
      <c r="F1956" s="24">
        <v>1.0</v>
      </c>
      <c r="G1956" s="15">
        <f t="shared" si="1"/>
        <v>5</v>
      </c>
      <c r="L1956" s="24">
        <f t="shared" si="2"/>
        <v>1901</v>
      </c>
    </row>
    <row r="1957">
      <c r="A1957" s="20" t="s">
        <v>435</v>
      </c>
      <c r="B1957" s="22">
        <v>43248.0</v>
      </c>
      <c r="C1957" s="23">
        <v>22579.865000000005</v>
      </c>
      <c r="D1957" s="24">
        <v>287.08000000000004</v>
      </c>
      <c r="E1957" s="24">
        <v>366.73325000000006</v>
      </c>
      <c r="F1957" s="24">
        <v>0.0</v>
      </c>
      <c r="G1957" s="15">
        <f t="shared" si="1"/>
        <v>5</v>
      </c>
      <c r="L1957" s="24">
        <f t="shared" si="2"/>
        <v>1900</v>
      </c>
    </row>
    <row r="1958">
      <c r="A1958" s="20" t="s">
        <v>435</v>
      </c>
      <c r="B1958" s="22">
        <v>43248.0</v>
      </c>
      <c r="C1958" s="23">
        <v>5597.295</v>
      </c>
      <c r="D1958" s="24">
        <v>69.0</v>
      </c>
      <c r="E1958" s="24">
        <v>472.59290000000004</v>
      </c>
      <c r="F1958" s="24">
        <v>1.0</v>
      </c>
      <c r="G1958" s="15">
        <f t="shared" si="1"/>
        <v>5</v>
      </c>
      <c r="L1958" s="24">
        <f t="shared" si="2"/>
        <v>1901</v>
      </c>
    </row>
    <row r="1959">
      <c r="A1959" s="20" t="s">
        <v>436</v>
      </c>
      <c r="B1959" s="22">
        <v>43248.0</v>
      </c>
      <c r="C1959" s="23">
        <v>23883.090000000004</v>
      </c>
      <c r="D1959" s="24">
        <v>337.16</v>
      </c>
      <c r="E1959" s="24">
        <v>2208.27425</v>
      </c>
      <c r="F1959" s="24">
        <v>0.0</v>
      </c>
      <c r="G1959" s="15">
        <f t="shared" si="1"/>
        <v>5</v>
      </c>
      <c r="L1959" s="24">
        <f t="shared" si="2"/>
        <v>1906</v>
      </c>
    </row>
    <row r="1960">
      <c r="A1960" s="20" t="s">
        <v>436</v>
      </c>
      <c r="B1960" s="22">
        <v>43248.0</v>
      </c>
      <c r="C1960" s="23">
        <v>16706.085000000003</v>
      </c>
      <c r="D1960" s="24">
        <v>246.04000000000002</v>
      </c>
      <c r="E1960" s="24">
        <v>11140.90445</v>
      </c>
      <c r="F1960" s="24">
        <v>1.0</v>
      </c>
      <c r="G1960" s="15">
        <f t="shared" si="1"/>
        <v>5</v>
      </c>
      <c r="L1960" s="24">
        <f t="shared" si="2"/>
        <v>1930</v>
      </c>
    </row>
    <row r="1961">
      <c r="A1961" s="20" t="s">
        <v>437</v>
      </c>
      <c r="B1961" s="22">
        <v>43248.0</v>
      </c>
      <c r="C1961" s="23">
        <v>4225.8150000000005</v>
      </c>
      <c r="D1961" s="24">
        <v>57.879999999999995</v>
      </c>
      <c r="E1961" s="24">
        <v>0.0</v>
      </c>
      <c r="F1961" s="24">
        <v>0.0</v>
      </c>
      <c r="G1961" s="15">
        <f t="shared" si="1"/>
        <v>5</v>
      </c>
      <c r="L1961" s="24">
        <f t="shared" si="2"/>
        <v>1899</v>
      </c>
    </row>
    <row r="1962">
      <c r="A1962" s="20" t="s">
        <v>437</v>
      </c>
      <c r="B1962" s="22">
        <v>43248.0</v>
      </c>
      <c r="C1962" s="24">
        <v>1000.0100000000001</v>
      </c>
      <c r="D1962" s="24">
        <v>14.16</v>
      </c>
      <c r="E1962" s="24">
        <v>0.0</v>
      </c>
      <c r="F1962" s="24">
        <v>1.0</v>
      </c>
      <c r="G1962" s="15">
        <f t="shared" si="1"/>
        <v>5</v>
      </c>
      <c r="L1962" s="24">
        <f t="shared" si="2"/>
        <v>1899</v>
      </c>
    </row>
    <row r="1963">
      <c r="A1963" s="20" t="s">
        <v>438</v>
      </c>
      <c r="B1963" s="22">
        <v>43248.0</v>
      </c>
      <c r="C1963" s="23">
        <v>6257.845</v>
      </c>
      <c r="D1963" s="24">
        <v>86.36000000000001</v>
      </c>
      <c r="E1963" s="24">
        <v>6.3115000000000006</v>
      </c>
      <c r="F1963" s="24">
        <v>0.0</v>
      </c>
      <c r="G1963" s="15">
        <f t="shared" si="1"/>
        <v>5</v>
      </c>
      <c r="L1963" s="24">
        <f t="shared" si="2"/>
        <v>1900</v>
      </c>
    </row>
    <row r="1964">
      <c r="A1964" s="20" t="s">
        <v>438</v>
      </c>
      <c r="B1964" s="22">
        <v>43248.0</v>
      </c>
      <c r="C1964" s="23">
        <v>3723.0050000000006</v>
      </c>
      <c r="D1964" s="24">
        <v>51.68</v>
      </c>
      <c r="E1964" s="24">
        <v>21.9505</v>
      </c>
      <c r="F1964" s="24">
        <v>1.0</v>
      </c>
      <c r="G1964" s="15">
        <f t="shared" si="1"/>
        <v>5</v>
      </c>
      <c r="L1964" s="24">
        <f t="shared" si="2"/>
        <v>1900</v>
      </c>
    </row>
    <row r="1965">
      <c r="A1965" s="20" t="s">
        <v>439</v>
      </c>
      <c r="B1965" s="22">
        <v>43248.0</v>
      </c>
      <c r="C1965" s="24">
        <v>1805.7050000000002</v>
      </c>
      <c r="D1965" s="24">
        <v>21.52</v>
      </c>
      <c r="E1965" s="24">
        <v>127.82835</v>
      </c>
      <c r="F1965" s="24">
        <v>0.0</v>
      </c>
      <c r="G1965" s="15">
        <f t="shared" si="1"/>
        <v>5</v>
      </c>
      <c r="L1965" s="24">
        <f t="shared" si="2"/>
        <v>1900</v>
      </c>
    </row>
    <row r="1966">
      <c r="A1966" s="20" t="s">
        <v>439</v>
      </c>
      <c r="B1966" s="22">
        <v>43248.0</v>
      </c>
      <c r="C1966" s="24">
        <v>1361.1950000000002</v>
      </c>
      <c r="D1966" s="24">
        <v>16.36</v>
      </c>
      <c r="E1966" s="24">
        <v>2015.988</v>
      </c>
      <c r="F1966" s="24">
        <v>1.0</v>
      </c>
      <c r="G1966" s="15">
        <f t="shared" si="1"/>
        <v>5</v>
      </c>
      <c r="L1966" s="24">
        <f t="shared" si="2"/>
        <v>1905</v>
      </c>
    </row>
    <row r="1967">
      <c r="A1967" s="20" t="s">
        <v>427</v>
      </c>
      <c r="B1967" s="22">
        <v>43255.0</v>
      </c>
      <c r="C1967" s="23">
        <v>16678.805</v>
      </c>
      <c r="D1967" s="24">
        <v>204.72000000000003</v>
      </c>
      <c r="E1967" s="24">
        <v>675.4852000000001</v>
      </c>
      <c r="F1967" s="24">
        <v>0.0</v>
      </c>
      <c r="G1967" s="15">
        <f t="shared" si="1"/>
        <v>6</v>
      </c>
      <c r="L1967" s="24">
        <f t="shared" si="2"/>
        <v>1901</v>
      </c>
    </row>
    <row r="1968">
      <c r="A1968" s="20" t="s">
        <v>427</v>
      </c>
      <c r="B1968" s="22">
        <v>43255.0</v>
      </c>
      <c r="C1968" s="23">
        <v>5965.135000000001</v>
      </c>
      <c r="D1968" s="24">
        <v>79.2</v>
      </c>
      <c r="E1968" s="24">
        <v>1113.87575</v>
      </c>
      <c r="F1968" s="24">
        <v>1.0</v>
      </c>
      <c r="G1968" s="15">
        <f t="shared" si="1"/>
        <v>6</v>
      </c>
      <c r="L1968" s="24">
        <f t="shared" si="2"/>
        <v>1903</v>
      </c>
    </row>
    <row r="1969">
      <c r="A1969" s="20" t="s">
        <v>428</v>
      </c>
      <c r="B1969" s="22">
        <v>43255.0</v>
      </c>
      <c r="C1969" s="23">
        <v>27600.21</v>
      </c>
      <c r="D1969" s="24">
        <v>346.8</v>
      </c>
      <c r="E1969" s="24">
        <v>302.0992</v>
      </c>
      <c r="F1969" s="24">
        <v>0.0</v>
      </c>
      <c r="G1969" s="15">
        <f t="shared" si="1"/>
        <v>6</v>
      </c>
      <c r="L1969" s="24">
        <f t="shared" si="2"/>
        <v>1900</v>
      </c>
    </row>
    <row r="1970">
      <c r="A1970" s="20" t="s">
        <v>428</v>
      </c>
      <c r="B1970" s="22">
        <v>43255.0</v>
      </c>
      <c r="C1970" s="24">
        <v>2552.9900000000002</v>
      </c>
      <c r="D1970" s="24">
        <v>32.68</v>
      </c>
      <c r="E1970" s="24">
        <v>384.0837</v>
      </c>
      <c r="F1970" s="24">
        <v>1.0</v>
      </c>
      <c r="G1970" s="15">
        <f t="shared" si="1"/>
        <v>6</v>
      </c>
      <c r="L1970" s="24">
        <f t="shared" si="2"/>
        <v>1901</v>
      </c>
    </row>
    <row r="1971">
      <c r="A1971" s="20" t="s">
        <v>429</v>
      </c>
      <c r="B1971" s="22">
        <v>43255.0</v>
      </c>
      <c r="C1971" s="23">
        <v>65871.19</v>
      </c>
      <c r="D1971" s="24">
        <v>752.48</v>
      </c>
      <c r="E1971" s="24">
        <v>0.0</v>
      </c>
      <c r="F1971" s="24">
        <v>0.0</v>
      </c>
      <c r="G1971" s="15">
        <f t="shared" si="1"/>
        <v>6</v>
      </c>
      <c r="L1971" s="24">
        <f t="shared" si="2"/>
        <v>1899</v>
      </c>
    </row>
    <row r="1972">
      <c r="A1972" s="20" t="s">
        <v>429</v>
      </c>
      <c r="B1972" s="22">
        <v>43255.0</v>
      </c>
      <c r="C1972" s="23">
        <v>13374.185000000001</v>
      </c>
      <c r="D1972" s="24">
        <v>167.92000000000002</v>
      </c>
      <c r="E1972" s="24">
        <v>0.0</v>
      </c>
      <c r="F1972" s="24">
        <v>1.0</v>
      </c>
      <c r="G1972" s="15">
        <f t="shared" si="1"/>
        <v>6</v>
      </c>
      <c r="L1972" s="24">
        <f t="shared" si="2"/>
        <v>1899</v>
      </c>
    </row>
    <row r="1973">
      <c r="A1973" s="20" t="s">
        <v>430</v>
      </c>
      <c r="B1973" s="22">
        <v>43255.0</v>
      </c>
      <c r="C1973" s="24">
        <v>655.71</v>
      </c>
      <c r="D1973" s="24">
        <v>8.520000000000001</v>
      </c>
      <c r="E1973" s="24">
        <v>44.66865000000001</v>
      </c>
      <c r="F1973" s="24">
        <v>0.0</v>
      </c>
      <c r="G1973" s="15">
        <f t="shared" si="1"/>
        <v>6</v>
      </c>
      <c r="L1973" s="24">
        <f t="shared" si="2"/>
        <v>1900</v>
      </c>
    </row>
    <row r="1974">
      <c r="A1974" s="20" t="s">
        <v>430</v>
      </c>
      <c r="B1974" s="22">
        <v>43255.0</v>
      </c>
      <c r="C1974" s="24">
        <v>399.355</v>
      </c>
      <c r="D1974" s="24">
        <v>5.5200000000000005</v>
      </c>
      <c r="E1974" s="24">
        <v>473.2182</v>
      </c>
      <c r="F1974" s="24">
        <v>1.0</v>
      </c>
      <c r="G1974" s="15">
        <f t="shared" si="1"/>
        <v>6</v>
      </c>
      <c r="L1974" s="24">
        <f t="shared" si="2"/>
        <v>1901</v>
      </c>
    </row>
    <row r="1975">
      <c r="A1975" s="20" t="s">
        <v>431</v>
      </c>
      <c r="B1975" s="22">
        <v>43255.0</v>
      </c>
      <c r="C1975" s="23">
        <v>7746.42</v>
      </c>
      <c r="D1975" s="24">
        <v>102.2</v>
      </c>
      <c r="E1975" s="24">
        <v>184.9991</v>
      </c>
      <c r="F1975" s="24">
        <v>0.0</v>
      </c>
      <c r="G1975" s="15">
        <f t="shared" si="1"/>
        <v>6</v>
      </c>
      <c r="L1975" s="24">
        <f t="shared" si="2"/>
        <v>1900</v>
      </c>
    </row>
    <row r="1976">
      <c r="A1976" s="20" t="s">
        <v>431</v>
      </c>
      <c r="B1976" s="22">
        <v>43255.0</v>
      </c>
      <c r="C1976" s="24">
        <v>2749.945</v>
      </c>
      <c r="D1976" s="24">
        <v>36.68</v>
      </c>
      <c r="E1976" s="24">
        <v>342.9023</v>
      </c>
      <c r="F1976" s="24">
        <v>1.0</v>
      </c>
      <c r="G1976" s="15">
        <f t="shared" si="1"/>
        <v>6</v>
      </c>
      <c r="L1976" s="24">
        <f t="shared" si="2"/>
        <v>1900</v>
      </c>
    </row>
    <row r="1977">
      <c r="A1977" s="20" t="s">
        <v>432</v>
      </c>
      <c r="B1977" s="22">
        <v>43255.0</v>
      </c>
      <c r="C1977" s="24">
        <v>1526.8000000000002</v>
      </c>
      <c r="D1977" s="24">
        <v>25.28</v>
      </c>
      <c r="E1977" s="24">
        <v>86.229</v>
      </c>
      <c r="F1977" s="24">
        <v>0.0</v>
      </c>
      <c r="G1977" s="15">
        <f t="shared" si="1"/>
        <v>6</v>
      </c>
      <c r="L1977" s="24">
        <f t="shared" si="2"/>
        <v>1900</v>
      </c>
    </row>
    <row r="1978">
      <c r="A1978" s="20" t="s">
        <v>432</v>
      </c>
      <c r="B1978" s="22">
        <v>43255.0</v>
      </c>
      <c r="C1978" s="24">
        <v>1188.4950000000001</v>
      </c>
      <c r="D1978" s="24">
        <v>25.400000000000002</v>
      </c>
      <c r="E1978" s="24">
        <v>512.42295</v>
      </c>
      <c r="F1978" s="24">
        <v>1.0</v>
      </c>
      <c r="G1978" s="15">
        <f t="shared" si="1"/>
        <v>6</v>
      </c>
      <c r="L1978" s="24">
        <f t="shared" si="2"/>
        <v>1901</v>
      </c>
    </row>
    <row r="1979">
      <c r="A1979" s="20" t="s">
        <v>433</v>
      </c>
      <c r="B1979" s="22">
        <v>43255.0</v>
      </c>
      <c r="C1979" s="24">
        <v>1399.53</v>
      </c>
      <c r="D1979" s="24">
        <v>16.96</v>
      </c>
      <c r="E1979" s="24">
        <v>0.0</v>
      </c>
      <c r="F1979" s="24">
        <v>0.0</v>
      </c>
      <c r="G1979" s="15">
        <f t="shared" si="1"/>
        <v>6</v>
      </c>
      <c r="L1979" s="24">
        <f t="shared" si="2"/>
        <v>1899</v>
      </c>
    </row>
    <row r="1980">
      <c r="A1980" s="20" t="s">
        <v>433</v>
      </c>
      <c r="B1980" s="22">
        <v>43255.0</v>
      </c>
      <c r="C1980" s="24">
        <v>560.89</v>
      </c>
      <c r="D1980" s="24">
        <v>7.720000000000001</v>
      </c>
      <c r="E1980" s="24">
        <v>0.0</v>
      </c>
      <c r="F1980" s="24">
        <v>1.0</v>
      </c>
      <c r="G1980" s="15">
        <f t="shared" si="1"/>
        <v>6</v>
      </c>
      <c r="L1980" s="24">
        <f t="shared" si="2"/>
        <v>1899</v>
      </c>
    </row>
    <row r="1981">
      <c r="A1981" s="20" t="s">
        <v>434</v>
      </c>
      <c r="B1981" s="22">
        <v>43255.0</v>
      </c>
      <c r="C1981" s="24">
        <v>1841.95</v>
      </c>
      <c r="D1981" s="24">
        <v>23.040000000000003</v>
      </c>
      <c r="E1981" s="24">
        <v>199.11190000000002</v>
      </c>
      <c r="F1981" s="24">
        <v>0.0</v>
      </c>
      <c r="G1981" s="15">
        <f t="shared" si="1"/>
        <v>6</v>
      </c>
      <c r="L1981" s="24">
        <f t="shared" si="2"/>
        <v>1900</v>
      </c>
    </row>
    <row r="1982">
      <c r="A1982" s="20" t="s">
        <v>434</v>
      </c>
      <c r="B1982" s="22">
        <v>43255.0</v>
      </c>
      <c r="C1982" s="24">
        <v>397.70500000000004</v>
      </c>
      <c r="D1982" s="24">
        <v>5.960000000000001</v>
      </c>
      <c r="E1982" s="24">
        <v>546.73515</v>
      </c>
      <c r="F1982" s="24">
        <v>1.0</v>
      </c>
      <c r="G1982" s="15">
        <f t="shared" si="1"/>
        <v>6</v>
      </c>
      <c r="L1982" s="24">
        <f t="shared" si="2"/>
        <v>1901</v>
      </c>
    </row>
    <row r="1983">
      <c r="A1983" s="20" t="s">
        <v>435</v>
      </c>
      <c r="B1983" s="22">
        <v>43255.0</v>
      </c>
      <c r="C1983" s="23">
        <v>23713.305</v>
      </c>
      <c r="D1983" s="24">
        <v>284.76</v>
      </c>
      <c r="E1983" s="24">
        <v>386.64015</v>
      </c>
      <c r="F1983" s="24">
        <v>0.0</v>
      </c>
      <c r="G1983" s="15">
        <f t="shared" si="1"/>
        <v>6</v>
      </c>
      <c r="L1983" s="24">
        <f t="shared" si="2"/>
        <v>1901</v>
      </c>
    </row>
    <row r="1984">
      <c r="A1984" s="20" t="s">
        <v>435</v>
      </c>
      <c r="B1984" s="22">
        <v>43255.0</v>
      </c>
      <c r="C1984" s="23">
        <v>5101.25</v>
      </c>
      <c r="D1984" s="24">
        <v>61.44</v>
      </c>
      <c r="E1984" s="24">
        <v>519.2174</v>
      </c>
      <c r="F1984" s="24">
        <v>1.0</v>
      </c>
      <c r="G1984" s="15">
        <f t="shared" si="1"/>
        <v>6</v>
      </c>
      <c r="L1984" s="24">
        <f t="shared" si="2"/>
        <v>1901</v>
      </c>
    </row>
    <row r="1985">
      <c r="A1985" s="20" t="s">
        <v>436</v>
      </c>
      <c r="B1985" s="22">
        <v>43255.0</v>
      </c>
      <c r="C1985" s="23">
        <v>26583.590000000004</v>
      </c>
      <c r="D1985" s="24">
        <v>365.0</v>
      </c>
      <c r="E1985" s="24">
        <v>2558.39675</v>
      </c>
      <c r="F1985" s="24">
        <v>0.0</v>
      </c>
      <c r="G1985" s="15">
        <f t="shared" si="1"/>
        <v>6</v>
      </c>
      <c r="L1985" s="24">
        <f t="shared" si="2"/>
        <v>1907</v>
      </c>
    </row>
    <row r="1986">
      <c r="A1986" s="20" t="s">
        <v>436</v>
      </c>
      <c r="B1986" s="22">
        <v>43255.0</v>
      </c>
      <c r="C1986" s="23">
        <v>17867.355</v>
      </c>
      <c r="D1986" s="24">
        <v>268.12</v>
      </c>
      <c r="E1986" s="24">
        <v>14249.5613</v>
      </c>
      <c r="F1986" s="24">
        <v>1.0</v>
      </c>
      <c r="G1986" s="15">
        <f t="shared" si="1"/>
        <v>6</v>
      </c>
      <c r="L1986" s="24">
        <f t="shared" si="2"/>
        <v>1939</v>
      </c>
    </row>
    <row r="1987">
      <c r="A1987" s="20" t="s">
        <v>437</v>
      </c>
      <c r="B1987" s="22">
        <v>43255.0</v>
      </c>
      <c r="C1987" s="23">
        <v>3963.4650000000006</v>
      </c>
      <c r="D1987" s="24">
        <v>47.64</v>
      </c>
      <c r="E1987" s="24">
        <v>0.0</v>
      </c>
      <c r="F1987" s="24">
        <v>0.0</v>
      </c>
      <c r="G1987" s="15">
        <f t="shared" si="1"/>
        <v>6</v>
      </c>
      <c r="L1987" s="24">
        <f t="shared" si="2"/>
        <v>1899</v>
      </c>
    </row>
    <row r="1988">
      <c r="A1988" s="20" t="s">
        <v>437</v>
      </c>
      <c r="B1988" s="22">
        <v>43255.0</v>
      </c>
      <c r="C1988" s="24">
        <v>820.8750000000001</v>
      </c>
      <c r="D1988" s="24">
        <v>10.64</v>
      </c>
      <c r="E1988" s="24">
        <v>0.0</v>
      </c>
      <c r="F1988" s="24">
        <v>1.0</v>
      </c>
      <c r="G1988" s="15">
        <f t="shared" si="1"/>
        <v>6</v>
      </c>
      <c r="L1988" s="24">
        <f t="shared" si="2"/>
        <v>1899</v>
      </c>
    </row>
    <row r="1989">
      <c r="A1989" s="20" t="s">
        <v>438</v>
      </c>
      <c r="B1989" s="22">
        <v>43255.0</v>
      </c>
      <c r="C1989" s="23">
        <v>6363.555</v>
      </c>
      <c r="D1989" s="24">
        <v>83.96000000000001</v>
      </c>
      <c r="E1989" s="24">
        <v>6.956300000000001</v>
      </c>
      <c r="F1989" s="24">
        <v>0.0</v>
      </c>
      <c r="G1989" s="15">
        <f t="shared" si="1"/>
        <v>6</v>
      </c>
      <c r="L1989" s="24">
        <f t="shared" si="2"/>
        <v>1900</v>
      </c>
    </row>
    <row r="1990">
      <c r="A1990" s="20" t="s">
        <v>438</v>
      </c>
      <c r="B1990" s="22">
        <v>43255.0</v>
      </c>
      <c r="C1990" s="23">
        <v>3692.7550000000006</v>
      </c>
      <c r="D1990" s="24">
        <v>51.400000000000006</v>
      </c>
      <c r="E1990" s="24">
        <v>28.98285</v>
      </c>
      <c r="F1990" s="24">
        <v>1.0</v>
      </c>
      <c r="G1990" s="15">
        <f t="shared" si="1"/>
        <v>6</v>
      </c>
      <c r="L1990" s="24">
        <f t="shared" si="2"/>
        <v>1900</v>
      </c>
    </row>
    <row r="1991">
      <c r="A1991" s="20" t="s">
        <v>439</v>
      </c>
      <c r="B1991" s="22">
        <v>43255.0</v>
      </c>
      <c r="C1991" s="24">
        <v>500.77500000000003</v>
      </c>
      <c r="D1991" s="24">
        <v>6.28</v>
      </c>
      <c r="E1991" s="24">
        <v>21.593</v>
      </c>
      <c r="F1991" s="24">
        <v>0.0</v>
      </c>
      <c r="G1991" s="15">
        <f t="shared" si="1"/>
        <v>6</v>
      </c>
      <c r="L1991" s="24">
        <f t="shared" si="2"/>
        <v>1900</v>
      </c>
    </row>
    <row r="1992">
      <c r="A1992" s="20" t="s">
        <v>439</v>
      </c>
      <c r="B1992" s="22">
        <v>43255.0</v>
      </c>
      <c r="C1992" s="24">
        <v>277.805</v>
      </c>
      <c r="D1992" s="24">
        <v>4.24</v>
      </c>
      <c r="E1992" s="24">
        <v>400.38635000000005</v>
      </c>
      <c r="F1992" s="24">
        <v>1.0</v>
      </c>
      <c r="G1992" s="15">
        <f t="shared" si="1"/>
        <v>6</v>
      </c>
      <c r="L1992" s="24">
        <f t="shared" si="2"/>
        <v>1901</v>
      </c>
    </row>
    <row r="1993">
      <c r="A1993" s="20" t="s">
        <v>427</v>
      </c>
      <c r="B1993" s="22">
        <v>43262.0</v>
      </c>
      <c r="C1993" s="23">
        <v>10222.63</v>
      </c>
      <c r="D1993" s="24">
        <v>131.68</v>
      </c>
      <c r="E1993" s="24">
        <v>365.98445000000004</v>
      </c>
      <c r="F1993" s="24">
        <v>0.0</v>
      </c>
      <c r="G1993" s="15">
        <f t="shared" si="1"/>
        <v>6</v>
      </c>
      <c r="L1993" s="24">
        <f t="shared" si="2"/>
        <v>1900</v>
      </c>
    </row>
    <row r="1994">
      <c r="A1994" s="20" t="s">
        <v>427</v>
      </c>
      <c r="B1994" s="22">
        <v>43262.0</v>
      </c>
      <c r="C1994" s="23">
        <v>3760.735</v>
      </c>
      <c r="D1994" s="24">
        <v>54.52000000000001</v>
      </c>
      <c r="E1994" s="24">
        <v>611.44525</v>
      </c>
      <c r="F1994" s="24">
        <v>1.0</v>
      </c>
      <c r="G1994" s="15">
        <f t="shared" si="1"/>
        <v>6</v>
      </c>
      <c r="L1994" s="24">
        <f t="shared" si="2"/>
        <v>1901</v>
      </c>
    </row>
    <row r="1995">
      <c r="A1995" s="20" t="s">
        <v>428</v>
      </c>
      <c r="B1995" s="22">
        <v>43262.0</v>
      </c>
      <c r="C1995" s="23">
        <v>22831.765000000003</v>
      </c>
      <c r="D1995" s="24">
        <v>295.0</v>
      </c>
      <c r="E1995" s="24">
        <v>96.94815000000001</v>
      </c>
      <c r="F1995" s="24">
        <v>0.0</v>
      </c>
      <c r="G1995" s="15">
        <f t="shared" si="1"/>
        <v>6</v>
      </c>
      <c r="L1995" s="24">
        <f t="shared" si="2"/>
        <v>1900</v>
      </c>
    </row>
    <row r="1996">
      <c r="A1996" s="20" t="s">
        <v>428</v>
      </c>
      <c r="B1996" s="22">
        <v>43262.0</v>
      </c>
      <c r="C1996" s="24">
        <v>2063.38</v>
      </c>
      <c r="D1996" s="24">
        <v>27.439999999999998</v>
      </c>
      <c r="E1996" s="24">
        <v>122.29945</v>
      </c>
      <c r="F1996" s="24">
        <v>1.0</v>
      </c>
      <c r="G1996" s="15">
        <f t="shared" si="1"/>
        <v>6</v>
      </c>
      <c r="L1996" s="24">
        <f t="shared" si="2"/>
        <v>1900</v>
      </c>
    </row>
    <row r="1997">
      <c r="A1997" s="20" t="s">
        <v>429</v>
      </c>
      <c r="B1997" s="22">
        <v>43262.0</v>
      </c>
      <c r="C1997" s="23">
        <v>58683.405000000006</v>
      </c>
      <c r="D1997" s="24">
        <v>666.44</v>
      </c>
      <c r="E1997" s="24">
        <v>0.0</v>
      </c>
      <c r="F1997" s="24">
        <v>0.0</v>
      </c>
      <c r="G1997" s="15">
        <f t="shared" si="1"/>
        <v>6</v>
      </c>
      <c r="L1997" s="24">
        <f t="shared" si="2"/>
        <v>1899</v>
      </c>
    </row>
    <row r="1998">
      <c r="A1998" s="20" t="s">
        <v>429</v>
      </c>
      <c r="B1998" s="22">
        <v>43262.0</v>
      </c>
      <c r="C1998" s="23">
        <v>12659.020000000002</v>
      </c>
      <c r="D1998" s="24">
        <v>154.96</v>
      </c>
      <c r="E1998" s="24">
        <v>0.0</v>
      </c>
      <c r="F1998" s="24">
        <v>1.0</v>
      </c>
      <c r="G1998" s="15">
        <f t="shared" si="1"/>
        <v>6</v>
      </c>
      <c r="L1998" s="24">
        <f t="shared" si="2"/>
        <v>1899</v>
      </c>
    </row>
    <row r="1999">
      <c r="A1999" s="20" t="s">
        <v>430</v>
      </c>
      <c r="B1999" s="22">
        <v>43262.0</v>
      </c>
      <c r="C1999" s="24">
        <v>915.9700000000001</v>
      </c>
      <c r="D1999" s="24">
        <v>11.32</v>
      </c>
      <c r="E1999" s="24">
        <v>62.70745</v>
      </c>
      <c r="F1999" s="24">
        <v>0.0</v>
      </c>
      <c r="G1999" s="15">
        <f t="shared" si="1"/>
        <v>6</v>
      </c>
      <c r="L1999" s="24">
        <f t="shared" si="2"/>
        <v>1900</v>
      </c>
    </row>
    <row r="2000">
      <c r="A2000" s="20" t="s">
        <v>430</v>
      </c>
      <c r="B2000" s="22">
        <v>43262.0</v>
      </c>
      <c r="C2000" s="24">
        <v>560.89</v>
      </c>
      <c r="D2000" s="24">
        <v>7.6000000000000005</v>
      </c>
      <c r="E2000" s="24">
        <v>1198.7066</v>
      </c>
      <c r="F2000" s="24">
        <v>1.0</v>
      </c>
      <c r="G2000" s="15">
        <f t="shared" si="1"/>
        <v>6</v>
      </c>
      <c r="L2000" s="24">
        <f t="shared" si="2"/>
        <v>1903</v>
      </c>
    </row>
    <row r="2001">
      <c r="A2001" s="20" t="s">
        <v>431</v>
      </c>
      <c r="B2001" s="22">
        <v>43262.0</v>
      </c>
      <c r="C2001" s="23">
        <v>6517.335000000001</v>
      </c>
      <c r="D2001" s="24">
        <v>86.76</v>
      </c>
      <c r="E2001" s="24">
        <v>175.23285</v>
      </c>
      <c r="F2001" s="24">
        <v>0.0</v>
      </c>
      <c r="G2001" s="15">
        <f t="shared" si="1"/>
        <v>6</v>
      </c>
      <c r="L2001" s="24">
        <f t="shared" si="2"/>
        <v>1900</v>
      </c>
    </row>
    <row r="2002">
      <c r="A2002" s="20" t="s">
        <v>431</v>
      </c>
      <c r="B2002" s="22">
        <v>43262.0</v>
      </c>
      <c r="C2002" s="24">
        <v>2769.085</v>
      </c>
      <c r="D2002" s="24">
        <v>34.12</v>
      </c>
      <c r="E2002" s="24">
        <v>374.49555000000004</v>
      </c>
      <c r="F2002" s="24">
        <v>1.0</v>
      </c>
      <c r="G2002" s="15">
        <f t="shared" si="1"/>
        <v>6</v>
      </c>
      <c r="L2002" s="24">
        <f t="shared" si="2"/>
        <v>1901</v>
      </c>
    </row>
    <row r="2003">
      <c r="A2003" s="20" t="s">
        <v>432</v>
      </c>
      <c r="B2003" s="22">
        <v>43262.0</v>
      </c>
      <c r="C2003" s="24">
        <v>1253.45</v>
      </c>
      <c r="D2003" s="24">
        <v>21.880000000000003</v>
      </c>
      <c r="E2003" s="24">
        <v>71.96215000000001</v>
      </c>
      <c r="F2003" s="24">
        <v>0.0</v>
      </c>
      <c r="G2003" s="15">
        <f t="shared" si="1"/>
        <v>6</v>
      </c>
      <c r="L2003" s="24">
        <f t="shared" si="2"/>
        <v>1900</v>
      </c>
    </row>
    <row r="2004">
      <c r="A2004" s="20" t="s">
        <v>432</v>
      </c>
      <c r="B2004" s="22">
        <v>43262.0</v>
      </c>
      <c r="C2004" s="24">
        <v>933.35</v>
      </c>
      <c r="D2004" s="24">
        <v>22.72</v>
      </c>
      <c r="E2004" s="24">
        <v>482.6978</v>
      </c>
      <c r="F2004" s="24">
        <v>1.0</v>
      </c>
      <c r="G2004" s="15">
        <f t="shared" si="1"/>
        <v>6</v>
      </c>
      <c r="L2004" s="24">
        <f t="shared" si="2"/>
        <v>1901</v>
      </c>
    </row>
    <row r="2005">
      <c r="A2005" s="20" t="s">
        <v>433</v>
      </c>
      <c r="B2005" s="22">
        <v>43262.0</v>
      </c>
      <c r="C2005" s="24">
        <v>1314.6650000000002</v>
      </c>
      <c r="D2005" s="24">
        <v>16.080000000000002</v>
      </c>
      <c r="E2005" s="24">
        <v>0.0</v>
      </c>
      <c r="F2005" s="24">
        <v>0.0</v>
      </c>
      <c r="G2005" s="15">
        <f t="shared" si="1"/>
        <v>6</v>
      </c>
      <c r="L2005" s="24">
        <f t="shared" si="2"/>
        <v>1899</v>
      </c>
    </row>
    <row r="2006">
      <c r="A2006" s="20" t="s">
        <v>433</v>
      </c>
      <c r="B2006" s="22">
        <v>43262.0</v>
      </c>
      <c r="C2006" s="24">
        <v>430.70500000000004</v>
      </c>
      <c r="D2006" s="24">
        <v>6.08</v>
      </c>
      <c r="E2006" s="24">
        <v>0.0</v>
      </c>
      <c r="F2006" s="24">
        <v>1.0</v>
      </c>
      <c r="G2006" s="15">
        <f t="shared" si="1"/>
        <v>6</v>
      </c>
      <c r="L2006" s="24">
        <f t="shared" si="2"/>
        <v>1899</v>
      </c>
    </row>
    <row r="2007">
      <c r="A2007" s="20" t="s">
        <v>434</v>
      </c>
      <c r="B2007" s="22">
        <v>43262.0</v>
      </c>
      <c r="C2007" s="24">
        <v>1194.38</v>
      </c>
      <c r="D2007" s="24">
        <v>16.8</v>
      </c>
      <c r="E2007" s="24">
        <v>154.232</v>
      </c>
      <c r="F2007" s="24">
        <v>0.0</v>
      </c>
      <c r="G2007" s="15">
        <f t="shared" si="1"/>
        <v>6</v>
      </c>
      <c r="L2007" s="24">
        <f t="shared" si="2"/>
        <v>1900</v>
      </c>
    </row>
    <row r="2008">
      <c r="A2008" s="20" t="s">
        <v>434</v>
      </c>
      <c r="B2008" s="22">
        <v>43262.0</v>
      </c>
      <c r="C2008" s="24">
        <v>371.195</v>
      </c>
      <c r="D2008" s="24">
        <v>5.24</v>
      </c>
      <c r="E2008" s="24">
        <v>414.73185</v>
      </c>
      <c r="F2008" s="24">
        <v>1.0</v>
      </c>
      <c r="G2008" s="15">
        <f t="shared" si="1"/>
        <v>6</v>
      </c>
      <c r="L2008" s="24">
        <f t="shared" si="2"/>
        <v>1901</v>
      </c>
    </row>
    <row r="2009">
      <c r="A2009" s="20" t="s">
        <v>435</v>
      </c>
      <c r="B2009" s="22">
        <v>43262.0</v>
      </c>
      <c r="C2009" s="23">
        <v>22118.745000000003</v>
      </c>
      <c r="D2009" s="24">
        <v>263.76</v>
      </c>
      <c r="E2009" s="24">
        <v>294.41945</v>
      </c>
      <c r="F2009" s="24">
        <v>0.0</v>
      </c>
      <c r="G2009" s="15">
        <f t="shared" si="1"/>
        <v>6</v>
      </c>
      <c r="L2009" s="24">
        <f t="shared" si="2"/>
        <v>1900</v>
      </c>
    </row>
    <row r="2010">
      <c r="A2010" s="20" t="s">
        <v>435</v>
      </c>
      <c r="B2010" s="22">
        <v>43262.0</v>
      </c>
      <c r="C2010" s="23">
        <v>5328.895</v>
      </c>
      <c r="D2010" s="24">
        <v>62.6</v>
      </c>
      <c r="E2010" s="24">
        <v>398.24525</v>
      </c>
      <c r="F2010" s="24">
        <v>1.0</v>
      </c>
      <c r="G2010" s="15">
        <f t="shared" si="1"/>
        <v>6</v>
      </c>
      <c r="L2010" s="24">
        <f t="shared" si="2"/>
        <v>1901</v>
      </c>
    </row>
    <row r="2011">
      <c r="A2011" s="20" t="s">
        <v>436</v>
      </c>
      <c r="B2011" s="22">
        <v>43262.0</v>
      </c>
      <c r="C2011" s="23">
        <v>22677.765000000003</v>
      </c>
      <c r="D2011" s="24">
        <v>306.84000000000003</v>
      </c>
      <c r="E2011" s="24">
        <v>2184.65715</v>
      </c>
      <c r="F2011" s="24">
        <v>0.0</v>
      </c>
      <c r="G2011" s="15">
        <f t="shared" si="1"/>
        <v>6</v>
      </c>
      <c r="L2011" s="24">
        <f t="shared" si="2"/>
        <v>1905</v>
      </c>
    </row>
    <row r="2012">
      <c r="A2012" s="20" t="s">
        <v>436</v>
      </c>
      <c r="B2012" s="22">
        <v>43262.0</v>
      </c>
      <c r="C2012" s="23">
        <v>14926.505000000001</v>
      </c>
      <c r="D2012" s="24">
        <v>220.8</v>
      </c>
      <c r="E2012" s="24">
        <v>12335.23525</v>
      </c>
      <c r="F2012" s="24">
        <v>1.0</v>
      </c>
      <c r="G2012" s="15">
        <f t="shared" si="1"/>
        <v>6</v>
      </c>
      <c r="L2012" s="24">
        <f t="shared" si="2"/>
        <v>1933</v>
      </c>
    </row>
    <row r="2013">
      <c r="A2013" s="20" t="s">
        <v>437</v>
      </c>
      <c r="B2013" s="22">
        <v>43262.0</v>
      </c>
      <c r="C2013" s="23">
        <v>3614.7650000000003</v>
      </c>
      <c r="D2013" s="24">
        <v>44.800000000000004</v>
      </c>
      <c r="E2013" s="24">
        <v>0.0</v>
      </c>
      <c r="F2013" s="24">
        <v>0.0</v>
      </c>
      <c r="G2013" s="15">
        <f t="shared" si="1"/>
        <v>6</v>
      </c>
      <c r="L2013" s="24">
        <f t="shared" si="2"/>
        <v>1899</v>
      </c>
    </row>
    <row r="2014">
      <c r="A2014" s="20" t="s">
        <v>437</v>
      </c>
      <c r="B2014" s="22">
        <v>43262.0</v>
      </c>
      <c r="C2014" s="24">
        <v>835.3950000000001</v>
      </c>
      <c r="D2014" s="24">
        <v>10.600000000000001</v>
      </c>
      <c r="E2014" s="24">
        <v>0.0</v>
      </c>
      <c r="F2014" s="24">
        <v>1.0</v>
      </c>
      <c r="G2014" s="15">
        <f t="shared" si="1"/>
        <v>6</v>
      </c>
      <c r="L2014" s="24">
        <f t="shared" si="2"/>
        <v>1899</v>
      </c>
    </row>
    <row r="2015">
      <c r="A2015" s="20" t="s">
        <v>438</v>
      </c>
      <c r="B2015" s="22">
        <v>43262.0</v>
      </c>
      <c r="C2015" s="23">
        <v>5842.43</v>
      </c>
      <c r="D2015" s="24">
        <v>76.44</v>
      </c>
      <c r="E2015" s="24">
        <v>6.66315</v>
      </c>
      <c r="F2015" s="24">
        <v>0.0</v>
      </c>
      <c r="G2015" s="15">
        <f t="shared" si="1"/>
        <v>6</v>
      </c>
      <c r="L2015" s="24">
        <f t="shared" si="2"/>
        <v>1900</v>
      </c>
    </row>
    <row r="2016">
      <c r="A2016" s="20" t="s">
        <v>438</v>
      </c>
      <c r="B2016" s="22">
        <v>43262.0</v>
      </c>
      <c r="C2016" s="23">
        <v>3580.17</v>
      </c>
      <c r="D2016" s="24">
        <v>48.36000000000001</v>
      </c>
      <c r="E2016" s="24">
        <v>29.875950000000003</v>
      </c>
      <c r="F2016" s="24">
        <v>1.0</v>
      </c>
      <c r="G2016" s="15">
        <f t="shared" si="1"/>
        <v>6</v>
      </c>
      <c r="L2016" s="24">
        <f t="shared" si="2"/>
        <v>1900</v>
      </c>
    </row>
    <row r="2017">
      <c r="A2017" s="20" t="s">
        <v>439</v>
      </c>
      <c r="B2017" s="22">
        <v>43262.0</v>
      </c>
      <c r="C2017" s="24">
        <v>773.5200000000001</v>
      </c>
      <c r="D2017" s="24">
        <v>9.520000000000001</v>
      </c>
      <c r="E2017" s="24">
        <v>55.5633</v>
      </c>
      <c r="F2017" s="24">
        <v>0.0</v>
      </c>
      <c r="G2017" s="15">
        <f t="shared" si="1"/>
        <v>6</v>
      </c>
      <c r="L2017" s="24">
        <f t="shared" si="2"/>
        <v>1900</v>
      </c>
    </row>
    <row r="2018">
      <c r="A2018" s="20" t="s">
        <v>439</v>
      </c>
      <c r="B2018" s="22">
        <v>43262.0</v>
      </c>
      <c r="C2018" s="24">
        <v>714.1200000000001</v>
      </c>
      <c r="D2018" s="24">
        <v>8.520000000000001</v>
      </c>
      <c r="E2018" s="24">
        <v>1113.22835</v>
      </c>
      <c r="F2018" s="24">
        <v>1.0</v>
      </c>
      <c r="G2018" s="15">
        <f t="shared" si="1"/>
        <v>6</v>
      </c>
      <c r="L2018" s="24">
        <f t="shared" si="2"/>
        <v>1903</v>
      </c>
    </row>
    <row r="2019">
      <c r="A2019" s="20" t="s">
        <v>427</v>
      </c>
      <c r="B2019" s="22">
        <v>43269.0</v>
      </c>
      <c r="C2019" s="23">
        <v>10077.595000000001</v>
      </c>
      <c r="D2019" s="24">
        <v>127.88</v>
      </c>
      <c r="E2019" s="24">
        <v>363.23040000000003</v>
      </c>
      <c r="F2019" s="24">
        <v>0.0</v>
      </c>
      <c r="G2019" s="15">
        <f t="shared" si="1"/>
        <v>6</v>
      </c>
      <c r="L2019" s="24">
        <f t="shared" si="2"/>
        <v>1900</v>
      </c>
    </row>
    <row r="2020">
      <c r="A2020" s="20" t="s">
        <v>427</v>
      </c>
      <c r="B2020" s="22">
        <v>43269.0</v>
      </c>
      <c r="C2020" s="23">
        <v>3370.9500000000003</v>
      </c>
      <c r="D2020" s="24">
        <v>50.44</v>
      </c>
      <c r="E2020" s="24">
        <v>649.0094</v>
      </c>
      <c r="F2020" s="24">
        <v>1.0</v>
      </c>
      <c r="G2020" s="15">
        <f t="shared" si="1"/>
        <v>6</v>
      </c>
      <c r="L2020" s="24">
        <f t="shared" si="2"/>
        <v>1901</v>
      </c>
    </row>
    <row r="2021">
      <c r="A2021" s="20" t="s">
        <v>428</v>
      </c>
      <c r="B2021" s="22">
        <v>43269.0</v>
      </c>
      <c r="C2021" s="23">
        <v>22253.165000000005</v>
      </c>
      <c r="D2021" s="24">
        <v>294.44</v>
      </c>
      <c r="E2021" s="24">
        <v>93.93410000000002</v>
      </c>
      <c r="F2021" s="24">
        <v>0.0</v>
      </c>
      <c r="G2021" s="15">
        <f t="shared" si="1"/>
        <v>6</v>
      </c>
      <c r="L2021" s="24">
        <f t="shared" si="2"/>
        <v>1900</v>
      </c>
    </row>
    <row r="2022">
      <c r="A2022" s="20" t="s">
        <v>428</v>
      </c>
      <c r="B2022" s="22">
        <v>43269.0</v>
      </c>
      <c r="C2022" s="24">
        <v>1733.6550000000002</v>
      </c>
      <c r="D2022" s="24">
        <v>23.76</v>
      </c>
      <c r="E2022" s="24">
        <v>107.80770000000001</v>
      </c>
      <c r="F2022" s="24">
        <v>1.0</v>
      </c>
      <c r="G2022" s="15">
        <f t="shared" si="1"/>
        <v>6</v>
      </c>
      <c r="L2022" s="24">
        <f t="shared" si="2"/>
        <v>1900</v>
      </c>
    </row>
    <row r="2023">
      <c r="A2023" s="20" t="s">
        <v>429</v>
      </c>
      <c r="B2023" s="22">
        <v>43269.0</v>
      </c>
      <c r="C2023" s="23">
        <v>56753.675</v>
      </c>
      <c r="D2023" s="24">
        <v>674.12</v>
      </c>
      <c r="E2023" s="24">
        <v>0.0</v>
      </c>
      <c r="F2023" s="24">
        <v>0.0</v>
      </c>
      <c r="G2023" s="15">
        <f t="shared" si="1"/>
        <v>6</v>
      </c>
      <c r="L2023" s="24">
        <f t="shared" si="2"/>
        <v>1899</v>
      </c>
    </row>
    <row r="2024">
      <c r="A2024" s="20" t="s">
        <v>429</v>
      </c>
      <c r="B2024" s="22">
        <v>43269.0</v>
      </c>
      <c r="C2024" s="23">
        <v>12658.470000000001</v>
      </c>
      <c r="D2024" s="24">
        <v>156.12</v>
      </c>
      <c r="E2024" s="24">
        <v>0.0</v>
      </c>
      <c r="F2024" s="24">
        <v>1.0</v>
      </c>
      <c r="G2024" s="15">
        <f t="shared" si="1"/>
        <v>6</v>
      </c>
      <c r="L2024" s="24">
        <f t="shared" si="2"/>
        <v>1899</v>
      </c>
    </row>
    <row r="2025">
      <c r="A2025" s="20" t="s">
        <v>430</v>
      </c>
      <c r="B2025" s="22">
        <v>43269.0</v>
      </c>
      <c r="C2025" s="24">
        <v>703.2850000000001</v>
      </c>
      <c r="D2025" s="24">
        <v>8.200000000000001</v>
      </c>
      <c r="E2025" s="24">
        <v>50.530350000000006</v>
      </c>
      <c r="F2025" s="24">
        <v>0.0</v>
      </c>
      <c r="G2025" s="15">
        <f t="shared" si="1"/>
        <v>6</v>
      </c>
      <c r="L2025" s="24">
        <f t="shared" si="2"/>
        <v>1900</v>
      </c>
    </row>
    <row r="2026">
      <c r="A2026" s="20" t="s">
        <v>430</v>
      </c>
      <c r="B2026" s="22">
        <v>43269.0</v>
      </c>
      <c r="C2026" s="24">
        <v>405.13000000000005</v>
      </c>
      <c r="D2026" s="24">
        <v>4.88</v>
      </c>
      <c r="E2026" s="24">
        <v>883.0717999999999</v>
      </c>
      <c r="F2026" s="24">
        <v>1.0</v>
      </c>
      <c r="G2026" s="15">
        <f t="shared" si="1"/>
        <v>6</v>
      </c>
      <c r="L2026" s="24">
        <f t="shared" si="2"/>
        <v>1902</v>
      </c>
    </row>
    <row r="2027">
      <c r="A2027" s="20" t="s">
        <v>431</v>
      </c>
      <c r="B2027" s="22">
        <v>43269.0</v>
      </c>
      <c r="C2027" s="23">
        <v>6416.795</v>
      </c>
      <c r="D2027" s="24">
        <v>85.04</v>
      </c>
      <c r="E2027" s="24">
        <v>192.7757</v>
      </c>
      <c r="F2027" s="24">
        <v>0.0</v>
      </c>
      <c r="G2027" s="15">
        <f t="shared" si="1"/>
        <v>6</v>
      </c>
      <c r="L2027" s="24">
        <f t="shared" si="2"/>
        <v>1900</v>
      </c>
    </row>
    <row r="2028">
      <c r="A2028" s="20" t="s">
        <v>431</v>
      </c>
      <c r="B2028" s="22">
        <v>43269.0</v>
      </c>
      <c r="C2028" s="24">
        <v>2703.36</v>
      </c>
      <c r="D2028" s="24">
        <v>34.72</v>
      </c>
      <c r="E2028" s="24">
        <v>416.16965</v>
      </c>
      <c r="F2028" s="24">
        <v>1.0</v>
      </c>
      <c r="G2028" s="15">
        <f t="shared" si="1"/>
        <v>6</v>
      </c>
      <c r="L2028" s="24">
        <f t="shared" si="2"/>
        <v>1901</v>
      </c>
    </row>
    <row r="2029">
      <c r="A2029" s="20" t="s">
        <v>432</v>
      </c>
      <c r="B2029" s="22">
        <v>43269.0</v>
      </c>
      <c r="C2029" s="24">
        <v>1089.3850000000002</v>
      </c>
      <c r="D2029" s="24">
        <v>18.240000000000002</v>
      </c>
      <c r="E2029" s="24">
        <v>61.022</v>
      </c>
      <c r="F2029" s="24">
        <v>0.0</v>
      </c>
      <c r="G2029" s="15">
        <f t="shared" si="1"/>
        <v>6</v>
      </c>
      <c r="L2029" s="24">
        <f t="shared" si="2"/>
        <v>1900</v>
      </c>
    </row>
    <row r="2030">
      <c r="A2030" s="20" t="s">
        <v>432</v>
      </c>
      <c r="B2030" s="22">
        <v>43269.0</v>
      </c>
      <c r="C2030" s="24">
        <v>784.575</v>
      </c>
      <c r="D2030" s="24">
        <v>17.84</v>
      </c>
      <c r="E2030" s="24">
        <v>381.667</v>
      </c>
      <c r="F2030" s="24">
        <v>1.0</v>
      </c>
      <c r="G2030" s="15">
        <f t="shared" si="1"/>
        <v>6</v>
      </c>
      <c r="L2030" s="24">
        <f t="shared" si="2"/>
        <v>1901</v>
      </c>
    </row>
    <row r="2031">
      <c r="A2031" s="20" t="s">
        <v>433</v>
      </c>
      <c r="B2031" s="22">
        <v>43269.0</v>
      </c>
      <c r="C2031" s="24">
        <v>1280.4550000000002</v>
      </c>
      <c r="D2031" s="24">
        <v>14.880000000000003</v>
      </c>
      <c r="E2031" s="24">
        <v>0.0</v>
      </c>
      <c r="F2031" s="24">
        <v>0.0</v>
      </c>
      <c r="G2031" s="15">
        <f t="shared" si="1"/>
        <v>6</v>
      </c>
      <c r="L2031" s="24">
        <f t="shared" si="2"/>
        <v>1899</v>
      </c>
    </row>
    <row r="2032">
      <c r="A2032" s="20" t="s">
        <v>433</v>
      </c>
      <c r="B2032" s="22">
        <v>43269.0</v>
      </c>
      <c r="C2032" s="24">
        <v>394.68000000000006</v>
      </c>
      <c r="D2032" s="24">
        <v>6.08</v>
      </c>
      <c r="E2032" s="24">
        <v>0.0</v>
      </c>
      <c r="F2032" s="24">
        <v>1.0</v>
      </c>
      <c r="G2032" s="15">
        <f t="shared" si="1"/>
        <v>6</v>
      </c>
      <c r="L2032" s="24">
        <f t="shared" si="2"/>
        <v>1899</v>
      </c>
    </row>
    <row r="2033">
      <c r="A2033" s="20" t="s">
        <v>434</v>
      </c>
      <c r="B2033" s="22">
        <v>43269.0</v>
      </c>
      <c r="C2033" s="24">
        <v>1269.51</v>
      </c>
      <c r="D2033" s="24">
        <v>17.2</v>
      </c>
      <c r="E2033" s="24">
        <v>148.00565</v>
      </c>
      <c r="F2033" s="24">
        <v>0.0</v>
      </c>
      <c r="G2033" s="15">
        <f t="shared" si="1"/>
        <v>6</v>
      </c>
      <c r="L2033" s="24">
        <f t="shared" si="2"/>
        <v>1900</v>
      </c>
    </row>
    <row r="2034">
      <c r="A2034" s="20" t="s">
        <v>434</v>
      </c>
      <c r="B2034" s="22">
        <v>43269.0</v>
      </c>
      <c r="C2034" s="24">
        <v>295.295</v>
      </c>
      <c r="D2034" s="24">
        <v>4.5600000000000005</v>
      </c>
      <c r="E2034" s="24">
        <v>404.24215</v>
      </c>
      <c r="F2034" s="24">
        <v>1.0</v>
      </c>
      <c r="G2034" s="15">
        <f t="shared" si="1"/>
        <v>6</v>
      </c>
      <c r="L2034" s="24">
        <f t="shared" si="2"/>
        <v>1901</v>
      </c>
    </row>
    <row r="2035">
      <c r="A2035" s="20" t="s">
        <v>435</v>
      </c>
      <c r="B2035" s="22">
        <v>43269.0</v>
      </c>
      <c r="C2035" s="23">
        <v>20639.08</v>
      </c>
      <c r="D2035" s="24">
        <v>248.44000000000003</v>
      </c>
      <c r="E2035" s="24">
        <v>284.77735</v>
      </c>
      <c r="F2035" s="24">
        <v>0.0</v>
      </c>
      <c r="G2035" s="15">
        <f t="shared" si="1"/>
        <v>6</v>
      </c>
      <c r="L2035" s="24">
        <f t="shared" si="2"/>
        <v>1900</v>
      </c>
    </row>
    <row r="2036">
      <c r="A2036" s="20" t="s">
        <v>435</v>
      </c>
      <c r="B2036" s="22">
        <v>43269.0</v>
      </c>
      <c r="C2036" s="23">
        <v>4543.495</v>
      </c>
      <c r="D2036" s="24">
        <v>53.400000000000006</v>
      </c>
      <c r="E2036" s="24">
        <v>376.86545</v>
      </c>
      <c r="F2036" s="24">
        <v>1.0</v>
      </c>
      <c r="G2036" s="15">
        <f t="shared" si="1"/>
        <v>6</v>
      </c>
      <c r="L2036" s="24">
        <f t="shared" si="2"/>
        <v>1901</v>
      </c>
    </row>
    <row r="2037">
      <c r="A2037" s="20" t="s">
        <v>436</v>
      </c>
      <c r="B2037" s="22">
        <v>43269.0</v>
      </c>
      <c r="C2037" s="23">
        <v>22501.655000000002</v>
      </c>
      <c r="D2037" s="24">
        <v>314.52</v>
      </c>
      <c r="E2037" s="24">
        <v>2303.0579000000002</v>
      </c>
      <c r="F2037" s="24">
        <v>0.0</v>
      </c>
      <c r="G2037" s="15">
        <f t="shared" si="1"/>
        <v>6</v>
      </c>
      <c r="L2037" s="24">
        <f t="shared" si="2"/>
        <v>1906</v>
      </c>
    </row>
    <row r="2038">
      <c r="A2038" s="20" t="s">
        <v>436</v>
      </c>
      <c r="B2038" s="22">
        <v>43269.0</v>
      </c>
      <c r="C2038" s="23">
        <v>15293.19</v>
      </c>
      <c r="D2038" s="24">
        <v>224.76</v>
      </c>
      <c r="E2038" s="24">
        <v>13999.8482</v>
      </c>
      <c r="F2038" s="24">
        <v>1.0</v>
      </c>
      <c r="G2038" s="15">
        <f t="shared" si="1"/>
        <v>6</v>
      </c>
      <c r="L2038" s="24">
        <f t="shared" si="2"/>
        <v>1938</v>
      </c>
    </row>
    <row r="2039">
      <c r="A2039" s="20" t="s">
        <v>437</v>
      </c>
      <c r="B2039" s="22">
        <v>43269.0</v>
      </c>
      <c r="C2039" s="23">
        <v>4083.7500000000005</v>
      </c>
      <c r="D2039" s="24">
        <v>49.36000000000001</v>
      </c>
      <c r="E2039" s="24">
        <v>0.0</v>
      </c>
      <c r="F2039" s="24">
        <v>0.0</v>
      </c>
      <c r="G2039" s="15">
        <f t="shared" si="1"/>
        <v>6</v>
      </c>
      <c r="L2039" s="24">
        <f t="shared" si="2"/>
        <v>1899</v>
      </c>
    </row>
    <row r="2040">
      <c r="A2040" s="20" t="s">
        <v>437</v>
      </c>
      <c r="B2040" s="22">
        <v>43269.0</v>
      </c>
      <c r="C2040" s="24">
        <v>895.7850000000001</v>
      </c>
      <c r="D2040" s="24">
        <v>11.16</v>
      </c>
      <c r="E2040" s="24">
        <v>0.0</v>
      </c>
      <c r="F2040" s="24">
        <v>1.0</v>
      </c>
      <c r="G2040" s="15">
        <f t="shared" si="1"/>
        <v>6</v>
      </c>
      <c r="L2040" s="24">
        <f t="shared" si="2"/>
        <v>1899</v>
      </c>
    </row>
    <row r="2041">
      <c r="A2041" s="20" t="s">
        <v>438</v>
      </c>
      <c r="B2041" s="22">
        <v>43269.0</v>
      </c>
      <c r="C2041" s="23">
        <v>5565.450000000001</v>
      </c>
      <c r="D2041" s="24">
        <v>72.72000000000001</v>
      </c>
      <c r="E2041" s="24">
        <v>6.061249999999999</v>
      </c>
      <c r="F2041" s="24">
        <v>0.0</v>
      </c>
      <c r="G2041" s="15">
        <f t="shared" si="1"/>
        <v>6</v>
      </c>
      <c r="L2041" s="24">
        <f t="shared" si="2"/>
        <v>1900</v>
      </c>
    </row>
    <row r="2042">
      <c r="A2042" s="20" t="s">
        <v>438</v>
      </c>
      <c r="B2042" s="22">
        <v>43269.0</v>
      </c>
      <c r="C2042" s="23">
        <v>3078.46</v>
      </c>
      <c r="D2042" s="24">
        <v>42.52</v>
      </c>
      <c r="E2042" s="24">
        <v>27.931800000000003</v>
      </c>
      <c r="F2042" s="24">
        <v>1.0</v>
      </c>
      <c r="G2042" s="15">
        <f t="shared" si="1"/>
        <v>6</v>
      </c>
      <c r="L2042" s="24">
        <f t="shared" si="2"/>
        <v>1900</v>
      </c>
    </row>
    <row r="2043">
      <c r="A2043" s="20" t="s">
        <v>439</v>
      </c>
      <c r="B2043" s="22">
        <v>43269.0</v>
      </c>
      <c r="C2043" s="24">
        <v>1779.1950000000002</v>
      </c>
      <c r="D2043" s="24">
        <v>21.28</v>
      </c>
      <c r="E2043" s="24">
        <v>95.29260000000001</v>
      </c>
      <c r="F2043" s="24">
        <v>0.0</v>
      </c>
      <c r="G2043" s="15">
        <f t="shared" si="1"/>
        <v>6</v>
      </c>
      <c r="L2043" s="24">
        <f t="shared" si="2"/>
        <v>1900</v>
      </c>
    </row>
    <row r="2044">
      <c r="A2044" s="20" t="s">
        <v>439</v>
      </c>
      <c r="B2044" s="22">
        <v>43269.0</v>
      </c>
      <c r="C2044" s="24">
        <v>1329.735</v>
      </c>
      <c r="D2044" s="24">
        <v>17.16</v>
      </c>
      <c r="E2044" s="24">
        <v>2161.71215</v>
      </c>
      <c r="F2044" s="24">
        <v>1.0</v>
      </c>
      <c r="G2044" s="15">
        <f t="shared" si="1"/>
        <v>6</v>
      </c>
      <c r="L2044" s="24">
        <f t="shared" si="2"/>
        <v>1905</v>
      </c>
    </row>
    <row r="2045">
      <c r="A2045" s="20" t="s">
        <v>427</v>
      </c>
      <c r="B2045" s="22">
        <v>43276.0</v>
      </c>
      <c r="C2045" s="23">
        <v>8132.960000000001</v>
      </c>
      <c r="D2045" s="24">
        <v>98.0</v>
      </c>
      <c r="E2045" s="24">
        <v>335.95835000000005</v>
      </c>
      <c r="F2045" s="24">
        <v>0.0</v>
      </c>
      <c r="G2045" s="15">
        <f t="shared" si="1"/>
        <v>6</v>
      </c>
      <c r="L2045" s="24">
        <f t="shared" si="2"/>
        <v>1900</v>
      </c>
    </row>
    <row r="2046">
      <c r="A2046" s="20" t="s">
        <v>427</v>
      </c>
      <c r="B2046" s="22">
        <v>43276.0</v>
      </c>
      <c r="C2046" s="23">
        <v>3055.5800000000004</v>
      </c>
      <c r="D2046" s="24">
        <v>43.0</v>
      </c>
      <c r="E2046" s="24">
        <v>920.69575</v>
      </c>
      <c r="F2046" s="24">
        <v>1.0</v>
      </c>
      <c r="G2046" s="15">
        <f t="shared" si="1"/>
        <v>6</v>
      </c>
      <c r="L2046" s="24">
        <f t="shared" si="2"/>
        <v>1902</v>
      </c>
    </row>
    <row r="2047">
      <c r="A2047" s="20" t="s">
        <v>428</v>
      </c>
      <c r="B2047" s="22">
        <v>43276.0</v>
      </c>
      <c r="C2047" s="23">
        <v>17190.58</v>
      </c>
      <c r="D2047" s="24">
        <v>221.51999999999998</v>
      </c>
      <c r="E2047" s="24">
        <v>70.5965</v>
      </c>
      <c r="F2047" s="24">
        <v>0.0</v>
      </c>
      <c r="G2047" s="15">
        <f t="shared" si="1"/>
        <v>6</v>
      </c>
      <c r="L2047" s="24">
        <f t="shared" si="2"/>
        <v>1900</v>
      </c>
    </row>
    <row r="2048">
      <c r="A2048" s="20" t="s">
        <v>428</v>
      </c>
      <c r="B2048" s="22">
        <v>43276.0</v>
      </c>
      <c r="C2048" s="24">
        <v>1699.06</v>
      </c>
      <c r="D2048" s="24">
        <v>23.36</v>
      </c>
      <c r="E2048" s="24">
        <v>159.53145</v>
      </c>
      <c r="F2048" s="24">
        <v>1.0</v>
      </c>
      <c r="G2048" s="15">
        <f t="shared" si="1"/>
        <v>6</v>
      </c>
      <c r="L2048" s="24">
        <f t="shared" si="2"/>
        <v>1900</v>
      </c>
    </row>
    <row r="2049">
      <c r="A2049" s="20" t="s">
        <v>429</v>
      </c>
      <c r="B2049" s="22">
        <v>43276.0</v>
      </c>
      <c r="C2049" s="23">
        <v>110456.39</v>
      </c>
      <c r="D2049" s="24">
        <v>1336.8000000000002</v>
      </c>
      <c r="E2049" s="24">
        <v>0.0</v>
      </c>
      <c r="F2049" s="24">
        <v>0.0</v>
      </c>
      <c r="G2049" s="15">
        <f t="shared" si="1"/>
        <v>6</v>
      </c>
      <c r="L2049" s="24">
        <f t="shared" si="2"/>
        <v>1899</v>
      </c>
    </row>
    <row r="2050">
      <c r="A2050" s="20" t="s">
        <v>429</v>
      </c>
      <c r="B2050" s="22">
        <v>43276.0</v>
      </c>
      <c r="C2050" s="23">
        <v>22723.36</v>
      </c>
      <c r="D2050" s="24">
        <v>305.48</v>
      </c>
      <c r="E2050" s="24">
        <v>0.0</v>
      </c>
      <c r="F2050" s="24">
        <v>1.0</v>
      </c>
      <c r="G2050" s="15">
        <f t="shared" si="1"/>
        <v>6</v>
      </c>
      <c r="L2050" s="24">
        <f t="shared" si="2"/>
        <v>1899</v>
      </c>
    </row>
    <row r="2051">
      <c r="A2051" s="20" t="s">
        <v>430</v>
      </c>
      <c r="B2051" s="22">
        <v>43276.0</v>
      </c>
      <c r="C2051" s="24">
        <v>476.795</v>
      </c>
      <c r="D2051" s="24">
        <v>5.640000000000001</v>
      </c>
      <c r="E2051" s="24">
        <v>33.9508</v>
      </c>
      <c r="F2051" s="24">
        <v>0.0</v>
      </c>
      <c r="G2051" s="15">
        <f t="shared" si="1"/>
        <v>6</v>
      </c>
      <c r="L2051" s="24">
        <f t="shared" si="2"/>
        <v>1900</v>
      </c>
    </row>
    <row r="2052">
      <c r="A2052" s="20" t="s">
        <v>430</v>
      </c>
      <c r="B2052" s="22">
        <v>43276.0</v>
      </c>
      <c r="C2052" s="24">
        <v>292.93000000000006</v>
      </c>
      <c r="D2052" s="24">
        <v>3.7200000000000006</v>
      </c>
      <c r="E2052" s="24">
        <v>872.4807000000001</v>
      </c>
      <c r="F2052" s="24">
        <v>1.0</v>
      </c>
      <c r="G2052" s="15">
        <f t="shared" si="1"/>
        <v>6</v>
      </c>
      <c r="L2052" s="24">
        <f t="shared" si="2"/>
        <v>1902</v>
      </c>
    </row>
    <row r="2053">
      <c r="A2053" s="20" t="s">
        <v>431</v>
      </c>
      <c r="B2053" s="22">
        <v>43276.0</v>
      </c>
      <c r="C2053" s="23">
        <v>3445.86</v>
      </c>
      <c r="D2053" s="24">
        <v>44.72</v>
      </c>
      <c r="E2053" s="24">
        <v>201.79705</v>
      </c>
      <c r="F2053" s="24">
        <v>0.0</v>
      </c>
      <c r="G2053" s="15">
        <f t="shared" si="1"/>
        <v>6</v>
      </c>
      <c r="L2053" s="24">
        <f t="shared" si="2"/>
        <v>1900</v>
      </c>
    </row>
    <row r="2054">
      <c r="A2054" s="20" t="s">
        <v>431</v>
      </c>
      <c r="B2054" s="22">
        <v>43276.0</v>
      </c>
      <c r="C2054" s="24">
        <v>1957.3400000000001</v>
      </c>
      <c r="D2054" s="24">
        <v>25.32</v>
      </c>
      <c r="E2054" s="24">
        <v>640.1564</v>
      </c>
      <c r="F2054" s="24">
        <v>1.0</v>
      </c>
      <c r="G2054" s="15">
        <f t="shared" si="1"/>
        <v>6</v>
      </c>
      <c r="L2054" s="24">
        <f t="shared" si="2"/>
        <v>1901</v>
      </c>
    </row>
    <row r="2055">
      <c r="A2055" s="20" t="s">
        <v>432</v>
      </c>
      <c r="B2055" s="22">
        <v>43276.0</v>
      </c>
      <c r="C2055" s="24">
        <v>653.73</v>
      </c>
      <c r="D2055" s="24">
        <v>9.16</v>
      </c>
      <c r="E2055" s="24">
        <v>38.8453</v>
      </c>
      <c r="F2055" s="24">
        <v>0.0</v>
      </c>
      <c r="G2055" s="15">
        <f t="shared" si="1"/>
        <v>6</v>
      </c>
      <c r="L2055" s="24">
        <f t="shared" si="2"/>
        <v>1900</v>
      </c>
    </row>
    <row r="2056">
      <c r="A2056" s="20" t="s">
        <v>432</v>
      </c>
      <c r="B2056" s="22">
        <v>43276.0</v>
      </c>
      <c r="C2056" s="24">
        <v>547.69</v>
      </c>
      <c r="D2056" s="24">
        <v>10.08</v>
      </c>
      <c r="E2056" s="24">
        <v>297.7403</v>
      </c>
      <c r="F2056" s="24">
        <v>1.0</v>
      </c>
      <c r="G2056" s="15">
        <f t="shared" si="1"/>
        <v>6</v>
      </c>
      <c r="L2056" s="24">
        <f t="shared" si="2"/>
        <v>1900</v>
      </c>
    </row>
    <row r="2057">
      <c r="A2057" s="20" t="s">
        <v>433</v>
      </c>
      <c r="B2057" s="22">
        <v>43276.0</v>
      </c>
      <c r="C2057" s="24">
        <v>1178.1000000000001</v>
      </c>
      <c r="D2057" s="24">
        <v>13.8</v>
      </c>
      <c r="E2057" s="24">
        <v>0.0</v>
      </c>
      <c r="F2057" s="24">
        <v>0.0</v>
      </c>
      <c r="G2057" s="15">
        <f t="shared" si="1"/>
        <v>6</v>
      </c>
      <c r="L2057" s="24">
        <f t="shared" si="2"/>
        <v>1899</v>
      </c>
    </row>
    <row r="2058">
      <c r="A2058" s="20" t="s">
        <v>433</v>
      </c>
      <c r="B2058" s="22">
        <v>43276.0</v>
      </c>
      <c r="C2058" s="24">
        <v>442.80500000000006</v>
      </c>
      <c r="D2058" s="24">
        <v>5.88</v>
      </c>
      <c r="E2058" s="24">
        <v>0.0</v>
      </c>
      <c r="F2058" s="24">
        <v>1.0</v>
      </c>
      <c r="G2058" s="15">
        <f t="shared" si="1"/>
        <v>6</v>
      </c>
      <c r="L2058" s="24">
        <f t="shared" si="2"/>
        <v>1899</v>
      </c>
    </row>
    <row r="2059">
      <c r="A2059" s="20" t="s">
        <v>434</v>
      </c>
      <c r="B2059" s="22">
        <v>43276.0</v>
      </c>
      <c r="C2059" s="24">
        <v>1299.9250000000002</v>
      </c>
      <c r="D2059" s="24">
        <v>16.16</v>
      </c>
      <c r="E2059" s="24">
        <v>143.23985000000002</v>
      </c>
      <c r="F2059" s="24">
        <v>0.0</v>
      </c>
      <c r="G2059" s="15">
        <f t="shared" si="1"/>
        <v>6</v>
      </c>
      <c r="L2059" s="24">
        <f t="shared" si="2"/>
        <v>1900</v>
      </c>
    </row>
    <row r="2060">
      <c r="A2060" s="20" t="s">
        <v>434</v>
      </c>
      <c r="B2060" s="22">
        <v>43276.0</v>
      </c>
      <c r="C2060" s="24">
        <v>333.41</v>
      </c>
      <c r="D2060" s="24">
        <v>4.44</v>
      </c>
      <c r="E2060" s="24">
        <v>612.4014</v>
      </c>
      <c r="F2060" s="24">
        <v>1.0</v>
      </c>
      <c r="G2060" s="15">
        <f t="shared" si="1"/>
        <v>6</v>
      </c>
      <c r="L2060" s="24">
        <f t="shared" si="2"/>
        <v>1901</v>
      </c>
    </row>
    <row r="2061">
      <c r="A2061" s="20" t="s">
        <v>435</v>
      </c>
      <c r="B2061" s="22">
        <v>43276.0</v>
      </c>
      <c r="C2061" s="23">
        <v>14003.990000000002</v>
      </c>
      <c r="D2061" s="24">
        <v>163.04000000000002</v>
      </c>
      <c r="E2061" s="24">
        <v>150.22150000000002</v>
      </c>
      <c r="F2061" s="24">
        <v>0.0</v>
      </c>
      <c r="G2061" s="15">
        <f t="shared" si="1"/>
        <v>6</v>
      </c>
      <c r="L2061" s="24">
        <f t="shared" si="2"/>
        <v>1900</v>
      </c>
    </row>
    <row r="2062">
      <c r="A2062" s="20" t="s">
        <v>435</v>
      </c>
      <c r="B2062" s="22">
        <v>43276.0</v>
      </c>
      <c r="C2062" s="23">
        <v>3148.9150000000004</v>
      </c>
      <c r="D2062" s="24">
        <v>37.4</v>
      </c>
      <c r="E2062" s="24">
        <v>280.80455</v>
      </c>
      <c r="F2062" s="24">
        <v>1.0</v>
      </c>
      <c r="G2062" s="15">
        <f t="shared" si="1"/>
        <v>6</v>
      </c>
      <c r="L2062" s="24">
        <f t="shared" si="2"/>
        <v>1900</v>
      </c>
    </row>
    <row r="2063">
      <c r="A2063" s="20" t="s">
        <v>436</v>
      </c>
      <c r="B2063" s="22">
        <v>43276.0</v>
      </c>
      <c r="C2063" s="23">
        <v>14132.360000000002</v>
      </c>
      <c r="D2063" s="24">
        <v>187.24</v>
      </c>
      <c r="E2063" s="24">
        <v>1284.72305</v>
      </c>
      <c r="F2063" s="24">
        <v>0.0</v>
      </c>
      <c r="G2063" s="15">
        <f t="shared" si="1"/>
        <v>6</v>
      </c>
      <c r="L2063" s="24">
        <f t="shared" si="2"/>
        <v>1903</v>
      </c>
    </row>
    <row r="2064">
      <c r="A2064" s="20" t="s">
        <v>436</v>
      </c>
      <c r="B2064" s="22">
        <v>43276.0</v>
      </c>
      <c r="C2064" s="23">
        <v>9648.815</v>
      </c>
      <c r="D2064" s="24">
        <v>141.88</v>
      </c>
      <c r="E2064" s="24">
        <v>12609.316850000001</v>
      </c>
      <c r="F2064" s="24">
        <v>1.0</v>
      </c>
      <c r="G2064" s="15">
        <f t="shared" si="1"/>
        <v>6</v>
      </c>
      <c r="L2064" s="24">
        <f t="shared" si="2"/>
        <v>1934</v>
      </c>
    </row>
    <row r="2065">
      <c r="A2065" s="20" t="s">
        <v>437</v>
      </c>
      <c r="B2065" s="22">
        <v>43276.0</v>
      </c>
      <c r="C2065" s="23">
        <v>3749.1300000000006</v>
      </c>
      <c r="D2065" s="24">
        <v>43.36000000000001</v>
      </c>
      <c r="E2065" s="24">
        <v>0.0</v>
      </c>
      <c r="F2065" s="24">
        <v>0.0</v>
      </c>
      <c r="G2065" s="15">
        <f t="shared" si="1"/>
        <v>6</v>
      </c>
      <c r="L2065" s="24">
        <f t="shared" si="2"/>
        <v>1899</v>
      </c>
    </row>
    <row r="2066">
      <c r="A2066" s="20" t="s">
        <v>437</v>
      </c>
      <c r="B2066" s="22">
        <v>43276.0</v>
      </c>
      <c r="C2066" s="24">
        <v>891.3850000000001</v>
      </c>
      <c r="D2066" s="24">
        <v>11.280000000000001</v>
      </c>
      <c r="E2066" s="24">
        <v>0.0</v>
      </c>
      <c r="F2066" s="24">
        <v>1.0</v>
      </c>
      <c r="G2066" s="15">
        <f t="shared" si="1"/>
        <v>6</v>
      </c>
      <c r="L2066" s="24">
        <f t="shared" si="2"/>
        <v>1899</v>
      </c>
    </row>
    <row r="2067">
      <c r="A2067" s="20" t="s">
        <v>438</v>
      </c>
      <c r="B2067" s="22">
        <v>43276.0</v>
      </c>
      <c r="C2067" s="23">
        <v>4227.575000000001</v>
      </c>
      <c r="D2067" s="24">
        <v>53.48</v>
      </c>
      <c r="E2067" s="24">
        <v>4.04105</v>
      </c>
      <c r="F2067" s="24">
        <v>0.0</v>
      </c>
      <c r="G2067" s="15">
        <f t="shared" si="1"/>
        <v>6</v>
      </c>
      <c r="L2067" s="24">
        <f t="shared" si="2"/>
        <v>1900</v>
      </c>
    </row>
    <row r="2068">
      <c r="A2068" s="20" t="s">
        <v>438</v>
      </c>
      <c r="B2068" s="22">
        <v>43276.0</v>
      </c>
      <c r="C2068" s="24">
        <v>2138.07</v>
      </c>
      <c r="D2068" s="24">
        <v>29.8</v>
      </c>
      <c r="E2068" s="24">
        <v>31.33455</v>
      </c>
      <c r="F2068" s="24">
        <v>1.0</v>
      </c>
      <c r="G2068" s="15">
        <f t="shared" si="1"/>
        <v>6</v>
      </c>
      <c r="L2068" s="24">
        <f t="shared" si="2"/>
        <v>1900</v>
      </c>
    </row>
    <row r="2069">
      <c r="A2069" s="20" t="s">
        <v>439</v>
      </c>
      <c r="B2069" s="22">
        <v>43276.0</v>
      </c>
      <c r="C2069" s="24">
        <v>1469.71</v>
      </c>
      <c r="D2069" s="24">
        <v>17.96</v>
      </c>
      <c r="E2069" s="24">
        <v>83.44245</v>
      </c>
      <c r="F2069" s="24">
        <v>0.0</v>
      </c>
      <c r="G2069" s="15">
        <f t="shared" si="1"/>
        <v>6</v>
      </c>
      <c r="L2069" s="24">
        <f t="shared" si="2"/>
        <v>1900</v>
      </c>
    </row>
    <row r="2070">
      <c r="A2070" s="20" t="s">
        <v>439</v>
      </c>
      <c r="B2070" s="22">
        <v>43276.0</v>
      </c>
      <c r="C2070" s="24">
        <v>1690.755</v>
      </c>
      <c r="D2070" s="24">
        <v>22.92</v>
      </c>
      <c r="E2070" s="24">
        <v>2170.5242000000003</v>
      </c>
      <c r="F2070" s="24">
        <v>1.0</v>
      </c>
      <c r="G2070" s="15">
        <f t="shared" si="1"/>
        <v>6</v>
      </c>
      <c r="L2070" s="24">
        <f t="shared" si="2"/>
        <v>1905</v>
      </c>
    </row>
    <row r="2071">
      <c r="A2071" s="20" t="s">
        <v>427</v>
      </c>
      <c r="B2071" s="22">
        <v>43283.0</v>
      </c>
      <c r="C2071" s="23">
        <v>8672.895</v>
      </c>
      <c r="D2071" s="24">
        <v>98.76</v>
      </c>
      <c r="E2071" s="24">
        <v>229.46235000000001</v>
      </c>
      <c r="F2071" s="24">
        <v>0.0</v>
      </c>
      <c r="G2071" s="15">
        <f t="shared" si="1"/>
        <v>7</v>
      </c>
      <c r="L2071" s="24">
        <f t="shared" si="2"/>
        <v>1900</v>
      </c>
    </row>
    <row r="2072">
      <c r="A2072" s="20" t="s">
        <v>427</v>
      </c>
      <c r="B2072" s="22">
        <v>43283.0</v>
      </c>
      <c r="C2072" s="23">
        <v>3369.6300000000006</v>
      </c>
      <c r="D2072" s="24">
        <v>43.84</v>
      </c>
      <c r="E2072" s="24">
        <v>559.60905</v>
      </c>
      <c r="F2072" s="24">
        <v>1.0</v>
      </c>
      <c r="G2072" s="15">
        <f t="shared" si="1"/>
        <v>7</v>
      </c>
      <c r="L2072" s="24">
        <f t="shared" si="2"/>
        <v>1901</v>
      </c>
    </row>
    <row r="2073">
      <c r="A2073" s="20" t="s">
        <v>428</v>
      </c>
      <c r="B2073" s="22">
        <v>43283.0</v>
      </c>
      <c r="C2073" s="23">
        <v>19446.350000000002</v>
      </c>
      <c r="D2073" s="24">
        <v>238.84000000000003</v>
      </c>
      <c r="E2073" s="24">
        <v>70.9709</v>
      </c>
      <c r="F2073" s="24">
        <v>0.0</v>
      </c>
      <c r="G2073" s="15">
        <f t="shared" si="1"/>
        <v>7</v>
      </c>
      <c r="L2073" s="24">
        <f t="shared" si="2"/>
        <v>1900</v>
      </c>
    </row>
    <row r="2074">
      <c r="A2074" s="20" t="s">
        <v>428</v>
      </c>
      <c r="B2074" s="22">
        <v>43283.0</v>
      </c>
      <c r="C2074" s="24">
        <v>2053.48</v>
      </c>
      <c r="D2074" s="24">
        <v>27.04</v>
      </c>
      <c r="E2074" s="24">
        <v>139.27745000000002</v>
      </c>
      <c r="F2074" s="24">
        <v>1.0</v>
      </c>
      <c r="G2074" s="15">
        <f t="shared" si="1"/>
        <v>7</v>
      </c>
      <c r="L2074" s="24">
        <f t="shared" si="2"/>
        <v>1900</v>
      </c>
    </row>
    <row r="2075">
      <c r="A2075" s="20" t="s">
        <v>429</v>
      </c>
      <c r="B2075" s="22">
        <v>43283.0</v>
      </c>
      <c r="C2075" s="23">
        <v>77965.58000000002</v>
      </c>
      <c r="D2075" s="24">
        <v>890.28</v>
      </c>
      <c r="E2075" s="24">
        <v>0.0</v>
      </c>
      <c r="F2075" s="24">
        <v>0.0</v>
      </c>
      <c r="G2075" s="15">
        <f t="shared" si="1"/>
        <v>7</v>
      </c>
      <c r="L2075" s="24">
        <f t="shared" si="2"/>
        <v>1899</v>
      </c>
    </row>
    <row r="2076">
      <c r="A2076" s="20" t="s">
        <v>429</v>
      </c>
      <c r="B2076" s="22">
        <v>43283.0</v>
      </c>
      <c r="C2076" s="23">
        <v>18529.665000000005</v>
      </c>
      <c r="D2076" s="24">
        <v>223.56</v>
      </c>
      <c r="E2076" s="24">
        <v>0.0</v>
      </c>
      <c r="F2076" s="24">
        <v>1.0</v>
      </c>
      <c r="G2076" s="15">
        <f t="shared" si="1"/>
        <v>7</v>
      </c>
      <c r="L2076" s="24">
        <f t="shared" si="2"/>
        <v>1899</v>
      </c>
    </row>
    <row r="2077">
      <c r="A2077" s="20" t="s">
        <v>430</v>
      </c>
      <c r="B2077" s="22">
        <v>43283.0</v>
      </c>
      <c r="C2077" s="24">
        <v>755.975</v>
      </c>
      <c r="D2077" s="24">
        <v>8.88</v>
      </c>
      <c r="E2077" s="24">
        <v>39.702650000000006</v>
      </c>
      <c r="F2077" s="24">
        <v>0.0</v>
      </c>
      <c r="G2077" s="15">
        <f t="shared" si="1"/>
        <v>7</v>
      </c>
      <c r="L2077" s="24">
        <f t="shared" si="2"/>
        <v>1900</v>
      </c>
    </row>
    <row r="2078">
      <c r="A2078" s="20" t="s">
        <v>430</v>
      </c>
      <c r="B2078" s="22">
        <v>43283.0</v>
      </c>
      <c r="C2078" s="24">
        <v>474.595</v>
      </c>
      <c r="D2078" s="24">
        <v>5.960000000000001</v>
      </c>
      <c r="E2078" s="24">
        <v>787.5283000000001</v>
      </c>
      <c r="F2078" s="24">
        <v>1.0</v>
      </c>
      <c r="G2078" s="15">
        <f t="shared" si="1"/>
        <v>7</v>
      </c>
      <c r="L2078" s="24">
        <f t="shared" si="2"/>
        <v>1902</v>
      </c>
    </row>
    <row r="2079">
      <c r="A2079" s="20" t="s">
        <v>431</v>
      </c>
      <c r="B2079" s="22">
        <v>43283.0</v>
      </c>
      <c r="C2079" s="23">
        <v>7903.9400000000005</v>
      </c>
      <c r="D2079" s="24">
        <v>99.64</v>
      </c>
      <c r="E2079" s="24">
        <v>481.17225</v>
      </c>
      <c r="F2079" s="24">
        <v>0.0</v>
      </c>
      <c r="G2079" s="15">
        <f t="shared" si="1"/>
        <v>7</v>
      </c>
      <c r="L2079" s="24">
        <f t="shared" si="2"/>
        <v>1901</v>
      </c>
    </row>
    <row r="2080">
      <c r="A2080" s="20" t="s">
        <v>431</v>
      </c>
      <c r="B2080" s="22">
        <v>43283.0</v>
      </c>
      <c r="C2080" s="23">
        <v>3040.675</v>
      </c>
      <c r="D2080" s="24">
        <v>39.72</v>
      </c>
      <c r="E2080" s="24">
        <v>1223.5171</v>
      </c>
      <c r="F2080" s="24">
        <v>1.0</v>
      </c>
      <c r="G2080" s="15">
        <f t="shared" si="1"/>
        <v>7</v>
      </c>
      <c r="L2080" s="24">
        <f t="shared" si="2"/>
        <v>1903</v>
      </c>
    </row>
    <row r="2081">
      <c r="A2081" s="20" t="s">
        <v>432</v>
      </c>
      <c r="B2081" s="22">
        <v>43283.0</v>
      </c>
      <c r="C2081" s="24">
        <v>1216.105</v>
      </c>
      <c r="D2081" s="24">
        <v>17.0</v>
      </c>
      <c r="E2081" s="24">
        <v>52.333450000000006</v>
      </c>
      <c r="F2081" s="24">
        <v>0.0</v>
      </c>
      <c r="G2081" s="15">
        <f t="shared" si="1"/>
        <v>7</v>
      </c>
      <c r="L2081" s="24">
        <f t="shared" si="2"/>
        <v>1900</v>
      </c>
    </row>
    <row r="2082">
      <c r="A2082" s="20" t="s">
        <v>432</v>
      </c>
      <c r="B2082" s="22">
        <v>43283.0</v>
      </c>
      <c r="C2082" s="24">
        <v>1140.6450000000002</v>
      </c>
      <c r="D2082" s="24">
        <v>20.040000000000003</v>
      </c>
      <c r="E2082" s="24">
        <v>328.61335</v>
      </c>
      <c r="F2082" s="24">
        <v>1.0</v>
      </c>
      <c r="G2082" s="15">
        <f t="shared" si="1"/>
        <v>7</v>
      </c>
      <c r="L2082" s="24">
        <f t="shared" si="2"/>
        <v>1900</v>
      </c>
    </row>
    <row r="2083">
      <c r="A2083" s="20" t="s">
        <v>433</v>
      </c>
      <c r="B2083" s="22">
        <v>43283.0</v>
      </c>
      <c r="C2083" s="24">
        <v>1594.56</v>
      </c>
      <c r="D2083" s="24">
        <v>18.040000000000003</v>
      </c>
      <c r="E2083" s="24">
        <v>0.0</v>
      </c>
      <c r="F2083" s="24">
        <v>0.0</v>
      </c>
      <c r="G2083" s="15">
        <f t="shared" si="1"/>
        <v>7</v>
      </c>
      <c r="L2083" s="24">
        <f t="shared" si="2"/>
        <v>1899</v>
      </c>
    </row>
    <row r="2084">
      <c r="A2084" s="20" t="s">
        <v>433</v>
      </c>
      <c r="B2084" s="22">
        <v>43283.0</v>
      </c>
      <c r="C2084" s="24">
        <v>588.115</v>
      </c>
      <c r="D2084" s="24">
        <v>7.96</v>
      </c>
      <c r="E2084" s="24">
        <v>0.0</v>
      </c>
      <c r="F2084" s="24">
        <v>1.0</v>
      </c>
      <c r="G2084" s="15">
        <f t="shared" si="1"/>
        <v>7</v>
      </c>
      <c r="L2084" s="24">
        <f t="shared" si="2"/>
        <v>1899</v>
      </c>
    </row>
    <row r="2085">
      <c r="A2085" s="20" t="s">
        <v>434</v>
      </c>
      <c r="B2085" s="22">
        <v>43283.0</v>
      </c>
      <c r="C2085" s="24">
        <v>1379.6750000000002</v>
      </c>
      <c r="D2085" s="24">
        <v>16.680000000000003</v>
      </c>
      <c r="E2085" s="24">
        <v>120.04655000000001</v>
      </c>
      <c r="F2085" s="24">
        <v>0.0</v>
      </c>
      <c r="G2085" s="15">
        <f t="shared" si="1"/>
        <v>7</v>
      </c>
      <c r="L2085" s="24">
        <f t="shared" si="2"/>
        <v>1900</v>
      </c>
    </row>
    <row r="2086">
      <c r="A2086" s="20" t="s">
        <v>434</v>
      </c>
      <c r="B2086" s="22">
        <v>43283.0</v>
      </c>
      <c r="C2086" s="24">
        <v>407.38500000000005</v>
      </c>
      <c r="D2086" s="24">
        <v>5.720000000000001</v>
      </c>
      <c r="E2086" s="24">
        <v>457.0436</v>
      </c>
      <c r="F2086" s="24">
        <v>1.0</v>
      </c>
      <c r="G2086" s="15">
        <f t="shared" si="1"/>
        <v>7</v>
      </c>
      <c r="L2086" s="24">
        <f t="shared" si="2"/>
        <v>1901</v>
      </c>
    </row>
    <row r="2087">
      <c r="A2087" s="20" t="s">
        <v>435</v>
      </c>
      <c r="B2087" s="22">
        <v>43283.0</v>
      </c>
      <c r="C2087" s="23">
        <v>19259.955</v>
      </c>
      <c r="D2087" s="24">
        <v>222.84000000000003</v>
      </c>
      <c r="E2087" s="24">
        <v>186.17235</v>
      </c>
      <c r="F2087" s="24">
        <v>0.0</v>
      </c>
      <c r="G2087" s="15">
        <f t="shared" si="1"/>
        <v>7</v>
      </c>
      <c r="L2087" s="24">
        <f t="shared" si="2"/>
        <v>1900</v>
      </c>
    </row>
    <row r="2088">
      <c r="A2088" s="20" t="s">
        <v>435</v>
      </c>
      <c r="B2088" s="22">
        <v>43283.0</v>
      </c>
      <c r="C2088" s="23">
        <v>4727.195000000001</v>
      </c>
      <c r="D2088" s="24">
        <v>54.64</v>
      </c>
      <c r="E2088" s="24">
        <v>308.6031</v>
      </c>
      <c r="F2088" s="24">
        <v>1.0</v>
      </c>
      <c r="G2088" s="15">
        <f t="shared" si="1"/>
        <v>7</v>
      </c>
      <c r="L2088" s="24">
        <f t="shared" si="2"/>
        <v>1900</v>
      </c>
    </row>
    <row r="2089">
      <c r="A2089" s="20" t="s">
        <v>436</v>
      </c>
      <c r="B2089" s="22">
        <v>43283.0</v>
      </c>
      <c r="C2089" s="23">
        <v>21766.91</v>
      </c>
      <c r="D2089" s="24">
        <v>286.0</v>
      </c>
      <c r="E2089" s="24">
        <v>1737.39995</v>
      </c>
      <c r="F2089" s="24">
        <v>0.0</v>
      </c>
      <c r="G2089" s="15">
        <f t="shared" si="1"/>
        <v>7</v>
      </c>
      <c r="L2089" s="24">
        <f t="shared" si="2"/>
        <v>1904</v>
      </c>
    </row>
    <row r="2090">
      <c r="A2090" s="20" t="s">
        <v>436</v>
      </c>
      <c r="B2090" s="22">
        <v>43283.0</v>
      </c>
      <c r="C2090" s="23">
        <v>16172.475000000002</v>
      </c>
      <c r="D2090" s="24">
        <v>234.72</v>
      </c>
      <c r="E2090" s="24">
        <v>12570.7426</v>
      </c>
      <c r="F2090" s="24">
        <v>1.0</v>
      </c>
      <c r="G2090" s="15">
        <f t="shared" si="1"/>
        <v>7</v>
      </c>
      <c r="L2090" s="24">
        <f t="shared" si="2"/>
        <v>1934</v>
      </c>
    </row>
    <row r="2091">
      <c r="A2091" s="20" t="s">
        <v>437</v>
      </c>
      <c r="B2091" s="22">
        <v>43283.0</v>
      </c>
      <c r="C2091" s="23">
        <v>3355.495</v>
      </c>
      <c r="D2091" s="24">
        <v>37.68</v>
      </c>
      <c r="E2091" s="24">
        <v>0.0</v>
      </c>
      <c r="F2091" s="24">
        <v>0.0</v>
      </c>
      <c r="G2091" s="15">
        <f t="shared" si="1"/>
        <v>7</v>
      </c>
      <c r="L2091" s="24">
        <f t="shared" si="2"/>
        <v>1899</v>
      </c>
    </row>
    <row r="2092">
      <c r="A2092" s="20" t="s">
        <v>437</v>
      </c>
      <c r="B2092" s="22">
        <v>43283.0</v>
      </c>
      <c r="C2092" s="24">
        <v>679.3600000000001</v>
      </c>
      <c r="D2092" s="24">
        <v>8.0</v>
      </c>
      <c r="E2092" s="24">
        <v>0.0</v>
      </c>
      <c r="F2092" s="24">
        <v>1.0</v>
      </c>
      <c r="G2092" s="15">
        <f t="shared" si="1"/>
        <v>7</v>
      </c>
      <c r="L2092" s="24">
        <f t="shared" si="2"/>
        <v>1899</v>
      </c>
    </row>
    <row r="2093">
      <c r="A2093" s="20" t="s">
        <v>438</v>
      </c>
      <c r="B2093" s="22">
        <v>43283.0</v>
      </c>
      <c r="C2093" s="23">
        <v>4933.610000000001</v>
      </c>
      <c r="D2093" s="24">
        <v>59.32000000000001</v>
      </c>
      <c r="E2093" s="24">
        <v>12.34155</v>
      </c>
      <c r="F2093" s="24">
        <v>0.0</v>
      </c>
      <c r="G2093" s="15">
        <f t="shared" si="1"/>
        <v>7</v>
      </c>
      <c r="L2093" s="24">
        <f t="shared" si="2"/>
        <v>1900</v>
      </c>
    </row>
    <row r="2094">
      <c r="A2094" s="20" t="s">
        <v>438</v>
      </c>
      <c r="B2094" s="22">
        <v>43283.0</v>
      </c>
      <c r="C2094" s="24">
        <v>2820.1800000000003</v>
      </c>
      <c r="D2094" s="24">
        <v>37.839999999999996</v>
      </c>
      <c r="E2094" s="24">
        <v>94.1642</v>
      </c>
      <c r="F2094" s="24">
        <v>1.0</v>
      </c>
      <c r="G2094" s="15">
        <f t="shared" si="1"/>
        <v>7</v>
      </c>
      <c r="L2094" s="24">
        <f t="shared" si="2"/>
        <v>1900</v>
      </c>
    </row>
    <row r="2095">
      <c r="A2095" s="20" t="s">
        <v>439</v>
      </c>
      <c r="B2095" s="22">
        <v>43283.0</v>
      </c>
      <c r="C2095" s="24">
        <v>466.7300000000001</v>
      </c>
      <c r="D2095" s="24">
        <v>5.44</v>
      </c>
      <c r="E2095" s="24">
        <v>15.874300000000002</v>
      </c>
      <c r="F2095" s="24">
        <v>0.0</v>
      </c>
      <c r="G2095" s="15">
        <f t="shared" si="1"/>
        <v>7</v>
      </c>
      <c r="L2095" s="24">
        <f t="shared" si="2"/>
        <v>1900</v>
      </c>
    </row>
    <row r="2096">
      <c r="A2096" s="20" t="s">
        <v>439</v>
      </c>
      <c r="B2096" s="22">
        <v>43283.0</v>
      </c>
      <c r="C2096" s="24">
        <v>215.38000000000002</v>
      </c>
      <c r="D2096" s="24">
        <v>2.68</v>
      </c>
      <c r="E2096" s="24">
        <v>254.01870000000002</v>
      </c>
      <c r="F2096" s="24">
        <v>1.0</v>
      </c>
      <c r="G2096" s="15">
        <f t="shared" si="1"/>
        <v>7</v>
      </c>
      <c r="L2096" s="24">
        <f t="shared" si="2"/>
        <v>1900</v>
      </c>
    </row>
    <row r="2097">
      <c r="A2097" s="20" t="s">
        <v>427</v>
      </c>
      <c r="B2097" s="22">
        <v>43290.0</v>
      </c>
      <c r="C2097" s="23">
        <v>8637.585000000001</v>
      </c>
      <c r="D2097" s="24">
        <v>101.0</v>
      </c>
      <c r="E2097" s="24">
        <v>204.04475000000002</v>
      </c>
      <c r="F2097" s="24">
        <v>0.0</v>
      </c>
      <c r="G2097" s="15">
        <f t="shared" si="1"/>
        <v>7</v>
      </c>
      <c r="L2097" s="24">
        <f t="shared" si="2"/>
        <v>1900</v>
      </c>
    </row>
    <row r="2098">
      <c r="A2098" s="20" t="s">
        <v>427</v>
      </c>
      <c r="B2098" s="22">
        <v>43290.0</v>
      </c>
      <c r="C2098" s="23">
        <v>3232.46</v>
      </c>
      <c r="D2098" s="24">
        <v>41.64</v>
      </c>
      <c r="E2098" s="24">
        <v>446.05145</v>
      </c>
      <c r="F2098" s="24">
        <v>1.0</v>
      </c>
      <c r="G2098" s="15">
        <f t="shared" si="1"/>
        <v>7</v>
      </c>
      <c r="L2098" s="24">
        <f t="shared" si="2"/>
        <v>1901</v>
      </c>
    </row>
    <row r="2099">
      <c r="A2099" s="20" t="s">
        <v>428</v>
      </c>
      <c r="B2099" s="22">
        <v>43290.0</v>
      </c>
      <c r="C2099" s="23">
        <v>20823.66</v>
      </c>
      <c r="D2099" s="24">
        <v>258.0</v>
      </c>
      <c r="E2099" s="24">
        <v>253.00795</v>
      </c>
      <c r="F2099" s="24">
        <v>0.0</v>
      </c>
      <c r="G2099" s="15">
        <f t="shared" si="1"/>
        <v>7</v>
      </c>
      <c r="L2099" s="24">
        <f t="shared" si="2"/>
        <v>1900</v>
      </c>
    </row>
    <row r="2100">
      <c r="A2100" s="20" t="s">
        <v>428</v>
      </c>
      <c r="B2100" s="22">
        <v>43290.0</v>
      </c>
      <c r="C2100" s="24">
        <v>2186.195</v>
      </c>
      <c r="D2100" s="24">
        <v>28.04</v>
      </c>
      <c r="E2100" s="24">
        <v>417.76735</v>
      </c>
      <c r="F2100" s="24">
        <v>1.0</v>
      </c>
      <c r="G2100" s="15">
        <f t="shared" si="1"/>
        <v>7</v>
      </c>
      <c r="L2100" s="24">
        <f t="shared" si="2"/>
        <v>1901</v>
      </c>
    </row>
    <row r="2101">
      <c r="A2101" s="20" t="s">
        <v>429</v>
      </c>
      <c r="B2101" s="22">
        <v>43290.0</v>
      </c>
      <c r="C2101" s="23">
        <v>55064.57</v>
      </c>
      <c r="D2101" s="24">
        <v>613.52</v>
      </c>
      <c r="E2101" s="24">
        <v>0.0</v>
      </c>
      <c r="F2101" s="24">
        <v>0.0</v>
      </c>
      <c r="G2101" s="15">
        <f t="shared" si="1"/>
        <v>7</v>
      </c>
      <c r="L2101" s="24">
        <f t="shared" si="2"/>
        <v>1899</v>
      </c>
    </row>
    <row r="2102">
      <c r="A2102" s="20" t="s">
        <v>429</v>
      </c>
      <c r="B2102" s="22">
        <v>43290.0</v>
      </c>
      <c r="C2102" s="23">
        <v>11230.945000000002</v>
      </c>
      <c r="D2102" s="24">
        <v>137.6</v>
      </c>
      <c r="E2102" s="24">
        <v>0.0</v>
      </c>
      <c r="F2102" s="24">
        <v>1.0</v>
      </c>
      <c r="G2102" s="15">
        <f t="shared" si="1"/>
        <v>7</v>
      </c>
      <c r="L2102" s="24">
        <f t="shared" si="2"/>
        <v>1899</v>
      </c>
    </row>
    <row r="2103">
      <c r="A2103" s="20" t="s">
        <v>430</v>
      </c>
      <c r="B2103" s="22">
        <v>43290.0</v>
      </c>
      <c r="C2103" s="24">
        <v>817.85</v>
      </c>
      <c r="D2103" s="24">
        <v>9.36</v>
      </c>
      <c r="E2103" s="24">
        <v>46.129200000000004</v>
      </c>
      <c r="F2103" s="24">
        <v>0.0</v>
      </c>
      <c r="G2103" s="15">
        <f t="shared" si="1"/>
        <v>7</v>
      </c>
      <c r="L2103" s="24">
        <f t="shared" si="2"/>
        <v>1900</v>
      </c>
    </row>
    <row r="2104">
      <c r="A2104" s="20" t="s">
        <v>430</v>
      </c>
      <c r="B2104" s="22">
        <v>43290.0</v>
      </c>
      <c r="C2104" s="24">
        <v>348.81000000000006</v>
      </c>
      <c r="D2104" s="24">
        <v>4.44</v>
      </c>
      <c r="E2104" s="24">
        <v>587.11575</v>
      </c>
      <c r="F2104" s="24">
        <v>1.0</v>
      </c>
      <c r="G2104" s="15">
        <f t="shared" si="1"/>
        <v>7</v>
      </c>
      <c r="L2104" s="24">
        <f t="shared" si="2"/>
        <v>1901</v>
      </c>
    </row>
    <row r="2105">
      <c r="A2105" s="20" t="s">
        <v>431</v>
      </c>
      <c r="B2105" s="22">
        <v>43290.0</v>
      </c>
      <c r="C2105" s="23">
        <v>14935.03</v>
      </c>
      <c r="D2105" s="24">
        <v>177.08</v>
      </c>
      <c r="E2105" s="24">
        <v>1531.9914999999999</v>
      </c>
      <c r="F2105" s="24">
        <v>0.0</v>
      </c>
      <c r="G2105" s="15">
        <f t="shared" si="1"/>
        <v>7</v>
      </c>
      <c r="L2105" s="24">
        <f t="shared" si="2"/>
        <v>1904</v>
      </c>
    </row>
    <row r="2106">
      <c r="A2106" s="20" t="s">
        <v>431</v>
      </c>
      <c r="B2106" s="22">
        <v>43290.0</v>
      </c>
      <c r="C2106" s="23">
        <v>5089.700000000001</v>
      </c>
      <c r="D2106" s="24">
        <v>63.56</v>
      </c>
      <c r="E2106" s="24">
        <v>2436.928</v>
      </c>
      <c r="F2106" s="24">
        <v>1.0</v>
      </c>
      <c r="G2106" s="15">
        <f t="shared" si="1"/>
        <v>7</v>
      </c>
      <c r="L2106" s="24">
        <f t="shared" si="2"/>
        <v>1906</v>
      </c>
    </row>
    <row r="2107">
      <c r="A2107" s="20" t="s">
        <v>432</v>
      </c>
      <c r="B2107" s="22">
        <v>43290.0</v>
      </c>
      <c r="C2107" s="24">
        <v>1254.4950000000001</v>
      </c>
      <c r="D2107" s="24">
        <v>17.919999999999998</v>
      </c>
      <c r="E2107" s="24">
        <v>55.848000000000006</v>
      </c>
      <c r="F2107" s="24">
        <v>0.0</v>
      </c>
      <c r="G2107" s="15">
        <f t="shared" si="1"/>
        <v>7</v>
      </c>
      <c r="L2107" s="24">
        <f t="shared" si="2"/>
        <v>1900</v>
      </c>
    </row>
    <row r="2108">
      <c r="A2108" s="20" t="s">
        <v>432</v>
      </c>
      <c r="B2108" s="22">
        <v>43290.0</v>
      </c>
      <c r="C2108" s="24">
        <v>975.5350000000001</v>
      </c>
      <c r="D2108" s="24">
        <v>17.44</v>
      </c>
      <c r="E2108" s="24">
        <v>281.8803</v>
      </c>
      <c r="F2108" s="24">
        <v>1.0</v>
      </c>
      <c r="G2108" s="15">
        <f t="shared" si="1"/>
        <v>7</v>
      </c>
      <c r="L2108" s="24">
        <f t="shared" si="2"/>
        <v>1900</v>
      </c>
    </row>
    <row r="2109">
      <c r="A2109" s="20" t="s">
        <v>433</v>
      </c>
      <c r="B2109" s="22">
        <v>43290.0</v>
      </c>
      <c r="C2109" s="24">
        <v>1329.9</v>
      </c>
      <c r="D2109" s="24">
        <v>15.240000000000002</v>
      </c>
      <c r="E2109" s="24">
        <v>0.0</v>
      </c>
      <c r="F2109" s="24">
        <v>0.0</v>
      </c>
      <c r="G2109" s="15">
        <f t="shared" si="1"/>
        <v>7</v>
      </c>
      <c r="L2109" s="24">
        <f t="shared" si="2"/>
        <v>1899</v>
      </c>
    </row>
    <row r="2110">
      <c r="A2110" s="20" t="s">
        <v>433</v>
      </c>
      <c r="B2110" s="22">
        <v>43290.0</v>
      </c>
      <c r="C2110" s="24">
        <v>447.5350000000001</v>
      </c>
      <c r="D2110" s="24">
        <v>6.76</v>
      </c>
      <c r="E2110" s="24">
        <v>0.0</v>
      </c>
      <c r="F2110" s="24">
        <v>1.0</v>
      </c>
      <c r="G2110" s="15">
        <f t="shared" si="1"/>
        <v>7</v>
      </c>
      <c r="L2110" s="24">
        <f t="shared" si="2"/>
        <v>1899</v>
      </c>
    </row>
    <row r="2111">
      <c r="A2111" s="20" t="s">
        <v>434</v>
      </c>
      <c r="B2111" s="22">
        <v>43290.0</v>
      </c>
      <c r="C2111" s="24">
        <v>1343.7050000000002</v>
      </c>
      <c r="D2111" s="24">
        <v>17.36</v>
      </c>
      <c r="E2111" s="24">
        <v>130.41665</v>
      </c>
      <c r="F2111" s="24">
        <v>0.0</v>
      </c>
      <c r="G2111" s="15">
        <f t="shared" si="1"/>
        <v>7</v>
      </c>
      <c r="L2111" s="24">
        <f t="shared" si="2"/>
        <v>1900</v>
      </c>
    </row>
    <row r="2112">
      <c r="A2112" s="20" t="s">
        <v>434</v>
      </c>
      <c r="B2112" s="22">
        <v>43290.0</v>
      </c>
      <c r="C2112" s="24">
        <v>342.98</v>
      </c>
      <c r="D2112" s="24">
        <v>4.32</v>
      </c>
      <c r="E2112" s="24">
        <v>355.11969999999997</v>
      </c>
      <c r="F2112" s="24">
        <v>1.0</v>
      </c>
      <c r="G2112" s="15">
        <f t="shared" si="1"/>
        <v>7</v>
      </c>
      <c r="L2112" s="24">
        <f t="shared" si="2"/>
        <v>1900</v>
      </c>
    </row>
    <row r="2113">
      <c r="A2113" s="20" t="s">
        <v>435</v>
      </c>
      <c r="B2113" s="22">
        <v>43290.0</v>
      </c>
      <c r="C2113" s="23">
        <v>21583.375</v>
      </c>
      <c r="D2113" s="24">
        <v>253.64000000000001</v>
      </c>
      <c r="E2113" s="24">
        <v>263.52950000000004</v>
      </c>
      <c r="F2113" s="24">
        <v>0.0</v>
      </c>
      <c r="G2113" s="15">
        <f t="shared" si="1"/>
        <v>7</v>
      </c>
      <c r="L2113" s="24">
        <f t="shared" si="2"/>
        <v>1900</v>
      </c>
    </row>
    <row r="2114">
      <c r="A2114" s="20" t="s">
        <v>435</v>
      </c>
      <c r="B2114" s="22">
        <v>43290.0</v>
      </c>
      <c r="C2114" s="23">
        <v>4966.39</v>
      </c>
      <c r="D2114" s="24">
        <v>55.879999999999995</v>
      </c>
      <c r="E2114" s="24">
        <v>361.5989</v>
      </c>
      <c r="F2114" s="24">
        <v>1.0</v>
      </c>
      <c r="G2114" s="15">
        <f t="shared" si="1"/>
        <v>7</v>
      </c>
      <c r="L2114" s="24">
        <f t="shared" si="2"/>
        <v>1900</v>
      </c>
    </row>
    <row r="2115">
      <c r="A2115" s="20" t="s">
        <v>436</v>
      </c>
      <c r="B2115" s="22">
        <v>43290.0</v>
      </c>
      <c r="C2115" s="23">
        <v>21729.455</v>
      </c>
      <c r="D2115" s="24">
        <v>288.76</v>
      </c>
      <c r="E2115" s="24">
        <v>1948.7117</v>
      </c>
      <c r="F2115" s="24">
        <v>0.0</v>
      </c>
      <c r="G2115" s="15">
        <f t="shared" si="1"/>
        <v>7</v>
      </c>
      <c r="L2115" s="24">
        <f t="shared" si="2"/>
        <v>1905</v>
      </c>
    </row>
    <row r="2116">
      <c r="A2116" s="20" t="s">
        <v>436</v>
      </c>
      <c r="B2116" s="22">
        <v>43290.0</v>
      </c>
      <c r="C2116" s="23">
        <v>14573.955</v>
      </c>
      <c r="D2116" s="24">
        <v>214.68000000000004</v>
      </c>
      <c r="E2116" s="24">
        <v>11671.6483</v>
      </c>
      <c r="F2116" s="24">
        <v>1.0</v>
      </c>
      <c r="G2116" s="15">
        <f t="shared" si="1"/>
        <v>7</v>
      </c>
      <c r="L2116" s="24">
        <f t="shared" si="2"/>
        <v>1931</v>
      </c>
    </row>
    <row r="2117">
      <c r="A2117" s="20" t="s">
        <v>437</v>
      </c>
      <c r="B2117" s="22">
        <v>43290.0</v>
      </c>
      <c r="C2117" s="23">
        <v>3413.4100000000003</v>
      </c>
      <c r="D2117" s="24">
        <v>39.88</v>
      </c>
      <c r="E2117" s="24">
        <v>0.0</v>
      </c>
      <c r="F2117" s="24">
        <v>0.0</v>
      </c>
      <c r="G2117" s="15">
        <f t="shared" si="1"/>
        <v>7</v>
      </c>
      <c r="L2117" s="24">
        <f t="shared" si="2"/>
        <v>1899</v>
      </c>
    </row>
    <row r="2118">
      <c r="A2118" s="20" t="s">
        <v>437</v>
      </c>
      <c r="B2118" s="22">
        <v>43290.0</v>
      </c>
      <c r="C2118" s="24">
        <v>763.2900000000001</v>
      </c>
      <c r="D2118" s="24">
        <v>8.840000000000002</v>
      </c>
      <c r="E2118" s="24">
        <v>0.0</v>
      </c>
      <c r="F2118" s="24">
        <v>1.0</v>
      </c>
      <c r="G2118" s="15">
        <f t="shared" si="1"/>
        <v>7</v>
      </c>
      <c r="L2118" s="24">
        <f t="shared" si="2"/>
        <v>1899</v>
      </c>
    </row>
    <row r="2119">
      <c r="A2119" s="20" t="s">
        <v>438</v>
      </c>
      <c r="B2119" s="22">
        <v>43290.0</v>
      </c>
      <c r="C2119" s="23">
        <v>5264.765</v>
      </c>
      <c r="D2119" s="24">
        <v>65.72000000000001</v>
      </c>
      <c r="E2119" s="24">
        <v>15.564250000000001</v>
      </c>
      <c r="F2119" s="24">
        <v>0.0</v>
      </c>
      <c r="G2119" s="15">
        <f t="shared" si="1"/>
        <v>7</v>
      </c>
      <c r="L2119" s="24">
        <f t="shared" si="2"/>
        <v>1900</v>
      </c>
    </row>
    <row r="2120">
      <c r="A2120" s="20" t="s">
        <v>438</v>
      </c>
      <c r="B2120" s="22">
        <v>43290.0</v>
      </c>
      <c r="C2120" s="24">
        <v>2967.36</v>
      </c>
      <c r="D2120" s="24">
        <v>40.68000000000001</v>
      </c>
      <c r="E2120" s="24">
        <v>89.41725</v>
      </c>
      <c r="F2120" s="24">
        <v>1.0</v>
      </c>
      <c r="G2120" s="15">
        <f t="shared" si="1"/>
        <v>7</v>
      </c>
      <c r="L2120" s="24">
        <f t="shared" si="2"/>
        <v>1900</v>
      </c>
    </row>
    <row r="2121">
      <c r="A2121" s="20" t="s">
        <v>439</v>
      </c>
      <c r="B2121" s="22">
        <v>43290.0</v>
      </c>
      <c r="C2121" s="24">
        <v>1623.4900000000002</v>
      </c>
      <c r="D2121" s="24">
        <v>18.880000000000003</v>
      </c>
      <c r="E2121" s="24">
        <v>99.71715</v>
      </c>
      <c r="F2121" s="24">
        <v>0.0</v>
      </c>
      <c r="G2121" s="15">
        <f t="shared" si="1"/>
        <v>7</v>
      </c>
      <c r="L2121" s="24">
        <f t="shared" si="2"/>
        <v>1900</v>
      </c>
    </row>
    <row r="2122">
      <c r="A2122" s="20" t="s">
        <v>439</v>
      </c>
      <c r="B2122" s="22">
        <v>43290.0</v>
      </c>
      <c r="C2122" s="24">
        <v>975.3700000000001</v>
      </c>
      <c r="D2122" s="24">
        <v>11.56</v>
      </c>
      <c r="E2122" s="24">
        <v>1358.18605</v>
      </c>
      <c r="F2122" s="24">
        <v>1.0</v>
      </c>
      <c r="G2122" s="15">
        <f t="shared" si="1"/>
        <v>7</v>
      </c>
      <c r="L2122" s="24">
        <f t="shared" si="2"/>
        <v>1903</v>
      </c>
    </row>
    <row r="2123">
      <c r="A2123" s="20" t="s">
        <v>427</v>
      </c>
      <c r="B2123" s="22">
        <v>43297.0</v>
      </c>
      <c r="C2123" s="23">
        <v>8782.895</v>
      </c>
      <c r="D2123" s="24">
        <v>98.72000000000001</v>
      </c>
      <c r="E2123" s="24">
        <v>220.8856</v>
      </c>
      <c r="F2123" s="24">
        <v>0.0</v>
      </c>
      <c r="G2123" s="15">
        <f t="shared" si="1"/>
        <v>7</v>
      </c>
      <c r="L2123" s="24">
        <f t="shared" si="2"/>
        <v>1900</v>
      </c>
    </row>
    <row r="2124">
      <c r="A2124" s="20" t="s">
        <v>427</v>
      </c>
      <c r="B2124" s="22">
        <v>43297.0</v>
      </c>
      <c r="C2124" s="24">
        <v>2961.7500000000005</v>
      </c>
      <c r="D2124" s="24">
        <v>37.800000000000004</v>
      </c>
      <c r="E2124" s="24">
        <v>429.06955</v>
      </c>
      <c r="F2124" s="24">
        <v>1.0</v>
      </c>
      <c r="G2124" s="15">
        <f t="shared" si="1"/>
        <v>7</v>
      </c>
      <c r="L2124" s="24">
        <f t="shared" si="2"/>
        <v>1901</v>
      </c>
    </row>
    <row r="2125">
      <c r="A2125" s="20" t="s">
        <v>428</v>
      </c>
      <c r="B2125" s="22">
        <v>43297.0</v>
      </c>
      <c r="C2125" s="23">
        <v>21173.13</v>
      </c>
      <c r="D2125" s="24">
        <v>262.6</v>
      </c>
      <c r="E2125" s="24">
        <v>99.7464</v>
      </c>
      <c r="F2125" s="24">
        <v>0.0</v>
      </c>
      <c r="G2125" s="15">
        <f t="shared" si="1"/>
        <v>7</v>
      </c>
      <c r="L2125" s="24">
        <f t="shared" si="2"/>
        <v>1900</v>
      </c>
    </row>
    <row r="2126">
      <c r="A2126" s="20" t="s">
        <v>428</v>
      </c>
      <c r="B2126" s="22">
        <v>43297.0</v>
      </c>
      <c r="C2126" s="24">
        <v>2111.285</v>
      </c>
      <c r="D2126" s="24">
        <v>26.439999999999998</v>
      </c>
      <c r="E2126" s="24">
        <v>118.9591</v>
      </c>
      <c r="F2126" s="24">
        <v>1.0</v>
      </c>
      <c r="G2126" s="15">
        <f t="shared" si="1"/>
        <v>7</v>
      </c>
      <c r="L2126" s="24">
        <f t="shared" si="2"/>
        <v>1900</v>
      </c>
    </row>
    <row r="2127">
      <c r="A2127" s="20" t="s">
        <v>429</v>
      </c>
      <c r="B2127" s="22">
        <v>43297.0</v>
      </c>
      <c r="C2127" s="23">
        <v>57023.395000000004</v>
      </c>
      <c r="D2127" s="24">
        <v>626.84</v>
      </c>
      <c r="E2127" s="24">
        <v>0.0</v>
      </c>
      <c r="F2127" s="24">
        <v>0.0</v>
      </c>
      <c r="G2127" s="15">
        <f t="shared" si="1"/>
        <v>7</v>
      </c>
      <c r="L2127" s="24">
        <f t="shared" si="2"/>
        <v>1899</v>
      </c>
    </row>
    <row r="2128">
      <c r="A2128" s="20" t="s">
        <v>429</v>
      </c>
      <c r="B2128" s="22">
        <v>43297.0</v>
      </c>
      <c r="C2128" s="23">
        <v>11212.63</v>
      </c>
      <c r="D2128" s="24">
        <v>138.20000000000002</v>
      </c>
      <c r="E2128" s="24">
        <v>0.0</v>
      </c>
      <c r="F2128" s="24">
        <v>1.0</v>
      </c>
      <c r="G2128" s="15">
        <f t="shared" si="1"/>
        <v>7</v>
      </c>
      <c r="L2128" s="24">
        <f t="shared" si="2"/>
        <v>1899</v>
      </c>
    </row>
    <row r="2129">
      <c r="A2129" s="20" t="s">
        <v>430</v>
      </c>
      <c r="B2129" s="22">
        <v>43297.0</v>
      </c>
      <c r="C2129" s="24">
        <v>672.815</v>
      </c>
      <c r="D2129" s="24">
        <v>7.96</v>
      </c>
      <c r="E2129" s="24">
        <v>37.0422</v>
      </c>
      <c r="F2129" s="24">
        <v>0.0</v>
      </c>
      <c r="G2129" s="15">
        <f t="shared" si="1"/>
        <v>7</v>
      </c>
      <c r="L2129" s="24">
        <f t="shared" si="2"/>
        <v>1900</v>
      </c>
    </row>
    <row r="2130">
      <c r="A2130" s="20" t="s">
        <v>430</v>
      </c>
      <c r="B2130" s="22">
        <v>43297.0</v>
      </c>
      <c r="C2130" s="24">
        <v>423.00500000000005</v>
      </c>
      <c r="D2130" s="24">
        <v>5.960000000000001</v>
      </c>
      <c r="E2130" s="24">
        <v>588.49765</v>
      </c>
      <c r="F2130" s="24">
        <v>1.0</v>
      </c>
      <c r="G2130" s="15">
        <f t="shared" si="1"/>
        <v>7</v>
      </c>
      <c r="L2130" s="24">
        <f t="shared" si="2"/>
        <v>1901</v>
      </c>
    </row>
    <row r="2131">
      <c r="A2131" s="20" t="s">
        <v>431</v>
      </c>
      <c r="B2131" s="22">
        <v>43297.0</v>
      </c>
      <c r="C2131" s="23">
        <v>22648.010000000002</v>
      </c>
      <c r="D2131" s="24">
        <v>261.08000000000004</v>
      </c>
      <c r="E2131" s="24">
        <v>3821.3032</v>
      </c>
      <c r="F2131" s="24">
        <v>0.0</v>
      </c>
      <c r="G2131" s="15">
        <f t="shared" si="1"/>
        <v>7</v>
      </c>
      <c r="L2131" s="24">
        <f t="shared" si="2"/>
        <v>1910</v>
      </c>
    </row>
    <row r="2132">
      <c r="A2132" s="20" t="s">
        <v>431</v>
      </c>
      <c r="B2132" s="22">
        <v>43297.0</v>
      </c>
      <c r="C2132" s="23">
        <v>7659.795</v>
      </c>
      <c r="D2132" s="24">
        <v>91.96000000000001</v>
      </c>
      <c r="E2132" s="24">
        <v>5144.7461</v>
      </c>
      <c r="F2132" s="24">
        <v>1.0</v>
      </c>
      <c r="G2132" s="15">
        <f t="shared" si="1"/>
        <v>7</v>
      </c>
      <c r="L2132" s="24">
        <f t="shared" si="2"/>
        <v>1914</v>
      </c>
    </row>
    <row r="2133">
      <c r="A2133" s="20" t="s">
        <v>432</v>
      </c>
      <c r="B2133" s="22">
        <v>43297.0</v>
      </c>
      <c r="C2133" s="24">
        <v>1250.3150000000003</v>
      </c>
      <c r="D2133" s="24">
        <v>18.96</v>
      </c>
      <c r="E2133" s="24">
        <v>59.845499999999994</v>
      </c>
      <c r="F2133" s="24">
        <v>0.0</v>
      </c>
      <c r="G2133" s="15">
        <f t="shared" si="1"/>
        <v>7</v>
      </c>
      <c r="L2133" s="24">
        <f t="shared" si="2"/>
        <v>1900</v>
      </c>
    </row>
    <row r="2134">
      <c r="A2134" s="20" t="s">
        <v>432</v>
      </c>
      <c r="B2134" s="22">
        <v>43297.0</v>
      </c>
      <c r="C2134" s="24">
        <v>928.5100000000001</v>
      </c>
      <c r="D2134" s="24">
        <v>17.28</v>
      </c>
      <c r="E2134" s="24">
        <v>276.68615</v>
      </c>
      <c r="F2134" s="24">
        <v>1.0</v>
      </c>
      <c r="G2134" s="15">
        <f t="shared" si="1"/>
        <v>7</v>
      </c>
      <c r="L2134" s="24">
        <f t="shared" si="2"/>
        <v>1900</v>
      </c>
    </row>
    <row r="2135">
      <c r="A2135" s="20" t="s">
        <v>433</v>
      </c>
      <c r="B2135" s="22">
        <v>43297.0</v>
      </c>
      <c r="C2135" s="24">
        <v>1412.785</v>
      </c>
      <c r="D2135" s="24">
        <v>16.240000000000002</v>
      </c>
      <c r="E2135" s="24">
        <v>0.0</v>
      </c>
      <c r="F2135" s="24">
        <v>0.0</v>
      </c>
      <c r="G2135" s="15">
        <f t="shared" si="1"/>
        <v>7</v>
      </c>
      <c r="L2135" s="24">
        <f t="shared" si="2"/>
        <v>1899</v>
      </c>
    </row>
    <row r="2136">
      <c r="A2136" s="20" t="s">
        <v>433</v>
      </c>
      <c r="B2136" s="22">
        <v>43297.0</v>
      </c>
      <c r="C2136" s="24">
        <v>441.9800000000001</v>
      </c>
      <c r="D2136" s="24">
        <v>6.840000000000001</v>
      </c>
      <c r="E2136" s="24">
        <v>0.0</v>
      </c>
      <c r="F2136" s="24">
        <v>1.0</v>
      </c>
      <c r="G2136" s="15">
        <f t="shared" si="1"/>
        <v>7</v>
      </c>
      <c r="L2136" s="24">
        <f t="shared" si="2"/>
        <v>1899</v>
      </c>
    </row>
    <row r="2137">
      <c r="A2137" s="20" t="s">
        <v>434</v>
      </c>
      <c r="B2137" s="22">
        <v>43297.0</v>
      </c>
      <c r="C2137" s="24">
        <v>1303.335</v>
      </c>
      <c r="D2137" s="24">
        <v>17.28</v>
      </c>
      <c r="E2137" s="24">
        <v>129.68995</v>
      </c>
      <c r="F2137" s="24">
        <v>0.0</v>
      </c>
      <c r="G2137" s="15">
        <f t="shared" si="1"/>
        <v>7</v>
      </c>
      <c r="L2137" s="24">
        <f t="shared" si="2"/>
        <v>1900</v>
      </c>
    </row>
    <row r="2138">
      <c r="A2138" s="20" t="s">
        <v>434</v>
      </c>
      <c r="B2138" s="22">
        <v>43297.0</v>
      </c>
      <c r="C2138" s="24">
        <v>326.865</v>
      </c>
      <c r="D2138" s="24">
        <v>4.960000000000001</v>
      </c>
      <c r="E2138" s="24">
        <v>358.03884999999997</v>
      </c>
      <c r="F2138" s="24">
        <v>1.0</v>
      </c>
      <c r="G2138" s="15">
        <f t="shared" si="1"/>
        <v>7</v>
      </c>
      <c r="L2138" s="24">
        <f t="shared" si="2"/>
        <v>1900</v>
      </c>
    </row>
    <row r="2139">
      <c r="A2139" s="20" t="s">
        <v>435</v>
      </c>
      <c r="B2139" s="22">
        <v>43297.0</v>
      </c>
      <c r="C2139" s="23">
        <v>22394.13</v>
      </c>
      <c r="D2139" s="24">
        <v>261.08000000000004</v>
      </c>
      <c r="E2139" s="24">
        <v>242.9674</v>
      </c>
      <c r="F2139" s="24">
        <v>0.0</v>
      </c>
      <c r="G2139" s="15">
        <f t="shared" si="1"/>
        <v>7</v>
      </c>
      <c r="L2139" s="24">
        <f t="shared" si="2"/>
        <v>1900</v>
      </c>
    </row>
    <row r="2140">
      <c r="A2140" s="20" t="s">
        <v>435</v>
      </c>
      <c r="B2140" s="22">
        <v>43297.0</v>
      </c>
      <c r="C2140" s="23">
        <v>4842.31</v>
      </c>
      <c r="D2140" s="24">
        <v>56.52000000000001</v>
      </c>
      <c r="E2140" s="24">
        <v>327.4414</v>
      </c>
      <c r="F2140" s="24">
        <v>1.0</v>
      </c>
      <c r="G2140" s="15">
        <f t="shared" si="1"/>
        <v>7</v>
      </c>
      <c r="L2140" s="24">
        <f t="shared" si="2"/>
        <v>1900</v>
      </c>
    </row>
    <row r="2141">
      <c r="A2141" s="20" t="s">
        <v>436</v>
      </c>
      <c r="B2141" s="22">
        <v>43297.0</v>
      </c>
      <c r="C2141" s="23">
        <v>21573.695000000003</v>
      </c>
      <c r="D2141" s="24">
        <v>294.64000000000004</v>
      </c>
      <c r="E2141" s="24">
        <v>1880.5813000000003</v>
      </c>
      <c r="F2141" s="24">
        <v>0.0</v>
      </c>
      <c r="G2141" s="15">
        <f t="shared" si="1"/>
        <v>7</v>
      </c>
      <c r="L2141" s="24">
        <f t="shared" si="2"/>
        <v>1905</v>
      </c>
    </row>
    <row r="2142">
      <c r="A2142" s="20" t="s">
        <v>436</v>
      </c>
      <c r="B2142" s="22">
        <v>43297.0</v>
      </c>
      <c r="C2142" s="23">
        <v>14843.565</v>
      </c>
      <c r="D2142" s="24">
        <v>222.84000000000003</v>
      </c>
      <c r="E2142" s="24">
        <v>11435.07495</v>
      </c>
      <c r="F2142" s="24">
        <v>1.0</v>
      </c>
      <c r="G2142" s="15">
        <f t="shared" si="1"/>
        <v>7</v>
      </c>
      <c r="L2142" s="24">
        <f t="shared" si="2"/>
        <v>1931</v>
      </c>
    </row>
    <row r="2143">
      <c r="A2143" s="20" t="s">
        <v>437</v>
      </c>
      <c r="B2143" s="22">
        <v>43297.0</v>
      </c>
      <c r="C2143" s="23">
        <v>3774.3750000000005</v>
      </c>
      <c r="D2143" s="24">
        <v>43.160000000000004</v>
      </c>
      <c r="E2143" s="24">
        <v>0.0</v>
      </c>
      <c r="F2143" s="24">
        <v>0.0</v>
      </c>
      <c r="G2143" s="15">
        <f t="shared" si="1"/>
        <v>7</v>
      </c>
      <c r="L2143" s="24">
        <f t="shared" si="2"/>
        <v>1899</v>
      </c>
    </row>
    <row r="2144">
      <c r="A2144" s="20" t="s">
        <v>437</v>
      </c>
      <c r="B2144" s="22">
        <v>43297.0</v>
      </c>
      <c r="C2144" s="24">
        <v>806.355</v>
      </c>
      <c r="D2144" s="24">
        <v>9.56</v>
      </c>
      <c r="E2144" s="24">
        <v>0.0</v>
      </c>
      <c r="F2144" s="24">
        <v>1.0</v>
      </c>
      <c r="G2144" s="15">
        <f t="shared" si="1"/>
        <v>7</v>
      </c>
      <c r="L2144" s="24">
        <f t="shared" si="2"/>
        <v>1899</v>
      </c>
    </row>
    <row r="2145">
      <c r="A2145" s="20" t="s">
        <v>438</v>
      </c>
      <c r="B2145" s="22">
        <v>43297.0</v>
      </c>
      <c r="C2145" s="23">
        <v>5466.34</v>
      </c>
      <c r="D2145" s="24">
        <v>69.04</v>
      </c>
      <c r="E2145" s="24">
        <v>17.303</v>
      </c>
      <c r="F2145" s="24">
        <v>0.0</v>
      </c>
      <c r="G2145" s="15">
        <f t="shared" si="1"/>
        <v>7</v>
      </c>
      <c r="L2145" s="24">
        <f t="shared" si="2"/>
        <v>1900</v>
      </c>
    </row>
    <row r="2146">
      <c r="A2146" s="20" t="s">
        <v>438</v>
      </c>
      <c r="B2146" s="22">
        <v>43297.0</v>
      </c>
      <c r="C2146" s="23">
        <v>3028.7400000000002</v>
      </c>
      <c r="D2146" s="24">
        <v>40.480000000000004</v>
      </c>
      <c r="E2146" s="24">
        <v>90.18490000000001</v>
      </c>
      <c r="F2146" s="24">
        <v>1.0</v>
      </c>
      <c r="G2146" s="15">
        <f t="shared" si="1"/>
        <v>7</v>
      </c>
      <c r="L2146" s="24">
        <f t="shared" si="2"/>
        <v>1900</v>
      </c>
    </row>
    <row r="2147">
      <c r="A2147" s="20" t="s">
        <v>439</v>
      </c>
      <c r="B2147" s="22">
        <v>43297.0</v>
      </c>
      <c r="C2147" s="24">
        <v>1323.0800000000002</v>
      </c>
      <c r="D2147" s="24">
        <v>15.600000000000001</v>
      </c>
      <c r="E2147" s="24">
        <v>121.83795</v>
      </c>
      <c r="F2147" s="24">
        <v>0.0</v>
      </c>
      <c r="G2147" s="15">
        <f t="shared" si="1"/>
        <v>7</v>
      </c>
      <c r="L2147" s="24">
        <f t="shared" si="2"/>
        <v>1900</v>
      </c>
    </row>
    <row r="2148">
      <c r="A2148" s="20" t="s">
        <v>439</v>
      </c>
      <c r="B2148" s="22">
        <v>43297.0</v>
      </c>
      <c r="C2148" s="24">
        <v>816.475</v>
      </c>
      <c r="D2148" s="24">
        <v>11.48</v>
      </c>
      <c r="E2148" s="24">
        <v>1897.94865</v>
      </c>
      <c r="F2148" s="24">
        <v>1.0</v>
      </c>
      <c r="G2148" s="15">
        <f t="shared" si="1"/>
        <v>7</v>
      </c>
      <c r="L2148" s="24">
        <f t="shared" si="2"/>
        <v>1905</v>
      </c>
    </row>
    <row r="2149">
      <c r="A2149" s="20" t="s">
        <v>427</v>
      </c>
      <c r="B2149" s="22">
        <v>43304.0</v>
      </c>
      <c r="C2149" s="23">
        <v>7850.095</v>
      </c>
      <c r="D2149" s="24">
        <v>94.12</v>
      </c>
      <c r="E2149" s="24">
        <v>220.22910000000002</v>
      </c>
      <c r="F2149" s="24">
        <v>0.0</v>
      </c>
      <c r="G2149" s="15">
        <f t="shared" si="1"/>
        <v>7</v>
      </c>
      <c r="L2149" s="24">
        <f t="shared" si="2"/>
        <v>1900</v>
      </c>
    </row>
    <row r="2150">
      <c r="A2150" s="20" t="s">
        <v>427</v>
      </c>
      <c r="B2150" s="22">
        <v>43304.0</v>
      </c>
      <c r="C2150" s="24">
        <v>2778.71</v>
      </c>
      <c r="D2150" s="24">
        <v>38.0</v>
      </c>
      <c r="E2150" s="24">
        <v>469.1401</v>
      </c>
      <c r="F2150" s="24">
        <v>1.0</v>
      </c>
      <c r="G2150" s="15">
        <f t="shared" si="1"/>
        <v>7</v>
      </c>
      <c r="L2150" s="24">
        <f t="shared" si="2"/>
        <v>1901</v>
      </c>
    </row>
    <row r="2151">
      <c r="A2151" s="20" t="s">
        <v>428</v>
      </c>
      <c r="B2151" s="22">
        <v>43304.0</v>
      </c>
      <c r="C2151" s="23">
        <v>25981.780000000002</v>
      </c>
      <c r="D2151" s="24">
        <v>326.6</v>
      </c>
      <c r="E2151" s="24">
        <v>80.0735</v>
      </c>
      <c r="F2151" s="24">
        <v>0.0</v>
      </c>
      <c r="G2151" s="15">
        <f t="shared" si="1"/>
        <v>7</v>
      </c>
      <c r="L2151" s="24">
        <f t="shared" si="2"/>
        <v>1900</v>
      </c>
    </row>
    <row r="2152">
      <c r="A2152" s="20" t="s">
        <v>428</v>
      </c>
      <c r="B2152" s="22">
        <v>43304.0</v>
      </c>
      <c r="C2152" s="24">
        <v>2601.3900000000003</v>
      </c>
      <c r="D2152" s="24">
        <v>34.2</v>
      </c>
      <c r="E2152" s="24">
        <v>103.2213</v>
      </c>
      <c r="F2152" s="24">
        <v>1.0</v>
      </c>
      <c r="G2152" s="15">
        <f t="shared" si="1"/>
        <v>7</v>
      </c>
      <c r="L2152" s="24">
        <f t="shared" si="2"/>
        <v>1900</v>
      </c>
    </row>
    <row r="2153">
      <c r="A2153" s="20" t="s">
        <v>429</v>
      </c>
      <c r="B2153" s="22">
        <v>43304.0</v>
      </c>
      <c r="C2153" s="23">
        <v>57148.08000000001</v>
      </c>
      <c r="D2153" s="24">
        <v>646.0</v>
      </c>
      <c r="E2153" s="24">
        <v>0.0</v>
      </c>
      <c r="F2153" s="24">
        <v>0.0</v>
      </c>
      <c r="G2153" s="15">
        <f t="shared" si="1"/>
        <v>7</v>
      </c>
      <c r="L2153" s="24">
        <f t="shared" si="2"/>
        <v>1899</v>
      </c>
    </row>
    <row r="2154">
      <c r="A2154" s="20" t="s">
        <v>429</v>
      </c>
      <c r="B2154" s="22">
        <v>43304.0</v>
      </c>
      <c r="C2154" s="23">
        <v>12003.915</v>
      </c>
      <c r="D2154" s="24">
        <v>145.52</v>
      </c>
      <c r="E2154" s="24">
        <v>0.0</v>
      </c>
      <c r="F2154" s="24">
        <v>1.0</v>
      </c>
      <c r="G2154" s="15">
        <f t="shared" si="1"/>
        <v>7</v>
      </c>
      <c r="L2154" s="24">
        <f t="shared" si="2"/>
        <v>1899</v>
      </c>
    </row>
    <row r="2155">
      <c r="A2155" s="20" t="s">
        <v>430</v>
      </c>
      <c r="B2155" s="22">
        <v>43304.0</v>
      </c>
      <c r="C2155" s="24">
        <v>1147.4650000000001</v>
      </c>
      <c r="D2155" s="24">
        <v>13.52</v>
      </c>
      <c r="E2155" s="24">
        <v>63.16765</v>
      </c>
      <c r="F2155" s="24">
        <v>0.0</v>
      </c>
      <c r="G2155" s="15">
        <f t="shared" si="1"/>
        <v>7</v>
      </c>
      <c r="L2155" s="24">
        <f t="shared" si="2"/>
        <v>1900</v>
      </c>
    </row>
    <row r="2156">
      <c r="A2156" s="20" t="s">
        <v>430</v>
      </c>
      <c r="B2156" s="22">
        <v>43304.0</v>
      </c>
      <c r="C2156" s="24">
        <v>734.03</v>
      </c>
      <c r="D2156" s="24">
        <v>9.24</v>
      </c>
      <c r="E2156" s="24">
        <v>942.4616500000001</v>
      </c>
      <c r="F2156" s="24">
        <v>1.0</v>
      </c>
      <c r="G2156" s="15">
        <f t="shared" si="1"/>
        <v>7</v>
      </c>
      <c r="L2156" s="24">
        <f t="shared" si="2"/>
        <v>1902</v>
      </c>
    </row>
    <row r="2157">
      <c r="A2157" s="20" t="s">
        <v>431</v>
      </c>
      <c r="B2157" s="22">
        <v>43304.0</v>
      </c>
      <c r="C2157" s="23">
        <v>22752.895000000004</v>
      </c>
      <c r="D2157" s="24">
        <v>263.96</v>
      </c>
      <c r="E2157" s="24">
        <v>3872.6232999999997</v>
      </c>
      <c r="F2157" s="24">
        <v>0.0</v>
      </c>
      <c r="G2157" s="15">
        <f t="shared" si="1"/>
        <v>7</v>
      </c>
      <c r="L2157" s="24">
        <f t="shared" si="2"/>
        <v>1910</v>
      </c>
    </row>
    <row r="2158">
      <c r="A2158" s="20" t="s">
        <v>431</v>
      </c>
      <c r="B2158" s="22">
        <v>43304.0</v>
      </c>
      <c r="C2158" s="23">
        <v>7027.295</v>
      </c>
      <c r="D2158" s="24">
        <v>85.16000000000001</v>
      </c>
      <c r="E2158" s="24">
        <v>4848.9766</v>
      </c>
      <c r="F2158" s="24">
        <v>1.0</v>
      </c>
      <c r="G2158" s="15">
        <f t="shared" si="1"/>
        <v>7</v>
      </c>
      <c r="L2158" s="24">
        <f t="shared" si="2"/>
        <v>1913</v>
      </c>
    </row>
    <row r="2159">
      <c r="A2159" s="20" t="s">
        <v>432</v>
      </c>
      <c r="B2159" s="22">
        <v>43304.0</v>
      </c>
      <c r="C2159" s="24">
        <v>1169.1900000000003</v>
      </c>
      <c r="D2159" s="24">
        <v>17.240000000000002</v>
      </c>
      <c r="E2159" s="24">
        <v>50.6688</v>
      </c>
      <c r="F2159" s="24">
        <v>0.0</v>
      </c>
      <c r="G2159" s="15">
        <f t="shared" si="1"/>
        <v>7</v>
      </c>
      <c r="L2159" s="24">
        <f t="shared" si="2"/>
        <v>1900</v>
      </c>
    </row>
    <row r="2160">
      <c r="A2160" s="20" t="s">
        <v>432</v>
      </c>
      <c r="B2160" s="22">
        <v>43304.0</v>
      </c>
      <c r="C2160" s="24">
        <v>901.725</v>
      </c>
      <c r="D2160" s="24">
        <v>15.64</v>
      </c>
      <c r="E2160" s="24">
        <v>243.41785</v>
      </c>
      <c r="F2160" s="24">
        <v>1.0</v>
      </c>
      <c r="G2160" s="15">
        <f t="shared" si="1"/>
        <v>7</v>
      </c>
      <c r="L2160" s="24">
        <f t="shared" si="2"/>
        <v>1900</v>
      </c>
    </row>
    <row r="2161">
      <c r="A2161" s="20" t="s">
        <v>433</v>
      </c>
      <c r="B2161" s="22">
        <v>43304.0</v>
      </c>
      <c r="C2161" s="24">
        <v>1364.935</v>
      </c>
      <c r="D2161" s="24">
        <v>16.36</v>
      </c>
      <c r="E2161" s="24">
        <v>0.0</v>
      </c>
      <c r="F2161" s="24">
        <v>0.0</v>
      </c>
      <c r="G2161" s="15">
        <f t="shared" si="1"/>
        <v>7</v>
      </c>
      <c r="L2161" s="24">
        <f t="shared" si="2"/>
        <v>1899</v>
      </c>
    </row>
    <row r="2162">
      <c r="A2162" s="20" t="s">
        <v>433</v>
      </c>
      <c r="B2162" s="22">
        <v>43304.0</v>
      </c>
      <c r="C2162" s="24">
        <v>430.54</v>
      </c>
      <c r="D2162" s="24">
        <v>5.84</v>
      </c>
      <c r="E2162" s="24">
        <v>0.0</v>
      </c>
      <c r="F2162" s="24">
        <v>1.0</v>
      </c>
      <c r="G2162" s="15">
        <f t="shared" si="1"/>
        <v>7</v>
      </c>
      <c r="L2162" s="24">
        <f t="shared" si="2"/>
        <v>1899</v>
      </c>
    </row>
    <row r="2163">
      <c r="A2163" s="20" t="s">
        <v>434</v>
      </c>
      <c r="B2163" s="22">
        <v>43304.0</v>
      </c>
      <c r="C2163" s="24">
        <v>1703.185</v>
      </c>
      <c r="D2163" s="24">
        <v>21.72</v>
      </c>
      <c r="E2163" s="24">
        <v>162.7483</v>
      </c>
      <c r="F2163" s="24">
        <v>0.0</v>
      </c>
      <c r="G2163" s="15">
        <f t="shared" si="1"/>
        <v>7</v>
      </c>
      <c r="L2163" s="24">
        <f t="shared" si="2"/>
        <v>1900</v>
      </c>
    </row>
    <row r="2164">
      <c r="A2164" s="20" t="s">
        <v>434</v>
      </c>
      <c r="B2164" s="22">
        <v>43304.0</v>
      </c>
      <c r="C2164" s="24">
        <v>401.83000000000004</v>
      </c>
      <c r="D2164" s="24">
        <v>5.84</v>
      </c>
      <c r="E2164" s="24">
        <v>466.00905</v>
      </c>
      <c r="F2164" s="24">
        <v>1.0</v>
      </c>
      <c r="G2164" s="15">
        <f t="shared" si="1"/>
        <v>7</v>
      </c>
      <c r="L2164" s="24">
        <f t="shared" si="2"/>
        <v>1901</v>
      </c>
    </row>
    <row r="2165">
      <c r="A2165" s="20" t="s">
        <v>435</v>
      </c>
      <c r="B2165" s="22">
        <v>43304.0</v>
      </c>
      <c r="C2165" s="23">
        <v>22334.95</v>
      </c>
      <c r="D2165" s="24">
        <v>265.24</v>
      </c>
      <c r="E2165" s="24">
        <v>232.453</v>
      </c>
      <c r="F2165" s="24">
        <v>0.0</v>
      </c>
      <c r="G2165" s="15">
        <f t="shared" si="1"/>
        <v>7</v>
      </c>
      <c r="L2165" s="24">
        <f t="shared" si="2"/>
        <v>1900</v>
      </c>
    </row>
    <row r="2166">
      <c r="A2166" s="20" t="s">
        <v>435</v>
      </c>
      <c r="B2166" s="22">
        <v>43304.0</v>
      </c>
      <c r="C2166" s="23">
        <v>4759.260000000001</v>
      </c>
      <c r="D2166" s="24">
        <v>56.24</v>
      </c>
      <c r="E2166" s="24">
        <v>305.66575</v>
      </c>
      <c r="F2166" s="24">
        <v>1.0</v>
      </c>
      <c r="G2166" s="15">
        <f t="shared" si="1"/>
        <v>7</v>
      </c>
      <c r="L2166" s="24">
        <f t="shared" si="2"/>
        <v>1900</v>
      </c>
    </row>
    <row r="2167">
      <c r="A2167" s="20" t="s">
        <v>436</v>
      </c>
      <c r="B2167" s="22">
        <v>43304.0</v>
      </c>
      <c r="C2167" s="23">
        <v>22135.795000000002</v>
      </c>
      <c r="D2167" s="24">
        <v>306.32</v>
      </c>
      <c r="E2167" s="24">
        <v>2207.7393</v>
      </c>
      <c r="F2167" s="24">
        <v>0.0</v>
      </c>
      <c r="G2167" s="15">
        <f t="shared" si="1"/>
        <v>7</v>
      </c>
      <c r="L2167" s="24">
        <f t="shared" si="2"/>
        <v>1906</v>
      </c>
    </row>
    <row r="2168">
      <c r="A2168" s="20" t="s">
        <v>436</v>
      </c>
      <c r="B2168" s="22">
        <v>43304.0</v>
      </c>
      <c r="C2168" s="23">
        <v>15455.990000000002</v>
      </c>
      <c r="D2168" s="24">
        <v>232.04000000000002</v>
      </c>
      <c r="E2168" s="24">
        <v>14592.45255</v>
      </c>
      <c r="F2168" s="24">
        <v>1.0</v>
      </c>
      <c r="G2168" s="15">
        <f t="shared" si="1"/>
        <v>7</v>
      </c>
      <c r="L2168" s="24">
        <f t="shared" si="2"/>
        <v>1939</v>
      </c>
    </row>
    <row r="2169">
      <c r="A2169" s="20" t="s">
        <v>437</v>
      </c>
      <c r="B2169" s="22">
        <v>43304.0</v>
      </c>
      <c r="C2169" s="23">
        <v>3840.925</v>
      </c>
      <c r="D2169" s="24">
        <v>43.88</v>
      </c>
      <c r="E2169" s="24">
        <v>0.0</v>
      </c>
      <c r="F2169" s="24">
        <v>0.0</v>
      </c>
      <c r="G2169" s="15">
        <f t="shared" si="1"/>
        <v>7</v>
      </c>
      <c r="L2169" s="24">
        <f t="shared" si="2"/>
        <v>1899</v>
      </c>
    </row>
    <row r="2170">
      <c r="A2170" s="20" t="s">
        <v>437</v>
      </c>
      <c r="B2170" s="22">
        <v>43304.0</v>
      </c>
      <c r="C2170" s="24">
        <v>926.8050000000001</v>
      </c>
      <c r="D2170" s="24">
        <v>10.76</v>
      </c>
      <c r="E2170" s="24">
        <v>0.0</v>
      </c>
      <c r="F2170" s="24">
        <v>1.0</v>
      </c>
      <c r="G2170" s="15">
        <f t="shared" si="1"/>
        <v>7</v>
      </c>
      <c r="L2170" s="24">
        <f t="shared" si="2"/>
        <v>1899</v>
      </c>
    </row>
    <row r="2171">
      <c r="A2171" s="20" t="s">
        <v>438</v>
      </c>
      <c r="B2171" s="22">
        <v>43304.0</v>
      </c>
      <c r="C2171" s="23">
        <v>5547.905000000001</v>
      </c>
      <c r="D2171" s="24">
        <v>69.32000000000001</v>
      </c>
      <c r="E2171" s="24">
        <v>18.3118</v>
      </c>
      <c r="F2171" s="24">
        <v>0.0</v>
      </c>
      <c r="G2171" s="15">
        <f t="shared" si="1"/>
        <v>7</v>
      </c>
      <c r="L2171" s="24">
        <f t="shared" si="2"/>
        <v>1900</v>
      </c>
    </row>
    <row r="2172">
      <c r="A2172" s="20" t="s">
        <v>438</v>
      </c>
      <c r="B2172" s="22">
        <v>43304.0</v>
      </c>
      <c r="C2172" s="24">
        <v>2833.545</v>
      </c>
      <c r="D2172" s="24">
        <v>38.400000000000006</v>
      </c>
      <c r="E2172" s="24">
        <v>91.82679999999999</v>
      </c>
      <c r="F2172" s="24">
        <v>1.0</v>
      </c>
      <c r="G2172" s="15">
        <f t="shared" si="1"/>
        <v>7</v>
      </c>
      <c r="L2172" s="24">
        <f t="shared" si="2"/>
        <v>1900</v>
      </c>
    </row>
    <row r="2173">
      <c r="A2173" s="20" t="s">
        <v>439</v>
      </c>
      <c r="B2173" s="22">
        <v>43304.0</v>
      </c>
      <c r="C2173" s="24">
        <v>2018.3900000000003</v>
      </c>
      <c r="D2173" s="24">
        <v>22.64</v>
      </c>
      <c r="E2173" s="24">
        <v>159.7609</v>
      </c>
      <c r="F2173" s="24">
        <v>0.0</v>
      </c>
      <c r="G2173" s="15">
        <f t="shared" si="1"/>
        <v>7</v>
      </c>
      <c r="L2173" s="24">
        <f t="shared" si="2"/>
        <v>1900</v>
      </c>
    </row>
    <row r="2174">
      <c r="A2174" s="20" t="s">
        <v>439</v>
      </c>
      <c r="B2174" s="22">
        <v>43304.0</v>
      </c>
      <c r="C2174" s="24">
        <v>1135.64</v>
      </c>
      <c r="D2174" s="24">
        <v>13.240000000000002</v>
      </c>
      <c r="E2174" s="24">
        <v>1329.99035</v>
      </c>
      <c r="F2174" s="24">
        <v>1.0</v>
      </c>
      <c r="G2174" s="15">
        <f t="shared" si="1"/>
        <v>7</v>
      </c>
      <c r="L2174" s="24">
        <f t="shared" si="2"/>
        <v>1903</v>
      </c>
    </row>
    <row r="2175">
      <c r="A2175" s="20" t="s">
        <v>427</v>
      </c>
      <c r="B2175" s="22">
        <v>43311.0</v>
      </c>
      <c r="C2175" s="23">
        <v>9752.93</v>
      </c>
      <c r="D2175" s="24">
        <v>111.80000000000001</v>
      </c>
      <c r="E2175" s="24">
        <v>269.56605</v>
      </c>
      <c r="F2175" s="24">
        <v>0.0</v>
      </c>
      <c r="G2175" s="15">
        <f t="shared" si="1"/>
        <v>7</v>
      </c>
      <c r="L2175" s="24">
        <f t="shared" si="2"/>
        <v>1900</v>
      </c>
    </row>
    <row r="2176">
      <c r="A2176" s="20" t="s">
        <v>427</v>
      </c>
      <c r="B2176" s="22">
        <v>43311.0</v>
      </c>
      <c r="C2176" s="23">
        <v>4248.695</v>
      </c>
      <c r="D2176" s="24">
        <v>56.120000000000005</v>
      </c>
      <c r="E2176" s="24">
        <v>620.152</v>
      </c>
      <c r="F2176" s="24">
        <v>1.0</v>
      </c>
      <c r="G2176" s="15">
        <f t="shared" si="1"/>
        <v>7</v>
      </c>
      <c r="L2176" s="24">
        <f t="shared" si="2"/>
        <v>1901</v>
      </c>
    </row>
    <row r="2177">
      <c r="A2177" s="20" t="s">
        <v>428</v>
      </c>
      <c r="B2177" s="22">
        <v>43311.0</v>
      </c>
      <c r="C2177" s="23">
        <v>19744.01</v>
      </c>
      <c r="D2177" s="24">
        <v>234.96</v>
      </c>
      <c r="E2177" s="24">
        <v>137.97485</v>
      </c>
      <c r="F2177" s="24">
        <v>0.0</v>
      </c>
      <c r="G2177" s="15">
        <f t="shared" si="1"/>
        <v>7</v>
      </c>
      <c r="L2177" s="24">
        <f t="shared" si="2"/>
        <v>1900</v>
      </c>
    </row>
    <row r="2178">
      <c r="A2178" s="20" t="s">
        <v>428</v>
      </c>
      <c r="B2178" s="22">
        <v>43311.0</v>
      </c>
      <c r="C2178" s="24">
        <v>2119.92</v>
      </c>
      <c r="D2178" s="24">
        <v>27.480000000000004</v>
      </c>
      <c r="E2178" s="24">
        <v>163.61865</v>
      </c>
      <c r="F2178" s="24">
        <v>1.0</v>
      </c>
      <c r="G2178" s="15">
        <f t="shared" si="1"/>
        <v>7</v>
      </c>
      <c r="L2178" s="24">
        <f t="shared" si="2"/>
        <v>1900</v>
      </c>
    </row>
    <row r="2179">
      <c r="A2179" s="20" t="s">
        <v>429</v>
      </c>
      <c r="B2179" s="22">
        <v>43311.0</v>
      </c>
      <c r="C2179" s="23">
        <v>58455.76</v>
      </c>
      <c r="D2179" s="24">
        <v>657.6</v>
      </c>
      <c r="E2179" s="24">
        <v>0.0</v>
      </c>
      <c r="F2179" s="24">
        <v>0.0</v>
      </c>
      <c r="G2179" s="15">
        <f t="shared" si="1"/>
        <v>7</v>
      </c>
      <c r="L2179" s="24">
        <f t="shared" si="2"/>
        <v>1899</v>
      </c>
    </row>
    <row r="2180">
      <c r="A2180" s="20" t="s">
        <v>429</v>
      </c>
      <c r="B2180" s="22">
        <v>43311.0</v>
      </c>
      <c r="C2180" s="23">
        <v>12980.33</v>
      </c>
      <c r="D2180" s="24">
        <v>156.44000000000003</v>
      </c>
      <c r="E2180" s="24">
        <v>0.0</v>
      </c>
      <c r="F2180" s="24">
        <v>1.0</v>
      </c>
      <c r="G2180" s="15">
        <f t="shared" si="1"/>
        <v>7</v>
      </c>
      <c r="L2180" s="24">
        <f t="shared" si="2"/>
        <v>1899</v>
      </c>
    </row>
    <row r="2181">
      <c r="A2181" s="20" t="s">
        <v>430</v>
      </c>
      <c r="B2181" s="22">
        <v>43311.0</v>
      </c>
      <c r="C2181" s="24">
        <v>1026.4650000000001</v>
      </c>
      <c r="D2181" s="24">
        <v>12.120000000000001</v>
      </c>
      <c r="E2181" s="24">
        <v>58.04305</v>
      </c>
      <c r="F2181" s="24">
        <v>0.0</v>
      </c>
      <c r="G2181" s="15">
        <f t="shared" si="1"/>
        <v>7</v>
      </c>
      <c r="L2181" s="24">
        <f t="shared" si="2"/>
        <v>1900</v>
      </c>
    </row>
    <row r="2182">
      <c r="A2182" s="20" t="s">
        <v>430</v>
      </c>
      <c r="B2182" s="22">
        <v>43311.0</v>
      </c>
      <c r="C2182" s="24">
        <v>484.93500000000006</v>
      </c>
      <c r="D2182" s="24">
        <v>6.5200000000000005</v>
      </c>
      <c r="E2182" s="24">
        <v>824.6589</v>
      </c>
      <c r="F2182" s="24">
        <v>1.0</v>
      </c>
      <c r="G2182" s="15">
        <f t="shared" si="1"/>
        <v>7</v>
      </c>
      <c r="L2182" s="24">
        <f t="shared" si="2"/>
        <v>1902</v>
      </c>
    </row>
    <row r="2183">
      <c r="A2183" s="20" t="s">
        <v>431</v>
      </c>
      <c r="B2183" s="22">
        <v>43311.0</v>
      </c>
      <c r="C2183" s="23">
        <v>16618.36</v>
      </c>
      <c r="D2183" s="24">
        <v>201.52</v>
      </c>
      <c r="E2183" s="24">
        <v>1924.1105</v>
      </c>
      <c r="F2183" s="24">
        <v>0.0</v>
      </c>
      <c r="G2183" s="15">
        <f t="shared" si="1"/>
        <v>7</v>
      </c>
      <c r="L2183" s="24">
        <f t="shared" si="2"/>
        <v>1905</v>
      </c>
    </row>
    <row r="2184">
      <c r="A2184" s="20" t="s">
        <v>431</v>
      </c>
      <c r="B2184" s="22">
        <v>43311.0</v>
      </c>
      <c r="C2184" s="23">
        <v>5694.700000000001</v>
      </c>
      <c r="D2184" s="24">
        <v>71.56</v>
      </c>
      <c r="E2184" s="24">
        <v>2967.88765</v>
      </c>
      <c r="F2184" s="24">
        <v>1.0</v>
      </c>
      <c r="G2184" s="15">
        <f t="shared" si="1"/>
        <v>7</v>
      </c>
      <c r="L2184" s="24">
        <f t="shared" si="2"/>
        <v>1908</v>
      </c>
    </row>
    <row r="2185">
      <c r="A2185" s="20" t="s">
        <v>432</v>
      </c>
      <c r="B2185" s="22">
        <v>43311.0</v>
      </c>
      <c r="C2185" s="24">
        <v>1315.545</v>
      </c>
      <c r="D2185" s="24">
        <v>20.040000000000003</v>
      </c>
      <c r="E2185" s="24">
        <v>56.23995</v>
      </c>
      <c r="F2185" s="24">
        <v>0.0</v>
      </c>
      <c r="G2185" s="15">
        <f t="shared" si="1"/>
        <v>7</v>
      </c>
      <c r="L2185" s="24">
        <f t="shared" si="2"/>
        <v>1900</v>
      </c>
    </row>
    <row r="2186">
      <c r="A2186" s="20" t="s">
        <v>432</v>
      </c>
      <c r="B2186" s="22">
        <v>43311.0</v>
      </c>
      <c r="C2186" s="24">
        <v>1129.0400000000002</v>
      </c>
      <c r="D2186" s="24">
        <v>19.76</v>
      </c>
      <c r="E2186" s="24">
        <v>243.09935000000002</v>
      </c>
      <c r="F2186" s="24">
        <v>1.0</v>
      </c>
      <c r="G2186" s="15">
        <f t="shared" si="1"/>
        <v>7</v>
      </c>
      <c r="L2186" s="24">
        <f t="shared" si="2"/>
        <v>1900</v>
      </c>
    </row>
    <row r="2187">
      <c r="A2187" s="20" t="s">
        <v>433</v>
      </c>
      <c r="B2187" s="22">
        <v>43311.0</v>
      </c>
      <c r="C2187" s="24">
        <v>1640.65</v>
      </c>
      <c r="D2187" s="24">
        <v>19.32</v>
      </c>
      <c r="E2187" s="24">
        <v>0.0</v>
      </c>
      <c r="F2187" s="24">
        <v>0.0</v>
      </c>
      <c r="G2187" s="15">
        <f t="shared" si="1"/>
        <v>7</v>
      </c>
      <c r="L2187" s="24">
        <f t="shared" si="2"/>
        <v>1899</v>
      </c>
    </row>
    <row r="2188">
      <c r="A2188" s="20" t="s">
        <v>433</v>
      </c>
      <c r="B2188" s="22">
        <v>43311.0</v>
      </c>
      <c r="C2188" s="24">
        <v>609.2350000000001</v>
      </c>
      <c r="D2188" s="24">
        <v>8.120000000000001</v>
      </c>
      <c r="E2188" s="24">
        <v>0.0</v>
      </c>
      <c r="F2188" s="24">
        <v>1.0</v>
      </c>
      <c r="G2188" s="15">
        <f t="shared" si="1"/>
        <v>7</v>
      </c>
      <c r="L2188" s="24">
        <f t="shared" si="2"/>
        <v>1899</v>
      </c>
    </row>
    <row r="2189">
      <c r="A2189" s="20" t="s">
        <v>434</v>
      </c>
      <c r="B2189" s="22">
        <v>43311.0</v>
      </c>
      <c r="C2189" s="24">
        <v>1643.2350000000001</v>
      </c>
      <c r="D2189" s="24">
        <v>20.64</v>
      </c>
      <c r="E2189" s="24">
        <v>159.70955</v>
      </c>
      <c r="F2189" s="24">
        <v>0.0</v>
      </c>
      <c r="G2189" s="15">
        <f t="shared" si="1"/>
        <v>7</v>
      </c>
      <c r="L2189" s="24">
        <f t="shared" si="2"/>
        <v>1900</v>
      </c>
    </row>
    <row r="2190">
      <c r="A2190" s="20" t="s">
        <v>434</v>
      </c>
      <c r="B2190" s="22">
        <v>43311.0</v>
      </c>
      <c r="C2190" s="24">
        <v>444.015</v>
      </c>
      <c r="D2190" s="24">
        <v>5.48</v>
      </c>
      <c r="E2190" s="24">
        <v>414.43025000000006</v>
      </c>
      <c r="F2190" s="24">
        <v>1.0</v>
      </c>
      <c r="G2190" s="15">
        <f t="shared" si="1"/>
        <v>7</v>
      </c>
      <c r="L2190" s="24">
        <f t="shared" si="2"/>
        <v>1901</v>
      </c>
    </row>
    <row r="2191">
      <c r="A2191" s="20" t="s">
        <v>435</v>
      </c>
      <c r="B2191" s="22">
        <v>43311.0</v>
      </c>
      <c r="C2191" s="23">
        <v>22901.890000000003</v>
      </c>
      <c r="D2191" s="24">
        <v>270.71999999999997</v>
      </c>
      <c r="E2191" s="24">
        <v>225.86395000000002</v>
      </c>
      <c r="F2191" s="24">
        <v>0.0</v>
      </c>
      <c r="G2191" s="15">
        <f t="shared" si="1"/>
        <v>7</v>
      </c>
      <c r="L2191" s="24">
        <f t="shared" si="2"/>
        <v>1900</v>
      </c>
    </row>
    <row r="2192">
      <c r="A2192" s="20" t="s">
        <v>435</v>
      </c>
      <c r="B2192" s="22">
        <v>43311.0</v>
      </c>
      <c r="C2192" s="23">
        <v>5243.205000000001</v>
      </c>
      <c r="D2192" s="24">
        <v>59.760000000000005</v>
      </c>
      <c r="E2192" s="24">
        <v>285.0588</v>
      </c>
      <c r="F2192" s="24">
        <v>1.0</v>
      </c>
      <c r="G2192" s="15">
        <f t="shared" si="1"/>
        <v>7</v>
      </c>
      <c r="L2192" s="24">
        <f t="shared" si="2"/>
        <v>1900</v>
      </c>
    </row>
    <row r="2193">
      <c r="A2193" s="20" t="s">
        <v>436</v>
      </c>
      <c r="B2193" s="22">
        <v>43311.0</v>
      </c>
      <c r="C2193" s="23">
        <v>24265.395000000004</v>
      </c>
      <c r="D2193" s="24">
        <v>331.24</v>
      </c>
      <c r="E2193" s="24">
        <v>2104.7481000000002</v>
      </c>
      <c r="F2193" s="24">
        <v>0.0</v>
      </c>
      <c r="G2193" s="15">
        <f t="shared" si="1"/>
        <v>7</v>
      </c>
      <c r="L2193" s="24">
        <f t="shared" si="2"/>
        <v>1905</v>
      </c>
    </row>
    <row r="2194">
      <c r="A2194" s="20" t="s">
        <v>436</v>
      </c>
      <c r="B2194" s="22">
        <v>43311.0</v>
      </c>
      <c r="C2194" s="23">
        <v>16462.545000000002</v>
      </c>
      <c r="D2194" s="24">
        <v>246.4</v>
      </c>
      <c r="E2194" s="24">
        <v>12858.385150000002</v>
      </c>
      <c r="F2194" s="24">
        <v>1.0</v>
      </c>
      <c r="G2194" s="15">
        <f t="shared" si="1"/>
        <v>7</v>
      </c>
      <c r="L2194" s="24">
        <f t="shared" si="2"/>
        <v>1935</v>
      </c>
    </row>
    <row r="2195">
      <c r="A2195" s="20" t="s">
        <v>437</v>
      </c>
      <c r="B2195" s="22">
        <v>43311.0</v>
      </c>
      <c r="C2195" s="23">
        <v>3807.9800000000005</v>
      </c>
      <c r="D2195" s="24">
        <v>43.400000000000006</v>
      </c>
      <c r="E2195" s="24">
        <v>0.0</v>
      </c>
      <c r="F2195" s="24">
        <v>0.0</v>
      </c>
      <c r="G2195" s="15">
        <f t="shared" si="1"/>
        <v>7</v>
      </c>
      <c r="L2195" s="24">
        <f t="shared" si="2"/>
        <v>1899</v>
      </c>
    </row>
    <row r="2196">
      <c r="A2196" s="20" t="s">
        <v>437</v>
      </c>
      <c r="B2196" s="22">
        <v>43311.0</v>
      </c>
      <c r="C2196" s="24">
        <v>885.3350000000002</v>
      </c>
      <c r="D2196" s="24">
        <v>10.88</v>
      </c>
      <c r="E2196" s="24">
        <v>0.0</v>
      </c>
      <c r="F2196" s="24">
        <v>1.0</v>
      </c>
      <c r="G2196" s="15">
        <f t="shared" si="1"/>
        <v>7</v>
      </c>
      <c r="L2196" s="24">
        <f t="shared" si="2"/>
        <v>1899</v>
      </c>
    </row>
    <row r="2197">
      <c r="A2197" s="20" t="s">
        <v>438</v>
      </c>
      <c r="B2197" s="22">
        <v>43311.0</v>
      </c>
      <c r="C2197" s="23">
        <v>5588.165</v>
      </c>
      <c r="D2197" s="24">
        <v>72.28</v>
      </c>
      <c r="E2197" s="24">
        <v>10.5755</v>
      </c>
      <c r="F2197" s="24">
        <v>0.0</v>
      </c>
      <c r="G2197" s="15">
        <f t="shared" si="1"/>
        <v>7</v>
      </c>
      <c r="L2197" s="24">
        <f t="shared" si="2"/>
        <v>1900</v>
      </c>
    </row>
    <row r="2198">
      <c r="A2198" s="20" t="s">
        <v>438</v>
      </c>
      <c r="B2198" s="22">
        <v>43311.0</v>
      </c>
      <c r="C2198" s="23">
        <v>3139.235</v>
      </c>
      <c r="D2198" s="24">
        <v>42.24</v>
      </c>
      <c r="E2198" s="24">
        <v>44.2845</v>
      </c>
      <c r="F2198" s="24">
        <v>1.0</v>
      </c>
      <c r="G2198" s="15">
        <f t="shared" si="1"/>
        <v>7</v>
      </c>
      <c r="L2198" s="24">
        <f t="shared" si="2"/>
        <v>1900</v>
      </c>
    </row>
    <row r="2199">
      <c r="A2199" s="20" t="s">
        <v>439</v>
      </c>
      <c r="B2199" s="22">
        <v>43311.0</v>
      </c>
      <c r="C2199" s="24">
        <v>1013.8700000000001</v>
      </c>
      <c r="D2199" s="24">
        <v>11.08</v>
      </c>
      <c r="E2199" s="24">
        <v>81.19215</v>
      </c>
      <c r="F2199" s="24">
        <v>0.0</v>
      </c>
      <c r="G2199" s="15">
        <f t="shared" si="1"/>
        <v>7</v>
      </c>
      <c r="L2199" s="24">
        <f t="shared" si="2"/>
        <v>1900</v>
      </c>
    </row>
    <row r="2200">
      <c r="A2200" s="20" t="s">
        <v>439</v>
      </c>
      <c r="B2200" s="22">
        <v>43311.0</v>
      </c>
      <c r="C2200" s="24">
        <v>742.39</v>
      </c>
      <c r="D2200" s="24">
        <v>8.64</v>
      </c>
      <c r="E2200" s="24">
        <v>1170.25025</v>
      </c>
      <c r="F2200" s="24">
        <v>1.0</v>
      </c>
      <c r="G2200" s="15">
        <f t="shared" si="1"/>
        <v>7</v>
      </c>
      <c r="L2200" s="24">
        <f t="shared" si="2"/>
        <v>1903</v>
      </c>
    </row>
    <row r="2201">
      <c r="A2201" s="20" t="s">
        <v>427</v>
      </c>
      <c r="B2201" s="22">
        <v>43318.0</v>
      </c>
      <c r="C2201" s="23">
        <v>10413.59</v>
      </c>
      <c r="D2201" s="24">
        <v>119.60000000000001</v>
      </c>
      <c r="E2201" s="24">
        <v>247.67795</v>
      </c>
      <c r="F2201" s="24">
        <v>0.0</v>
      </c>
      <c r="G2201" s="15">
        <f t="shared" si="1"/>
        <v>8</v>
      </c>
      <c r="L2201" s="24">
        <f t="shared" si="2"/>
        <v>1900</v>
      </c>
    </row>
    <row r="2202">
      <c r="A2202" s="20" t="s">
        <v>427</v>
      </c>
      <c r="B2202" s="22">
        <v>43318.0</v>
      </c>
      <c r="C2202" s="23">
        <v>5620.835000000001</v>
      </c>
      <c r="D2202" s="24">
        <v>71.28</v>
      </c>
      <c r="E2202" s="24">
        <v>825.2673000000001</v>
      </c>
      <c r="F2202" s="24">
        <v>1.0</v>
      </c>
      <c r="G2202" s="15">
        <f t="shared" si="1"/>
        <v>8</v>
      </c>
      <c r="L2202" s="24">
        <f t="shared" si="2"/>
        <v>1902</v>
      </c>
    </row>
    <row r="2203">
      <c r="A2203" s="20" t="s">
        <v>428</v>
      </c>
      <c r="B2203" s="22">
        <v>43318.0</v>
      </c>
      <c r="C2203" s="23">
        <v>19505.585</v>
      </c>
      <c r="D2203" s="24">
        <v>222.72</v>
      </c>
      <c r="E2203" s="24">
        <v>205.03664999999998</v>
      </c>
      <c r="F2203" s="24">
        <v>0.0</v>
      </c>
      <c r="G2203" s="15">
        <f t="shared" si="1"/>
        <v>8</v>
      </c>
      <c r="L2203" s="24">
        <f t="shared" si="2"/>
        <v>1900</v>
      </c>
    </row>
    <row r="2204">
      <c r="A2204" s="20" t="s">
        <v>428</v>
      </c>
      <c r="B2204" s="22">
        <v>43318.0</v>
      </c>
      <c r="C2204" s="24">
        <v>1839.5300000000002</v>
      </c>
      <c r="D2204" s="24">
        <v>22.880000000000003</v>
      </c>
      <c r="E2204" s="24">
        <v>213.18635</v>
      </c>
      <c r="F2204" s="24">
        <v>1.0</v>
      </c>
      <c r="G2204" s="15">
        <f t="shared" si="1"/>
        <v>8</v>
      </c>
      <c r="L2204" s="24">
        <f t="shared" si="2"/>
        <v>1900</v>
      </c>
    </row>
    <row r="2205">
      <c r="A2205" s="20" t="s">
        <v>429</v>
      </c>
      <c r="B2205" s="22">
        <v>43318.0</v>
      </c>
      <c r="C2205" s="23">
        <v>56451.175</v>
      </c>
      <c r="D2205" s="24">
        <v>628.64</v>
      </c>
      <c r="E2205" s="24">
        <v>0.0</v>
      </c>
      <c r="F2205" s="24">
        <v>0.0</v>
      </c>
      <c r="G2205" s="15">
        <f t="shared" si="1"/>
        <v>8</v>
      </c>
      <c r="L2205" s="24">
        <f t="shared" si="2"/>
        <v>1899</v>
      </c>
    </row>
    <row r="2206">
      <c r="A2206" s="20" t="s">
        <v>429</v>
      </c>
      <c r="B2206" s="22">
        <v>43318.0</v>
      </c>
      <c r="C2206" s="23">
        <v>12618.210000000001</v>
      </c>
      <c r="D2206" s="24">
        <v>149.44000000000003</v>
      </c>
      <c r="E2206" s="24">
        <v>0.0</v>
      </c>
      <c r="F2206" s="24">
        <v>1.0</v>
      </c>
      <c r="G2206" s="15">
        <f t="shared" si="1"/>
        <v>8</v>
      </c>
      <c r="L2206" s="24">
        <f t="shared" si="2"/>
        <v>1899</v>
      </c>
    </row>
    <row r="2207">
      <c r="A2207" s="20" t="s">
        <v>430</v>
      </c>
      <c r="B2207" s="22">
        <v>43318.0</v>
      </c>
      <c r="C2207" s="24">
        <v>1649.7250000000001</v>
      </c>
      <c r="D2207" s="24">
        <v>19.080000000000002</v>
      </c>
      <c r="E2207" s="24">
        <v>80.93215</v>
      </c>
      <c r="F2207" s="24">
        <v>0.0</v>
      </c>
      <c r="G2207" s="15">
        <f t="shared" si="1"/>
        <v>8</v>
      </c>
      <c r="L2207" s="24">
        <f t="shared" si="2"/>
        <v>1900</v>
      </c>
    </row>
    <row r="2208">
      <c r="A2208" s="20" t="s">
        <v>430</v>
      </c>
      <c r="B2208" s="22">
        <v>43318.0</v>
      </c>
      <c r="C2208" s="24">
        <v>857.2850000000001</v>
      </c>
      <c r="D2208" s="24">
        <v>10.120000000000001</v>
      </c>
      <c r="E2208" s="24">
        <v>1091.55995</v>
      </c>
      <c r="F2208" s="24">
        <v>1.0</v>
      </c>
      <c r="G2208" s="15">
        <f t="shared" si="1"/>
        <v>8</v>
      </c>
      <c r="L2208" s="24">
        <f t="shared" si="2"/>
        <v>1902</v>
      </c>
    </row>
    <row r="2209">
      <c r="A2209" s="20" t="s">
        <v>431</v>
      </c>
      <c r="B2209" s="22">
        <v>43318.0</v>
      </c>
      <c r="C2209" s="23">
        <v>13918.795000000002</v>
      </c>
      <c r="D2209" s="24">
        <v>173.16</v>
      </c>
      <c r="E2209" s="24">
        <v>1580.1084</v>
      </c>
      <c r="F2209" s="24">
        <v>0.0</v>
      </c>
      <c r="G2209" s="15">
        <f t="shared" si="1"/>
        <v>8</v>
      </c>
      <c r="L2209" s="24">
        <f t="shared" si="2"/>
        <v>1904</v>
      </c>
    </row>
    <row r="2210">
      <c r="A2210" s="20" t="s">
        <v>431</v>
      </c>
      <c r="B2210" s="22">
        <v>43318.0</v>
      </c>
      <c r="C2210" s="23">
        <v>4527.05</v>
      </c>
      <c r="D2210" s="24">
        <v>57.800000000000004</v>
      </c>
      <c r="E2210" s="24">
        <v>2194.92715</v>
      </c>
      <c r="F2210" s="24">
        <v>1.0</v>
      </c>
      <c r="G2210" s="15">
        <f t="shared" si="1"/>
        <v>8</v>
      </c>
      <c r="L2210" s="24">
        <f t="shared" si="2"/>
        <v>1906</v>
      </c>
    </row>
    <row r="2211">
      <c r="A2211" s="20" t="s">
        <v>432</v>
      </c>
      <c r="B2211" s="22">
        <v>43318.0</v>
      </c>
      <c r="C2211" s="24">
        <v>1094.94</v>
      </c>
      <c r="D2211" s="24">
        <v>15.840000000000002</v>
      </c>
      <c r="E2211" s="24">
        <v>45.75415</v>
      </c>
      <c r="F2211" s="24">
        <v>0.0</v>
      </c>
      <c r="G2211" s="15">
        <f t="shared" si="1"/>
        <v>8</v>
      </c>
      <c r="L2211" s="24">
        <f t="shared" si="2"/>
        <v>1900</v>
      </c>
    </row>
    <row r="2212">
      <c r="A2212" s="20" t="s">
        <v>432</v>
      </c>
      <c r="B2212" s="22">
        <v>43318.0</v>
      </c>
      <c r="C2212" s="24">
        <v>804.815</v>
      </c>
      <c r="D2212" s="24">
        <v>13.92</v>
      </c>
      <c r="E2212" s="24">
        <v>174.55815</v>
      </c>
      <c r="F2212" s="24">
        <v>1.0</v>
      </c>
      <c r="G2212" s="15">
        <f t="shared" si="1"/>
        <v>8</v>
      </c>
      <c r="L2212" s="24">
        <f t="shared" si="2"/>
        <v>1900</v>
      </c>
    </row>
    <row r="2213">
      <c r="A2213" s="20" t="s">
        <v>433</v>
      </c>
      <c r="B2213" s="22">
        <v>43318.0</v>
      </c>
      <c r="C2213" s="24">
        <v>1603.4150000000002</v>
      </c>
      <c r="D2213" s="24">
        <v>15.8</v>
      </c>
      <c r="E2213" s="24">
        <v>0.0</v>
      </c>
      <c r="F2213" s="24">
        <v>0.0</v>
      </c>
      <c r="G2213" s="15">
        <f t="shared" si="1"/>
        <v>8</v>
      </c>
      <c r="L2213" s="24">
        <f t="shared" si="2"/>
        <v>1899</v>
      </c>
    </row>
    <row r="2214">
      <c r="A2214" s="20" t="s">
        <v>433</v>
      </c>
      <c r="B2214" s="22">
        <v>43318.0</v>
      </c>
      <c r="C2214" s="24">
        <v>599.555</v>
      </c>
      <c r="D2214" s="24">
        <v>7.4</v>
      </c>
      <c r="E2214" s="24">
        <v>0.0</v>
      </c>
      <c r="F2214" s="24">
        <v>1.0</v>
      </c>
      <c r="G2214" s="15">
        <f t="shared" si="1"/>
        <v>8</v>
      </c>
      <c r="L2214" s="24">
        <f t="shared" si="2"/>
        <v>1899</v>
      </c>
    </row>
    <row r="2215">
      <c r="A2215" s="20" t="s">
        <v>434</v>
      </c>
      <c r="B2215" s="22">
        <v>43318.0</v>
      </c>
      <c r="C2215" s="24">
        <v>1856.855</v>
      </c>
      <c r="D2215" s="24">
        <v>23.200000000000003</v>
      </c>
      <c r="E2215" s="24">
        <v>164.6723</v>
      </c>
      <c r="F2215" s="24">
        <v>0.0</v>
      </c>
      <c r="G2215" s="15">
        <f t="shared" si="1"/>
        <v>8</v>
      </c>
      <c r="L2215" s="24">
        <f t="shared" si="2"/>
        <v>1900</v>
      </c>
    </row>
    <row r="2216">
      <c r="A2216" s="20" t="s">
        <v>434</v>
      </c>
      <c r="B2216" s="22">
        <v>43318.0</v>
      </c>
      <c r="C2216" s="24">
        <v>457.98500000000007</v>
      </c>
      <c r="D2216" s="24">
        <v>5.800000000000001</v>
      </c>
      <c r="E2216" s="24">
        <v>487.6131</v>
      </c>
      <c r="F2216" s="24">
        <v>1.0</v>
      </c>
      <c r="G2216" s="15">
        <f t="shared" si="1"/>
        <v>8</v>
      </c>
      <c r="L2216" s="24">
        <f t="shared" si="2"/>
        <v>1901</v>
      </c>
    </row>
    <row r="2217">
      <c r="A2217" s="20" t="s">
        <v>435</v>
      </c>
      <c r="B2217" s="22">
        <v>43318.0</v>
      </c>
      <c r="C2217" s="23">
        <v>22853.765000000003</v>
      </c>
      <c r="D2217" s="24">
        <v>266.76</v>
      </c>
      <c r="E2217" s="24">
        <v>271.4439</v>
      </c>
      <c r="F2217" s="24">
        <v>0.0</v>
      </c>
      <c r="G2217" s="15">
        <f t="shared" si="1"/>
        <v>8</v>
      </c>
      <c r="L2217" s="24">
        <f t="shared" si="2"/>
        <v>1900</v>
      </c>
    </row>
    <row r="2218">
      <c r="A2218" s="20" t="s">
        <v>435</v>
      </c>
      <c r="B2218" s="22">
        <v>43318.0</v>
      </c>
      <c r="C2218" s="23">
        <v>5346.495</v>
      </c>
      <c r="D2218" s="24">
        <v>61.36000000000001</v>
      </c>
      <c r="E2218" s="24">
        <v>369.61145000000005</v>
      </c>
      <c r="F2218" s="24">
        <v>1.0</v>
      </c>
      <c r="G2218" s="15">
        <f t="shared" si="1"/>
        <v>8</v>
      </c>
      <c r="L2218" s="24">
        <f t="shared" si="2"/>
        <v>1901</v>
      </c>
    </row>
    <row r="2219">
      <c r="A2219" s="20" t="s">
        <v>436</v>
      </c>
      <c r="B2219" s="22">
        <v>43318.0</v>
      </c>
      <c r="C2219" s="23">
        <v>24359.83</v>
      </c>
      <c r="D2219" s="24">
        <v>329.68000000000006</v>
      </c>
      <c r="E2219" s="24">
        <v>2169.19365</v>
      </c>
      <c r="F2219" s="24">
        <v>0.0</v>
      </c>
      <c r="G2219" s="15">
        <f t="shared" si="1"/>
        <v>8</v>
      </c>
      <c r="L2219" s="24">
        <f t="shared" si="2"/>
        <v>1905</v>
      </c>
    </row>
    <row r="2220">
      <c r="A2220" s="20" t="s">
        <v>436</v>
      </c>
      <c r="B2220" s="22">
        <v>43318.0</v>
      </c>
      <c r="C2220" s="23">
        <v>15946.645000000002</v>
      </c>
      <c r="D2220" s="24">
        <v>227.56</v>
      </c>
      <c r="E2220" s="24">
        <v>12639.3826</v>
      </c>
      <c r="F2220" s="24">
        <v>1.0</v>
      </c>
      <c r="G2220" s="15">
        <f t="shared" si="1"/>
        <v>8</v>
      </c>
      <c r="L2220" s="24">
        <f t="shared" si="2"/>
        <v>1934</v>
      </c>
    </row>
    <row r="2221">
      <c r="A2221" s="20" t="s">
        <v>437</v>
      </c>
      <c r="B2221" s="22">
        <v>43318.0</v>
      </c>
      <c r="C2221" s="23">
        <v>3261.9400000000005</v>
      </c>
      <c r="D2221" s="24">
        <v>36.72</v>
      </c>
      <c r="E2221" s="24">
        <v>0.0</v>
      </c>
      <c r="F2221" s="24">
        <v>0.0</v>
      </c>
      <c r="G2221" s="15">
        <f t="shared" si="1"/>
        <v>8</v>
      </c>
      <c r="L2221" s="24">
        <f t="shared" si="2"/>
        <v>1899</v>
      </c>
    </row>
    <row r="2222">
      <c r="A2222" s="20" t="s">
        <v>437</v>
      </c>
      <c r="B2222" s="22">
        <v>43318.0</v>
      </c>
      <c r="C2222" s="24">
        <v>716.7600000000001</v>
      </c>
      <c r="D2222" s="24">
        <v>8.520000000000001</v>
      </c>
      <c r="E2222" s="24">
        <v>0.0</v>
      </c>
      <c r="F2222" s="24">
        <v>1.0</v>
      </c>
      <c r="G2222" s="15">
        <f t="shared" si="1"/>
        <v>8</v>
      </c>
      <c r="L2222" s="24">
        <f t="shared" si="2"/>
        <v>1899</v>
      </c>
    </row>
    <row r="2223">
      <c r="A2223" s="20" t="s">
        <v>438</v>
      </c>
      <c r="B2223" s="22">
        <v>43318.0</v>
      </c>
      <c r="C2223" s="23">
        <v>5208.94</v>
      </c>
      <c r="D2223" s="24">
        <v>64.96000000000001</v>
      </c>
      <c r="E2223" s="24">
        <v>2.76185</v>
      </c>
      <c r="F2223" s="24">
        <v>0.0</v>
      </c>
      <c r="G2223" s="15">
        <f t="shared" si="1"/>
        <v>8</v>
      </c>
      <c r="L2223" s="24">
        <f t="shared" si="2"/>
        <v>1900</v>
      </c>
    </row>
    <row r="2224">
      <c r="A2224" s="20" t="s">
        <v>438</v>
      </c>
      <c r="B2224" s="22">
        <v>43318.0</v>
      </c>
      <c r="C2224" s="24">
        <v>2806.9800000000005</v>
      </c>
      <c r="D2224" s="24">
        <v>37.44</v>
      </c>
      <c r="E2224" s="24">
        <v>5.2195</v>
      </c>
      <c r="F2224" s="24">
        <v>1.0</v>
      </c>
      <c r="G2224" s="15">
        <f t="shared" si="1"/>
        <v>8</v>
      </c>
      <c r="L2224" s="24">
        <f t="shared" si="2"/>
        <v>1900</v>
      </c>
    </row>
    <row r="2225">
      <c r="A2225" s="20" t="s">
        <v>439</v>
      </c>
      <c r="B2225" s="22">
        <v>43318.0</v>
      </c>
      <c r="C2225" s="24">
        <v>963.2700000000001</v>
      </c>
      <c r="D2225" s="24">
        <v>11.36</v>
      </c>
      <c r="E2225" s="24">
        <v>54.03255</v>
      </c>
      <c r="F2225" s="24">
        <v>0.0</v>
      </c>
      <c r="G2225" s="15">
        <f t="shared" si="1"/>
        <v>8</v>
      </c>
      <c r="L2225" s="24">
        <f t="shared" si="2"/>
        <v>1900</v>
      </c>
    </row>
    <row r="2226">
      <c r="A2226" s="20" t="s">
        <v>439</v>
      </c>
      <c r="B2226" s="22">
        <v>43318.0</v>
      </c>
      <c r="C2226" s="24">
        <v>706.6950000000002</v>
      </c>
      <c r="D2226" s="24">
        <v>7.840000000000001</v>
      </c>
      <c r="E2226" s="24">
        <v>516.40745</v>
      </c>
      <c r="F2226" s="24">
        <v>1.0</v>
      </c>
      <c r="G2226" s="15">
        <f t="shared" si="1"/>
        <v>8</v>
      </c>
      <c r="L2226" s="24">
        <f t="shared" si="2"/>
        <v>1901</v>
      </c>
    </row>
    <row r="2227">
      <c r="A2227" s="20" t="s">
        <v>427</v>
      </c>
      <c r="B2227" s="22">
        <v>43325.0</v>
      </c>
      <c r="C2227" s="23">
        <v>8798.295</v>
      </c>
      <c r="D2227" s="24">
        <v>101.68</v>
      </c>
      <c r="E2227" s="24">
        <v>220.72115000000002</v>
      </c>
      <c r="F2227" s="24">
        <v>0.0</v>
      </c>
      <c r="G2227" s="15">
        <f t="shared" si="1"/>
        <v>8</v>
      </c>
      <c r="L2227" s="24">
        <f t="shared" si="2"/>
        <v>1900</v>
      </c>
    </row>
    <row r="2228">
      <c r="A2228" s="20" t="s">
        <v>427</v>
      </c>
      <c r="B2228" s="22">
        <v>43325.0</v>
      </c>
      <c r="C2228" s="23">
        <v>3148.585</v>
      </c>
      <c r="D2228" s="24">
        <v>42.800000000000004</v>
      </c>
      <c r="E2228" s="24">
        <v>437.55335</v>
      </c>
      <c r="F2228" s="24">
        <v>1.0</v>
      </c>
      <c r="G2228" s="15">
        <f t="shared" si="1"/>
        <v>8</v>
      </c>
      <c r="L2228" s="24">
        <f t="shared" si="2"/>
        <v>1901</v>
      </c>
    </row>
    <row r="2229">
      <c r="A2229" s="20" t="s">
        <v>428</v>
      </c>
      <c r="B2229" s="22">
        <v>43325.0</v>
      </c>
      <c r="C2229" s="23">
        <v>16737.38</v>
      </c>
      <c r="D2229" s="24">
        <v>201.28</v>
      </c>
      <c r="E2229" s="24">
        <v>204.62715</v>
      </c>
      <c r="F2229" s="24">
        <v>0.0</v>
      </c>
      <c r="G2229" s="15">
        <f t="shared" si="1"/>
        <v>8</v>
      </c>
      <c r="L2229" s="24">
        <f t="shared" si="2"/>
        <v>1900</v>
      </c>
    </row>
    <row r="2230">
      <c r="A2230" s="20" t="s">
        <v>428</v>
      </c>
      <c r="B2230" s="22">
        <v>43325.0</v>
      </c>
      <c r="C2230" s="24">
        <v>2107.985</v>
      </c>
      <c r="D2230" s="24">
        <v>26.72</v>
      </c>
      <c r="E2230" s="24">
        <v>224.24935000000002</v>
      </c>
      <c r="F2230" s="24">
        <v>1.0</v>
      </c>
      <c r="G2230" s="15">
        <f t="shared" si="1"/>
        <v>8</v>
      </c>
      <c r="L2230" s="24">
        <f t="shared" si="2"/>
        <v>1900</v>
      </c>
    </row>
    <row r="2231">
      <c r="A2231" s="20" t="s">
        <v>429</v>
      </c>
      <c r="B2231" s="22">
        <v>43325.0</v>
      </c>
      <c r="C2231" s="23">
        <v>57410.98000000001</v>
      </c>
      <c r="D2231" s="24">
        <v>638.9200000000001</v>
      </c>
      <c r="E2231" s="24">
        <v>0.0</v>
      </c>
      <c r="F2231" s="24">
        <v>0.0</v>
      </c>
      <c r="G2231" s="15">
        <f t="shared" si="1"/>
        <v>8</v>
      </c>
      <c r="L2231" s="24">
        <f t="shared" si="2"/>
        <v>1899</v>
      </c>
    </row>
    <row r="2232">
      <c r="A2232" s="20" t="s">
        <v>429</v>
      </c>
      <c r="B2232" s="22">
        <v>43325.0</v>
      </c>
      <c r="C2232" s="23">
        <v>12645.270000000002</v>
      </c>
      <c r="D2232" s="24">
        <v>158.16</v>
      </c>
      <c r="E2232" s="24">
        <v>0.0</v>
      </c>
      <c r="F2232" s="24">
        <v>1.0</v>
      </c>
      <c r="G2232" s="15">
        <f t="shared" si="1"/>
        <v>8</v>
      </c>
      <c r="L2232" s="24">
        <f t="shared" si="2"/>
        <v>1899</v>
      </c>
    </row>
    <row r="2233">
      <c r="A2233" s="20" t="s">
        <v>430</v>
      </c>
      <c r="B2233" s="22">
        <v>43325.0</v>
      </c>
      <c r="C2233" s="24">
        <v>1086.7450000000001</v>
      </c>
      <c r="D2233" s="24">
        <v>13.200000000000001</v>
      </c>
      <c r="E2233" s="24">
        <v>71.55135</v>
      </c>
      <c r="F2233" s="24">
        <v>0.0</v>
      </c>
      <c r="G2233" s="15">
        <f t="shared" si="1"/>
        <v>8</v>
      </c>
      <c r="L2233" s="24">
        <f t="shared" si="2"/>
        <v>1900</v>
      </c>
    </row>
    <row r="2234">
      <c r="A2234" s="20" t="s">
        <v>430</v>
      </c>
      <c r="B2234" s="22">
        <v>43325.0</v>
      </c>
      <c r="C2234" s="24">
        <v>828.465</v>
      </c>
      <c r="D2234" s="24">
        <v>10.840000000000002</v>
      </c>
      <c r="E2234" s="24">
        <v>1099.70055</v>
      </c>
      <c r="F2234" s="24">
        <v>1.0</v>
      </c>
      <c r="G2234" s="15">
        <f t="shared" si="1"/>
        <v>8</v>
      </c>
      <c r="L2234" s="24">
        <f t="shared" si="2"/>
        <v>1903</v>
      </c>
    </row>
    <row r="2235">
      <c r="A2235" s="20" t="s">
        <v>431</v>
      </c>
      <c r="B2235" s="22">
        <v>43325.0</v>
      </c>
      <c r="C2235" s="23">
        <v>13867.205</v>
      </c>
      <c r="D2235" s="24">
        <v>173.48000000000002</v>
      </c>
      <c r="E2235" s="24">
        <v>1166.33855</v>
      </c>
      <c r="F2235" s="24">
        <v>0.0</v>
      </c>
      <c r="G2235" s="15">
        <f t="shared" si="1"/>
        <v>8</v>
      </c>
      <c r="L2235" s="24">
        <f t="shared" si="2"/>
        <v>1903</v>
      </c>
    </row>
    <row r="2236">
      <c r="A2236" s="20" t="s">
        <v>431</v>
      </c>
      <c r="B2236" s="22">
        <v>43325.0</v>
      </c>
      <c r="C2236" s="23">
        <v>4613.950000000001</v>
      </c>
      <c r="D2236" s="24">
        <v>59.800000000000004</v>
      </c>
      <c r="E2236" s="24">
        <v>1784.0888</v>
      </c>
      <c r="F2236" s="24">
        <v>1.0</v>
      </c>
      <c r="G2236" s="15">
        <f t="shared" si="1"/>
        <v>8</v>
      </c>
      <c r="L2236" s="24">
        <f t="shared" si="2"/>
        <v>1904</v>
      </c>
    </row>
    <row r="2237">
      <c r="A2237" s="20" t="s">
        <v>432</v>
      </c>
      <c r="B2237" s="22">
        <v>43325.0</v>
      </c>
      <c r="C2237" s="24">
        <v>1378.3000000000002</v>
      </c>
      <c r="D2237" s="24">
        <v>20.240000000000002</v>
      </c>
      <c r="E2237" s="24">
        <v>57.503550000000004</v>
      </c>
      <c r="F2237" s="24">
        <v>0.0</v>
      </c>
      <c r="G2237" s="15">
        <f t="shared" si="1"/>
        <v>8</v>
      </c>
      <c r="L2237" s="24">
        <f t="shared" si="2"/>
        <v>1900</v>
      </c>
    </row>
    <row r="2238">
      <c r="A2238" s="20" t="s">
        <v>432</v>
      </c>
      <c r="B2238" s="22">
        <v>43325.0</v>
      </c>
      <c r="C2238" s="24">
        <v>847.5500000000001</v>
      </c>
      <c r="D2238" s="24">
        <v>15.0</v>
      </c>
      <c r="E2238" s="24">
        <v>187.85</v>
      </c>
      <c r="F2238" s="24">
        <v>1.0</v>
      </c>
      <c r="G2238" s="15">
        <f t="shared" si="1"/>
        <v>8</v>
      </c>
      <c r="L2238" s="24">
        <f t="shared" si="2"/>
        <v>1900</v>
      </c>
    </row>
    <row r="2239">
      <c r="A2239" s="20" t="s">
        <v>433</v>
      </c>
      <c r="B2239" s="22">
        <v>43325.0</v>
      </c>
      <c r="C2239" s="24">
        <v>1432.585</v>
      </c>
      <c r="D2239" s="24">
        <v>16.240000000000002</v>
      </c>
      <c r="E2239" s="24">
        <v>0.0</v>
      </c>
      <c r="F2239" s="24">
        <v>0.0</v>
      </c>
      <c r="G2239" s="15">
        <f t="shared" si="1"/>
        <v>8</v>
      </c>
      <c r="L2239" s="24">
        <f t="shared" si="2"/>
        <v>1899</v>
      </c>
    </row>
    <row r="2240">
      <c r="A2240" s="20" t="s">
        <v>433</v>
      </c>
      <c r="B2240" s="22">
        <v>43325.0</v>
      </c>
      <c r="C2240" s="24">
        <v>432.02500000000003</v>
      </c>
      <c r="D2240" s="24">
        <v>6.28</v>
      </c>
      <c r="E2240" s="24">
        <v>0.0</v>
      </c>
      <c r="F2240" s="24">
        <v>1.0</v>
      </c>
      <c r="G2240" s="15">
        <f t="shared" si="1"/>
        <v>8</v>
      </c>
      <c r="L2240" s="24">
        <f t="shared" si="2"/>
        <v>1899</v>
      </c>
    </row>
    <row r="2241">
      <c r="A2241" s="20" t="s">
        <v>434</v>
      </c>
      <c r="B2241" s="22">
        <v>43325.0</v>
      </c>
      <c r="C2241" s="24">
        <v>1901.3500000000001</v>
      </c>
      <c r="D2241" s="24">
        <v>23.480000000000004</v>
      </c>
      <c r="E2241" s="24">
        <v>169.8554</v>
      </c>
      <c r="F2241" s="24">
        <v>0.0</v>
      </c>
      <c r="G2241" s="15">
        <f t="shared" si="1"/>
        <v>8</v>
      </c>
      <c r="L2241" s="24">
        <f t="shared" si="2"/>
        <v>1900</v>
      </c>
    </row>
    <row r="2242">
      <c r="A2242" s="20" t="s">
        <v>434</v>
      </c>
      <c r="B2242" s="22">
        <v>43325.0</v>
      </c>
      <c r="C2242" s="24">
        <v>469.04</v>
      </c>
      <c r="D2242" s="24">
        <v>6.840000000000001</v>
      </c>
      <c r="E2242" s="24">
        <v>535.16515</v>
      </c>
      <c r="F2242" s="24">
        <v>1.0</v>
      </c>
      <c r="G2242" s="15">
        <f t="shared" si="1"/>
        <v>8</v>
      </c>
      <c r="L2242" s="24">
        <f t="shared" si="2"/>
        <v>1901</v>
      </c>
    </row>
    <row r="2243">
      <c r="A2243" s="20" t="s">
        <v>435</v>
      </c>
      <c r="B2243" s="22">
        <v>43325.0</v>
      </c>
      <c r="C2243" s="23">
        <v>22692.45</v>
      </c>
      <c r="D2243" s="24">
        <v>274.96</v>
      </c>
      <c r="E2243" s="24">
        <v>302.12845</v>
      </c>
      <c r="F2243" s="24">
        <v>0.0</v>
      </c>
      <c r="G2243" s="15">
        <f t="shared" si="1"/>
        <v>8</v>
      </c>
      <c r="L2243" s="24">
        <f t="shared" si="2"/>
        <v>1900</v>
      </c>
    </row>
    <row r="2244">
      <c r="A2244" s="20" t="s">
        <v>435</v>
      </c>
      <c r="B2244" s="22">
        <v>43325.0</v>
      </c>
      <c r="C2244" s="23">
        <v>5643.660000000001</v>
      </c>
      <c r="D2244" s="24">
        <v>66.4</v>
      </c>
      <c r="E2244" s="24">
        <v>409.0944</v>
      </c>
      <c r="F2244" s="24">
        <v>1.0</v>
      </c>
      <c r="G2244" s="15">
        <f t="shared" si="1"/>
        <v>8</v>
      </c>
      <c r="L2244" s="24">
        <f t="shared" si="2"/>
        <v>1901</v>
      </c>
    </row>
    <row r="2245">
      <c r="A2245" s="20" t="s">
        <v>436</v>
      </c>
      <c r="B2245" s="22">
        <v>43325.0</v>
      </c>
      <c r="C2245" s="23">
        <v>28074.695000000003</v>
      </c>
      <c r="D2245" s="24">
        <v>406.0</v>
      </c>
      <c r="E2245" s="24">
        <v>2636.4923</v>
      </c>
      <c r="F2245" s="24">
        <v>0.0</v>
      </c>
      <c r="G2245" s="15">
        <f t="shared" si="1"/>
        <v>8</v>
      </c>
      <c r="L2245" s="24">
        <f t="shared" si="2"/>
        <v>1907</v>
      </c>
    </row>
    <row r="2246">
      <c r="A2246" s="20" t="s">
        <v>436</v>
      </c>
      <c r="B2246" s="22">
        <v>43325.0</v>
      </c>
      <c r="C2246" s="23">
        <v>20726.090000000004</v>
      </c>
      <c r="D2246" s="24">
        <v>308.36</v>
      </c>
      <c r="E2246" s="24">
        <v>15939.1128</v>
      </c>
      <c r="F2246" s="24">
        <v>1.0</v>
      </c>
      <c r="G2246" s="15">
        <f t="shared" si="1"/>
        <v>8</v>
      </c>
      <c r="L2246" s="24">
        <f t="shared" si="2"/>
        <v>1943</v>
      </c>
    </row>
    <row r="2247">
      <c r="A2247" s="20" t="s">
        <v>437</v>
      </c>
      <c r="B2247" s="22">
        <v>43325.0</v>
      </c>
      <c r="C2247" s="23">
        <v>3606.5150000000003</v>
      </c>
      <c r="D2247" s="24">
        <v>41.36000000000001</v>
      </c>
      <c r="E2247" s="24">
        <v>0.0</v>
      </c>
      <c r="F2247" s="24">
        <v>0.0</v>
      </c>
      <c r="G2247" s="15">
        <f t="shared" si="1"/>
        <v>8</v>
      </c>
      <c r="L2247" s="24">
        <f t="shared" si="2"/>
        <v>1899</v>
      </c>
    </row>
    <row r="2248">
      <c r="A2248" s="20" t="s">
        <v>437</v>
      </c>
      <c r="B2248" s="22">
        <v>43325.0</v>
      </c>
      <c r="C2248" s="24">
        <v>799.315</v>
      </c>
      <c r="D2248" s="24">
        <v>9.32</v>
      </c>
      <c r="E2248" s="24">
        <v>0.0</v>
      </c>
      <c r="F2248" s="24">
        <v>1.0</v>
      </c>
      <c r="G2248" s="15">
        <f t="shared" si="1"/>
        <v>8</v>
      </c>
      <c r="L2248" s="24">
        <f t="shared" si="2"/>
        <v>1899</v>
      </c>
    </row>
    <row r="2249">
      <c r="A2249" s="20" t="s">
        <v>438</v>
      </c>
      <c r="B2249" s="22">
        <v>43325.0</v>
      </c>
      <c r="C2249" s="23">
        <v>5346.825000000001</v>
      </c>
      <c r="D2249" s="24">
        <v>67.52000000000001</v>
      </c>
      <c r="E2249" s="24">
        <v>1.6276000000000002</v>
      </c>
      <c r="F2249" s="24">
        <v>0.0</v>
      </c>
      <c r="G2249" s="15">
        <f t="shared" si="1"/>
        <v>8</v>
      </c>
      <c r="L2249" s="24">
        <f t="shared" si="2"/>
        <v>1899</v>
      </c>
    </row>
    <row r="2250">
      <c r="A2250" s="20" t="s">
        <v>438</v>
      </c>
      <c r="B2250" s="22">
        <v>43325.0</v>
      </c>
      <c r="C2250" s="23">
        <v>3092.21</v>
      </c>
      <c r="D2250" s="24">
        <v>41.2</v>
      </c>
      <c r="E2250" s="24">
        <v>3.08555</v>
      </c>
      <c r="F2250" s="24">
        <v>1.0</v>
      </c>
      <c r="G2250" s="15">
        <f t="shared" si="1"/>
        <v>8</v>
      </c>
      <c r="L2250" s="24">
        <f t="shared" si="2"/>
        <v>1900</v>
      </c>
    </row>
    <row r="2251">
      <c r="A2251" s="20" t="s">
        <v>439</v>
      </c>
      <c r="B2251" s="22">
        <v>43325.0</v>
      </c>
      <c r="C2251" s="24">
        <v>1763.355</v>
      </c>
      <c r="D2251" s="24">
        <v>21.64</v>
      </c>
      <c r="E2251" s="24">
        <v>125.6359</v>
      </c>
      <c r="F2251" s="24">
        <v>0.0</v>
      </c>
      <c r="G2251" s="15">
        <f t="shared" si="1"/>
        <v>8</v>
      </c>
      <c r="L2251" s="24">
        <f t="shared" si="2"/>
        <v>1900</v>
      </c>
    </row>
    <row r="2252">
      <c r="A2252" s="20" t="s">
        <v>439</v>
      </c>
      <c r="B2252" s="22">
        <v>43325.0</v>
      </c>
      <c r="C2252" s="24">
        <v>1013.815</v>
      </c>
      <c r="D2252" s="24">
        <v>13.0</v>
      </c>
      <c r="E2252" s="24">
        <v>1448.4067000000002</v>
      </c>
      <c r="F2252" s="24">
        <v>1.0</v>
      </c>
      <c r="G2252" s="15">
        <f t="shared" si="1"/>
        <v>8</v>
      </c>
      <c r="L2252" s="24">
        <f t="shared" si="2"/>
        <v>1903</v>
      </c>
    </row>
    <row r="2253">
      <c r="A2253" s="20" t="s">
        <v>427</v>
      </c>
      <c r="B2253" s="22">
        <v>43332.0</v>
      </c>
      <c r="C2253" s="23">
        <v>9356.49</v>
      </c>
      <c r="D2253" s="24">
        <v>101.28</v>
      </c>
      <c r="E2253" s="24">
        <v>233.78680000000003</v>
      </c>
      <c r="F2253" s="24">
        <v>0.0</v>
      </c>
      <c r="G2253" s="15">
        <f t="shared" si="1"/>
        <v>8</v>
      </c>
      <c r="L2253" s="24">
        <f t="shared" si="2"/>
        <v>1900</v>
      </c>
    </row>
    <row r="2254">
      <c r="A2254" s="20" t="s">
        <v>427</v>
      </c>
      <c r="B2254" s="22">
        <v>43332.0</v>
      </c>
      <c r="C2254" s="23">
        <v>3175.2050000000004</v>
      </c>
      <c r="D2254" s="24">
        <v>40.160000000000004</v>
      </c>
      <c r="E2254" s="24">
        <v>448.9836</v>
      </c>
      <c r="F2254" s="24">
        <v>1.0</v>
      </c>
      <c r="G2254" s="15">
        <f t="shared" si="1"/>
        <v>8</v>
      </c>
      <c r="L2254" s="24">
        <f t="shared" si="2"/>
        <v>1901</v>
      </c>
    </row>
    <row r="2255">
      <c r="A2255" s="20" t="s">
        <v>428</v>
      </c>
      <c r="B2255" s="22">
        <v>43332.0</v>
      </c>
      <c r="C2255" s="23">
        <v>17664.79</v>
      </c>
      <c r="D2255" s="24">
        <v>211.72</v>
      </c>
      <c r="E2255" s="24">
        <v>219.5713</v>
      </c>
      <c r="F2255" s="24">
        <v>0.0</v>
      </c>
      <c r="G2255" s="15">
        <f t="shared" si="1"/>
        <v>8</v>
      </c>
      <c r="L2255" s="24">
        <f t="shared" si="2"/>
        <v>1900</v>
      </c>
    </row>
    <row r="2256">
      <c r="A2256" s="20" t="s">
        <v>428</v>
      </c>
      <c r="B2256" s="22">
        <v>43332.0</v>
      </c>
      <c r="C2256" s="24">
        <v>1909.6550000000002</v>
      </c>
      <c r="D2256" s="24">
        <v>23.200000000000003</v>
      </c>
      <c r="E2256" s="24">
        <v>248.24475</v>
      </c>
      <c r="F2256" s="24">
        <v>1.0</v>
      </c>
      <c r="G2256" s="15">
        <f t="shared" si="1"/>
        <v>8</v>
      </c>
      <c r="L2256" s="24">
        <f t="shared" si="2"/>
        <v>1900</v>
      </c>
    </row>
    <row r="2257">
      <c r="A2257" s="20" t="s">
        <v>429</v>
      </c>
      <c r="B2257" s="22">
        <v>43332.0</v>
      </c>
      <c r="C2257" s="23">
        <v>59140.07</v>
      </c>
      <c r="D2257" s="24">
        <v>639.2</v>
      </c>
      <c r="E2257" s="24">
        <v>0.0</v>
      </c>
      <c r="F2257" s="24">
        <v>0.0</v>
      </c>
      <c r="G2257" s="15">
        <f t="shared" si="1"/>
        <v>8</v>
      </c>
      <c r="L2257" s="24">
        <f t="shared" si="2"/>
        <v>1899</v>
      </c>
    </row>
    <row r="2258">
      <c r="A2258" s="20" t="s">
        <v>429</v>
      </c>
      <c r="B2258" s="22">
        <v>43332.0</v>
      </c>
      <c r="C2258" s="23">
        <v>13020.7</v>
      </c>
      <c r="D2258" s="24">
        <v>156.52</v>
      </c>
      <c r="E2258" s="24">
        <v>0.0</v>
      </c>
      <c r="F2258" s="24">
        <v>1.0</v>
      </c>
      <c r="G2258" s="15">
        <f t="shared" si="1"/>
        <v>8</v>
      </c>
      <c r="L2258" s="24">
        <f t="shared" si="2"/>
        <v>1899</v>
      </c>
    </row>
    <row r="2259">
      <c r="A2259" s="20" t="s">
        <v>430</v>
      </c>
      <c r="B2259" s="22">
        <v>43332.0</v>
      </c>
      <c r="C2259" s="24">
        <v>1364.4950000000001</v>
      </c>
      <c r="D2259" s="24">
        <v>16.6</v>
      </c>
      <c r="E2259" s="24">
        <v>97.3726</v>
      </c>
      <c r="F2259" s="24">
        <v>0.0</v>
      </c>
      <c r="G2259" s="15">
        <f t="shared" si="1"/>
        <v>8</v>
      </c>
      <c r="L2259" s="24">
        <f t="shared" si="2"/>
        <v>1900</v>
      </c>
    </row>
    <row r="2260">
      <c r="A2260" s="20" t="s">
        <v>430</v>
      </c>
      <c r="B2260" s="22">
        <v>43332.0</v>
      </c>
      <c r="C2260" s="24">
        <v>792.88</v>
      </c>
      <c r="D2260" s="24">
        <v>10.0</v>
      </c>
      <c r="E2260" s="24">
        <v>1296.4679</v>
      </c>
      <c r="F2260" s="24">
        <v>1.0</v>
      </c>
      <c r="G2260" s="15">
        <f t="shared" si="1"/>
        <v>8</v>
      </c>
      <c r="L2260" s="24">
        <f t="shared" si="2"/>
        <v>1903</v>
      </c>
    </row>
    <row r="2261">
      <c r="A2261" s="20" t="s">
        <v>431</v>
      </c>
      <c r="B2261" s="22">
        <v>43332.0</v>
      </c>
      <c r="C2261" s="23">
        <v>13565.365000000002</v>
      </c>
      <c r="D2261" s="24">
        <v>164.56</v>
      </c>
      <c r="E2261" s="24">
        <v>1198.79175</v>
      </c>
      <c r="F2261" s="24">
        <v>0.0</v>
      </c>
      <c r="G2261" s="15">
        <f t="shared" si="1"/>
        <v>8</v>
      </c>
      <c r="L2261" s="24">
        <f t="shared" si="2"/>
        <v>1903</v>
      </c>
    </row>
    <row r="2262">
      <c r="A2262" s="20" t="s">
        <v>431</v>
      </c>
      <c r="B2262" s="22">
        <v>43332.0</v>
      </c>
      <c r="C2262" s="23">
        <v>4378.77</v>
      </c>
      <c r="D2262" s="24">
        <v>55.32000000000001</v>
      </c>
      <c r="E2262" s="24">
        <v>1746.0196</v>
      </c>
      <c r="F2262" s="24">
        <v>1.0</v>
      </c>
      <c r="G2262" s="15">
        <f t="shared" si="1"/>
        <v>8</v>
      </c>
      <c r="L2262" s="24">
        <f t="shared" si="2"/>
        <v>1904</v>
      </c>
    </row>
    <row r="2263">
      <c r="A2263" s="20" t="s">
        <v>432</v>
      </c>
      <c r="B2263" s="22">
        <v>43332.0</v>
      </c>
      <c r="C2263" s="24">
        <v>1140.3700000000001</v>
      </c>
      <c r="D2263" s="24">
        <v>15.680000000000001</v>
      </c>
      <c r="E2263" s="24">
        <v>47.032700000000006</v>
      </c>
      <c r="F2263" s="24">
        <v>0.0</v>
      </c>
      <c r="G2263" s="15">
        <f t="shared" si="1"/>
        <v>8</v>
      </c>
      <c r="L2263" s="24">
        <f t="shared" si="2"/>
        <v>1900</v>
      </c>
    </row>
    <row r="2264">
      <c r="A2264" s="20" t="s">
        <v>432</v>
      </c>
      <c r="B2264" s="22">
        <v>43332.0</v>
      </c>
      <c r="C2264" s="24">
        <v>659.1750000000001</v>
      </c>
      <c r="D2264" s="24">
        <v>10.440000000000001</v>
      </c>
      <c r="E2264" s="24">
        <v>163.6297</v>
      </c>
      <c r="F2264" s="24">
        <v>1.0</v>
      </c>
      <c r="G2264" s="15">
        <f t="shared" si="1"/>
        <v>8</v>
      </c>
      <c r="L2264" s="24">
        <f t="shared" si="2"/>
        <v>1900</v>
      </c>
    </row>
    <row r="2265">
      <c r="A2265" s="20" t="s">
        <v>433</v>
      </c>
      <c r="B2265" s="22">
        <v>43332.0</v>
      </c>
      <c r="C2265" s="24">
        <v>1570.7450000000001</v>
      </c>
      <c r="D2265" s="24">
        <v>16.72</v>
      </c>
      <c r="E2265" s="24">
        <v>0.0</v>
      </c>
      <c r="F2265" s="24">
        <v>0.0</v>
      </c>
      <c r="G2265" s="15">
        <f t="shared" si="1"/>
        <v>8</v>
      </c>
      <c r="L2265" s="24">
        <f t="shared" si="2"/>
        <v>1899</v>
      </c>
    </row>
    <row r="2266">
      <c r="A2266" s="20" t="s">
        <v>433</v>
      </c>
      <c r="B2266" s="22">
        <v>43332.0</v>
      </c>
      <c r="C2266" s="24">
        <v>430.265</v>
      </c>
      <c r="D2266" s="24">
        <v>4.960000000000001</v>
      </c>
      <c r="E2266" s="24">
        <v>0.0</v>
      </c>
      <c r="F2266" s="24">
        <v>1.0</v>
      </c>
      <c r="G2266" s="15">
        <f t="shared" si="1"/>
        <v>8</v>
      </c>
      <c r="L2266" s="24">
        <f t="shared" si="2"/>
        <v>1899</v>
      </c>
    </row>
    <row r="2267">
      <c r="A2267" s="20" t="s">
        <v>434</v>
      </c>
      <c r="B2267" s="22">
        <v>43332.0</v>
      </c>
      <c r="C2267" s="24">
        <v>1924.1200000000001</v>
      </c>
      <c r="D2267" s="24">
        <v>24.200000000000003</v>
      </c>
      <c r="E2267" s="24">
        <v>183.9045</v>
      </c>
      <c r="F2267" s="24">
        <v>0.0</v>
      </c>
      <c r="G2267" s="15">
        <f t="shared" si="1"/>
        <v>8</v>
      </c>
      <c r="L2267" s="24">
        <f t="shared" si="2"/>
        <v>1900</v>
      </c>
    </row>
    <row r="2268">
      <c r="A2268" s="20" t="s">
        <v>434</v>
      </c>
      <c r="B2268" s="22">
        <v>43332.0</v>
      </c>
      <c r="C2268" s="24">
        <v>450.56000000000006</v>
      </c>
      <c r="D2268" s="24">
        <v>5.5200000000000005</v>
      </c>
      <c r="E2268" s="24">
        <v>553.61995</v>
      </c>
      <c r="F2268" s="24">
        <v>1.0</v>
      </c>
      <c r="G2268" s="15">
        <f t="shared" si="1"/>
        <v>8</v>
      </c>
      <c r="L2268" s="24">
        <f t="shared" si="2"/>
        <v>1901</v>
      </c>
    </row>
    <row r="2269">
      <c r="A2269" s="20" t="s">
        <v>435</v>
      </c>
      <c r="B2269" s="22">
        <v>43332.0</v>
      </c>
      <c r="C2269" s="23">
        <v>24134.440000000002</v>
      </c>
      <c r="D2269" s="24">
        <v>285.08000000000004</v>
      </c>
      <c r="E2269" s="24">
        <v>155.05620000000002</v>
      </c>
      <c r="F2269" s="24">
        <v>0.0</v>
      </c>
      <c r="G2269" s="15">
        <f t="shared" si="1"/>
        <v>8</v>
      </c>
      <c r="L2269" s="24">
        <f t="shared" si="2"/>
        <v>1900</v>
      </c>
    </row>
    <row r="2270">
      <c r="A2270" s="20" t="s">
        <v>435</v>
      </c>
      <c r="B2270" s="22">
        <v>43332.0</v>
      </c>
      <c r="C2270" s="23">
        <v>5446.1</v>
      </c>
      <c r="D2270" s="24">
        <v>65.2</v>
      </c>
      <c r="E2270" s="24">
        <v>187.79085</v>
      </c>
      <c r="F2270" s="24">
        <v>1.0</v>
      </c>
      <c r="G2270" s="15">
        <f t="shared" si="1"/>
        <v>8</v>
      </c>
      <c r="L2270" s="24">
        <f t="shared" si="2"/>
        <v>1900</v>
      </c>
    </row>
    <row r="2271">
      <c r="A2271" s="20" t="s">
        <v>436</v>
      </c>
      <c r="B2271" s="22">
        <v>43332.0</v>
      </c>
      <c r="C2271" s="23">
        <v>26594.315000000002</v>
      </c>
      <c r="D2271" s="24">
        <v>370.52</v>
      </c>
      <c r="E2271" s="24">
        <v>2317.7888500000004</v>
      </c>
      <c r="F2271" s="24">
        <v>0.0</v>
      </c>
      <c r="G2271" s="15">
        <f t="shared" si="1"/>
        <v>8</v>
      </c>
      <c r="L2271" s="24">
        <f t="shared" si="2"/>
        <v>1906</v>
      </c>
    </row>
    <row r="2272">
      <c r="A2272" s="20" t="s">
        <v>436</v>
      </c>
      <c r="B2272" s="22">
        <v>43332.0</v>
      </c>
      <c r="C2272" s="23">
        <v>17902.115</v>
      </c>
      <c r="D2272" s="24">
        <v>254.24</v>
      </c>
      <c r="E2272" s="24">
        <v>13533.07605</v>
      </c>
      <c r="F2272" s="24">
        <v>1.0</v>
      </c>
      <c r="G2272" s="15">
        <f t="shared" si="1"/>
        <v>8</v>
      </c>
      <c r="L2272" s="24">
        <f t="shared" si="2"/>
        <v>1937</v>
      </c>
    </row>
    <row r="2273">
      <c r="A2273" s="20" t="s">
        <v>437</v>
      </c>
      <c r="B2273" s="22">
        <v>43332.0</v>
      </c>
      <c r="C2273" s="23">
        <v>3305.0050000000006</v>
      </c>
      <c r="D2273" s="24">
        <v>38.28</v>
      </c>
      <c r="E2273" s="24">
        <v>0.0</v>
      </c>
      <c r="F2273" s="24">
        <v>0.0</v>
      </c>
      <c r="G2273" s="15">
        <f t="shared" si="1"/>
        <v>8</v>
      </c>
      <c r="L2273" s="24">
        <f t="shared" si="2"/>
        <v>1899</v>
      </c>
    </row>
    <row r="2274">
      <c r="A2274" s="20" t="s">
        <v>437</v>
      </c>
      <c r="B2274" s="22">
        <v>43332.0</v>
      </c>
      <c r="C2274" s="24">
        <v>729.4100000000001</v>
      </c>
      <c r="D2274" s="24">
        <v>8.8</v>
      </c>
      <c r="E2274" s="24">
        <v>0.0</v>
      </c>
      <c r="F2274" s="24">
        <v>1.0</v>
      </c>
      <c r="G2274" s="15">
        <f t="shared" si="1"/>
        <v>8</v>
      </c>
      <c r="L2274" s="24">
        <f t="shared" si="2"/>
        <v>1899</v>
      </c>
    </row>
    <row r="2275">
      <c r="A2275" s="20" t="s">
        <v>438</v>
      </c>
      <c r="B2275" s="22">
        <v>43332.0</v>
      </c>
      <c r="C2275" s="23">
        <v>5246.725</v>
      </c>
      <c r="D2275" s="24">
        <v>65.16000000000001</v>
      </c>
      <c r="E2275" s="24">
        <v>0.7423</v>
      </c>
      <c r="F2275" s="24">
        <v>0.0</v>
      </c>
      <c r="G2275" s="15">
        <f t="shared" si="1"/>
        <v>8</v>
      </c>
      <c r="L2275" s="24">
        <f t="shared" si="2"/>
        <v>1899</v>
      </c>
    </row>
    <row r="2276">
      <c r="A2276" s="20" t="s">
        <v>438</v>
      </c>
      <c r="B2276" s="22">
        <v>43332.0</v>
      </c>
      <c r="C2276" s="24">
        <v>2662.6050000000005</v>
      </c>
      <c r="D2276" s="24">
        <v>36.080000000000005</v>
      </c>
      <c r="E2276" s="24">
        <v>1.48395</v>
      </c>
      <c r="F2276" s="24">
        <v>1.0</v>
      </c>
      <c r="G2276" s="15">
        <f t="shared" si="1"/>
        <v>8</v>
      </c>
      <c r="L2276" s="24">
        <f t="shared" si="2"/>
        <v>1899</v>
      </c>
    </row>
    <row r="2277">
      <c r="A2277" s="20" t="s">
        <v>439</v>
      </c>
      <c r="B2277" s="22">
        <v>43332.0</v>
      </c>
      <c r="C2277" s="24">
        <v>2367.3650000000002</v>
      </c>
      <c r="D2277" s="24">
        <v>28.560000000000002</v>
      </c>
      <c r="E2277" s="24">
        <v>158.3244</v>
      </c>
      <c r="F2277" s="24">
        <v>0.0</v>
      </c>
      <c r="G2277" s="15">
        <f t="shared" si="1"/>
        <v>8</v>
      </c>
      <c r="L2277" s="24">
        <f t="shared" si="2"/>
        <v>1900</v>
      </c>
    </row>
    <row r="2278">
      <c r="A2278" s="20" t="s">
        <v>439</v>
      </c>
      <c r="B2278" s="22">
        <v>43332.0</v>
      </c>
      <c r="C2278" s="24">
        <v>1493.5800000000002</v>
      </c>
      <c r="D2278" s="24">
        <v>18.080000000000002</v>
      </c>
      <c r="E2278" s="24">
        <v>1376.1748</v>
      </c>
      <c r="F2278" s="24">
        <v>1.0</v>
      </c>
      <c r="G2278" s="15">
        <f t="shared" si="1"/>
        <v>8</v>
      </c>
      <c r="L2278" s="24">
        <f t="shared" si="2"/>
        <v>1903</v>
      </c>
    </row>
    <row r="2279">
      <c r="A2279" s="20" t="s">
        <v>427</v>
      </c>
      <c r="B2279" s="22">
        <v>43339.0</v>
      </c>
      <c r="C2279" s="23">
        <v>10860.19</v>
      </c>
      <c r="D2279" s="24">
        <v>127.2</v>
      </c>
      <c r="E2279" s="24">
        <v>269.91835000000003</v>
      </c>
      <c r="F2279" s="24">
        <v>0.0</v>
      </c>
      <c r="G2279" s="15">
        <f t="shared" si="1"/>
        <v>8</v>
      </c>
      <c r="L2279" s="24">
        <f t="shared" si="2"/>
        <v>1900</v>
      </c>
    </row>
    <row r="2280">
      <c r="A2280" s="20" t="s">
        <v>427</v>
      </c>
      <c r="B2280" s="22">
        <v>43339.0</v>
      </c>
      <c r="C2280" s="23">
        <v>4763.6050000000005</v>
      </c>
      <c r="D2280" s="24">
        <v>60.64</v>
      </c>
      <c r="E2280" s="24">
        <v>596.57455</v>
      </c>
      <c r="F2280" s="24">
        <v>1.0</v>
      </c>
      <c r="G2280" s="15">
        <f t="shared" si="1"/>
        <v>8</v>
      </c>
      <c r="L2280" s="24">
        <f t="shared" si="2"/>
        <v>1901</v>
      </c>
    </row>
    <row r="2281">
      <c r="A2281" s="20" t="s">
        <v>428</v>
      </c>
      <c r="B2281" s="22">
        <v>43339.0</v>
      </c>
      <c r="C2281" s="23">
        <v>17238.320000000003</v>
      </c>
      <c r="D2281" s="24">
        <v>210.32</v>
      </c>
      <c r="E2281" s="24">
        <v>354.52299999999997</v>
      </c>
      <c r="F2281" s="24">
        <v>0.0</v>
      </c>
      <c r="G2281" s="15">
        <f t="shared" si="1"/>
        <v>8</v>
      </c>
      <c r="L2281" s="24">
        <f t="shared" si="2"/>
        <v>1900</v>
      </c>
    </row>
    <row r="2282">
      <c r="A2282" s="20" t="s">
        <v>428</v>
      </c>
      <c r="B2282" s="22">
        <v>43339.0</v>
      </c>
      <c r="C2282" s="24">
        <v>2144.945</v>
      </c>
      <c r="D2282" s="24">
        <v>26.200000000000003</v>
      </c>
      <c r="E2282" s="24">
        <v>386.5056</v>
      </c>
      <c r="F2282" s="24">
        <v>1.0</v>
      </c>
      <c r="G2282" s="15">
        <f t="shared" si="1"/>
        <v>8</v>
      </c>
      <c r="L2282" s="24">
        <f t="shared" si="2"/>
        <v>1901</v>
      </c>
    </row>
    <row r="2283">
      <c r="A2283" s="20" t="s">
        <v>429</v>
      </c>
      <c r="B2283" s="22">
        <v>43339.0</v>
      </c>
      <c r="C2283" s="23">
        <v>67140.70000000001</v>
      </c>
      <c r="D2283" s="24">
        <v>743.96</v>
      </c>
      <c r="E2283" s="24">
        <v>0.0</v>
      </c>
      <c r="F2283" s="24">
        <v>0.0</v>
      </c>
      <c r="G2283" s="15">
        <f t="shared" si="1"/>
        <v>8</v>
      </c>
      <c r="L2283" s="24">
        <f t="shared" si="2"/>
        <v>1899</v>
      </c>
    </row>
    <row r="2284">
      <c r="A2284" s="20" t="s">
        <v>429</v>
      </c>
      <c r="B2284" s="22">
        <v>43339.0</v>
      </c>
      <c r="C2284" s="23">
        <v>17734.145</v>
      </c>
      <c r="D2284" s="24">
        <v>209.4</v>
      </c>
      <c r="E2284" s="24">
        <v>0.0</v>
      </c>
      <c r="F2284" s="24">
        <v>1.0</v>
      </c>
      <c r="G2284" s="15">
        <f t="shared" si="1"/>
        <v>8</v>
      </c>
      <c r="L2284" s="24">
        <f t="shared" si="2"/>
        <v>1899</v>
      </c>
    </row>
    <row r="2285">
      <c r="A2285" s="20" t="s">
        <v>430</v>
      </c>
      <c r="B2285" s="22">
        <v>43339.0</v>
      </c>
      <c r="C2285" s="24">
        <v>1473.835</v>
      </c>
      <c r="D2285" s="24">
        <v>17.12</v>
      </c>
      <c r="E2285" s="24">
        <v>111.37035</v>
      </c>
      <c r="F2285" s="24">
        <v>0.0</v>
      </c>
      <c r="G2285" s="15">
        <f t="shared" si="1"/>
        <v>8</v>
      </c>
      <c r="L2285" s="24">
        <f t="shared" si="2"/>
        <v>1900</v>
      </c>
    </row>
    <row r="2286">
      <c r="A2286" s="20" t="s">
        <v>430</v>
      </c>
      <c r="B2286" s="22">
        <v>43339.0</v>
      </c>
      <c r="C2286" s="24">
        <v>945.3950000000001</v>
      </c>
      <c r="D2286" s="24">
        <v>12.16</v>
      </c>
      <c r="E2286" s="24">
        <v>1682.2279500000002</v>
      </c>
      <c r="F2286" s="24">
        <v>1.0</v>
      </c>
      <c r="G2286" s="15">
        <f t="shared" si="1"/>
        <v>8</v>
      </c>
      <c r="L2286" s="24">
        <f t="shared" si="2"/>
        <v>1904</v>
      </c>
    </row>
    <row r="2287">
      <c r="A2287" s="20" t="s">
        <v>431</v>
      </c>
      <c r="B2287" s="22">
        <v>43339.0</v>
      </c>
      <c r="C2287" s="23">
        <v>12765.83</v>
      </c>
      <c r="D2287" s="24">
        <v>157.8</v>
      </c>
      <c r="E2287" s="24">
        <v>929.0060000000001</v>
      </c>
      <c r="F2287" s="24">
        <v>0.0</v>
      </c>
      <c r="G2287" s="15">
        <f t="shared" si="1"/>
        <v>8</v>
      </c>
      <c r="L2287" s="24">
        <f t="shared" si="2"/>
        <v>1902</v>
      </c>
    </row>
    <row r="2288">
      <c r="A2288" s="20" t="s">
        <v>431</v>
      </c>
      <c r="B2288" s="22">
        <v>43339.0</v>
      </c>
      <c r="C2288" s="23">
        <v>4439.71</v>
      </c>
      <c r="D2288" s="24">
        <v>56.44</v>
      </c>
      <c r="E2288" s="24">
        <v>1586.17225</v>
      </c>
      <c r="F2288" s="24">
        <v>1.0</v>
      </c>
      <c r="G2288" s="15">
        <f t="shared" si="1"/>
        <v>8</v>
      </c>
      <c r="L2288" s="24">
        <f t="shared" si="2"/>
        <v>1904</v>
      </c>
    </row>
    <row r="2289">
      <c r="A2289" s="20" t="s">
        <v>432</v>
      </c>
      <c r="B2289" s="22">
        <v>43339.0</v>
      </c>
      <c r="C2289" s="24">
        <v>1388.75</v>
      </c>
      <c r="D2289" s="24">
        <v>18.919999999999998</v>
      </c>
      <c r="E2289" s="24">
        <v>58.18540000000001</v>
      </c>
      <c r="F2289" s="24">
        <v>0.0</v>
      </c>
      <c r="G2289" s="15">
        <f t="shared" si="1"/>
        <v>8</v>
      </c>
      <c r="L2289" s="24">
        <f t="shared" si="2"/>
        <v>1900</v>
      </c>
    </row>
    <row r="2290">
      <c r="A2290" s="20" t="s">
        <v>432</v>
      </c>
      <c r="B2290" s="22">
        <v>43339.0</v>
      </c>
      <c r="C2290" s="24">
        <v>1006.2250000000001</v>
      </c>
      <c r="D2290" s="24">
        <v>16.12</v>
      </c>
      <c r="E2290" s="24">
        <v>200.681</v>
      </c>
      <c r="F2290" s="24">
        <v>1.0</v>
      </c>
      <c r="G2290" s="15">
        <f t="shared" si="1"/>
        <v>8</v>
      </c>
      <c r="L2290" s="24">
        <f t="shared" si="2"/>
        <v>1900</v>
      </c>
    </row>
    <row r="2291">
      <c r="A2291" s="20" t="s">
        <v>433</v>
      </c>
      <c r="B2291" s="22">
        <v>43339.0</v>
      </c>
      <c r="C2291" s="24">
        <v>1487.805</v>
      </c>
      <c r="D2291" s="24">
        <v>17.0</v>
      </c>
      <c r="E2291" s="24">
        <v>0.0</v>
      </c>
      <c r="F2291" s="24">
        <v>0.0</v>
      </c>
      <c r="G2291" s="15">
        <f t="shared" si="1"/>
        <v>8</v>
      </c>
      <c r="L2291" s="24">
        <f t="shared" si="2"/>
        <v>1899</v>
      </c>
    </row>
    <row r="2292">
      <c r="A2292" s="20" t="s">
        <v>433</v>
      </c>
      <c r="B2292" s="22">
        <v>43339.0</v>
      </c>
      <c r="C2292" s="24">
        <v>658.405</v>
      </c>
      <c r="D2292" s="24">
        <v>7.96</v>
      </c>
      <c r="E2292" s="24">
        <v>0.0</v>
      </c>
      <c r="F2292" s="24">
        <v>1.0</v>
      </c>
      <c r="G2292" s="15">
        <f t="shared" si="1"/>
        <v>8</v>
      </c>
      <c r="L2292" s="24">
        <f t="shared" si="2"/>
        <v>1899</v>
      </c>
    </row>
    <row r="2293">
      <c r="A2293" s="20" t="s">
        <v>434</v>
      </c>
      <c r="B2293" s="22">
        <v>43339.0</v>
      </c>
      <c r="C2293" s="24">
        <v>2114.585</v>
      </c>
      <c r="D2293" s="24">
        <v>25.400000000000002</v>
      </c>
      <c r="E2293" s="24">
        <v>203.21535</v>
      </c>
      <c r="F2293" s="24">
        <v>0.0</v>
      </c>
      <c r="G2293" s="15">
        <f t="shared" si="1"/>
        <v>8</v>
      </c>
      <c r="L2293" s="24">
        <f t="shared" si="2"/>
        <v>1900</v>
      </c>
    </row>
    <row r="2294">
      <c r="A2294" s="20" t="s">
        <v>434</v>
      </c>
      <c r="B2294" s="22">
        <v>43339.0</v>
      </c>
      <c r="C2294" s="24">
        <v>587.84</v>
      </c>
      <c r="D2294" s="24">
        <v>8.200000000000001</v>
      </c>
      <c r="E2294" s="24">
        <v>608.8121</v>
      </c>
      <c r="F2294" s="24">
        <v>1.0</v>
      </c>
      <c r="G2294" s="15">
        <f t="shared" si="1"/>
        <v>8</v>
      </c>
      <c r="L2294" s="24">
        <f t="shared" si="2"/>
        <v>1901</v>
      </c>
    </row>
    <row r="2295">
      <c r="A2295" s="20" t="s">
        <v>435</v>
      </c>
      <c r="B2295" s="22">
        <v>43339.0</v>
      </c>
      <c r="C2295" s="23">
        <v>28986.595000000005</v>
      </c>
      <c r="D2295" s="24">
        <v>340.84000000000003</v>
      </c>
      <c r="E2295" s="24">
        <v>172.36180000000002</v>
      </c>
      <c r="F2295" s="24">
        <v>0.0</v>
      </c>
      <c r="G2295" s="15">
        <f t="shared" si="1"/>
        <v>8</v>
      </c>
      <c r="L2295" s="24">
        <f t="shared" si="2"/>
        <v>1900</v>
      </c>
    </row>
    <row r="2296">
      <c r="A2296" s="20" t="s">
        <v>435</v>
      </c>
      <c r="B2296" s="22">
        <v>43339.0</v>
      </c>
      <c r="C2296" s="23">
        <v>8033.300000000001</v>
      </c>
      <c r="D2296" s="24">
        <v>91.88</v>
      </c>
      <c r="E2296" s="24">
        <v>227.03915</v>
      </c>
      <c r="F2296" s="24">
        <v>1.0</v>
      </c>
      <c r="G2296" s="15">
        <f t="shared" si="1"/>
        <v>8</v>
      </c>
      <c r="L2296" s="24">
        <f t="shared" si="2"/>
        <v>1900</v>
      </c>
    </row>
    <row r="2297">
      <c r="A2297" s="20" t="s">
        <v>436</v>
      </c>
      <c r="B2297" s="22">
        <v>43339.0</v>
      </c>
      <c r="C2297" s="23">
        <v>30558.88</v>
      </c>
      <c r="D2297" s="24">
        <v>405.28000000000003</v>
      </c>
      <c r="E2297" s="24">
        <v>2195.2378500000004</v>
      </c>
      <c r="F2297" s="24">
        <v>0.0</v>
      </c>
      <c r="G2297" s="15">
        <f t="shared" si="1"/>
        <v>8</v>
      </c>
      <c r="L2297" s="24">
        <f t="shared" si="2"/>
        <v>1906</v>
      </c>
    </row>
    <row r="2298">
      <c r="A2298" s="20" t="s">
        <v>436</v>
      </c>
      <c r="B2298" s="22">
        <v>43339.0</v>
      </c>
      <c r="C2298" s="23">
        <v>21675.445000000003</v>
      </c>
      <c r="D2298" s="24">
        <v>298.52</v>
      </c>
      <c r="E2298" s="24">
        <v>12864.16495</v>
      </c>
      <c r="F2298" s="24">
        <v>1.0</v>
      </c>
      <c r="G2298" s="15">
        <f t="shared" si="1"/>
        <v>8</v>
      </c>
      <c r="L2298" s="24">
        <f t="shared" si="2"/>
        <v>1935</v>
      </c>
    </row>
    <row r="2299">
      <c r="A2299" s="20" t="s">
        <v>437</v>
      </c>
      <c r="B2299" s="22">
        <v>43339.0</v>
      </c>
      <c r="C2299" s="23">
        <v>4099.865000000001</v>
      </c>
      <c r="D2299" s="24">
        <v>46.88</v>
      </c>
      <c r="E2299" s="24">
        <v>0.0</v>
      </c>
      <c r="F2299" s="24">
        <v>0.0</v>
      </c>
      <c r="G2299" s="15">
        <f t="shared" si="1"/>
        <v>8</v>
      </c>
      <c r="L2299" s="24">
        <f t="shared" si="2"/>
        <v>1899</v>
      </c>
    </row>
    <row r="2300">
      <c r="A2300" s="20" t="s">
        <v>437</v>
      </c>
      <c r="B2300" s="22">
        <v>43339.0</v>
      </c>
      <c r="C2300" s="24">
        <v>1059.19</v>
      </c>
      <c r="D2300" s="24">
        <v>11.96</v>
      </c>
      <c r="E2300" s="24">
        <v>0.0</v>
      </c>
      <c r="F2300" s="24">
        <v>1.0</v>
      </c>
      <c r="G2300" s="15">
        <f t="shared" si="1"/>
        <v>8</v>
      </c>
      <c r="L2300" s="24">
        <f t="shared" si="2"/>
        <v>1899</v>
      </c>
    </row>
    <row r="2301">
      <c r="A2301" s="20" t="s">
        <v>438</v>
      </c>
      <c r="B2301" s="22">
        <v>43339.0</v>
      </c>
      <c r="C2301" s="23">
        <v>6699.055</v>
      </c>
      <c r="D2301" s="24">
        <v>82.32000000000001</v>
      </c>
      <c r="E2301" s="24">
        <v>0.21970000000000003</v>
      </c>
      <c r="F2301" s="24">
        <v>0.0</v>
      </c>
      <c r="G2301" s="15">
        <f t="shared" si="1"/>
        <v>8</v>
      </c>
      <c r="L2301" s="24">
        <f t="shared" si="2"/>
        <v>1899</v>
      </c>
    </row>
    <row r="2302">
      <c r="A2302" s="20" t="s">
        <v>438</v>
      </c>
      <c r="B2302" s="22">
        <v>43339.0</v>
      </c>
      <c r="C2302" s="23">
        <v>4205.135</v>
      </c>
      <c r="D2302" s="24">
        <v>53.2</v>
      </c>
      <c r="E2302" s="24">
        <v>0.3978</v>
      </c>
      <c r="F2302" s="24">
        <v>1.0</v>
      </c>
      <c r="G2302" s="15">
        <f t="shared" si="1"/>
        <v>8</v>
      </c>
      <c r="L2302" s="24">
        <f t="shared" si="2"/>
        <v>1899</v>
      </c>
    </row>
    <row r="2303">
      <c r="A2303" s="20" t="s">
        <v>439</v>
      </c>
      <c r="B2303" s="22">
        <v>43339.0</v>
      </c>
      <c r="C2303" s="24">
        <v>2341.295</v>
      </c>
      <c r="D2303" s="24">
        <v>28.160000000000004</v>
      </c>
      <c r="E2303" s="24">
        <v>231.45005</v>
      </c>
      <c r="F2303" s="24">
        <v>0.0</v>
      </c>
      <c r="G2303" s="15">
        <f t="shared" si="1"/>
        <v>8</v>
      </c>
      <c r="L2303" s="24">
        <f t="shared" si="2"/>
        <v>1900</v>
      </c>
    </row>
    <row r="2304">
      <c r="A2304" s="20" t="s">
        <v>439</v>
      </c>
      <c r="B2304" s="22">
        <v>43339.0</v>
      </c>
      <c r="C2304" s="24">
        <v>1559.2500000000002</v>
      </c>
      <c r="D2304" s="24">
        <v>19.880000000000003</v>
      </c>
      <c r="E2304" s="24">
        <v>3072.94455</v>
      </c>
      <c r="F2304" s="24">
        <v>1.0</v>
      </c>
      <c r="G2304" s="15">
        <f t="shared" si="1"/>
        <v>8</v>
      </c>
      <c r="L2304" s="24">
        <f t="shared" si="2"/>
        <v>1908</v>
      </c>
    </row>
    <row r="2305">
      <c r="A2305" s="20" t="s">
        <v>427</v>
      </c>
      <c r="B2305" s="22">
        <v>43346.0</v>
      </c>
      <c r="C2305" s="23">
        <v>8564.105000000001</v>
      </c>
      <c r="D2305" s="24">
        <v>99.84</v>
      </c>
      <c r="E2305" s="24">
        <v>183.74200000000002</v>
      </c>
      <c r="F2305" s="24">
        <v>0.0</v>
      </c>
      <c r="G2305" s="15">
        <f t="shared" si="1"/>
        <v>9</v>
      </c>
      <c r="L2305" s="24">
        <f t="shared" si="2"/>
        <v>1900</v>
      </c>
    </row>
    <row r="2306">
      <c r="A2306" s="20" t="s">
        <v>427</v>
      </c>
      <c r="B2306" s="22">
        <v>43346.0</v>
      </c>
      <c r="C2306" s="23">
        <v>3527.7000000000003</v>
      </c>
      <c r="D2306" s="24">
        <v>44.84</v>
      </c>
      <c r="E2306" s="24">
        <v>414.12085</v>
      </c>
      <c r="F2306" s="24">
        <v>1.0</v>
      </c>
      <c r="G2306" s="15">
        <f t="shared" si="1"/>
        <v>9</v>
      </c>
      <c r="L2306" s="24">
        <f t="shared" si="2"/>
        <v>1901</v>
      </c>
    </row>
    <row r="2307">
      <c r="A2307" s="20" t="s">
        <v>428</v>
      </c>
      <c r="B2307" s="22">
        <v>43346.0</v>
      </c>
      <c r="C2307" s="23">
        <v>20365.125</v>
      </c>
      <c r="D2307" s="24">
        <v>248.51999999999998</v>
      </c>
      <c r="E2307" s="24">
        <v>192.71525000000003</v>
      </c>
      <c r="F2307" s="24">
        <v>0.0</v>
      </c>
      <c r="G2307" s="15">
        <f t="shared" si="1"/>
        <v>9</v>
      </c>
      <c r="L2307" s="24">
        <f t="shared" si="2"/>
        <v>1900</v>
      </c>
    </row>
    <row r="2308">
      <c r="A2308" s="20" t="s">
        <v>428</v>
      </c>
      <c r="B2308" s="22">
        <v>43346.0</v>
      </c>
      <c r="C2308" s="24">
        <v>2134.935</v>
      </c>
      <c r="D2308" s="24">
        <v>27.0</v>
      </c>
      <c r="E2308" s="24">
        <v>206.08315</v>
      </c>
      <c r="F2308" s="24">
        <v>1.0</v>
      </c>
      <c r="G2308" s="15">
        <f t="shared" si="1"/>
        <v>9</v>
      </c>
      <c r="L2308" s="24">
        <f t="shared" si="2"/>
        <v>1900</v>
      </c>
    </row>
    <row r="2309">
      <c r="A2309" s="20" t="s">
        <v>429</v>
      </c>
      <c r="B2309" s="22">
        <v>43346.0</v>
      </c>
      <c r="C2309" s="23">
        <v>62667.990000000005</v>
      </c>
      <c r="D2309" s="24">
        <v>683.4000000000001</v>
      </c>
      <c r="E2309" s="24">
        <v>0.0</v>
      </c>
      <c r="F2309" s="24">
        <v>0.0</v>
      </c>
      <c r="G2309" s="15">
        <f t="shared" si="1"/>
        <v>9</v>
      </c>
      <c r="L2309" s="24">
        <f t="shared" si="2"/>
        <v>1899</v>
      </c>
    </row>
    <row r="2310">
      <c r="A2310" s="20" t="s">
        <v>429</v>
      </c>
      <c r="B2310" s="22">
        <v>43346.0</v>
      </c>
      <c r="C2310" s="23">
        <v>14768.435000000001</v>
      </c>
      <c r="D2310" s="24">
        <v>170.96</v>
      </c>
      <c r="E2310" s="24">
        <v>0.0</v>
      </c>
      <c r="F2310" s="24">
        <v>1.0</v>
      </c>
      <c r="G2310" s="15">
        <f t="shared" si="1"/>
        <v>9</v>
      </c>
      <c r="L2310" s="24">
        <f t="shared" si="2"/>
        <v>1899</v>
      </c>
    </row>
    <row r="2311">
      <c r="A2311" s="20" t="s">
        <v>430</v>
      </c>
      <c r="B2311" s="22">
        <v>43346.0</v>
      </c>
      <c r="C2311" s="24">
        <v>1831.4450000000002</v>
      </c>
      <c r="D2311" s="24">
        <v>21.040000000000003</v>
      </c>
      <c r="E2311" s="24">
        <v>96.46065000000002</v>
      </c>
      <c r="F2311" s="24">
        <v>0.0</v>
      </c>
      <c r="G2311" s="15">
        <f t="shared" si="1"/>
        <v>9</v>
      </c>
      <c r="L2311" s="24">
        <f t="shared" si="2"/>
        <v>1900</v>
      </c>
    </row>
    <row r="2312">
      <c r="A2312" s="20" t="s">
        <v>430</v>
      </c>
      <c r="B2312" s="22">
        <v>43346.0</v>
      </c>
      <c r="C2312" s="24">
        <v>899.4150000000001</v>
      </c>
      <c r="D2312" s="24">
        <v>12.0</v>
      </c>
      <c r="E2312" s="24">
        <v>1147.2526</v>
      </c>
      <c r="F2312" s="24">
        <v>1.0</v>
      </c>
      <c r="G2312" s="15">
        <f t="shared" si="1"/>
        <v>9</v>
      </c>
      <c r="L2312" s="24">
        <f t="shared" si="2"/>
        <v>1903</v>
      </c>
    </row>
    <row r="2313">
      <c r="A2313" s="20" t="s">
        <v>431</v>
      </c>
      <c r="B2313" s="22">
        <v>43346.0</v>
      </c>
      <c r="C2313" s="23">
        <v>16847.545000000002</v>
      </c>
      <c r="D2313" s="24">
        <v>206.04000000000002</v>
      </c>
      <c r="E2313" s="24">
        <v>1297.8732</v>
      </c>
      <c r="F2313" s="24">
        <v>0.0</v>
      </c>
      <c r="G2313" s="15">
        <f t="shared" si="1"/>
        <v>9</v>
      </c>
      <c r="L2313" s="24">
        <f t="shared" si="2"/>
        <v>1903</v>
      </c>
    </row>
    <row r="2314">
      <c r="A2314" s="20" t="s">
        <v>431</v>
      </c>
      <c r="B2314" s="22">
        <v>43346.0</v>
      </c>
      <c r="C2314" s="23">
        <v>6370.705000000001</v>
      </c>
      <c r="D2314" s="24">
        <v>78.80000000000001</v>
      </c>
      <c r="E2314" s="24">
        <v>2136.5591</v>
      </c>
      <c r="F2314" s="24">
        <v>1.0</v>
      </c>
      <c r="G2314" s="15">
        <f t="shared" si="1"/>
        <v>9</v>
      </c>
      <c r="L2314" s="24">
        <f t="shared" si="2"/>
        <v>1905</v>
      </c>
    </row>
    <row r="2315">
      <c r="A2315" s="20" t="s">
        <v>432</v>
      </c>
      <c r="B2315" s="22">
        <v>43346.0</v>
      </c>
      <c r="C2315" s="24">
        <v>1108.69</v>
      </c>
      <c r="D2315" s="24">
        <v>15.64</v>
      </c>
      <c r="E2315" s="24">
        <v>49.7419</v>
      </c>
      <c r="F2315" s="24">
        <v>0.0</v>
      </c>
      <c r="G2315" s="15">
        <f t="shared" si="1"/>
        <v>9</v>
      </c>
      <c r="L2315" s="24">
        <f t="shared" si="2"/>
        <v>1900</v>
      </c>
    </row>
    <row r="2316">
      <c r="A2316" s="20" t="s">
        <v>432</v>
      </c>
      <c r="B2316" s="22">
        <v>43346.0</v>
      </c>
      <c r="C2316" s="24">
        <v>703.89</v>
      </c>
      <c r="D2316" s="24">
        <v>11.48</v>
      </c>
      <c r="E2316" s="24">
        <v>180.57845</v>
      </c>
      <c r="F2316" s="24">
        <v>1.0</v>
      </c>
      <c r="G2316" s="15">
        <f t="shared" si="1"/>
        <v>9</v>
      </c>
      <c r="L2316" s="24">
        <f t="shared" si="2"/>
        <v>1900</v>
      </c>
    </row>
    <row r="2317">
      <c r="A2317" s="20" t="s">
        <v>433</v>
      </c>
      <c r="B2317" s="22">
        <v>43346.0</v>
      </c>
      <c r="C2317" s="24">
        <v>1337.545</v>
      </c>
      <c r="D2317" s="24">
        <v>16.12</v>
      </c>
      <c r="E2317" s="24">
        <v>0.0</v>
      </c>
      <c r="F2317" s="24">
        <v>0.0</v>
      </c>
      <c r="G2317" s="15">
        <f t="shared" si="1"/>
        <v>9</v>
      </c>
      <c r="L2317" s="24">
        <f t="shared" si="2"/>
        <v>1899</v>
      </c>
    </row>
    <row r="2318">
      <c r="A2318" s="20" t="s">
        <v>433</v>
      </c>
      <c r="B2318" s="22">
        <v>43346.0</v>
      </c>
      <c r="C2318" s="24">
        <v>485.43000000000006</v>
      </c>
      <c r="D2318" s="24">
        <v>6.24</v>
      </c>
      <c r="E2318" s="24">
        <v>0.0</v>
      </c>
      <c r="F2318" s="24">
        <v>1.0</v>
      </c>
      <c r="G2318" s="15">
        <f t="shared" si="1"/>
        <v>9</v>
      </c>
      <c r="L2318" s="24">
        <f t="shared" si="2"/>
        <v>1899</v>
      </c>
    </row>
    <row r="2319">
      <c r="A2319" s="20" t="s">
        <v>434</v>
      </c>
      <c r="B2319" s="22">
        <v>43346.0</v>
      </c>
      <c r="C2319" s="24">
        <v>2346.1900000000005</v>
      </c>
      <c r="D2319" s="24">
        <v>27.960000000000004</v>
      </c>
      <c r="E2319" s="24">
        <v>221.4745</v>
      </c>
      <c r="F2319" s="24">
        <v>0.0</v>
      </c>
      <c r="G2319" s="15">
        <f t="shared" si="1"/>
        <v>9</v>
      </c>
      <c r="L2319" s="24">
        <f t="shared" si="2"/>
        <v>1900</v>
      </c>
    </row>
    <row r="2320">
      <c r="A2320" s="20" t="s">
        <v>434</v>
      </c>
      <c r="B2320" s="22">
        <v>43346.0</v>
      </c>
      <c r="C2320" s="24">
        <v>587.125</v>
      </c>
      <c r="D2320" s="24">
        <v>7.56</v>
      </c>
      <c r="E2320" s="24">
        <v>693.4538000000001</v>
      </c>
      <c r="F2320" s="24">
        <v>1.0</v>
      </c>
      <c r="G2320" s="15">
        <f t="shared" si="1"/>
        <v>9</v>
      </c>
      <c r="L2320" s="24">
        <f t="shared" si="2"/>
        <v>1901</v>
      </c>
    </row>
    <row r="2321">
      <c r="A2321" s="20" t="s">
        <v>435</v>
      </c>
      <c r="B2321" s="22">
        <v>43346.0</v>
      </c>
      <c r="C2321" s="23">
        <v>28723.420000000002</v>
      </c>
      <c r="D2321" s="24">
        <v>332.28000000000003</v>
      </c>
      <c r="E2321" s="24">
        <v>301.67865</v>
      </c>
      <c r="F2321" s="24">
        <v>0.0</v>
      </c>
      <c r="G2321" s="15">
        <f t="shared" si="1"/>
        <v>9</v>
      </c>
      <c r="L2321" s="24">
        <f t="shared" si="2"/>
        <v>1900</v>
      </c>
    </row>
    <row r="2322">
      <c r="A2322" s="20" t="s">
        <v>435</v>
      </c>
      <c r="B2322" s="22">
        <v>43346.0</v>
      </c>
      <c r="C2322" s="23">
        <v>7353.17</v>
      </c>
      <c r="D2322" s="24">
        <v>82.72000000000001</v>
      </c>
      <c r="E2322" s="24">
        <v>430.10630000000003</v>
      </c>
      <c r="F2322" s="24">
        <v>1.0</v>
      </c>
      <c r="G2322" s="15">
        <f t="shared" si="1"/>
        <v>9</v>
      </c>
      <c r="L2322" s="24">
        <f t="shared" si="2"/>
        <v>1901</v>
      </c>
    </row>
    <row r="2323">
      <c r="A2323" s="20" t="s">
        <v>436</v>
      </c>
      <c r="B2323" s="22">
        <v>43346.0</v>
      </c>
      <c r="C2323" s="23">
        <v>32779.835</v>
      </c>
      <c r="D2323" s="24">
        <v>430.32</v>
      </c>
      <c r="E2323" s="24">
        <v>2747.8619999999996</v>
      </c>
      <c r="F2323" s="24">
        <v>0.0</v>
      </c>
      <c r="G2323" s="15">
        <f t="shared" si="1"/>
        <v>9</v>
      </c>
      <c r="L2323" s="24">
        <f t="shared" si="2"/>
        <v>1907</v>
      </c>
    </row>
    <row r="2324">
      <c r="A2324" s="20" t="s">
        <v>436</v>
      </c>
      <c r="B2324" s="22">
        <v>43346.0</v>
      </c>
      <c r="C2324" s="23">
        <v>23029.985</v>
      </c>
      <c r="D2324" s="24">
        <v>318.8</v>
      </c>
      <c r="E2324" s="24">
        <v>17033.24545</v>
      </c>
      <c r="F2324" s="24">
        <v>1.0</v>
      </c>
      <c r="G2324" s="15">
        <f t="shared" si="1"/>
        <v>9</v>
      </c>
      <c r="L2324" s="24">
        <f t="shared" si="2"/>
        <v>1946</v>
      </c>
    </row>
    <row r="2325">
      <c r="A2325" s="20" t="s">
        <v>437</v>
      </c>
      <c r="B2325" s="22">
        <v>43346.0</v>
      </c>
      <c r="C2325" s="23">
        <v>5007.860000000001</v>
      </c>
      <c r="D2325" s="24">
        <v>56.6</v>
      </c>
      <c r="E2325" s="24">
        <v>0.0</v>
      </c>
      <c r="F2325" s="24">
        <v>0.0</v>
      </c>
      <c r="G2325" s="15">
        <f t="shared" si="1"/>
        <v>9</v>
      </c>
      <c r="L2325" s="24">
        <f t="shared" si="2"/>
        <v>1899</v>
      </c>
    </row>
    <row r="2326">
      <c r="A2326" s="20" t="s">
        <v>437</v>
      </c>
      <c r="B2326" s="22">
        <v>43346.0</v>
      </c>
      <c r="C2326" s="24">
        <v>1306.25</v>
      </c>
      <c r="D2326" s="24">
        <v>14.680000000000001</v>
      </c>
      <c r="E2326" s="24">
        <v>0.0</v>
      </c>
      <c r="F2326" s="24">
        <v>1.0</v>
      </c>
      <c r="G2326" s="15">
        <f t="shared" si="1"/>
        <v>9</v>
      </c>
      <c r="L2326" s="24">
        <f t="shared" si="2"/>
        <v>1899</v>
      </c>
    </row>
    <row r="2327">
      <c r="A2327" s="20" t="s">
        <v>438</v>
      </c>
      <c r="B2327" s="22">
        <v>43346.0</v>
      </c>
      <c r="C2327" s="23">
        <v>6037.075000000001</v>
      </c>
      <c r="D2327" s="24">
        <v>74.28</v>
      </c>
      <c r="E2327" s="24">
        <v>0.0</v>
      </c>
      <c r="F2327" s="24">
        <v>0.0</v>
      </c>
      <c r="G2327" s="15">
        <f t="shared" si="1"/>
        <v>9</v>
      </c>
      <c r="L2327" s="24">
        <f t="shared" si="2"/>
        <v>1899</v>
      </c>
    </row>
    <row r="2328">
      <c r="A2328" s="20" t="s">
        <v>438</v>
      </c>
      <c r="B2328" s="22">
        <v>43346.0</v>
      </c>
      <c r="C2328" s="23">
        <v>3578.7400000000002</v>
      </c>
      <c r="D2328" s="24">
        <v>44.64</v>
      </c>
      <c r="E2328" s="24">
        <v>0.0</v>
      </c>
      <c r="F2328" s="24">
        <v>1.0</v>
      </c>
      <c r="G2328" s="15">
        <f t="shared" si="1"/>
        <v>9</v>
      </c>
      <c r="L2328" s="24">
        <f t="shared" si="2"/>
        <v>1899</v>
      </c>
    </row>
    <row r="2329">
      <c r="A2329" s="20" t="s">
        <v>439</v>
      </c>
      <c r="B2329" s="22">
        <v>43346.0</v>
      </c>
      <c r="C2329" s="24">
        <v>1337.985</v>
      </c>
      <c r="D2329" s="24">
        <v>17.28</v>
      </c>
      <c r="E2329" s="24">
        <v>49.4767</v>
      </c>
      <c r="F2329" s="24">
        <v>0.0</v>
      </c>
      <c r="G2329" s="15">
        <f t="shared" si="1"/>
        <v>9</v>
      </c>
      <c r="L2329" s="24">
        <f t="shared" si="2"/>
        <v>1900</v>
      </c>
    </row>
    <row r="2330">
      <c r="A2330" s="20" t="s">
        <v>439</v>
      </c>
      <c r="B2330" s="22">
        <v>43346.0</v>
      </c>
      <c r="C2330" s="24">
        <v>647.0200000000001</v>
      </c>
      <c r="D2330" s="24">
        <v>8.64</v>
      </c>
      <c r="E2330" s="24">
        <v>416.41145000000006</v>
      </c>
      <c r="F2330" s="24">
        <v>1.0</v>
      </c>
      <c r="G2330" s="15">
        <f t="shared" si="1"/>
        <v>9</v>
      </c>
      <c r="L2330" s="24">
        <f t="shared" si="2"/>
        <v>1901</v>
      </c>
    </row>
    <row r="2331">
      <c r="A2331" s="20" t="s">
        <v>427</v>
      </c>
      <c r="B2331" s="22">
        <v>43353.0</v>
      </c>
      <c r="C2331" s="23">
        <v>9519.84</v>
      </c>
      <c r="D2331" s="24">
        <v>110.60000000000001</v>
      </c>
      <c r="E2331" s="24">
        <v>182.2938</v>
      </c>
      <c r="F2331" s="24">
        <v>0.0</v>
      </c>
      <c r="G2331" s="15">
        <f t="shared" si="1"/>
        <v>9</v>
      </c>
      <c r="L2331" s="24">
        <f t="shared" si="2"/>
        <v>1900</v>
      </c>
    </row>
    <row r="2332">
      <c r="A2332" s="20" t="s">
        <v>427</v>
      </c>
      <c r="B2332" s="22">
        <v>43353.0</v>
      </c>
      <c r="C2332" s="23">
        <v>3806.7150000000006</v>
      </c>
      <c r="D2332" s="24">
        <v>50.120000000000005</v>
      </c>
      <c r="E2332" s="24">
        <v>436.69795</v>
      </c>
      <c r="F2332" s="24">
        <v>1.0</v>
      </c>
      <c r="G2332" s="15">
        <f t="shared" si="1"/>
        <v>9</v>
      </c>
      <c r="L2332" s="24">
        <f t="shared" si="2"/>
        <v>1901</v>
      </c>
    </row>
    <row r="2333">
      <c r="A2333" s="20" t="s">
        <v>428</v>
      </c>
      <c r="B2333" s="22">
        <v>43353.0</v>
      </c>
      <c r="C2333" s="23">
        <v>22943.030000000002</v>
      </c>
      <c r="D2333" s="24">
        <v>276.24</v>
      </c>
      <c r="E2333" s="24">
        <v>116.94930000000001</v>
      </c>
      <c r="F2333" s="24">
        <v>0.0</v>
      </c>
      <c r="G2333" s="15">
        <f t="shared" si="1"/>
        <v>9</v>
      </c>
      <c r="L2333" s="24">
        <f t="shared" si="2"/>
        <v>1900</v>
      </c>
    </row>
    <row r="2334">
      <c r="A2334" s="20" t="s">
        <v>428</v>
      </c>
      <c r="B2334" s="22">
        <v>43353.0</v>
      </c>
      <c r="C2334" s="24">
        <v>2397.8900000000003</v>
      </c>
      <c r="D2334" s="24">
        <v>31.560000000000002</v>
      </c>
      <c r="E2334" s="24">
        <v>134.28285</v>
      </c>
      <c r="F2334" s="24">
        <v>1.0</v>
      </c>
      <c r="G2334" s="15">
        <f t="shared" si="1"/>
        <v>9</v>
      </c>
      <c r="L2334" s="24">
        <f t="shared" si="2"/>
        <v>1900</v>
      </c>
    </row>
    <row r="2335">
      <c r="A2335" s="20" t="s">
        <v>429</v>
      </c>
      <c r="B2335" s="22">
        <v>43353.0</v>
      </c>
      <c r="C2335" s="23">
        <v>70246.82500000001</v>
      </c>
      <c r="D2335" s="24">
        <v>753.24</v>
      </c>
      <c r="E2335" s="24">
        <v>0.0</v>
      </c>
      <c r="F2335" s="24">
        <v>0.0</v>
      </c>
      <c r="G2335" s="15">
        <f t="shared" si="1"/>
        <v>9</v>
      </c>
      <c r="L2335" s="24">
        <f t="shared" si="2"/>
        <v>1899</v>
      </c>
    </row>
    <row r="2336">
      <c r="A2336" s="20" t="s">
        <v>429</v>
      </c>
      <c r="B2336" s="22">
        <v>43353.0</v>
      </c>
      <c r="C2336" s="23">
        <v>15339.225</v>
      </c>
      <c r="D2336" s="24">
        <v>186.16</v>
      </c>
      <c r="E2336" s="24">
        <v>0.0</v>
      </c>
      <c r="F2336" s="24">
        <v>1.0</v>
      </c>
      <c r="G2336" s="15">
        <f t="shared" si="1"/>
        <v>9</v>
      </c>
      <c r="L2336" s="24">
        <f t="shared" si="2"/>
        <v>1899</v>
      </c>
    </row>
    <row r="2337">
      <c r="A2337" s="20" t="s">
        <v>430</v>
      </c>
      <c r="B2337" s="22">
        <v>43353.0</v>
      </c>
      <c r="C2337" s="24">
        <v>1874.2350000000001</v>
      </c>
      <c r="D2337" s="24">
        <v>21.96</v>
      </c>
      <c r="E2337" s="24">
        <v>100.50885</v>
      </c>
      <c r="F2337" s="24">
        <v>0.0</v>
      </c>
      <c r="G2337" s="15">
        <f t="shared" si="1"/>
        <v>9</v>
      </c>
      <c r="L2337" s="24">
        <f t="shared" si="2"/>
        <v>1900</v>
      </c>
    </row>
    <row r="2338">
      <c r="A2338" s="20" t="s">
        <v>430</v>
      </c>
      <c r="B2338" s="22">
        <v>43353.0</v>
      </c>
      <c r="C2338" s="24">
        <v>1116.9950000000001</v>
      </c>
      <c r="D2338" s="24">
        <v>14.600000000000001</v>
      </c>
      <c r="E2338" s="24">
        <v>1214.25265</v>
      </c>
      <c r="F2338" s="24">
        <v>1.0</v>
      </c>
      <c r="G2338" s="15">
        <f t="shared" si="1"/>
        <v>9</v>
      </c>
      <c r="L2338" s="24">
        <f t="shared" si="2"/>
        <v>1903</v>
      </c>
    </row>
    <row r="2339">
      <c r="A2339" s="20" t="s">
        <v>431</v>
      </c>
      <c r="B2339" s="22">
        <v>43353.0</v>
      </c>
      <c r="C2339" s="23">
        <v>16736.445000000003</v>
      </c>
      <c r="D2339" s="24">
        <v>204.88000000000002</v>
      </c>
      <c r="E2339" s="24">
        <v>1360.39605</v>
      </c>
      <c r="F2339" s="24">
        <v>0.0</v>
      </c>
      <c r="G2339" s="15">
        <f t="shared" si="1"/>
        <v>9</v>
      </c>
      <c r="L2339" s="24">
        <f t="shared" si="2"/>
        <v>1903</v>
      </c>
    </row>
    <row r="2340">
      <c r="A2340" s="20" t="s">
        <v>431</v>
      </c>
      <c r="B2340" s="22">
        <v>43353.0</v>
      </c>
      <c r="C2340" s="23">
        <v>6292.000000000001</v>
      </c>
      <c r="D2340" s="24">
        <v>78.36000000000001</v>
      </c>
      <c r="E2340" s="24">
        <v>2109.21815</v>
      </c>
      <c r="F2340" s="24">
        <v>1.0</v>
      </c>
      <c r="G2340" s="15">
        <f t="shared" si="1"/>
        <v>9</v>
      </c>
      <c r="L2340" s="24">
        <f t="shared" si="2"/>
        <v>1905</v>
      </c>
    </row>
    <row r="2341">
      <c r="A2341" s="20" t="s">
        <v>432</v>
      </c>
      <c r="B2341" s="22">
        <v>43353.0</v>
      </c>
      <c r="C2341" s="24">
        <v>1643.2900000000002</v>
      </c>
      <c r="D2341" s="24">
        <v>22.16</v>
      </c>
      <c r="E2341" s="24">
        <v>80.45895</v>
      </c>
      <c r="F2341" s="24">
        <v>0.0</v>
      </c>
      <c r="G2341" s="15">
        <f t="shared" si="1"/>
        <v>9</v>
      </c>
      <c r="L2341" s="24">
        <f t="shared" si="2"/>
        <v>1900</v>
      </c>
    </row>
    <row r="2342">
      <c r="A2342" s="20" t="s">
        <v>432</v>
      </c>
      <c r="B2342" s="22">
        <v>43353.0</v>
      </c>
      <c r="C2342" s="24">
        <v>1157.6950000000002</v>
      </c>
      <c r="D2342" s="24">
        <v>20.6</v>
      </c>
      <c r="E2342" s="24">
        <v>703.3858</v>
      </c>
      <c r="F2342" s="24">
        <v>1.0</v>
      </c>
      <c r="G2342" s="15">
        <f t="shared" si="1"/>
        <v>9</v>
      </c>
      <c r="L2342" s="24">
        <f t="shared" si="2"/>
        <v>1901</v>
      </c>
    </row>
    <row r="2343">
      <c r="A2343" s="20" t="s">
        <v>433</v>
      </c>
      <c r="B2343" s="22">
        <v>43353.0</v>
      </c>
      <c r="C2343" s="24">
        <v>1365.9250000000002</v>
      </c>
      <c r="D2343" s="24">
        <v>16.240000000000002</v>
      </c>
      <c r="E2343" s="24">
        <v>0.0</v>
      </c>
      <c r="F2343" s="24">
        <v>0.0</v>
      </c>
      <c r="G2343" s="15">
        <f t="shared" si="1"/>
        <v>9</v>
      </c>
      <c r="L2343" s="24">
        <f t="shared" si="2"/>
        <v>1899</v>
      </c>
    </row>
    <row r="2344">
      <c r="A2344" s="20" t="s">
        <v>433</v>
      </c>
      <c r="B2344" s="22">
        <v>43353.0</v>
      </c>
      <c r="C2344" s="24">
        <v>461.2300000000001</v>
      </c>
      <c r="D2344" s="24">
        <v>6.36</v>
      </c>
      <c r="E2344" s="24">
        <v>0.0</v>
      </c>
      <c r="F2344" s="24">
        <v>1.0</v>
      </c>
      <c r="G2344" s="15">
        <f t="shared" si="1"/>
        <v>9</v>
      </c>
      <c r="L2344" s="24">
        <f t="shared" si="2"/>
        <v>1899</v>
      </c>
    </row>
    <row r="2345">
      <c r="A2345" s="20" t="s">
        <v>434</v>
      </c>
      <c r="B2345" s="22">
        <v>43353.0</v>
      </c>
      <c r="C2345" s="24">
        <v>2343.1650000000004</v>
      </c>
      <c r="D2345" s="24">
        <v>28.32</v>
      </c>
      <c r="E2345" s="24">
        <v>237.95265</v>
      </c>
      <c r="F2345" s="24">
        <v>0.0</v>
      </c>
      <c r="G2345" s="15">
        <f t="shared" si="1"/>
        <v>9</v>
      </c>
      <c r="L2345" s="24">
        <f t="shared" si="2"/>
        <v>1900</v>
      </c>
    </row>
    <row r="2346">
      <c r="A2346" s="20" t="s">
        <v>434</v>
      </c>
      <c r="B2346" s="22">
        <v>43353.0</v>
      </c>
      <c r="C2346" s="24">
        <v>576.6200000000001</v>
      </c>
      <c r="D2346" s="24">
        <v>6.800000000000001</v>
      </c>
      <c r="E2346" s="24">
        <v>550.4746</v>
      </c>
      <c r="F2346" s="24">
        <v>1.0</v>
      </c>
      <c r="G2346" s="15">
        <f t="shared" si="1"/>
        <v>9</v>
      </c>
      <c r="L2346" s="24">
        <f t="shared" si="2"/>
        <v>1901</v>
      </c>
    </row>
    <row r="2347">
      <c r="A2347" s="20" t="s">
        <v>435</v>
      </c>
      <c r="B2347" s="22">
        <v>43353.0</v>
      </c>
      <c r="C2347" s="23">
        <v>22687.83</v>
      </c>
      <c r="D2347" s="24">
        <v>268.84000000000003</v>
      </c>
      <c r="E2347" s="24">
        <v>352.86875000000003</v>
      </c>
      <c r="F2347" s="24">
        <v>0.0</v>
      </c>
      <c r="G2347" s="15">
        <f t="shared" si="1"/>
        <v>9</v>
      </c>
      <c r="L2347" s="24">
        <f t="shared" si="2"/>
        <v>1900</v>
      </c>
    </row>
    <row r="2348">
      <c r="A2348" s="20" t="s">
        <v>435</v>
      </c>
      <c r="B2348" s="22">
        <v>43353.0</v>
      </c>
      <c r="C2348" s="23">
        <v>5554.615</v>
      </c>
      <c r="D2348" s="24">
        <v>63.32000000000001</v>
      </c>
      <c r="E2348" s="24">
        <v>460.14540000000005</v>
      </c>
      <c r="F2348" s="24">
        <v>1.0</v>
      </c>
      <c r="G2348" s="15">
        <f t="shared" si="1"/>
        <v>9</v>
      </c>
      <c r="L2348" s="24">
        <f t="shared" si="2"/>
        <v>1901</v>
      </c>
    </row>
    <row r="2349">
      <c r="A2349" s="20" t="s">
        <v>436</v>
      </c>
      <c r="B2349" s="22">
        <v>43353.0</v>
      </c>
      <c r="C2349" s="23">
        <v>34300.035</v>
      </c>
      <c r="D2349" s="24">
        <v>481.1600000000001</v>
      </c>
      <c r="E2349" s="24">
        <v>2997.35345</v>
      </c>
      <c r="F2349" s="24">
        <v>0.0</v>
      </c>
      <c r="G2349" s="15">
        <f t="shared" si="1"/>
        <v>9</v>
      </c>
      <c r="L2349" s="24">
        <f t="shared" si="2"/>
        <v>1908</v>
      </c>
    </row>
    <row r="2350">
      <c r="A2350" s="20" t="s">
        <v>436</v>
      </c>
      <c r="B2350" s="22">
        <v>43353.0</v>
      </c>
      <c r="C2350" s="23">
        <v>24812.865000000005</v>
      </c>
      <c r="D2350" s="24">
        <v>361.04</v>
      </c>
      <c r="E2350" s="24">
        <v>17991.7413</v>
      </c>
      <c r="F2350" s="24">
        <v>1.0</v>
      </c>
      <c r="G2350" s="15">
        <f t="shared" si="1"/>
        <v>9</v>
      </c>
      <c r="L2350" s="24">
        <f t="shared" si="2"/>
        <v>1949</v>
      </c>
    </row>
    <row r="2351">
      <c r="A2351" s="20" t="s">
        <v>437</v>
      </c>
      <c r="B2351" s="22">
        <v>43353.0</v>
      </c>
      <c r="C2351" s="23">
        <v>9049.150000000001</v>
      </c>
      <c r="D2351" s="24">
        <v>104.80000000000001</v>
      </c>
      <c r="E2351" s="24">
        <v>0.0</v>
      </c>
      <c r="F2351" s="24">
        <v>0.0</v>
      </c>
      <c r="G2351" s="15">
        <f t="shared" si="1"/>
        <v>9</v>
      </c>
      <c r="L2351" s="24">
        <f t="shared" si="2"/>
        <v>1899</v>
      </c>
    </row>
    <row r="2352">
      <c r="A2352" s="20" t="s">
        <v>437</v>
      </c>
      <c r="B2352" s="22">
        <v>43353.0</v>
      </c>
      <c r="C2352" s="24">
        <v>2382.7650000000003</v>
      </c>
      <c r="D2352" s="24">
        <v>27.480000000000004</v>
      </c>
      <c r="E2352" s="24">
        <v>0.0</v>
      </c>
      <c r="F2352" s="24">
        <v>1.0</v>
      </c>
      <c r="G2352" s="15">
        <f t="shared" si="1"/>
        <v>9</v>
      </c>
      <c r="L2352" s="24">
        <f t="shared" si="2"/>
        <v>1899</v>
      </c>
    </row>
    <row r="2353">
      <c r="A2353" s="20" t="s">
        <v>438</v>
      </c>
      <c r="B2353" s="22">
        <v>43353.0</v>
      </c>
      <c r="C2353" s="23">
        <v>6858.775000000001</v>
      </c>
      <c r="D2353" s="24">
        <v>86.12</v>
      </c>
      <c r="E2353" s="24">
        <v>8.77955</v>
      </c>
      <c r="F2353" s="24">
        <v>0.0</v>
      </c>
      <c r="G2353" s="15">
        <f t="shared" si="1"/>
        <v>9</v>
      </c>
      <c r="L2353" s="24">
        <f t="shared" si="2"/>
        <v>1900</v>
      </c>
    </row>
    <row r="2354">
      <c r="A2354" s="20" t="s">
        <v>438</v>
      </c>
      <c r="B2354" s="22">
        <v>43353.0</v>
      </c>
      <c r="C2354" s="23">
        <v>3620.4300000000003</v>
      </c>
      <c r="D2354" s="24">
        <v>49.760000000000005</v>
      </c>
      <c r="E2354" s="24">
        <v>42.60880000000001</v>
      </c>
      <c r="F2354" s="24">
        <v>1.0</v>
      </c>
      <c r="G2354" s="15">
        <f t="shared" si="1"/>
        <v>9</v>
      </c>
      <c r="L2354" s="24">
        <f t="shared" si="2"/>
        <v>1900</v>
      </c>
    </row>
    <row r="2355">
      <c r="A2355" s="20" t="s">
        <v>439</v>
      </c>
      <c r="B2355" s="22">
        <v>43353.0</v>
      </c>
      <c r="C2355" s="24">
        <v>1416.5800000000002</v>
      </c>
      <c r="D2355" s="24">
        <v>16.6</v>
      </c>
      <c r="E2355" s="24">
        <v>94.31175</v>
      </c>
      <c r="F2355" s="24">
        <v>0.0</v>
      </c>
      <c r="G2355" s="15">
        <f t="shared" si="1"/>
        <v>9</v>
      </c>
      <c r="L2355" s="24">
        <f t="shared" si="2"/>
        <v>1900</v>
      </c>
    </row>
    <row r="2356">
      <c r="A2356" s="20" t="s">
        <v>439</v>
      </c>
      <c r="B2356" s="22">
        <v>43353.0</v>
      </c>
      <c r="C2356" s="24">
        <v>1000.7250000000001</v>
      </c>
      <c r="D2356" s="24">
        <v>11.64</v>
      </c>
      <c r="E2356" s="24">
        <v>1163.5910000000001</v>
      </c>
      <c r="F2356" s="24">
        <v>1.0</v>
      </c>
      <c r="G2356" s="15">
        <f t="shared" si="1"/>
        <v>9</v>
      </c>
      <c r="L2356" s="24">
        <f t="shared" si="2"/>
        <v>1903</v>
      </c>
    </row>
    <row r="2357">
      <c r="A2357" s="20" t="s">
        <v>427</v>
      </c>
      <c r="B2357" s="22">
        <v>43360.0</v>
      </c>
      <c r="C2357" s="23">
        <v>9062.625</v>
      </c>
      <c r="D2357" s="24">
        <v>102.88</v>
      </c>
      <c r="E2357" s="24">
        <v>199.02935000000002</v>
      </c>
      <c r="F2357" s="24">
        <v>0.0</v>
      </c>
      <c r="G2357" s="15">
        <f t="shared" si="1"/>
        <v>9</v>
      </c>
      <c r="L2357" s="24">
        <f t="shared" si="2"/>
        <v>1900</v>
      </c>
    </row>
    <row r="2358">
      <c r="A2358" s="20" t="s">
        <v>427</v>
      </c>
      <c r="B2358" s="22">
        <v>43360.0</v>
      </c>
      <c r="C2358" s="23">
        <v>3393.8300000000004</v>
      </c>
      <c r="D2358" s="24">
        <v>45.400000000000006</v>
      </c>
      <c r="E2358" s="24">
        <v>388.59275</v>
      </c>
      <c r="F2358" s="24">
        <v>1.0</v>
      </c>
      <c r="G2358" s="15">
        <f t="shared" si="1"/>
        <v>9</v>
      </c>
      <c r="L2358" s="24">
        <f t="shared" si="2"/>
        <v>1901</v>
      </c>
    </row>
    <row r="2359">
      <c r="A2359" s="20" t="s">
        <v>428</v>
      </c>
      <c r="B2359" s="22">
        <v>43360.0</v>
      </c>
      <c r="C2359" s="23">
        <v>21747.11</v>
      </c>
      <c r="D2359" s="24">
        <v>257.64000000000004</v>
      </c>
      <c r="E2359" s="24">
        <v>161.32155</v>
      </c>
      <c r="F2359" s="24">
        <v>0.0</v>
      </c>
      <c r="G2359" s="15">
        <f t="shared" si="1"/>
        <v>9</v>
      </c>
      <c r="L2359" s="24">
        <f t="shared" si="2"/>
        <v>1900</v>
      </c>
    </row>
    <row r="2360">
      <c r="A2360" s="20" t="s">
        <v>428</v>
      </c>
      <c r="B2360" s="22">
        <v>43360.0</v>
      </c>
      <c r="C2360" s="24">
        <v>2353.01</v>
      </c>
      <c r="D2360" s="24">
        <v>29.160000000000004</v>
      </c>
      <c r="E2360" s="24">
        <v>149.78990000000002</v>
      </c>
      <c r="F2360" s="24">
        <v>1.0</v>
      </c>
      <c r="G2360" s="15">
        <f t="shared" si="1"/>
        <v>9</v>
      </c>
      <c r="L2360" s="24">
        <f t="shared" si="2"/>
        <v>1900</v>
      </c>
    </row>
    <row r="2361">
      <c r="A2361" s="20" t="s">
        <v>429</v>
      </c>
      <c r="B2361" s="22">
        <v>43360.0</v>
      </c>
      <c r="C2361" s="23">
        <v>67776.225</v>
      </c>
      <c r="D2361" s="24">
        <v>713.08</v>
      </c>
      <c r="E2361" s="24">
        <v>0.0</v>
      </c>
      <c r="F2361" s="24">
        <v>0.0</v>
      </c>
      <c r="G2361" s="15">
        <f t="shared" si="1"/>
        <v>9</v>
      </c>
      <c r="L2361" s="24">
        <f t="shared" si="2"/>
        <v>1899</v>
      </c>
    </row>
    <row r="2362">
      <c r="A2362" s="20" t="s">
        <v>429</v>
      </c>
      <c r="B2362" s="22">
        <v>43360.0</v>
      </c>
      <c r="C2362" s="23">
        <v>14973.970000000001</v>
      </c>
      <c r="D2362" s="24">
        <v>177.4</v>
      </c>
      <c r="E2362" s="24">
        <v>0.0</v>
      </c>
      <c r="F2362" s="24">
        <v>1.0</v>
      </c>
      <c r="G2362" s="15">
        <f t="shared" si="1"/>
        <v>9</v>
      </c>
      <c r="L2362" s="24">
        <f t="shared" si="2"/>
        <v>1899</v>
      </c>
    </row>
    <row r="2363">
      <c r="A2363" s="20" t="s">
        <v>430</v>
      </c>
      <c r="B2363" s="22">
        <v>43360.0</v>
      </c>
      <c r="C2363" s="24">
        <v>1666.17</v>
      </c>
      <c r="D2363" s="24">
        <v>19.92</v>
      </c>
      <c r="E2363" s="24">
        <v>84.64495000000001</v>
      </c>
      <c r="F2363" s="24">
        <v>0.0</v>
      </c>
      <c r="G2363" s="15">
        <f t="shared" si="1"/>
        <v>9</v>
      </c>
      <c r="L2363" s="24">
        <f t="shared" si="2"/>
        <v>1900</v>
      </c>
    </row>
    <row r="2364">
      <c r="A2364" s="20" t="s">
        <v>430</v>
      </c>
      <c r="B2364" s="22">
        <v>43360.0</v>
      </c>
      <c r="C2364" s="24">
        <v>1075.305</v>
      </c>
      <c r="D2364" s="24">
        <v>13.680000000000001</v>
      </c>
      <c r="E2364" s="24">
        <v>986.35225</v>
      </c>
      <c r="F2364" s="24">
        <v>1.0</v>
      </c>
      <c r="G2364" s="15">
        <f t="shared" si="1"/>
        <v>9</v>
      </c>
      <c r="L2364" s="24">
        <f t="shared" si="2"/>
        <v>1902</v>
      </c>
    </row>
    <row r="2365">
      <c r="A2365" s="20" t="s">
        <v>431</v>
      </c>
      <c r="B2365" s="22">
        <v>43360.0</v>
      </c>
      <c r="C2365" s="23">
        <v>15549.710000000001</v>
      </c>
      <c r="D2365" s="24">
        <v>188.84000000000003</v>
      </c>
      <c r="E2365" s="24">
        <v>1349.23685</v>
      </c>
      <c r="F2365" s="24">
        <v>0.0</v>
      </c>
      <c r="G2365" s="15">
        <f t="shared" si="1"/>
        <v>9</v>
      </c>
      <c r="L2365" s="24">
        <f t="shared" si="2"/>
        <v>1903</v>
      </c>
    </row>
    <row r="2366">
      <c r="A2366" s="20" t="s">
        <v>431</v>
      </c>
      <c r="B2366" s="22">
        <v>43360.0</v>
      </c>
      <c r="C2366" s="23">
        <v>5788.64</v>
      </c>
      <c r="D2366" s="24">
        <v>72.60000000000001</v>
      </c>
      <c r="E2366" s="24">
        <v>2286.271</v>
      </c>
      <c r="F2366" s="24">
        <v>1.0</v>
      </c>
      <c r="G2366" s="15">
        <f t="shared" si="1"/>
        <v>9</v>
      </c>
      <c r="L2366" s="24">
        <f t="shared" si="2"/>
        <v>1906</v>
      </c>
    </row>
    <row r="2367">
      <c r="A2367" s="20" t="s">
        <v>432</v>
      </c>
      <c r="B2367" s="22">
        <v>43360.0</v>
      </c>
      <c r="C2367" s="24">
        <v>1345.795</v>
      </c>
      <c r="D2367" s="24">
        <v>18.48</v>
      </c>
      <c r="E2367" s="24">
        <v>66.0699</v>
      </c>
      <c r="F2367" s="24">
        <v>0.0</v>
      </c>
      <c r="G2367" s="15">
        <f t="shared" si="1"/>
        <v>9</v>
      </c>
      <c r="L2367" s="24">
        <f t="shared" si="2"/>
        <v>1900</v>
      </c>
    </row>
    <row r="2368">
      <c r="A2368" s="20" t="s">
        <v>432</v>
      </c>
      <c r="B2368" s="22">
        <v>43360.0</v>
      </c>
      <c r="C2368" s="24">
        <v>955.0200000000001</v>
      </c>
      <c r="D2368" s="24">
        <v>16.32</v>
      </c>
      <c r="E2368" s="24">
        <v>540.3242</v>
      </c>
      <c r="F2368" s="24">
        <v>1.0</v>
      </c>
      <c r="G2368" s="15">
        <f t="shared" si="1"/>
        <v>9</v>
      </c>
      <c r="L2368" s="24">
        <f t="shared" si="2"/>
        <v>1901</v>
      </c>
    </row>
    <row r="2369">
      <c r="A2369" s="20" t="s">
        <v>433</v>
      </c>
      <c r="B2369" s="22">
        <v>43360.0</v>
      </c>
      <c r="C2369" s="24">
        <v>1268.41</v>
      </c>
      <c r="D2369" s="24">
        <v>14.64</v>
      </c>
      <c r="E2369" s="24">
        <v>0.0</v>
      </c>
      <c r="F2369" s="24">
        <v>0.0</v>
      </c>
      <c r="G2369" s="15">
        <f t="shared" si="1"/>
        <v>9</v>
      </c>
      <c r="L2369" s="24">
        <f t="shared" si="2"/>
        <v>1899</v>
      </c>
    </row>
    <row r="2370">
      <c r="A2370" s="20" t="s">
        <v>433</v>
      </c>
      <c r="B2370" s="22">
        <v>43360.0</v>
      </c>
      <c r="C2370" s="24">
        <v>387.86000000000007</v>
      </c>
      <c r="D2370" s="24">
        <v>4.84</v>
      </c>
      <c r="E2370" s="24">
        <v>0.0</v>
      </c>
      <c r="F2370" s="24">
        <v>1.0</v>
      </c>
      <c r="G2370" s="15">
        <f t="shared" si="1"/>
        <v>9</v>
      </c>
      <c r="L2370" s="24">
        <f t="shared" si="2"/>
        <v>1899</v>
      </c>
    </row>
    <row r="2371">
      <c r="A2371" s="20" t="s">
        <v>434</v>
      </c>
      <c r="B2371" s="22">
        <v>43360.0</v>
      </c>
      <c r="C2371" s="24">
        <v>2280.1900000000005</v>
      </c>
      <c r="D2371" s="24">
        <v>27.960000000000004</v>
      </c>
      <c r="E2371" s="24">
        <v>243.0428</v>
      </c>
      <c r="F2371" s="24">
        <v>0.0</v>
      </c>
      <c r="G2371" s="15">
        <f t="shared" si="1"/>
        <v>9</v>
      </c>
      <c r="L2371" s="24">
        <f t="shared" si="2"/>
        <v>1900</v>
      </c>
    </row>
    <row r="2372">
      <c r="A2372" s="20" t="s">
        <v>434</v>
      </c>
      <c r="B2372" s="22">
        <v>43360.0</v>
      </c>
      <c r="C2372" s="24">
        <v>576.8950000000001</v>
      </c>
      <c r="D2372" s="24">
        <v>7.2</v>
      </c>
      <c r="E2372" s="24">
        <v>700.6987</v>
      </c>
      <c r="F2372" s="24">
        <v>1.0</v>
      </c>
      <c r="G2372" s="15">
        <f t="shared" si="1"/>
        <v>9</v>
      </c>
      <c r="L2372" s="24">
        <f t="shared" si="2"/>
        <v>1901</v>
      </c>
    </row>
    <row r="2373">
      <c r="A2373" s="20" t="s">
        <v>435</v>
      </c>
      <c r="B2373" s="22">
        <v>43360.0</v>
      </c>
      <c r="C2373" s="23">
        <v>25536.445000000003</v>
      </c>
      <c r="D2373" s="24">
        <v>292.52</v>
      </c>
      <c r="E2373" s="24">
        <v>337.89275000000004</v>
      </c>
      <c r="F2373" s="24">
        <v>0.0</v>
      </c>
      <c r="G2373" s="15">
        <f t="shared" si="1"/>
        <v>9</v>
      </c>
      <c r="L2373" s="24">
        <f t="shared" si="2"/>
        <v>1900</v>
      </c>
    </row>
    <row r="2374">
      <c r="A2374" s="20" t="s">
        <v>435</v>
      </c>
      <c r="B2374" s="22">
        <v>43360.0</v>
      </c>
      <c r="C2374" s="23">
        <v>6059.185000000001</v>
      </c>
      <c r="D2374" s="24">
        <v>71.72000000000001</v>
      </c>
      <c r="E2374" s="24">
        <v>450.3759</v>
      </c>
      <c r="F2374" s="24">
        <v>1.0</v>
      </c>
      <c r="G2374" s="15">
        <f t="shared" si="1"/>
        <v>9</v>
      </c>
      <c r="L2374" s="24">
        <f t="shared" si="2"/>
        <v>1901</v>
      </c>
    </row>
    <row r="2375">
      <c r="A2375" s="20" t="s">
        <v>436</v>
      </c>
      <c r="B2375" s="22">
        <v>43360.0</v>
      </c>
      <c r="C2375" s="23">
        <v>34166.055</v>
      </c>
      <c r="D2375" s="24">
        <v>473.84</v>
      </c>
      <c r="E2375" s="24">
        <v>3148.2490000000003</v>
      </c>
      <c r="F2375" s="24">
        <v>0.0</v>
      </c>
      <c r="G2375" s="15">
        <f t="shared" si="1"/>
        <v>9</v>
      </c>
      <c r="L2375" s="24">
        <f t="shared" si="2"/>
        <v>1908</v>
      </c>
    </row>
    <row r="2376">
      <c r="A2376" s="20" t="s">
        <v>436</v>
      </c>
      <c r="B2376" s="22">
        <v>43360.0</v>
      </c>
      <c r="C2376" s="23">
        <v>23479.335</v>
      </c>
      <c r="D2376" s="24">
        <v>342.96000000000004</v>
      </c>
      <c r="E2376" s="24">
        <v>19523.71785</v>
      </c>
      <c r="F2376" s="24">
        <v>1.0</v>
      </c>
      <c r="G2376" s="15">
        <f t="shared" si="1"/>
        <v>9</v>
      </c>
      <c r="L2376" s="24">
        <f t="shared" si="2"/>
        <v>1953</v>
      </c>
    </row>
    <row r="2377">
      <c r="A2377" s="20" t="s">
        <v>437</v>
      </c>
      <c r="B2377" s="22">
        <v>43360.0</v>
      </c>
      <c r="C2377" s="23">
        <v>7530.215</v>
      </c>
      <c r="D2377" s="24">
        <v>85.92000000000002</v>
      </c>
      <c r="E2377" s="24">
        <v>0.0</v>
      </c>
      <c r="F2377" s="24">
        <v>0.0</v>
      </c>
      <c r="G2377" s="15">
        <f t="shared" si="1"/>
        <v>9</v>
      </c>
      <c r="L2377" s="24">
        <f t="shared" si="2"/>
        <v>1899</v>
      </c>
    </row>
    <row r="2378">
      <c r="A2378" s="20" t="s">
        <v>437</v>
      </c>
      <c r="B2378" s="22">
        <v>43360.0</v>
      </c>
      <c r="C2378" s="24">
        <v>1823.4150000000002</v>
      </c>
      <c r="D2378" s="24">
        <v>21.8</v>
      </c>
      <c r="E2378" s="24">
        <v>0.0</v>
      </c>
      <c r="F2378" s="24">
        <v>1.0</v>
      </c>
      <c r="G2378" s="15">
        <f t="shared" si="1"/>
        <v>9</v>
      </c>
      <c r="L2378" s="24">
        <f t="shared" si="2"/>
        <v>1899</v>
      </c>
    </row>
    <row r="2379">
      <c r="A2379" s="20" t="s">
        <v>438</v>
      </c>
      <c r="B2379" s="22">
        <v>43360.0</v>
      </c>
      <c r="C2379" s="23">
        <v>6211.4800000000005</v>
      </c>
      <c r="D2379" s="24">
        <v>79.24000000000001</v>
      </c>
      <c r="E2379" s="24">
        <v>12.91485</v>
      </c>
      <c r="F2379" s="24">
        <v>0.0</v>
      </c>
      <c r="G2379" s="15">
        <f t="shared" si="1"/>
        <v>9</v>
      </c>
      <c r="L2379" s="24">
        <f t="shared" si="2"/>
        <v>1900</v>
      </c>
    </row>
    <row r="2380">
      <c r="A2380" s="20" t="s">
        <v>438</v>
      </c>
      <c r="B2380" s="22">
        <v>43360.0</v>
      </c>
      <c r="C2380" s="23">
        <v>3497.01</v>
      </c>
      <c r="D2380" s="24">
        <v>46.96000000000001</v>
      </c>
      <c r="E2380" s="24">
        <v>63.0513</v>
      </c>
      <c r="F2380" s="24">
        <v>1.0</v>
      </c>
      <c r="G2380" s="15">
        <f t="shared" si="1"/>
        <v>9</v>
      </c>
      <c r="L2380" s="24">
        <f t="shared" si="2"/>
        <v>1900</v>
      </c>
    </row>
    <row r="2381">
      <c r="A2381" s="20" t="s">
        <v>439</v>
      </c>
      <c r="B2381" s="22">
        <v>43360.0</v>
      </c>
      <c r="C2381" s="23">
        <v>3193.7400000000002</v>
      </c>
      <c r="D2381" s="24">
        <v>38.080000000000005</v>
      </c>
      <c r="E2381" s="24">
        <v>200.81490000000002</v>
      </c>
      <c r="F2381" s="24">
        <v>0.0</v>
      </c>
      <c r="G2381" s="15">
        <f t="shared" si="1"/>
        <v>9</v>
      </c>
      <c r="L2381" s="24">
        <f t="shared" si="2"/>
        <v>1900</v>
      </c>
    </row>
    <row r="2382">
      <c r="A2382" s="20" t="s">
        <v>439</v>
      </c>
      <c r="B2382" s="22">
        <v>43360.0</v>
      </c>
      <c r="C2382" s="24">
        <v>2444.09</v>
      </c>
      <c r="D2382" s="24">
        <v>28.04</v>
      </c>
      <c r="E2382" s="24">
        <v>1823.6276500000001</v>
      </c>
      <c r="F2382" s="24">
        <v>1.0</v>
      </c>
      <c r="G2382" s="15">
        <f t="shared" si="1"/>
        <v>9</v>
      </c>
      <c r="L2382" s="24">
        <f t="shared" si="2"/>
        <v>1904</v>
      </c>
    </row>
    <row r="2383">
      <c r="A2383" s="20" t="s">
        <v>427</v>
      </c>
      <c r="B2383" s="22">
        <v>43367.0</v>
      </c>
      <c r="C2383" s="23">
        <v>12161.93</v>
      </c>
      <c r="D2383" s="24">
        <v>134.64000000000001</v>
      </c>
      <c r="E2383" s="24">
        <v>378.9877</v>
      </c>
      <c r="F2383" s="24">
        <v>0.0</v>
      </c>
      <c r="G2383" s="15">
        <f t="shared" si="1"/>
        <v>9</v>
      </c>
      <c r="L2383" s="24">
        <f t="shared" si="2"/>
        <v>1901</v>
      </c>
    </row>
    <row r="2384">
      <c r="A2384" s="20" t="s">
        <v>427</v>
      </c>
      <c r="B2384" s="22">
        <v>43367.0</v>
      </c>
      <c r="C2384" s="23">
        <v>4958.360000000001</v>
      </c>
      <c r="D2384" s="24">
        <v>65.64</v>
      </c>
      <c r="E2384" s="24">
        <v>783.8714</v>
      </c>
      <c r="F2384" s="24">
        <v>1.0</v>
      </c>
      <c r="G2384" s="15">
        <f t="shared" si="1"/>
        <v>9</v>
      </c>
      <c r="L2384" s="24">
        <f t="shared" si="2"/>
        <v>1902</v>
      </c>
    </row>
    <row r="2385">
      <c r="A2385" s="20" t="s">
        <v>428</v>
      </c>
      <c r="B2385" s="22">
        <v>43367.0</v>
      </c>
      <c r="C2385" s="23">
        <v>26369.97</v>
      </c>
      <c r="D2385" s="24">
        <v>315.40000000000003</v>
      </c>
      <c r="E2385" s="24">
        <v>152.9957</v>
      </c>
      <c r="F2385" s="24">
        <v>0.0</v>
      </c>
      <c r="G2385" s="15">
        <f t="shared" si="1"/>
        <v>9</v>
      </c>
      <c r="L2385" s="24">
        <f t="shared" si="2"/>
        <v>1900</v>
      </c>
    </row>
    <row r="2386">
      <c r="A2386" s="20" t="s">
        <v>428</v>
      </c>
      <c r="B2386" s="22">
        <v>43367.0</v>
      </c>
      <c r="C2386" s="24">
        <v>2880.7900000000004</v>
      </c>
      <c r="D2386" s="24">
        <v>37.12</v>
      </c>
      <c r="E2386" s="24">
        <v>154.7065</v>
      </c>
      <c r="F2386" s="24">
        <v>1.0</v>
      </c>
      <c r="G2386" s="15">
        <f t="shared" si="1"/>
        <v>9</v>
      </c>
      <c r="L2386" s="24">
        <f t="shared" si="2"/>
        <v>1900</v>
      </c>
    </row>
    <row r="2387">
      <c r="A2387" s="20" t="s">
        <v>429</v>
      </c>
      <c r="B2387" s="22">
        <v>43367.0</v>
      </c>
      <c r="C2387" s="23">
        <v>73749.335</v>
      </c>
      <c r="D2387" s="24">
        <v>799.24</v>
      </c>
      <c r="E2387" s="24">
        <v>0.0</v>
      </c>
      <c r="F2387" s="24">
        <v>0.0</v>
      </c>
      <c r="G2387" s="15">
        <f t="shared" si="1"/>
        <v>9</v>
      </c>
      <c r="L2387" s="24">
        <f t="shared" si="2"/>
        <v>1899</v>
      </c>
    </row>
    <row r="2388">
      <c r="A2388" s="20" t="s">
        <v>429</v>
      </c>
      <c r="B2388" s="22">
        <v>43367.0</v>
      </c>
      <c r="C2388" s="23">
        <v>17285.345</v>
      </c>
      <c r="D2388" s="24">
        <v>202.28</v>
      </c>
      <c r="E2388" s="24">
        <v>0.0</v>
      </c>
      <c r="F2388" s="24">
        <v>1.0</v>
      </c>
      <c r="G2388" s="15">
        <f t="shared" si="1"/>
        <v>9</v>
      </c>
      <c r="L2388" s="24">
        <f t="shared" si="2"/>
        <v>1899</v>
      </c>
    </row>
    <row r="2389">
      <c r="A2389" s="20" t="s">
        <v>430</v>
      </c>
      <c r="B2389" s="22">
        <v>43367.0</v>
      </c>
      <c r="C2389" s="24">
        <v>998.6350000000001</v>
      </c>
      <c r="D2389" s="24">
        <v>11.72</v>
      </c>
      <c r="E2389" s="24">
        <v>62.67625</v>
      </c>
      <c r="F2389" s="24">
        <v>0.0</v>
      </c>
      <c r="G2389" s="15">
        <f t="shared" si="1"/>
        <v>9</v>
      </c>
      <c r="L2389" s="24">
        <f t="shared" si="2"/>
        <v>1900</v>
      </c>
    </row>
    <row r="2390">
      <c r="A2390" s="20" t="s">
        <v>430</v>
      </c>
      <c r="B2390" s="22">
        <v>43367.0</v>
      </c>
      <c r="C2390" s="24">
        <v>647.955</v>
      </c>
      <c r="D2390" s="24">
        <v>8.08</v>
      </c>
      <c r="E2390" s="24">
        <v>704.01565</v>
      </c>
      <c r="F2390" s="24">
        <v>1.0</v>
      </c>
      <c r="G2390" s="15">
        <f t="shared" si="1"/>
        <v>9</v>
      </c>
      <c r="L2390" s="24">
        <f t="shared" si="2"/>
        <v>1901</v>
      </c>
    </row>
    <row r="2391">
      <c r="A2391" s="20" t="s">
        <v>431</v>
      </c>
      <c r="B2391" s="22">
        <v>43367.0</v>
      </c>
      <c r="C2391" s="23">
        <v>20093.975000000002</v>
      </c>
      <c r="D2391" s="24">
        <v>245.36</v>
      </c>
      <c r="E2391" s="24">
        <v>1600.5996499999999</v>
      </c>
      <c r="F2391" s="24">
        <v>0.0</v>
      </c>
      <c r="G2391" s="15">
        <f t="shared" si="1"/>
        <v>9</v>
      </c>
      <c r="L2391" s="24">
        <f t="shared" si="2"/>
        <v>1904</v>
      </c>
    </row>
    <row r="2392">
      <c r="A2392" s="20" t="s">
        <v>431</v>
      </c>
      <c r="B2392" s="22">
        <v>43367.0</v>
      </c>
      <c r="C2392" s="23">
        <v>7652.095</v>
      </c>
      <c r="D2392" s="24">
        <v>97.96000000000001</v>
      </c>
      <c r="E2392" s="24">
        <v>2648.32425</v>
      </c>
      <c r="F2392" s="24">
        <v>1.0</v>
      </c>
      <c r="G2392" s="15">
        <f t="shared" si="1"/>
        <v>9</v>
      </c>
      <c r="L2392" s="24">
        <f t="shared" si="2"/>
        <v>1907</v>
      </c>
    </row>
    <row r="2393">
      <c r="A2393" s="20" t="s">
        <v>432</v>
      </c>
      <c r="B2393" s="22">
        <v>43367.0</v>
      </c>
      <c r="C2393" s="24">
        <v>1804.935</v>
      </c>
      <c r="D2393" s="24">
        <v>25.84</v>
      </c>
      <c r="E2393" s="24">
        <v>81.367</v>
      </c>
      <c r="F2393" s="24">
        <v>0.0</v>
      </c>
      <c r="G2393" s="15">
        <f t="shared" si="1"/>
        <v>9</v>
      </c>
      <c r="L2393" s="24">
        <f t="shared" si="2"/>
        <v>1900</v>
      </c>
    </row>
    <row r="2394">
      <c r="A2394" s="20" t="s">
        <v>432</v>
      </c>
      <c r="B2394" s="22">
        <v>43367.0</v>
      </c>
      <c r="C2394" s="24">
        <v>1317.9650000000001</v>
      </c>
      <c r="D2394" s="24">
        <v>22.040000000000003</v>
      </c>
      <c r="E2394" s="24">
        <v>511.62215000000003</v>
      </c>
      <c r="F2394" s="24">
        <v>1.0</v>
      </c>
      <c r="G2394" s="15">
        <f t="shared" si="1"/>
        <v>9</v>
      </c>
      <c r="L2394" s="24">
        <f t="shared" si="2"/>
        <v>1901</v>
      </c>
    </row>
    <row r="2395">
      <c r="A2395" s="20" t="s">
        <v>433</v>
      </c>
      <c r="B2395" s="22">
        <v>43367.0</v>
      </c>
      <c r="C2395" s="24">
        <v>1477.575</v>
      </c>
      <c r="D2395" s="24">
        <v>16.44</v>
      </c>
      <c r="E2395" s="24">
        <v>0.0</v>
      </c>
      <c r="F2395" s="24">
        <v>0.0</v>
      </c>
      <c r="G2395" s="15">
        <f t="shared" si="1"/>
        <v>9</v>
      </c>
      <c r="L2395" s="24">
        <f t="shared" si="2"/>
        <v>1899</v>
      </c>
    </row>
    <row r="2396">
      <c r="A2396" s="20" t="s">
        <v>433</v>
      </c>
      <c r="B2396" s="22">
        <v>43367.0</v>
      </c>
      <c r="C2396" s="24">
        <v>486.0350000000001</v>
      </c>
      <c r="D2396" s="24">
        <v>6.48</v>
      </c>
      <c r="E2396" s="24">
        <v>0.0</v>
      </c>
      <c r="F2396" s="24">
        <v>1.0</v>
      </c>
      <c r="G2396" s="15">
        <f t="shared" si="1"/>
        <v>9</v>
      </c>
      <c r="L2396" s="24">
        <f t="shared" si="2"/>
        <v>1899</v>
      </c>
    </row>
    <row r="2397">
      <c r="A2397" s="20" t="s">
        <v>434</v>
      </c>
      <c r="B2397" s="22">
        <v>43367.0</v>
      </c>
      <c r="C2397" s="24">
        <v>2489.3</v>
      </c>
      <c r="D2397" s="24">
        <v>30.200000000000003</v>
      </c>
      <c r="E2397" s="24">
        <v>263.43785</v>
      </c>
      <c r="F2397" s="24">
        <v>0.0</v>
      </c>
      <c r="G2397" s="15">
        <f t="shared" si="1"/>
        <v>9</v>
      </c>
      <c r="L2397" s="24">
        <f t="shared" si="2"/>
        <v>1900</v>
      </c>
    </row>
    <row r="2398">
      <c r="A2398" s="20" t="s">
        <v>434</v>
      </c>
      <c r="B2398" s="22">
        <v>43367.0</v>
      </c>
      <c r="C2398" s="24">
        <v>672.815</v>
      </c>
      <c r="D2398" s="24">
        <v>8.72</v>
      </c>
      <c r="E2398" s="24">
        <v>764.5716</v>
      </c>
      <c r="F2398" s="24">
        <v>1.0</v>
      </c>
      <c r="G2398" s="15">
        <f t="shared" si="1"/>
        <v>9</v>
      </c>
      <c r="L2398" s="24">
        <f t="shared" si="2"/>
        <v>1902</v>
      </c>
    </row>
    <row r="2399">
      <c r="A2399" s="20" t="s">
        <v>435</v>
      </c>
      <c r="B2399" s="22">
        <v>43367.0</v>
      </c>
      <c r="C2399" s="23">
        <v>31185.550000000003</v>
      </c>
      <c r="D2399" s="24">
        <v>364.40000000000003</v>
      </c>
      <c r="E2399" s="24">
        <v>360.45295000000004</v>
      </c>
      <c r="F2399" s="24">
        <v>0.0</v>
      </c>
      <c r="G2399" s="15">
        <f t="shared" si="1"/>
        <v>9</v>
      </c>
      <c r="L2399" s="24">
        <f t="shared" si="2"/>
        <v>1900</v>
      </c>
    </row>
    <row r="2400">
      <c r="A2400" s="20" t="s">
        <v>435</v>
      </c>
      <c r="B2400" s="22">
        <v>43367.0</v>
      </c>
      <c r="C2400" s="23">
        <v>7726.29</v>
      </c>
      <c r="D2400" s="24">
        <v>90.80000000000001</v>
      </c>
      <c r="E2400" s="24">
        <v>471.85774999999995</v>
      </c>
      <c r="F2400" s="24">
        <v>1.0</v>
      </c>
      <c r="G2400" s="15">
        <f t="shared" si="1"/>
        <v>9</v>
      </c>
      <c r="L2400" s="24">
        <f t="shared" si="2"/>
        <v>1901</v>
      </c>
    </row>
    <row r="2401">
      <c r="A2401" s="20" t="s">
        <v>436</v>
      </c>
      <c r="B2401" s="22">
        <v>43367.0</v>
      </c>
      <c r="C2401" s="23">
        <v>39659.51</v>
      </c>
      <c r="D2401" s="24">
        <v>557.52</v>
      </c>
      <c r="E2401" s="24">
        <v>3551.77615</v>
      </c>
      <c r="F2401" s="24">
        <v>0.0</v>
      </c>
      <c r="G2401" s="15">
        <f t="shared" si="1"/>
        <v>9</v>
      </c>
      <c r="L2401" s="24">
        <f t="shared" si="2"/>
        <v>1909</v>
      </c>
    </row>
    <row r="2402">
      <c r="A2402" s="20" t="s">
        <v>436</v>
      </c>
      <c r="B2402" s="22">
        <v>43367.0</v>
      </c>
      <c r="C2402" s="23">
        <v>27539.93</v>
      </c>
      <c r="D2402" s="24">
        <v>415.76000000000005</v>
      </c>
      <c r="E2402" s="24">
        <v>21327.034949999997</v>
      </c>
      <c r="F2402" s="24">
        <v>1.0</v>
      </c>
      <c r="G2402" s="15">
        <f t="shared" si="1"/>
        <v>9</v>
      </c>
      <c r="L2402" s="24">
        <f t="shared" si="2"/>
        <v>1958</v>
      </c>
    </row>
    <row r="2403">
      <c r="A2403" s="20" t="s">
        <v>437</v>
      </c>
      <c r="B2403" s="22">
        <v>43367.0</v>
      </c>
      <c r="C2403" s="23">
        <v>6664.295</v>
      </c>
      <c r="D2403" s="24">
        <v>76.16000000000001</v>
      </c>
      <c r="E2403" s="24">
        <v>0.0</v>
      </c>
      <c r="F2403" s="24">
        <v>0.0</v>
      </c>
      <c r="G2403" s="15">
        <f t="shared" si="1"/>
        <v>9</v>
      </c>
      <c r="L2403" s="24">
        <f t="shared" si="2"/>
        <v>1899</v>
      </c>
    </row>
    <row r="2404">
      <c r="A2404" s="20" t="s">
        <v>437</v>
      </c>
      <c r="B2404" s="22">
        <v>43367.0</v>
      </c>
      <c r="C2404" s="24">
        <v>1615.185</v>
      </c>
      <c r="D2404" s="24">
        <v>19.16</v>
      </c>
      <c r="E2404" s="24">
        <v>0.0</v>
      </c>
      <c r="F2404" s="24">
        <v>1.0</v>
      </c>
      <c r="G2404" s="15">
        <f t="shared" si="1"/>
        <v>9</v>
      </c>
      <c r="L2404" s="24">
        <f t="shared" si="2"/>
        <v>1899</v>
      </c>
    </row>
    <row r="2405">
      <c r="A2405" s="20" t="s">
        <v>438</v>
      </c>
      <c r="B2405" s="22">
        <v>43367.0</v>
      </c>
      <c r="C2405" s="23">
        <v>7026.8</v>
      </c>
      <c r="D2405" s="24">
        <v>87.68</v>
      </c>
      <c r="E2405" s="24">
        <v>13.4212</v>
      </c>
      <c r="F2405" s="24">
        <v>0.0</v>
      </c>
      <c r="G2405" s="15">
        <f t="shared" si="1"/>
        <v>9</v>
      </c>
      <c r="L2405" s="24">
        <f t="shared" si="2"/>
        <v>1900</v>
      </c>
    </row>
    <row r="2406">
      <c r="A2406" s="20" t="s">
        <v>438</v>
      </c>
      <c r="B2406" s="22">
        <v>43367.0</v>
      </c>
      <c r="C2406" s="23">
        <v>3788.895</v>
      </c>
      <c r="D2406" s="24">
        <v>51.120000000000005</v>
      </c>
      <c r="E2406" s="24">
        <v>65.17355</v>
      </c>
      <c r="F2406" s="24">
        <v>1.0</v>
      </c>
      <c r="G2406" s="15">
        <f t="shared" si="1"/>
        <v>9</v>
      </c>
      <c r="L2406" s="24">
        <f t="shared" si="2"/>
        <v>1900</v>
      </c>
    </row>
    <row r="2407">
      <c r="A2407" s="20" t="s">
        <v>439</v>
      </c>
      <c r="B2407" s="22">
        <v>43367.0</v>
      </c>
      <c r="C2407" s="23">
        <v>4472.325000000001</v>
      </c>
      <c r="D2407" s="24">
        <v>44.400000000000006</v>
      </c>
      <c r="E2407" s="24">
        <v>283.55795</v>
      </c>
      <c r="F2407" s="24">
        <v>0.0</v>
      </c>
      <c r="G2407" s="15">
        <f t="shared" si="1"/>
        <v>9</v>
      </c>
      <c r="L2407" s="24">
        <f t="shared" si="2"/>
        <v>1900</v>
      </c>
    </row>
    <row r="2408">
      <c r="A2408" s="20" t="s">
        <v>439</v>
      </c>
      <c r="B2408" s="22">
        <v>43367.0</v>
      </c>
      <c r="C2408" s="24">
        <v>2791.1400000000003</v>
      </c>
      <c r="D2408" s="24">
        <v>26.92</v>
      </c>
      <c r="E2408" s="24">
        <v>3179.8663</v>
      </c>
      <c r="F2408" s="24">
        <v>1.0</v>
      </c>
      <c r="G2408" s="15">
        <f t="shared" si="1"/>
        <v>9</v>
      </c>
      <c r="L2408" s="24">
        <f t="shared" si="2"/>
        <v>1908</v>
      </c>
    </row>
    <row r="2409">
      <c r="A2409" s="20" t="s">
        <v>427</v>
      </c>
      <c r="B2409" s="22">
        <v>43374.0</v>
      </c>
      <c r="C2409" s="23">
        <v>13119.59</v>
      </c>
      <c r="D2409" s="24">
        <v>154.32000000000002</v>
      </c>
      <c r="E2409" s="24">
        <v>246.2837</v>
      </c>
      <c r="F2409" s="24">
        <v>0.0</v>
      </c>
      <c r="G2409" s="15">
        <f t="shared" si="1"/>
        <v>10</v>
      </c>
      <c r="L2409" s="24">
        <f t="shared" si="2"/>
        <v>1900</v>
      </c>
    </row>
    <row r="2410">
      <c r="A2410" s="20" t="s">
        <v>427</v>
      </c>
      <c r="B2410" s="22">
        <v>43374.0</v>
      </c>
      <c r="C2410" s="23">
        <v>5283.795</v>
      </c>
      <c r="D2410" s="24">
        <v>67.56</v>
      </c>
      <c r="E2410" s="24">
        <v>479.08315000000005</v>
      </c>
      <c r="F2410" s="24">
        <v>1.0</v>
      </c>
      <c r="G2410" s="15">
        <f t="shared" si="1"/>
        <v>10</v>
      </c>
      <c r="L2410" s="24">
        <f t="shared" si="2"/>
        <v>1901</v>
      </c>
    </row>
    <row r="2411">
      <c r="A2411" s="20" t="s">
        <v>428</v>
      </c>
      <c r="B2411" s="22">
        <v>43374.0</v>
      </c>
      <c r="C2411" s="23">
        <v>23399.420000000002</v>
      </c>
      <c r="D2411" s="24">
        <v>281.8</v>
      </c>
      <c r="E2411" s="24">
        <v>114.93299999999999</v>
      </c>
      <c r="F2411" s="24">
        <v>0.0</v>
      </c>
      <c r="G2411" s="15">
        <f t="shared" si="1"/>
        <v>10</v>
      </c>
      <c r="L2411" s="24">
        <f t="shared" si="2"/>
        <v>1900</v>
      </c>
    </row>
    <row r="2412">
      <c r="A2412" s="20" t="s">
        <v>428</v>
      </c>
      <c r="B2412" s="22">
        <v>43374.0</v>
      </c>
      <c r="C2412" s="24">
        <v>2218.205</v>
      </c>
      <c r="D2412" s="24">
        <v>26.0</v>
      </c>
      <c r="E2412" s="24">
        <v>124.61735</v>
      </c>
      <c r="F2412" s="24">
        <v>1.0</v>
      </c>
      <c r="G2412" s="15">
        <f t="shared" si="1"/>
        <v>10</v>
      </c>
      <c r="L2412" s="24">
        <f t="shared" si="2"/>
        <v>1900</v>
      </c>
    </row>
    <row r="2413">
      <c r="A2413" s="20" t="s">
        <v>429</v>
      </c>
      <c r="B2413" s="22">
        <v>43374.0</v>
      </c>
      <c r="C2413" s="23">
        <v>76677.20500000002</v>
      </c>
      <c r="D2413" s="24">
        <v>829.9200000000001</v>
      </c>
      <c r="E2413" s="24">
        <v>0.0</v>
      </c>
      <c r="F2413" s="24">
        <v>0.0</v>
      </c>
      <c r="G2413" s="15">
        <f t="shared" si="1"/>
        <v>10</v>
      </c>
      <c r="L2413" s="24">
        <f t="shared" si="2"/>
        <v>1899</v>
      </c>
    </row>
    <row r="2414">
      <c r="A2414" s="20" t="s">
        <v>429</v>
      </c>
      <c r="B2414" s="22">
        <v>43374.0</v>
      </c>
      <c r="C2414" s="23">
        <v>17965.53</v>
      </c>
      <c r="D2414" s="24">
        <v>211.4</v>
      </c>
      <c r="E2414" s="24">
        <v>0.0</v>
      </c>
      <c r="F2414" s="24">
        <v>1.0</v>
      </c>
      <c r="G2414" s="15">
        <f t="shared" si="1"/>
        <v>10</v>
      </c>
      <c r="L2414" s="24">
        <f t="shared" si="2"/>
        <v>1899</v>
      </c>
    </row>
    <row r="2415">
      <c r="A2415" s="20" t="s">
        <v>430</v>
      </c>
      <c r="B2415" s="22">
        <v>43374.0</v>
      </c>
      <c r="C2415" s="24">
        <v>1656.325</v>
      </c>
      <c r="D2415" s="24">
        <v>18.6</v>
      </c>
      <c r="E2415" s="24">
        <v>100.49130000000001</v>
      </c>
      <c r="F2415" s="24">
        <v>0.0</v>
      </c>
      <c r="G2415" s="15">
        <f t="shared" si="1"/>
        <v>10</v>
      </c>
      <c r="L2415" s="24">
        <f t="shared" si="2"/>
        <v>1900</v>
      </c>
    </row>
    <row r="2416">
      <c r="A2416" s="20" t="s">
        <v>430</v>
      </c>
      <c r="B2416" s="22">
        <v>43374.0</v>
      </c>
      <c r="C2416" s="24">
        <v>1056.5500000000002</v>
      </c>
      <c r="D2416" s="24">
        <v>12.600000000000001</v>
      </c>
      <c r="E2416" s="24">
        <v>1004.03225</v>
      </c>
      <c r="F2416" s="24">
        <v>1.0</v>
      </c>
      <c r="G2416" s="15">
        <f t="shared" si="1"/>
        <v>10</v>
      </c>
      <c r="L2416" s="24">
        <f t="shared" si="2"/>
        <v>1902</v>
      </c>
    </row>
    <row r="2417">
      <c r="A2417" s="20" t="s">
        <v>431</v>
      </c>
      <c r="B2417" s="22">
        <v>43374.0</v>
      </c>
      <c r="C2417" s="23">
        <v>20669.33</v>
      </c>
      <c r="D2417" s="24">
        <v>263.12</v>
      </c>
      <c r="E2417" s="24">
        <v>1851.4509</v>
      </c>
      <c r="F2417" s="24">
        <v>0.0</v>
      </c>
      <c r="G2417" s="15">
        <f t="shared" si="1"/>
        <v>10</v>
      </c>
      <c r="L2417" s="24">
        <f t="shared" si="2"/>
        <v>1905</v>
      </c>
    </row>
    <row r="2418">
      <c r="A2418" s="20" t="s">
        <v>431</v>
      </c>
      <c r="B2418" s="22">
        <v>43374.0</v>
      </c>
      <c r="C2418" s="23">
        <v>8118.6050000000005</v>
      </c>
      <c r="D2418" s="24">
        <v>104.96</v>
      </c>
      <c r="E2418" s="24">
        <v>3302.9334</v>
      </c>
      <c r="F2418" s="24">
        <v>1.0</v>
      </c>
      <c r="G2418" s="15">
        <f t="shared" si="1"/>
        <v>10</v>
      </c>
      <c r="L2418" s="24">
        <f t="shared" si="2"/>
        <v>1909</v>
      </c>
    </row>
    <row r="2419">
      <c r="A2419" s="20" t="s">
        <v>432</v>
      </c>
      <c r="B2419" s="22">
        <v>43374.0</v>
      </c>
      <c r="C2419" s="24">
        <v>1663.1450000000002</v>
      </c>
      <c r="D2419" s="24">
        <v>24.840000000000003</v>
      </c>
      <c r="E2419" s="24">
        <v>76.2398</v>
      </c>
      <c r="F2419" s="24">
        <v>0.0</v>
      </c>
      <c r="G2419" s="15">
        <f t="shared" si="1"/>
        <v>10</v>
      </c>
      <c r="L2419" s="24">
        <f t="shared" si="2"/>
        <v>1900</v>
      </c>
    </row>
    <row r="2420">
      <c r="A2420" s="20" t="s">
        <v>432</v>
      </c>
      <c r="B2420" s="22">
        <v>43374.0</v>
      </c>
      <c r="C2420" s="24">
        <v>1091.6950000000002</v>
      </c>
      <c r="D2420" s="24">
        <v>19.12</v>
      </c>
      <c r="E2420" s="24">
        <v>444.02670000000006</v>
      </c>
      <c r="F2420" s="24">
        <v>1.0</v>
      </c>
      <c r="G2420" s="15">
        <f t="shared" si="1"/>
        <v>10</v>
      </c>
      <c r="L2420" s="24">
        <f t="shared" si="2"/>
        <v>1901</v>
      </c>
    </row>
    <row r="2421">
      <c r="A2421" s="20" t="s">
        <v>433</v>
      </c>
      <c r="B2421" s="22">
        <v>43374.0</v>
      </c>
      <c r="C2421" s="24">
        <v>1293.71</v>
      </c>
      <c r="D2421" s="24">
        <v>14.8</v>
      </c>
      <c r="E2421" s="24">
        <v>0.0</v>
      </c>
      <c r="F2421" s="24">
        <v>0.0</v>
      </c>
      <c r="G2421" s="15">
        <f t="shared" si="1"/>
        <v>10</v>
      </c>
      <c r="L2421" s="24">
        <f t="shared" si="2"/>
        <v>1899</v>
      </c>
    </row>
    <row r="2422">
      <c r="A2422" s="20" t="s">
        <v>433</v>
      </c>
      <c r="B2422" s="22">
        <v>43374.0</v>
      </c>
      <c r="C2422" s="24">
        <v>496.48500000000007</v>
      </c>
      <c r="D2422" s="24">
        <v>6.08</v>
      </c>
      <c r="E2422" s="24">
        <v>0.0</v>
      </c>
      <c r="F2422" s="24">
        <v>1.0</v>
      </c>
      <c r="G2422" s="15">
        <f t="shared" si="1"/>
        <v>10</v>
      </c>
      <c r="L2422" s="24">
        <f t="shared" si="2"/>
        <v>1899</v>
      </c>
    </row>
    <row r="2423">
      <c r="A2423" s="20" t="s">
        <v>434</v>
      </c>
      <c r="B2423" s="22">
        <v>43374.0</v>
      </c>
      <c r="C2423" s="24">
        <v>2565.53</v>
      </c>
      <c r="D2423" s="24">
        <v>31.28</v>
      </c>
      <c r="E2423" s="24">
        <v>276.31435</v>
      </c>
      <c r="F2423" s="24">
        <v>0.0</v>
      </c>
      <c r="G2423" s="15">
        <f t="shared" si="1"/>
        <v>10</v>
      </c>
      <c r="L2423" s="24">
        <f t="shared" si="2"/>
        <v>1900</v>
      </c>
    </row>
    <row r="2424">
      <c r="A2424" s="20" t="s">
        <v>434</v>
      </c>
      <c r="B2424" s="22">
        <v>43374.0</v>
      </c>
      <c r="C2424" s="24">
        <v>711.48</v>
      </c>
      <c r="D2424" s="24">
        <v>8.8</v>
      </c>
      <c r="E2424" s="24">
        <v>779.6035</v>
      </c>
      <c r="F2424" s="24">
        <v>1.0</v>
      </c>
      <c r="G2424" s="15">
        <f t="shared" si="1"/>
        <v>10</v>
      </c>
      <c r="L2424" s="24">
        <f t="shared" si="2"/>
        <v>1902</v>
      </c>
    </row>
    <row r="2425">
      <c r="A2425" s="20" t="s">
        <v>435</v>
      </c>
      <c r="B2425" s="22">
        <v>43374.0</v>
      </c>
      <c r="C2425" s="23">
        <v>32163.065000000006</v>
      </c>
      <c r="D2425" s="24">
        <v>373.20000000000005</v>
      </c>
      <c r="E2425" s="24">
        <v>374.40975000000003</v>
      </c>
      <c r="F2425" s="24">
        <v>0.0</v>
      </c>
      <c r="G2425" s="15">
        <f t="shared" si="1"/>
        <v>10</v>
      </c>
      <c r="L2425" s="24">
        <f t="shared" si="2"/>
        <v>1901</v>
      </c>
    </row>
    <row r="2426">
      <c r="A2426" s="20" t="s">
        <v>435</v>
      </c>
      <c r="B2426" s="22">
        <v>43374.0</v>
      </c>
      <c r="C2426" s="23">
        <v>8684.39</v>
      </c>
      <c r="D2426" s="24">
        <v>104.52000000000001</v>
      </c>
      <c r="E2426" s="24">
        <v>515.6034</v>
      </c>
      <c r="F2426" s="24">
        <v>1.0</v>
      </c>
      <c r="G2426" s="15">
        <f t="shared" si="1"/>
        <v>10</v>
      </c>
      <c r="L2426" s="24">
        <f t="shared" si="2"/>
        <v>1901</v>
      </c>
    </row>
    <row r="2427">
      <c r="A2427" s="20" t="s">
        <v>436</v>
      </c>
      <c r="B2427" s="22">
        <v>43374.0</v>
      </c>
      <c r="C2427" s="23">
        <v>38063.850000000006</v>
      </c>
      <c r="D2427" s="24">
        <v>513.5600000000001</v>
      </c>
      <c r="E2427" s="24">
        <v>3139.2361</v>
      </c>
      <c r="F2427" s="24">
        <v>0.0</v>
      </c>
      <c r="G2427" s="15">
        <f t="shared" si="1"/>
        <v>10</v>
      </c>
      <c r="L2427" s="24">
        <f t="shared" si="2"/>
        <v>1908</v>
      </c>
    </row>
    <row r="2428">
      <c r="A2428" s="20" t="s">
        <v>436</v>
      </c>
      <c r="B2428" s="22">
        <v>43374.0</v>
      </c>
      <c r="C2428" s="23">
        <v>25089.46</v>
      </c>
      <c r="D2428" s="24">
        <v>366.20000000000005</v>
      </c>
      <c r="E2428" s="24">
        <v>18158.0841</v>
      </c>
      <c r="F2428" s="24">
        <v>1.0</v>
      </c>
      <c r="G2428" s="15">
        <f t="shared" si="1"/>
        <v>10</v>
      </c>
      <c r="L2428" s="24">
        <f t="shared" si="2"/>
        <v>1949</v>
      </c>
    </row>
    <row r="2429">
      <c r="A2429" s="20" t="s">
        <v>437</v>
      </c>
      <c r="B2429" s="22">
        <v>43374.0</v>
      </c>
      <c r="C2429" s="23">
        <v>6719.075000000001</v>
      </c>
      <c r="D2429" s="24">
        <v>77.84</v>
      </c>
      <c r="E2429" s="24">
        <v>0.0</v>
      </c>
      <c r="F2429" s="24">
        <v>0.0</v>
      </c>
      <c r="G2429" s="15">
        <f t="shared" si="1"/>
        <v>10</v>
      </c>
      <c r="L2429" s="24">
        <f t="shared" si="2"/>
        <v>1899</v>
      </c>
    </row>
    <row r="2430">
      <c r="A2430" s="20" t="s">
        <v>437</v>
      </c>
      <c r="B2430" s="22">
        <v>43374.0</v>
      </c>
      <c r="C2430" s="24">
        <v>1723.535</v>
      </c>
      <c r="D2430" s="24">
        <v>20.92</v>
      </c>
      <c r="E2430" s="24">
        <v>0.0</v>
      </c>
      <c r="F2430" s="24">
        <v>1.0</v>
      </c>
      <c r="G2430" s="15">
        <f t="shared" si="1"/>
        <v>10</v>
      </c>
      <c r="L2430" s="24">
        <f t="shared" si="2"/>
        <v>1899</v>
      </c>
    </row>
    <row r="2431">
      <c r="A2431" s="20" t="s">
        <v>438</v>
      </c>
      <c r="B2431" s="22">
        <v>43374.0</v>
      </c>
      <c r="C2431" s="23">
        <v>7526.09</v>
      </c>
      <c r="D2431" s="24">
        <v>93.12</v>
      </c>
      <c r="E2431" s="24">
        <v>10.851750000000001</v>
      </c>
      <c r="F2431" s="24">
        <v>0.0</v>
      </c>
      <c r="G2431" s="15">
        <f t="shared" si="1"/>
        <v>10</v>
      </c>
      <c r="L2431" s="24">
        <f t="shared" si="2"/>
        <v>1900</v>
      </c>
    </row>
    <row r="2432">
      <c r="A2432" s="20" t="s">
        <v>438</v>
      </c>
      <c r="B2432" s="22">
        <v>43374.0</v>
      </c>
      <c r="C2432" s="23">
        <v>4256.945</v>
      </c>
      <c r="D2432" s="24">
        <v>55.800000000000004</v>
      </c>
      <c r="E2432" s="24">
        <v>49.889450000000004</v>
      </c>
      <c r="F2432" s="24">
        <v>1.0</v>
      </c>
      <c r="G2432" s="15">
        <f t="shared" si="1"/>
        <v>10</v>
      </c>
      <c r="L2432" s="24">
        <f t="shared" si="2"/>
        <v>1900</v>
      </c>
    </row>
    <row r="2433">
      <c r="A2433" s="20" t="s">
        <v>439</v>
      </c>
      <c r="B2433" s="22">
        <v>43374.0</v>
      </c>
      <c r="C2433" s="24">
        <v>2310.8250000000003</v>
      </c>
      <c r="D2433" s="24">
        <v>24.64</v>
      </c>
      <c r="E2433" s="24">
        <v>123.19125000000001</v>
      </c>
      <c r="F2433" s="24">
        <v>0.0</v>
      </c>
      <c r="G2433" s="15">
        <f t="shared" si="1"/>
        <v>10</v>
      </c>
      <c r="L2433" s="24">
        <f t="shared" si="2"/>
        <v>1900</v>
      </c>
    </row>
    <row r="2434">
      <c r="A2434" s="20" t="s">
        <v>439</v>
      </c>
      <c r="B2434" s="22">
        <v>43374.0</v>
      </c>
      <c r="C2434" s="24">
        <v>1571.46</v>
      </c>
      <c r="D2434" s="24">
        <v>16.8</v>
      </c>
      <c r="E2434" s="24">
        <v>1198.85935</v>
      </c>
      <c r="F2434" s="24">
        <v>1.0</v>
      </c>
      <c r="G2434" s="15">
        <f t="shared" si="1"/>
        <v>10</v>
      </c>
      <c r="L2434" s="24">
        <f t="shared" si="2"/>
        <v>1903</v>
      </c>
    </row>
    <row r="2435">
      <c r="A2435" s="20" t="s">
        <v>427</v>
      </c>
      <c r="B2435" s="22">
        <v>43381.0</v>
      </c>
      <c r="C2435" s="23">
        <v>13723.380000000001</v>
      </c>
      <c r="D2435" s="24">
        <v>154.88</v>
      </c>
      <c r="E2435" s="24">
        <v>354.6374</v>
      </c>
      <c r="F2435" s="24">
        <v>0.0</v>
      </c>
      <c r="G2435" s="15">
        <f t="shared" si="1"/>
        <v>10</v>
      </c>
      <c r="L2435" s="24">
        <f t="shared" si="2"/>
        <v>1900</v>
      </c>
    </row>
    <row r="2436">
      <c r="A2436" s="20" t="s">
        <v>427</v>
      </c>
      <c r="B2436" s="22">
        <v>43381.0</v>
      </c>
      <c r="C2436" s="23">
        <v>6105.385000000001</v>
      </c>
      <c r="D2436" s="24">
        <v>77.12</v>
      </c>
      <c r="E2436" s="24">
        <v>889.49055</v>
      </c>
      <c r="F2436" s="24">
        <v>1.0</v>
      </c>
      <c r="G2436" s="15">
        <f t="shared" si="1"/>
        <v>10</v>
      </c>
      <c r="L2436" s="24">
        <f t="shared" si="2"/>
        <v>1902</v>
      </c>
    </row>
    <row r="2437">
      <c r="A2437" s="20" t="s">
        <v>428</v>
      </c>
      <c r="B2437" s="22">
        <v>43381.0</v>
      </c>
      <c r="C2437" s="23">
        <v>25493.435</v>
      </c>
      <c r="D2437" s="24">
        <v>302.68</v>
      </c>
      <c r="E2437" s="24">
        <v>107.7479</v>
      </c>
      <c r="F2437" s="24">
        <v>0.0</v>
      </c>
      <c r="G2437" s="15">
        <f t="shared" si="1"/>
        <v>10</v>
      </c>
      <c r="L2437" s="24">
        <f t="shared" si="2"/>
        <v>1900</v>
      </c>
    </row>
    <row r="2438">
      <c r="A2438" s="20" t="s">
        <v>428</v>
      </c>
      <c r="B2438" s="22">
        <v>43381.0</v>
      </c>
      <c r="C2438" s="24">
        <v>2570.095</v>
      </c>
      <c r="D2438" s="24">
        <v>31.24</v>
      </c>
      <c r="E2438" s="24">
        <v>124.97745</v>
      </c>
      <c r="F2438" s="24">
        <v>1.0</v>
      </c>
      <c r="G2438" s="15">
        <f t="shared" si="1"/>
        <v>10</v>
      </c>
      <c r="L2438" s="24">
        <f t="shared" si="2"/>
        <v>1900</v>
      </c>
    </row>
    <row r="2439">
      <c r="A2439" s="20" t="s">
        <v>429</v>
      </c>
      <c r="B2439" s="22">
        <v>43381.0</v>
      </c>
      <c r="C2439" s="23">
        <v>81634.35500000001</v>
      </c>
      <c r="D2439" s="24">
        <v>862.28</v>
      </c>
      <c r="E2439" s="24">
        <v>0.0</v>
      </c>
      <c r="F2439" s="24">
        <v>0.0</v>
      </c>
      <c r="G2439" s="15">
        <f t="shared" si="1"/>
        <v>10</v>
      </c>
      <c r="L2439" s="24">
        <f t="shared" si="2"/>
        <v>1899</v>
      </c>
    </row>
    <row r="2440">
      <c r="A2440" s="20" t="s">
        <v>429</v>
      </c>
      <c r="B2440" s="22">
        <v>43381.0</v>
      </c>
      <c r="C2440" s="23">
        <v>20745.175000000003</v>
      </c>
      <c r="D2440" s="24">
        <v>244.28000000000003</v>
      </c>
      <c r="E2440" s="24">
        <v>0.0</v>
      </c>
      <c r="F2440" s="24">
        <v>1.0</v>
      </c>
      <c r="G2440" s="15">
        <f t="shared" si="1"/>
        <v>10</v>
      </c>
      <c r="L2440" s="24">
        <f t="shared" si="2"/>
        <v>1899</v>
      </c>
    </row>
    <row r="2441">
      <c r="A2441" s="20" t="s">
        <v>430</v>
      </c>
      <c r="B2441" s="22">
        <v>43381.0</v>
      </c>
      <c r="C2441" s="24">
        <v>2240.3700000000003</v>
      </c>
      <c r="D2441" s="24">
        <v>25.44</v>
      </c>
      <c r="E2441" s="24">
        <v>108.50125000000001</v>
      </c>
      <c r="F2441" s="24">
        <v>0.0</v>
      </c>
      <c r="G2441" s="15">
        <f t="shared" si="1"/>
        <v>10</v>
      </c>
      <c r="L2441" s="24">
        <f t="shared" si="2"/>
        <v>1900</v>
      </c>
    </row>
    <row r="2442">
      <c r="A2442" s="20" t="s">
        <v>430</v>
      </c>
      <c r="B2442" s="22">
        <v>43381.0</v>
      </c>
      <c r="C2442" s="24">
        <v>1395.185</v>
      </c>
      <c r="D2442" s="24">
        <v>16.56</v>
      </c>
      <c r="E2442" s="24">
        <v>1117.11145</v>
      </c>
      <c r="F2442" s="24">
        <v>1.0</v>
      </c>
      <c r="G2442" s="15">
        <f t="shared" si="1"/>
        <v>10</v>
      </c>
      <c r="L2442" s="24">
        <f t="shared" si="2"/>
        <v>1903</v>
      </c>
    </row>
    <row r="2443">
      <c r="A2443" s="20" t="s">
        <v>431</v>
      </c>
      <c r="B2443" s="22">
        <v>43381.0</v>
      </c>
      <c r="C2443" s="23">
        <v>20149.525</v>
      </c>
      <c r="D2443" s="24">
        <v>252.28000000000003</v>
      </c>
      <c r="E2443" s="24">
        <v>1692.5044500000001</v>
      </c>
      <c r="F2443" s="24">
        <v>0.0</v>
      </c>
      <c r="G2443" s="15">
        <f t="shared" si="1"/>
        <v>10</v>
      </c>
      <c r="L2443" s="24">
        <f t="shared" si="2"/>
        <v>1904</v>
      </c>
    </row>
    <row r="2444">
      <c r="A2444" s="20" t="s">
        <v>431</v>
      </c>
      <c r="B2444" s="22">
        <v>43381.0</v>
      </c>
      <c r="C2444" s="23">
        <v>8506.465</v>
      </c>
      <c r="D2444" s="24">
        <v>110.24000000000001</v>
      </c>
      <c r="E2444" s="24">
        <v>3176.6865000000003</v>
      </c>
      <c r="F2444" s="24">
        <v>1.0</v>
      </c>
      <c r="G2444" s="15">
        <f t="shared" si="1"/>
        <v>10</v>
      </c>
      <c r="L2444" s="24">
        <f t="shared" si="2"/>
        <v>1908</v>
      </c>
    </row>
    <row r="2445">
      <c r="A2445" s="20" t="s">
        <v>432</v>
      </c>
      <c r="B2445" s="22">
        <v>43381.0</v>
      </c>
      <c r="C2445" s="24">
        <v>1813.2400000000002</v>
      </c>
      <c r="D2445" s="24">
        <v>24.680000000000003</v>
      </c>
      <c r="E2445" s="24">
        <v>73.47795</v>
      </c>
      <c r="F2445" s="24">
        <v>0.0</v>
      </c>
      <c r="G2445" s="15">
        <f t="shared" si="1"/>
        <v>10</v>
      </c>
      <c r="L2445" s="24">
        <f t="shared" si="2"/>
        <v>1900</v>
      </c>
    </row>
    <row r="2446">
      <c r="A2446" s="20" t="s">
        <v>432</v>
      </c>
      <c r="B2446" s="22">
        <v>43381.0</v>
      </c>
      <c r="C2446" s="24">
        <v>1283.26</v>
      </c>
      <c r="D2446" s="24">
        <v>20.72</v>
      </c>
      <c r="E2446" s="24">
        <v>457.40175000000005</v>
      </c>
      <c r="F2446" s="24">
        <v>1.0</v>
      </c>
      <c r="G2446" s="15">
        <f t="shared" si="1"/>
        <v>10</v>
      </c>
      <c r="L2446" s="24">
        <f t="shared" si="2"/>
        <v>1901</v>
      </c>
    </row>
    <row r="2447">
      <c r="A2447" s="20" t="s">
        <v>433</v>
      </c>
      <c r="B2447" s="22">
        <v>43381.0</v>
      </c>
      <c r="C2447" s="24">
        <v>1346.5650000000003</v>
      </c>
      <c r="D2447" s="24">
        <v>14.8</v>
      </c>
      <c r="E2447" s="24">
        <v>0.0</v>
      </c>
      <c r="F2447" s="24">
        <v>0.0</v>
      </c>
      <c r="G2447" s="15">
        <f t="shared" si="1"/>
        <v>10</v>
      </c>
      <c r="L2447" s="24">
        <f t="shared" si="2"/>
        <v>1899</v>
      </c>
    </row>
    <row r="2448">
      <c r="A2448" s="20" t="s">
        <v>433</v>
      </c>
      <c r="B2448" s="22">
        <v>43381.0</v>
      </c>
      <c r="C2448" s="24">
        <v>568.59</v>
      </c>
      <c r="D2448" s="24">
        <v>7.5200000000000005</v>
      </c>
      <c r="E2448" s="24">
        <v>0.0</v>
      </c>
      <c r="F2448" s="24">
        <v>1.0</v>
      </c>
      <c r="G2448" s="15">
        <f t="shared" si="1"/>
        <v>10</v>
      </c>
      <c r="L2448" s="24">
        <f t="shared" si="2"/>
        <v>1899</v>
      </c>
    </row>
    <row r="2449">
      <c r="A2449" s="20" t="s">
        <v>434</v>
      </c>
      <c r="B2449" s="22">
        <v>43381.0</v>
      </c>
      <c r="C2449" s="23">
        <v>3135.8250000000003</v>
      </c>
      <c r="D2449" s="24">
        <v>36.24</v>
      </c>
      <c r="E2449" s="24">
        <v>296.8459</v>
      </c>
      <c r="F2449" s="24">
        <v>0.0</v>
      </c>
      <c r="G2449" s="15">
        <f t="shared" si="1"/>
        <v>10</v>
      </c>
      <c r="L2449" s="24">
        <f t="shared" si="2"/>
        <v>1900</v>
      </c>
    </row>
    <row r="2450">
      <c r="A2450" s="20" t="s">
        <v>434</v>
      </c>
      <c r="B2450" s="22">
        <v>43381.0</v>
      </c>
      <c r="C2450" s="24">
        <v>971.74</v>
      </c>
      <c r="D2450" s="24">
        <v>11.64</v>
      </c>
      <c r="E2450" s="24">
        <v>988.89115</v>
      </c>
      <c r="F2450" s="24">
        <v>1.0</v>
      </c>
      <c r="G2450" s="15">
        <f t="shared" si="1"/>
        <v>10</v>
      </c>
      <c r="L2450" s="24">
        <f t="shared" si="2"/>
        <v>1902</v>
      </c>
    </row>
    <row r="2451">
      <c r="A2451" s="20" t="s">
        <v>435</v>
      </c>
      <c r="B2451" s="22">
        <v>43381.0</v>
      </c>
      <c r="C2451" s="23">
        <v>33061.215000000004</v>
      </c>
      <c r="D2451" s="24">
        <v>387.72</v>
      </c>
      <c r="E2451" s="24">
        <v>308.73895</v>
      </c>
      <c r="F2451" s="24">
        <v>0.0</v>
      </c>
      <c r="G2451" s="15">
        <f t="shared" si="1"/>
        <v>10</v>
      </c>
      <c r="L2451" s="24">
        <f t="shared" si="2"/>
        <v>1900</v>
      </c>
    </row>
    <row r="2452">
      <c r="A2452" s="20" t="s">
        <v>435</v>
      </c>
      <c r="B2452" s="22">
        <v>43381.0</v>
      </c>
      <c r="C2452" s="23">
        <v>9952.085000000001</v>
      </c>
      <c r="D2452" s="24">
        <v>117.72000000000001</v>
      </c>
      <c r="E2452" s="24">
        <v>429.04940000000005</v>
      </c>
      <c r="F2452" s="24">
        <v>1.0</v>
      </c>
      <c r="G2452" s="15">
        <f t="shared" si="1"/>
        <v>10</v>
      </c>
      <c r="L2452" s="24">
        <f t="shared" si="2"/>
        <v>1901</v>
      </c>
    </row>
    <row r="2453">
      <c r="A2453" s="20" t="s">
        <v>436</v>
      </c>
      <c r="B2453" s="22">
        <v>43381.0</v>
      </c>
      <c r="C2453" s="23">
        <v>40033.62</v>
      </c>
      <c r="D2453" s="24">
        <v>550.48</v>
      </c>
      <c r="E2453" s="24">
        <v>3243.6664000000005</v>
      </c>
      <c r="F2453" s="24">
        <v>0.0</v>
      </c>
      <c r="G2453" s="15">
        <f t="shared" si="1"/>
        <v>10</v>
      </c>
      <c r="L2453" s="24">
        <f t="shared" si="2"/>
        <v>1908</v>
      </c>
    </row>
    <row r="2454">
      <c r="A2454" s="20" t="s">
        <v>436</v>
      </c>
      <c r="B2454" s="22">
        <v>43381.0</v>
      </c>
      <c r="C2454" s="23">
        <v>28029.320000000003</v>
      </c>
      <c r="D2454" s="24">
        <v>416.08000000000004</v>
      </c>
      <c r="E2454" s="24">
        <v>18787.59415</v>
      </c>
      <c r="F2454" s="24">
        <v>1.0</v>
      </c>
      <c r="G2454" s="15">
        <f t="shared" si="1"/>
        <v>10</v>
      </c>
      <c r="L2454" s="24">
        <f t="shared" si="2"/>
        <v>1951</v>
      </c>
    </row>
    <row r="2455">
      <c r="A2455" s="20" t="s">
        <v>437</v>
      </c>
      <c r="B2455" s="22">
        <v>43381.0</v>
      </c>
      <c r="C2455" s="23">
        <v>6829.24</v>
      </c>
      <c r="D2455" s="24">
        <v>78.60000000000001</v>
      </c>
      <c r="E2455" s="24">
        <v>0.0</v>
      </c>
      <c r="F2455" s="24">
        <v>0.0</v>
      </c>
      <c r="G2455" s="15">
        <f t="shared" si="1"/>
        <v>10</v>
      </c>
      <c r="L2455" s="24">
        <f t="shared" si="2"/>
        <v>1899</v>
      </c>
    </row>
    <row r="2456">
      <c r="A2456" s="20" t="s">
        <v>437</v>
      </c>
      <c r="B2456" s="22">
        <v>43381.0</v>
      </c>
      <c r="C2456" s="24">
        <v>2056.4500000000003</v>
      </c>
      <c r="D2456" s="24">
        <v>24.480000000000004</v>
      </c>
      <c r="E2456" s="24">
        <v>0.0</v>
      </c>
      <c r="F2456" s="24">
        <v>1.0</v>
      </c>
      <c r="G2456" s="15">
        <f t="shared" si="1"/>
        <v>10</v>
      </c>
      <c r="L2456" s="24">
        <f t="shared" si="2"/>
        <v>1899</v>
      </c>
    </row>
    <row r="2457">
      <c r="A2457" s="20" t="s">
        <v>438</v>
      </c>
      <c r="B2457" s="22">
        <v>43381.0</v>
      </c>
      <c r="C2457" s="23">
        <v>7613.485000000001</v>
      </c>
      <c r="D2457" s="24">
        <v>95.4</v>
      </c>
      <c r="E2457" s="24">
        <v>14.3</v>
      </c>
      <c r="F2457" s="24">
        <v>0.0</v>
      </c>
      <c r="G2457" s="15">
        <f t="shared" si="1"/>
        <v>10</v>
      </c>
      <c r="L2457" s="24">
        <f t="shared" si="2"/>
        <v>1900</v>
      </c>
    </row>
    <row r="2458">
      <c r="A2458" s="20" t="s">
        <v>438</v>
      </c>
      <c r="B2458" s="22">
        <v>43381.0</v>
      </c>
      <c r="C2458" s="23">
        <v>4511.705000000001</v>
      </c>
      <c r="D2458" s="24">
        <v>60.48</v>
      </c>
      <c r="E2458" s="24">
        <v>82.75865</v>
      </c>
      <c r="F2458" s="24">
        <v>1.0</v>
      </c>
      <c r="G2458" s="15">
        <f t="shared" si="1"/>
        <v>10</v>
      </c>
      <c r="L2458" s="24">
        <f t="shared" si="2"/>
        <v>1900</v>
      </c>
    </row>
    <row r="2459">
      <c r="A2459" s="20" t="s">
        <v>439</v>
      </c>
      <c r="B2459" s="22">
        <v>43381.0</v>
      </c>
      <c r="C2459" s="24">
        <v>2207.92</v>
      </c>
      <c r="D2459" s="24">
        <v>25.240000000000002</v>
      </c>
      <c r="E2459" s="24">
        <v>128.57195000000002</v>
      </c>
      <c r="F2459" s="24">
        <v>0.0</v>
      </c>
      <c r="G2459" s="15">
        <f t="shared" si="1"/>
        <v>10</v>
      </c>
      <c r="L2459" s="24">
        <f t="shared" si="2"/>
        <v>1900</v>
      </c>
    </row>
    <row r="2460">
      <c r="A2460" s="20" t="s">
        <v>439</v>
      </c>
      <c r="B2460" s="22">
        <v>43381.0</v>
      </c>
      <c r="C2460" s="24">
        <v>1551.605</v>
      </c>
      <c r="D2460" s="24">
        <v>17.48</v>
      </c>
      <c r="E2460" s="24">
        <v>1350.88005</v>
      </c>
      <c r="F2460" s="24">
        <v>1.0</v>
      </c>
      <c r="G2460" s="15">
        <f t="shared" si="1"/>
        <v>10</v>
      </c>
      <c r="L2460" s="24">
        <f t="shared" si="2"/>
        <v>1903</v>
      </c>
    </row>
    <row r="2461">
      <c r="A2461" s="20" t="s">
        <v>427</v>
      </c>
      <c r="B2461" s="22">
        <v>43388.0</v>
      </c>
      <c r="C2461" s="23">
        <v>9150.515000000001</v>
      </c>
      <c r="D2461" s="24">
        <v>105.04000000000002</v>
      </c>
      <c r="E2461" s="24">
        <v>283.0802</v>
      </c>
      <c r="F2461" s="24">
        <v>0.0</v>
      </c>
      <c r="G2461" s="15">
        <f t="shared" si="1"/>
        <v>10</v>
      </c>
      <c r="L2461" s="24">
        <f t="shared" si="2"/>
        <v>1900</v>
      </c>
    </row>
    <row r="2462">
      <c r="A2462" s="20" t="s">
        <v>427</v>
      </c>
      <c r="B2462" s="22">
        <v>43388.0</v>
      </c>
      <c r="C2462" s="23">
        <v>4583.535000000001</v>
      </c>
      <c r="D2462" s="24">
        <v>58.6</v>
      </c>
      <c r="E2462" s="24">
        <v>704.19245</v>
      </c>
      <c r="F2462" s="24">
        <v>1.0</v>
      </c>
      <c r="G2462" s="15">
        <f t="shared" si="1"/>
        <v>10</v>
      </c>
      <c r="L2462" s="24">
        <f t="shared" si="2"/>
        <v>1901</v>
      </c>
    </row>
    <row r="2463">
      <c r="A2463" s="20" t="s">
        <v>428</v>
      </c>
      <c r="B2463" s="22">
        <v>43388.0</v>
      </c>
      <c r="C2463" s="23">
        <v>24072.620000000003</v>
      </c>
      <c r="D2463" s="24">
        <v>290.68</v>
      </c>
      <c r="E2463" s="24">
        <v>103.97985</v>
      </c>
      <c r="F2463" s="24">
        <v>0.0</v>
      </c>
      <c r="G2463" s="15">
        <f t="shared" si="1"/>
        <v>10</v>
      </c>
      <c r="L2463" s="24">
        <f t="shared" si="2"/>
        <v>1900</v>
      </c>
    </row>
    <row r="2464">
      <c r="A2464" s="20" t="s">
        <v>428</v>
      </c>
      <c r="B2464" s="22">
        <v>43388.0</v>
      </c>
      <c r="C2464" s="23">
        <v>3136.5400000000004</v>
      </c>
      <c r="D2464" s="24">
        <v>37.839999999999996</v>
      </c>
      <c r="E2464" s="24">
        <v>138.5878</v>
      </c>
      <c r="F2464" s="24">
        <v>1.0</v>
      </c>
      <c r="G2464" s="15">
        <f t="shared" si="1"/>
        <v>10</v>
      </c>
      <c r="L2464" s="24">
        <f t="shared" si="2"/>
        <v>1900</v>
      </c>
    </row>
    <row r="2465">
      <c r="A2465" s="20" t="s">
        <v>429</v>
      </c>
      <c r="B2465" s="22">
        <v>43388.0</v>
      </c>
      <c r="C2465" s="23">
        <v>72679.03500000002</v>
      </c>
      <c r="D2465" s="24">
        <v>820.48</v>
      </c>
      <c r="E2465" s="24">
        <v>0.0</v>
      </c>
      <c r="F2465" s="24">
        <v>0.0</v>
      </c>
      <c r="G2465" s="15">
        <f t="shared" si="1"/>
        <v>10</v>
      </c>
      <c r="L2465" s="24">
        <f t="shared" si="2"/>
        <v>1899</v>
      </c>
    </row>
    <row r="2466">
      <c r="A2466" s="20" t="s">
        <v>429</v>
      </c>
      <c r="B2466" s="22">
        <v>43388.0</v>
      </c>
      <c r="C2466" s="23">
        <v>19359.285</v>
      </c>
      <c r="D2466" s="24">
        <v>242.68000000000004</v>
      </c>
      <c r="E2466" s="24">
        <v>0.0</v>
      </c>
      <c r="F2466" s="24">
        <v>1.0</v>
      </c>
      <c r="G2466" s="15">
        <f t="shared" si="1"/>
        <v>10</v>
      </c>
      <c r="L2466" s="24">
        <f t="shared" si="2"/>
        <v>1899</v>
      </c>
    </row>
    <row r="2467">
      <c r="A2467" s="20" t="s">
        <v>430</v>
      </c>
      <c r="B2467" s="22">
        <v>43388.0</v>
      </c>
      <c r="C2467" s="24">
        <v>1321.3200000000002</v>
      </c>
      <c r="D2467" s="24">
        <v>15.440000000000001</v>
      </c>
      <c r="E2467" s="24">
        <v>92.86550000000001</v>
      </c>
      <c r="F2467" s="24">
        <v>0.0</v>
      </c>
      <c r="G2467" s="15">
        <f t="shared" si="1"/>
        <v>10</v>
      </c>
      <c r="L2467" s="24">
        <f t="shared" si="2"/>
        <v>1900</v>
      </c>
    </row>
    <row r="2468">
      <c r="A2468" s="20" t="s">
        <v>430</v>
      </c>
      <c r="B2468" s="22">
        <v>43388.0</v>
      </c>
      <c r="C2468" s="24">
        <v>860.8050000000001</v>
      </c>
      <c r="D2468" s="24">
        <v>10.120000000000001</v>
      </c>
      <c r="E2468" s="24">
        <v>979.2107000000001</v>
      </c>
      <c r="F2468" s="24">
        <v>1.0</v>
      </c>
      <c r="G2468" s="15">
        <f t="shared" si="1"/>
        <v>10</v>
      </c>
      <c r="L2468" s="24">
        <f t="shared" si="2"/>
        <v>1902</v>
      </c>
    </row>
    <row r="2469">
      <c r="A2469" s="20" t="s">
        <v>431</v>
      </c>
      <c r="B2469" s="22">
        <v>43388.0</v>
      </c>
      <c r="C2469" s="23">
        <v>16414.255</v>
      </c>
      <c r="D2469" s="24">
        <v>207.88000000000002</v>
      </c>
      <c r="E2469" s="24">
        <v>1335.6388500000003</v>
      </c>
      <c r="F2469" s="24">
        <v>0.0</v>
      </c>
      <c r="G2469" s="15">
        <f t="shared" si="1"/>
        <v>10</v>
      </c>
      <c r="L2469" s="24">
        <f t="shared" si="2"/>
        <v>1903</v>
      </c>
    </row>
    <row r="2470">
      <c r="A2470" s="20" t="s">
        <v>431</v>
      </c>
      <c r="B2470" s="22">
        <v>43388.0</v>
      </c>
      <c r="C2470" s="23">
        <v>6523.880000000001</v>
      </c>
      <c r="D2470" s="24">
        <v>84.28</v>
      </c>
      <c r="E2470" s="24">
        <v>2719.2009000000003</v>
      </c>
      <c r="F2470" s="24">
        <v>1.0</v>
      </c>
      <c r="G2470" s="15">
        <f t="shared" si="1"/>
        <v>10</v>
      </c>
      <c r="L2470" s="24">
        <f t="shared" si="2"/>
        <v>1907</v>
      </c>
    </row>
    <row r="2471">
      <c r="A2471" s="20" t="s">
        <v>432</v>
      </c>
      <c r="B2471" s="22">
        <v>43388.0</v>
      </c>
      <c r="C2471" s="24">
        <v>1671.1750000000002</v>
      </c>
      <c r="D2471" s="24">
        <v>24.12</v>
      </c>
      <c r="E2471" s="24">
        <v>74.581</v>
      </c>
      <c r="F2471" s="24">
        <v>0.0</v>
      </c>
      <c r="G2471" s="15">
        <f t="shared" si="1"/>
        <v>10</v>
      </c>
      <c r="L2471" s="24">
        <f t="shared" si="2"/>
        <v>1900</v>
      </c>
    </row>
    <row r="2472">
      <c r="A2472" s="20" t="s">
        <v>432</v>
      </c>
      <c r="B2472" s="22">
        <v>43388.0</v>
      </c>
      <c r="C2472" s="24">
        <v>1316.535</v>
      </c>
      <c r="D2472" s="24">
        <v>21.64</v>
      </c>
      <c r="E2472" s="24">
        <v>484.2383</v>
      </c>
      <c r="F2472" s="24">
        <v>1.0</v>
      </c>
      <c r="G2472" s="15">
        <f t="shared" si="1"/>
        <v>10</v>
      </c>
      <c r="L2472" s="24">
        <f t="shared" si="2"/>
        <v>1901</v>
      </c>
    </row>
    <row r="2473">
      <c r="A2473" s="20" t="s">
        <v>433</v>
      </c>
      <c r="B2473" s="22">
        <v>43388.0</v>
      </c>
      <c r="C2473" s="24">
        <v>1126.8400000000001</v>
      </c>
      <c r="D2473" s="24">
        <v>13.32</v>
      </c>
      <c r="E2473" s="24">
        <v>0.0</v>
      </c>
      <c r="F2473" s="24">
        <v>0.0</v>
      </c>
      <c r="G2473" s="15">
        <f t="shared" si="1"/>
        <v>10</v>
      </c>
      <c r="L2473" s="24">
        <f t="shared" si="2"/>
        <v>1899</v>
      </c>
    </row>
    <row r="2474">
      <c r="A2474" s="20" t="s">
        <v>433</v>
      </c>
      <c r="B2474" s="22">
        <v>43388.0</v>
      </c>
      <c r="C2474" s="24">
        <v>542.3000000000001</v>
      </c>
      <c r="D2474" s="24">
        <v>7.6000000000000005</v>
      </c>
      <c r="E2474" s="24">
        <v>0.0</v>
      </c>
      <c r="F2474" s="24">
        <v>1.0</v>
      </c>
      <c r="G2474" s="15">
        <f t="shared" si="1"/>
        <v>10</v>
      </c>
      <c r="L2474" s="24">
        <f t="shared" si="2"/>
        <v>1899</v>
      </c>
    </row>
    <row r="2475">
      <c r="A2475" s="20" t="s">
        <v>434</v>
      </c>
      <c r="B2475" s="22">
        <v>43388.0</v>
      </c>
      <c r="C2475" s="24">
        <v>2391.345</v>
      </c>
      <c r="D2475" s="24">
        <v>28.64</v>
      </c>
      <c r="E2475" s="24">
        <v>288.99715</v>
      </c>
      <c r="F2475" s="24">
        <v>0.0</v>
      </c>
      <c r="G2475" s="15">
        <f t="shared" si="1"/>
        <v>10</v>
      </c>
      <c r="L2475" s="24">
        <f t="shared" si="2"/>
        <v>1900</v>
      </c>
    </row>
    <row r="2476">
      <c r="A2476" s="20" t="s">
        <v>434</v>
      </c>
      <c r="B2476" s="22">
        <v>43388.0</v>
      </c>
      <c r="C2476" s="24">
        <v>744.59</v>
      </c>
      <c r="D2476" s="24">
        <v>9.0</v>
      </c>
      <c r="E2476" s="24">
        <v>988.4361500000001</v>
      </c>
      <c r="F2476" s="24">
        <v>1.0</v>
      </c>
      <c r="G2476" s="15">
        <f t="shared" si="1"/>
        <v>10</v>
      </c>
      <c r="L2476" s="24">
        <f t="shared" si="2"/>
        <v>1902</v>
      </c>
    </row>
    <row r="2477">
      <c r="A2477" s="20" t="s">
        <v>435</v>
      </c>
      <c r="B2477" s="22">
        <v>43388.0</v>
      </c>
      <c r="C2477" s="23">
        <v>27999.785</v>
      </c>
      <c r="D2477" s="24">
        <v>331.92</v>
      </c>
      <c r="E2477" s="24">
        <v>254.21305</v>
      </c>
      <c r="F2477" s="24">
        <v>0.0</v>
      </c>
      <c r="G2477" s="15">
        <f t="shared" si="1"/>
        <v>10</v>
      </c>
      <c r="L2477" s="24">
        <f t="shared" si="2"/>
        <v>1900</v>
      </c>
    </row>
    <row r="2478">
      <c r="A2478" s="20" t="s">
        <v>435</v>
      </c>
      <c r="B2478" s="22">
        <v>43388.0</v>
      </c>
      <c r="C2478" s="23">
        <v>8266.61</v>
      </c>
      <c r="D2478" s="24">
        <v>97.60000000000001</v>
      </c>
      <c r="E2478" s="24">
        <v>379.32115000000005</v>
      </c>
      <c r="F2478" s="24">
        <v>1.0</v>
      </c>
      <c r="G2478" s="15">
        <f t="shared" si="1"/>
        <v>10</v>
      </c>
      <c r="L2478" s="24">
        <f t="shared" si="2"/>
        <v>1901</v>
      </c>
    </row>
    <row r="2479">
      <c r="A2479" s="20" t="s">
        <v>436</v>
      </c>
      <c r="B2479" s="22">
        <v>43388.0</v>
      </c>
      <c r="C2479" s="23">
        <v>36888.060000000005</v>
      </c>
      <c r="D2479" s="24">
        <v>513.7600000000001</v>
      </c>
      <c r="E2479" s="24">
        <v>3027.8105</v>
      </c>
      <c r="F2479" s="24">
        <v>0.0</v>
      </c>
      <c r="G2479" s="15">
        <f t="shared" si="1"/>
        <v>10</v>
      </c>
      <c r="L2479" s="24">
        <f t="shared" si="2"/>
        <v>1908</v>
      </c>
    </row>
    <row r="2480">
      <c r="A2480" s="20" t="s">
        <v>436</v>
      </c>
      <c r="B2480" s="22">
        <v>43388.0</v>
      </c>
      <c r="C2480" s="23">
        <v>26557.355</v>
      </c>
      <c r="D2480" s="24">
        <v>390.88000000000005</v>
      </c>
      <c r="E2480" s="24">
        <v>18392.19785</v>
      </c>
      <c r="F2480" s="24">
        <v>1.0</v>
      </c>
      <c r="G2480" s="15">
        <f t="shared" si="1"/>
        <v>10</v>
      </c>
      <c r="L2480" s="24">
        <f t="shared" si="2"/>
        <v>1950</v>
      </c>
    </row>
    <row r="2481">
      <c r="A2481" s="20" t="s">
        <v>437</v>
      </c>
      <c r="B2481" s="22">
        <v>43388.0</v>
      </c>
      <c r="C2481" s="23">
        <v>5671.435000000001</v>
      </c>
      <c r="D2481" s="24">
        <v>65.76</v>
      </c>
      <c r="E2481" s="24">
        <v>0.0</v>
      </c>
      <c r="F2481" s="24">
        <v>0.0</v>
      </c>
      <c r="G2481" s="15">
        <f t="shared" si="1"/>
        <v>10</v>
      </c>
      <c r="L2481" s="24">
        <f t="shared" si="2"/>
        <v>1899</v>
      </c>
    </row>
    <row r="2482">
      <c r="A2482" s="20" t="s">
        <v>437</v>
      </c>
      <c r="B2482" s="22">
        <v>43388.0</v>
      </c>
      <c r="C2482" s="24">
        <v>1492.92</v>
      </c>
      <c r="D2482" s="24">
        <v>17.76</v>
      </c>
      <c r="E2482" s="24">
        <v>0.0</v>
      </c>
      <c r="F2482" s="24">
        <v>1.0</v>
      </c>
      <c r="G2482" s="15">
        <f t="shared" si="1"/>
        <v>10</v>
      </c>
      <c r="L2482" s="24">
        <f t="shared" si="2"/>
        <v>1899</v>
      </c>
    </row>
    <row r="2483">
      <c r="A2483" s="20" t="s">
        <v>438</v>
      </c>
      <c r="B2483" s="22">
        <v>43388.0</v>
      </c>
      <c r="C2483" s="23">
        <v>6662.425</v>
      </c>
      <c r="D2483" s="24">
        <v>85.36000000000001</v>
      </c>
      <c r="E2483" s="24">
        <v>15.9978</v>
      </c>
      <c r="F2483" s="24">
        <v>0.0</v>
      </c>
      <c r="G2483" s="15">
        <f t="shared" si="1"/>
        <v>10</v>
      </c>
      <c r="L2483" s="24">
        <f t="shared" si="2"/>
        <v>1900</v>
      </c>
    </row>
    <row r="2484">
      <c r="A2484" s="20" t="s">
        <v>438</v>
      </c>
      <c r="B2484" s="22">
        <v>43388.0</v>
      </c>
      <c r="C2484" s="23">
        <v>4233.185</v>
      </c>
      <c r="D2484" s="24">
        <v>58.800000000000004</v>
      </c>
      <c r="E2484" s="24">
        <v>107.45995</v>
      </c>
      <c r="F2484" s="24">
        <v>1.0</v>
      </c>
      <c r="G2484" s="15">
        <f t="shared" si="1"/>
        <v>10</v>
      </c>
      <c r="L2484" s="24">
        <f t="shared" si="2"/>
        <v>1900</v>
      </c>
    </row>
    <row r="2485">
      <c r="A2485" s="20" t="s">
        <v>439</v>
      </c>
      <c r="B2485" s="22">
        <v>43388.0</v>
      </c>
      <c r="C2485" s="24">
        <v>1662.155</v>
      </c>
      <c r="D2485" s="24">
        <v>19.16</v>
      </c>
      <c r="E2485" s="24">
        <v>85.30405</v>
      </c>
      <c r="F2485" s="24">
        <v>0.0</v>
      </c>
      <c r="G2485" s="15">
        <f t="shared" si="1"/>
        <v>10</v>
      </c>
      <c r="L2485" s="24">
        <f t="shared" si="2"/>
        <v>1900</v>
      </c>
    </row>
    <row r="2486">
      <c r="A2486" s="20" t="s">
        <v>439</v>
      </c>
      <c r="B2486" s="22">
        <v>43388.0</v>
      </c>
      <c r="C2486" s="24">
        <v>1042.525</v>
      </c>
      <c r="D2486" s="24">
        <v>11.8</v>
      </c>
      <c r="E2486" s="24">
        <v>870.2596500000001</v>
      </c>
      <c r="F2486" s="24">
        <v>1.0</v>
      </c>
      <c r="G2486" s="15">
        <f t="shared" si="1"/>
        <v>10</v>
      </c>
      <c r="L2486" s="24">
        <f t="shared" si="2"/>
        <v>1902</v>
      </c>
    </row>
    <row r="2487">
      <c r="A2487" s="20" t="s">
        <v>427</v>
      </c>
      <c r="B2487" s="22">
        <v>43395.0</v>
      </c>
      <c r="C2487" s="23">
        <v>10403.58</v>
      </c>
      <c r="D2487" s="24">
        <v>122.04000000000002</v>
      </c>
      <c r="E2487" s="24">
        <v>281.6086</v>
      </c>
      <c r="F2487" s="24">
        <v>0.0</v>
      </c>
      <c r="G2487" s="15">
        <f t="shared" si="1"/>
        <v>10</v>
      </c>
      <c r="L2487" s="24">
        <f t="shared" si="2"/>
        <v>1900</v>
      </c>
    </row>
    <row r="2488">
      <c r="A2488" s="20" t="s">
        <v>427</v>
      </c>
      <c r="B2488" s="22">
        <v>43395.0</v>
      </c>
      <c r="C2488" s="23">
        <v>4195.62</v>
      </c>
      <c r="D2488" s="24">
        <v>56.84</v>
      </c>
      <c r="E2488" s="24">
        <v>620.05385</v>
      </c>
      <c r="F2488" s="24">
        <v>1.0</v>
      </c>
      <c r="G2488" s="15">
        <f t="shared" si="1"/>
        <v>10</v>
      </c>
      <c r="L2488" s="24">
        <f t="shared" si="2"/>
        <v>1901</v>
      </c>
    </row>
    <row r="2489">
      <c r="A2489" s="20" t="s">
        <v>428</v>
      </c>
      <c r="B2489" s="22">
        <v>43395.0</v>
      </c>
      <c r="C2489" s="23">
        <v>27205.530000000002</v>
      </c>
      <c r="D2489" s="24">
        <v>339.12</v>
      </c>
      <c r="E2489" s="24">
        <v>118.4027</v>
      </c>
      <c r="F2489" s="24">
        <v>0.0</v>
      </c>
      <c r="G2489" s="15">
        <f t="shared" si="1"/>
        <v>10</v>
      </c>
      <c r="L2489" s="24">
        <f t="shared" si="2"/>
        <v>1900</v>
      </c>
    </row>
    <row r="2490">
      <c r="A2490" s="20" t="s">
        <v>428</v>
      </c>
      <c r="B2490" s="22">
        <v>43395.0</v>
      </c>
      <c r="C2490" s="24">
        <v>2782.835</v>
      </c>
      <c r="D2490" s="24">
        <v>35.36000000000001</v>
      </c>
      <c r="E2490" s="24">
        <v>126.97945000000001</v>
      </c>
      <c r="F2490" s="24">
        <v>1.0</v>
      </c>
      <c r="G2490" s="15">
        <f t="shared" si="1"/>
        <v>10</v>
      </c>
      <c r="L2490" s="24">
        <f t="shared" si="2"/>
        <v>1900</v>
      </c>
    </row>
    <row r="2491">
      <c r="A2491" s="20" t="s">
        <v>429</v>
      </c>
      <c r="B2491" s="22">
        <v>43395.0</v>
      </c>
      <c r="C2491" s="23">
        <v>78946.56000000001</v>
      </c>
      <c r="D2491" s="24">
        <v>910.28</v>
      </c>
      <c r="E2491" s="24">
        <v>0.0</v>
      </c>
      <c r="F2491" s="24">
        <v>0.0</v>
      </c>
      <c r="G2491" s="15">
        <f t="shared" si="1"/>
        <v>10</v>
      </c>
      <c r="L2491" s="24">
        <f t="shared" si="2"/>
        <v>1899</v>
      </c>
    </row>
    <row r="2492">
      <c r="A2492" s="20" t="s">
        <v>429</v>
      </c>
      <c r="B2492" s="22">
        <v>43395.0</v>
      </c>
      <c r="C2492" s="23">
        <v>17893.260000000002</v>
      </c>
      <c r="D2492" s="24">
        <v>223.16</v>
      </c>
      <c r="E2492" s="24">
        <v>0.0</v>
      </c>
      <c r="F2492" s="24">
        <v>1.0</v>
      </c>
      <c r="G2492" s="15">
        <f t="shared" si="1"/>
        <v>10</v>
      </c>
      <c r="L2492" s="24">
        <f t="shared" si="2"/>
        <v>1899</v>
      </c>
    </row>
    <row r="2493">
      <c r="A2493" s="20" t="s">
        <v>430</v>
      </c>
      <c r="B2493" s="22">
        <v>43395.0</v>
      </c>
      <c r="C2493" s="24">
        <v>2702.0400000000004</v>
      </c>
      <c r="D2493" s="24">
        <v>36.56</v>
      </c>
      <c r="E2493" s="24">
        <v>147.81455000000003</v>
      </c>
      <c r="F2493" s="24">
        <v>0.0</v>
      </c>
      <c r="G2493" s="15">
        <f t="shared" si="1"/>
        <v>10</v>
      </c>
      <c r="L2493" s="24">
        <f t="shared" si="2"/>
        <v>1900</v>
      </c>
    </row>
    <row r="2494">
      <c r="A2494" s="20" t="s">
        <v>430</v>
      </c>
      <c r="B2494" s="22">
        <v>43395.0</v>
      </c>
      <c r="C2494" s="24">
        <v>1307.075</v>
      </c>
      <c r="D2494" s="24">
        <v>18.28</v>
      </c>
      <c r="E2494" s="24">
        <v>1021.9917500000001</v>
      </c>
      <c r="F2494" s="24">
        <v>1.0</v>
      </c>
      <c r="G2494" s="15">
        <f t="shared" si="1"/>
        <v>10</v>
      </c>
      <c r="L2494" s="24">
        <f t="shared" si="2"/>
        <v>1902</v>
      </c>
    </row>
    <row r="2495">
      <c r="A2495" s="20" t="s">
        <v>431</v>
      </c>
      <c r="B2495" s="22">
        <v>43395.0</v>
      </c>
      <c r="C2495" s="23">
        <v>19408.455</v>
      </c>
      <c r="D2495" s="24">
        <v>249.16</v>
      </c>
      <c r="E2495" s="24">
        <v>1562.8795</v>
      </c>
      <c r="F2495" s="24">
        <v>0.0</v>
      </c>
      <c r="G2495" s="15">
        <f t="shared" si="1"/>
        <v>10</v>
      </c>
      <c r="L2495" s="24">
        <f t="shared" si="2"/>
        <v>1904</v>
      </c>
    </row>
    <row r="2496">
      <c r="A2496" s="20" t="s">
        <v>431</v>
      </c>
      <c r="B2496" s="22">
        <v>43395.0</v>
      </c>
      <c r="C2496" s="23">
        <v>7434.625000000001</v>
      </c>
      <c r="D2496" s="24">
        <v>99.28</v>
      </c>
      <c r="E2496" s="24">
        <v>2759.8506</v>
      </c>
      <c r="F2496" s="24">
        <v>1.0</v>
      </c>
      <c r="G2496" s="15">
        <f t="shared" si="1"/>
        <v>10</v>
      </c>
      <c r="L2496" s="24">
        <f t="shared" si="2"/>
        <v>1907</v>
      </c>
    </row>
    <row r="2497">
      <c r="A2497" s="20" t="s">
        <v>432</v>
      </c>
      <c r="B2497" s="22">
        <v>43395.0</v>
      </c>
      <c r="C2497" s="24">
        <v>1402.17</v>
      </c>
      <c r="D2497" s="24">
        <v>20.840000000000003</v>
      </c>
      <c r="E2497" s="24">
        <v>62.868</v>
      </c>
      <c r="F2497" s="24">
        <v>0.0</v>
      </c>
      <c r="G2497" s="15">
        <f t="shared" si="1"/>
        <v>10</v>
      </c>
      <c r="L2497" s="24">
        <f t="shared" si="2"/>
        <v>1900</v>
      </c>
    </row>
    <row r="2498">
      <c r="A2498" s="20" t="s">
        <v>432</v>
      </c>
      <c r="B2498" s="22">
        <v>43395.0</v>
      </c>
      <c r="C2498" s="24">
        <v>931.975</v>
      </c>
      <c r="D2498" s="24">
        <v>16.680000000000003</v>
      </c>
      <c r="E2498" s="24">
        <v>381.47915</v>
      </c>
      <c r="F2498" s="24">
        <v>1.0</v>
      </c>
      <c r="G2498" s="15">
        <f t="shared" si="1"/>
        <v>10</v>
      </c>
      <c r="L2498" s="24">
        <f t="shared" si="2"/>
        <v>1901</v>
      </c>
    </row>
    <row r="2499">
      <c r="A2499" s="20" t="s">
        <v>433</v>
      </c>
      <c r="B2499" s="22">
        <v>43395.0</v>
      </c>
      <c r="C2499" s="24">
        <v>1239.92</v>
      </c>
      <c r="D2499" s="24">
        <v>15.200000000000001</v>
      </c>
      <c r="E2499" s="24">
        <v>0.0</v>
      </c>
      <c r="F2499" s="24">
        <v>0.0</v>
      </c>
      <c r="G2499" s="15">
        <f t="shared" si="1"/>
        <v>10</v>
      </c>
      <c r="L2499" s="24">
        <f t="shared" si="2"/>
        <v>1899</v>
      </c>
    </row>
    <row r="2500">
      <c r="A2500" s="20" t="s">
        <v>433</v>
      </c>
      <c r="B2500" s="22">
        <v>43395.0</v>
      </c>
      <c r="C2500" s="24">
        <v>548.9000000000001</v>
      </c>
      <c r="D2500" s="24">
        <v>7.08</v>
      </c>
      <c r="E2500" s="24">
        <v>0.0</v>
      </c>
      <c r="F2500" s="24">
        <v>1.0</v>
      </c>
      <c r="G2500" s="15">
        <f t="shared" si="1"/>
        <v>10</v>
      </c>
      <c r="L2500" s="24">
        <f t="shared" si="2"/>
        <v>1899</v>
      </c>
    </row>
    <row r="2501">
      <c r="A2501" s="20" t="s">
        <v>434</v>
      </c>
      <c r="B2501" s="22">
        <v>43395.0</v>
      </c>
      <c r="C2501" s="23">
        <v>3608.77</v>
      </c>
      <c r="D2501" s="24">
        <v>48.800000000000004</v>
      </c>
      <c r="E2501" s="24">
        <v>419.1369</v>
      </c>
      <c r="F2501" s="24">
        <v>0.0</v>
      </c>
      <c r="G2501" s="15">
        <f t="shared" si="1"/>
        <v>10</v>
      </c>
      <c r="L2501" s="24">
        <f t="shared" si="2"/>
        <v>1901</v>
      </c>
    </row>
    <row r="2502">
      <c r="A2502" s="20" t="s">
        <v>434</v>
      </c>
      <c r="B2502" s="22">
        <v>43395.0</v>
      </c>
      <c r="C2502" s="24">
        <v>994.3450000000001</v>
      </c>
      <c r="D2502" s="24">
        <v>13.080000000000002</v>
      </c>
      <c r="E2502" s="24">
        <v>1102.1874500000001</v>
      </c>
      <c r="F2502" s="24">
        <v>1.0</v>
      </c>
      <c r="G2502" s="15">
        <f t="shared" si="1"/>
        <v>10</v>
      </c>
      <c r="L2502" s="24">
        <f t="shared" si="2"/>
        <v>1903</v>
      </c>
    </row>
    <row r="2503">
      <c r="A2503" s="20" t="s">
        <v>435</v>
      </c>
      <c r="B2503" s="22">
        <v>43395.0</v>
      </c>
      <c r="C2503" s="23">
        <v>32178.905000000002</v>
      </c>
      <c r="D2503" s="24">
        <v>392.44000000000005</v>
      </c>
      <c r="E2503" s="24">
        <v>301.57075</v>
      </c>
      <c r="F2503" s="24">
        <v>0.0</v>
      </c>
      <c r="G2503" s="15">
        <f t="shared" si="1"/>
        <v>10</v>
      </c>
      <c r="L2503" s="24">
        <f t="shared" si="2"/>
        <v>1900</v>
      </c>
    </row>
    <row r="2504">
      <c r="A2504" s="20" t="s">
        <v>435</v>
      </c>
      <c r="B2504" s="22">
        <v>43395.0</v>
      </c>
      <c r="C2504" s="23">
        <v>8615.145</v>
      </c>
      <c r="D2504" s="24">
        <v>106.0</v>
      </c>
      <c r="E2504" s="24">
        <v>413.00935000000004</v>
      </c>
      <c r="F2504" s="24">
        <v>1.0</v>
      </c>
      <c r="G2504" s="15">
        <f t="shared" si="1"/>
        <v>10</v>
      </c>
      <c r="L2504" s="24">
        <f t="shared" si="2"/>
        <v>1901</v>
      </c>
    </row>
    <row r="2505">
      <c r="A2505" s="20" t="s">
        <v>436</v>
      </c>
      <c r="B2505" s="22">
        <v>43395.0</v>
      </c>
      <c r="C2505" s="23">
        <v>36891.855</v>
      </c>
      <c r="D2505" s="24">
        <v>526.7600000000001</v>
      </c>
      <c r="E2505" s="24">
        <v>3069.9734000000003</v>
      </c>
      <c r="F2505" s="24">
        <v>0.0</v>
      </c>
      <c r="G2505" s="15">
        <f t="shared" si="1"/>
        <v>10</v>
      </c>
      <c r="L2505" s="24">
        <f t="shared" si="2"/>
        <v>1908</v>
      </c>
    </row>
    <row r="2506">
      <c r="A2506" s="20" t="s">
        <v>436</v>
      </c>
      <c r="B2506" s="22">
        <v>43395.0</v>
      </c>
      <c r="C2506" s="23">
        <v>23687.290000000005</v>
      </c>
      <c r="D2506" s="24">
        <v>355.8</v>
      </c>
      <c r="E2506" s="24">
        <v>16955.93445</v>
      </c>
      <c r="F2506" s="24">
        <v>1.0</v>
      </c>
      <c r="G2506" s="15">
        <f t="shared" si="1"/>
        <v>10</v>
      </c>
      <c r="L2506" s="24">
        <f t="shared" si="2"/>
        <v>1946</v>
      </c>
    </row>
    <row r="2507">
      <c r="A2507" s="20" t="s">
        <v>437</v>
      </c>
      <c r="B2507" s="22">
        <v>43395.0</v>
      </c>
      <c r="C2507" s="23">
        <v>6199.49</v>
      </c>
      <c r="D2507" s="24">
        <v>73.56</v>
      </c>
      <c r="E2507" s="24">
        <v>0.0</v>
      </c>
      <c r="F2507" s="24">
        <v>0.0</v>
      </c>
      <c r="G2507" s="15">
        <f t="shared" si="1"/>
        <v>10</v>
      </c>
      <c r="L2507" s="24">
        <f t="shared" si="2"/>
        <v>1899</v>
      </c>
    </row>
    <row r="2508">
      <c r="A2508" s="20" t="s">
        <v>437</v>
      </c>
      <c r="B2508" s="22">
        <v>43395.0</v>
      </c>
      <c r="C2508" s="24">
        <v>1614.4700000000003</v>
      </c>
      <c r="D2508" s="24">
        <v>19.240000000000002</v>
      </c>
      <c r="E2508" s="24">
        <v>0.0</v>
      </c>
      <c r="F2508" s="24">
        <v>1.0</v>
      </c>
      <c r="G2508" s="15">
        <f t="shared" si="1"/>
        <v>10</v>
      </c>
      <c r="L2508" s="24">
        <f t="shared" si="2"/>
        <v>1899</v>
      </c>
    </row>
    <row r="2509">
      <c r="A2509" s="20" t="s">
        <v>438</v>
      </c>
      <c r="B2509" s="22">
        <v>43395.0</v>
      </c>
      <c r="C2509" s="23">
        <v>6929.615</v>
      </c>
      <c r="D2509" s="24">
        <v>95.56</v>
      </c>
      <c r="E2509" s="24">
        <v>20.186400000000003</v>
      </c>
      <c r="F2509" s="24">
        <v>0.0</v>
      </c>
      <c r="G2509" s="15">
        <f t="shared" si="1"/>
        <v>10</v>
      </c>
      <c r="L2509" s="24">
        <f t="shared" si="2"/>
        <v>1900</v>
      </c>
    </row>
    <row r="2510">
      <c r="A2510" s="20" t="s">
        <v>438</v>
      </c>
      <c r="B2510" s="22">
        <v>43395.0</v>
      </c>
      <c r="C2510" s="23">
        <v>4111.47</v>
      </c>
      <c r="D2510" s="24">
        <v>58.84</v>
      </c>
      <c r="E2510" s="24">
        <v>105.30584999999999</v>
      </c>
      <c r="F2510" s="24">
        <v>1.0</v>
      </c>
      <c r="G2510" s="15">
        <f t="shared" si="1"/>
        <v>10</v>
      </c>
      <c r="L2510" s="24">
        <f t="shared" si="2"/>
        <v>1900</v>
      </c>
    </row>
    <row r="2511">
      <c r="A2511" s="20" t="s">
        <v>439</v>
      </c>
      <c r="B2511" s="22">
        <v>43395.0</v>
      </c>
      <c r="C2511" s="24">
        <v>2542.32</v>
      </c>
      <c r="D2511" s="24">
        <v>32.760000000000005</v>
      </c>
      <c r="E2511" s="24">
        <v>158.8691</v>
      </c>
      <c r="F2511" s="24">
        <v>0.0</v>
      </c>
      <c r="G2511" s="15">
        <f t="shared" si="1"/>
        <v>10</v>
      </c>
      <c r="L2511" s="24">
        <f t="shared" si="2"/>
        <v>1900</v>
      </c>
    </row>
    <row r="2512">
      <c r="A2512" s="20" t="s">
        <v>439</v>
      </c>
      <c r="B2512" s="22">
        <v>43395.0</v>
      </c>
      <c r="C2512" s="24">
        <v>1327.0950000000003</v>
      </c>
      <c r="D2512" s="24">
        <v>17.96</v>
      </c>
      <c r="E2512" s="24">
        <v>1365.7826000000002</v>
      </c>
      <c r="F2512" s="24">
        <v>1.0</v>
      </c>
      <c r="G2512" s="15">
        <f t="shared" si="1"/>
        <v>10</v>
      </c>
      <c r="L2512" s="24">
        <f t="shared" si="2"/>
        <v>1903</v>
      </c>
    </row>
    <row r="2513">
      <c r="A2513" s="20" t="s">
        <v>427</v>
      </c>
      <c r="B2513" s="22">
        <v>43402.0</v>
      </c>
      <c r="C2513" s="23">
        <v>14359.070000000002</v>
      </c>
      <c r="D2513" s="24">
        <v>163.8</v>
      </c>
      <c r="E2513" s="24">
        <v>487.13405</v>
      </c>
      <c r="F2513" s="24">
        <v>0.0</v>
      </c>
      <c r="G2513" s="15">
        <f t="shared" si="1"/>
        <v>10</v>
      </c>
      <c r="L2513" s="24">
        <f t="shared" si="2"/>
        <v>1901</v>
      </c>
    </row>
    <row r="2514">
      <c r="A2514" s="20" t="s">
        <v>427</v>
      </c>
      <c r="B2514" s="22">
        <v>43402.0</v>
      </c>
      <c r="C2514" s="23">
        <v>7301.6900000000005</v>
      </c>
      <c r="D2514" s="24">
        <v>94.12</v>
      </c>
      <c r="E2514" s="24">
        <v>1052.72375</v>
      </c>
      <c r="F2514" s="24">
        <v>1.0</v>
      </c>
      <c r="G2514" s="15">
        <f t="shared" si="1"/>
        <v>10</v>
      </c>
      <c r="L2514" s="24">
        <f t="shared" si="2"/>
        <v>1902</v>
      </c>
    </row>
    <row r="2515">
      <c r="A2515" s="20" t="s">
        <v>428</v>
      </c>
      <c r="B2515" s="22">
        <v>43402.0</v>
      </c>
      <c r="C2515" s="23">
        <v>31141.385000000002</v>
      </c>
      <c r="D2515" s="24">
        <v>377.44000000000005</v>
      </c>
      <c r="E2515" s="24">
        <v>114.4663</v>
      </c>
      <c r="F2515" s="24">
        <v>0.0</v>
      </c>
      <c r="G2515" s="15">
        <f t="shared" si="1"/>
        <v>10</v>
      </c>
      <c r="L2515" s="24">
        <f t="shared" si="2"/>
        <v>1900</v>
      </c>
    </row>
    <row r="2516">
      <c r="A2516" s="20" t="s">
        <v>428</v>
      </c>
      <c r="B2516" s="22">
        <v>43402.0</v>
      </c>
      <c r="C2516" s="23">
        <v>4174.115000000001</v>
      </c>
      <c r="D2516" s="24">
        <v>51.160000000000004</v>
      </c>
      <c r="E2516" s="24">
        <v>137.32875</v>
      </c>
      <c r="F2516" s="24">
        <v>1.0</v>
      </c>
      <c r="G2516" s="15">
        <f t="shared" si="1"/>
        <v>10</v>
      </c>
      <c r="L2516" s="24">
        <f t="shared" si="2"/>
        <v>1900</v>
      </c>
    </row>
    <row r="2517">
      <c r="A2517" s="20" t="s">
        <v>429</v>
      </c>
      <c r="B2517" s="22">
        <v>43402.0</v>
      </c>
      <c r="C2517" s="23">
        <v>88142.45000000001</v>
      </c>
      <c r="D2517" s="24">
        <v>943.64</v>
      </c>
      <c r="E2517" s="24">
        <v>0.0</v>
      </c>
      <c r="F2517" s="24">
        <v>0.0</v>
      </c>
      <c r="G2517" s="15">
        <f t="shared" si="1"/>
        <v>10</v>
      </c>
      <c r="L2517" s="24">
        <f t="shared" si="2"/>
        <v>1899</v>
      </c>
    </row>
    <row r="2518">
      <c r="A2518" s="20" t="s">
        <v>429</v>
      </c>
      <c r="B2518" s="22">
        <v>43402.0</v>
      </c>
      <c r="C2518" s="23">
        <v>23113.255</v>
      </c>
      <c r="D2518" s="24">
        <v>278.08000000000004</v>
      </c>
      <c r="E2518" s="24">
        <v>0.0</v>
      </c>
      <c r="F2518" s="24">
        <v>1.0</v>
      </c>
      <c r="G2518" s="15">
        <f t="shared" si="1"/>
        <v>10</v>
      </c>
      <c r="L2518" s="24">
        <f t="shared" si="2"/>
        <v>1899</v>
      </c>
    </row>
    <row r="2519">
      <c r="A2519" s="20" t="s">
        <v>430</v>
      </c>
      <c r="B2519" s="22">
        <v>43402.0</v>
      </c>
      <c r="C2519" s="24">
        <v>1534.7200000000003</v>
      </c>
      <c r="D2519" s="24">
        <v>20.36</v>
      </c>
      <c r="E2519" s="24">
        <v>93.29905000000001</v>
      </c>
      <c r="F2519" s="24">
        <v>0.0</v>
      </c>
      <c r="G2519" s="15">
        <f t="shared" si="1"/>
        <v>10</v>
      </c>
      <c r="L2519" s="24">
        <f t="shared" si="2"/>
        <v>1900</v>
      </c>
    </row>
    <row r="2520">
      <c r="A2520" s="20" t="s">
        <v>430</v>
      </c>
      <c r="B2520" s="22">
        <v>43402.0</v>
      </c>
      <c r="C2520" s="24">
        <v>1065.13</v>
      </c>
      <c r="D2520" s="24">
        <v>14.280000000000001</v>
      </c>
      <c r="E2520" s="24">
        <v>862.8340499999999</v>
      </c>
      <c r="F2520" s="24">
        <v>1.0</v>
      </c>
      <c r="G2520" s="15">
        <f t="shared" si="1"/>
        <v>10</v>
      </c>
      <c r="L2520" s="24">
        <f t="shared" si="2"/>
        <v>1902</v>
      </c>
    </row>
    <row r="2521">
      <c r="A2521" s="20" t="s">
        <v>431</v>
      </c>
      <c r="B2521" s="22">
        <v>43402.0</v>
      </c>
      <c r="C2521" s="23">
        <v>25757.325</v>
      </c>
      <c r="D2521" s="24">
        <v>322.0</v>
      </c>
      <c r="E2521" s="24">
        <v>1807.1495</v>
      </c>
      <c r="F2521" s="24">
        <v>0.0</v>
      </c>
      <c r="G2521" s="15">
        <f t="shared" si="1"/>
        <v>10</v>
      </c>
      <c r="L2521" s="24">
        <f t="shared" si="2"/>
        <v>1904</v>
      </c>
    </row>
    <row r="2522">
      <c r="A2522" s="20" t="s">
        <v>431</v>
      </c>
      <c r="B2522" s="22">
        <v>43402.0</v>
      </c>
      <c r="C2522" s="23">
        <v>11294.910000000002</v>
      </c>
      <c r="D2522" s="24">
        <v>148.16</v>
      </c>
      <c r="E2522" s="24">
        <v>3348.5244000000002</v>
      </c>
      <c r="F2522" s="24">
        <v>1.0</v>
      </c>
      <c r="G2522" s="15">
        <f t="shared" si="1"/>
        <v>10</v>
      </c>
      <c r="L2522" s="24">
        <f t="shared" si="2"/>
        <v>1909</v>
      </c>
    </row>
    <row r="2523">
      <c r="A2523" s="20" t="s">
        <v>432</v>
      </c>
      <c r="B2523" s="22">
        <v>43402.0</v>
      </c>
      <c r="C2523" s="24">
        <v>1811.2050000000002</v>
      </c>
      <c r="D2523" s="24">
        <v>25.52</v>
      </c>
      <c r="E2523" s="24">
        <v>77.4033</v>
      </c>
      <c r="F2523" s="24">
        <v>0.0</v>
      </c>
      <c r="G2523" s="15">
        <f t="shared" si="1"/>
        <v>10</v>
      </c>
      <c r="L2523" s="24">
        <f t="shared" si="2"/>
        <v>1900</v>
      </c>
    </row>
    <row r="2524">
      <c r="A2524" s="20" t="s">
        <v>432</v>
      </c>
      <c r="B2524" s="22">
        <v>43402.0</v>
      </c>
      <c r="C2524" s="24">
        <v>1382.5900000000001</v>
      </c>
      <c r="D2524" s="24">
        <v>22.840000000000003</v>
      </c>
      <c r="E2524" s="24">
        <v>454.79850000000005</v>
      </c>
      <c r="F2524" s="24">
        <v>1.0</v>
      </c>
      <c r="G2524" s="15">
        <f t="shared" si="1"/>
        <v>10</v>
      </c>
      <c r="L2524" s="24">
        <f t="shared" si="2"/>
        <v>1901</v>
      </c>
    </row>
    <row r="2525">
      <c r="A2525" s="20" t="s">
        <v>433</v>
      </c>
      <c r="B2525" s="22">
        <v>43402.0</v>
      </c>
      <c r="C2525" s="24">
        <v>1782.055</v>
      </c>
      <c r="D2525" s="24">
        <v>20.400000000000002</v>
      </c>
      <c r="E2525" s="24">
        <v>0.0</v>
      </c>
      <c r="F2525" s="24">
        <v>0.0</v>
      </c>
      <c r="G2525" s="15">
        <f t="shared" si="1"/>
        <v>10</v>
      </c>
      <c r="L2525" s="24">
        <f t="shared" si="2"/>
        <v>1899</v>
      </c>
    </row>
    <row r="2526">
      <c r="A2526" s="20" t="s">
        <v>433</v>
      </c>
      <c r="B2526" s="22">
        <v>43402.0</v>
      </c>
      <c r="C2526" s="24">
        <v>1042.69</v>
      </c>
      <c r="D2526" s="24">
        <v>13.92</v>
      </c>
      <c r="E2526" s="24">
        <v>0.0</v>
      </c>
      <c r="F2526" s="24">
        <v>1.0</v>
      </c>
      <c r="G2526" s="15">
        <f t="shared" si="1"/>
        <v>10</v>
      </c>
      <c r="L2526" s="24">
        <f t="shared" si="2"/>
        <v>1899</v>
      </c>
    </row>
    <row r="2527">
      <c r="A2527" s="20" t="s">
        <v>434</v>
      </c>
      <c r="B2527" s="22">
        <v>43402.0</v>
      </c>
      <c r="C2527" s="23">
        <v>3397.7900000000004</v>
      </c>
      <c r="D2527" s="24">
        <v>44.160000000000004</v>
      </c>
      <c r="E2527" s="24">
        <v>464.9619</v>
      </c>
      <c r="F2527" s="24">
        <v>0.0</v>
      </c>
      <c r="G2527" s="15">
        <f t="shared" si="1"/>
        <v>10</v>
      </c>
      <c r="L2527" s="24">
        <f t="shared" si="2"/>
        <v>1901</v>
      </c>
    </row>
    <row r="2528">
      <c r="A2528" s="20" t="s">
        <v>434</v>
      </c>
      <c r="B2528" s="22">
        <v>43402.0</v>
      </c>
      <c r="C2528" s="24">
        <v>938.63</v>
      </c>
      <c r="D2528" s="24">
        <v>12.36</v>
      </c>
      <c r="E2528" s="24">
        <v>998.6509</v>
      </c>
      <c r="F2528" s="24">
        <v>1.0</v>
      </c>
      <c r="G2528" s="15">
        <f t="shared" si="1"/>
        <v>10</v>
      </c>
      <c r="L2528" s="24">
        <f t="shared" si="2"/>
        <v>1902</v>
      </c>
    </row>
    <row r="2529">
      <c r="A2529" s="20" t="s">
        <v>435</v>
      </c>
      <c r="B2529" s="22">
        <v>43402.0</v>
      </c>
      <c r="C2529" s="23">
        <v>38395.225000000006</v>
      </c>
      <c r="D2529" s="24">
        <v>448.72</v>
      </c>
      <c r="E2529" s="24">
        <v>342.73720000000003</v>
      </c>
      <c r="F2529" s="24">
        <v>0.0</v>
      </c>
      <c r="G2529" s="15">
        <f t="shared" si="1"/>
        <v>10</v>
      </c>
      <c r="L2529" s="24">
        <f t="shared" si="2"/>
        <v>1900</v>
      </c>
    </row>
    <row r="2530">
      <c r="A2530" s="20" t="s">
        <v>435</v>
      </c>
      <c r="B2530" s="22">
        <v>43402.0</v>
      </c>
      <c r="C2530" s="23">
        <v>11401.115</v>
      </c>
      <c r="D2530" s="24">
        <v>135.72</v>
      </c>
      <c r="E2530" s="24">
        <v>476.4409</v>
      </c>
      <c r="F2530" s="24">
        <v>1.0</v>
      </c>
      <c r="G2530" s="15">
        <f t="shared" si="1"/>
        <v>10</v>
      </c>
      <c r="L2530" s="24">
        <f t="shared" si="2"/>
        <v>1901</v>
      </c>
    </row>
    <row r="2531">
      <c r="A2531" s="20" t="s">
        <v>436</v>
      </c>
      <c r="B2531" s="22">
        <v>43402.0</v>
      </c>
      <c r="C2531" s="23">
        <v>46338.10500000001</v>
      </c>
      <c r="D2531" s="24">
        <v>625.7600000000001</v>
      </c>
      <c r="E2531" s="24">
        <v>3566.2289000000005</v>
      </c>
      <c r="F2531" s="24">
        <v>0.0</v>
      </c>
      <c r="G2531" s="15">
        <f t="shared" si="1"/>
        <v>10</v>
      </c>
      <c r="L2531" s="24">
        <f t="shared" si="2"/>
        <v>1909</v>
      </c>
    </row>
    <row r="2532">
      <c r="A2532" s="20" t="s">
        <v>436</v>
      </c>
      <c r="B2532" s="22">
        <v>43402.0</v>
      </c>
      <c r="C2532" s="23">
        <v>33615.670000000006</v>
      </c>
      <c r="D2532" s="24">
        <v>487.12</v>
      </c>
      <c r="E2532" s="24">
        <v>19230.15445</v>
      </c>
      <c r="F2532" s="24">
        <v>1.0</v>
      </c>
      <c r="G2532" s="15">
        <f t="shared" si="1"/>
        <v>10</v>
      </c>
      <c r="L2532" s="24">
        <f t="shared" si="2"/>
        <v>1952</v>
      </c>
    </row>
    <row r="2533">
      <c r="A2533" s="20" t="s">
        <v>437</v>
      </c>
      <c r="B2533" s="22">
        <v>43402.0</v>
      </c>
      <c r="C2533" s="23">
        <v>6561.005000000001</v>
      </c>
      <c r="D2533" s="24">
        <v>74.4</v>
      </c>
      <c r="E2533" s="24">
        <v>0.0</v>
      </c>
      <c r="F2533" s="24">
        <v>0.0</v>
      </c>
      <c r="G2533" s="15">
        <f t="shared" si="1"/>
        <v>10</v>
      </c>
      <c r="L2533" s="24">
        <f t="shared" si="2"/>
        <v>1899</v>
      </c>
    </row>
    <row r="2534">
      <c r="A2534" s="20" t="s">
        <v>437</v>
      </c>
      <c r="B2534" s="22">
        <v>43402.0</v>
      </c>
      <c r="C2534" s="24">
        <v>1953.9850000000001</v>
      </c>
      <c r="D2534" s="24">
        <v>23.44</v>
      </c>
      <c r="E2534" s="24">
        <v>0.0</v>
      </c>
      <c r="F2534" s="24">
        <v>1.0</v>
      </c>
      <c r="G2534" s="15">
        <f t="shared" si="1"/>
        <v>10</v>
      </c>
      <c r="L2534" s="24">
        <f t="shared" si="2"/>
        <v>1899</v>
      </c>
    </row>
    <row r="2535">
      <c r="A2535" s="20" t="s">
        <v>438</v>
      </c>
      <c r="B2535" s="22">
        <v>43402.0</v>
      </c>
      <c r="C2535" s="23">
        <v>8151.22</v>
      </c>
      <c r="D2535" s="24">
        <v>102.68</v>
      </c>
      <c r="E2535" s="24">
        <v>19.14705</v>
      </c>
      <c r="F2535" s="24">
        <v>0.0</v>
      </c>
      <c r="G2535" s="15">
        <f t="shared" si="1"/>
        <v>10</v>
      </c>
      <c r="L2535" s="24">
        <f t="shared" si="2"/>
        <v>1900</v>
      </c>
    </row>
    <row r="2536">
      <c r="A2536" s="20" t="s">
        <v>438</v>
      </c>
      <c r="B2536" s="22">
        <v>43402.0</v>
      </c>
      <c r="C2536" s="23">
        <v>5126.715</v>
      </c>
      <c r="D2536" s="24">
        <v>71.32000000000001</v>
      </c>
      <c r="E2536" s="24">
        <v>103.1589</v>
      </c>
      <c r="F2536" s="24">
        <v>1.0</v>
      </c>
      <c r="G2536" s="15">
        <f t="shared" si="1"/>
        <v>10</v>
      </c>
      <c r="L2536" s="24">
        <f t="shared" si="2"/>
        <v>1900</v>
      </c>
    </row>
    <row r="2537">
      <c r="A2537" s="20" t="s">
        <v>439</v>
      </c>
      <c r="B2537" s="22">
        <v>43402.0</v>
      </c>
      <c r="C2537" s="23">
        <v>3403.3450000000003</v>
      </c>
      <c r="D2537" s="24">
        <v>38.04</v>
      </c>
      <c r="E2537" s="24">
        <v>156.8177</v>
      </c>
      <c r="F2537" s="24">
        <v>0.0</v>
      </c>
      <c r="G2537" s="15">
        <f t="shared" si="1"/>
        <v>10</v>
      </c>
      <c r="L2537" s="24">
        <f t="shared" si="2"/>
        <v>1900</v>
      </c>
    </row>
    <row r="2538">
      <c r="A2538" s="20" t="s">
        <v>439</v>
      </c>
      <c r="B2538" s="22">
        <v>43402.0</v>
      </c>
      <c r="C2538" s="24">
        <v>2207.535</v>
      </c>
      <c r="D2538" s="24">
        <v>24.680000000000003</v>
      </c>
      <c r="E2538" s="24">
        <v>1657.0203000000001</v>
      </c>
      <c r="F2538" s="24">
        <v>1.0</v>
      </c>
      <c r="G2538" s="15">
        <f t="shared" si="1"/>
        <v>10</v>
      </c>
      <c r="L2538" s="24">
        <f t="shared" si="2"/>
        <v>1904</v>
      </c>
    </row>
    <row r="2539">
      <c r="A2539" s="20" t="s">
        <v>427</v>
      </c>
      <c r="B2539" s="22">
        <v>43409.0</v>
      </c>
      <c r="C2539" s="23">
        <v>16298.260000000002</v>
      </c>
      <c r="D2539" s="24">
        <v>175.32000000000002</v>
      </c>
      <c r="E2539" s="24">
        <v>712.0061000000001</v>
      </c>
      <c r="F2539" s="24">
        <v>0.0</v>
      </c>
      <c r="G2539" s="15">
        <f t="shared" si="1"/>
        <v>11</v>
      </c>
      <c r="L2539" s="24">
        <f t="shared" si="2"/>
        <v>1901</v>
      </c>
    </row>
    <row r="2540">
      <c r="A2540" s="20" t="s">
        <v>427</v>
      </c>
      <c r="B2540" s="22">
        <v>43409.0</v>
      </c>
      <c r="C2540" s="23">
        <v>7999.365000000001</v>
      </c>
      <c r="D2540" s="24">
        <v>104.44000000000001</v>
      </c>
      <c r="E2540" s="24">
        <v>1559.5086000000001</v>
      </c>
      <c r="F2540" s="24">
        <v>1.0</v>
      </c>
      <c r="G2540" s="15">
        <f t="shared" si="1"/>
        <v>11</v>
      </c>
      <c r="L2540" s="24">
        <f t="shared" si="2"/>
        <v>1904</v>
      </c>
    </row>
    <row r="2541">
      <c r="A2541" s="20" t="s">
        <v>428</v>
      </c>
      <c r="B2541" s="22">
        <v>43409.0</v>
      </c>
      <c r="C2541" s="23">
        <v>26935.755</v>
      </c>
      <c r="D2541" s="24">
        <v>318.88000000000005</v>
      </c>
      <c r="E2541" s="24">
        <v>96.43400000000001</v>
      </c>
      <c r="F2541" s="24">
        <v>0.0</v>
      </c>
      <c r="G2541" s="15">
        <f t="shared" si="1"/>
        <v>11</v>
      </c>
      <c r="L2541" s="24">
        <f t="shared" si="2"/>
        <v>1900</v>
      </c>
    </row>
    <row r="2542">
      <c r="A2542" s="20" t="s">
        <v>428</v>
      </c>
      <c r="B2542" s="22">
        <v>43409.0</v>
      </c>
      <c r="C2542" s="23">
        <v>4543.44</v>
      </c>
      <c r="D2542" s="24">
        <v>56.28</v>
      </c>
      <c r="E2542" s="24">
        <v>114.5625</v>
      </c>
      <c r="F2542" s="24">
        <v>1.0</v>
      </c>
      <c r="G2542" s="15">
        <f t="shared" si="1"/>
        <v>11</v>
      </c>
      <c r="L2542" s="24">
        <f t="shared" si="2"/>
        <v>1900</v>
      </c>
    </row>
    <row r="2543">
      <c r="A2543" s="20" t="s">
        <v>429</v>
      </c>
      <c r="B2543" s="22">
        <v>43409.0</v>
      </c>
      <c r="C2543" s="23">
        <v>87500.6</v>
      </c>
      <c r="D2543" s="24">
        <v>905.0799999999999</v>
      </c>
      <c r="E2543" s="24">
        <v>0.0</v>
      </c>
      <c r="F2543" s="24">
        <v>0.0</v>
      </c>
      <c r="G2543" s="15">
        <f t="shared" si="1"/>
        <v>11</v>
      </c>
      <c r="L2543" s="24">
        <f t="shared" si="2"/>
        <v>1899</v>
      </c>
    </row>
    <row r="2544">
      <c r="A2544" s="20" t="s">
        <v>429</v>
      </c>
      <c r="B2544" s="22">
        <v>43409.0</v>
      </c>
      <c r="C2544" s="23">
        <v>24783.33</v>
      </c>
      <c r="D2544" s="24">
        <v>287.8</v>
      </c>
      <c r="E2544" s="24">
        <v>0.0</v>
      </c>
      <c r="F2544" s="24">
        <v>1.0</v>
      </c>
      <c r="G2544" s="15">
        <f t="shared" si="1"/>
        <v>11</v>
      </c>
      <c r="L2544" s="24">
        <f t="shared" si="2"/>
        <v>1899</v>
      </c>
    </row>
    <row r="2545">
      <c r="A2545" s="20" t="s">
        <v>430</v>
      </c>
      <c r="B2545" s="22">
        <v>43409.0</v>
      </c>
      <c r="C2545" s="24">
        <v>1830.8950000000002</v>
      </c>
      <c r="D2545" s="24">
        <v>22.64</v>
      </c>
      <c r="E2545" s="24">
        <v>138.9206</v>
      </c>
      <c r="F2545" s="24">
        <v>0.0</v>
      </c>
      <c r="G2545" s="15">
        <f t="shared" si="1"/>
        <v>11</v>
      </c>
      <c r="L2545" s="24">
        <f t="shared" si="2"/>
        <v>1900</v>
      </c>
    </row>
    <row r="2546">
      <c r="A2546" s="20" t="s">
        <v>430</v>
      </c>
      <c r="B2546" s="22">
        <v>43409.0</v>
      </c>
      <c r="C2546" s="24">
        <v>1003.7500000000001</v>
      </c>
      <c r="D2546" s="24">
        <v>13.440000000000001</v>
      </c>
      <c r="E2546" s="24">
        <v>1454.3314500000001</v>
      </c>
      <c r="F2546" s="24">
        <v>1.0</v>
      </c>
      <c r="G2546" s="15">
        <f t="shared" si="1"/>
        <v>11</v>
      </c>
      <c r="L2546" s="24">
        <f t="shared" si="2"/>
        <v>1903</v>
      </c>
    </row>
    <row r="2547">
      <c r="A2547" s="20" t="s">
        <v>431</v>
      </c>
      <c r="B2547" s="22">
        <v>43409.0</v>
      </c>
      <c r="C2547" s="23">
        <v>24302.740000000005</v>
      </c>
      <c r="D2547" s="24">
        <v>303.88000000000005</v>
      </c>
      <c r="E2547" s="24">
        <v>2141.70255</v>
      </c>
      <c r="F2547" s="24">
        <v>0.0</v>
      </c>
      <c r="G2547" s="15">
        <f t="shared" si="1"/>
        <v>11</v>
      </c>
      <c r="L2547" s="24">
        <f t="shared" si="2"/>
        <v>1905</v>
      </c>
    </row>
    <row r="2548">
      <c r="A2548" s="20" t="s">
        <v>431</v>
      </c>
      <c r="B2548" s="22">
        <v>43409.0</v>
      </c>
      <c r="C2548" s="23">
        <v>11127.545000000002</v>
      </c>
      <c r="D2548" s="24">
        <v>145.0</v>
      </c>
      <c r="E2548" s="24">
        <v>3958.76195</v>
      </c>
      <c r="F2548" s="24">
        <v>1.0</v>
      </c>
      <c r="G2548" s="15">
        <f t="shared" si="1"/>
        <v>11</v>
      </c>
      <c r="L2548" s="24">
        <f t="shared" si="2"/>
        <v>1910</v>
      </c>
    </row>
    <row r="2549">
      <c r="A2549" s="20" t="s">
        <v>432</v>
      </c>
      <c r="B2549" s="22">
        <v>43409.0</v>
      </c>
      <c r="C2549" s="24">
        <v>2005.63</v>
      </c>
      <c r="D2549" s="24">
        <v>26.8</v>
      </c>
      <c r="E2549" s="24">
        <v>84.8432</v>
      </c>
      <c r="F2549" s="24">
        <v>0.0</v>
      </c>
      <c r="G2549" s="15">
        <f t="shared" si="1"/>
        <v>11</v>
      </c>
      <c r="L2549" s="24">
        <f t="shared" si="2"/>
        <v>1900</v>
      </c>
    </row>
    <row r="2550">
      <c r="A2550" s="20" t="s">
        <v>432</v>
      </c>
      <c r="B2550" s="22">
        <v>43409.0</v>
      </c>
      <c r="C2550" s="24">
        <v>1861.6950000000002</v>
      </c>
      <c r="D2550" s="24">
        <v>29.12</v>
      </c>
      <c r="E2550" s="24">
        <v>501.67715000000004</v>
      </c>
      <c r="F2550" s="24">
        <v>1.0</v>
      </c>
      <c r="G2550" s="15">
        <f t="shared" si="1"/>
        <v>11</v>
      </c>
      <c r="L2550" s="24">
        <f t="shared" si="2"/>
        <v>1901</v>
      </c>
    </row>
    <row r="2551">
      <c r="A2551" s="20" t="s">
        <v>433</v>
      </c>
      <c r="B2551" s="22">
        <v>43409.0</v>
      </c>
      <c r="C2551" s="24">
        <v>1494.5150000000003</v>
      </c>
      <c r="D2551" s="24">
        <v>17.680000000000003</v>
      </c>
      <c r="E2551" s="24">
        <v>0.0</v>
      </c>
      <c r="F2551" s="24">
        <v>0.0</v>
      </c>
      <c r="G2551" s="15">
        <f t="shared" si="1"/>
        <v>11</v>
      </c>
      <c r="L2551" s="24">
        <f t="shared" si="2"/>
        <v>1899</v>
      </c>
    </row>
    <row r="2552">
      <c r="A2552" s="20" t="s">
        <v>433</v>
      </c>
      <c r="B2552" s="22">
        <v>43409.0</v>
      </c>
      <c r="C2552" s="24">
        <v>802.9450000000002</v>
      </c>
      <c r="D2552" s="24">
        <v>11.08</v>
      </c>
      <c r="E2552" s="24">
        <v>0.0</v>
      </c>
      <c r="F2552" s="24">
        <v>1.0</v>
      </c>
      <c r="G2552" s="15">
        <f t="shared" si="1"/>
        <v>11</v>
      </c>
      <c r="L2552" s="24">
        <f t="shared" si="2"/>
        <v>1899</v>
      </c>
    </row>
    <row r="2553">
      <c r="A2553" s="20" t="s">
        <v>434</v>
      </c>
      <c r="B2553" s="22">
        <v>43409.0</v>
      </c>
      <c r="C2553" s="23">
        <v>3545.0800000000004</v>
      </c>
      <c r="D2553" s="24">
        <v>43.68000000000001</v>
      </c>
      <c r="E2553" s="24">
        <v>389.65355</v>
      </c>
      <c r="F2553" s="24">
        <v>0.0</v>
      </c>
      <c r="G2553" s="15">
        <f t="shared" si="1"/>
        <v>11</v>
      </c>
      <c r="L2553" s="24">
        <f t="shared" si="2"/>
        <v>1901</v>
      </c>
    </row>
    <row r="2554">
      <c r="A2554" s="20" t="s">
        <v>434</v>
      </c>
      <c r="B2554" s="22">
        <v>43409.0</v>
      </c>
      <c r="C2554" s="24">
        <v>1029.16</v>
      </c>
      <c r="D2554" s="24">
        <v>13.480000000000002</v>
      </c>
      <c r="E2554" s="24">
        <v>1176.7821000000001</v>
      </c>
      <c r="F2554" s="24">
        <v>1.0</v>
      </c>
      <c r="G2554" s="15">
        <f t="shared" si="1"/>
        <v>11</v>
      </c>
      <c r="L2554" s="24">
        <f t="shared" si="2"/>
        <v>1903</v>
      </c>
    </row>
    <row r="2555">
      <c r="A2555" s="20" t="s">
        <v>435</v>
      </c>
      <c r="B2555" s="22">
        <v>43409.0</v>
      </c>
      <c r="C2555" s="23">
        <v>35672.670000000006</v>
      </c>
      <c r="D2555" s="24">
        <v>410.48</v>
      </c>
      <c r="E2555" s="24">
        <v>392.80995</v>
      </c>
      <c r="F2555" s="24">
        <v>0.0</v>
      </c>
      <c r="G2555" s="15">
        <f t="shared" si="1"/>
        <v>11</v>
      </c>
      <c r="L2555" s="24">
        <f t="shared" si="2"/>
        <v>1901</v>
      </c>
    </row>
    <row r="2556">
      <c r="A2556" s="20" t="s">
        <v>435</v>
      </c>
      <c r="B2556" s="22">
        <v>43409.0</v>
      </c>
      <c r="C2556" s="23">
        <v>10949.070000000002</v>
      </c>
      <c r="D2556" s="24">
        <v>127.12</v>
      </c>
      <c r="E2556" s="24">
        <v>608.8342</v>
      </c>
      <c r="F2556" s="24">
        <v>1.0</v>
      </c>
      <c r="G2556" s="15">
        <f t="shared" si="1"/>
        <v>11</v>
      </c>
      <c r="L2556" s="24">
        <f t="shared" si="2"/>
        <v>1901</v>
      </c>
    </row>
    <row r="2557">
      <c r="A2557" s="20" t="s">
        <v>436</v>
      </c>
      <c r="B2557" s="22">
        <v>43409.0</v>
      </c>
      <c r="C2557" s="23">
        <v>44482.02</v>
      </c>
      <c r="D2557" s="24">
        <v>584.36</v>
      </c>
      <c r="E2557" s="24">
        <v>3516.77365</v>
      </c>
      <c r="F2557" s="24">
        <v>0.0</v>
      </c>
      <c r="G2557" s="15">
        <f t="shared" si="1"/>
        <v>11</v>
      </c>
      <c r="L2557" s="24">
        <f t="shared" si="2"/>
        <v>1909</v>
      </c>
    </row>
    <row r="2558">
      <c r="A2558" s="20" t="s">
        <v>436</v>
      </c>
      <c r="B2558" s="22">
        <v>43409.0</v>
      </c>
      <c r="C2558" s="23">
        <v>34011.285</v>
      </c>
      <c r="D2558" s="24">
        <v>487.40000000000003</v>
      </c>
      <c r="E2558" s="24">
        <v>19540.7121</v>
      </c>
      <c r="F2558" s="24">
        <v>1.0</v>
      </c>
      <c r="G2558" s="15">
        <f t="shared" si="1"/>
        <v>11</v>
      </c>
      <c r="L2558" s="24">
        <f t="shared" si="2"/>
        <v>1953</v>
      </c>
    </row>
    <row r="2559">
      <c r="A2559" s="20" t="s">
        <v>437</v>
      </c>
      <c r="B2559" s="22">
        <v>43409.0</v>
      </c>
      <c r="C2559" s="23">
        <v>6720.395</v>
      </c>
      <c r="D2559" s="24">
        <v>75.32000000000001</v>
      </c>
      <c r="E2559" s="24">
        <v>0.0</v>
      </c>
      <c r="F2559" s="24">
        <v>0.0</v>
      </c>
      <c r="G2559" s="15">
        <f t="shared" si="1"/>
        <v>11</v>
      </c>
      <c r="L2559" s="24">
        <f t="shared" si="2"/>
        <v>1899</v>
      </c>
    </row>
    <row r="2560">
      <c r="A2560" s="20" t="s">
        <v>437</v>
      </c>
      <c r="B2560" s="22">
        <v>43409.0</v>
      </c>
      <c r="C2560" s="24">
        <v>2001.285</v>
      </c>
      <c r="D2560" s="24">
        <v>23.040000000000003</v>
      </c>
      <c r="E2560" s="24">
        <v>0.0</v>
      </c>
      <c r="F2560" s="24">
        <v>1.0</v>
      </c>
      <c r="G2560" s="15">
        <f t="shared" si="1"/>
        <v>11</v>
      </c>
      <c r="L2560" s="24">
        <f t="shared" si="2"/>
        <v>1899</v>
      </c>
    </row>
    <row r="2561">
      <c r="A2561" s="20" t="s">
        <v>438</v>
      </c>
      <c r="B2561" s="22">
        <v>43409.0</v>
      </c>
      <c r="C2561" s="23">
        <v>7817.260000000001</v>
      </c>
      <c r="D2561" s="24">
        <v>100.80000000000001</v>
      </c>
      <c r="E2561" s="24">
        <v>17.76905</v>
      </c>
      <c r="F2561" s="24">
        <v>0.0</v>
      </c>
      <c r="G2561" s="15">
        <f t="shared" si="1"/>
        <v>11</v>
      </c>
      <c r="L2561" s="24">
        <f t="shared" si="2"/>
        <v>1900</v>
      </c>
    </row>
    <row r="2562">
      <c r="A2562" s="20" t="s">
        <v>438</v>
      </c>
      <c r="B2562" s="22">
        <v>43409.0</v>
      </c>
      <c r="C2562" s="23">
        <v>5586.405000000001</v>
      </c>
      <c r="D2562" s="24">
        <v>77.12</v>
      </c>
      <c r="E2562" s="24">
        <v>91.69355</v>
      </c>
      <c r="F2562" s="24">
        <v>1.0</v>
      </c>
      <c r="G2562" s="15">
        <f t="shared" si="1"/>
        <v>11</v>
      </c>
      <c r="L2562" s="24">
        <f t="shared" si="2"/>
        <v>1900</v>
      </c>
    </row>
    <row r="2563">
      <c r="A2563" s="20" t="s">
        <v>439</v>
      </c>
      <c r="B2563" s="22">
        <v>43409.0</v>
      </c>
      <c r="C2563" s="24">
        <v>2789.9300000000003</v>
      </c>
      <c r="D2563" s="24">
        <v>41.760000000000005</v>
      </c>
      <c r="E2563" s="24">
        <v>102.82805</v>
      </c>
      <c r="F2563" s="24">
        <v>0.0</v>
      </c>
      <c r="G2563" s="15">
        <f t="shared" si="1"/>
        <v>11</v>
      </c>
      <c r="L2563" s="24">
        <f t="shared" si="2"/>
        <v>1900</v>
      </c>
    </row>
    <row r="2564">
      <c r="A2564" s="20" t="s">
        <v>439</v>
      </c>
      <c r="B2564" s="22">
        <v>43409.0</v>
      </c>
      <c r="C2564" s="24">
        <v>2118.82</v>
      </c>
      <c r="D2564" s="24">
        <v>34.480000000000004</v>
      </c>
      <c r="E2564" s="24">
        <v>929.7470000000001</v>
      </c>
      <c r="F2564" s="24">
        <v>1.0</v>
      </c>
      <c r="G2564" s="15">
        <f t="shared" si="1"/>
        <v>11</v>
      </c>
      <c r="L2564" s="24">
        <f t="shared" si="2"/>
        <v>1902</v>
      </c>
    </row>
    <row r="2565">
      <c r="A2565" s="20" t="s">
        <v>427</v>
      </c>
      <c r="B2565" s="22">
        <v>43416.0</v>
      </c>
      <c r="C2565" s="23">
        <v>14518.955</v>
      </c>
      <c r="D2565" s="24">
        <v>162.8</v>
      </c>
      <c r="E2565" s="24">
        <v>646.1650000000001</v>
      </c>
      <c r="F2565" s="24">
        <v>0.0</v>
      </c>
      <c r="G2565" s="15">
        <f t="shared" si="1"/>
        <v>11</v>
      </c>
      <c r="L2565" s="24">
        <f t="shared" si="2"/>
        <v>1901</v>
      </c>
    </row>
    <row r="2566">
      <c r="A2566" s="20" t="s">
        <v>427</v>
      </c>
      <c r="B2566" s="22">
        <v>43416.0</v>
      </c>
      <c r="C2566" s="23">
        <v>7448.925</v>
      </c>
      <c r="D2566" s="24">
        <v>103.24000000000001</v>
      </c>
      <c r="E2566" s="24">
        <v>1603.0248000000001</v>
      </c>
      <c r="F2566" s="24">
        <v>1.0</v>
      </c>
      <c r="G2566" s="15">
        <f t="shared" si="1"/>
        <v>11</v>
      </c>
      <c r="L2566" s="24">
        <f t="shared" si="2"/>
        <v>1904</v>
      </c>
    </row>
    <row r="2567">
      <c r="A2567" s="20" t="s">
        <v>428</v>
      </c>
      <c r="B2567" s="22">
        <v>43416.0</v>
      </c>
      <c r="C2567" s="23">
        <v>30519.280000000002</v>
      </c>
      <c r="D2567" s="24">
        <v>369.64000000000004</v>
      </c>
      <c r="E2567" s="24">
        <v>103.48065</v>
      </c>
      <c r="F2567" s="24">
        <v>0.0</v>
      </c>
      <c r="G2567" s="15">
        <f t="shared" si="1"/>
        <v>11</v>
      </c>
      <c r="L2567" s="24">
        <f t="shared" si="2"/>
        <v>1900</v>
      </c>
    </row>
    <row r="2568">
      <c r="A2568" s="20" t="s">
        <v>428</v>
      </c>
      <c r="B2568" s="22">
        <v>43416.0</v>
      </c>
      <c r="C2568" s="23">
        <v>4552.35</v>
      </c>
      <c r="D2568" s="24">
        <v>58.48</v>
      </c>
      <c r="E2568" s="24">
        <v>123.39535000000001</v>
      </c>
      <c r="F2568" s="24">
        <v>1.0</v>
      </c>
      <c r="G2568" s="15">
        <f t="shared" si="1"/>
        <v>11</v>
      </c>
      <c r="L2568" s="24">
        <f t="shared" si="2"/>
        <v>1900</v>
      </c>
    </row>
    <row r="2569">
      <c r="A2569" s="20" t="s">
        <v>429</v>
      </c>
      <c r="B2569" s="22">
        <v>43416.0</v>
      </c>
      <c r="C2569" s="23">
        <v>93305.57500000001</v>
      </c>
      <c r="D2569" s="24">
        <v>1050.08</v>
      </c>
      <c r="E2569" s="24">
        <v>0.0</v>
      </c>
      <c r="F2569" s="24">
        <v>0.0</v>
      </c>
      <c r="G2569" s="15">
        <f t="shared" si="1"/>
        <v>11</v>
      </c>
      <c r="L2569" s="24">
        <f t="shared" si="2"/>
        <v>1899</v>
      </c>
    </row>
    <row r="2570">
      <c r="A2570" s="20" t="s">
        <v>429</v>
      </c>
      <c r="B2570" s="22">
        <v>43416.0</v>
      </c>
      <c r="C2570" s="23">
        <v>28059.570000000003</v>
      </c>
      <c r="D2570" s="24">
        <v>356.28000000000003</v>
      </c>
      <c r="E2570" s="24">
        <v>0.0</v>
      </c>
      <c r="F2570" s="24">
        <v>1.0</v>
      </c>
      <c r="G2570" s="15">
        <f t="shared" si="1"/>
        <v>11</v>
      </c>
      <c r="L2570" s="24">
        <f t="shared" si="2"/>
        <v>1899</v>
      </c>
    </row>
    <row r="2571">
      <c r="A2571" s="20" t="s">
        <v>430</v>
      </c>
      <c r="B2571" s="22">
        <v>43416.0</v>
      </c>
      <c r="C2571" s="24">
        <v>1831.8300000000002</v>
      </c>
      <c r="D2571" s="24">
        <v>22.96</v>
      </c>
      <c r="E2571" s="24">
        <v>135.7603</v>
      </c>
      <c r="F2571" s="24">
        <v>0.0</v>
      </c>
      <c r="G2571" s="15">
        <f t="shared" si="1"/>
        <v>11</v>
      </c>
      <c r="L2571" s="24">
        <f t="shared" si="2"/>
        <v>1900</v>
      </c>
    </row>
    <row r="2572">
      <c r="A2572" s="20" t="s">
        <v>430</v>
      </c>
      <c r="B2572" s="22">
        <v>43416.0</v>
      </c>
      <c r="C2572" s="24">
        <v>1223.75</v>
      </c>
      <c r="D2572" s="24">
        <v>16.36</v>
      </c>
      <c r="E2572" s="24">
        <v>1498.8870000000002</v>
      </c>
      <c r="F2572" s="24">
        <v>1.0</v>
      </c>
      <c r="G2572" s="15">
        <f t="shared" si="1"/>
        <v>11</v>
      </c>
      <c r="L2572" s="24">
        <f t="shared" si="2"/>
        <v>1904</v>
      </c>
    </row>
    <row r="2573">
      <c r="A2573" s="20" t="s">
        <v>431</v>
      </c>
      <c r="B2573" s="22">
        <v>43416.0</v>
      </c>
      <c r="C2573" s="23">
        <v>28644.990000000005</v>
      </c>
      <c r="D2573" s="24">
        <v>363.64000000000004</v>
      </c>
      <c r="E2573" s="24">
        <v>2870.8537</v>
      </c>
      <c r="F2573" s="24">
        <v>0.0</v>
      </c>
      <c r="G2573" s="15">
        <f t="shared" si="1"/>
        <v>11</v>
      </c>
      <c r="L2573" s="24">
        <f t="shared" si="2"/>
        <v>1907</v>
      </c>
    </row>
    <row r="2574">
      <c r="A2574" s="20" t="s">
        <v>431</v>
      </c>
      <c r="B2574" s="22">
        <v>43416.0</v>
      </c>
      <c r="C2574" s="23">
        <v>12950.245000000003</v>
      </c>
      <c r="D2574" s="24">
        <v>179.48000000000002</v>
      </c>
      <c r="E2574" s="24">
        <v>5529.9523500000005</v>
      </c>
      <c r="F2574" s="24">
        <v>1.0</v>
      </c>
      <c r="G2574" s="15">
        <f t="shared" si="1"/>
        <v>11</v>
      </c>
      <c r="L2574" s="24">
        <f t="shared" si="2"/>
        <v>1915</v>
      </c>
    </row>
    <row r="2575">
      <c r="A2575" s="20" t="s">
        <v>432</v>
      </c>
      <c r="B2575" s="22">
        <v>43416.0</v>
      </c>
      <c r="C2575" s="24">
        <v>1805.8700000000001</v>
      </c>
      <c r="D2575" s="24">
        <v>22.92</v>
      </c>
      <c r="E2575" s="24">
        <v>76.82545</v>
      </c>
      <c r="F2575" s="24">
        <v>0.0</v>
      </c>
      <c r="G2575" s="15">
        <f t="shared" si="1"/>
        <v>11</v>
      </c>
      <c r="L2575" s="24">
        <f t="shared" si="2"/>
        <v>1900</v>
      </c>
    </row>
    <row r="2576">
      <c r="A2576" s="20" t="s">
        <v>432</v>
      </c>
      <c r="B2576" s="22">
        <v>43416.0</v>
      </c>
      <c r="C2576" s="24">
        <v>1872.7500000000002</v>
      </c>
      <c r="D2576" s="24">
        <v>24.36</v>
      </c>
      <c r="E2576" s="24">
        <v>470.75405</v>
      </c>
      <c r="F2576" s="24">
        <v>1.0</v>
      </c>
      <c r="G2576" s="15">
        <f t="shared" si="1"/>
        <v>11</v>
      </c>
      <c r="L2576" s="24">
        <f t="shared" si="2"/>
        <v>1901</v>
      </c>
    </row>
    <row r="2577">
      <c r="A2577" s="20" t="s">
        <v>433</v>
      </c>
      <c r="B2577" s="22">
        <v>43416.0</v>
      </c>
      <c r="C2577" s="24">
        <v>1850.9700000000003</v>
      </c>
      <c r="D2577" s="24">
        <v>21.96</v>
      </c>
      <c r="E2577" s="24">
        <v>0.0</v>
      </c>
      <c r="F2577" s="24">
        <v>0.0</v>
      </c>
      <c r="G2577" s="15">
        <f t="shared" si="1"/>
        <v>11</v>
      </c>
      <c r="L2577" s="24">
        <f t="shared" si="2"/>
        <v>1899</v>
      </c>
    </row>
    <row r="2578">
      <c r="A2578" s="20" t="s">
        <v>433</v>
      </c>
      <c r="B2578" s="22">
        <v>43416.0</v>
      </c>
      <c r="C2578" s="24">
        <v>885.225</v>
      </c>
      <c r="D2578" s="24">
        <v>12.92</v>
      </c>
      <c r="E2578" s="24">
        <v>0.0</v>
      </c>
      <c r="F2578" s="24">
        <v>1.0</v>
      </c>
      <c r="G2578" s="15">
        <f t="shared" si="1"/>
        <v>11</v>
      </c>
      <c r="L2578" s="24">
        <f t="shared" si="2"/>
        <v>1899</v>
      </c>
    </row>
    <row r="2579">
      <c r="A2579" s="20" t="s">
        <v>434</v>
      </c>
      <c r="B2579" s="22">
        <v>43416.0</v>
      </c>
      <c r="C2579" s="23">
        <v>3587.87</v>
      </c>
      <c r="D2579" s="24">
        <v>45.68000000000001</v>
      </c>
      <c r="E2579" s="24">
        <v>417.44495</v>
      </c>
      <c r="F2579" s="24">
        <v>0.0</v>
      </c>
      <c r="G2579" s="15">
        <f t="shared" si="1"/>
        <v>11</v>
      </c>
      <c r="L2579" s="24">
        <f t="shared" si="2"/>
        <v>1901</v>
      </c>
    </row>
    <row r="2580">
      <c r="A2580" s="20" t="s">
        <v>434</v>
      </c>
      <c r="B2580" s="22">
        <v>43416.0</v>
      </c>
      <c r="C2580" s="24">
        <v>1110.5600000000002</v>
      </c>
      <c r="D2580" s="24">
        <v>15.680000000000001</v>
      </c>
      <c r="E2580" s="24">
        <v>1355.4138</v>
      </c>
      <c r="F2580" s="24">
        <v>1.0</v>
      </c>
      <c r="G2580" s="15">
        <f t="shared" si="1"/>
        <v>11</v>
      </c>
      <c r="L2580" s="24">
        <f t="shared" si="2"/>
        <v>1903</v>
      </c>
    </row>
    <row r="2581">
      <c r="A2581" s="20" t="s">
        <v>435</v>
      </c>
      <c r="B2581" s="22">
        <v>43416.0</v>
      </c>
      <c r="C2581" s="23">
        <v>40563.05</v>
      </c>
      <c r="D2581" s="24">
        <v>472.28000000000003</v>
      </c>
      <c r="E2581" s="24">
        <v>394.88085</v>
      </c>
      <c r="F2581" s="24">
        <v>0.0</v>
      </c>
      <c r="G2581" s="15">
        <f t="shared" si="1"/>
        <v>11</v>
      </c>
      <c r="L2581" s="24">
        <f t="shared" si="2"/>
        <v>1901</v>
      </c>
    </row>
    <row r="2582">
      <c r="A2582" s="20" t="s">
        <v>435</v>
      </c>
      <c r="B2582" s="22">
        <v>43416.0</v>
      </c>
      <c r="C2582" s="23">
        <v>12737.065</v>
      </c>
      <c r="D2582" s="24">
        <v>154.52</v>
      </c>
      <c r="E2582" s="24">
        <v>610.6971</v>
      </c>
      <c r="F2582" s="24">
        <v>1.0</v>
      </c>
      <c r="G2582" s="15">
        <f t="shared" si="1"/>
        <v>11</v>
      </c>
      <c r="L2582" s="24">
        <f t="shared" si="2"/>
        <v>1901</v>
      </c>
    </row>
    <row r="2583">
      <c r="A2583" s="20" t="s">
        <v>436</v>
      </c>
      <c r="B2583" s="22">
        <v>43416.0</v>
      </c>
      <c r="C2583" s="23">
        <v>52018.065</v>
      </c>
      <c r="D2583" s="24">
        <v>694.6</v>
      </c>
      <c r="E2583" s="24">
        <v>3765.177</v>
      </c>
      <c r="F2583" s="24">
        <v>0.0</v>
      </c>
      <c r="G2583" s="15">
        <f t="shared" si="1"/>
        <v>11</v>
      </c>
      <c r="L2583" s="24">
        <f t="shared" si="2"/>
        <v>1910</v>
      </c>
    </row>
    <row r="2584">
      <c r="A2584" s="20" t="s">
        <v>436</v>
      </c>
      <c r="B2584" s="22">
        <v>43416.0</v>
      </c>
      <c r="C2584" s="23">
        <v>37303.695</v>
      </c>
      <c r="D2584" s="24">
        <v>556.2800000000001</v>
      </c>
      <c r="E2584" s="24">
        <v>19117.190300000002</v>
      </c>
      <c r="F2584" s="24">
        <v>1.0</v>
      </c>
      <c r="G2584" s="15">
        <f t="shared" si="1"/>
        <v>11</v>
      </c>
      <c r="L2584" s="24">
        <f t="shared" si="2"/>
        <v>1952</v>
      </c>
    </row>
    <row r="2585">
      <c r="A2585" s="20" t="s">
        <v>437</v>
      </c>
      <c r="B2585" s="22">
        <v>43416.0</v>
      </c>
      <c r="C2585" s="23">
        <v>7413.010000000001</v>
      </c>
      <c r="D2585" s="24">
        <v>85.68</v>
      </c>
      <c r="E2585" s="24">
        <v>0.0</v>
      </c>
      <c r="F2585" s="24">
        <v>0.0</v>
      </c>
      <c r="G2585" s="15">
        <f t="shared" si="1"/>
        <v>11</v>
      </c>
      <c r="L2585" s="24">
        <f t="shared" si="2"/>
        <v>1899</v>
      </c>
    </row>
    <row r="2586">
      <c r="A2586" s="20" t="s">
        <v>437</v>
      </c>
      <c r="B2586" s="22">
        <v>43416.0</v>
      </c>
      <c r="C2586" s="24">
        <v>2399.65</v>
      </c>
      <c r="D2586" s="24">
        <v>28.560000000000002</v>
      </c>
      <c r="E2586" s="24">
        <v>0.0</v>
      </c>
      <c r="F2586" s="24">
        <v>1.0</v>
      </c>
      <c r="G2586" s="15">
        <f t="shared" si="1"/>
        <v>11</v>
      </c>
      <c r="L2586" s="24">
        <f t="shared" si="2"/>
        <v>1899</v>
      </c>
    </row>
    <row r="2587">
      <c r="A2587" s="20" t="s">
        <v>438</v>
      </c>
      <c r="B2587" s="22">
        <v>43416.0</v>
      </c>
      <c r="C2587" s="23">
        <v>8974.130000000001</v>
      </c>
      <c r="D2587" s="24">
        <v>118.12</v>
      </c>
      <c r="E2587" s="24">
        <v>17.91075</v>
      </c>
      <c r="F2587" s="24">
        <v>0.0</v>
      </c>
      <c r="G2587" s="15">
        <f t="shared" si="1"/>
        <v>11</v>
      </c>
      <c r="L2587" s="24">
        <f t="shared" si="2"/>
        <v>1900</v>
      </c>
    </row>
    <row r="2588">
      <c r="A2588" s="20" t="s">
        <v>438</v>
      </c>
      <c r="B2588" s="22">
        <v>43416.0</v>
      </c>
      <c r="C2588" s="23">
        <v>6567.110000000001</v>
      </c>
      <c r="D2588" s="24">
        <v>95.12</v>
      </c>
      <c r="E2588" s="24">
        <v>90.18880000000001</v>
      </c>
      <c r="F2588" s="24">
        <v>1.0</v>
      </c>
      <c r="G2588" s="15">
        <f t="shared" si="1"/>
        <v>11</v>
      </c>
      <c r="L2588" s="24">
        <f t="shared" si="2"/>
        <v>1900</v>
      </c>
    </row>
    <row r="2589">
      <c r="A2589" s="20" t="s">
        <v>439</v>
      </c>
      <c r="B2589" s="22">
        <v>43416.0</v>
      </c>
      <c r="C2589" s="23">
        <v>3921.1150000000002</v>
      </c>
      <c r="D2589" s="24">
        <v>53.28</v>
      </c>
      <c r="E2589" s="24">
        <v>233.07895000000002</v>
      </c>
      <c r="F2589" s="24">
        <v>0.0</v>
      </c>
      <c r="G2589" s="15">
        <f t="shared" si="1"/>
        <v>11</v>
      </c>
      <c r="L2589" s="24">
        <f t="shared" si="2"/>
        <v>1900</v>
      </c>
    </row>
    <row r="2590">
      <c r="A2590" s="20" t="s">
        <v>439</v>
      </c>
      <c r="B2590" s="22">
        <v>43416.0</v>
      </c>
      <c r="C2590" s="24">
        <v>2424.675</v>
      </c>
      <c r="D2590" s="24">
        <v>39.6</v>
      </c>
      <c r="E2590" s="24">
        <v>2615.4336000000003</v>
      </c>
      <c r="F2590" s="24">
        <v>1.0</v>
      </c>
      <c r="G2590" s="15">
        <f t="shared" si="1"/>
        <v>11</v>
      </c>
      <c r="L2590" s="24">
        <f t="shared" si="2"/>
        <v>1907</v>
      </c>
    </row>
    <row r="2591">
      <c r="A2591" s="20" t="s">
        <v>427</v>
      </c>
      <c r="B2591" s="22">
        <v>43423.0</v>
      </c>
      <c r="C2591" s="23">
        <v>19371.605</v>
      </c>
      <c r="D2591" s="24">
        <v>210.44000000000003</v>
      </c>
      <c r="E2591" s="24">
        <v>892.9557000000001</v>
      </c>
      <c r="F2591" s="24">
        <v>0.0</v>
      </c>
      <c r="G2591" s="15">
        <f t="shared" si="1"/>
        <v>11</v>
      </c>
      <c r="L2591" s="24">
        <f t="shared" si="2"/>
        <v>1902</v>
      </c>
    </row>
    <row r="2592">
      <c r="A2592" s="20" t="s">
        <v>427</v>
      </c>
      <c r="B2592" s="22">
        <v>43423.0</v>
      </c>
      <c r="C2592" s="23">
        <v>10485.86</v>
      </c>
      <c r="D2592" s="24">
        <v>123.92000000000002</v>
      </c>
      <c r="E2592" s="24">
        <v>2335.03075</v>
      </c>
      <c r="F2592" s="24">
        <v>1.0</v>
      </c>
      <c r="G2592" s="15">
        <f t="shared" si="1"/>
        <v>11</v>
      </c>
      <c r="L2592" s="24">
        <f t="shared" si="2"/>
        <v>1906</v>
      </c>
    </row>
    <row r="2593">
      <c r="A2593" s="20" t="s">
        <v>428</v>
      </c>
      <c r="B2593" s="22">
        <v>43423.0</v>
      </c>
      <c r="C2593" s="23">
        <v>40251.200000000004</v>
      </c>
      <c r="D2593" s="24">
        <v>466.36000000000007</v>
      </c>
      <c r="E2593" s="24">
        <v>442.92495</v>
      </c>
      <c r="F2593" s="24">
        <v>0.0</v>
      </c>
      <c r="G2593" s="15">
        <f t="shared" si="1"/>
        <v>11</v>
      </c>
      <c r="L2593" s="24">
        <f t="shared" si="2"/>
        <v>1901</v>
      </c>
    </row>
    <row r="2594">
      <c r="A2594" s="20" t="s">
        <v>428</v>
      </c>
      <c r="B2594" s="22">
        <v>43423.0</v>
      </c>
      <c r="C2594" s="23">
        <v>7144.39</v>
      </c>
      <c r="D2594" s="24">
        <v>79.96000000000001</v>
      </c>
      <c r="E2594" s="24">
        <v>521.3013</v>
      </c>
      <c r="F2594" s="24">
        <v>1.0</v>
      </c>
      <c r="G2594" s="15">
        <f t="shared" si="1"/>
        <v>11</v>
      </c>
      <c r="L2594" s="24">
        <f t="shared" si="2"/>
        <v>1901</v>
      </c>
    </row>
    <row r="2595">
      <c r="A2595" s="20" t="s">
        <v>429</v>
      </c>
      <c r="B2595" s="22">
        <v>43423.0</v>
      </c>
      <c r="C2595" s="23">
        <v>129928.26000000002</v>
      </c>
      <c r="D2595" s="24">
        <v>1413.5200000000002</v>
      </c>
      <c r="E2595" s="24">
        <v>0.0</v>
      </c>
      <c r="F2595" s="24">
        <v>0.0</v>
      </c>
      <c r="G2595" s="15">
        <f t="shared" si="1"/>
        <v>11</v>
      </c>
      <c r="L2595" s="24">
        <f t="shared" si="2"/>
        <v>1899</v>
      </c>
    </row>
    <row r="2596">
      <c r="A2596" s="20" t="s">
        <v>429</v>
      </c>
      <c r="B2596" s="22">
        <v>43423.0</v>
      </c>
      <c r="C2596" s="23">
        <v>39620.57</v>
      </c>
      <c r="D2596" s="24">
        <v>468.72</v>
      </c>
      <c r="E2596" s="24">
        <v>0.0</v>
      </c>
      <c r="F2596" s="24">
        <v>1.0</v>
      </c>
      <c r="G2596" s="15">
        <f t="shared" si="1"/>
        <v>11</v>
      </c>
      <c r="L2596" s="24">
        <f t="shared" si="2"/>
        <v>1899</v>
      </c>
    </row>
    <row r="2597">
      <c r="A2597" s="20" t="s">
        <v>430</v>
      </c>
      <c r="B2597" s="22">
        <v>43423.0</v>
      </c>
      <c r="C2597" s="24">
        <v>2750.6050000000005</v>
      </c>
      <c r="D2597" s="24">
        <v>35.480000000000004</v>
      </c>
      <c r="E2597" s="24">
        <v>216.92385</v>
      </c>
      <c r="F2597" s="24">
        <v>0.0</v>
      </c>
      <c r="G2597" s="15">
        <f t="shared" si="1"/>
        <v>11</v>
      </c>
      <c r="L2597" s="24">
        <f t="shared" si="2"/>
        <v>1900</v>
      </c>
    </row>
    <row r="2598">
      <c r="A2598" s="20" t="s">
        <v>430</v>
      </c>
      <c r="B2598" s="22">
        <v>43423.0</v>
      </c>
      <c r="C2598" s="24">
        <v>1739.65</v>
      </c>
      <c r="D2598" s="24">
        <v>23.680000000000003</v>
      </c>
      <c r="E2598" s="24">
        <v>2237.27595</v>
      </c>
      <c r="F2598" s="24">
        <v>1.0</v>
      </c>
      <c r="G2598" s="15">
        <f t="shared" si="1"/>
        <v>11</v>
      </c>
      <c r="L2598" s="24">
        <f t="shared" si="2"/>
        <v>1906</v>
      </c>
    </row>
    <row r="2599">
      <c r="A2599" s="20" t="s">
        <v>431</v>
      </c>
      <c r="B2599" s="22">
        <v>43423.0</v>
      </c>
      <c r="C2599" s="23">
        <v>38033.16</v>
      </c>
      <c r="D2599" s="24">
        <v>465.40000000000003</v>
      </c>
      <c r="E2599" s="24">
        <v>2704.0026000000003</v>
      </c>
      <c r="F2599" s="24">
        <v>0.0</v>
      </c>
      <c r="G2599" s="15">
        <f t="shared" si="1"/>
        <v>11</v>
      </c>
      <c r="L2599" s="24">
        <f t="shared" si="2"/>
        <v>1907</v>
      </c>
    </row>
    <row r="2600">
      <c r="A2600" s="20" t="s">
        <v>431</v>
      </c>
      <c r="B2600" s="22">
        <v>43423.0</v>
      </c>
      <c r="C2600" s="23">
        <v>19841.25</v>
      </c>
      <c r="D2600" s="24">
        <v>251.44000000000003</v>
      </c>
      <c r="E2600" s="24">
        <v>5588.196250000001</v>
      </c>
      <c r="F2600" s="24">
        <v>1.0</v>
      </c>
      <c r="G2600" s="15">
        <f t="shared" si="1"/>
        <v>11</v>
      </c>
      <c r="L2600" s="24">
        <f t="shared" si="2"/>
        <v>1915</v>
      </c>
    </row>
    <row r="2601">
      <c r="A2601" s="20" t="s">
        <v>432</v>
      </c>
      <c r="B2601" s="22">
        <v>43423.0</v>
      </c>
      <c r="C2601" s="24">
        <v>2378.42</v>
      </c>
      <c r="D2601" s="24">
        <v>31.400000000000002</v>
      </c>
      <c r="E2601" s="24">
        <v>113.0285</v>
      </c>
      <c r="F2601" s="24">
        <v>0.0</v>
      </c>
      <c r="G2601" s="15">
        <f t="shared" si="1"/>
        <v>11</v>
      </c>
      <c r="L2601" s="24">
        <f t="shared" si="2"/>
        <v>1900</v>
      </c>
    </row>
    <row r="2602">
      <c r="A2602" s="20" t="s">
        <v>432</v>
      </c>
      <c r="B2602" s="22">
        <v>43423.0</v>
      </c>
      <c r="C2602" s="24">
        <v>2254.2300000000005</v>
      </c>
      <c r="D2602" s="24">
        <v>31.28</v>
      </c>
      <c r="E2602" s="24">
        <v>574.8704</v>
      </c>
      <c r="F2602" s="24">
        <v>1.0</v>
      </c>
      <c r="G2602" s="15">
        <f t="shared" si="1"/>
        <v>11</v>
      </c>
      <c r="L2602" s="24">
        <f t="shared" si="2"/>
        <v>1901</v>
      </c>
    </row>
    <row r="2603">
      <c r="A2603" s="20" t="s">
        <v>433</v>
      </c>
      <c r="B2603" s="22">
        <v>43423.0</v>
      </c>
      <c r="C2603" s="23">
        <v>3419.6250000000005</v>
      </c>
      <c r="D2603" s="24">
        <v>39.0</v>
      </c>
      <c r="E2603" s="24">
        <v>0.0</v>
      </c>
      <c r="F2603" s="24">
        <v>0.0</v>
      </c>
      <c r="G2603" s="15">
        <f t="shared" si="1"/>
        <v>11</v>
      </c>
      <c r="L2603" s="24">
        <f t="shared" si="2"/>
        <v>1899</v>
      </c>
    </row>
    <row r="2604">
      <c r="A2604" s="20" t="s">
        <v>433</v>
      </c>
      <c r="B2604" s="22">
        <v>43423.0</v>
      </c>
      <c r="C2604" s="24">
        <v>2026.6400000000003</v>
      </c>
      <c r="D2604" s="24">
        <v>24.0</v>
      </c>
      <c r="E2604" s="24">
        <v>0.0</v>
      </c>
      <c r="F2604" s="24">
        <v>1.0</v>
      </c>
      <c r="G2604" s="15">
        <f t="shared" si="1"/>
        <v>11</v>
      </c>
      <c r="L2604" s="24">
        <f t="shared" si="2"/>
        <v>1899</v>
      </c>
    </row>
    <row r="2605">
      <c r="A2605" s="20" t="s">
        <v>434</v>
      </c>
      <c r="B2605" s="22">
        <v>43423.0</v>
      </c>
      <c r="C2605" s="23">
        <v>4636.445000000001</v>
      </c>
      <c r="D2605" s="24">
        <v>59.28</v>
      </c>
      <c r="E2605" s="24">
        <v>519.3955000000001</v>
      </c>
      <c r="F2605" s="24">
        <v>0.0</v>
      </c>
      <c r="G2605" s="15">
        <f t="shared" si="1"/>
        <v>11</v>
      </c>
      <c r="L2605" s="24">
        <f t="shared" si="2"/>
        <v>1901</v>
      </c>
    </row>
    <row r="2606">
      <c r="A2606" s="20" t="s">
        <v>434</v>
      </c>
      <c r="B2606" s="22">
        <v>43423.0</v>
      </c>
      <c r="C2606" s="24">
        <v>1370.16</v>
      </c>
      <c r="D2606" s="24">
        <v>18.36</v>
      </c>
      <c r="E2606" s="24">
        <v>1554.58225</v>
      </c>
      <c r="F2606" s="24">
        <v>1.0</v>
      </c>
      <c r="G2606" s="15">
        <f t="shared" si="1"/>
        <v>11</v>
      </c>
      <c r="L2606" s="24">
        <f t="shared" si="2"/>
        <v>1904</v>
      </c>
    </row>
    <row r="2607">
      <c r="A2607" s="20" t="s">
        <v>435</v>
      </c>
      <c r="B2607" s="22">
        <v>43423.0</v>
      </c>
      <c r="C2607" s="23">
        <v>51949.15</v>
      </c>
      <c r="D2607" s="24">
        <v>611.7600000000001</v>
      </c>
      <c r="E2607" s="24">
        <v>387.39545000000004</v>
      </c>
      <c r="F2607" s="24">
        <v>0.0</v>
      </c>
      <c r="G2607" s="15">
        <f t="shared" si="1"/>
        <v>11</v>
      </c>
      <c r="L2607" s="24">
        <f t="shared" si="2"/>
        <v>1901</v>
      </c>
    </row>
    <row r="2608">
      <c r="A2608" s="20" t="s">
        <v>435</v>
      </c>
      <c r="B2608" s="22">
        <v>43423.0</v>
      </c>
      <c r="C2608" s="23">
        <v>18557.275</v>
      </c>
      <c r="D2608" s="24">
        <v>218.72</v>
      </c>
      <c r="E2608" s="24">
        <v>610.7608</v>
      </c>
      <c r="F2608" s="24">
        <v>1.0</v>
      </c>
      <c r="G2608" s="15">
        <f t="shared" si="1"/>
        <v>11</v>
      </c>
      <c r="L2608" s="24">
        <f t="shared" si="2"/>
        <v>1901</v>
      </c>
    </row>
    <row r="2609">
      <c r="A2609" s="20" t="s">
        <v>436</v>
      </c>
      <c r="B2609" s="22">
        <v>43423.0</v>
      </c>
      <c r="C2609" s="23">
        <v>64506.91500000001</v>
      </c>
      <c r="D2609" s="24">
        <v>843.3200000000002</v>
      </c>
      <c r="E2609" s="24">
        <v>4453.69145</v>
      </c>
      <c r="F2609" s="24">
        <v>0.0</v>
      </c>
      <c r="G2609" s="15">
        <f t="shared" si="1"/>
        <v>11</v>
      </c>
      <c r="L2609" s="24">
        <f t="shared" si="2"/>
        <v>1912</v>
      </c>
    </row>
    <row r="2610">
      <c r="A2610" s="20" t="s">
        <v>436</v>
      </c>
      <c r="B2610" s="22">
        <v>43423.0</v>
      </c>
      <c r="C2610" s="23">
        <v>49286.82</v>
      </c>
      <c r="D2610" s="24">
        <v>663.8000000000001</v>
      </c>
      <c r="E2610" s="24">
        <v>20136.0718</v>
      </c>
      <c r="F2610" s="24">
        <v>1.0</v>
      </c>
      <c r="G2610" s="15">
        <f t="shared" si="1"/>
        <v>11</v>
      </c>
      <c r="L2610" s="24">
        <f t="shared" si="2"/>
        <v>1955</v>
      </c>
    </row>
    <row r="2611">
      <c r="A2611" s="20" t="s">
        <v>437</v>
      </c>
      <c r="B2611" s="22">
        <v>43423.0</v>
      </c>
      <c r="C2611" s="23">
        <v>12233.98</v>
      </c>
      <c r="D2611" s="24">
        <v>140.68</v>
      </c>
      <c r="E2611" s="24">
        <v>0.0</v>
      </c>
      <c r="F2611" s="24">
        <v>0.0</v>
      </c>
      <c r="G2611" s="15">
        <f t="shared" si="1"/>
        <v>11</v>
      </c>
      <c r="L2611" s="24">
        <f t="shared" si="2"/>
        <v>1899</v>
      </c>
    </row>
    <row r="2612">
      <c r="A2612" s="20" t="s">
        <v>437</v>
      </c>
      <c r="B2612" s="22">
        <v>43423.0</v>
      </c>
      <c r="C2612" s="23">
        <v>4987.29</v>
      </c>
      <c r="D2612" s="24">
        <v>56.92000000000001</v>
      </c>
      <c r="E2612" s="24">
        <v>0.0</v>
      </c>
      <c r="F2612" s="24">
        <v>1.0</v>
      </c>
      <c r="G2612" s="15">
        <f t="shared" si="1"/>
        <v>11</v>
      </c>
      <c r="L2612" s="24">
        <f t="shared" si="2"/>
        <v>1899</v>
      </c>
    </row>
    <row r="2613">
      <c r="A2613" s="20" t="s">
        <v>438</v>
      </c>
      <c r="B2613" s="22">
        <v>43423.0</v>
      </c>
      <c r="C2613" s="23">
        <v>12488.905</v>
      </c>
      <c r="D2613" s="24">
        <v>159.28</v>
      </c>
      <c r="E2613" s="24">
        <v>21.63005</v>
      </c>
      <c r="F2613" s="24">
        <v>0.0</v>
      </c>
      <c r="G2613" s="15">
        <f t="shared" si="1"/>
        <v>11</v>
      </c>
      <c r="L2613" s="24">
        <f t="shared" si="2"/>
        <v>1900</v>
      </c>
    </row>
    <row r="2614">
      <c r="A2614" s="20" t="s">
        <v>438</v>
      </c>
      <c r="B2614" s="22">
        <v>43423.0</v>
      </c>
      <c r="C2614" s="23">
        <v>8959.28</v>
      </c>
      <c r="D2614" s="24">
        <v>119.12</v>
      </c>
      <c r="E2614" s="24">
        <v>86.32260000000001</v>
      </c>
      <c r="F2614" s="24">
        <v>1.0</v>
      </c>
      <c r="G2614" s="15">
        <f t="shared" si="1"/>
        <v>11</v>
      </c>
      <c r="L2614" s="24">
        <f t="shared" si="2"/>
        <v>1900</v>
      </c>
    </row>
    <row r="2615">
      <c r="A2615" s="20" t="s">
        <v>439</v>
      </c>
      <c r="B2615" s="22">
        <v>43423.0</v>
      </c>
      <c r="C2615" s="23">
        <v>3155.6800000000003</v>
      </c>
      <c r="D2615" s="24">
        <v>38.84</v>
      </c>
      <c r="E2615" s="24">
        <v>302.89805</v>
      </c>
      <c r="F2615" s="24">
        <v>0.0</v>
      </c>
      <c r="G2615" s="15">
        <f t="shared" si="1"/>
        <v>11</v>
      </c>
      <c r="L2615" s="24">
        <f t="shared" si="2"/>
        <v>1900</v>
      </c>
    </row>
    <row r="2616">
      <c r="A2616" s="20" t="s">
        <v>439</v>
      </c>
      <c r="B2616" s="22">
        <v>43423.0</v>
      </c>
      <c r="C2616" s="24">
        <v>2161.5550000000003</v>
      </c>
      <c r="D2616" s="24">
        <v>27.960000000000004</v>
      </c>
      <c r="E2616" s="24">
        <v>2634.3148</v>
      </c>
      <c r="F2616" s="24">
        <v>1.0</v>
      </c>
      <c r="G2616" s="15">
        <f t="shared" si="1"/>
        <v>11</v>
      </c>
      <c r="L2616" s="24">
        <f t="shared" si="2"/>
        <v>1907</v>
      </c>
    </row>
    <row r="2617">
      <c r="A2617" s="20" t="s">
        <v>427</v>
      </c>
      <c r="B2617" s="22">
        <v>43430.0</v>
      </c>
      <c r="C2617" s="23">
        <v>42924.475000000006</v>
      </c>
      <c r="D2617" s="24">
        <v>435.68000000000006</v>
      </c>
      <c r="E2617" s="24">
        <v>3183.5583</v>
      </c>
      <c r="F2617" s="24">
        <v>0.0</v>
      </c>
      <c r="G2617" s="15">
        <f t="shared" si="1"/>
        <v>11</v>
      </c>
      <c r="L2617" s="24">
        <f t="shared" si="2"/>
        <v>1908</v>
      </c>
    </row>
    <row r="2618">
      <c r="A2618" s="20" t="s">
        <v>427</v>
      </c>
      <c r="B2618" s="22">
        <v>43430.0</v>
      </c>
      <c r="C2618" s="23">
        <v>25035.010000000002</v>
      </c>
      <c r="D2618" s="24">
        <v>281.76</v>
      </c>
      <c r="E2618" s="24">
        <v>6236.130550000001</v>
      </c>
      <c r="F2618" s="24">
        <v>1.0</v>
      </c>
      <c r="G2618" s="15">
        <f t="shared" si="1"/>
        <v>11</v>
      </c>
      <c r="L2618" s="24">
        <f t="shared" si="2"/>
        <v>1917</v>
      </c>
    </row>
    <row r="2619">
      <c r="A2619" s="20" t="s">
        <v>428</v>
      </c>
      <c r="B2619" s="22">
        <v>43430.0</v>
      </c>
      <c r="C2619" s="23">
        <v>88267.795</v>
      </c>
      <c r="D2619" s="24">
        <v>1018.48</v>
      </c>
      <c r="E2619" s="24">
        <v>1013.4182500000001</v>
      </c>
      <c r="F2619" s="24">
        <v>0.0</v>
      </c>
      <c r="G2619" s="15">
        <f t="shared" si="1"/>
        <v>11</v>
      </c>
      <c r="L2619" s="24">
        <f t="shared" si="2"/>
        <v>1902</v>
      </c>
    </row>
    <row r="2620">
      <c r="A2620" s="20" t="s">
        <v>428</v>
      </c>
      <c r="B2620" s="22">
        <v>43430.0</v>
      </c>
      <c r="C2620" s="23">
        <v>13843.94</v>
      </c>
      <c r="D2620" s="24">
        <v>147.08</v>
      </c>
      <c r="E2620" s="24">
        <v>1002.7251</v>
      </c>
      <c r="F2620" s="24">
        <v>1.0</v>
      </c>
      <c r="G2620" s="15">
        <f t="shared" si="1"/>
        <v>11</v>
      </c>
      <c r="L2620" s="24">
        <f t="shared" si="2"/>
        <v>1902</v>
      </c>
    </row>
    <row r="2621">
      <c r="A2621" s="20" t="s">
        <v>429</v>
      </c>
      <c r="B2621" s="22">
        <v>43430.0</v>
      </c>
      <c r="C2621" s="23">
        <v>311081.43</v>
      </c>
      <c r="D2621" s="24">
        <v>3362.2800000000007</v>
      </c>
      <c r="E2621" s="24">
        <v>0.0</v>
      </c>
      <c r="F2621" s="24">
        <v>0.0</v>
      </c>
      <c r="G2621" s="15">
        <f t="shared" si="1"/>
        <v>11</v>
      </c>
      <c r="L2621" s="24">
        <f t="shared" si="2"/>
        <v>1899</v>
      </c>
    </row>
    <row r="2622">
      <c r="A2622" s="20" t="s">
        <v>429</v>
      </c>
      <c r="B2622" s="22">
        <v>43430.0</v>
      </c>
      <c r="C2622" s="23">
        <v>110637.725</v>
      </c>
      <c r="D2622" s="24">
        <v>1256.08</v>
      </c>
      <c r="E2622" s="24">
        <v>0.0</v>
      </c>
      <c r="F2622" s="24">
        <v>1.0</v>
      </c>
      <c r="G2622" s="15">
        <f t="shared" si="1"/>
        <v>11</v>
      </c>
      <c r="L2622" s="24">
        <f t="shared" si="2"/>
        <v>1899</v>
      </c>
    </row>
    <row r="2623">
      <c r="A2623" s="20" t="s">
        <v>430</v>
      </c>
      <c r="B2623" s="22">
        <v>43430.0</v>
      </c>
      <c r="C2623" s="23">
        <v>3038.9150000000004</v>
      </c>
      <c r="D2623" s="24">
        <v>36.04</v>
      </c>
      <c r="E2623" s="24">
        <v>267.579</v>
      </c>
      <c r="F2623" s="24">
        <v>0.0</v>
      </c>
      <c r="G2623" s="15">
        <f t="shared" si="1"/>
        <v>11</v>
      </c>
      <c r="L2623" s="24">
        <f t="shared" si="2"/>
        <v>1900</v>
      </c>
    </row>
    <row r="2624">
      <c r="A2624" s="20" t="s">
        <v>430</v>
      </c>
      <c r="B2624" s="22">
        <v>43430.0</v>
      </c>
      <c r="C2624" s="24">
        <v>2147.3650000000002</v>
      </c>
      <c r="D2624" s="24">
        <v>26.72</v>
      </c>
      <c r="E2624" s="24">
        <v>2515.0645</v>
      </c>
      <c r="F2624" s="24">
        <v>1.0</v>
      </c>
      <c r="G2624" s="15">
        <f t="shared" si="1"/>
        <v>11</v>
      </c>
      <c r="L2624" s="24">
        <f t="shared" si="2"/>
        <v>1906</v>
      </c>
    </row>
    <row r="2625">
      <c r="A2625" s="20" t="s">
        <v>431</v>
      </c>
      <c r="B2625" s="22">
        <v>43430.0</v>
      </c>
      <c r="C2625" s="23">
        <v>67517.23000000001</v>
      </c>
      <c r="D2625" s="24">
        <v>805.64</v>
      </c>
      <c r="E2625" s="24">
        <v>4557.41455</v>
      </c>
      <c r="F2625" s="24">
        <v>0.0</v>
      </c>
      <c r="G2625" s="15">
        <f t="shared" si="1"/>
        <v>11</v>
      </c>
      <c r="L2625" s="24">
        <f t="shared" si="2"/>
        <v>1912</v>
      </c>
    </row>
    <row r="2626">
      <c r="A2626" s="20" t="s">
        <v>431</v>
      </c>
      <c r="B2626" s="22">
        <v>43430.0</v>
      </c>
      <c r="C2626" s="23">
        <v>34513.380000000005</v>
      </c>
      <c r="D2626" s="24">
        <v>419.52</v>
      </c>
      <c r="E2626" s="24">
        <v>7835.228050000001</v>
      </c>
      <c r="F2626" s="24">
        <v>1.0</v>
      </c>
      <c r="G2626" s="15">
        <f t="shared" si="1"/>
        <v>11</v>
      </c>
      <c r="L2626" s="24">
        <f t="shared" si="2"/>
        <v>1921</v>
      </c>
    </row>
    <row r="2627">
      <c r="A2627" s="20" t="s">
        <v>432</v>
      </c>
      <c r="B2627" s="22">
        <v>43430.0</v>
      </c>
      <c r="C2627" s="23">
        <v>8402.405</v>
      </c>
      <c r="D2627" s="24">
        <v>95.36000000000001</v>
      </c>
      <c r="E2627" s="24">
        <v>303.61045</v>
      </c>
      <c r="F2627" s="24">
        <v>0.0</v>
      </c>
      <c r="G2627" s="15">
        <f t="shared" si="1"/>
        <v>11</v>
      </c>
      <c r="L2627" s="24">
        <f t="shared" si="2"/>
        <v>1900</v>
      </c>
    </row>
    <row r="2628">
      <c r="A2628" s="20" t="s">
        <v>432</v>
      </c>
      <c r="B2628" s="22">
        <v>43430.0</v>
      </c>
      <c r="C2628" s="23">
        <v>10314.260000000002</v>
      </c>
      <c r="D2628" s="24">
        <v>117.08</v>
      </c>
      <c r="E2628" s="24">
        <v>1469.5239000000001</v>
      </c>
      <c r="F2628" s="24">
        <v>1.0</v>
      </c>
      <c r="G2628" s="15">
        <f t="shared" si="1"/>
        <v>11</v>
      </c>
      <c r="L2628" s="24">
        <f t="shared" si="2"/>
        <v>1904</v>
      </c>
    </row>
    <row r="2629">
      <c r="A2629" s="20" t="s">
        <v>433</v>
      </c>
      <c r="B2629" s="22">
        <v>43430.0</v>
      </c>
      <c r="C2629" s="23">
        <v>9200.62</v>
      </c>
      <c r="D2629" s="24">
        <v>102.04</v>
      </c>
      <c r="E2629" s="24">
        <v>0.0</v>
      </c>
      <c r="F2629" s="24">
        <v>0.0</v>
      </c>
      <c r="G2629" s="15">
        <f t="shared" si="1"/>
        <v>11</v>
      </c>
      <c r="L2629" s="24">
        <f t="shared" si="2"/>
        <v>1899</v>
      </c>
    </row>
    <row r="2630">
      <c r="A2630" s="20" t="s">
        <v>433</v>
      </c>
      <c r="B2630" s="22">
        <v>43430.0</v>
      </c>
      <c r="C2630" s="23">
        <v>5471.84</v>
      </c>
      <c r="D2630" s="24">
        <v>61.48</v>
      </c>
      <c r="E2630" s="24">
        <v>0.0</v>
      </c>
      <c r="F2630" s="24">
        <v>1.0</v>
      </c>
      <c r="G2630" s="15">
        <f t="shared" si="1"/>
        <v>11</v>
      </c>
      <c r="L2630" s="24">
        <f t="shared" si="2"/>
        <v>1899</v>
      </c>
    </row>
    <row r="2631">
      <c r="A2631" s="20" t="s">
        <v>434</v>
      </c>
      <c r="B2631" s="22">
        <v>43430.0</v>
      </c>
      <c r="C2631" s="23">
        <v>7398.1050000000005</v>
      </c>
      <c r="D2631" s="24">
        <v>87.12</v>
      </c>
      <c r="E2631" s="24">
        <v>876.2559</v>
      </c>
      <c r="F2631" s="24">
        <v>0.0</v>
      </c>
      <c r="G2631" s="15">
        <f t="shared" si="1"/>
        <v>11</v>
      </c>
      <c r="L2631" s="24">
        <f t="shared" si="2"/>
        <v>1902</v>
      </c>
    </row>
    <row r="2632">
      <c r="A2632" s="20" t="s">
        <v>434</v>
      </c>
      <c r="B2632" s="22">
        <v>43430.0</v>
      </c>
      <c r="C2632" s="24">
        <v>2457.1800000000003</v>
      </c>
      <c r="D2632" s="24">
        <v>29.760000000000005</v>
      </c>
      <c r="E2632" s="24">
        <v>2252.5035</v>
      </c>
      <c r="F2632" s="24">
        <v>1.0</v>
      </c>
      <c r="G2632" s="15">
        <f t="shared" si="1"/>
        <v>11</v>
      </c>
      <c r="L2632" s="24">
        <f t="shared" si="2"/>
        <v>1906</v>
      </c>
    </row>
    <row r="2633">
      <c r="A2633" s="20" t="s">
        <v>435</v>
      </c>
      <c r="B2633" s="22">
        <v>43430.0</v>
      </c>
      <c r="C2633" s="23">
        <v>124257.04500000001</v>
      </c>
      <c r="D2633" s="24">
        <v>1408.1200000000001</v>
      </c>
      <c r="E2633" s="24">
        <v>1203.19355</v>
      </c>
      <c r="F2633" s="24">
        <v>0.0</v>
      </c>
      <c r="G2633" s="15">
        <f t="shared" si="1"/>
        <v>11</v>
      </c>
      <c r="L2633" s="24">
        <f t="shared" si="2"/>
        <v>1903</v>
      </c>
    </row>
    <row r="2634">
      <c r="A2634" s="20" t="s">
        <v>435</v>
      </c>
      <c r="B2634" s="22">
        <v>43430.0</v>
      </c>
      <c r="C2634" s="23">
        <v>52882.225000000006</v>
      </c>
      <c r="D2634" s="24">
        <v>597.64</v>
      </c>
      <c r="E2634" s="24">
        <v>1879.03365</v>
      </c>
      <c r="F2634" s="24">
        <v>1.0</v>
      </c>
      <c r="G2634" s="15">
        <f t="shared" si="1"/>
        <v>11</v>
      </c>
      <c r="L2634" s="24">
        <f t="shared" si="2"/>
        <v>1905</v>
      </c>
    </row>
    <row r="2635">
      <c r="A2635" s="20" t="s">
        <v>436</v>
      </c>
      <c r="B2635" s="22">
        <v>43430.0</v>
      </c>
      <c r="C2635" s="23">
        <v>152617.74000000002</v>
      </c>
      <c r="D2635" s="24">
        <v>1899.5200000000002</v>
      </c>
      <c r="E2635" s="24">
        <v>10264.25335</v>
      </c>
      <c r="F2635" s="24">
        <v>0.0</v>
      </c>
      <c r="G2635" s="15">
        <f t="shared" si="1"/>
        <v>11</v>
      </c>
      <c r="L2635" s="24">
        <f t="shared" si="2"/>
        <v>1928</v>
      </c>
    </row>
    <row r="2636">
      <c r="A2636" s="20" t="s">
        <v>436</v>
      </c>
      <c r="B2636" s="22">
        <v>43430.0</v>
      </c>
      <c r="C2636" s="23">
        <v>135076.37</v>
      </c>
      <c r="D2636" s="24">
        <v>1724.6400000000003</v>
      </c>
      <c r="E2636" s="24">
        <v>40637.7686</v>
      </c>
      <c r="F2636" s="24">
        <v>1.0</v>
      </c>
      <c r="G2636" s="15">
        <f t="shared" si="1"/>
        <v>11</v>
      </c>
      <c r="L2636" s="24">
        <f t="shared" si="2"/>
        <v>2011</v>
      </c>
    </row>
    <row r="2637">
      <c r="A2637" s="20" t="s">
        <v>437</v>
      </c>
      <c r="B2637" s="22">
        <v>43430.0</v>
      </c>
      <c r="C2637" s="23">
        <v>29127.725000000002</v>
      </c>
      <c r="D2637" s="24">
        <v>324.20000000000005</v>
      </c>
      <c r="E2637" s="24">
        <v>0.0</v>
      </c>
      <c r="F2637" s="24">
        <v>0.0</v>
      </c>
      <c r="G2637" s="15">
        <f t="shared" si="1"/>
        <v>11</v>
      </c>
      <c r="L2637" s="24">
        <f t="shared" si="2"/>
        <v>1899</v>
      </c>
    </row>
    <row r="2638">
      <c r="A2638" s="20" t="s">
        <v>437</v>
      </c>
      <c r="B2638" s="22">
        <v>43430.0</v>
      </c>
      <c r="C2638" s="23">
        <v>12212.365</v>
      </c>
      <c r="D2638" s="24">
        <v>140.8</v>
      </c>
      <c r="E2638" s="24">
        <v>0.0</v>
      </c>
      <c r="F2638" s="24">
        <v>1.0</v>
      </c>
      <c r="G2638" s="15">
        <f t="shared" si="1"/>
        <v>11</v>
      </c>
      <c r="L2638" s="24">
        <f t="shared" si="2"/>
        <v>1899</v>
      </c>
    </row>
    <row r="2639">
      <c r="A2639" s="20" t="s">
        <v>438</v>
      </c>
      <c r="B2639" s="22">
        <v>43430.0</v>
      </c>
      <c r="C2639" s="23">
        <v>30572.465000000004</v>
      </c>
      <c r="D2639" s="24">
        <v>367.08000000000004</v>
      </c>
      <c r="E2639" s="24">
        <v>27.20965</v>
      </c>
      <c r="F2639" s="24">
        <v>0.0</v>
      </c>
      <c r="G2639" s="15">
        <f t="shared" si="1"/>
        <v>11</v>
      </c>
      <c r="L2639" s="24">
        <f t="shared" si="2"/>
        <v>1900</v>
      </c>
    </row>
    <row r="2640">
      <c r="A2640" s="20" t="s">
        <v>438</v>
      </c>
      <c r="B2640" s="22">
        <v>43430.0</v>
      </c>
      <c r="C2640" s="23">
        <v>23966.745000000003</v>
      </c>
      <c r="D2640" s="24">
        <v>302.36</v>
      </c>
      <c r="E2640" s="24">
        <v>106.27890000000001</v>
      </c>
      <c r="F2640" s="24">
        <v>1.0</v>
      </c>
      <c r="G2640" s="15">
        <f t="shared" si="1"/>
        <v>11</v>
      </c>
      <c r="L2640" s="24">
        <f t="shared" si="2"/>
        <v>1900</v>
      </c>
    </row>
    <row r="2641">
      <c r="A2641" s="20" t="s">
        <v>439</v>
      </c>
      <c r="B2641" s="22">
        <v>43430.0</v>
      </c>
      <c r="C2641" s="23">
        <v>3845.545</v>
      </c>
      <c r="D2641" s="24">
        <v>48.2</v>
      </c>
      <c r="E2641" s="24">
        <v>278.4184</v>
      </c>
      <c r="F2641" s="24">
        <v>0.0</v>
      </c>
      <c r="G2641" s="15">
        <f t="shared" si="1"/>
        <v>11</v>
      </c>
      <c r="L2641" s="24">
        <f t="shared" si="2"/>
        <v>1900</v>
      </c>
    </row>
    <row r="2642">
      <c r="A2642" s="20" t="s">
        <v>439</v>
      </c>
      <c r="B2642" s="22">
        <v>43430.0</v>
      </c>
      <c r="C2642" s="24">
        <v>2312.4750000000004</v>
      </c>
      <c r="D2642" s="24">
        <v>30.360000000000003</v>
      </c>
      <c r="E2642" s="24">
        <v>2253.56365</v>
      </c>
      <c r="F2642" s="24">
        <v>1.0</v>
      </c>
      <c r="G2642" s="15">
        <f t="shared" si="1"/>
        <v>11</v>
      </c>
      <c r="L2642" s="24">
        <f t="shared" si="2"/>
        <v>1906</v>
      </c>
    </row>
    <row r="2643">
      <c r="A2643" s="20" t="s">
        <v>427</v>
      </c>
      <c r="B2643" s="22">
        <v>43437.0</v>
      </c>
      <c r="C2643" s="23">
        <v>20482.33</v>
      </c>
      <c r="D2643" s="24">
        <v>257.8</v>
      </c>
      <c r="E2643" s="24">
        <v>1091.2174</v>
      </c>
      <c r="F2643" s="24">
        <v>0.0</v>
      </c>
      <c r="G2643" s="15">
        <f t="shared" si="1"/>
        <v>12</v>
      </c>
      <c r="L2643" s="24">
        <f t="shared" si="2"/>
        <v>1902</v>
      </c>
    </row>
    <row r="2644">
      <c r="A2644" s="20" t="s">
        <v>427</v>
      </c>
      <c r="B2644" s="22">
        <v>43437.0</v>
      </c>
      <c r="C2644" s="23">
        <v>14131.095000000001</v>
      </c>
      <c r="D2644" s="24">
        <v>194.28</v>
      </c>
      <c r="E2644" s="24">
        <v>2754.8846</v>
      </c>
      <c r="F2644" s="24">
        <v>1.0</v>
      </c>
      <c r="G2644" s="15">
        <f t="shared" si="1"/>
        <v>12</v>
      </c>
      <c r="L2644" s="24">
        <f t="shared" si="2"/>
        <v>1907</v>
      </c>
    </row>
    <row r="2645">
      <c r="A2645" s="20" t="s">
        <v>428</v>
      </c>
      <c r="B2645" s="22">
        <v>43437.0</v>
      </c>
      <c r="C2645" s="23">
        <v>45967.240000000005</v>
      </c>
      <c r="D2645" s="24">
        <v>588.88</v>
      </c>
      <c r="E2645" s="24">
        <v>259.45725000000004</v>
      </c>
      <c r="F2645" s="24">
        <v>0.0</v>
      </c>
      <c r="G2645" s="15">
        <f t="shared" si="1"/>
        <v>12</v>
      </c>
      <c r="L2645" s="24">
        <f t="shared" si="2"/>
        <v>1900</v>
      </c>
    </row>
    <row r="2646">
      <c r="A2646" s="20" t="s">
        <v>428</v>
      </c>
      <c r="B2646" s="22">
        <v>43437.0</v>
      </c>
      <c r="C2646" s="23">
        <v>8214.69</v>
      </c>
      <c r="D2646" s="24">
        <v>101.92000000000002</v>
      </c>
      <c r="E2646" s="24">
        <v>192.62099999999998</v>
      </c>
      <c r="F2646" s="24">
        <v>1.0</v>
      </c>
      <c r="G2646" s="15">
        <f t="shared" si="1"/>
        <v>12</v>
      </c>
      <c r="L2646" s="24">
        <f t="shared" si="2"/>
        <v>1900</v>
      </c>
    </row>
    <row r="2647">
      <c r="A2647" s="20" t="s">
        <v>429</v>
      </c>
      <c r="B2647" s="22">
        <v>43437.0</v>
      </c>
      <c r="C2647" s="23">
        <v>150935.565</v>
      </c>
      <c r="D2647" s="24">
        <v>1847.36</v>
      </c>
      <c r="E2647" s="24">
        <v>0.0</v>
      </c>
      <c r="F2647" s="24">
        <v>0.0</v>
      </c>
      <c r="G2647" s="15">
        <f t="shared" si="1"/>
        <v>12</v>
      </c>
      <c r="L2647" s="24">
        <f t="shared" si="2"/>
        <v>1899</v>
      </c>
    </row>
    <row r="2648">
      <c r="A2648" s="20" t="s">
        <v>429</v>
      </c>
      <c r="B2648" s="22">
        <v>43437.0</v>
      </c>
      <c r="C2648" s="23">
        <v>50895.405000000006</v>
      </c>
      <c r="D2648" s="24">
        <v>666.8800000000001</v>
      </c>
      <c r="E2648" s="24">
        <v>0.0</v>
      </c>
      <c r="F2648" s="24">
        <v>1.0</v>
      </c>
      <c r="G2648" s="15">
        <f t="shared" si="1"/>
        <v>12</v>
      </c>
      <c r="L2648" s="24">
        <f t="shared" si="2"/>
        <v>1899</v>
      </c>
    </row>
    <row r="2649">
      <c r="A2649" s="20" t="s">
        <v>430</v>
      </c>
      <c r="B2649" s="22">
        <v>43437.0</v>
      </c>
      <c r="C2649" s="24">
        <v>2745.9300000000003</v>
      </c>
      <c r="D2649" s="24">
        <v>37.480000000000004</v>
      </c>
      <c r="E2649" s="24">
        <v>251.95430000000002</v>
      </c>
      <c r="F2649" s="24">
        <v>0.0</v>
      </c>
      <c r="G2649" s="15">
        <f t="shared" si="1"/>
        <v>12</v>
      </c>
      <c r="L2649" s="24">
        <f t="shared" si="2"/>
        <v>1900</v>
      </c>
    </row>
    <row r="2650">
      <c r="A2650" s="20" t="s">
        <v>430</v>
      </c>
      <c r="B2650" s="22">
        <v>43437.0</v>
      </c>
      <c r="C2650" s="24">
        <v>1997.6000000000001</v>
      </c>
      <c r="D2650" s="24">
        <v>27.960000000000004</v>
      </c>
      <c r="E2650" s="24">
        <v>2455.49395</v>
      </c>
      <c r="F2650" s="24">
        <v>1.0</v>
      </c>
      <c r="G2650" s="15">
        <f t="shared" si="1"/>
        <v>12</v>
      </c>
      <c r="L2650" s="24">
        <f t="shared" si="2"/>
        <v>1906</v>
      </c>
    </row>
    <row r="2651">
      <c r="A2651" s="20" t="s">
        <v>431</v>
      </c>
      <c r="B2651" s="22">
        <v>43437.0</v>
      </c>
      <c r="C2651" s="23">
        <v>44805.97</v>
      </c>
      <c r="D2651" s="24">
        <v>593.92</v>
      </c>
      <c r="E2651" s="24">
        <v>3486.13265</v>
      </c>
      <c r="F2651" s="24">
        <v>0.0</v>
      </c>
      <c r="G2651" s="15">
        <f t="shared" si="1"/>
        <v>12</v>
      </c>
      <c r="L2651" s="24">
        <f t="shared" si="2"/>
        <v>1909</v>
      </c>
    </row>
    <row r="2652">
      <c r="A2652" s="20" t="s">
        <v>431</v>
      </c>
      <c r="B2652" s="22">
        <v>43437.0</v>
      </c>
      <c r="C2652" s="23">
        <v>23368.455</v>
      </c>
      <c r="D2652" s="24">
        <v>314.36</v>
      </c>
      <c r="E2652" s="24">
        <v>5794.8273500000005</v>
      </c>
      <c r="F2652" s="24">
        <v>1.0</v>
      </c>
      <c r="G2652" s="15">
        <f t="shared" si="1"/>
        <v>12</v>
      </c>
      <c r="L2652" s="24">
        <f t="shared" si="2"/>
        <v>1915</v>
      </c>
    </row>
    <row r="2653">
      <c r="A2653" s="20" t="s">
        <v>432</v>
      </c>
      <c r="B2653" s="22">
        <v>43437.0</v>
      </c>
      <c r="C2653" s="23">
        <v>3145.8900000000003</v>
      </c>
      <c r="D2653" s="24">
        <v>44.96000000000001</v>
      </c>
      <c r="E2653" s="24">
        <v>136.42525</v>
      </c>
      <c r="F2653" s="24">
        <v>0.0</v>
      </c>
      <c r="G2653" s="15">
        <f t="shared" si="1"/>
        <v>12</v>
      </c>
      <c r="L2653" s="24">
        <f t="shared" si="2"/>
        <v>1900</v>
      </c>
    </row>
    <row r="2654">
      <c r="A2654" s="20" t="s">
        <v>432</v>
      </c>
      <c r="B2654" s="22">
        <v>43437.0</v>
      </c>
      <c r="C2654" s="23">
        <v>3957.4150000000004</v>
      </c>
      <c r="D2654" s="24">
        <v>60.04</v>
      </c>
      <c r="E2654" s="24">
        <v>658.9908</v>
      </c>
      <c r="F2654" s="24">
        <v>1.0</v>
      </c>
      <c r="G2654" s="15">
        <f t="shared" si="1"/>
        <v>12</v>
      </c>
      <c r="L2654" s="24">
        <f t="shared" si="2"/>
        <v>1901</v>
      </c>
    </row>
    <row r="2655">
      <c r="A2655" s="20" t="s">
        <v>433</v>
      </c>
      <c r="B2655" s="22">
        <v>43437.0</v>
      </c>
      <c r="C2655" s="23">
        <v>3265.185</v>
      </c>
      <c r="D2655" s="24">
        <v>42.68000000000001</v>
      </c>
      <c r="E2655" s="24">
        <v>0.0</v>
      </c>
      <c r="F2655" s="24">
        <v>0.0</v>
      </c>
      <c r="G2655" s="15">
        <f t="shared" si="1"/>
        <v>12</v>
      </c>
      <c r="L2655" s="24">
        <f t="shared" si="2"/>
        <v>1899</v>
      </c>
    </row>
    <row r="2656">
      <c r="A2656" s="20" t="s">
        <v>433</v>
      </c>
      <c r="B2656" s="22">
        <v>43437.0</v>
      </c>
      <c r="C2656" s="24">
        <v>1857.185</v>
      </c>
      <c r="D2656" s="24">
        <v>25.760000000000005</v>
      </c>
      <c r="E2656" s="24">
        <v>0.0</v>
      </c>
      <c r="F2656" s="24">
        <v>1.0</v>
      </c>
      <c r="G2656" s="15">
        <f t="shared" si="1"/>
        <v>12</v>
      </c>
      <c r="L2656" s="24">
        <f t="shared" si="2"/>
        <v>1899</v>
      </c>
    </row>
    <row r="2657">
      <c r="A2657" s="20" t="s">
        <v>434</v>
      </c>
      <c r="B2657" s="22">
        <v>43437.0</v>
      </c>
      <c r="C2657" s="23">
        <v>4628.8550000000005</v>
      </c>
      <c r="D2657" s="24">
        <v>63.2</v>
      </c>
      <c r="E2657" s="24">
        <v>619.242</v>
      </c>
      <c r="F2657" s="24">
        <v>0.0</v>
      </c>
      <c r="G2657" s="15">
        <f t="shared" si="1"/>
        <v>12</v>
      </c>
      <c r="L2657" s="24">
        <f t="shared" si="2"/>
        <v>1901</v>
      </c>
    </row>
    <row r="2658">
      <c r="A2658" s="20" t="s">
        <v>434</v>
      </c>
      <c r="B2658" s="22">
        <v>43437.0</v>
      </c>
      <c r="C2658" s="24">
        <v>1822.3700000000001</v>
      </c>
      <c r="D2658" s="24">
        <v>25.480000000000004</v>
      </c>
      <c r="E2658" s="24">
        <v>1845.07245</v>
      </c>
      <c r="F2658" s="24">
        <v>1.0</v>
      </c>
      <c r="G2658" s="15">
        <f t="shared" si="1"/>
        <v>12</v>
      </c>
      <c r="L2658" s="24">
        <f t="shared" si="2"/>
        <v>1905</v>
      </c>
    </row>
    <row r="2659">
      <c r="A2659" s="20" t="s">
        <v>435</v>
      </c>
      <c r="B2659" s="22">
        <v>43437.0</v>
      </c>
      <c r="C2659" s="23">
        <v>71963.32</v>
      </c>
      <c r="D2659" s="24">
        <v>929.1600000000001</v>
      </c>
      <c r="E2659" s="24">
        <v>735.1623500000001</v>
      </c>
      <c r="F2659" s="24">
        <v>0.0</v>
      </c>
      <c r="G2659" s="15">
        <f t="shared" si="1"/>
        <v>12</v>
      </c>
      <c r="L2659" s="24">
        <f t="shared" si="2"/>
        <v>1902</v>
      </c>
    </row>
    <row r="2660">
      <c r="A2660" s="20" t="s">
        <v>435</v>
      </c>
      <c r="B2660" s="22">
        <v>43437.0</v>
      </c>
      <c r="C2660" s="23">
        <v>28683.600000000002</v>
      </c>
      <c r="D2660" s="24">
        <v>365.28000000000003</v>
      </c>
      <c r="E2660" s="24">
        <v>947.8053000000001</v>
      </c>
      <c r="F2660" s="24">
        <v>1.0</v>
      </c>
      <c r="G2660" s="15">
        <f t="shared" si="1"/>
        <v>12</v>
      </c>
      <c r="L2660" s="24">
        <f t="shared" si="2"/>
        <v>1902</v>
      </c>
    </row>
    <row r="2661">
      <c r="A2661" s="20" t="s">
        <v>436</v>
      </c>
      <c r="B2661" s="22">
        <v>43437.0</v>
      </c>
      <c r="C2661" s="23">
        <v>80876.565</v>
      </c>
      <c r="D2661" s="24">
        <v>1165.0</v>
      </c>
      <c r="E2661" s="24">
        <v>7061.4986</v>
      </c>
      <c r="F2661" s="24">
        <v>0.0</v>
      </c>
      <c r="G2661" s="15">
        <f t="shared" si="1"/>
        <v>12</v>
      </c>
      <c r="L2661" s="24">
        <f t="shared" si="2"/>
        <v>1919</v>
      </c>
    </row>
    <row r="2662">
      <c r="A2662" s="20" t="s">
        <v>436</v>
      </c>
      <c r="B2662" s="22">
        <v>43437.0</v>
      </c>
      <c r="C2662" s="23">
        <v>77184.85500000001</v>
      </c>
      <c r="D2662" s="24">
        <v>1123.04</v>
      </c>
      <c r="E2662" s="24">
        <v>32185.686</v>
      </c>
      <c r="F2662" s="24">
        <v>1.0</v>
      </c>
      <c r="G2662" s="15">
        <f t="shared" si="1"/>
        <v>12</v>
      </c>
      <c r="L2662" s="24">
        <f t="shared" si="2"/>
        <v>1988</v>
      </c>
    </row>
    <row r="2663">
      <c r="A2663" s="20" t="s">
        <v>437</v>
      </c>
      <c r="B2663" s="22">
        <v>43437.0</v>
      </c>
      <c r="C2663" s="23">
        <v>13639.45</v>
      </c>
      <c r="D2663" s="24">
        <v>170.56</v>
      </c>
      <c r="E2663" s="24">
        <v>0.0</v>
      </c>
      <c r="F2663" s="24">
        <v>0.0</v>
      </c>
      <c r="G2663" s="15">
        <f t="shared" si="1"/>
        <v>12</v>
      </c>
      <c r="L2663" s="24">
        <f t="shared" si="2"/>
        <v>1899</v>
      </c>
    </row>
    <row r="2664">
      <c r="A2664" s="20" t="s">
        <v>437</v>
      </c>
      <c r="B2664" s="22">
        <v>43437.0</v>
      </c>
      <c r="C2664" s="23">
        <v>5869.820000000001</v>
      </c>
      <c r="D2664" s="24">
        <v>72.67999999999999</v>
      </c>
      <c r="E2664" s="24">
        <v>0.0</v>
      </c>
      <c r="F2664" s="24">
        <v>1.0</v>
      </c>
      <c r="G2664" s="15">
        <f t="shared" si="1"/>
        <v>12</v>
      </c>
      <c r="L2664" s="24">
        <f t="shared" si="2"/>
        <v>1899</v>
      </c>
    </row>
    <row r="2665">
      <c r="A2665" s="20" t="s">
        <v>438</v>
      </c>
      <c r="B2665" s="22">
        <v>43437.0</v>
      </c>
      <c r="C2665" s="23">
        <v>18320.170000000002</v>
      </c>
      <c r="D2665" s="24">
        <v>257.8</v>
      </c>
      <c r="E2665" s="24">
        <v>22.2573</v>
      </c>
      <c r="F2665" s="24">
        <v>0.0</v>
      </c>
      <c r="G2665" s="15">
        <f t="shared" si="1"/>
        <v>12</v>
      </c>
      <c r="L2665" s="24">
        <f t="shared" si="2"/>
        <v>1900</v>
      </c>
    </row>
    <row r="2666">
      <c r="A2666" s="20" t="s">
        <v>438</v>
      </c>
      <c r="B2666" s="22">
        <v>43437.0</v>
      </c>
      <c r="C2666" s="23">
        <v>15574.240000000002</v>
      </c>
      <c r="D2666" s="24">
        <v>227.20000000000002</v>
      </c>
      <c r="E2666" s="24">
        <v>91.42445</v>
      </c>
      <c r="F2666" s="24">
        <v>1.0</v>
      </c>
      <c r="G2666" s="15">
        <f t="shared" si="1"/>
        <v>12</v>
      </c>
      <c r="L2666" s="24">
        <f t="shared" si="2"/>
        <v>1900</v>
      </c>
    </row>
    <row r="2667">
      <c r="A2667" s="20" t="s">
        <v>439</v>
      </c>
      <c r="B2667" s="22">
        <v>43437.0</v>
      </c>
      <c r="C2667" s="24">
        <v>2276.4500000000003</v>
      </c>
      <c r="D2667" s="24">
        <v>32.4</v>
      </c>
      <c r="E2667" s="24">
        <v>148.9683</v>
      </c>
      <c r="F2667" s="24">
        <v>0.0</v>
      </c>
      <c r="G2667" s="15">
        <f t="shared" si="1"/>
        <v>12</v>
      </c>
      <c r="L2667" s="24">
        <f t="shared" si="2"/>
        <v>1900</v>
      </c>
    </row>
    <row r="2668">
      <c r="A2668" s="20" t="s">
        <v>439</v>
      </c>
      <c r="B2668" s="22">
        <v>43437.0</v>
      </c>
      <c r="C2668" s="24">
        <v>1617.605</v>
      </c>
      <c r="D2668" s="24">
        <v>22.6</v>
      </c>
      <c r="E2668" s="24">
        <v>1301.58405</v>
      </c>
      <c r="F2668" s="24">
        <v>1.0</v>
      </c>
      <c r="G2668" s="15">
        <f t="shared" si="1"/>
        <v>12</v>
      </c>
      <c r="L2668" s="24">
        <f t="shared" si="2"/>
        <v>1903</v>
      </c>
    </row>
    <row r="2669">
      <c r="A2669" s="20" t="s">
        <v>427</v>
      </c>
      <c r="B2669" s="22">
        <v>43444.0</v>
      </c>
      <c r="C2669" s="23">
        <v>27596.195000000003</v>
      </c>
      <c r="D2669" s="24">
        <v>350.32</v>
      </c>
      <c r="E2669" s="24">
        <v>1858.0997499999999</v>
      </c>
      <c r="F2669" s="24">
        <v>0.0</v>
      </c>
      <c r="G2669" s="15">
        <f t="shared" si="1"/>
        <v>12</v>
      </c>
      <c r="L2669" s="24">
        <f t="shared" si="2"/>
        <v>1905</v>
      </c>
    </row>
    <row r="2670">
      <c r="A2670" s="20" t="s">
        <v>427</v>
      </c>
      <c r="B2670" s="22">
        <v>43444.0</v>
      </c>
      <c r="C2670" s="23">
        <v>19763.040000000005</v>
      </c>
      <c r="D2670" s="24">
        <v>246.28000000000003</v>
      </c>
      <c r="E2670" s="24">
        <v>4342.64285</v>
      </c>
      <c r="F2670" s="24">
        <v>1.0</v>
      </c>
      <c r="G2670" s="15">
        <f t="shared" si="1"/>
        <v>12</v>
      </c>
      <c r="L2670" s="24">
        <f t="shared" si="2"/>
        <v>1911</v>
      </c>
    </row>
    <row r="2671">
      <c r="A2671" s="20" t="s">
        <v>428</v>
      </c>
      <c r="B2671" s="22">
        <v>43444.0</v>
      </c>
      <c r="C2671" s="23">
        <v>57201.045</v>
      </c>
      <c r="D2671" s="24">
        <v>729.32</v>
      </c>
      <c r="E2671" s="24">
        <v>255.18935</v>
      </c>
      <c r="F2671" s="24">
        <v>0.0</v>
      </c>
      <c r="G2671" s="15">
        <f t="shared" si="1"/>
        <v>12</v>
      </c>
      <c r="L2671" s="24">
        <f t="shared" si="2"/>
        <v>1900</v>
      </c>
    </row>
    <row r="2672">
      <c r="A2672" s="20" t="s">
        <v>428</v>
      </c>
      <c r="B2672" s="22">
        <v>43444.0</v>
      </c>
      <c r="C2672" s="23">
        <v>12210.935000000001</v>
      </c>
      <c r="D2672" s="24">
        <v>138.04000000000002</v>
      </c>
      <c r="E2672" s="24">
        <v>190.78799999999998</v>
      </c>
      <c r="F2672" s="24">
        <v>1.0</v>
      </c>
      <c r="G2672" s="15">
        <f t="shared" si="1"/>
        <v>12</v>
      </c>
      <c r="L2672" s="24">
        <f t="shared" si="2"/>
        <v>1900</v>
      </c>
    </row>
    <row r="2673">
      <c r="A2673" s="20" t="s">
        <v>429</v>
      </c>
      <c r="B2673" s="22">
        <v>43444.0</v>
      </c>
      <c r="C2673" s="23">
        <v>195284.48500000002</v>
      </c>
      <c r="D2673" s="24">
        <v>2414.28</v>
      </c>
      <c r="E2673" s="24">
        <v>0.0</v>
      </c>
      <c r="F2673" s="24">
        <v>0.0</v>
      </c>
      <c r="G2673" s="15">
        <f t="shared" si="1"/>
        <v>12</v>
      </c>
      <c r="L2673" s="24">
        <f t="shared" si="2"/>
        <v>1899</v>
      </c>
    </row>
    <row r="2674">
      <c r="A2674" s="20" t="s">
        <v>429</v>
      </c>
      <c r="B2674" s="22">
        <v>43444.0</v>
      </c>
      <c r="C2674" s="23">
        <v>76159.545</v>
      </c>
      <c r="D2674" s="24">
        <v>963.6</v>
      </c>
      <c r="E2674" s="24">
        <v>0.0</v>
      </c>
      <c r="F2674" s="24">
        <v>1.0</v>
      </c>
      <c r="G2674" s="15">
        <f t="shared" si="1"/>
        <v>12</v>
      </c>
      <c r="L2674" s="24">
        <f t="shared" si="2"/>
        <v>1899</v>
      </c>
    </row>
    <row r="2675">
      <c r="A2675" s="20" t="s">
        <v>430</v>
      </c>
      <c r="B2675" s="22">
        <v>43444.0</v>
      </c>
      <c r="C2675" s="23">
        <v>3682.085</v>
      </c>
      <c r="D2675" s="24">
        <v>52.28</v>
      </c>
      <c r="E2675" s="24">
        <v>315.09205000000003</v>
      </c>
      <c r="F2675" s="24">
        <v>0.0</v>
      </c>
      <c r="G2675" s="15">
        <f t="shared" si="1"/>
        <v>12</v>
      </c>
      <c r="L2675" s="24">
        <f t="shared" si="2"/>
        <v>1900</v>
      </c>
    </row>
    <row r="2676">
      <c r="A2676" s="20" t="s">
        <v>430</v>
      </c>
      <c r="B2676" s="22">
        <v>43444.0</v>
      </c>
      <c r="C2676" s="24">
        <v>2747.4150000000004</v>
      </c>
      <c r="D2676" s="24">
        <v>39.32</v>
      </c>
      <c r="E2676" s="24">
        <v>2980.84995</v>
      </c>
      <c r="F2676" s="24">
        <v>1.0</v>
      </c>
      <c r="G2676" s="15">
        <f t="shared" si="1"/>
        <v>12</v>
      </c>
      <c r="L2676" s="24">
        <f t="shared" si="2"/>
        <v>1908</v>
      </c>
    </row>
    <row r="2677">
      <c r="A2677" s="20" t="s">
        <v>431</v>
      </c>
      <c r="B2677" s="22">
        <v>43444.0</v>
      </c>
      <c r="C2677" s="23">
        <v>48561.26</v>
      </c>
      <c r="D2677" s="24">
        <v>653.32</v>
      </c>
      <c r="E2677" s="24">
        <v>3851.4853000000003</v>
      </c>
      <c r="F2677" s="24">
        <v>0.0</v>
      </c>
      <c r="G2677" s="15">
        <f t="shared" si="1"/>
        <v>12</v>
      </c>
      <c r="L2677" s="24">
        <f t="shared" si="2"/>
        <v>1910</v>
      </c>
    </row>
    <row r="2678">
      <c r="A2678" s="20" t="s">
        <v>431</v>
      </c>
      <c r="B2678" s="22">
        <v>43444.0</v>
      </c>
      <c r="C2678" s="23">
        <v>28500.725000000002</v>
      </c>
      <c r="D2678" s="24">
        <v>375.96000000000004</v>
      </c>
      <c r="E2678" s="24">
        <v>6529.778450000001</v>
      </c>
      <c r="F2678" s="24">
        <v>1.0</v>
      </c>
      <c r="G2678" s="15">
        <f t="shared" si="1"/>
        <v>12</v>
      </c>
      <c r="L2678" s="24">
        <f t="shared" si="2"/>
        <v>1917</v>
      </c>
    </row>
    <row r="2679">
      <c r="A2679" s="20" t="s">
        <v>432</v>
      </c>
      <c r="B2679" s="22">
        <v>43444.0</v>
      </c>
      <c r="C2679" s="23">
        <v>5008.025000000001</v>
      </c>
      <c r="D2679" s="24">
        <v>62.92000000000001</v>
      </c>
      <c r="E2679" s="24">
        <v>149.69955</v>
      </c>
      <c r="F2679" s="24">
        <v>0.0</v>
      </c>
      <c r="G2679" s="15">
        <f t="shared" si="1"/>
        <v>12</v>
      </c>
      <c r="L2679" s="24">
        <f t="shared" si="2"/>
        <v>1900</v>
      </c>
    </row>
    <row r="2680">
      <c r="A2680" s="20" t="s">
        <v>432</v>
      </c>
      <c r="B2680" s="22">
        <v>43444.0</v>
      </c>
      <c r="C2680" s="23">
        <v>9883.885000000002</v>
      </c>
      <c r="D2680" s="24">
        <v>89.04</v>
      </c>
      <c r="E2680" s="24">
        <v>738.8186000000001</v>
      </c>
      <c r="F2680" s="24">
        <v>1.0</v>
      </c>
      <c r="G2680" s="15">
        <f t="shared" si="1"/>
        <v>12</v>
      </c>
      <c r="L2680" s="24">
        <f t="shared" si="2"/>
        <v>1902</v>
      </c>
    </row>
    <row r="2681">
      <c r="A2681" s="20" t="s">
        <v>433</v>
      </c>
      <c r="B2681" s="22">
        <v>43444.0</v>
      </c>
      <c r="C2681" s="23">
        <v>4533.045</v>
      </c>
      <c r="D2681" s="24">
        <v>55.56</v>
      </c>
      <c r="E2681" s="24">
        <v>0.0</v>
      </c>
      <c r="F2681" s="24">
        <v>0.0</v>
      </c>
      <c r="G2681" s="15">
        <f t="shared" si="1"/>
        <v>12</v>
      </c>
      <c r="L2681" s="24">
        <f t="shared" si="2"/>
        <v>1899</v>
      </c>
    </row>
    <row r="2682">
      <c r="A2682" s="20" t="s">
        <v>433</v>
      </c>
      <c r="B2682" s="22">
        <v>43444.0</v>
      </c>
      <c r="C2682" s="24">
        <v>2380.84</v>
      </c>
      <c r="D2682" s="24">
        <v>30.32</v>
      </c>
      <c r="E2682" s="24">
        <v>0.0</v>
      </c>
      <c r="F2682" s="24">
        <v>1.0</v>
      </c>
      <c r="G2682" s="15">
        <f t="shared" si="1"/>
        <v>12</v>
      </c>
      <c r="L2682" s="24">
        <f t="shared" si="2"/>
        <v>1899</v>
      </c>
    </row>
    <row r="2683">
      <c r="A2683" s="20" t="s">
        <v>434</v>
      </c>
      <c r="B2683" s="22">
        <v>43444.0</v>
      </c>
      <c r="C2683" s="23">
        <v>5326.200000000001</v>
      </c>
      <c r="D2683" s="24">
        <v>72.24</v>
      </c>
      <c r="E2683" s="24">
        <v>688.10235</v>
      </c>
      <c r="F2683" s="24">
        <v>0.0</v>
      </c>
      <c r="G2683" s="15">
        <f t="shared" si="1"/>
        <v>12</v>
      </c>
      <c r="L2683" s="24">
        <f t="shared" si="2"/>
        <v>1901</v>
      </c>
    </row>
    <row r="2684">
      <c r="A2684" s="20" t="s">
        <v>434</v>
      </c>
      <c r="B2684" s="22">
        <v>43444.0</v>
      </c>
      <c r="C2684" s="24">
        <v>2028.0700000000002</v>
      </c>
      <c r="D2684" s="24">
        <v>28.960000000000004</v>
      </c>
      <c r="E2684" s="24">
        <v>2181.18095</v>
      </c>
      <c r="F2684" s="24">
        <v>1.0</v>
      </c>
      <c r="G2684" s="15">
        <f t="shared" si="1"/>
        <v>12</v>
      </c>
      <c r="L2684" s="24">
        <f t="shared" si="2"/>
        <v>1905</v>
      </c>
    </row>
    <row r="2685">
      <c r="A2685" s="20" t="s">
        <v>435</v>
      </c>
      <c r="B2685" s="22">
        <v>43444.0</v>
      </c>
      <c r="C2685" s="23">
        <v>97466.545</v>
      </c>
      <c r="D2685" s="24">
        <v>1266.3200000000002</v>
      </c>
      <c r="E2685" s="24">
        <v>1072.55785</v>
      </c>
      <c r="F2685" s="24">
        <v>0.0</v>
      </c>
      <c r="G2685" s="15">
        <f t="shared" si="1"/>
        <v>12</v>
      </c>
      <c r="L2685" s="24">
        <f t="shared" si="2"/>
        <v>1902</v>
      </c>
    </row>
    <row r="2686">
      <c r="A2686" s="20" t="s">
        <v>435</v>
      </c>
      <c r="B2686" s="22">
        <v>43444.0</v>
      </c>
      <c r="C2686" s="23">
        <v>44121.33000000001</v>
      </c>
      <c r="D2686" s="24">
        <v>553.24</v>
      </c>
      <c r="E2686" s="24">
        <v>1585.0653</v>
      </c>
      <c r="F2686" s="24">
        <v>1.0</v>
      </c>
      <c r="G2686" s="15">
        <f t="shared" si="1"/>
        <v>12</v>
      </c>
      <c r="L2686" s="24">
        <f t="shared" si="2"/>
        <v>1904</v>
      </c>
    </row>
    <row r="2687">
      <c r="A2687" s="20" t="s">
        <v>436</v>
      </c>
      <c r="B2687" s="22">
        <v>43444.0</v>
      </c>
      <c r="C2687" s="23">
        <v>90883.1</v>
      </c>
      <c r="D2687" s="24">
        <v>1304.08</v>
      </c>
      <c r="E2687" s="24">
        <v>7236.249150000001</v>
      </c>
      <c r="F2687" s="24">
        <v>0.0</v>
      </c>
      <c r="G2687" s="15">
        <f t="shared" si="1"/>
        <v>12</v>
      </c>
      <c r="L2687" s="24">
        <f t="shared" si="2"/>
        <v>1919</v>
      </c>
    </row>
    <row r="2688">
      <c r="A2688" s="20" t="s">
        <v>436</v>
      </c>
      <c r="B2688" s="22">
        <v>43444.0</v>
      </c>
      <c r="C2688" s="23">
        <v>95668.54000000001</v>
      </c>
      <c r="D2688" s="24">
        <v>1368.16</v>
      </c>
      <c r="E2688" s="24">
        <v>30468.4523</v>
      </c>
      <c r="F2688" s="24">
        <v>1.0</v>
      </c>
      <c r="G2688" s="15">
        <f t="shared" si="1"/>
        <v>12</v>
      </c>
      <c r="L2688" s="24">
        <f t="shared" si="2"/>
        <v>1983</v>
      </c>
    </row>
    <row r="2689">
      <c r="A2689" s="20" t="s">
        <v>437</v>
      </c>
      <c r="B2689" s="22">
        <v>43444.0</v>
      </c>
      <c r="C2689" s="23">
        <v>18593.245000000003</v>
      </c>
      <c r="D2689" s="24">
        <v>235.12</v>
      </c>
      <c r="E2689" s="24">
        <v>0.0</v>
      </c>
      <c r="F2689" s="24">
        <v>0.0</v>
      </c>
      <c r="G2689" s="15">
        <f t="shared" si="1"/>
        <v>12</v>
      </c>
      <c r="L2689" s="24">
        <f t="shared" si="2"/>
        <v>1899</v>
      </c>
    </row>
    <row r="2690">
      <c r="A2690" s="20" t="s">
        <v>437</v>
      </c>
      <c r="B2690" s="22">
        <v>43444.0</v>
      </c>
      <c r="C2690" s="23">
        <v>8826.95</v>
      </c>
      <c r="D2690" s="24">
        <v>112.52000000000001</v>
      </c>
      <c r="E2690" s="24">
        <v>0.0</v>
      </c>
      <c r="F2690" s="24">
        <v>1.0</v>
      </c>
      <c r="G2690" s="15">
        <f t="shared" si="1"/>
        <v>12</v>
      </c>
      <c r="L2690" s="24">
        <f t="shared" si="2"/>
        <v>1899</v>
      </c>
    </row>
    <row r="2691">
      <c r="A2691" s="20" t="s">
        <v>438</v>
      </c>
      <c r="B2691" s="22">
        <v>43444.0</v>
      </c>
      <c r="C2691" s="23">
        <v>25745.115000000005</v>
      </c>
      <c r="D2691" s="24">
        <v>356.16</v>
      </c>
      <c r="E2691" s="24">
        <v>21.315450000000002</v>
      </c>
      <c r="F2691" s="24">
        <v>0.0</v>
      </c>
      <c r="G2691" s="15">
        <f t="shared" si="1"/>
        <v>12</v>
      </c>
      <c r="L2691" s="24">
        <f t="shared" si="2"/>
        <v>1900</v>
      </c>
    </row>
    <row r="2692">
      <c r="A2692" s="20" t="s">
        <v>438</v>
      </c>
      <c r="B2692" s="22">
        <v>43444.0</v>
      </c>
      <c r="C2692" s="23">
        <v>26745.95</v>
      </c>
      <c r="D2692" s="24">
        <v>369.36</v>
      </c>
      <c r="E2692" s="24">
        <v>94.88180000000001</v>
      </c>
      <c r="F2692" s="24">
        <v>1.0</v>
      </c>
      <c r="G2692" s="15">
        <f t="shared" si="1"/>
        <v>12</v>
      </c>
      <c r="L2692" s="24">
        <f t="shared" si="2"/>
        <v>1900</v>
      </c>
    </row>
    <row r="2693">
      <c r="A2693" s="20" t="s">
        <v>439</v>
      </c>
      <c r="B2693" s="22">
        <v>43444.0</v>
      </c>
      <c r="C2693" s="23">
        <v>6999.135000000001</v>
      </c>
      <c r="D2693" s="24">
        <v>99.72000000000001</v>
      </c>
      <c r="E2693" s="24">
        <v>399.0038</v>
      </c>
      <c r="F2693" s="24">
        <v>0.0</v>
      </c>
      <c r="G2693" s="15">
        <f t="shared" si="1"/>
        <v>12</v>
      </c>
      <c r="L2693" s="24">
        <f t="shared" si="2"/>
        <v>1901</v>
      </c>
    </row>
    <row r="2694">
      <c r="A2694" s="20" t="s">
        <v>439</v>
      </c>
      <c r="B2694" s="22">
        <v>43444.0</v>
      </c>
      <c r="C2694" s="23">
        <v>4884.495</v>
      </c>
      <c r="D2694" s="24">
        <v>70.52000000000001</v>
      </c>
      <c r="E2694" s="24">
        <v>3107.0949</v>
      </c>
      <c r="F2694" s="24">
        <v>1.0</v>
      </c>
      <c r="G2694" s="15">
        <f t="shared" si="1"/>
        <v>12</v>
      </c>
      <c r="L2694" s="24">
        <f t="shared" si="2"/>
        <v>1908</v>
      </c>
    </row>
    <row r="2695">
      <c r="A2695" s="20" t="s">
        <v>427</v>
      </c>
      <c r="B2695" s="22">
        <v>43451.0</v>
      </c>
      <c r="C2695" s="23">
        <v>21296.770000000004</v>
      </c>
      <c r="D2695" s="24">
        <v>272.56</v>
      </c>
      <c r="E2695" s="24">
        <v>1743.34485</v>
      </c>
      <c r="F2695" s="24">
        <v>0.0</v>
      </c>
      <c r="G2695" s="15">
        <f t="shared" si="1"/>
        <v>12</v>
      </c>
      <c r="L2695" s="24">
        <f t="shared" si="2"/>
        <v>1904</v>
      </c>
    </row>
    <row r="2696">
      <c r="A2696" s="20" t="s">
        <v>427</v>
      </c>
      <c r="B2696" s="22">
        <v>43451.0</v>
      </c>
      <c r="C2696" s="23">
        <v>15602.18</v>
      </c>
      <c r="D2696" s="24">
        <v>217.48000000000002</v>
      </c>
      <c r="E2696" s="24">
        <v>5458.76825</v>
      </c>
      <c r="F2696" s="24">
        <v>1.0</v>
      </c>
      <c r="G2696" s="15">
        <f t="shared" si="1"/>
        <v>12</v>
      </c>
      <c r="L2696" s="24">
        <f t="shared" si="2"/>
        <v>1914</v>
      </c>
    </row>
    <row r="2697">
      <c r="A2697" s="20" t="s">
        <v>428</v>
      </c>
      <c r="B2697" s="22">
        <v>43451.0</v>
      </c>
      <c r="C2697" s="23">
        <v>42875.36</v>
      </c>
      <c r="D2697" s="24">
        <v>546.24</v>
      </c>
      <c r="E2697" s="24">
        <v>210.2295</v>
      </c>
      <c r="F2697" s="24">
        <v>0.0</v>
      </c>
      <c r="G2697" s="15">
        <f t="shared" si="1"/>
        <v>12</v>
      </c>
      <c r="L2697" s="24">
        <f t="shared" si="2"/>
        <v>1900</v>
      </c>
    </row>
    <row r="2698">
      <c r="A2698" s="20" t="s">
        <v>428</v>
      </c>
      <c r="B2698" s="22">
        <v>43451.0</v>
      </c>
      <c r="C2698" s="23">
        <v>7690.705000000001</v>
      </c>
      <c r="D2698" s="24">
        <v>93.24000000000001</v>
      </c>
      <c r="E2698" s="24">
        <v>184.31725</v>
      </c>
      <c r="F2698" s="24">
        <v>1.0</v>
      </c>
      <c r="G2698" s="15">
        <f t="shared" si="1"/>
        <v>12</v>
      </c>
      <c r="L2698" s="24">
        <f t="shared" si="2"/>
        <v>1900</v>
      </c>
    </row>
    <row r="2699">
      <c r="A2699" s="20" t="s">
        <v>429</v>
      </c>
      <c r="B2699" s="22">
        <v>43451.0</v>
      </c>
      <c r="C2699" s="23">
        <v>143821.04</v>
      </c>
      <c r="D2699" s="24">
        <v>1767.0400000000002</v>
      </c>
      <c r="E2699" s="24">
        <v>0.0</v>
      </c>
      <c r="F2699" s="24">
        <v>0.0</v>
      </c>
      <c r="G2699" s="15">
        <f t="shared" si="1"/>
        <v>12</v>
      </c>
      <c r="L2699" s="24">
        <f t="shared" si="2"/>
        <v>1899</v>
      </c>
    </row>
    <row r="2700">
      <c r="A2700" s="20" t="s">
        <v>429</v>
      </c>
      <c r="B2700" s="22">
        <v>43451.0</v>
      </c>
      <c r="C2700" s="23">
        <v>50233.425</v>
      </c>
      <c r="D2700" s="24">
        <v>650.48</v>
      </c>
      <c r="E2700" s="24">
        <v>0.0</v>
      </c>
      <c r="F2700" s="24">
        <v>1.0</v>
      </c>
      <c r="G2700" s="15">
        <f t="shared" si="1"/>
        <v>12</v>
      </c>
      <c r="L2700" s="24">
        <f t="shared" si="2"/>
        <v>1899</v>
      </c>
    </row>
    <row r="2701">
      <c r="A2701" s="20" t="s">
        <v>430</v>
      </c>
      <c r="B2701" s="22">
        <v>43451.0</v>
      </c>
      <c r="C2701" s="24">
        <v>2438.15</v>
      </c>
      <c r="D2701" s="24">
        <v>35.24</v>
      </c>
      <c r="E2701" s="24">
        <v>243.09220000000002</v>
      </c>
      <c r="F2701" s="24">
        <v>0.0</v>
      </c>
      <c r="G2701" s="15">
        <f t="shared" si="1"/>
        <v>12</v>
      </c>
      <c r="L2701" s="24">
        <f t="shared" si="2"/>
        <v>1900</v>
      </c>
    </row>
    <row r="2702">
      <c r="A2702" s="20" t="s">
        <v>430</v>
      </c>
      <c r="B2702" s="22">
        <v>43451.0</v>
      </c>
      <c r="C2702" s="24">
        <v>1855.7</v>
      </c>
      <c r="D2702" s="24">
        <v>27.12</v>
      </c>
      <c r="E2702" s="24">
        <v>2292.5955000000004</v>
      </c>
      <c r="F2702" s="24">
        <v>1.0</v>
      </c>
      <c r="G2702" s="15">
        <f t="shared" si="1"/>
        <v>12</v>
      </c>
      <c r="L2702" s="24">
        <f t="shared" si="2"/>
        <v>1906</v>
      </c>
    </row>
    <row r="2703">
      <c r="A2703" s="20" t="s">
        <v>431</v>
      </c>
      <c r="B2703" s="22">
        <v>43451.0</v>
      </c>
      <c r="C2703" s="23">
        <v>30933.65</v>
      </c>
      <c r="D2703" s="24">
        <v>413.76000000000005</v>
      </c>
      <c r="E2703" s="24">
        <v>2665.9165</v>
      </c>
      <c r="F2703" s="24">
        <v>0.0</v>
      </c>
      <c r="G2703" s="15">
        <f t="shared" si="1"/>
        <v>12</v>
      </c>
      <c r="L2703" s="24">
        <f t="shared" si="2"/>
        <v>1907</v>
      </c>
    </row>
    <row r="2704">
      <c r="A2704" s="20" t="s">
        <v>431</v>
      </c>
      <c r="B2704" s="22">
        <v>43451.0</v>
      </c>
      <c r="C2704" s="23">
        <v>18731.46</v>
      </c>
      <c r="D2704" s="24">
        <v>245.04000000000002</v>
      </c>
      <c r="E2704" s="24">
        <v>5320.2565</v>
      </c>
      <c r="F2704" s="24">
        <v>1.0</v>
      </c>
      <c r="G2704" s="15">
        <f t="shared" si="1"/>
        <v>12</v>
      </c>
      <c r="L2704" s="24">
        <f t="shared" si="2"/>
        <v>1914</v>
      </c>
    </row>
    <row r="2705">
      <c r="A2705" s="20" t="s">
        <v>432</v>
      </c>
      <c r="B2705" s="22">
        <v>43451.0</v>
      </c>
      <c r="C2705" s="24">
        <v>2530.1650000000004</v>
      </c>
      <c r="D2705" s="24">
        <v>36.44</v>
      </c>
      <c r="E2705" s="24">
        <v>126.9307</v>
      </c>
      <c r="F2705" s="24">
        <v>0.0</v>
      </c>
      <c r="G2705" s="15">
        <f t="shared" si="1"/>
        <v>12</v>
      </c>
      <c r="L2705" s="24">
        <f t="shared" si="2"/>
        <v>1900</v>
      </c>
    </row>
    <row r="2706">
      <c r="A2706" s="20" t="s">
        <v>432</v>
      </c>
      <c r="B2706" s="22">
        <v>43451.0</v>
      </c>
      <c r="C2706" s="23">
        <v>3317.82</v>
      </c>
      <c r="D2706" s="24">
        <v>45.52</v>
      </c>
      <c r="E2706" s="24">
        <v>629.34495</v>
      </c>
      <c r="F2706" s="24">
        <v>1.0</v>
      </c>
      <c r="G2706" s="15">
        <f t="shared" si="1"/>
        <v>12</v>
      </c>
      <c r="L2706" s="24">
        <f t="shared" si="2"/>
        <v>1901</v>
      </c>
    </row>
    <row r="2707">
      <c r="A2707" s="20" t="s">
        <v>433</v>
      </c>
      <c r="B2707" s="22">
        <v>43451.0</v>
      </c>
      <c r="C2707" s="23">
        <v>3227.235</v>
      </c>
      <c r="D2707" s="24">
        <v>41.44</v>
      </c>
      <c r="E2707" s="24">
        <v>0.0</v>
      </c>
      <c r="F2707" s="24">
        <v>0.0</v>
      </c>
      <c r="G2707" s="15">
        <f t="shared" si="1"/>
        <v>12</v>
      </c>
      <c r="L2707" s="24">
        <f t="shared" si="2"/>
        <v>1899</v>
      </c>
    </row>
    <row r="2708">
      <c r="A2708" s="20" t="s">
        <v>433</v>
      </c>
      <c r="B2708" s="22">
        <v>43451.0</v>
      </c>
      <c r="C2708" s="24">
        <v>1548.9650000000001</v>
      </c>
      <c r="D2708" s="24">
        <v>20.8</v>
      </c>
      <c r="E2708" s="24">
        <v>0.0</v>
      </c>
      <c r="F2708" s="24">
        <v>1.0</v>
      </c>
      <c r="G2708" s="15">
        <f t="shared" si="1"/>
        <v>12</v>
      </c>
      <c r="L2708" s="24">
        <f t="shared" si="2"/>
        <v>1899</v>
      </c>
    </row>
    <row r="2709">
      <c r="A2709" s="20" t="s">
        <v>434</v>
      </c>
      <c r="B2709" s="22">
        <v>43451.0</v>
      </c>
      <c r="C2709" s="23">
        <v>3816.8900000000003</v>
      </c>
      <c r="D2709" s="24">
        <v>51.64</v>
      </c>
      <c r="E2709" s="24">
        <v>554.74185</v>
      </c>
      <c r="F2709" s="24">
        <v>0.0</v>
      </c>
      <c r="G2709" s="15">
        <f t="shared" si="1"/>
        <v>12</v>
      </c>
      <c r="L2709" s="24">
        <f t="shared" si="2"/>
        <v>1901</v>
      </c>
    </row>
    <row r="2710">
      <c r="A2710" s="20" t="s">
        <v>434</v>
      </c>
      <c r="B2710" s="22">
        <v>43451.0</v>
      </c>
      <c r="C2710" s="24">
        <v>1434.8400000000001</v>
      </c>
      <c r="D2710" s="24">
        <v>19.96</v>
      </c>
      <c r="E2710" s="24">
        <v>1953.0524</v>
      </c>
      <c r="F2710" s="24">
        <v>1.0</v>
      </c>
      <c r="G2710" s="15">
        <f t="shared" si="1"/>
        <v>12</v>
      </c>
      <c r="L2710" s="24">
        <f t="shared" si="2"/>
        <v>1905</v>
      </c>
    </row>
    <row r="2711">
      <c r="A2711" s="20" t="s">
        <v>435</v>
      </c>
      <c r="B2711" s="22">
        <v>43451.0</v>
      </c>
      <c r="C2711" s="23">
        <v>65489.215000000004</v>
      </c>
      <c r="D2711" s="24">
        <v>846.3200000000002</v>
      </c>
      <c r="E2711" s="24">
        <v>615.72355</v>
      </c>
      <c r="F2711" s="24">
        <v>0.0</v>
      </c>
      <c r="G2711" s="15">
        <f t="shared" si="1"/>
        <v>12</v>
      </c>
      <c r="L2711" s="24">
        <f t="shared" si="2"/>
        <v>1901</v>
      </c>
    </row>
    <row r="2712">
      <c r="A2712" s="20" t="s">
        <v>435</v>
      </c>
      <c r="B2712" s="22">
        <v>43451.0</v>
      </c>
      <c r="C2712" s="23">
        <v>27961.120000000003</v>
      </c>
      <c r="D2712" s="24">
        <v>348.8</v>
      </c>
      <c r="E2712" s="24">
        <v>763.8033000000001</v>
      </c>
      <c r="F2712" s="24">
        <v>1.0</v>
      </c>
      <c r="G2712" s="15">
        <f t="shared" si="1"/>
        <v>12</v>
      </c>
      <c r="L2712" s="24">
        <f t="shared" si="2"/>
        <v>1902</v>
      </c>
    </row>
    <row r="2713">
      <c r="A2713" s="20" t="s">
        <v>436</v>
      </c>
      <c r="B2713" s="22">
        <v>43451.0</v>
      </c>
      <c r="C2713" s="23">
        <v>63380.95500000001</v>
      </c>
      <c r="D2713" s="24">
        <v>904.44</v>
      </c>
      <c r="E2713" s="24">
        <v>5551.29575</v>
      </c>
      <c r="F2713" s="24">
        <v>0.0</v>
      </c>
      <c r="G2713" s="15">
        <f t="shared" si="1"/>
        <v>12</v>
      </c>
      <c r="L2713" s="24">
        <f t="shared" si="2"/>
        <v>1915</v>
      </c>
    </row>
    <row r="2714">
      <c r="A2714" s="20" t="s">
        <v>436</v>
      </c>
      <c r="B2714" s="22">
        <v>43451.0</v>
      </c>
      <c r="C2714" s="23">
        <v>66220.99</v>
      </c>
      <c r="D2714" s="24">
        <v>942.1600000000001</v>
      </c>
      <c r="E2714" s="24">
        <v>23324.132</v>
      </c>
      <c r="F2714" s="24">
        <v>1.0</v>
      </c>
      <c r="G2714" s="15">
        <f t="shared" si="1"/>
        <v>12</v>
      </c>
      <c r="L2714" s="24">
        <f t="shared" si="2"/>
        <v>1963</v>
      </c>
    </row>
    <row r="2715">
      <c r="A2715" s="20" t="s">
        <v>437</v>
      </c>
      <c r="B2715" s="22">
        <v>43451.0</v>
      </c>
      <c r="C2715" s="23">
        <v>11316.965</v>
      </c>
      <c r="D2715" s="24">
        <v>146.96</v>
      </c>
      <c r="E2715" s="24">
        <v>0.0</v>
      </c>
      <c r="F2715" s="24">
        <v>0.0</v>
      </c>
      <c r="G2715" s="15">
        <f t="shared" si="1"/>
        <v>12</v>
      </c>
      <c r="L2715" s="24">
        <f t="shared" si="2"/>
        <v>1899</v>
      </c>
    </row>
    <row r="2716">
      <c r="A2716" s="20" t="s">
        <v>437</v>
      </c>
      <c r="B2716" s="22">
        <v>43451.0</v>
      </c>
      <c r="C2716" s="23">
        <v>5101.8550000000005</v>
      </c>
      <c r="D2716" s="24">
        <v>65.4</v>
      </c>
      <c r="E2716" s="24">
        <v>0.0</v>
      </c>
      <c r="F2716" s="24">
        <v>1.0</v>
      </c>
      <c r="G2716" s="15">
        <f t="shared" si="1"/>
        <v>12</v>
      </c>
      <c r="L2716" s="24">
        <f t="shared" si="2"/>
        <v>1899</v>
      </c>
    </row>
    <row r="2717">
      <c r="A2717" s="20" t="s">
        <v>438</v>
      </c>
      <c r="B2717" s="22">
        <v>43451.0</v>
      </c>
      <c r="C2717" s="23">
        <v>19082.030000000002</v>
      </c>
      <c r="D2717" s="24">
        <v>275.6</v>
      </c>
      <c r="E2717" s="24">
        <v>24.802049999999998</v>
      </c>
      <c r="F2717" s="24">
        <v>0.0</v>
      </c>
      <c r="G2717" s="15">
        <f t="shared" si="1"/>
        <v>12</v>
      </c>
      <c r="L2717" s="24">
        <f t="shared" si="2"/>
        <v>1900</v>
      </c>
    </row>
    <row r="2718">
      <c r="A2718" s="20" t="s">
        <v>438</v>
      </c>
      <c r="B2718" s="22">
        <v>43451.0</v>
      </c>
      <c r="C2718" s="23">
        <v>18996.670000000002</v>
      </c>
      <c r="D2718" s="24">
        <v>283.44</v>
      </c>
      <c r="E2718" s="24">
        <v>92.48655000000001</v>
      </c>
      <c r="F2718" s="24">
        <v>1.0</v>
      </c>
      <c r="G2718" s="15">
        <f t="shared" si="1"/>
        <v>12</v>
      </c>
      <c r="L2718" s="24">
        <f t="shared" si="2"/>
        <v>1900</v>
      </c>
    </row>
    <row r="2719">
      <c r="A2719" s="20" t="s">
        <v>439</v>
      </c>
      <c r="B2719" s="22">
        <v>43451.0</v>
      </c>
      <c r="C2719" s="23">
        <v>3117.7300000000005</v>
      </c>
      <c r="D2719" s="24">
        <v>44.44</v>
      </c>
      <c r="E2719" s="24">
        <v>190.5787</v>
      </c>
      <c r="F2719" s="24">
        <v>0.0</v>
      </c>
      <c r="G2719" s="15">
        <f t="shared" si="1"/>
        <v>12</v>
      </c>
      <c r="L2719" s="24">
        <f t="shared" si="2"/>
        <v>1900</v>
      </c>
    </row>
    <row r="2720">
      <c r="A2720" s="20" t="s">
        <v>439</v>
      </c>
      <c r="B2720" s="22">
        <v>43451.0</v>
      </c>
      <c r="C2720" s="24">
        <v>1810.38</v>
      </c>
      <c r="D2720" s="24">
        <v>26.28</v>
      </c>
      <c r="E2720" s="24">
        <v>1404.69745</v>
      </c>
      <c r="F2720" s="24">
        <v>1.0</v>
      </c>
      <c r="G2720" s="15">
        <f t="shared" si="1"/>
        <v>12</v>
      </c>
      <c r="L2720" s="24">
        <f t="shared" si="2"/>
        <v>1903</v>
      </c>
    </row>
    <row r="2721">
      <c r="A2721" s="20" t="s">
        <v>427</v>
      </c>
      <c r="B2721" s="22">
        <v>43458.0</v>
      </c>
      <c r="C2721" s="23">
        <v>9986.79</v>
      </c>
      <c r="D2721" s="24">
        <v>131.04000000000002</v>
      </c>
      <c r="E2721" s="24">
        <v>609.3893</v>
      </c>
      <c r="F2721" s="24">
        <v>0.0</v>
      </c>
      <c r="G2721" s="15">
        <f t="shared" si="1"/>
        <v>12</v>
      </c>
      <c r="L2721" s="24">
        <f t="shared" si="2"/>
        <v>1901</v>
      </c>
    </row>
    <row r="2722">
      <c r="A2722" s="20" t="s">
        <v>427</v>
      </c>
      <c r="B2722" s="22">
        <v>43458.0</v>
      </c>
      <c r="C2722" s="23">
        <v>5527.225</v>
      </c>
      <c r="D2722" s="24">
        <v>73.16000000000001</v>
      </c>
      <c r="E2722" s="24">
        <v>2039.30805</v>
      </c>
      <c r="F2722" s="24">
        <v>1.0</v>
      </c>
      <c r="G2722" s="15">
        <f t="shared" si="1"/>
        <v>12</v>
      </c>
      <c r="L2722" s="24">
        <f t="shared" si="2"/>
        <v>1905</v>
      </c>
    </row>
    <row r="2723">
      <c r="A2723" s="20" t="s">
        <v>428</v>
      </c>
      <c r="B2723" s="22">
        <v>43458.0</v>
      </c>
      <c r="C2723" s="23">
        <v>23750.595</v>
      </c>
      <c r="D2723" s="24">
        <v>311.52</v>
      </c>
      <c r="E2723" s="24">
        <v>150.8247</v>
      </c>
      <c r="F2723" s="24">
        <v>0.0</v>
      </c>
      <c r="G2723" s="15">
        <f t="shared" si="1"/>
        <v>12</v>
      </c>
      <c r="L2723" s="24">
        <f t="shared" si="2"/>
        <v>1900</v>
      </c>
    </row>
    <row r="2724">
      <c r="A2724" s="20" t="s">
        <v>428</v>
      </c>
      <c r="B2724" s="22">
        <v>43458.0</v>
      </c>
      <c r="C2724" s="23">
        <v>3113.275</v>
      </c>
      <c r="D2724" s="24">
        <v>37.68</v>
      </c>
      <c r="E2724" s="24">
        <v>146.96370000000002</v>
      </c>
      <c r="F2724" s="24">
        <v>1.0</v>
      </c>
      <c r="G2724" s="15">
        <f t="shared" si="1"/>
        <v>12</v>
      </c>
      <c r="L2724" s="24">
        <f t="shared" si="2"/>
        <v>1900</v>
      </c>
    </row>
    <row r="2725">
      <c r="A2725" s="20" t="s">
        <v>429</v>
      </c>
      <c r="B2725" s="22">
        <v>43458.0</v>
      </c>
      <c r="C2725" s="23">
        <v>80736.81000000001</v>
      </c>
      <c r="D2725" s="24">
        <v>991.24</v>
      </c>
      <c r="E2725" s="24">
        <v>0.0</v>
      </c>
      <c r="F2725" s="24">
        <v>0.0</v>
      </c>
      <c r="G2725" s="15">
        <f t="shared" si="1"/>
        <v>12</v>
      </c>
      <c r="L2725" s="24">
        <f t="shared" si="2"/>
        <v>1899</v>
      </c>
    </row>
    <row r="2726">
      <c r="A2726" s="20" t="s">
        <v>429</v>
      </c>
      <c r="B2726" s="22">
        <v>43458.0</v>
      </c>
      <c r="C2726" s="23">
        <v>20348.515000000003</v>
      </c>
      <c r="D2726" s="24">
        <v>262.64000000000004</v>
      </c>
      <c r="E2726" s="24">
        <v>0.0</v>
      </c>
      <c r="F2726" s="24">
        <v>1.0</v>
      </c>
      <c r="G2726" s="15">
        <f t="shared" si="1"/>
        <v>12</v>
      </c>
      <c r="L2726" s="24">
        <f t="shared" si="2"/>
        <v>1899</v>
      </c>
    </row>
    <row r="2727">
      <c r="A2727" s="20" t="s">
        <v>430</v>
      </c>
      <c r="B2727" s="22">
        <v>43458.0</v>
      </c>
      <c r="C2727" s="24">
        <v>1002.4850000000001</v>
      </c>
      <c r="D2727" s="24">
        <v>14.12</v>
      </c>
      <c r="E2727" s="24">
        <v>109.37550000000002</v>
      </c>
      <c r="F2727" s="24">
        <v>0.0</v>
      </c>
      <c r="G2727" s="15">
        <f t="shared" si="1"/>
        <v>12</v>
      </c>
      <c r="L2727" s="24">
        <f t="shared" si="2"/>
        <v>1900</v>
      </c>
    </row>
    <row r="2728">
      <c r="A2728" s="20" t="s">
        <v>430</v>
      </c>
      <c r="B2728" s="22">
        <v>43458.0</v>
      </c>
      <c r="C2728" s="24">
        <v>855.58</v>
      </c>
      <c r="D2728" s="24">
        <v>13.440000000000001</v>
      </c>
      <c r="E2728" s="24">
        <v>1802.72755</v>
      </c>
      <c r="F2728" s="24">
        <v>1.0</v>
      </c>
      <c r="G2728" s="15">
        <f t="shared" si="1"/>
        <v>12</v>
      </c>
      <c r="L2728" s="24">
        <f t="shared" si="2"/>
        <v>1904</v>
      </c>
    </row>
    <row r="2729">
      <c r="A2729" s="20" t="s">
        <v>431</v>
      </c>
      <c r="B2729" s="22">
        <v>43458.0</v>
      </c>
      <c r="C2729" s="23">
        <v>17111.875</v>
      </c>
      <c r="D2729" s="24">
        <v>231.48000000000002</v>
      </c>
      <c r="E2729" s="24">
        <v>1995.5630500000002</v>
      </c>
      <c r="F2729" s="24">
        <v>0.0</v>
      </c>
      <c r="G2729" s="15">
        <f t="shared" si="1"/>
        <v>12</v>
      </c>
      <c r="L2729" s="24">
        <f t="shared" si="2"/>
        <v>1905</v>
      </c>
    </row>
    <row r="2730">
      <c r="A2730" s="20" t="s">
        <v>431</v>
      </c>
      <c r="B2730" s="22">
        <v>43458.0</v>
      </c>
      <c r="C2730" s="23">
        <v>7738.17</v>
      </c>
      <c r="D2730" s="24">
        <v>102.28</v>
      </c>
      <c r="E2730" s="24">
        <v>3417.5713</v>
      </c>
      <c r="F2730" s="24">
        <v>1.0</v>
      </c>
      <c r="G2730" s="15">
        <f t="shared" si="1"/>
        <v>12</v>
      </c>
      <c r="L2730" s="24">
        <f t="shared" si="2"/>
        <v>1909</v>
      </c>
    </row>
    <row r="2731">
      <c r="A2731" s="20" t="s">
        <v>432</v>
      </c>
      <c r="B2731" s="22">
        <v>43458.0</v>
      </c>
      <c r="C2731" s="24">
        <v>1774.1900000000003</v>
      </c>
      <c r="D2731" s="24">
        <v>25.680000000000003</v>
      </c>
      <c r="E2731" s="24">
        <v>90.0042</v>
      </c>
      <c r="F2731" s="24">
        <v>0.0</v>
      </c>
      <c r="G2731" s="15">
        <f t="shared" si="1"/>
        <v>12</v>
      </c>
      <c r="L2731" s="24">
        <f t="shared" si="2"/>
        <v>1900</v>
      </c>
    </row>
    <row r="2732">
      <c r="A2732" s="20" t="s">
        <v>432</v>
      </c>
      <c r="B2732" s="22">
        <v>43458.0</v>
      </c>
      <c r="C2732" s="24">
        <v>1531.585</v>
      </c>
      <c r="D2732" s="24">
        <v>22.72</v>
      </c>
      <c r="E2732" s="24">
        <v>409.70930000000004</v>
      </c>
      <c r="F2732" s="24">
        <v>1.0</v>
      </c>
      <c r="G2732" s="15">
        <f t="shared" si="1"/>
        <v>12</v>
      </c>
      <c r="L2732" s="24">
        <f t="shared" si="2"/>
        <v>1901</v>
      </c>
    </row>
    <row r="2733">
      <c r="A2733" s="20" t="s">
        <v>433</v>
      </c>
      <c r="B2733" s="22">
        <v>43458.0</v>
      </c>
      <c r="C2733" s="24">
        <v>1677.8300000000002</v>
      </c>
      <c r="D2733" s="24">
        <v>21.92</v>
      </c>
      <c r="E2733" s="24">
        <v>0.0</v>
      </c>
      <c r="F2733" s="24">
        <v>0.0</v>
      </c>
      <c r="G2733" s="15">
        <f t="shared" si="1"/>
        <v>12</v>
      </c>
      <c r="L2733" s="24">
        <f t="shared" si="2"/>
        <v>1899</v>
      </c>
    </row>
    <row r="2734">
      <c r="A2734" s="20" t="s">
        <v>433</v>
      </c>
      <c r="B2734" s="22">
        <v>43458.0</v>
      </c>
      <c r="C2734" s="24">
        <v>608.08</v>
      </c>
      <c r="D2734" s="24">
        <v>10.200000000000001</v>
      </c>
      <c r="E2734" s="24">
        <v>0.0</v>
      </c>
      <c r="F2734" s="24">
        <v>1.0</v>
      </c>
      <c r="G2734" s="15">
        <f t="shared" si="1"/>
        <v>12</v>
      </c>
      <c r="L2734" s="24">
        <f t="shared" si="2"/>
        <v>1899</v>
      </c>
    </row>
    <row r="2735">
      <c r="A2735" s="20" t="s">
        <v>434</v>
      </c>
      <c r="B2735" s="22">
        <v>43458.0</v>
      </c>
      <c r="C2735" s="24">
        <v>1979.4500000000003</v>
      </c>
      <c r="D2735" s="24">
        <v>27.92</v>
      </c>
      <c r="E2735" s="24">
        <v>338.2925</v>
      </c>
      <c r="F2735" s="24">
        <v>0.0</v>
      </c>
      <c r="G2735" s="15">
        <f t="shared" si="1"/>
        <v>12</v>
      </c>
      <c r="L2735" s="24">
        <f t="shared" si="2"/>
        <v>1900</v>
      </c>
    </row>
    <row r="2736">
      <c r="A2736" s="20" t="s">
        <v>434</v>
      </c>
      <c r="B2736" s="22">
        <v>43458.0</v>
      </c>
      <c r="C2736" s="24">
        <v>621.7200000000001</v>
      </c>
      <c r="D2736" s="24">
        <v>9.520000000000001</v>
      </c>
      <c r="E2736" s="24">
        <v>1195.7920000000001</v>
      </c>
      <c r="F2736" s="24">
        <v>1.0</v>
      </c>
      <c r="G2736" s="15">
        <f t="shared" si="1"/>
        <v>12</v>
      </c>
      <c r="L2736" s="24">
        <f t="shared" si="2"/>
        <v>1903</v>
      </c>
    </row>
    <row r="2737">
      <c r="A2737" s="20" t="s">
        <v>435</v>
      </c>
      <c r="B2737" s="22">
        <v>43458.0</v>
      </c>
      <c r="C2737" s="23">
        <v>36020.875</v>
      </c>
      <c r="D2737" s="24">
        <v>471.56000000000006</v>
      </c>
      <c r="E2737" s="24">
        <v>512.5926000000001</v>
      </c>
      <c r="F2737" s="24">
        <v>0.0</v>
      </c>
      <c r="G2737" s="15">
        <f t="shared" si="1"/>
        <v>12</v>
      </c>
      <c r="L2737" s="24">
        <f t="shared" si="2"/>
        <v>1901</v>
      </c>
    </row>
    <row r="2738">
      <c r="A2738" s="20" t="s">
        <v>435</v>
      </c>
      <c r="B2738" s="22">
        <v>43458.0</v>
      </c>
      <c r="C2738" s="23">
        <v>11642.18</v>
      </c>
      <c r="D2738" s="24">
        <v>144.64000000000001</v>
      </c>
      <c r="E2738" s="24">
        <v>665.50055</v>
      </c>
      <c r="F2738" s="24">
        <v>1.0</v>
      </c>
      <c r="G2738" s="15">
        <f t="shared" si="1"/>
        <v>12</v>
      </c>
      <c r="L2738" s="24">
        <f t="shared" si="2"/>
        <v>1901</v>
      </c>
    </row>
    <row r="2739">
      <c r="A2739" s="20" t="s">
        <v>436</v>
      </c>
      <c r="B2739" s="22">
        <v>43458.0</v>
      </c>
      <c r="C2739" s="23">
        <v>35456.96</v>
      </c>
      <c r="D2739" s="24">
        <v>521.4399999999999</v>
      </c>
      <c r="E2739" s="24">
        <v>3104.3116</v>
      </c>
      <c r="F2739" s="24">
        <v>0.0</v>
      </c>
      <c r="G2739" s="15">
        <f t="shared" si="1"/>
        <v>12</v>
      </c>
      <c r="L2739" s="24">
        <f t="shared" si="2"/>
        <v>1908</v>
      </c>
    </row>
    <row r="2740">
      <c r="A2740" s="20" t="s">
        <v>436</v>
      </c>
      <c r="B2740" s="22">
        <v>43458.0</v>
      </c>
      <c r="C2740" s="23">
        <v>26540.91</v>
      </c>
      <c r="D2740" s="24">
        <v>392.56</v>
      </c>
      <c r="E2740" s="24">
        <v>14401.98175</v>
      </c>
      <c r="F2740" s="24">
        <v>1.0</v>
      </c>
      <c r="G2740" s="15">
        <f t="shared" si="1"/>
        <v>12</v>
      </c>
      <c r="L2740" s="24">
        <f t="shared" si="2"/>
        <v>1939</v>
      </c>
    </row>
    <row r="2741">
      <c r="A2741" s="20" t="s">
        <v>437</v>
      </c>
      <c r="B2741" s="22">
        <v>43458.0</v>
      </c>
      <c r="C2741" s="23">
        <v>5690.410000000001</v>
      </c>
      <c r="D2741" s="24">
        <v>73.88</v>
      </c>
      <c r="E2741" s="24">
        <v>0.0</v>
      </c>
      <c r="F2741" s="24">
        <v>0.0</v>
      </c>
      <c r="G2741" s="15">
        <f t="shared" si="1"/>
        <v>12</v>
      </c>
      <c r="L2741" s="24">
        <f t="shared" si="2"/>
        <v>1899</v>
      </c>
    </row>
    <row r="2742">
      <c r="A2742" s="20" t="s">
        <v>437</v>
      </c>
      <c r="B2742" s="22">
        <v>43458.0</v>
      </c>
      <c r="C2742" s="24">
        <v>1712.0950000000003</v>
      </c>
      <c r="D2742" s="24">
        <v>20.560000000000002</v>
      </c>
      <c r="E2742" s="24">
        <v>0.0</v>
      </c>
      <c r="F2742" s="24">
        <v>1.0</v>
      </c>
      <c r="G2742" s="15">
        <f t="shared" si="1"/>
        <v>12</v>
      </c>
      <c r="L2742" s="24">
        <f t="shared" si="2"/>
        <v>1899</v>
      </c>
    </row>
    <row r="2743">
      <c r="A2743" s="20" t="s">
        <v>438</v>
      </c>
      <c r="B2743" s="22">
        <v>43458.0</v>
      </c>
      <c r="C2743" s="23">
        <v>10242.155</v>
      </c>
      <c r="D2743" s="24">
        <v>144.35999999999999</v>
      </c>
      <c r="E2743" s="24">
        <v>14.90775</v>
      </c>
      <c r="F2743" s="24">
        <v>0.0</v>
      </c>
      <c r="G2743" s="15">
        <f t="shared" si="1"/>
        <v>12</v>
      </c>
      <c r="L2743" s="24">
        <f t="shared" si="2"/>
        <v>1900</v>
      </c>
    </row>
    <row r="2744">
      <c r="A2744" s="20" t="s">
        <v>438</v>
      </c>
      <c r="B2744" s="22">
        <v>43458.0</v>
      </c>
      <c r="C2744" s="23">
        <v>7270.505000000001</v>
      </c>
      <c r="D2744" s="24">
        <v>102.4</v>
      </c>
      <c r="E2744" s="24">
        <v>85.93065</v>
      </c>
      <c r="F2744" s="24">
        <v>1.0</v>
      </c>
      <c r="G2744" s="15">
        <f t="shared" si="1"/>
        <v>12</v>
      </c>
      <c r="L2744" s="24">
        <f t="shared" si="2"/>
        <v>1900</v>
      </c>
    </row>
    <row r="2745">
      <c r="A2745" s="20" t="s">
        <v>439</v>
      </c>
      <c r="B2745" s="22">
        <v>43458.0</v>
      </c>
      <c r="C2745" s="24">
        <v>1154.835</v>
      </c>
      <c r="D2745" s="24">
        <v>15.76</v>
      </c>
      <c r="E2745" s="24">
        <v>95.80285</v>
      </c>
      <c r="F2745" s="24">
        <v>0.0</v>
      </c>
      <c r="G2745" s="15">
        <f t="shared" si="1"/>
        <v>12</v>
      </c>
      <c r="L2745" s="24">
        <f t="shared" si="2"/>
        <v>1900</v>
      </c>
    </row>
    <row r="2746">
      <c r="A2746" s="20" t="s">
        <v>439</v>
      </c>
      <c r="B2746" s="22">
        <v>43458.0</v>
      </c>
      <c r="C2746" s="24">
        <v>513.095</v>
      </c>
      <c r="D2746" s="24">
        <v>7.5200000000000005</v>
      </c>
      <c r="E2746" s="24">
        <v>668.8240000000001</v>
      </c>
      <c r="F2746" s="24">
        <v>1.0</v>
      </c>
      <c r="G2746" s="15">
        <f t="shared" si="1"/>
        <v>12</v>
      </c>
      <c r="L2746" s="24">
        <f t="shared" si="2"/>
        <v>1901</v>
      </c>
    </row>
    <row r="2747">
      <c r="A2747" s="20" t="s">
        <v>427</v>
      </c>
      <c r="B2747" s="22">
        <v>43465.0</v>
      </c>
      <c r="C2747" s="24">
        <v>2534.345</v>
      </c>
      <c r="D2747" s="24">
        <v>31.6</v>
      </c>
      <c r="E2747" s="24">
        <v>131.21290000000002</v>
      </c>
      <c r="F2747" s="24">
        <v>0.0</v>
      </c>
      <c r="G2747" s="15">
        <f t="shared" si="1"/>
        <v>12</v>
      </c>
      <c r="L2747" s="24">
        <f t="shared" si="2"/>
        <v>1900</v>
      </c>
    </row>
    <row r="2748">
      <c r="A2748" s="20" t="s">
        <v>427</v>
      </c>
      <c r="B2748" s="22">
        <v>43465.0</v>
      </c>
      <c r="C2748" s="24">
        <v>939.455</v>
      </c>
      <c r="D2748" s="24">
        <v>14.32</v>
      </c>
      <c r="E2748" s="24">
        <v>408.12005</v>
      </c>
      <c r="F2748" s="24">
        <v>1.0</v>
      </c>
      <c r="G2748" s="15">
        <f t="shared" si="1"/>
        <v>12</v>
      </c>
      <c r="L2748" s="24">
        <f t="shared" si="2"/>
        <v>1901</v>
      </c>
    </row>
    <row r="2749">
      <c r="A2749" s="20" t="s">
        <v>428</v>
      </c>
      <c r="B2749" s="22">
        <v>43465.0</v>
      </c>
      <c r="C2749" s="23">
        <v>5558.85</v>
      </c>
      <c r="D2749" s="24">
        <v>66.32000000000001</v>
      </c>
      <c r="E2749" s="24">
        <v>39.24635</v>
      </c>
      <c r="F2749" s="24">
        <v>0.0</v>
      </c>
      <c r="G2749" s="15">
        <f t="shared" si="1"/>
        <v>12</v>
      </c>
      <c r="L2749" s="24">
        <f t="shared" si="2"/>
        <v>1900</v>
      </c>
    </row>
    <row r="2750">
      <c r="A2750" s="20" t="s">
        <v>428</v>
      </c>
      <c r="B2750" s="22">
        <v>43465.0</v>
      </c>
      <c r="C2750" s="24">
        <v>870.4300000000001</v>
      </c>
      <c r="D2750" s="24">
        <v>10.120000000000001</v>
      </c>
      <c r="E2750" s="24">
        <v>40.107600000000005</v>
      </c>
      <c r="F2750" s="24">
        <v>1.0</v>
      </c>
      <c r="G2750" s="15">
        <f t="shared" si="1"/>
        <v>12</v>
      </c>
      <c r="L2750" s="24">
        <f t="shared" si="2"/>
        <v>1900</v>
      </c>
    </row>
    <row r="2751">
      <c r="A2751" s="20" t="s">
        <v>429</v>
      </c>
      <c r="B2751" s="22">
        <v>43465.0</v>
      </c>
      <c r="C2751" s="23">
        <v>19822.22</v>
      </c>
      <c r="D2751" s="24">
        <v>233.08000000000004</v>
      </c>
      <c r="E2751" s="24">
        <v>0.0</v>
      </c>
      <c r="F2751" s="24">
        <v>0.0</v>
      </c>
      <c r="G2751" s="15">
        <f t="shared" si="1"/>
        <v>12</v>
      </c>
      <c r="L2751" s="24">
        <f t="shared" si="2"/>
        <v>1899</v>
      </c>
    </row>
    <row r="2752">
      <c r="A2752" s="20" t="s">
        <v>429</v>
      </c>
      <c r="B2752" s="22">
        <v>43465.0</v>
      </c>
      <c r="C2752" s="23">
        <v>4845.885000000001</v>
      </c>
      <c r="D2752" s="24">
        <v>64.96000000000001</v>
      </c>
      <c r="E2752" s="24">
        <v>0.0</v>
      </c>
      <c r="F2752" s="24">
        <v>1.0</v>
      </c>
      <c r="G2752" s="15">
        <f t="shared" si="1"/>
        <v>12</v>
      </c>
      <c r="L2752" s="24">
        <f t="shared" si="2"/>
        <v>1899</v>
      </c>
    </row>
    <row r="2753">
      <c r="A2753" s="20" t="s">
        <v>430</v>
      </c>
      <c r="B2753" s="22">
        <v>43465.0</v>
      </c>
      <c r="C2753" s="24">
        <v>192.94000000000003</v>
      </c>
      <c r="D2753" s="24">
        <v>2.84</v>
      </c>
      <c r="E2753" s="24">
        <v>27.69715</v>
      </c>
      <c r="F2753" s="24">
        <v>0.0</v>
      </c>
      <c r="G2753" s="15">
        <f t="shared" si="1"/>
        <v>12</v>
      </c>
      <c r="L2753" s="24">
        <f t="shared" si="2"/>
        <v>1900</v>
      </c>
    </row>
    <row r="2754">
      <c r="A2754" s="20" t="s">
        <v>430</v>
      </c>
      <c r="B2754" s="22">
        <v>43465.0</v>
      </c>
      <c r="C2754" s="24">
        <v>212.025</v>
      </c>
      <c r="D2754" s="24">
        <v>3.3600000000000003</v>
      </c>
      <c r="E2754" s="24">
        <v>478.24725</v>
      </c>
      <c r="F2754" s="24">
        <v>1.0</v>
      </c>
      <c r="G2754" s="15">
        <f t="shared" si="1"/>
        <v>12</v>
      </c>
      <c r="L2754" s="24">
        <f t="shared" si="2"/>
        <v>1901</v>
      </c>
    </row>
    <row r="2755">
      <c r="A2755" s="20" t="s">
        <v>431</v>
      </c>
      <c r="B2755" s="22">
        <v>43465.0</v>
      </c>
      <c r="C2755" s="23">
        <v>4349.290000000001</v>
      </c>
      <c r="D2755" s="24">
        <v>56.68</v>
      </c>
      <c r="E2755" s="24">
        <v>590.7577</v>
      </c>
      <c r="F2755" s="24">
        <v>0.0</v>
      </c>
      <c r="G2755" s="15">
        <f t="shared" si="1"/>
        <v>12</v>
      </c>
      <c r="L2755" s="24">
        <f t="shared" si="2"/>
        <v>1901</v>
      </c>
    </row>
    <row r="2756">
      <c r="A2756" s="20" t="s">
        <v>431</v>
      </c>
      <c r="B2756" s="22">
        <v>43465.0</v>
      </c>
      <c r="C2756" s="24">
        <v>1895.7950000000003</v>
      </c>
      <c r="D2756" s="24">
        <v>25.0</v>
      </c>
      <c r="E2756" s="24">
        <v>894.127</v>
      </c>
      <c r="F2756" s="24">
        <v>1.0</v>
      </c>
      <c r="G2756" s="15">
        <f t="shared" si="1"/>
        <v>12</v>
      </c>
      <c r="L2756" s="24">
        <f t="shared" si="2"/>
        <v>1902</v>
      </c>
    </row>
    <row r="2757">
      <c r="A2757" s="20" t="s">
        <v>432</v>
      </c>
      <c r="B2757" s="22">
        <v>43465.0</v>
      </c>
      <c r="C2757" s="24">
        <v>429.55</v>
      </c>
      <c r="D2757" s="24">
        <v>5.760000000000001</v>
      </c>
      <c r="E2757" s="24">
        <v>19.22895</v>
      </c>
      <c r="F2757" s="24">
        <v>0.0</v>
      </c>
      <c r="G2757" s="15">
        <f t="shared" si="1"/>
        <v>12</v>
      </c>
      <c r="L2757" s="24">
        <f t="shared" si="2"/>
        <v>1900</v>
      </c>
    </row>
    <row r="2758">
      <c r="A2758" s="20" t="s">
        <v>432</v>
      </c>
      <c r="B2758" s="22">
        <v>43465.0</v>
      </c>
      <c r="C2758" s="24">
        <v>350.90000000000003</v>
      </c>
      <c r="D2758" s="24">
        <v>5.36</v>
      </c>
      <c r="E2758" s="24">
        <v>96.22080000000001</v>
      </c>
      <c r="F2758" s="24">
        <v>1.0</v>
      </c>
      <c r="G2758" s="15">
        <f t="shared" si="1"/>
        <v>12</v>
      </c>
      <c r="L2758" s="24">
        <f t="shared" si="2"/>
        <v>1900</v>
      </c>
    </row>
    <row r="2759">
      <c r="A2759" s="20" t="s">
        <v>433</v>
      </c>
      <c r="B2759" s="22">
        <v>43465.0</v>
      </c>
      <c r="C2759" s="24">
        <v>371.25000000000006</v>
      </c>
      <c r="D2759" s="24">
        <v>4.88</v>
      </c>
      <c r="E2759" s="24">
        <v>0.0</v>
      </c>
      <c r="F2759" s="24">
        <v>0.0</v>
      </c>
      <c r="G2759" s="15">
        <f t="shared" si="1"/>
        <v>12</v>
      </c>
      <c r="L2759" s="24">
        <f t="shared" si="2"/>
        <v>1899</v>
      </c>
    </row>
    <row r="2760">
      <c r="A2760" s="20" t="s">
        <v>433</v>
      </c>
      <c r="B2760" s="22">
        <v>43465.0</v>
      </c>
      <c r="C2760" s="24">
        <v>125.67500000000001</v>
      </c>
      <c r="D2760" s="24">
        <v>2.2</v>
      </c>
      <c r="E2760" s="24">
        <v>0.0</v>
      </c>
      <c r="F2760" s="24">
        <v>1.0</v>
      </c>
      <c r="G2760" s="15">
        <f t="shared" si="1"/>
        <v>12</v>
      </c>
      <c r="L2760" s="24">
        <f t="shared" si="2"/>
        <v>1899</v>
      </c>
    </row>
    <row r="2761">
      <c r="A2761" s="20" t="s">
        <v>434</v>
      </c>
      <c r="B2761" s="22">
        <v>43465.0</v>
      </c>
      <c r="C2761" s="24">
        <v>540.32</v>
      </c>
      <c r="D2761" s="24">
        <v>7.0</v>
      </c>
      <c r="E2761" s="24">
        <v>92.13490000000002</v>
      </c>
      <c r="F2761" s="24">
        <v>0.0</v>
      </c>
      <c r="G2761" s="15">
        <f t="shared" si="1"/>
        <v>12</v>
      </c>
      <c r="L2761" s="24">
        <f t="shared" si="2"/>
        <v>1900</v>
      </c>
    </row>
    <row r="2762">
      <c r="A2762" s="20" t="s">
        <v>434</v>
      </c>
      <c r="B2762" s="22">
        <v>43465.0</v>
      </c>
      <c r="C2762" s="24">
        <v>125.78500000000001</v>
      </c>
      <c r="D2762" s="24">
        <v>2.16</v>
      </c>
      <c r="E2762" s="24">
        <v>281.74185</v>
      </c>
      <c r="F2762" s="24">
        <v>1.0</v>
      </c>
      <c r="G2762" s="15">
        <f t="shared" si="1"/>
        <v>12</v>
      </c>
      <c r="L2762" s="24">
        <f t="shared" si="2"/>
        <v>1900</v>
      </c>
    </row>
    <row r="2763">
      <c r="A2763" s="20" t="s">
        <v>435</v>
      </c>
      <c r="B2763" s="22">
        <v>43465.0</v>
      </c>
      <c r="C2763" s="23">
        <v>9382.615</v>
      </c>
      <c r="D2763" s="24">
        <v>116.24000000000001</v>
      </c>
      <c r="E2763" s="24">
        <v>181.82125000000002</v>
      </c>
      <c r="F2763" s="24">
        <v>0.0</v>
      </c>
      <c r="G2763" s="15">
        <f t="shared" si="1"/>
        <v>12</v>
      </c>
      <c r="L2763" s="24">
        <f t="shared" si="2"/>
        <v>1900</v>
      </c>
    </row>
    <row r="2764">
      <c r="A2764" s="20" t="s">
        <v>435</v>
      </c>
      <c r="B2764" s="22">
        <v>43465.0</v>
      </c>
      <c r="C2764" s="24">
        <v>2807.145</v>
      </c>
      <c r="D2764" s="24">
        <v>37.56</v>
      </c>
      <c r="E2764" s="24">
        <v>238.69235</v>
      </c>
      <c r="F2764" s="24">
        <v>1.0</v>
      </c>
      <c r="G2764" s="15">
        <f t="shared" si="1"/>
        <v>12</v>
      </c>
      <c r="L2764" s="24">
        <f t="shared" si="2"/>
        <v>1900</v>
      </c>
    </row>
    <row r="2765">
      <c r="A2765" s="20" t="s">
        <v>436</v>
      </c>
      <c r="B2765" s="22">
        <v>43465.0</v>
      </c>
      <c r="C2765" s="23">
        <v>9310.455</v>
      </c>
      <c r="D2765" s="24">
        <v>137.6</v>
      </c>
      <c r="E2765" s="24">
        <v>864.3842999999999</v>
      </c>
      <c r="F2765" s="24">
        <v>0.0</v>
      </c>
      <c r="G2765" s="15">
        <f t="shared" si="1"/>
        <v>12</v>
      </c>
      <c r="L2765" s="24">
        <f t="shared" si="2"/>
        <v>1902</v>
      </c>
    </row>
    <row r="2766">
      <c r="A2766" s="20" t="s">
        <v>436</v>
      </c>
      <c r="B2766" s="22">
        <v>43465.0</v>
      </c>
      <c r="C2766" s="23">
        <v>6740.085000000001</v>
      </c>
      <c r="D2766" s="24">
        <v>105.16</v>
      </c>
      <c r="E2766" s="24">
        <v>3988.5436499999996</v>
      </c>
      <c r="F2766" s="24">
        <v>1.0</v>
      </c>
      <c r="G2766" s="15">
        <f t="shared" si="1"/>
        <v>12</v>
      </c>
      <c r="L2766" s="24">
        <f t="shared" si="2"/>
        <v>1910</v>
      </c>
    </row>
    <row r="2767">
      <c r="A2767" s="20" t="s">
        <v>437</v>
      </c>
      <c r="B2767" s="22">
        <v>43465.0</v>
      </c>
      <c r="C2767" s="24">
        <v>1581.7450000000001</v>
      </c>
      <c r="D2767" s="24">
        <v>18.880000000000003</v>
      </c>
      <c r="E2767" s="24">
        <v>0.0</v>
      </c>
      <c r="F2767" s="24">
        <v>0.0</v>
      </c>
      <c r="G2767" s="15">
        <f t="shared" si="1"/>
        <v>12</v>
      </c>
      <c r="L2767" s="24">
        <f t="shared" si="2"/>
        <v>1899</v>
      </c>
    </row>
    <row r="2768">
      <c r="A2768" s="20" t="s">
        <v>437</v>
      </c>
      <c r="B2768" s="22">
        <v>43465.0</v>
      </c>
      <c r="C2768" s="24">
        <v>416.515</v>
      </c>
      <c r="D2768" s="24">
        <v>5.2</v>
      </c>
      <c r="E2768" s="24">
        <v>0.0</v>
      </c>
      <c r="F2768" s="24">
        <v>1.0</v>
      </c>
      <c r="G2768" s="15">
        <f t="shared" si="1"/>
        <v>12</v>
      </c>
      <c r="L2768" s="24">
        <f t="shared" si="2"/>
        <v>1899</v>
      </c>
    </row>
    <row r="2769">
      <c r="A2769" s="20" t="s">
        <v>438</v>
      </c>
      <c r="B2769" s="22">
        <v>43465.0</v>
      </c>
      <c r="C2769" s="24">
        <v>2098.03</v>
      </c>
      <c r="D2769" s="24">
        <v>29.04</v>
      </c>
      <c r="E2769" s="24">
        <v>5.93515</v>
      </c>
      <c r="F2769" s="24">
        <v>0.0</v>
      </c>
      <c r="G2769" s="15">
        <f t="shared" si="1"/>
        <v>12</v>
      </c>
      <c r="L2769" s="24">
        <f t="shared" si="2"/>
        <v>1900</v>
      </c>
    </row>
    <row r="2770">
      <c r="A2770" s="20" t="s">
        <v>438</v>
      </c>
      <c r="B2770" s="22">
        <v>43465.0</v>
      </c>
      <c r="C2770" s="24">
        <v>1361.525</v>
      </c>
      <c r="D2770" s="24">
        <v>20.72</v>
      </c>
      <c r="E2770" s="24">
        <v>27.7771</v>
      </c>
      <c r="F2770" s="24">
        <v>1.0</v>
      </c>
      <c r="G2770" s="15">
        <f t="shared" si="1"/>
        <v>12</v>
      </c>
      <c r="L2770" s="24">
        <f t="shared" si="2"/>
        <v>1900</v>
      </c>
    </row>
    <row r="2771">
      <c r="A2771" s="20" t="s">
        <v>439</v>
      </c>
      <c r="B2771" s="22">
        <v>43465.0</v>
      </c>
      <c r="C2771" s="24">
        <v>177.485</v>
      </c>
      <c r="D2771" s="24">
        <v>2.4800000000000004</v>
      </c>
      <c r="E2771" s="24">
        <v>20.2852</v>
      </c>
      <c r="F2771" s="24">
        <v>0.0</v>
      </c>
      <c r="G2771" s="15">
        <f t="shared" si="1"/>
        <v>12</v>
      </c>
      <c r="L2771" s="24">
        <f t="shared" si="2"/>
        <v>1900</v>
      </c>
    </row>
    <row r="2772">
      <c r="A2772" s="20" t="s">
        <v>439</v>
      </c>
      <c r="B2772" s="22">
        <v>43465.0</v>
      </c>
      <c r="C2772" s="24">
        <v>124.135</v>
      </c>
      <c r="D2772" s="24">
        <v>2.04</v>
      </c>
      <c r="E2772" s="24">
        <v>182.1443</v>
      </c>
      <c r="F2772" s="24">
        <v>1.0</v>
      </c>
      <c r="G2772" s="15">
        <f t="shared" si="1"/>
        <v>12</v>
      </c>
      <c r="L2772" s="24">
        <f t="shared" si="2"/>
        <v>1900</v>
      </c>
    </row>
    <row r="2773">
      <c r="A2773" s="20"/>
      <c r="B2773" s="22"/>
      <c r="C2773" s="24"/>
      <c r="D2773" s="24"/>
      <c r="E2773" s="24"/>
      <c r="F2773" s="24"/>
    </row>
    <row r="2774">
      <c r="A2774" s="20"/>
      <c r="B2774" s="22"/>
      <c r="C2774" s="24"/>
      <c r="D2774" s="24"/>
      <c r="E2774" s="24"/>
      <c r="F2774" s="24"/>
    </row>
  </sheetData>
  <conditionalFormatting sqref="C2">
    <cfRule type="notContainsBlanks" dxfId="0" priority="1">
      <formula>LEN(TRIM(C2))&gt;0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88"/>
    <col customWidth="1" min="6" max="6" width="13.63"/>
    <col customWidth="1" min="8" max="8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27" t="s">
        <v>6</v>
      </c>
    </row>
    <row r="2">
      <c r="A2" s="9">
        <v>44409.0</v>
      </c>
      <c r="B2" s="10" t="s">
        <v>9</v>
      </c>
      <c r="C2" s="10" t="s">
        <v>10</v>
      </c>
      <c r="D2" s="10" t="s">
        <v>11</v>
      </c>
      <c r="E2" s="11">
        <v>160.0</v>
      </c>
      <c r="F2" s="12" t="s">
        <v>12</v>
      </c>
      <c r="G2" s="28">
        <f t="shared" ref="G2:G1868" si="1">WEEKDAY(A2)</f>
        <v>1</v>
      </c>
    </row>
    <row r="3">
      <c r="A3" s="9">
        <v>44409.0</v>
      </c>
      <c r="B3" s="10" t="s">
        <v>9</v>
      </c>
      <c r="C3" s="10" t="s">
        <v>10</v>
      </c>
      <c r="D3" s="10" t="s">
        <v>13</v>
      </c>
      <c r="E3" s="11">
        <v>230.0</v>
      </c>
      <c r="F3" s="10" t="s">
        <v>14</v>
      </c>
      <c r="G3" s="28">
        <f t="shared" si="1"/>
        <v>1</v>
      </c>
      <c r="H3" s="15" t="str">
        <f>IFERROR(__xludf.DUMMYFUNCTION("UNIQUE(D2:D1868)"),"Hummus Wrap")</f>
        <v>Hummus Wrap</v>
      </c>
      <c r="I3" s="15">
        <f>IFERROR(__xludf.DUMMYFUNCTION("COUNTUNIQUE(H3:H48)"),46.0)</f>
        <v>46</v>
      </c>
      <c r="K3" s="15" t="str">
        <f>IFERROR(__xludf.DUMMYFUNCTION("UNIQUE(B2:B1868)"),"Chennai")</f>
        <v>Chennai</v>
      </c>
      <c r="L3" s="14" t="s">
        <v>9</v>
      </c>
    </row>
    <row r="4">
      <c r="A4" s="9">
        <v>44409.0</v>
      </c>
      <c r="B4" s="10" t="s">
        <v>9</v>
      </c>
      <c r="C4" s="10" t="s">
        <v>10</v>
      </c>
      <c r="D4" s="10" t="s">
        <v>17</v>
      </c>
      <c r="E4" s="11">
        <v>320.0</v>
      </c>
      <c r="F4" s="10" t="s">
        <v>18</v>
      </c>
      <c r="G4" s="28">
        <f t="shared" si="1"/>
        <v>1</v>
      </c>
      <c r="H4" s="15" t="str">
        <f>IFERROR(__xludf.DUMMYFUNCTION("""COMPUTED_VALUE"""),"Mushroom Fried Rice")</f>
        <v>Mushroom Fried Rice</v>
      </c>
      <c r="K4" s="15" t="str">
        <f>IFERROR(__xludf.DUMMYFUNCTION("""COMPUTED_VALUE"""),"Mumbai")</f>
        <v>Mumbai</v>
      </c>
    </row>
    <row r="5">
      <c r="A5" s="9">
        <v>44409.0</v>
      </c>
      <c r="B5" s="10" t="s">
        <v>9</v>
      </c>
      <c r="C5" s="10" t="s">
        <v>10</v>
      </c>
      <c r="D5" s="10" t="s">
        <v>19</v>
      </c>
      <c r="E5" s="11">
        <v>80.0</v>
      </c>
      <c r="F5" s="10" t="s">
        <v>14</v>
      </c>
      <c r="G5" s="28">
        <f t="shared" si="1"/>
        <v>1</v>
      </c>
      <c r="H5" s="15" t="str">
        <f>IFERROR(__xludf.DUMMYFUNCTION("""COMPUTED_VALUE"""),"Veg pizza")</f>
        <v>Veg pizza</v>
      </c>
      <c r="K5" s="15" t="str">
        <f>IFERROR(__xludf.DUMMYFUNCTION("""COMPUTED_VALUE"""),"Delhi")</f>
        <v>Delhi</v>
      </c>
      <c r="L5" s="29">
        <f>SUMIF(B2:B1868,L3,E2:E1868)</f>
        <v>25637.97667</v>
      </c>
    </row>
    <row r="6">
      <c r="A6" s="9">
        <v>44409.0</v>
      </c>
      <c r="B6" s="10" t="s">
        <v>9</v>
      </c>
      <c r="C6" s="10" t="s">
        <v>10</v>
      </c>
      <c r="D6" s="10" t="s">
        <v>20</v>
      </c>
      <c r="E6" s="11">
        <v>220.0</v>
      </c>
      <c r="F6" s="10" t="s">
        <v>21</v>
      </c>
      <c r="G6" s="28">
        <f t="shared" si="1"/>
        <v>1</v>
      </c>
      <c r="H6" s="15" t="str">
        <f>IFERROR(__xludf.DUMMYFUNCTION("""COMPUTED_VALUE"""),"Plain Rice")</f>
        <v>Plain Rice</v>
      </c>
      <c r="K6" s="15" t="str">
        <f>IFERROR(__xludf.DUMMYFUNCTION("""COMPUTED_VALUE"""),"Coimbatore")</f>
        <v>Coimbatore</v>
      </c>
    </row>
    <row r="7">
      <c r="A7" s="9">
        <v>44409.0</v>
      </c>
      <c r="B7" s="10" t="s">
        <v>9</v>
      </c>
      <c r="C7" s="10" t="s">
        <v>10</v>
      </c>
      <c r="D7" s="10" t="s">
        <v>22</v>
      </c>
      <c r="E7" s="11">
        <v>300.0</v>
      </c>
      <c r="F7" s="10" t="s">
        <v>18</v>
      </c>
      <c r="G7" s="28">
        <f t="shared" si="1"/>
        <v>1</v>
      </c>
      <c r="H7" s="15" t="str">
        <f>IFERROR(__xludf.DUMMYFUNCTION("""COMPUTED_VALUE"""),"Soya Chunks")</f>
        <v>Soya Chunks</v>
      </c>
      <c r="K7" s="15" t="str">
        <f>IFERROR(__xludf.DUMMYFUNCTION("""COMPUTED_VALUE"""),"Indore")</f>
        <v>Indore</v>
      </c>
    </row>
    <row r="8">
      <c r="A8" s="9">
        <v>44409.0</v>
      </c>
      <c r="B8" s="10" t="s">
        <v>9</v>
      </c>
      <c r="C8" s="10" t="s">
        <v>10</v>
      </c>
      <c r="D8" s="10" t="s">
        <v>22</v>
      </c>
      <c r="E8" s="11">
        <v>300.0</v>
      </c>
      <c r="F8" s="10" t="s">
        <v>18</v>
      </c>
      <c r="G8" s="28">
        <f t="shared" si="1"/>
        <v>1</v>
      </c>
      <c r="H8" s="15" t="str">
        <f>IFERROR(__xludf.DUMMYFUNCTION("""COMPUTED_VALUE"""),"Veggie Bowl")</f>
        <v>Veggie Bowl</v>
      </c>
      <c r="K8" s="15" t="str">
        <f>IFERROR(__xludf.DUMMYFUNCTION("""COMPUTED_VALUE"""),"Hyderabad")</f>
        <v>Hyderabad</v>
      </c>
    </row>
    <row r="9" hidden="1">
      <c r="A9" s="9">
        <v>44409.0</v>
      </c>
      <c r="B9" s="10" t="s">
        <v>23</v>
      </c>
      <c r="C9" s="10" t="s">
        <v>24</v>
      </c>
      <c r="D9" s="10" t="s">
        <v>22</v>
      </c>
      <c r="E9" s="11">
        <v>300.0</v>
      </c>
      <c r="F9" s="10" t="s">
        <v>18</v>
      </c>
      <c r="G9" s="28">
        <f t="shared" si="1"/>
        <v>1</v>
      </c>
      <c r="H9" s="15" t="str">
        <f>IFERROR(__xludf.DUMMYFUNCTION("""COMPUTED_VALUE"""),"Veg Noodles")</f>
        <v>Veg Noodles</v>
      </c>
      <c r="K9" s="15" t="str">
        <f>IFERROR(__xludf.DUMMYFUNCTION("""COMPUTED_VALUE"""),"Bhopal")</f>
        <v>Bhopal</v>
      </c>
    </row>
    <row r="10" hidden="1">
      <c r="A10" s="9">
        <v>44409.0</v>
      </c>
      <c r="B10" s="10" t="s">
        <v>23</v>
      </c>
      <c r="C10" s="10" t="s">
        <v>25</v>
      </c>
      <c r="D10" s="10" t="s">
        <v>13</v>
      </c>
      <c r="E10" s="11">
        <v>230.0</v>
      </c>
      <c r="F10" s="10" t="s">
        <v>14</v>
      </c>
      <c r="G10" s="28">
        <f t="shared" si="1"/>
        <v>1</v>
      </c>
      <c r="H10" s="15" t="str">
        <f>IFERROR(__xludf.DUMMYFUNCTION("""COMPUTED_VALUE"""),"Bread with Jam")</f>
        <v>Bread with Jam</v>
      </c>
      <c r="K10" s="15" t="str">
        <f>IFERROR(__xludf.DUMMYFUNCTION("""COMPUTED_VALUE"""),"Kolkata")</f>
        <v>Kolkata</v>
      </c>
    </row>
    <row r="11" hidden="1">
      <c r="A11" s="9">
        <v>44409.0</v>
      </c>
      <c r="B11" s="10" t="s">
        <v>23</v>
      </c>
      <c r="C11" s="10" t="s">
        <v>26</v>
      </c>
      <c r="D11" s="10" t="s">
        <v>27</v>
      </c>
      <c r="E11" s="11">
        <v>190.0</v>
      </c>
      <c r="F11" s="10" t="s">
        <v>14</v>
      </c>
      <c r="G11" s="28">
        <f t="shared" si="1"/>
        <v>1</v>
      </c>
      <c r="H11" s="15" t="str">
        <f>IFERROR(__xludf.DUMMYFUNCTION("""COMPUTED_VALUE"""),"Spicy Fried Rice")</f>
        <v>Spicy Fried Rice</v>
      </c>
      <c r="K11" s="15" t="str">
        <f>IFERROR(__xludf.DUMMYFUNCTION("""COMPUTED_VALUE"""),"Chandigarh")</f>
        <v>Chandigarh</v>
      </c>
    </row>
    <row r="12" hidden="1">
      <c r="A12" s="9">
        <v>44409.0</v>
      </c>
      <c r="B12" s="10" t="s">
        <v>23</v>
      </c>
      <c r="C12" s="10" t="s">
        <v>28</v>
      </c>
      <c r="D12" s="10" t="s">
        <v>19</v>
      </c>
      <c r="E12" s="11">
        <v>80.0</v>
      </c>
      <c r="F12" s="10" t="s">
        <v>14</v>
      </c>
      <c r="G12" s="28">
        <f t="shared" si="1"/>
        <v>1</v>
      </c>
      <c r="H12" s="15" t="str">
        <f>IFERROR(__xludf.DUMMYFUNCTION("""COMPUTED_VALUE"""),"Cheese Salad")</f>
        <v>Cheese Salad</v>
      </c>
      <c r="K12" s="15" t="str">
        <f>IFERROR(__xludf.DUMMYFUNCTION("""COMPUTED_VALUE"""),"Bangalore")</f>
        <v>Bangalore</v>
      </c>
    </row>
    <row r="13" hidden="1">
      <c r="A13" s="9">
        <v>44409.0</v>
      </c>
      <c r="B13" s="10" t="s">
        <v>23</v>
      </c>
      <c r="C13" s="10" t="s">
        <v>29</v>
      </c>
      <c r="D13" s="10" t="s">
        <v>27</v>
      </c>
      <c r="E13" s="11">
        <v>190.0</v>
      </c>
      <c r="F13" s="10" t="s">
        <v>14</v>
      </c>
      <c r="G13" s="28">
        <f t="shared" si="1"/>
        <v>1</v>
      </c>
      <c r="H13" s="15" t="str">
        <f>IFERROR(__xludf.DUMMYFUNCTION("""COMPUTED_VALUE"""),"Brinjal 65")</f>
        <v>Brinjal 65</v>
      </c>
      <c r="K13" s="15" t="str">
        <f>IFERROR(__xludf.DUMMYFUNCTION("""COMPUTED_VALUE"""),"Mysore")</f>
        <v>Mysore</v>
      </c>
    </row>
    <row r="14" hidden="1">
      <c r="A14" s="9">
        <v>44409.0</v>
      </c>
      <c r="B14" s="10" t="s">
        <v>23</v>
      </c>
      <c r="C14" s="10">
        <v>244.0</v>
      </c>
      <c r="D14" s="10" t="s">
        <v>30</v>
      </c>
      <c r="E14" s="11">
        <v>100.0</v>
      </c>
      <c r="F14" s="10" t="s">
        <v>31</v>
      </c>
      <c r="G14" s="28">
        <f t="shared" si="1"/>
        <v>1</v>
      </c>
      <c r="H14" s="15" t="str">
        <f>IFERROR(__xludf.DUMMYFUNCTION("""COMPUTED_VALUE"""),"Vegan Fried Paneer")</f>
        <v>Vegan Fried Paneer</v>
      </c>
      <c r="K14" s="15" t="str">
        <f>IFERROR(__xludf.DUMMYFUNCTION("""COMPUTED_VALUE"""),"Jaipur")</f>
        <v>Jaipur</v>
      </c>
    </row>
    <row r="15" hidden="1">
      <c r="A15" s="9">
        <v>44409.0</v>
      </c>
      <c r="B15" s="10" t="s">
        <v>23</v>
      </c>
      <c r="C15" s="10" t="s">
        <v>32</v>
      </c>
      <c r="D15" s="10" t="s">
        <v>20</v>
      </c>
      <c r="E15" s="11">
        <v>220.0</v>
      </c>
      <c r="F15" s="10" t="s">
        <v>21</v>
      </c>
      <c r="G15" s="28">
        <f t="shared" si="1"/>
        <v>1</v>
      </c>
      <c r="H15" s="15" t="str">
        <f>IFERROR(__xludf.DUMMYFUNCTION("""COMPUTED_VALUE"""),"Fruit Salad")</f>
        <v>Fruit Salad</v>
      </c>
      <c r="K15" s="15" t="str">
        <f>IFERROR(__xludf.DUMMYFUNCTION("""COMPUTED_VALUE"""),"Trivandrum")</f>
        <v>Trivandrum</v>
      </c>
    </row>
    <row r="16" hidden="1">
      <c r="A16" s="9">
        <v>44409.0</v>
      </c>
      <c r="B16" s="10" t="s">
        <v>23</v>
      </c>
      <c r="C16" s="10" t="s">
        <v>33</v>
      </c>
      <c r="D16" s="10" t="s">
        <v>34</v>
      </c>
      <c r="E16" s="11">
        <v>250.0</v>
      </c>
      <c r="F16" s="10" t="s">
        <v>14</v>
      </c>
      <c r="G16" s="28">
        <f t="shared" si="1"/>
        <v>1</v>
      </c>
      <c r="H16" s="15" t="str">
        <f>IFERROR(__xludf.DUMMYFUNCTION("""COMPUTED_VALUE"""),"Spicy Quesadilla")</f>
        <v>Spicy Quesadilla</v>
      </c>
      <c r="K16" s="15" t="str">
        <f>IFERROR(__xludf.DUMMYFUNCTION("""COMPUTED_VALUE"""),"Mangalore")</f>
        <v>Mangalore</v>
      </c>
    </row>
    <row r="17" hidden="1">
      <c r="A17" s="9">
        <v>44409.0</v>
      </c>
      <c r="B17" s="10" t="s">
        <v>23</v>
      </c>
      <c r="C17" s="10" t="s">
        <v>35</v>
      </c>
      <c r="D17" s="10" t="s">
        <v>34</v>
      </c>
      <c r="E17" s="11">
        <v>250.0</v>
      </c>
      <c r="F17" s="10" t="s">
        <v>14</v>
      </c>
      <c r="G17" s="28">
        <f t="shared" si="1"/>
        <v>1</v>
      </c>
      <c r="H17" s="15" t="str">
        <f>IFERROR(__xludf.DUMMYFUNCTION("""COMPUTED_VALUE"""),"Spring Rolls")</f>
        <v>Spring Rolls</v>
      </c>
      <c r="K17" s="15" t="str">
        <f>IFERROR(__xludf.DUMMYFUNCTION("""COMPUTED_VALUE"""),"Vizag")</f>
        <v>Vizag</v>
      </c>
    </row>
    <row r="18" hidden="1">
      <c r="A18" s="9">
        <v>44409.0</v>
      </c>
      <c r="B18" s="10" t="s">
        <v>23</v>
      </c>
      <c r="C18" s="10">
        <v>6340.0</v>
      </c>
      <c r="D18" s="10" t="s">
        <v>34</v>
      </c>
      <c r="E18" s="11">
        <v>250.0</v>
      </c>
      <c r="F18" s="10" t="s">
        <v>14</v>
      </c>
      <c r="G18" s="28">
        <f t="shared" si="1"/>
        <v>1</v>
      </c>
      <c r="H18" s="15" t="str">
        <f>IFERROR(__xludf.DUMMYFUNCTION("""COMPUTED_VALUE"""),"Greek Tomato rice")</f>
        <v>Greek Tomato rice</v>
      </c>
      <c r="K18" s="15" t="str">
        <f>IFERROR(__xludf.DUMMYFUNCTION("""COMPUTED_VALUE"""),"Guwahati")</f>
        <v>Guwahati</v>
      </c>
    </row>
    <row r="19" hidden="1">
      <c r="A19" s="9">
        <v>44409.0</v>
      </c>
      <c r="B19" s="10" t="s">
        <v>23</v>
      </c>
      <c r="C19" s="10">
        <v>1041.0</v>
      </c>
      <c r="D19" s="10" t="s">
        <v>20</v>
      </c>
      <c r="E19" s="11">
        <v>220.0</v>
      </c>
      <c r="F19" s="10" t="s">
        <v>21</v>
      </c>
      <c r="G19" s="28">
        <f t="shared" si="1"/>
        <v>1</v>
      </c>
      <c r="H19" s="15" t="str">
        <f>IFERROR(__xludf.DUMMYFUNCTION("""COMPUTED_VALUE"""),"Mango Lassi")</f>
        <v>Mango Lassi</v>
      </c>
      <c r="K19" s="15" t="str">
        <f>IFERROR(__xludf.DUMMYFUNCTION("""COMPUTED_VALUE"""),"Pune")</f>
        <v>Pune</v>
      </c>
    </row>
    <row r="20" hidden="1">
      <c r="A20" s="9">
        <v>44409.0</v>
      </c>
      <c r="B20" s="10" t="s">
        <v>23</v>
      </c>
      <c r="C20" s="10">
        <v>6245.0</v>
      </c>
      <c r="D20" s="10" t="s">
        <v>36</v>
      </c>
      <c r="E20" s="11">
        <v>180.0</v>
      </c>
      <c r="F20" s="10" t="s">
        <v>12</v>
      </c>
      <c r="G20" s="28">
        <f t="shared" si="1"/>
        <v>1</v>
      </c>
      <c r="H20" s="15" t="str">
        <f>IFERROR(__xludf.DUMMYFUNCTION("""COMPUTED_VALUE"""),"Mashed potatoes")</f>
        <v>Mashed potatoes</v>
      </c>
      <c r="K20" s="15" t="str">
        <f>IFERROR(__xludf.DUMMYFUNCTION("""COMPUTED_VALUE"""),"Noida")</f>
        <v>Noida</v>
      </c>
    </row>
    <row r="21" hidden="1">
      <c r="A21" s="9">
        <v>44409.0</v>
      </c>
      <c r="B21" s="10" t="s">
        <v>23</v>
      </c>
      <c r="C21" s="10" t="s">
        <v>37</v>
      </c>
      <c r="D21" s="10" t="s">
        <v>34</v>
      </c>
      <c r="E21" s="11">
        <v>250.0</v>
      </c>
      <c r="F21" s="10" t="s">
        <v>14</v>
      </c>
      <c r="G21" s="28">
        <f t="shared" si="1"/>
        <v>1</v>
      </c>
      <c r="H21" s="15" t="str">
        <f>IFERROR(__xludf.DUMMYFUNCTION("""COMPUTED_VALUE"""),"Falafel")</f>
        <v>Falafel</v>
      </c>
      <c r="K21" s="15" t="str">
        <f>IFERROR(__xludf.DUMMYFUNCTION("""COMPUTED_VALUE"""),"Gurgaon")</f>
        <v>Gurgaon</v>
      </c>
    </row>
    <row r="22" hidden="1">
      <c r="A22" s="9">
        <v>44409.0</v>
      </c>
      <c r="B22" s="10" t="s">
        <v>23</v>
      </c>
      <c r="C22" s="10" t="s">
        <v>38</v>
      </c>
      <c r="D22" s="10" t="s">
        <v>30</v>
      </c>
      <c r="E22" s="11">
        <v>100.0</v>
      </c>
      <c r="F22" s="10" t="s">
        <v>31</v>
      </c>
      <c r="G22" s="28">
        <f t="shared" si="1"/>
        <v>1</v>
      </c>
      <c r="H22" s="15" t="str">
        <f>IFERROR(__xludf.DUMMYFUNCTION("""COMPUTED_VALUE"""),"Korean Noodles")</f>
        <v>Korean Noodles</v>
      </c>
      <c r="K22" s="15" t="str">
        <f>IFERROR(__xludf.DUMMYFUNCTION("""COMPUTED_VALUE"""),"Nagpur")</f>
        <v>Nagpur</v>
      </c>
    </row>
    <row r="23" hidden="1">
      <c r="A23" s="9">
        <v>44409.0</v>
      </c>
      <c r="B23" s="10" t="s">
        <v>23</v>
      </c>
      <c r="C23" s="10" t="s">
        <v>39</v>
      </c>
      <c r="D23" s="10" t="s">
        <v>36</v>
      </c>
      <c r="E23" s="11">
        <v>180.0</v>
      </c>
      <c r="F23" s="10" t="s">
        <v>12</v>
      </c>
      <c r="G23" s="28">
        <f t="shared" si="1"/>
        <v>1</v>
      </c>
      <c r="H23" s="15" t="str">
        <f>IFERROR(__xludf.DUMMYFUNCTION("""COMPUTED_VALUE"""),"Chicken Fried rice")</f>
        <v>Chicken Fried rice</v>
      </c>
    </row>
    <row r="24" hidden="1">
      <c r="A24" s="9">
        <v>44409.0</v>
      </c>
      <c r="B24" s="10" t="s">
        <v>40</v>
      </c>
      <c r="C24" s="10" t="s">
        <v>41</v>
      </c>
      <c r="D24" s="10" t="s">
        <v>22</v>
      </c>
      <c r="E24" s="11">
        <v>300.0</v>
      </c>
      <c r="F24" s="10" t="s">
        <v>18</v>
      </c>
      <c r="G24" s="28">
        <f t="shared" si="1"/>
        <v>1</v>
      </c>
      <c r="H24" s="15" t="str">
        <f>IFERROR(__xludf.DUMMYFUNCTION("""COMPUTED_VALUE"""),"Gobi 65")</f>
        <v>Gobi 65</v>
      </c>
    </row>
    <row r="25" hidden="1">
      <c r="A25" s="9">
        <v>44409.0</v>
      </c>
      <c r="B25" s="10" t="s">
        <v>40</v>
      </c>
      <c r="C25" s="10" t="s">
        <v>41</v>
      </c>
      <c r="D25" s="10" t="s">
        <v>22</v>
      </c>
      <c r="E25" s="11">
        <v>300.0</v>
      </c>
      <c r="F25" s="10" t="s">
        <v>18</v>
      </c>
      <c r="G25" s="28">
        <f t="shared" si="1"/>
        <v>1</v>
      </c>
      <c r="H25" s="15" t="str">
        <f>IFERROR(__xludf.DUMMYFUNCTION("""COMPUTED_VALUE"""),"Vegetable salad")</f>
        <v>Vegetable salad</v>
      </c>
    </row>
    <row r="26">
      <c r="A26" s="9">
        <v>44409.0</v>
      </c>
      <c r="B26" s="10" t="s">
        <v>9</v>
      </c>
      <c r="C26" s="10" t="s">
        <v>10</v>
      </c>
      <c r="D26" s="10" t="s">
        <v>11</v>
      </c>
      <c r="E26" s="11">
        <v>220.471014492754</v>
      </c>
      <c r="F26" s="12" t="s">
        <v>12</v>
      </c>
      <c r="G26" s="28">
        <f t="shared" si="1"/>
        <v>1</v>
      </c>
      <c r="H26" s="15" t="str">
        <f>IFERROR(__xludf.DUMMYFUNCTION("""COMPUTED_VALUE"""),"Buddha Veg bowl")</f>
        <v>Buddha Veg bowl</v>
      </c>
    </row>
    <row r="27">
      <c r="A27" s="9">
        <v>44409.0</v>
      </c>
      <c r="B27" s="10" t="s">
        <v>9</v>
      </c>
      <c r="C27" s="10" t="s">
        <v>10</v>
      </c>
      <c r="D27" s="10" t="s">
        <v>13</v>
      </c>
      <c r="E27" s="11">
        <v>220.775362318841</v>
      </c>
      <c r="F27" s="10" t="s">
        <v>14</v>
      </c>
      <c r="G27" s="28">
        <f t="shared" si="1"/>
        <v>1</v>
      </c>
      <c r="H27" s="15" t="str">
        <f>IFERROR(__xludf.DUMMYFUNCTION("""COMPUTED_VALUE"""),"Vegetarian noodles")</f>
        <v>Vegetarian noodles</v>
      </c>
    </row>
    <row r="28">
      <c r="A28" s="9">
        <v>44409.0</v>
      </c>
      <c r="B28" s="10" t="s">
        <v>9</v>
      </c>
      <c r="C28" s="10" t="s">
        <v>10</v>
      </c>
      <c r="D28" s="10" t="s">
        <v>17</v>
      </c>
      <c r="E28" s="11">
        <v>221.079710144928</v>
      </c>
      <c r="F28" s="10" t="s">
        <v>18</v>
      </c>
      <c r="G28" s="28">
        <f t="shared" si="1"/>
        <v>1</v>
      </c>
      <c r="H28" s="15" t="str">
        <f>IFERROR(__xludf.DUMMYFUNCTION("""COMPUTED_VALUE"""),"Veg wrap")</f>
        <v>Veg wrap</v>
      </c>
    </row>
    <row r="29">
      <c r="A29" s="9">
        <v>44409.0</v>
      </c>
      <c r="B29" s="10" t="s">
        <v>9</v>
      </c>
      <c r="C29" s="10" t="s">
        <v>10</v>
      </c>
      <c r="D29" s="10" t="s">
        <v>19</v>
      </c>
      <c r="E29" s="11">
        <v>221.384057971015</v>
      </c>
      <c r="F29" s="10" t="s">
        <v>14</v>
      </c>
      <c r="G29" s="28">
        <f t="shared" si="1"/>
        <v>1</v>
      </c>
      <c r="H29" s="15" t="str">
        <f>IFERROR(__xludf.DUMMYFUNCTION("""COMPUTED_VALUE"""),"Bolognese pasta")</f>
        <v>Bolognese pasta</v>
      </c>
    </row>
    <row r="30">
      <c r="A30" s="9">
        <v>44409.0</v>
      </c>
      <c r="B30" s="10" t="s">
        <v>9</v>
      </c>
      <c r="C30" s="10" t="s">
        <v>10</v>
      </c>
      <c r="D30" s="10" t="s">
        <v>20</v>
      </c>
      <c r="E30" s="11">
        <v>221.688405797102</v>
      </c>
      <c r="F30" s="10" t="s">
        <v>21</v>
      </c>
      <c r="G30" s="28">
        <f t="shared" si="1"/>
        <v>1</v>
      </c>
      <c r="H30" s="15" t="str">
        <f>IFERROR(__xludf.DUMMYFUNCTION("""COMPUTED_VALUE"""),"vegetable sandwich")</f>
        <v>vegetable sandwich</v>
      </c>
    </row>
    <row r="31">
      <c r="A31" s="9">
        <v>44409.0</v>
      </c>
      <c r="B31" s="10" t="s">
        <v>9</v>
      </c>
      <c r="C31" s="10" t="s">
        <v>10</v>
      </c>
      <c r="D31" s="10" t="s">
        <v>22</v>
      </c>
      <c r="E31" s="11">
        <v>221.992753623189</v>
      </c>
      <c r="F31" s="10" t="s">
        <v>18</v>
      </c>
      <c r="G31" s="28">
        <f t="shared" si="1"/>
        <v>1</v>
      </c>
      <c r="H31" s="15" t="str">
        <f>IFERROR(__xludf.DUMMYFUNCTION("""COMPUTED_VALUE"""),"chilli parotta")</f>
        <v>chilli parotta</v>
      </c>
    </row>
    <row r="32">
      <c r="A32" s="9">
        <v>44409.0</v>
      </c>
      <c r="B32" s="10" t="s">
        <v>9</v>
      </c>
      <c r="C32" s="10" t="s">
        <v>10</v>
      </c>
      <c r="D32" s="10" t="s">
        <v>22</v>
      </c>
      <c r="E32" s="11">
        <v>222.297101449276</v>
      </c>
      <c r="F32" s="10" t="s">
        <v>18</v>
      </c>
      <c r="G32" s="28">
        <f t="shared" si="1"/>
        <v>1</v>
      </c>
      <c r="H32" s="15" t="str">
        <f>IFERROR(__xludf.DUMMYFUNCTION("""COMPUTED_VALUE"""),"fish fried rice")</f>
        <v>fish fried rice</v>
      </c>
    </row>
    <row r="33" hidden="1">
      <c r="A33" s="9">
        <v>44409.0</v>
      </c>
      <c r="B33" s="10" t="s">
        <v>23</v>
      </c>
      <c r="C33" s="10" t="s">
        <v>42</v>
      </c>
      <c r="D33" s="10" t="s">
        <v>22</v>
      </c>
      <c r="E33" s="11">
        <v>222.601449275363</v>
      </c>
      <c r="F33" s="10" t="s">
        <v>18</v>
      </c>
      <c r="G33" s="28">
        <f t="shared" si="1"/>
        <v>1</v>
      </c>
      <c r="H33" s="15" t="str">
        <f>IFERROR(__xludf.DUMMYFUNCTION("""COMPUTED_VALUE"""),"butter naan")</f>
        <v>butter naan</v>
      </c>
    </row>
    <row r="34" hidden="1">
      <c r="A34" s="9">
        <v>44409.0</v>
      </c>
      <c r="B34" s="10" t="s">
        <v>23</v>
      </c>
      <c r="C34" s="10" t="s">
        <v>43</v>
      </c>
      <c r="D34" s="10" t="s">
        <v>13</v>
      </c>
      <c r="E34" s="11">
        <v>222.90579710145</v>
      </c>
      <c r="F34" s="10" t="s">
        <v>14</v>
      </c>
      <c r="G34" s="28">
        <f t="shared" si="1"/>
        <v>1</v>
      </c>
      <c r="H34" s="15" t="str">
        <f>IFERROR(__xludf.DUMMYFUNCTION("""COMPUTED_VALUE"""),"apple milkshake")</f>
        <v>apple milkshake</v>
      </c>
    </row>
    <row r="35" hidden="1">
      <c r="A35" s="9">
        <v>44409.0</v>
      </c>
      <c r="B35" s="10" t="s">
        <v>23</v>
      </c>
      <c r="C35" s="10" t="s">
        <v>44</v>
      </c>
      <c r="D35" s="10" t="s">
        <v>27</v>
      </c>
      <c r="E35" s="11">
        <v>223.210144927537</v>
      </c>
      <c r="F35" s="10" t="s">
        <v>14</v>
      </c>
      <c r="G35" s="28">
        <f t="shared" si="1"/>
        <v>1</v>
      </c>
      <c r="H35" s="15" t="str">
        <f>IFERROR(__xludf.DUMMYFUNCTION("""COMPUTED_VALUE"""),"green peas masala")</f>
        <v>green peas masala</v>
      </c>
    </row>
    <row r="36" hidden="1">
      <c r="A36" s="9">
        <v>44409.0</v>
      </c>
      <c r="B36" s="10" t="s">
        <v>23</v>
      </c>
      <c r="C36" s="10" t="s">
        <v>28</v>
      </c>
      <c r="D36" s="10" t="s">
        <v>19</v>
      </c>
      <c r="E36" s="11">
        <v>223.514492753624</v>
      </c>
      <c r="F36" s="10" t="s">
        <v>14</v>
      </c>
      <c r="G36" s="28">
        <f t="shared" si="1"/>
        <v>1</v>
      </c>
      <c r="H36" s="15" t="str">
        <f>IFERROR(__xludf.DUMMYFUNCTION("""COMPUTED_VALUE"""),"dal tadka")</f>
        <v>dal tadka</v>
      </c>
    </row>
    <row r="37" hidden="1">
      <c r="A37" s="9">
        <v>44409.0</v>
      </c>
      <c r="B37" s="10" t="s">
        <v>23</v>
      </c>
      <c r="C37" s="10" t="s">
        <v>45</v>
      </c>
      <c r="D37" s="10" t="s">
        <v>27</v>
      </c>
      <c r="E37" s="11">
        <v>223.818840579711</v>
      </c>
      <c r="F37" s="10" t="s">
        <v>14</v>
      </c>
      <c r="G37" s="28">
        <f t="shared" si="1"/>
        <v>1</v>
      </c>
      <c r="H37" s="15" t="str">
        <f>IFERROR(__xludf.DUMMYFUNCTION("""COMPUTED_VALUE"""),"lasagne")</f>
        <v>lasagne</v>
      </c>
    </row>
    <row r="38" hidden="1">
      <c r="A38" s="9">
        <v>44409.0</v>
      </c>
      <c r="B38" s="10" t="s">
        <v>23</v>
      </c>
      <c r="C38" s="10">
        <v>245.0</v>
      </c>
      <c r="D38" s="10" t="s">
        <v>30</v>
      </c>
      <c r="E38" s="11">
        <v>224.123188405797</v>
      </c>
      <c r="F38" s="10" t="s">
        <v>31</v>
      </c>
      <c r="G38" s="28">
        <f t="shared" si="1"/>
        <v>1</v>
      </c>
      <c r="H38" s="15" t="str">
        <f>IFERROR(__xludf.DUMMYFUNCTION("""COMPUTED_VALUE"""),"chicken noodles")</f>
        <v>chicken noodles</v>
      </c>
    </row>
    <row r="39" hidden="1">
      <c r="A39" s="9">
        <v>44409.0</v>
      </c>
      <c r="B39" s="10" t="s">
        <v>23</v>
      </c>
      <c r="C39" s="10" t="s">
        <v>32</v>
      </c>
      <c r="D39" s="10" t="s">
        <v>20</v>
      </c>
      <c r="E39" s="11">
        <v>224.427536231884</v>
      </c>
      <c r="F39" s="10" t="s">
        <v>21</v>
      </c>
      <c r="G39" s="28">
        <f t="shared" si="1"/>
        <v>1</v>
      </c>
      <c r="H39" s="15" t="str">
        <f>IFERROR(__xludf.DUMMYFUNCTION("""COMPUTED_VALUE"""),"cheese quesadilla")</f>
        <v>cheese quesadilla</v>
      </c>
    </row>
    <row r="40" hidden="1">
      <c r="A40" s="9">
        <v>44409.0</v>
      </c>
      <c r="B40" s="10" t="s">
        <v>23</v>
      </c>
      <c r="C40" s="10" t="s">
        <v>33</v>
      </c>
      <c r="D40" s="10" t="s">
        <v>34</v>
      </c>
      <c r="E40" s="11">
        <v>224.731884057971</v>
      </c>
      <c r="F40" s="10" t="s">
        <v>14</v>
      </c>
      <c r="G40" s="28">
        <f t="shared" si="1"/>
        <v>1</v>
      </c>
      <c r="H40" s="15" t="str">
        <f>IFERROR(__xludf.DUMMYFUNCTION("""COMPUTED_VALUE"""),"cheese naan")</f>
        <v>cheese naan</v>
      </c>
    </row>
    <row r="41" hidden="1">
      <c r="A41" s="9">
        <v>44409.0</v>
      </c>
      <c r="B41" s="10" t="s">
        <v>23</v>
      </c>
      <c r="C41" s="10" t="s">
        <v>35</v>
      </c>
      <c r="D41" s="10" t="s">
        <v>34</v>
      </c>
      <c r="E41" s="11">
        <v>225.036231884058</v>
      </c>
      <c r="F41" s="10" t="s">
        <v>14</v>
      </c>
      <c r="G41" s="28">
        <f t="shared" si="1"/>
        <v>1</v>
      </c>
      <c r="H41" s="15" t="str">
        <f>IFERROR(__xludf.DUMMYFUNCTION("""COMPUTED_VALUE"""),"banana smoothie")</f>
        <v>banana smoothie</v>
      </c>
    </row>
    <row r="42" hidden="1">
      <c r="A42" s="9">
        <v>44409.0</v>
      </c>
      <c r="B42" s="10" t="s">
        <v>23</v>
      </c>
      <c r="C42" s="10">
        <v>4447.0</v>
      </c>
      <c r="D42" s="10" t="s">
        <v>34</v>
      </c>
      <c r="E42" s="11">
        <v>225.340579710145</v>
      </c>
      <c r="F42" s="10" t="s">
        <v>14</v>
      </c>
      <c r="G42" s="28">
        <f t="shared" si="1"/>
        <v>1</v>
      </c>
      <c r="H42" s="15" t="str">
        <f>IFERROR(__xludf.DUMMYFUNCTION("""COMPUTED_VALUE"""),"vietnamese fried rice")</f>
        <v>vietnamese fried rice</v>
      </c>
    </row>
    <row r="43" hidden="1">
      <c r="A43" s="9">
        <v>44409.0</v>
      </c>
      <c r="B43" s="10" t="s">
        <v>23</v>
      </c>
      <c r="C43" s="10">
        <v>4399.5</v>
      </c>
      <c r="D43" s="10" t="s">
        <v>20</v>
      </c>
      <c r="E43" s="11">
        <v>225.644927536232</v>
      </c>
      <c r="F43" s="10" t="s">
        <v>21</v>
      </c>
      <c r="G43" s="28">
        <f t="shared" si="1"/>
        <v>1</v>
      </c>
      <c r="H43" s="15" t="str">
        <f>IFERROR(__xludf.DUMMYFUNCTION("""COMPUTED_VALUE"""),"roasted veggies")</f>
        <v>roasted veggies</v>
      </c>
    </row>
    <row r="44" hidden="1">
      <c r="A44" s="9">
        <v>44409.0</v>
      </c>
      <c r="B44" s="10" t="s">
        <v>23</v>
      </c>
      <c r="C44" s="10">
        <v>4352.0</v>
      </c>
      <c r="D44" s="10" t="s">
        <v>36</v>
      </c>
      <c r="E44" s="11">
        <v>225.949275362319</v>
      </c>
      <c r="F44" s="10" t="s">
        <v>12</v>
      </c>
      <c r="G44" s="28">
        <f t="shared" si="1"/>
        <v>1</v>
      </c>
      <c r="H44" s="15" t="str">
        <f>IFERROR(__xludf.DUMMYFUNCTION("""COMPUTED_VALUE"""),"water melon juice")</f>
        <v>water melon juice</v>
      </c>
    </row>
    <row r="45" hidden="1">
      <c r="A45" s="9">
        <v>44409.0</v>
      </c>
      <c r="B45" s="10" t="s">
        <v>23</v>
      </c>
      <c r="C45" s="10" t="s">
        <v>46</v>
      </c>
      <c r="D45" s="10" t="s">
        <v>34</v>
      </c>
      <c r="E45" s="11">
        <v>226.253623188406</v>
      </c>
      <c r="F45" s="10" t="s">
        <v>14</v>
      </c>
      <c r="G45" s="28">
        <f t="shared" si="1"/>
        <v>1</v>
      </c>
      <c r="H45" s="15" t="str">
        <f>IFERROR(__xludf.DUMMYFUNCTION("""COMPUTED_VALUE"""),"banana crepes")</f>
        <v>banana crepes</v>
      </c>
    </row>
    <row r="46" hidden="1">
      <c r="A46" s="9">
        <v>44409.0</v>
      </c>
      <c r="B46" s="10" t="s">
        <v>23</v>
      </c>
      <c r="C46" s="10" t="s">
        <v>47</v>
      </c>
      <c r="D46" s="10" t="s">
        <v>30</v>
      </c>
      <c r="E46" s="11">
        <v>226.557971014493</v>
      </c>
      <c r="F46" s="10" t="s">
        <v>31</v>
      </c>
      <c r="G46" s="28">
        <f t="shared" si="1"/>
        <v>1</v>
      </c>
      <c r="H46" s="15" t="str">
        <f>IFERROR(__xludf.DUMMYFUNCTION("""COMPUTED_VALUE"""),"cheese omlette")</f>
        <v>cheese omlette</v>
      </c>
    </row>
    <row r="47" hidden="1">
      <c r="A47" s="9">
        <v>44409.0</v>
      </c>
      <c r="B47" s="10" t="s">
        <v>23</v>
      </c>
      <c r="C47" s="10" t="s">
        <v>39</v>
      </c>
      <c r="D47" s="10" t="s">
        <v>36</v>
      </c>
      <c r="E47" s="11">
        <v>226.86231884058</v>
      </c>
      <c r="F47" s="10" t="s">
        <v>12</v>
      </c>
      <c r="G47" s="28">
        <f t="shared" si="1"/>
        <v>1</v>
      </c>
      <c r="H47" s="15" t="str">
        <f>IFERROR(__xludf.DUMMYFUNCTION("""COMPUTED_VALUE"""),"vegetable pasta")</f>
        <v>vegetable pasta</v>
      </c>
    </row>
    <row r="48" hidden="1">
      <c r="A48" s="9">
        <v>44409.0</v>
      </c>
      <c r="B48" s="10" t="s">
        <v>40</v>
      </c>
      <c r="C48" s="10" t="s">
        <v>41</v>
      </c>
      <c r="D48" s="10" t="s">
        <v>22</v>
      </c>
      <c r="E48" s="11">
        <v>227.166666666667</v>
      </c>
      <c r="F48" s="10" t="s">
        <v>18</v>
      </c>
      <c r="G48" s="28">
        <f t="shared" si="1"/>
        <v>1</v>
      </c>
      <c r="H48" s="15" t="str">
        <f>IFERROR(__xludf.DUMMYFUNCTION("""COMPUTED_VALUE"""),"strawberry shake")</f>
        <v>strawberry shake</v>
      </c>
    </row>
    <row r="49" hidden="1">
      <c r="A49" s="9">
        <v>44409.0</v>
      </c>
      <c r="B49" s="10" t="s">
        <v>40</v>
      </c>
      <c r="C49" s="10" t="s">
        <v>41</v>
      </c>
      <c r="D49" s="10" t="s">
        <v>22</v>
      </c>
      <c r="E49" s="11">
        <v>227.471014492754</v>
      </c>
      <c r="F49" s="10" t="s">
        <v>18</v>
      </c>
      <c r="G49" s="28">
        <f t="shared" si="1"/>
        <v>1</v>
      </c>
    </row>
    <row r="50">
      <c r="A50" s="9">
        <v>44409.0</v>
      </c>
      <c r="B50" s="10" t="s">
        <v>9</v>
      </c>
      <c r="C50" s="10" t="s">
        <v>10</v>
      </c>
      <c r="D50" s="10" t="s">
        <v>11</v>
      </c>
      <c r="E50" s="11">
        <v>227.775362318841</v>
      </c>
      <c r="F50" s="12" t="s">
        <v>12</v>
      </c>
      <c r="G50" s="28">
        <f t="shared" si="1"/>
        <v>1</v>
      </c>
    </row>
    <row r="51">
      <c r="A51" s="9">
        <v>44409.0</v>
      </c>
      <c r="B51" s="10" t="s">
        <v>9</v>
      </c>
      <c r="C51" s="10" t="s">
        <v>10</v>
      </c>
      <c r="D51" s="10" t="s">
        <v>13</v>
      </c>
      <c r="E51" s="11">
        <v>228.079710144928</v>
      </c>
      <c r="F51" s="10" t="s">
        <v>14</v>
      </c>
      <c r="G51" s="28">
        <f t="shared" si="1"/>
        <v>1</v>
      </c>
    </row>
    <row r="52">
      <c r="A52" s="9">
        <v>44409.0</v>
      </c>
      <c r="B52" s="10" t="s">
        <v>9</v>
      </c>
      <c r="C52" s="10" t="s">
        <v>10</v>
      </c>
      <c r="D52" s="10" t="s">
        <v>17</v>
      </c>
      <c r="E52" s="11">
        <v>228.384057971015</v>
      </c>
      <c r="F52" s="10" t="s">
        <v>18</v>
      </c>
      <c r="G52" s="28">
        <f t="shared" si="1"/>
        <v>1</v>
      </c>
    </row>
    <row r="53">
      <c r="A53" s="9">
        <v>44409.0</v>
      </c>
      <c r="B53" s="10" t="s">
        <v>9</v>
      </c>
      <c r="C53" s="10" t="s">
        <v>10</v>
      </c>
      <c r="D53" s="10" t="s">
        <v>19</v>
      </c>
      <c r="E53" s="11">
        <v>228.688405797102</v>
      </c>
      <c r="F53" s="10" t="s">
        <v>14</v>
      </c>
      <c r="G53" s="28">
        <f t="shared" si="1"/>
        <v>1</v>
      </c>
    </row>
    <row r="54">
      <c r="A54" s="9">
        <v>44409.0</v>
      </c>
      <c r="B54" s="10" t="s">
        <v>9</v>
      </c>
      <c r="C54" s="10" t="s">
        <v>10</v>
      </c>
      <c r="D54" s="10" t="s">
        <v>20</v>
      </c>
      <c r="E54" s="11">
        <v>228.992753623189</v>
      </c>
      <c r="F54" s="10" t="s">
        <v>21</v>
      </c>
      <c r="G54" s="28">
        <f t="shared" si="1"/>
        <v>1</v>
      </c>
    </row>
    <row r="55">
      <c r="A55" s="9">
        <v>44409.0</v>
      </c>
      <c r="B55" s="10" t="s">
        <v>9</v>
      </c>
      <c r="C55" s="10" t="s">
        <v>10</v>
      </c>
      <c r="D55" s="10" t="s">
        <v>22</v>
      </c>
      <c r="E55" s="11">
        <v>229.297101449276</v>
      </c>
      <c r="F55" s="10" t="s">
        <v>18</v>
      </c>
      <c r="G55" s="28">
        <f t="shared" si="1"/>
        <v>1</v>
      </c>
    </row>
    <row r="56">
      <c r="A56" s="9">
        <v>44409.0</v>
      </c>
      <c r="B56" s="10" t="s">
        <v>9</v>
      </c>
      <c r="C56" s="10" t="s">
        <v>10</v>
      </c>
      <c r="D56" s="10" t="s">
        <v>22</v>
      </c>
      <c r="E56" s="11">
        <v>229.601449275363</v>
      </c>
      <c r="F56" s="10" t="s">
        <v>18</v>
      </c>
      <c r="G56" s="28">
        <f t="shared" si="1"/>
        <v>1</v>
      </c>
    </row>
    <row r="57" hidden="1">
      <c r="A57" s="9">
        <v>44409.0</v>
      </c>
      <c r="B57" s="10" t="s">
        <v>23</v>
      </c>
      <c r="C57" s="10" t="s">
        <v>48</v>
      </c>
      <c r="D57" s="10" t="s">
        <v>22</v>
      </c>
      <c r="E57" s="11">
        <v>229.90579710145</v>
      </c>
      <c r="F57" s="10" t="s">
        <v>18</v>
      </c>
      <c r="G57" s="28">
        <f t="shared" si="1"/>
        <v>1</v>
      </c>
    </row>
    <row r="58" hidden="1">
      <c r="A58" s="9">
        <v>44409.0</v>
      </c>
      <c r="B58" s="10" t="s">
        <v>23</v>
      </c>
      <c r="C58" s="10" t="s">
        <v>49</v>
      </c>
      <c r="D58" s="10" t="s">
        <v>13</v>
      </c>
      <c r="E58" s="11">
        <v>230.210144927537</v>
      </c>
      <c r="F58" s="10" t="s">
        <v>14</v>
      </c>
      <c r="G58" s="28">
        <f t="shared" si="1"/>
        <v>1</v>
      </c>
    </row>
    <row r="59" hidden="1">
      <c r="A59" s="9">
        <v>44409.0</v>
      </c>
      <c r="B59" s="10" t="s">
        <v>23</v>
      </c>
      <c r="C59" s="10" t="s">
        <v>50</v>
      </c>
      <c r="D59" s="10" t="s">
        <v>27</v>
      </c>
      <c r="E59" s="11">
        <v>230.514492753624</v>
      </c>
      <c r="F59" s="10" t="s">
        <v>14</v>
      </c>
      <c r="G59" s="28">
        <f t="shared" si="1"/>
        <v>1</v>
      </c>
    </row>
    <row r="60" hidden="1">
      <c r="A60" s="9">
        <v>44409.0</v>
      </c>
      <c r="B60" s="10" t="s">
        <v>23</v>
      </c>
      <c r="C60" s="10" t="s">
        <v>28</v>
      </c>
      <c r="D60" s="10" t="s">
        <v>19</v>
      </c>
      <c r="E60" s="11">
        <v>230.818840579711</v>
      </c>
      <c r="F60" s="10" t="s">
        <v>14</v>
      </c>
      <c r="G60" s="28">
        <f t="shared" si="1"/>
        <v>1</v>
      </c>
    </row>
    <row r="61" hidden="1">
      <c r="A61" s="9">
        <v>44409.0</v>
      </c>
      <c r="B61" s="10" t="s">
        <v>23</v>
      </c>
      <c r="C61" s="10" t="s">
        <v>51</v>
      </c>
      <c r="D61" s="10" t="s">
        <v>27</v>
      </c>
      <c r="E61" s="11">
        <v>231.123188405797</v>
      </c>
      <c r="F61" s="10" t="s">
        <v>14</v>
      </c>
      <c r="G61" s="28">
        <f t="shared" si="1"/>
        <v>1</v>
      </c>
    </row>
    <row r="62" hidden="1">
      <c r="A62" s="9">
        <v>44409.0</v>
      </c>
      <c r="B62" s="10" t="s">
        <v>23</v>
      </c>
      <c r="C62" s="10">
        <v>246.0</v>
      </c>
      <c r="D62" s="10" t="s">
        <v>30</v>
      </c>
      <c r="E62" s="11">
        <v>231.427536231884</v>
      </c>
      <c r="F62" s="10" t="s">
        <v>31</v>
      </c>
      <c r="G62" s="28">
        <f t="shared" si="1"/>
        <v>1</v>
      </c>
    </row>
    <row r="63" hidden="1">
      <c r="A63" s="9">
        <v>44409.0</v>
      </c>
      <c r="B63" s="10" t="s">
        <v>23</v>
      </c>
      <c r="C63" s="10" t="s">
        <v>32</v>
      </c>
      <c r="D63" s="10" t="s">
        <v>20</v>
      </c>
      <c r="E63" s="11">
        <v>231.731884057971</v>
      </c>
      <c r="F63" s="10" t="s">
        <v>21</v>
      </c>
      <c r="G63" s="28">
        <f t="shared" si="1"/>
        <v>1</v>
      </c>
    </row>
    <row r="64" hidden="1">
      <c r="A64" s="9">
        <v>44409.0</v>
      </c>
      <c r="B64" s="10" t="s">
        <v>23</v>
      </c>
      <c r="C64" s="10" t="s">
        <v>33</v>
      </c>
      <c r="D64" s="10" t="s">
        <v>34</v>
      </c>
      <c r="E64" s="11">
        <v>232.036231884058</v>
      </c>
      <c r="F64" s="10" t="s">
        <v>14</v>
      </c>
      <c r="G64" s="28">
        <f t="shared" si="1"/>
        <v>1</v>
      </c>
    </row>
    <row r="65" hidden="1">
      <c r="A65" s="9">
        <v>44409.0</v>
      </c>
      <c r="B65" s="10" t="s">
        <v>23</v>
      </c>
      <c r="C65" s="10" t="s">
        <v>35</v>
      </c>
      <c r="D65" s="10" t="s">
        <v>34</v>
      </c>
      <c r="E65" s="11">
        <v>232.340579710145</v>
      </c>
      <c r="F65" s="10" t="s">
        <v>14</v>
      </c>
      <c r="G65" s="28">
        <f t="shared" si="1"/>
        <v>1</v>
      </c>
    </row>
    <row r="66" hidden="1">
      <c r="A66" s="9">
        <v>44409.0</v>
      </c>
      <c r="B66" s="10" t="s">
        <v>23</v>
      </c>
      <c r="C66" s="10">
        <v>4304.5</v>
      </c>
      <c r="D66" s="10" t="s">
        <v>34</v>
      </c>
      <c r="E66" s="11">
        <v>232.644927536232</v>
      </c>
      <c r="F66" s="10" t="s">
        <v>14</v>
      </c>
      <c r="G66" s="28">
        <f t="shared" si="1"/>
        <v>1</v>
      </c>
    </row>
    <row r="67" hidden="1">
      <c r="A67" s="9">
        <v>44409.0</v>
      </c>
      <c r="B67" s="10" t="s">
        <v>23</v>
      </c>
      <c r="C67" s="10">
        <v>4257.0</v>
      </c>
      <c r="D67" s="10" t="s">
        <v>20</v>
      </c>
      <c r="E67" s="11">
        <v>232.949275362319</v>
      </c>
      <c r="F67" s="10" t="s">
        <v>21</v>
      </c>
      <c r="G67" s="28">
        <f t="shared" si="1"/>
        <v>1</v>
      </c>
    </row>
    <row r="68" hidden="1">
      <c r="A68" s="9">
        <v>44409.0</v>
      </c>
      <c r="B68" s="10" t="s">
        <v>23</v>
      </c>
      <c r="C68" s="10">
        <v>4209.5</v>
      </c>
      <c r="D68" s="10" t="s">
        <v>36</v>
      </c>
      <c r="E68" s="11">
        <v>233.253623188406</v>
      </c>
      <c r="F68" s="10" t="s">
        <v>12</v>
      </c>
      <c r="G68" s="28">
        <f t="shared" si="1"/>
        <v>1</v>
      </c>
    </row>
    <row r="69" hidden="1">
      <c r="A69" s="9">
        <v>44409.0</v>
      </c>
      <c r="B69" s="10" t="s">
        <v>23</v>
      </c>
      <c r="C69" s="10" t="s">
        <v>52</v>
      </c>
      <c r="D69" s="10" t="s">
        <v>34</v>
      </c>
      <c r="E69" s="11">
        <v>233.557971014493</v>
      </c>
      <c r="F69" s="10" t="s">
        <v>14</v>
      </c>
      <c r="G69" s="28">
        <f t="shared" si="1"/>
        <v>1</v>
      </c>
    </row>
    <row r="70" hidden="1">
      <c r="A70" s="9">
        <v>44409.0</v>
      </c>
      <c r="B70" s="10" t="s">
        <v>23</v>
      </c>
      <c r="C70" s="10" t="s">
        <v>53</v>
      </c>
      <c r="D70" s="10" t="s">
        <v>30</v>
      </c>
      <c r="E70" s="11">
        <v>233.86231884058</v>
      </c>
      <c r="F70" s="10" t="s">
        <v>31</v>
      </c>
      <c r="G70" s="28">
        <f t="shared" si="1"/>
        <v>1</v>
      </c>
    </row>
    <row r="71" hidden="1">
      <c r="A71" s="9">
        <v>44409.0</v>
      </c>
      <c r="B71" s="10" t="s">
        <v>23</v>
      </c>
      <c r="C71" s="10" t="s">
        <v>39</v>
      </c>
      <c r="D71" s="10" t="s">
        <v>36</v>
      </c>
      <c r="E71" s="11">
        <v>234.166666666667</v>
      </c>
      <c r="F71" s="10" t="s">
        <v>12</v>
      </c>
      <c r="G71" s="28">
        <f t="shared" si="1"/>
        <v>1</v>
      </c>
    </row>
    <row r="72" hidden="1">
      <c r="A72" s="9">
        <v>44409.0</v>
      </c>
      <c r="B72" s="10" t="s">
        <v>40</v>
      </c>
      <c r="C72" s="10" t="s">
        <v>41</v>
      </c>
      <c r="D72" s="10" t="s">
        <v>22</v>
      </c>
      <c r="E72" s="11">
        <v>234.471014492754</v>
      </c>
      <c r="F72" s="10" t="s">
        <v>18</v>
      </c>
      <c r="G72" s="28">
        <f t="shared" si="1"/>
        <v>1</v>
      </c>
    </row>
    <row r="73" hidden="1">
      <c r="A73" s="9">
        <v>44409.0</v>
      </c>
      <c r="B73" s="10" t="s">
        <v>40</v>
      </c>
      <c r="C73" s="10" t="s">
        <v>41</v>
      </c>
      <c r="D73" s="10" t="s">
        <v>22</v>
      </c>
      <c r="E73" s="11">
        <v>234.775362318841</v>
      </c>
      <c r="F73" s="10" t="s">
        <v>18</v>
      </c>
      <c r="G73" s="28">
        <f t="shared" si="1"/>
        <v>1</v>
      </c>
    </row>
    <row r="74">
      <c r="A74" s="9">
        <v>44409.0</v>
      </c>
      <c r="B74" s="10" t="s">
        <v>9</v>
      </c>
      <c r="C74" s="10" t="s">
        <v>10</v>
      </c>
      <c r="D74" s="10" t="s">
        <v>11</v>
      </c>
      <c r="E74" s="11">
        <v>235.079710144928</v>
      </c>
      <c r="F74" s="12" t="s">
        <v>12</v>
      </c>
      <c r="G74" s="28">
        <f t="shared" si="1"/>
        <v>1</v>
      </c>
    </row>
    <row r="75">
      <c r="A75" s="9">
        <v>44409.0</v>
      </c>
      <c r="B75" s="10" t="s">
        <v>9</v>
      </c>
      <c r="C75" s="10" t="s">
        <v>10</v>
      </c>
      <c r="D75" s="10" t="s">
        <v>13</v>
      </c>
      <c r="E75" s="11">
        <v>235.384057971015</v>
      </c>
      <c r="F75" s="10" t="s">
        <v>14</v>
      </c>
      <c r="G75" s="28">
        <f t="shared" si="1"/>
        <v>1</v>
      </c>
    </row>
    <row r="76">
      <c r="A76" s="9">
        <v>44409.0</v>
      </c>
      <c r="B76" s="10" t="s">
        <v>9</v>
      </c>
      <c r="C76" s="10" t="s">
        <v>10</v>
      </c>
      <c r="D76" s="10" t="s">
        <v>17</v>
      </c>
      <c r="E76" s="11">
        <v>235.688405797102</v>
      </c>
      <c r="F76" s="10" t="s">
        <v>18</v>
      </c>
      <c r="G76" s="28">
        <f t="shared" si="1"/>
        <v>1</v>
      </c>
    </row>
    <row r="77">
      <c r="A77" s="9">
        <v>44409.0</v>
      </c>
      <c r="B77" s="10" t="s">
        <v>9</v>
      </c>
      <c r="C77" s="10" t="s">
        <v>10</v>
      </c>
      <c r="D77" s="10" t="s">
        <v>19</v>
      </c>
      <c r="E77" s="11">
        <v>235.992753623189</v>
      </c>
      <c r="F77" s="10" t="s">
        <v>14</v>
      </c>
      <c r="G77" s="28">
        <f t="shared" si="1"/>
        <v>1</v>
      </c>
    </row>
    <row r="78">
      <c r="A78" s="9">
        <v>44409.0</v>
      </c>
      <c r="B78" s="10" t="s">
        <v>9</v>
      </c>
      <c r="C78" s="10" t="s">
        <v>10</v>
      </c>
      <c r="D78" s="10" t="s">
        <v>20</v>
      </c>
      <c r="E78" s="11">
        <v>236.297101449276</v>
      </c>
      <c r="F78" s="10" t="s">
        <v>21</v>
      </c>
      <c r="G78" s="28">
        <f t="shared" si="1"/>
        <v>1</v>
      </c>
    </row>
    <row r="79">
      <c r="A79" s="9">
        <v>44409.0</v>
      </c>
      <c r="B79" s="10" t="s">
        <v>9</v>
      </c>
      <c r="C79" s="10" t="s">
        <v>10</v>
      </c>
      <c r="D79" s="10" t="s">
        <v>22</v>
      </c>
      <c r="E79" s="11">
        <v>236.601449275363</v>
      </c>
      <c r="F79" s="10" t="s">
        <v>18</v>
      </c>
      <c r="G79" s="28">
        <f t="shared" si="1"/>
        <v>1</v>
      </c>
    </row>
    <row r="80">
      <c r="A80" s="9">
        <v>44409.0</v>
      </c>
      <c r="B80" s="10" t="s">
        <v>9</v>
      </c>
      <c r="C80" s="10" t="s">
        <v>10</v>
      </c>
      <c r="D80" s="10" t="s">
        <v>22</v>
      </c>
      <c r="E80" s="11">
        <v>236.90579710145</v>
      </c>
      <c r="F80" s="10" t="s">
        <v>18</v>
      </c>
      <c r="G80" s="28">
        <f t="shared" si="1"/>
        <v>1</v>
      </c>
    </row>
    <row r="81" hidden="1">
      <c r="A81" s="9">
        <v>44409.0</v>
      </c>
      <c r="B81" s="10" t="s">
        <v>23</v>
      </c>
      <c r="C81" s="10" t="s">
        <v>54</v>
      </c>
      <c r="D81" s="10" t="s">
        <v>22</v>
      </c>
      <c r="E81" s="11">
        <v>237.210144927537</v>
      </c>
      <c r="F81" s="10" t="s">
        <v>18</v>
      </c>
      <c r="G81" s="28">
        <f t="shared" si="1"/>
        <v>1</v>
      </c>
    </row>
    <row r="82" hidden="1">
      <c r="A82" s="9">
        <v>44409.0</v>
      </c>
      <c r="B82" s="10" t="s">
        <v>23</v>
      </c>
      <c r="C82" s="10" t="s">
        <v>55</v>
      </c>
      <c r="D82" s="10" t="s">
        <v>13</v>
      </c>
      <c r="E82" s="11">
        <v>237.514492753624</v>
      </c>
      <c r="F82" s="10" t="s">
        <v>14</v>
      </c>
      <c r="G82" s="28">
        <f t="shared" si="1"/>
        <v>1</v>
      </c>
    </row>
    <row r="83" hidden="1">
      <c r="A83" s="9">
        <v>44409.0</v>
      </c>
      <c r="B83" s="10" t="s">
        <v>23</v>
      </c>
      <c r="C83" s="10" t="s">
        <v>56</v>
      </c>
      <c r="D83" s="10" t="s">
        <v>27</v>
      </c>
      <c r="E83" s="11">
        <v>237.818840579711</v>
      </c>
      <c r="F83" s="10" t="s">
        <v>14</v>
      </c>
      <c r="G83" s="28">
        <f t="shared" si="1"/>
        <v>1</v>
      </c>
    </row>
    <row r="84" hidden="1">
      <c r="A84" s="9">
        <v>44409.0</v>
      </c>
      <c r="B84" s="10" t="s">
        <v>23</v>
      </c>
      <c r="C84" s="10" t="s">
        <v>28</v>
      </c>
      <c r="D84" s="10" t="s">
        <v>19</v>
      </c>
      <c r="E84" s="11">
        <v>238.123188405797</v>
      </c>
      <c r="F84" s="10" t="s">
        <v>14</v>
      </c>
      <c r="G84" s="28">
        <f t="shared" si="1"/>
        <v>1</v>
      </c>
    </row>
    <row r="85" hidden="1">
      <c r="A85" s="9">
        <v>44409.0</v>
      </c>
      <c r="B85" s="10" t="s">
        <v>23</v>
      </c>
      <c r="C85" s="10" t="s">
        <v>57</v>
      </c>
      <c r="D85" s="10" t="s">
        <v>27</v>
      </c>
      <c r="E85" s="11">
        <v>238.427536231884</v>
      </c>
      <c r="F85" s="10" t="s">
        <v>14</v>
      </c>
      <c r="G85" s="28">
        <f t="shared" si="1"/>
        <v>1</v>
      </c>
    </row>
    <row r="86" hidden="1">
      <c r="A86" s="9">
        <v>44409.0</v>
      </c>
      <c r="B86" s="10" t="s">
        <v>23</v>
      </c>
      <c r="C86" s="10">
        <v>247.0</v>
      </c>
      <c r="D86" s="10" t="s">
        <v>30</v>
      </c>
      <c r="E86" s="11">
        <v>238.731884057971</v>
      </c>
      <c r="F86" s="10" t="s">
        <v>31</v>
      </c>
      <c r="G86" s="28">
        <f t="shared" si="1"/>
        <v>1</v>
      </c>
    </row>
    <row r="87" hidden="1">
      <c r="A87" s="9">
        <v>44409.0</v>
      </c>
      <c r="B87" s="10" t="s">
        <v>23</v>
      </c>
      <c r="C87" s="10" t="s">
        <v>32</v>
      </c>
      <c r="D87" s="10" t="s">
        <v>20</v>
      </c>
      <c r="E87" s="11">
        <v>239.036231884058</v>
      </c>
      <c r="F87" s="10" t="s">
        <v>21</v>
      </c>
      <c r="G87" s="28">
        <f t="shared" si="1"/>
        <v>1</v>
      </c>
    </row>
    <row r="88" hidden="1">
      <c r="A88" s="9">
        <v>44409.0</v>
      </c>
      <c r="B88" s="10" t="s">
        <v>23</v>
      </c>
      <c r="C88" s="10" t="s">
        <v>33</v>
      </c>
      <c r="D88" s="10" t="s">
        <v>34</v>
      </c>
      <c r="E88" s="11">
        <v>239.340579710145</v>
      </c>
      <c r="F88" s="10" t="s">
        <v>14</v>
      </c>
      <c r="G88" s="28">
        <f t="shared" si="1"/>
        <v>1</v>
      </c>
    </row>
    <row r="89" hidden="1">
      <c r="A89" s="9">
        <v>44409.0</v>
      </c>
      <c r="B89" s="10" t="s">
        <v>23</v>
      </c>
      <c r="C89" s="10" t="s">
        <v>35</v>
      </c>
      <c r="D89" s="10" t="s">
        <v>34</v>
      </c>
      <c r="E89" s="11">
        <v>239.644927536232</v>
      </c>
      <c r="F89" s="10" t="s">
        <v>14</v>
      </c>
      <c r="G89" s="28">
        <f t="shared" si="1"/>
        <v>1</v>
      </c>
    </row>
    <row r="90" hidden="1">
      <c r="A90" s="9">
        <v>44409.0</v>
      </c>
      <c r="B90" s="10" t="s">
        <v>23</v>
      </c>
      <c r="C90" s="10">
        <v>4162.0</v>
      </c>
      <c r="D90" s="10" t="s">
        <v>34</v>
      </c>
      <c r="E90" s="11">
        <v>239.949275362319</v>
      </c>
      <c r="F90" s="10" t="s">
        <v>14</v>
      </c>
      <c r="G90" s="28">
        <f t="shared" si="1"/>
        <v>1</v>
      </c>
    </row>
    <row r="91" hidden="1">
      <c r="A91" s="9">
        <v>44409.0</v>
      </c>
      <c r="B91" s="10" t="s">
        <v>23</v>
      </c>
      <c r="C91" s="10">
        <v>4114.5</v>
      </c>
      <c r="D91" s="10" t="s">
        <v>20</v>
      </c>
      <c r="E91" s="11">
        <v>240.253623188406</v>
      </c>
      <c r="F91" s="10" t="s">
        <v>21</v>
      </c>
      <c r="G91" s="28">
        <f t="shared" si="1"/>
        <v>1</v>
      </c>
    </row>
    <row r="92" hidden="1">
      <c r="A92" s="9">
        <v>44409.0</v>
      </c>
      <c r="B92" s="10" t="s">
        <v>23</v>
      </c>
      <c r="C92" s="10">
        <v>4067.0</v>
      </c>
      <c r="D92" s="10" t="s">
        <v>36</v>
      </c>
      <c r="E92" s="11">
        <v>240.557971014493</v>
      </c>
      <c r="F92" s="10" t="s">
        <v>12</v>
      </c>
      <c r="G92" s="28">
        <f t="shared" si="1"/>
        <v>1</v>
      </c>
    </row>
    <row r="93" hidden="1">
      <c r="A93" s="9">
        <v>44409.0</v>
      </c>
      <c r="B93" s="10" t="s">
        <v>23</v>
      </c>
      <c r="C93" s="10" t="s">
        <v>58</v>
      </c>
      <c r="D93" s="10" t="s">
        <v>34</v>
      </c>
      <c r="E93" s="11">
        <v>240.86231884058</v>
      </c>
      <c r="F93" s="10" t="s">
        <v>14</v>
      </c>
      <c r="G93" s="28">
        <f t="shared" si="1"/>
        <v>1</v>
      </c>
    </row>
    <row r="94" hidden="1">
      <c r="A94" s="9">
        <v>44409.0</v>
      </c>
      <c r="B94" s="10" t="s">
        <v>23</v>
      </c>
      <c r="C94" s="10" t="s">
        <v>59</v>
      </c>
      <c r="D94" s="10" t="s">
        <v>30</v>
      </c>
      <c r="E94" s="11">
        <v>241.166666666667</v>
      </c>
      <c r="F94" s="10" t="s">
        <v>31</v>
      </c>
      <c r="G94" s="28">
        <f t="shared" si="1"/>
        <v>1</v>
      </c>
    </row>
    <row r="95" hidden="1">
      <c r="A95" s="9">
        <v>44409.0</v>
      </c>
      <c r="B95" s="10" t="s">
        <v>23</v>
      </c>
      <c r="C95" s="10" t="s">
        <v>39</v>
      </c>
      <c r="D95" s="10" t="s">
        <v>36</v>
      </c>
      <c r="E95" s="11">
        <v>241.471014492754</v>
      </c>
      <c r="F95" s="10" t="s">
        <v>12</v>
      </c>
      <c r="G95" s="28">
        <f t="shared" si="1"/>
        <v>1</v>
      </c>
    </row>
    <row r="96" hidden="1">
      <c r="A96" s="9">
        <v>44409.0</v>
      </c>
      <c r="B96" s="10" t="s">
        <v>40</v>
      </c>
      <c r="C96" s="10" t="s">
        <v>41</v>
      </c>
      <c r="D96" s="10" t="s">
        <v>22</v>
      </c>
      <c r="E96" s="11">
        <v>241.775362318841</v>
      </c>
      <c r="F96" s="10" t="s">
        <v>18</v>
      </c>
      <c r="G96" s="28">
        <f t="shared" si="1"/>
        <v>1</v>
      </c>
    </row>
    <row r="97" hidden="1">
      <c r="A97" s="9">
        <v>44409.0</v>
      </c>
      <c r="B97" s="10" t="s">
        <v>40</v>
      </c>
      <c r="C97" s="10" t="s">
        <v>41</v>
      </c>
      <c r="D97" s="10" t="s">
        <v>22</v>
      </c>
      <c r="E97" s="11">
        <v>242.079710144928</v>
      </c>
      <c r="F97" s="10" t="s">
        <v>18</v>
      </c>
      <c r="G97" s="28">
        <f t="shared" si="1"/>
        <v>1</v>
      </c>
    </row>
    <row r="98">
      <c r="A98" s="9">
        <v>44409.0</v>
      </c>
      <c r="B98" s="10" t="s">
        <v>9</v>
      </c>
      <c r="C98" s="10" t="s">
        <v>10</v>
      </c>
      <c r="D98" s="10" t="s">
        <v>11</v>
      </c>
      <c r="E98" s="11">
        <v>242.384057971015</v>
      </c>
      <c r="F98" s="12" t="s">
        <v>12</v>
      </c>
      <c r="G98" s="28">
        <f t="shared" si="1"/>
        <v>1</v>
      </c>
    </row>
    <row r="99">
      <c r="A99" s="9">
        <v>44409.0</v>
      </c>
      <c r="B99" s="10" t="s">
        <v>9</v>
      </c>
      <c r="C99" s="10" t="s">
        <v>10</v>
      </c>
      <c r="D99" s="10" t="s">
        <v>13</v>
      </c>
      <c r="E99" s="11">
        <v>242.688405797102</v>
      </c>
      <c r="F99" s="10" t="s">
        <v>14</v>
      </c>
      <c r="G99" s="28">
        <f t="shared" si="1"/>
        <v>1</v>
      </c>
    </row>
    <row r="100">
      <c r="A100" s="9">
        <v>44409.0</v>
      </c>
      <c r="B100" s="10" t="s">
        <v>9</v>
      </c>
      <c r="C100" s="10" t="s">
        <v>10</v>
      </c>
      <c r="D100" s="10" t="s">
        <v>17</v>
      </c>
      <c r="E100" s="11">
        <v>242.992753623189</v>
      </c>
      <c r="F100" s="10" t="s">
        <v>18</v>
      </c>
      <c r="G100" s="28">
        <f t="shared" si="1"/>
        <v>1</v>
      </c>
    </row>
    <row r="101">
      <c r="A101" s="9">
        <v>44409.0</v>
      </c>
      <c r="B101" s="10" t="s">
        <v>9</v>
      </c>
      <c r="C101" s="10" t="s">
        <v>10</v>
      </c>
      <c r="D101" s="10" t="s">
        <v>19</v>
      </c>
      <c r="E101" s="11">
        <v>243.297101449276</v>
      </c>
      <c r="F101" s="10" t="s">
        <v>14</v>
      </c>
      <c r="G101" s="28">
        <f t="shared" si="1"/>
        <v>1</v>
      </c>
    </row>
    <row r="102">
      <c r="A102" s="9">
        <v>44409.0</v>
      </c>
      <c r="B102" s="10" t="s">
        <v>9</v>
      </c>
      <c r="C102" s="10" t="s">
        <v>10</v>
      </c>
      <c r="D102" s="10" t="s">
        <v>20</v>
      </c>
      <c r="E102" s="11">
        <v>243.601449275363</v>
      </c>
      <c r="F102" s="10" t="s">
        <v>21</v>
      </c>
      <c r="G102" s="28">
        <f t="shared" si="1"/>
        <v>1</v>
      </c>
    </row>
    <row r="103">
      <c r="A103" s="9">
        <v>44409.0</v>
      </c>
      <c r="B103" s="10" t="s">
        <v>9</v>
      </c>
      <c r="C103" s="10" t="s">
        <v>10</v>
      </c>
      <c r="D103" s="10" t="s">
        <v>22</v>
      </c>
      <c r="E103" s="11">
        <v>243.90579710145</v>
      </c>
      <c r="F103" s="10" t="s">
        <v>18</v>
      </c>
      <c r="G103" s="28">
        <f t="shared" si="1"/>
        <v>1</v>
      </c>
    </row>
    <row r="104">
      <c r="A104" s="9">
        <v>44409.0</v>
      </c>
      <c r="B104" s="10" t="s">
        <v>9</v>
      </c>
      <c r="C104" s="10" t="s">
        <v>10</v>
      </c>
      <c r="D104" s="10" t="s">
        <v>22</v>
      </c>
      <c r="E104" s="11">
        <v>244.210144927537</v>
      </c>
      <c r="F104" s="10" t="s">
        <v>18</v>
      </c>
      <c r="G104" s="28">
        <f t="shared" si="1"/>
        <v>1</v>
      </c>
    </row>
    <row r="105" hidden="1">
      <c r="A105" s="9">
        <v>44409.0</v>
      </c>
      <c r="B105" s="10" t="s">
        <v>23</v>
      </c>
      <c r="C105" s="10" t="s">
        <v>60</v>
      </c>
      <c r="D105" s="10" t="s">
        <v>22</v>
      </c>
      <c r="E105" s="11">
        <v>244.514492753624</v>
      </c>
      <c r="F105" s="10" t="s">
        <v>18</v>
      </c>
      <c r="G105" s="28">
        <f t="shared" si="1"/>
        <v>1</v>
      </c>
    </row>
    <row r="106" hidden="1">
      <c r="A106" s="9">
        <v>44409.0</v>
      </c>
      <c r="B106" s="10" t="s">
        <v>23</v>
      </c>
      <c r="C106" s="10" t="s">
        <v>61</v>
      </c>
      <c r="D106" s="10" t="s">
        <v>13</v>
      </c>
      <c r="E106" s="11">
        <v>244.818840579711</v>
      </c>
      <c r="F106" s="10" t="s">
        <v>14</v>
      </c>
      <c r="G106" s="28">
        <f t="shared" si="1"/>
        <v>1</v>
      </c>
    </row>
    <row r="107" hidden="1">
      <c r="A107" s="9">
        <v>44409.0</v>
      </c>
      <c r="B107" s="10" t="s">
        <v>23</v>
      </c>
      <c r="C107" s="10" t="s">
        <v>62</v>
      </c>
      <c r="D107" s="10" t="s">
        <v>27</v>
      </c>
      <c r="E107" s="11">
        <v>245.123188405798</v>
      </c>
      <c r="F107" s="10" t="s">
        <v>14</v>
      </c>
      <c r="G107" s="28">
        <f t="shared" si="1"/>
        <v>1</v>
      </c>
    </row>
    <row r="108" hidden="1">
      <c r="A108" s="9">
        <v>44409.0</v>
      </c>
      <c r="B108" s="10" t="s">
        <v>23</v>
      </c>
      <c r="C108" s="10" t="s">
        <v>28</v>
      </c>
      <c r="D108" s="10" t="s">
        <v>19</v>
      </c>
      <c r="E108" s="11">
        <v>245.427536231884</v>
      </c>
      <c r="F108" s="10" t="s">
        <v>14</v>
      </c>
      <c r="G108" s="28">
        <f t="shared" si="1"/>
        <v>1</v>
      </c>
    </row>
    <row r="109" hidden="1">
      <c r="A109" s="9">
        <v>44409.0</v>
      </c>
      <c r="B109" s="10" t="s">
        <v>23</v>
      </c>
      <c r="C109" s="10" t="s">
        <v>63</v>
      </c>
      <c r="D109" s="10" t="s">
        <v>27</v>
      </c>
      <c r="E109" s="11">
        <v>245.731884057971</v>
      </c>
      <c r="F109" s="10" t="s">
        <v>14</v>
      </c>
      <c r="G109" s="28">
        <f t="shared" si="1"/>
        <v>1</v>
      </c>
    </row>
    <row r="110" hidden="1">
      <c r="A110" s="9">
        <v>44409.0</v>
      </c>
      <c r="B110" s="10" t="s">
        <v>23</v>
      </c>
      <c r="C110" s="10">
        <v>248.0</v>
      </c>
      <c r="D110" s="10" t="s">
        <v>30</v>
      </c>
      <c r="E110" s="11">
        <v>246.036231884058</v>
      </c>
      <c r="F110" s="10" t="s">
        <v>31</v>
      </c>
      <c r="G110" s="28">
        <f t="shared" si="1"/>
        <v>1</v>
      </c>
    </row>
    <row r="111" hidden="1">
      <c r="A111" s="9">
        <v>44409.0</v>
      </c>
      <c r="B111" s="10" t="s">
        <v>16</v>
      </c>
      <c r="C111" s="10" t="s">
        <v>64</v>
      </c>
      <c r="D111" s="10" t="s">
        <v>22</v>
      </c>
      <c r="E111" s="11">
        <v>300.0</v>
      </c>
      <c r="F111" s="10" t="s">
        <v>18</v>
      </c>
      <c r="G111" s="28">
        <f t="shared" si="1"/>
        <v>1</v>
      </c>
    </row>
    <row r="112" hidden="1">
      <c r="A112" s="9">
        <v>44409.0</v>
      </c>
      <c r="B112" s="10" t="s">
        <v>16</v>
      </c>
      <c r="C112" s="10" t="s">
        <v>65</v>
      </c>
      <c r="D112" s="10" t="s">
        <v>19</v>
      </c>
      <c r="E112" s="11">
        <v>80.0</v>
      </c>
      <c r="F112" s="10" t="s">
        <v>14</v>
      </c>
      <c r="G112" s="28">
        <f t="shared" si="1"/>
        <v>1</v>
      </c>
    </row>
    <row r="113" hidden="1">
      <c r="A113" s="9">
        <v>44409.0</v>
      </c>
      <c r="B113" s="10" t="s">
        <v>16</v>
      </c>
      <c r="C113" s="10" t="s">
        <v>66</v>
      </c>
      <c r="D113" s="10" t="s">
        <v>22</v>
      </c>
      <c r="E113" s="11">
        <v>300.0</v>
      </c>
      <c r="F113" s="10" t="s">
        <v>18</v>
      </c>
      <c r="G113" s="28">
        <f t="shared" si="1"/>
        <v>1</v>
      </c>
    </row>
    <row r="114" hidden="1">
      <c r="A114" s="9">
        <v>44409.0</v>
      </c>
      <c r="B114" s="10" t="s">
        <v>16</v>
      </c>
      <c r="C114" s="10" t="s">
        <v>66</v>
      </c>
      <c r="D114" s="10" t="s">
        <v>22</v>
      </c>
      <c r="E114" s="11">
        <v>300.0</v>
      </c>
      <c r="F114" s="10" t="s">
        <v>18</v>
      </c>
      <c r="G114" s="28">
        <f t="shared" si="1"/>
        <v>1</v>
      </c>
    </row>
    <row r="115" hidden="1">
      <c r="A115" s="9">
        <v>44409.0</v>
      </c>
      <c r="B115" s="10" t="s">
        <v>16</v>
      </c>
      <c r="C115" s="10" t="s">
        <v>67</v>
      </c>
      <c r="D115" s="10" t="s">
        <v>17</v>
      </c>
      <c r="E115" s="11">
        <v>320.0</v>
      </c>
      <c r="F115" s="10" t="s">
        <v>18</v>
      </c>
      <c r="G115" s="28">
        <f t="shared" si="1"/>
        <v>1</v>
      </c>
    </row>
    <row r="116" hidden="1">
      <c r="A116" s="9">
        <v>44409.0</v>
      </c>
      <c r="B116" s="10" t="s">
        <v>16</v>
      </c>
      <c r="C116" s="10" t="s">
        <v>68</v>
      </c>
      <c r="D116" s="10" t="s">
        <v>20</v>
      </c>
      <c r="E116" s="11">
        <v>220.0</v>
      </c>
      <c r="F116" s="10" t="s">
        <v>21</v>
      </c>
      <c r="G116" s="28">
        <f t="shared" si="1"/>
        <v>1</v>
      </c>
    </row>
    <row r="117" hidden="1">
      <c r="A117" s="9">
        <v>44409.0</v>
      </c>
      <c r="B117" s="10" t="s">
        <v>69</v>
      </c>
      <c r="C117" s="10" t="s">
        <v>70</v>
      </c>
      <c r="D117" s="10" t="s">
        <v>30</v>
      </c>
      <c r="E117" s="11">
        <v>100.0</v>
      </c>
      <c r="F117" s="10" t="s">
        <v>31</v>
      </c>
      <c r="G117" s="28">
        <f t="shared" si="1"/>
        <v>1</v>
      </c>
    </row>
    <row r="118" hidden="1">
      <c r="A118" s="9">
        <v>44409.0</v>
      </c>
      <c r="B118" s="10" t="s">
        <v>69</v>
      </c>
      <c r="C118" s="10" t="s">
        <v>71</v>
      </c>
      <c r="D118" s="10" t="s">
        <v>34</v>
      </c>
      <c r="E118" s="11">
        <v>250.0</v>
      </c>
      <c r="F118" s="10" t="s">
        <v>14</v>
      </c>
      <c r="G118" s="28">
        <f t="shared" si="1"/>
        <v>1</v>
      </c>
    </row>
    <row r="119" hidden="1">
      <c r="A119" s="9">
        <v>44409.0</v>
      </c>
      <c r="B119" s="10" t="s">
        <v>69</v>
      </c>
      <c r="C119" s="10" t="s">
        <v>72</v>
      </c>
      <c r="D119" s="10" t="s">
        <v>27</v>
      </c>
      <c r="E119" s="11">
        <v>190.0</v>
      </c>
      <c r="F119" s="10" t="s">
        <v>14</v>
      </c>
      <c r="G119" s="28">
        <f t="shared" si="1"/>
        <v>1</v>
      </c>
    </row>
    <row r="120" hidden="1">
      <c r="A120" s="9">
        <v>44409.0</v>
      </c>
      <c r="B120" s="10" t="s">
        <v>69</v>
      </c>
      <c r="C120" s="10" t="s">
        <v>73</v>
      </c>
      <c r="D120" s="10" t="s">
        <v>27</v>
      </c>
      <c r="E120" s="11">
        <v>190.0</v>
      </c>
      <c r="F120" s="10" t="s">
        <v>14</v>
      </c>
      <c r="G120" s="28">
        <f t="shared" si="1"/>
        <v>1</v>
      </c>
    </row>
    <row r="121" hidden="1">
      <c r="A121" s="9">
        <v>44409.0</v>
      </c>
      <c r="B121" s="10" t="s">
        <v>69</v>
      </c>
      <c r="C121" s="10" t="s">
        <v>74</v>
      </c>
      <c r="D121" s="10" t="s">
        <v>34</v>
      </c>
      <c r="E121" s="11">
        <v>250.0</v>
      </c>
      <c r="F121" s="10" t="s">
        <v>14</v>
      </c>
      <c r="G121" s="28">
        <f t="shared" si="1"/>
        <v>1</v>
      </c>
    </row>
    <row r="122" hidden="1">
      <c r="A122" s="9">
        <v>44409.0</v>
      </c>
      <c r="B122" s="10" t="s">
        <v>69</v>
      </c>
      <c r="C122" s="10">
        <v>2340.0</v>
      </c>
      <c r="D122" s="10" t="s">
        <v>17</v>
      </c>
      <c r="E122" s="11">
        <v>320.0</v>
      </c>
      <c r="F122" s="10" t="s">
        <v>18</v>
      </c>
      <c r="G122" s="28">
        <f t="shared" si="1"/>
        <v>1</v>
      </c>
    </row>
    <row r="123" hidden="1">
      <c r="A123" s="9">
        <v>44409.0</v>
      </c>
      <c r="B123" s="10" t="s">
        <v>69</v>
      </c>
      <c r="C123" s="10">
        <v>2440.0</v>
      </c>
      <c r="D123" s="10" t="s">
        <v>13</v>
      </c>
      <c r="E123" s="11">
        <v>230.0</v>
      </c>
      <c r="F123" s="10" t="s">
        <v>14</v>
      </c>
      <c r="G123" s="28">
        <f t="shared" si="1"/>
        <v>1</v>
      </c>
    </row>
    <row r="124" hidden="1">
      <c r="A124" s="9">
        <v>44409.0</v>
      </c>
      <c r="B124" s="10" t="s">
        <v>69</v>
      </c>
      <c r="C124" s="10">
        <v>7447.0</v>
      </c>
      <c r="D124" s="10" t="s">
        <v>27</v>
      </c>
      <c r="E124" s="11">
        <v>190.0</v>
      </c>
      <c r="F124" s="10" t="s">
        <v>14</v>
      </c>
      <c r="G124" s="28">
        <f t="shared" si="1"/>
        <v>1</v>
      </c>
    </row>
    <row r="125" hidden="1">
      <c r="A125" s="9">
        <v>44409.0</v>
      </c>
      <c r="B125" s="10" t="s">
        <v>69</v>
      </c>
      <c r="C125" s="10">
        <v>5649.0</v>
      </c>
      <c r="D125" s="10" t="s">
        <v>11</v>
      </c>
      <c r="E125" s="11">
        <v>160.0</v>
      </c>
      <c r="F125" s="10" t="s">
        <v>12</v>
      </c>
      <c r="G125" s="28">
        <f t="shared" si="1"/>
        <v>1</v>
      </c>
    </row>
    <row r="126" hidden="1">
      <c r="A126" s="9">
        <v>44409.0</v>
      </c>
      <c r="B126" s="10" t="s">
        <v>69</v>
      </c>
      <c r="C126" s="10">
        <v>6444.0</v>
      </c>
      <c r="D126" s="10" t="s">
        <v>34</v>
      </c>
      <c r="E126" s="11">
        <v>250.0</v>
      </c>
      <c r="F126" s="10" t="s">
        <v>14</v>
      </c>
      <c r="G126" s="28">
        <f t="shared" si="1"/>
        <v>1</v>
      </c>
    </row>
    <row r="127" hidden="1">
      <c r="A127" s="9">
        <v>44409.0</v>
      </c>
      <c r="B127" s="10" t="s">
        <v>69</v>
      </c>
      <c r="C127" s="10">
        <v>9045.0</v>
      </c>
      <c r="D127" s="10" t="s">
        <v>20</v>
      </c>
      <c r="E127" s="11">
        <v>220.0</v>
      </c>
      <c r="F127" s="10" t="s">
        <v>21</v>
      </c>
      <c r="G127" s="28">
        <f t="shared" si="1"/>
        <v>1</v>
      </c>
    </row>
    <row r="128" hidden="1">
      <c r="A128" s="9">
        <v>44409.0</v>
      </c>
      <c r="B128" s="10" t="s">
        <v>69</v>
      </c>
      <c r="C128" s="10" t="s">
        <v>75</v>
      </c>
      <c r="D128" s="10" t="s">
        <v>17</v>
      </c>
      <c r="E128" s="11">
        <v>320.0</v>
      </c>
      <c r="F128" s="10" t="s">
        <v>18</v>
      </c>
      <c r="G128" s="28">
        <f t="shared" si="1"/>
        <v>1</v>
      </c>
    </row>
    <row r="129" hidden="1">
      <c r="A129" s="9">
        <v>44409.0</v>
      </c>
      <c r="B129" s="10" t="s">
        <v>69</v>
      </c>
      <c r="C129" s="10">
        <v>843.0</v>
      </c>
      <c r="D129" s="10" t="s">
        <v>22</v>
      </c>
      <c r="E129" s="11">
        <v>300.0</v>
      </c>
      <c r="F129" s="10" t="s">
        <v>18</v>
      </c>
      <c r="G129" s="28">
        <f t="shared" si="1"/>
        <v>1</v>
      </c>
    </row>
    <row r="130" hidden="1">
      <c r="A130" s="9">
        <v>44409.0</v>
      </c>
      <c r="B130" s="10" t="s">
        <v>69</v>
      </c>
      <c r="C130" s="10">
        <v>5747.0</v>
      </c>
      <c r="D130" s="10" t="s">
        <v>11</v>
      </c>
      <c r="E130" s="11">
        <v>160.0</v>
      </c>
      <c r="F130" s="10" t="s">
        <v>12</v>
      </c>
      <c r="G130" s="28">
        <f t="shared" si="1"/>
        <v>1</v>
      </c>
    </row>
    <row r="131" hidden="1">
      <c r="A131" s="9">
        <v>44409.0</v>
      </c>
      <c r="B131" s="10" t="s">
        <v>69</v>
      </c>
      <c r="C131" s="10" t="s">
        <v>76</v>
      </c>
      <c r="D131" s="10" t="s">
        <v>27</v>
      </c>
      <c r="E131" s="11">
        <v>190.0</v>
      </c>
      <c r="F131" s="10" t="s">
        <v>14</v>
      </c>
      <c r="G131" s="28">
        <f t="shared" si="1"/>
        <v>1</v>
      </c>
    </row>
    <row r="132" hidden="1">
      <c r="A132" s="9">
        <v>44409.0</v>
      </c>
      <c r="B132" s="10" t="s">
        <v>69</v>
      </c>
      <c r="C132" s="10" t="s">
        <v>77</v>
      </c>
      <c r="D132" s="10" t="s">
        <v>13</v>
      </c>
      <c r="E132" s="11">
        <v>230.0</v>
      </c>
      <c r="F132" s="10" t="s">
        <v>14</v>
      </c>
      <c r="G132" s="28">
        <f t="shared" si="1"/>
        <v>1</v>
      </c>
    </row>
    <row r="133" hidden="1">
      <c r="A133" s="9">
        <v>44409.0</v>
      </c>
      <c r="B133" s="10" t="s">
        <v>69</v>
      </c>
      <c r="C133" s="10" t="s">
        <v>78</v>
      </c>
      <c r="D133" s="10" t="s">
        <v>17</v>
      </c>
      <c r="E133" s="11">
        <v>320.0</v>
      </c>
      <c r="F133" s="10" t="s">
        <v>18</v>
      </c>
      <c r="G133" s="28">
        <f t="shared" si="1"/>
        <v>1</v>
      </c>
    </row>
    <row r="134" hidden="1">
      <c r="A134" s="9">
        <v>44409.0</v>
      </c>
      <c r="B134" s="10" t="s">
        <v>69</v>
      </c>
      <c r="C134" s="10" t="s">
        <v>79</v>
      </c>
      <c r="D134" s="10" t="s">
        <v>30</v>
      </c>
      <c r="E134" s="11">
        <v>100.0</v>
      </c>
      <c r="F134" s="10" t="s">
        <v>31</v>
      </c>
      <c r="G134" s="28">
        <f t="shared" si="1"/>
        <v>1</v>
      </c>
    </row>
    <row r="135" hidden="1">
      <c r="A135" s="9">
        <v>44409.0</v>
      </c>
      <c r="B135" s="10" t="s">
        <v>69</v>
      </c>
      <c r="C135" s="10" t="s">
        <v>80</v>
      </c>
      <c r="D135" s="10" t="s">
        <v>11</v>
      </c>
      <c r="E135" s="11">
        <v>160.0</v>
      </c>
      <c r="F135" s="10" t="s">
        <v>12</v>
      </c>
      <c r="G135" s="28">
        <f t="shared" si="1"/>
        <v>1</v>
      </c>
    </row>
    <row r="136" hidden="1">
      <c r="A136" s="9">
        <v>44409.0</v>
      </c>
      <c r="B136" s="10" t="s">
        <v>69</v>
      </c>
      <c r="C136" s="10" t="s">
        <v>81</v>
      </c>
      <c r="D136" s="10" t="s">
        <v>13</v>
      </c>
      <c r="E136" s="11">
        <v>230.0</v>
      </c>
      <c r="F136" s="10" t="s">
        <v>14</v>
      </c>
      <c r="G136" s="28">
        <f t="shared" si="1"/>
        <v>1</v>
      </c>
    </row>
    <row r="137" hidden="1">
      <c r="A137" s="9">
        <v>44409.0</v>
      </c>
      <c r="B137" s="10" t="s">
        <v>69</v>
      </c>
      <c r="C137" s="10" t="s">
        <v>82</v>
      </c>
      <c r="D137" s="10" t="s">
        <v>13</v>
      </c>
      <c r="E137" s="11">
        <v>230.0</v>
      </c>
      <c r="F137" s="10" t="s">
        <v>14</v>
      </c>
      <c r="G137" s="28">
        <f t="shared" si="1"/>
        <v>1</v>
      </c>
    </row>
    <row r="138" hidden="1">
      <c r="A138" s="9">
        <v>44409.0</v>
      </c>
      <c r="B138" s="10" t="s">
        <v>69</v>
      </c>
      <c r="C138" s="10" t="s">
        <v>83</v>
      </c>
      <c r="D138" s="10" t="s">
        <v>20</v>
      </c>
      <c r="E138" s="11">
        <v>220.0</v>
      </c>
      <c r="F138" s="10" t="s">
        <v>21</v>
      </c>
      <c r="G138" s="28">
        <f t="shared" si="1"/>
        <v>1</v>
      </c>
    </row>
    <row r="139" hidden="1">
      <c r="A139" s="9">
        <v>44409.0</v>
      </c>
      <c r="B139" s="10" t="s">
        <v>69</v>
      </c>
      <c r="C139" s="10" t="s">
        <v>84</v>
      </c>
      <c r="D139" s="10" t="s">
        <v>27</v>
      </c>
      <c r="E139" s="11">
        <v>190.0</v>
      </c>
      <c r="F139" s="10" t="s">
        <v>14</v>
      </c>
      <c r="G139" s="28">
        <f t="shared" si="1"/>
        <v>1</v>
      </c>
    </row>
    <row r="140" hidden="1">
      <c r="A140" s="9">
        <v>44409.0</v>
      </c>
      <c r="B140" s="10" t="s">
        <v>69</v>
      </c>
      <c r="C140" s="10" t="s">
        <v>85</v>
      </c>
      <c r="D140" s="10" t="s">
        <v>11</v>
      </c>
      <c r="E140" s="11">
        <v>160.0</v>
      </c>
      <c r="F140" s="10" t="s">
        <v>12</v>
      </c>
      <c r="G140" s="28">
        <f t="shared" si="1"/>
        <v>1</v>
      </c>
    </row>
    <row r="141" hidden="1">
      <c r="A141" s="9">
        <v>44409.0</v>
      </c>
      <c r="B141" s="10" t="s">
        <v>69</v>
      </c>
      <c r="C141" s="10" t="s">
        <v>67</v>
      </c>
      <c r="D141" s="10" t="s">
        <v>13</v>
      </c>
      <c r="E141" s="11">
        <v>230.0</v>
      </c>
      <c r="F141" s="10" t="s">
        <v>14</v>
      </c>
      <c r="G141" s="28">
        <f t="shared" si="1"/>
        <v>1</v>
      </c>
    </row>
    <row r="142" hidden="1">
      <c r="A142" s="9">
        <v>44409.0</v>
      </c>
      <c r="B142" s="10" t="s">
        <v>69</v>
      </c>
      <c r="C142" s="10" t="s">
        <v>86</v>
      </c>
      <c r="D142" s="10" t="s">
        <v>13</v>
      </c>
      <c r="E142" s="11">
        <v>230.0</v>
      </c>
      <c r="F142" s="10" t="s">
        <v>14</v>
      </c>
      <c r="G142" s="28">
        <f t="shared" si="1"/>
        <v>1</v>
      </c>
    </row>
    <row r="143" hidden="1">
      <c r="A143" s="9">
        <v>44409.0</v>
      </c>
      <c r="B143" s="10" t="s">
        <v>69</v>
      </c>
      <c r="C143" s="10" t="s">
        <v>87</v>
      </c>
      <c r="D143" s="10" t="s">
        <v>13</v>
      </c>
      <c r="E143" s="11">
        <v>230.0</v>
      </c>
      <c r="F143" s="10" t="s">
        <v>14</v>
      </c>
      <c r="G143" s="28">
        <f t="shared" si="1"/>
        <v>1</v>
      </c>
    </row>
    <row r="144" hidden="1">
      <c r="A144" s="9">
        <v>44409.0</v>
      </c>
      <c r="B144" s="10" t="s">
        <v>69</v>
      </c>
      <c r="C144" s="10" t="s">
        <v>88</v>
      </c>
      <c r="D144" s="10" t="s">
        <v>22</v>
      </c>
      <c r="E144" s="11">
        <v>300.0</v>
      </c>
      <c r="F144" s="10" t="s">
        <v>18</v>
      </c>
      <c r="G144" s="28">
        <f t="shared" si="1"/>
        <v>1</v>
      </c>
    </row>
    <row r="145" hidden="1">
      <c r="A145" s="9">
        <v>44409.0</v>
      </c>
      <c r="B145" s="10" t="s">
        <v>69</v>
      </c>
      <c r="C145" s="10" t="s">
        <v>89</v>
      </c>
      <c r="D145" s="10" t="s">
        <v>27</v>
      </c>
      <c r="E145" s="11">
        <v>190.0</v>
      </c>
      <c r="F145" s="10" t="s">
        <v>14</v>
      </c>
      <c r="G145" s="28">
        <f t="shared" si="1"/>
        <v>1</v>
      </c>
    </row>
    <row r="146" hidden="1">
      <c r="A146" s="9">
        <v>44409.0</v>
      </c>
      <c r="B146" s="10" t="s">
        <v>69</v>
      </c>
      <c r="C146" s="10" t="s">
        <v>90</v>
      </c>
      <c r="D146" s="10" t="s">
        <v>17</v>
      </c>
      <c r="E146" s="11">
        <v>320.0</v>
      </c>
      <c r="F146" s="10" t="s">
        <v>18</v>
      </c>
      <c r="G146" s="28">
        <f t="shared" si="1"/>
        <v>1</v>
      </c>
    </row>
    <row r="147" hidden="1">
      <c r="A147" s="9">
        <v>44409.0</v>
      </c>
      <c r="B147" s="10" t="s">
        <v>69</v>
      </c>
      <c r="C147" s="10" t="s">
        <v>91</v>
      </c>
      <c r="D147" s="10" t="s">
        <v>19</v>
      </c>
      <c r="E147" s="11">
        <v>80.0</v>
      </c>
      <c r="F147" s="10" t="s">
        <v>14</v>
      </c>
      <c r="G147" s="28">
        <f t="shared" si="1"/>
        <v>1</v>
      </c>
    </row>
    <row r="148">
      <c r="A148" s="9">
        <v>44410.0</v>
      </c>
      <c r="B148" s="10" t="s">
        <v>9</v>
      </c>
      <c r="C148" s="10" t="s">
        <v>92</v>
      </c>
      <c r="D148" s="10" t="s">
        <v>13</v>
      </c>
      <c r="E148" s="11">
        <v>230.0</v>
      </c>
      <c r="F148" s="10" t="s">
        <v>14</v>
      </c>
      <c r="G148" s="28">
        <f t="shared" si="1"/>
        <v>2</v>
      </c>
    </row>
    <row r="149">
      <c r="A149" s="9">
        <v>44410.0</v>
      </c>
      <c r="B149" s="10" t="s">
        <v>9</v>
      </c>
      <c r="C149" s="10" t="s">
        <v>93</v>
      </c>
      <c r="D149" s="10" t="s">
        <v>27</v>
      </c>
      <c r="E149" s="11">
        <v>190.0</v>
      </c>
      <c r="F149" s="10" t="s">
        <v>14</v>
      </c>
      <c r="G149" s="28">
        <f t="shared" si="1"/>
        <v>2</v>
      </c>
    </row>
    <row r="150" hidden="1">
      <c r="A150" s="9">
        <v>44410.0</v>
      </c>
      <c r="B150" s="10" t="s">
        <v>23</v>
      </c>
      <c r="C150" s="10" t="s">
        <v>24</v>
      </c>
      <c r="D150" s="10" t="s">
        <v>30</v>
      </c>
      <c r="E150" s="11">
        <v>100.0</v>
      </c>
      <c r="F150" s="10" t="s">
        <v>31</v>
      </c>
      <c r="G150" s="28">
        <f t="shared" si="1"/>
        <v>2</v>
      </c>
    </row>
    <row r="151" hidden="1">
      <c r="A151" s="9">
        <v>44410.0</v>
      </c>
      <c r="B151" s="10" t="s">
        <v>23</v>
      </c>
      <c r="C151" s="10" t="s">
        <v>25</v>
      </c>
      <c r="D151" s="10" t="s">
        <v>13</v>
      </c>
      <c r="E151" s="11">
        <v>230.0</v>
      </c>
      <c r="F151" s="10" t="s">
        <v>14</v>
      </c>
      <c r="G151" s="28">
        <f t="shared" si="1"/>
        <v>2</v>
      </c>
    </row>
    <row r="152" hidden="1">
      <c r="A152" s="9">
        <v>44410.0</v>
      </c>
      <c r="B152" s="10" t="s">
        <v>23</v>
      </c>
      <c r="C152" s="10" t="s">
        <v>26</v>
      </c>
      <c r="D152" s="10" t="s">
        <v>19</v>
      </c>
      <c r="E152" s="11">
        <v>80.0</v>
      </c>
      <c r="F152" s="10" t="s">
        <v>14</v>
      </c>
      <c r="G152" s="28">
        <f t="shared" si="1"/>
        <v>2</v>
      </c>
    </row>
    <row r="153" hidden="1">
      <c r="A153" s="9">
        <v>44410.0</v>
      </c>
      <c r="B153" s="10" t="s">
        <v>23</v>
      </c>
      <c r="C153" s="10" t="s">
        <v>28</v>
      </c>
      <c r="D153" s="10" t="s">
        <v>36</v>
      </c>
      <c r="E153" s="11">
        <v>180.0</v>
      </c>
      <c r="F153" s="10" t="s">
        <v>12</v>
      </c>
      <c r="G153" s="28">
        <f t="shared" si="1"/>
        <v>2</v>
      </c>
    </row>
    <row r="154" hidden="1">
      <c r="A154" s="9">
        <v>44410.0</v>
      </c>
      <c r="B154" s="10" t="s">
        <v>23</v>
      </c>
      <c r="C154" s="10" t="s">
        <v>94</v>
      </c>
      <c r="D154" s="10" t="s">
        <v>30</v>
      </c>
      <c r="E154" s="11">
        <v>100.0</v>
      </c>
      <c r="F154" s="10" t="s">
        <v>31</v>
      </c>
      <c r="G154" s="28">
        <f t="shared" si="1"/>
        <v>2</v>
      </c>
    </row>
    <row r="155" hidden="1">
      <c r="A155" s="9">
        <v>44410.0</v>
      </c>
      <c r="B155" s="10" t="s">
        <v>23</v>
      </c>
      <c r="C155" s="10" t="s">
        <v>32</v>
      </c>
      <c r="D155" s="10" t="s">
        <v>22</v>
      </c>
      <c r="E155" s="11">
        <v>300.0</v>
      </c>
      <c r="F155" s="10" t="s">
        <v>18</v>
      </c>
      <c r="G155" s="28">
        <f t="shared" si="1"/>
        <v>2</v>
      </c>
    </row>
    <row r="156" hidden="1">
      <c r="A156" s="9">
        <v>44410.0</v>
      </c>
      <c r="B156" s="10" t="s">
        <v>23</v>
      </c>
      <c r="C156" s="10" t="s">
        <v>33</v>
      </c>
      <c r="D156" s="10" t="s">
        <v>13</v>
      </c>
      <c r="E156" s="11">
        <v>230.0</v>
      </c>
      <c r="F156" s="10" t="s">
        <v>14</v>
      </c>
      <c r="G156" s="28">
        <f t="shared" si="1"/>
        <v>2</v>
      </c>
    </row>
    <row r="157" hidden="1">
      <c r="A157" s="9">
        <v>44410.0</v>
      </c>
      <c r="B157" s="10" t="s">
        <v>23</v>
      </c>
      <c r="C157" s="10" t="s">
        <v>35</v>
      </c>
      <c r="D157" s="10" t="s">
        <v>11</v>
      </c>
      <c r="E157" s="11">
        <v>160.0</v>
      </c>
      <c r="F157" s="10" t="s">
        <v>12</v>
      </c>
      <c r="G157" s="28">
        <f t="shared" si="1"/>
        <v>2</v>
      </c>
    </row>
    <row r="158" hidden="1">
      <c r="A158" s="9">
        <v>44410.0</v>
      </c>
      <c r="B158" s="10" t="s">
        <v>23</v>
      </c>
      <c r="C158" s="10">
        <v>7742.0</v>
      </c>
      <c r="D158" s="10" t="s">
        <v>20</v>
      </c>
      <c r="E158" s="11">
        <v>220.0</v>
      </c>
      <c r="F158" s="10" t="s">
        <v>21</v>
      </c>
      <c r="G158" s="28">
        <f t="shared" si="1"/>
        <v>2</v>
      </c>
    </row>
    <row r="159" hidden="1">
      <c r="A159" s="9">
        <v>44410.0</v>
      </c>
      <c r="B159" s="10" t="s">
        <v>23</v>
      </c>
      <c r="C159" s="10">
        <v>8240.0</v>
      </c>
      <c r="D159" s="10" t="s">
        <v>27</v>
      </c>
      <c r="E159" s="11">
        <v>190.0</v>
      </c>
      <c r="F159" s="10" t="s">
        <v>14</v>
      </c>
      <c r="G159" s="28">
        <f t="shared" si="1"/>
        <v>2</v>
      </c>
    </row>
    <row r="160" hidden="1">
      <c r="A160" s="9">
        <v>44410.0</v>
      </c>
      <c r="B160" s="10" t="s">
        <v>23</v>
      </c>
      <c r="C160" s="10">
        <v>748.0</v>
      </c>
      <c r="D160" s="10" t="s">
        <v>30</v>
      </c>
      <c r="E160" s="11">
        <v>100.0</v>
      </c>
      <c r="F160" s="10" t="s">
        <v>31</v>
      </c>
      <c r="G160" s="28">
        <f t="shared" si="1"/>
        <v>2</v>
      </c>
    </row>
    <row r="161" hidden="1">
      <c r="A161" s="9">
        <v>44410.0</v>
      </c>
      <c r="B161" s="10" t="s">
        <v>23</v>
      </c>
      <c r="C161" s="10">
        <v>1041.0</v>
      </c>
      <c r="D161" s="10" t="s">
        <v>30</v>
      </c>
      <c r="E161" s="11">
        <v>100.0</v>
      </c>
      <c r="F161" s="10" t="s">
        <v>31</v>
      </c>
      <c r="G161" s="28">
        <f t="shared" si="1"/>
        <v>2</v>
      </c>
    </row>
    <row r="162" hidden="1">
      <c r="A162" s="9">
        <v>44410.0</v>
      </c>
      <c r="B162" s="10" t="s">
        <v>23</v>
      </c>
      <c r="C162" s="10">
        <v>6245.0</v>
      </c>
      <c r="D162" s="10" t="s">
        <v>36</v>
      </c>
      <c r="E162" s="11">
        <v>180.0</v>
      </c>
      <c r="F162" s="10" t="s">
        <v>12</v>
      </c>
      <c r="G162" s="28">
        <f t="shared" si="1"/>
        <v>2</v>
      </c>
    </row>
    <row r="163" hidden="1">
      <c r="A163" s="9">
        <v>44410.0</v>
      </c>
      <c r="B163" s="10" t="s">
        <v>23</v>
      </c>
      <c r="C163" s="10" t="s">
        <v>95</v>
      </c>
      <c r="D163" s="10" t="s">
        <v>22</v>
      </c>
      <c r="E163" s="11">
        <v>300.0</v>
      </c>
      <c r="F163" s="10" t="s">
        <v>18</v>
      </c>
      <c r="G163" s="28">
        <f t="shared" si="1"/>
        <v>2</v>
      </c>
    </row>
    <row r="164" hidden="1">
      <c r="A164" s="9">
        <v>44410.0</v>
      </c>
      <c r="B164" s="10" t="s">
        <v>23</v>
      </c>
      <c r="C164" s="10" t="s">
        <v>37</v>
      </c>
      <c r="D164" s="10" t="s">
        <v>30</v>
      </c>
      <c r="E164" s="11">
        <v>100.0</v>
      </c>
      <c r="F164" s="10" t="s">
        <v>31</v>
      </c>
      <c r="G164" s="28">
        <f t="shared" si="1"/>
        <v>2</v>
      </c>
    </row>
    <row r="165" hidden="1">
      <c r="A165" s="9">
        <v>44410.0</v>
      </c>
      <c r="B165" s="10" t="s">
        <v>23</v>
      </c>
      <c r="C165" s="10" t="s">
        <v>96</v>
      </c>
      <c r="D165" s="10" t="s">
        <v>30</v>
      </c>
      <c r="E165" s="11">
        <v>100.0</v>
      </c>
      <c r="F165" s="10" t="s">
        <v>31</v>
      </c>
      <c r="G165" s="28">
        <f t="shared" si="1"/>
        <v>2</v>
      </c>
    </row>
    <row r="166" hidden="1">
      <c r="A166" s="9">
        <v>44410.0</v>
      </c>
      <c r="B166" s="10" t="s">
        <v>40</v>
      </c>
      <c r="C166" s="10">
        <v>4640.0</v>
      </c>
      <c r="D166" s="10" t="s">
        <v>13</v>
      </c>
      <c r="E166" s="11">
        <v>230.0</v>
      </c>
      <c r="F166" s="10" t="s">
        <v>14</v>
      </c>
      <c r="G166" s="28">
        <f t="shared" si="1"/>
        <v>2</v>
      </c>
    </row>
    <row r="167" hidden="1">
      <c r="A167" s="9">
        <v>44410.0</v>
      </c>
      <c r="B167" s="10" t="s">
        <v>97</v>
      </c>
      <c r="C167" s="16">
        <v>1.0E46</v>
      </c>
      <c r="D167" s="10" t="s">
        <v>19</v>
      </c>
      <c r="E167" s="11">
        <v>80.0</v>
      </c>
      <c r="F167" s="10" t="s">
        <v>14</v>
      </c>
      <c r="G167" s="28">
        <f t="shared" si="1"/>
        <v>2</v>
      </c>
    </row>
    <row r="168" hidden="1">
      <c r="A168" s="9">
        <v>44410.0</v>
      </c>
      <c r="B168" s="10" t="s">
        <v>97</v>
      </c>
      <c r="C168" s="10" t="s">
        <v>98</v>
      </c>
      <c r="D168" s="10" t="s">
        <v>34</v>
      </c>
      <c r="E168" s="11">
        <v>250.0</v>
      </c>
      <c r="F168" s="10" t="s">
        <v>14</v>
      </c>
      <c r="G168" s="28">
        <f t="shared" si="1"/>
        <v>2</v>
      </c>
    </row>
    <row r="169" hidden="1">
      <c r="A169" s="9">
        <v>44410.0</v>
      </c>
      <c r="B169" s="10" t="s">
        <v>97</v>
      </c>
      <c r="C169" s="10" t="s">
        <v>99</v>
      </c>
      <c r="D169" s="10" t="s">
        <v>13</v>
      </c>
      <c r="E169" s="11">
        <v>230.0</v>
      </c>
      <c r="F169" s="10" t="s">
        <v>14</v>
      </c>
      <c r="G169" s="28">
        <f t="shared" si="1"/>
        <v>2</v>
      </c>
    </row>
    <row r="170" hidden="1">
      <c r="A170" s="9">
        <v>44410.0</v>
      </c>
      <c r="B170" s="10" t="s">
        <v>97</v>
      </c>
      <c r="C170" s="16">
        <v>4.0E47</v>
      </c>
      <c r="D170" s="10" t="s">
        <v>36</v>
      </c>
      <c r="E170" s="11">
        <v>180.0</v>
      </c>
      <c r="F170" s="10" t="s">
        <v>12</v>
      </c>
      <c r="G170" s="28">
        <f t="shared" si="1"/>
        <v>2</v>
      </c>
    </row>
    <row r="171" hidden="1">
      <c r="A171" s="9">
        <v>44410.0</v>
      </c>
      <c r="B171" s="10" t="s">
        <v>97</v>
      </c>
      <c r="C171" s="10" t="s">
        <v>100</v>
      </c>
      <c r="D171" s="10" t="s">
        <v>30</v>
      </c>
      <c r="E171" s="11">
        <v>100.0</v>
      </c>
      <c r="F171" s="10" t="s">
        <v>31</v>
      </c>
      <c r="G171" s="28">
        <f t="shared" si="1"/>
        <v>2</v>
      </c>
    </row>
    <row r="172" hidden="1">
      <c r="A172" s="9">
        <v>44410.0</v>
      </c>
      <c r="B172" s="10" t="s">
        <v>97</v>
      </c>
      <c r="C172" s="10" t="s">
        <v>101</v>
      </c>
      <c r="D172" s="10" t="s">
        <v>11</v>
      </c>
      <c r="E172" s="11">
        <v>160.0</v>
      </c>
      <c r="F172" s="10" t="s">
        <v>12</v>
      </c>
      <c r="G172" s="28">
        <f t="shared" si="1"/>
        <v>2</v>
      </c>
    </row>
    <row r="173" hidden="1">
      <c r="A173" s="9">
        <v>44410.0</v>
      </c>
      <c r="B173" s="10" t="s">
        <v>97</v>
      </c>
      <c r="C173" s="10" t="s">
        <v>102</v>
      </c>
      <c r="D173" s="10" t="s">
        <v>22</v>
      </c>
      <c r="E173" s="11">
        <v>300.0</v>
      </c>
      <c r="F173" s="10" t="s">
        <v>18</v>
      </c>
      <c r="G173" s="28">
        <f t="shared" si="1"/>
        <v>2</v>
      </c>
    </row>
    <row r="174" hidden="1">
      <c r="A174" s="9">
        <v>44410.0</v>
      </c>
      <c r="B174" s="10" t="s">
        <v>97</v>
      </c>
      <c r="C174" s="10">
        <v>1544.0</v>
      </c>
      <c r="D174" s="10" t="s">
        <v>22</v>
      </c>
      <c r="E174" s="11">
        <v>300.0</v>
      </c>
      <c r="F174" s="10" t="s">
        <v>18</v>
      </c>
      <c r="G174" s="28">
        <f t="shared" si="1"/>
        <v>2</v>
      </c>
    </row>
    <row r="175" hidden="1">
      <c r="A175" s="9">
        <v>44410.0</v>
      </c>
      <c r="B175" s="10" t="s">
        <v>97</v>
      </c>
      <c r="C175" s="10">
        <v>4340.0</v>
      </c>
      <c r="D175" s="10" t="s">
        <v>22</v>
      </c>
      <c r="E175" s="11">
        <v>300.0</v>
      </c>
      <c r="F175" s="10" t="s">
        <v>18</v>
      </c>
      <c r="G175" s="28">
        <f t="shared" si="1"/>
        <v>2</v>
      </c>
    </row>
    <row r="176" hidden="1">
      <c r="A176" s="9">
        <v>44410.0</v>
      </c>
      <c r="B176" s="10" t="s">
        <v>97</v>
      </c>
      <c r="C176" s="10">
        <v>8041.0</v>
      </c>
      <c r="D176" s="10" t="s">
        <v>22</v>
      </c>
      <c r="E176" s="11">
        <v>300.0</v>
      </c>
      <c r="F176" s="10" t="s">
        <v>18</v>
      </c>
      <c r="G176" s="28">
        <f t="shared" si="1"/>
        <v>2</v>
      </c>
    </row>
    <row r="177" hidden="1">
      <c r="A177" s="9">
        <v>44410.0</v>
      </c>
      <c r="B177" s="10" t="s">
        <v>97</v>
      </c>
      <c r="C177" s="10" t="s">
        <v>103</v>
      </c>
      <c r="D177" s="10" t="s">
        <v>34</v>
      </c>
      <c r="E177" s="11">
        <v>250.0</v>
      </c>
      <c r="F177" s="10" t="s">
        <v>14</v>
      </c>
      <c r="G177" s="28">
        <f t="shared" si="1"/>
        <v>2</v>
      </c>
    </row>
    <row r="178" hidden="1">
      <c r="A178" s="9">
        <v>44410.0</v>
      </c>
      <c r="B178" s="10" t="s">
        <v>97</v>
      </c>
      <c r="C178" s="10" t="s">
        <v>104</v>
      </c>
      <c r="D178" s="10" t="s">
        <v>34</v>
      </c>
      <c r="E178" s="11">
        <v>250.0</v>
      </c>
      <c r="F178" s="10" t="s">
        <v>14</v>
      </c>
      <c r="G178" s="28">
        <f t="shared" si="1"/>
        <v>2</v>
      </c>
    </row>
    <row r="179" hidden="1">
      <c r="A179" s="9">
        <v>44410.0</v>
      </c>
      <c r="B179" s="10" t="s">
        <v>97</v>
      </c>
      <c r="C179" s="10" t="s">
        <v>105</v>
      </c>
      <c r="D179" s="10" t="s">
        <v>36</v>
      </c>
      <c r="E179" s="11">
        <v>180.0</v>
      </c>
      <c r="F179" s="10" t="s">
        <v>12</v>
      </c>
      <c r="G179" s="28">
        <f t="shared" si="1"/>
        <v>2</v>
      </c>
    </row>
    <row r="180" hidden="1">
      <c r="A180" s="9">
        <v>44410.0</v>
      </c>
      <c r="B180" s="10" t="s">
        <v>97</v>
      </c>
      <c r="C180" s="10">
        <v>6145.0</v>
      </c>
      <c r="D180" s="10" t="s">
        <v>22</v>
      </c>
      <c r="E180" s="11">
        <v>300.0</v>
      </c>
      <c r="F180" s="10" t="s">
        <v>18</v>
      </c>
      <c r="G180" s="28">
        <f t="shared" si="1"/>
        <v>2</v>
      </c>
    </row>
    <row r="181" hidden="1">
      <c r="A181" s="9">
        <v>44410.0</v>
      </c>
      <c r="B181" s="10" t="s">
        <v>97</v>
      </c>
      <c r="C181" s="10">
        <v>5049.0</v>
      </c>
      <c r="D181" s="10" t="s">
        <v>22</v>
      </c>
      <c r="E181" s="11">
        <v>300.0</v>
      </c>
      <c r="F181" s="10" t="s">
        <v>18</v>
      </c>
      <c r="G181" s="28">
        <f t="shared" si="1"/>
        <v>2</v>
      </c>
    </row>
    <row r="182" hidden="1">
      <c r="A182" s="9">
        <v>44410.0</v>
      </c>
      <c r="B182" s="10" t="s">
        <v>97</v>
      </c>
      <c r="C182" s="10">
        <v>1342.0</v>
      </c>
      <c r="D182" s="10" t="s">
        <v>20</v>
      </c>
      <c r="E182" s="11">
        <v>220.0</v>
      </c>
      <c r="F182" s="10" t="s">
        <v>21</v>
      </c>
      <c r="G182" s="28">
        <f t="shared" si="1"/>
        <v>2</v>
      </c>
    </row>
    <row r="183" hidden="1">
      <c r="A183" s="9">
        <v>44410.0</v>
      </c>
      <c r="B183" s="10" t="s">
        <v>97</v>
      </c>
      <c r="C183" s="10" t="s">
        <v>106</v>
      </c>
      <c r="D183" s="10" t="s">
        <v>17</v>
      </c>
      <c r="E183" s="11">
        <v>320.0</v>
      </c>
      <c r="F183" s="10" t="s">
        <v>18</v>
      </c>
      <c r="G183" s="28">
        <f t="shared" si="1"/>
        <v>2</v>
      </c>
    </row>
    <row r="184" hidden="1">
      <c r="A184" s="9">
        <v>44410.0</v>
      </c>
      <c r="B184" s="10" t="s">
        <v>97</v>
      </c>
      <c r="C184" s="10" t="s">
        <v>107</v>
      </c>
      <c r="D184" s="10" t="s">
        <v>27</v>
      </c>
      <c r="E184" s="11">
        <v>190.0</v>
      </c>
      <c r="F184" s="10" t="s">
        <v>14</v>
      </c>
      <c r="G184" s="28">
        <f t="shared" si="1"/>
        <v>2</v>
      </c>
    </row>
    <row r="185" hidden="1">
      <c r="A185" s="9">
        <v>44410.0</v>
      </c>
      <c r="B185" s="10" t="s">
        <v>97</v>
      </c>
      <c r="C185" s="10" t="s">
        <v>108</v>
      </c>
      <c r="D185" s="10" t="s">
        <v>27</v>
      </c>
      <c r="E185" s="11">
        <v>190.0</v>
      </c>
      <c r="F185" s="10" t="s">
        <v>14</v>
      </c>
      <c r="G185" s="28">
        <f t="shared" si="1"/>
        <v>2</v>
      </c>
    </row>
    <row r="186" hidden="1">
      <c r="A186" s="9">
        <v>44410.0</v>
      </c>
      <c r="B186" s="10" t="s">
        <v>97</v>
      </c>
      <c r="C186" s="10" t="s">
        <v>109</v>
      </c>
      <c r="D186" s="10" t="s">
        <v>13</v>
      </c>
      <c r="E186" s="11">
        <v>230.0</v>
      </c>
      <c r="F186" s="10" t="s">
        <v>14</v>
      </c>
      <c r="G186" s="28">
        <f t="shared" si="1"/>
        <v>2</v>
      </c>
    </row>
    <row r="187" hidden="1">
      <c r="A187" s="9">
        <v>44410.0</v>
      </c>
      <c r="B187" s="10" t="s">
        <v>97</v>
      </c>
      <c r="C187" s="10" t="s">
        <v>110</v>
      </c>
      <c r="D187" s="10" t="s">
        <v>11</v>
      </c>
      <c r="E187" s="11">
        <v>160.0</v>
      </c>
      <c r="F187" s="10" t="s">
        <v>12</v>
      </c>
      <c r="G187" s="28">
        <f t="shared" si="1"/>
        <v>2</v>
      </c>
    </row>
    <row r="188" hidden="1">
      <c r="A188" s="9">
        <v>44410.0</v>
      </c>
      <c r="B188" s="10" t="s">
        <v>97</v>
      </c>
      <c r="C188" s="10" t="s">
        <v>111</v>
      </c>
      <c r="D188" s="10" t="s">
        <v>27</v>
      </c>
      <c r="E188" s="11">
        <v>190.0</v>
      </c>
      <c r="F188" s="10" t="s">
        <v>14</v>
      </c>
      <c r="G188" s="28">
        <f t="shared" si="1"/>
        <v>2</v>
      </c>
    </row>
    <row r="189" hidden="1">
      <c r="A189" s="9">
        <v>44410.0</v>
      </c>
      <c r="B189" s="10" t="s">
        <v>97</v>
      </c>
      <c r="C189" s="10" t="s">
        <v>112</v>
      </c>
      <c r="D189" s="10" t="s">
        <v>22</v>
      </c>
      <c r="E189" s="11">
        <v>300.0</v>
      </c>
      <c r="F189" s="10" t="s">
        <v>18</v>
      </c>
      <c r="G189" s="28">
        <f t="shared" si="1"/>
        <v>2</v>
      </c>
    </row>
    <row r="190" hidden="1">
      <c r="A190" s="9">
        <v>44410.0</v>
      </c>
      <c r="B190" s="10" t="s">
        <v>113</v>
      </c>
      <c r="C190" s="10">
        <v>7940.0</v>
      </c>
      <c r="D190" s="10" t="s">
        <v>27</v>
      </c>
      <c r="E190" s="11">
        <v>190.0</v>
      </c>
      <c r="F190" s="10" t="s">
        <v>14</v>
      </c>
      <c r="G190" s="28">
        <f t="shared" si="1"/>
        <v>2</v>
      </c>
    </row>
    <row r="191" hidden="1">
      <c r="A191" s="9">
        <v>44410.0</v>
      </c>
      <c r="B191" s="10" t="s">
        <v>113</v>
      </c>
      <c r="C191" s="10">
        <v>7940.0</v>
      </c>
      <c r="D191" s="10" t="s">
        <v>36</v>
      </c>
      <c r="E191" s="11">
        <v>180.0</v>
      </c>
      <c r="F191" s="10" t="s">
        <v>12</v>
      </c>
      <c r="G191" s="28">
        <f t="shared" si="1"/>
        <v>2</v>
      </c>
    </row>
    <row r="192" hidden="1">
      <c r="A192" s="9">
        <v>44410.0</v>
      </c>
      <c r="B192" s="10" t="s">
        <v>113</v>
      </c>
      <c r="C192" s="10">
        <v>7940.0</v>
      </c>
      <c r="D192" s="10" t="s">
        <v>11</v>
      </c>
      <c r="E192" s="11">
        <v>160.0</v>
      </c>
      <c r="F192" s="10" t="s">
        <v>12</v>
      </c>
      <c r="G192" s="28">
        <f t="shared" si="1"/>
        <v>2</v>
      </c>
    </row>
    <row r="193" hidden="1">
      <c r="A193" s="9">
        <v>44410.0</v>
      </c>
      <c r="B193" s="10" t="s">
        <v>113</v>
      </c>
      <c r="C193" s="10">
        <v>7940.0</v>
      </c>
      <c r="D193" s="10" t="s">
        <v>13</v>
      </c>
      <c r="E193" s="11">
        <v>230.0</v>
      </c>
      <c r="F193" s="10" t="s">
        <v>14</v>
      </c>
      <c r="G193" s="28">
        <f t="shared" si="1"/>
        <v>2</v>
      </c>
    </row>
    <row r="194" hidden="1">
      <c r="A194" s="9">
        <v>44410.0</v>
      </c>
      <c r="B194" s="10" t="s">
        <v>113</v>
      </c>
      <c r="C194" s="10">
        <v>7940.0</v>
      </c>
      <c r="D194" s="10" t="s">
        <v>17</v>
      </c>
      <c r="E194" s="11">
        <v>320.0</v>
      </c>
      <c r="F194" s="10" t="s">
        <v>18</v>
      </c>
      <c r="G194" s="28">
        <f t="shared" si="1"/>
        <v>2</v>
      </c>
    </row>
    <row r="195" hidden="1">
      <c r="A195" s="9">
        <v>44410.0</v>
      </c>
      <c r="B195" s="10" t="s">
        <v>113</v>
      </c>
      <c r="C195" s="10">
        <v>7940.0</v>
      </c>
      <c r="D195" s="10" t="s">
        <v>30</v>
      </c>
      <c r="E195" s="11">
        <v>100.0</v>
      </c>
      <c r="F195" s="10" t="s">
        <v>31</v>
      </c>
      <c r="G195" s="28">
        <f t="shared" si="1"/>
        <v>2</v>
      </c>
    </row>
    <row r="196" hidden="1">
      <c r="A196" s="9">
        <v>44410.0</v>
      </c>
      <c r="B196" s="10" t="s">
        <v>113</v>
      </c>
      <c r="C196" s="10">
        <v>7940.0</v>
      </c>
      <c r="D196" s="10" t="s">
        <v>34</v>
      </c>
      <c r="E196" s="11">
        <v>250.0</v>
      </c>
      <c r="F196" s="10" t="s">
        <v>14</v>
      </c>
      <c r="G196" s="28">
        <f t="shared" si="1"/>
        <v>2</v>
      </c>
    </row>
    <row r="197" hidden="1">
      <c r="A197" s="9">
        <v>44410.0</v>
      </c>
      <c r="B197" s="10" t="s">
        <v>113</v>
      </c>
      <c r="C197" s="10">
        <v>7940.0</v>
      </c>
      <c r="D197" s="10" t="s">
        <v>19</v>
      </c>
      <c r="E197" s="11">
        <v>80.0</v>
      </c>
      <c r="F197" s="10" t="s">
        <v>14</v>
      </c>
      <c r="G197" s="28">
        <f t="shared" si="1"/>
        <v>2</v>
      </c>
    </row>
    <row r="198" hidden="1">
      <c r="A198" s="9">
        <v>44410.0</v>
      </c>
      <c r="B198" s="10" t="s">
        <v>113</v>
      </c>
      <c r="C198" s="10">
        <v>7940.0</v>
      </c>
      <c r="D198" s="10" t="s">
        <v>20</v>
      </c>
      <c r="E198" s="11">
        <v>220.0</v>
      </c>
      <c r="F198" s="10" t="s">
        <v>21</v>
      </c>
      <c r="G198" s="28">
        <f t="shared" si="1"/>
        <v>2</v>
      </c>
    </row>
    <row r="199" hidden="1">
      <c r="A199" s="9">
        <v>44410.0</v>
      </c>
      <c r="B199" s="10" t="s">
        <v>113</v>
      </c>
      <c r="C199" s="10">
        <v>7940.0</v>
      </c>
      <c r="D199" s="10" t="s">
        <v>22</v>
      </c>
      <c r="E199" s="11">
        <v>300.0</v>
      </c>
      <c r="F199" s="10" t="s">
        <v>18</v>
      </c>
      <c r="G199" s="28">
        <f t="shared" si="1"/>
        <v>2</v>
      </c>
    </row>
    <row r="200" hidden="1">
      <c r="A200" s="9">
        <v>44410.0</v>
      </c>
      <c r="B200" s="10" t="s">
        <v>114</v>
      </c>
      <c r="C200" s="10">
        <v>5043.0</v>
      </c>
      <c r="D200" s="10" t="s">
        <v>36</v>
      </c>
      <c r="E200" s="11">
        <v>180.0</v>
      </c>
      <c r="F200" s="10" t="s">
        <v>12</v>
      </c>
      <c r="G200" s="28">
        <f t="shared" si="1"/>
        <v>2</v>
      </c>
    </row>
    <row r="201" hidden="1">
      <c r="A201" s="9">
        <v>44410.0</v>
      </c>
      <c r="B201" s="10" t="s">
        <v>114</v>
      </c>
      <c r="C201" s="10">
        <v>5043.0</v>
      </c>
      <c r="D201" s="10" t="s">
        <v>11</v>
      </c>
      <c r="E201" s="11">
        <v>160.0</v>
      </c>
      <c r="F201" s="10" t="s">
        <v>12</v>
      </c>
      <c r="G201" s="28">
        <f t="shared" si="1"/>
        <v>2</v>
      </c>
    </row>
    <row r="202" hidden="1">
      <c r="A202" s="9">
        <v>44410.0</v>
      </c>
      <c r="B202" s="10" t="s">
        <v>114</v>
      </c>
      <c r="C202" s="10">
        <v>5043.0</v>
      </c>
      <c r="D202" s="10" t="s">
        <v>13</v>
      </c>
      <c r="E202" s="11">
        <v>230.0</v>
      </c>
      <c r="F202" s="10" t="s">
        <v>14</v>
      </c>
      <c r="G202" s="28">
        <f t="shared" si="1"/>
        <v>2</v>
      </c>
    </row>
    <row r="203" hidden="1">
      <c r="A203" s="9">
        <v>44410.0</v>
      </c>
      <c r="B203" s="10" t="s">
        <v>114</v>
      </c>
      <c r="C203" s="10">
        <v>5043.0</v>
      </c>
      <c r="D203" s="10" t="s">
        <v>17</v>
      </c>
      <c r="E203" s="11">
        <v>320.0</v>
      </c>
      <c r="F203" s="10" t="s">
        <v>18</v>
      </c>
      <c r="G203" s="28">
        <f t="shared" si="1"/>
        <v>2</v>
      </c>
    </row>
    <row r="204" hidden="1">
      <c r="A204" s="9">
        <v>44410.0</v>
      </c>
      <c r="B204" s="10" t="s">
        <v>114</v>
      </c>
      <c r="C204" s="10">
        <v>5043.0</v>
      </c>
      <c r="D204" s="10" t="s">
        <v>30</v>
      </c>
      <c r="E204" s="11">
        <v>100.0</v>
      </c>
      <c r="F204" s="10" t="s">
        <v>31</v>
      </c>
      <c r="G204" s="28">
        <f t="shared" si="1"/>
        <v>2</v>
      </c>
    </row>
    <row r="205" hidden="1">
      <c r="A205" s="9">
        <v>44410.0</v>
      </c>
      <c r="B205" s="10" t="s">
        <v>114</v>
      </c>
      <c r="C205" s="10">
        <v>5043.0</v>
      </c>
      <c r="D205" s="10" t="s">
        <v>34</v>
      </c>
      <c r="E205" s="11">
        <v>250.0</v>
      </c>
      <c r="F205" s="10" t="s">
        <v>14</v>
      </c>
      <c r="G205" s="28">
        <f t="shared" si="1"/>
        <v>2</v>
      </c>
    </row>
    <row r="206" hidden="1">
      <c r="A206" s="9">
        <v>44410.0</v>
      </c>
      <c r="B206" s="10" t="s">
        <v>115</v>
      </c>
      <c r="C206" s="10" t="s">
        <v>116</v>
      </c>
      <c r="D206" s="10" t="s">
        <v>34</v>
      </c>
      <c r="E206" s="11">
        <v>250.0</v>
      </c>
      <c r="F206" s="10" t="s">
        <v>14</v>
      </c>
      <c r="G206" s="28">
        <f t="shared" si="1"/>
        <v>2</v>
      </c>
    </row>
    <row r="207" hidden="1">
      <c r="A207" s="9">
        <v>44410.0</v>
      </c>
      <c r="B207" s="10" t="s">
        <v>115</v>
      </c>
      <c r="C207" s="16">
        <v>9.0E42</v>
      </c>
      <c r="D207" s="10" t="s">
        <v>36</v>
      </c>
      <c r="E207" s="11">
        <v>180.0</v>
      </c>
      <c r="F207" s="10" t="s">
        <v>12</v>
      </c>
      <c r="G207" s="28">
        <f t="shared" si="1"/>
        <v>2</v>
      </c>
    </row>
    <row r="208" hidden="1">
      <c r="A208" s="9">
        <v>44410.0</v>
      </c>
      <c r="B208" s="10" t="s">
        <v>115</v>
      </c>
      <c r="C208" s="10" t="s">
        <v>117</v>
      </c>
      <c r="D208" s="10" t="s">
        <v>22</v>
      </c>
      <c r="E208" s="11">
        <v>300.0</v>
      </c>
      <c r="F208" s="10" t="s">
        <v>18</v>
      </c>
      <c r="G208" s="28">
        <f t="shared" si="1"/>
        <v>2</v>
      </c>
    </row>
    <row r="209" hidden="1">
      <c r="A209" s="9">
        <v>44410.0</v>
      </c>
      <c r="B209" s="10" t="s">
        <v>115</v>
      </c>
      <c r="C209" s="10">
        <v>8647.0</v>
      </c>
      <c r="D209" s="10" t="s">
        <v>11</v>
      </c>
      <c r="E209" s="11">
        <v>160.0</v>
      </c>
      <c r="F209" s="10" t="s">
        <v>12</v>
      </c>
      <c r="G209" s="28">
        <f t="shared" si="1"/>
        <v>2</v>
      </c>
    </row>
    <row r="210" hidden="1">
      <c r="A210" s="9">
        <v>44410.0</v>
      </c>
      <c r="B210" s="10" t="s">
        <v>115</v>
      </c>
      <c r="C210" s="10" t="s">
        <v>118</v>
      </c>
      <c r="D210" s="10" t="s">
        <v>22</v>
      </c>
      <c r="E210" s="11">
        <v>300.0</v>
      </c>
      <c r="F210" s="10" t="s">
        <v>18</v>
      </c>
      <c r="G210" s="28">
        <f t="shared" si="1"/>
        <v>2</v>
      </c>
    </row>
    <row r="211" hidden="1">
      <c r="A211" s="9">
        <v>44410.0</v>
      </c>
      <c r="B211" s="10" t="s">
        <v>115</v>
      </c>
      <c r="C211" s="10" t="s">
        <v>119</v>
      </c>
      <c r="D211" s="10" t="s">
        <v>30</v>
      </c>
      <c r="E211" s="11">
        <v>100.0</v>
      </c>
      <c r="F211" s="10" t="s">
        <v>31</v>
      </c>
      <c r="G211" s="28">
        <f t="shared" si="1"/>
        <v>2</v>
      </c>
    </row>
    <row r="212" hidden="1">
      <c r="A212" s="9">
        <v>44410.0</v>
      </c>
      <c r="B212" s="10" t="s">
        <v>115</v>
      </c>
      <c r="C212" s="10" t="s">
        <v>120</v>
      </c>
      <c r="D212" s="10" t="s">
        <v>11</v>
      </c>
      <c r="E212" s="11">
        <v>160.0</v>
      </c>
      <c r="F212" s="10" t="s">
        <v>12</v>
      </c>
      <c r="G212" s="28">
        <f t="shared" si="1"/>
        <v>2</v>
      </c>
    </row>
    <row r="213" hidden="1">
      <c r="A213" s="9">
        <v>44410.0</v>
      </c>
      <c r="B213" s="10" t="s">
        <v>115</v>
      </c>
      <c r="C213" s="10" t="s">
        <v>121</v>
      </c>
      <c r="D213" s="10" t="s">
        <v>22</v>
      </c>
      <c r="E213" s="11">
        <v>300.0</v>
      </c>
      <c r="F213" s="10" t="s">
        <v>18</v>
      </c>
      <c r="G213" s="28">
        <f t="shared" si="1"/>
        <v>2</v>
      </c>
    </row>
    <row r="214" hidden="1">
      <c r="A214" s="9">
        <v>44410.0</v>
      </c>
      <c r="B214" s="10" t="s">
        <v>122</v>
      </c>
      <c r="C214" s="10" t="s">
        <v>123</v>
      </c>
      <c r="D214" s="10" t="s">
        <v>30</v>
      </c>
      <c r="E214" s="11">
        <v>100.0</v>
      </c>
      <c r="F214" s="10" t="s">
        <v>31</v>
      </c>
      <c r="G214" s="28">
        <f t="shared" si="1"/>
        <v>2</v>
      </c>
    </row>
    <row r="215" hidden="1">
      <c r="A215" s="9">
        <v>44410.0</v>
      </c>
      <c r="B215" s="10" t="s">
        <v>122</v>
      </c>
      <c r="C215" s="10" t="s">
        <v>124</v>
      </c>
      <c r="D215" s="10" t="s">
        <v>11</v>
      </c>
      <c r="E215" s="11">
        <v>160.0</v>
      </c>
      <c r="F215" s="10" t="s">
        <v>12</v>
      </c>
      <c r="G215" s="28">
        <f t="shared" si="1"/>
        <v>2</v>
      </c>
    </row>
    <row r="216" hidden="1">
      <c r="A216" s="9">
        <v>44410.0</v>
      </c>
      <c r="B216" s="10" t="s">
        <v>122</v>
      </c>
      <c r="C216" s="10" t="s">
        <v>125</v>
      </c>
      <c r="D216" s="10" t="s">
        <v>11</v>
      </c>
      <c r="E216" s="11">
        <v>160.0</v>
      </c>
      <c r="F216" s="10" t="s">
        <v>12</v>
      </c>
      <c r="G216" s="28">
        <f t="shared" si="1"/>
        <v>2</v>
      </c>
    </row>
    <row r="217" hidden="1">
      <c r="A217" s="9">
        <v>44410.0</v>
      </c>
      <c r="B217" s="10" t="s">
        <v>122</v>
      </c>
      <c r="C217" s="10" t="s">
        <v>126</v>
      </c>
      <c r="D217" s="10" t="s">
        <v>30</v>
      </c>
      <c r="E217" s="11">
        <v>100.0</v>
      </c>
      <c r="F217" s="10" t="s">
        <v>31</v>
      </c>
      <c r="G217" s="28">
        <f t="shared" si="1"/>
        <v>2</v>
      </c>
    </row>
    <row r="218" hidden="1">
      <c r="A218" s="9">
        <v>44410.0</v>
      </c>
      <c r="B218" s="10" t="s">
        <v>122</v>
      </c>
      <c r="C218" s="10" t="s">
        <v>127</v>
      </c>
      <c r="D218" s="10" t="s">
        <v>30</v>
      </c>
      <c r="E218" s="11">
        <v>100.0</v>
      </c>
      <c r="F218" s="10" t="s">
        <v>31</v>
      </c>
      <c r="G218" s="28">
        <f t="shared" si="1"/>
        <v>2</v>
      </c>
    </row>
    <row r="219" hidden="1">
      <c r="A219" s="9">
        <v>44410.0</v>
      </c>
      <c r="B219" s="10" t="s">
        <v>122</v>
      </c>
      <c r="C219" s="10" t="s">
        <v>128</v>
      </c>
      <c r="D219" s="10" t="s">
        <v>13</v>
      </c>
      <c r="E219" s="11">
        <v>230.0</v>
      </c>
      <c r="F219" s="10" t="s">
        <v>14</v>
      </c>
      <c r="G219" s="28">
        <f t="shared" si="1"/>
        <v>2</v>
      </c>
    </row>
    <row r="220" hidden="1">
      <c r="A220" s="9">
        <v>44410.0</v>
      </c>
      <c r="B220" s="10" t="s">
        <v>122</v>
      </c>
      <c r="C220" s="10" t="s">
        <v>129</v>
      </c>
      <c r="D220" s="10" t="s">
        <v>22</v>
      </c>
      <c r="E220" s="11">
        <v>300.0</v>
      </c>
      <c r="F220" s="10" t="s">
        <v>18</v>
      </c>
      <c r="G220" s="28">
        <f t="shared" si="1"/>
        <v>2</v>
      </c>
    </row>
    <row r="221" hidden="1">
      <c r="A221" s="9">
        <v>44410.0</v>
      </c>
      <c r="B221" s="10" t="s">
        <v>15</v>
      </c>
      <c r="C221" s="10" t="s">
        <v>130</v>
      </c>
      <c r="D221" s="10" t="s">
        <v>13</v>
      </c>
      <c r="E221" s="11">
        <v>230.0</v>
      </c>
      <c r="F221" s="10" t="s">
        <v>14</v>
      </c>
      <c r="G221" s="28">
        <f t="shared" si="1"/>
        <v>2</v>
      </c>
    </row>
    <row r="222" hidden="1">
      <c r="A222" s="9">
        <v>44410.0</v>
      </c>
      <c r="B222" s="10" t="s">
        <v>15</v>
      </c>
      <c r="C222" s="10" t="s">
        <v>131</v>
      </c>
      <c r="D222" s="10" t="s">
        <v>27</v>
      </c>
      <c r="E222" s="11">
        <v>190.0</v>
      </c>
      <c r="F222" s="10" t="s">
        <v>14</v>
      </c>
      <c r="G222" s="28">
        <f t="shared" si="1"/>
        <v>2</v>
      </c>
    </row>
    <row r="223" hidden="1">
      <c r="A223" s="9">
        <v>44410.0</v>
      </c>
      <c r="B223" s="10" t="s">
        <v>15</v>
      </c>
      <c r="C223" s="10" t="s">
        <v>132</v>
      </c>
      <c r="D223" s="10" t="s">
        <v>36</v>
      </c>
      <c r="E223" s="11">
        <v>180.0</v>
      </c>
      <c r="F223" s="10" t="s">
        <v>12</v>
      </c>
      <c r="G223" s="28">
        <f t="shared" si="1"/>
        <v>2</v>
      </c>
    </row>
    <row r="224" hidden="1">
      <c r="A224" s="9">
        <v>44410.0</v>
      </c>
      <c r="B224" s="10" t="s">
        <v>15</v>
      </c>
      <c r="C224" s="16">
        <v>5.0E49</v>
      </c>
      <c r="D224" s="10" t="s">
        <v>13</v>
      </c>
      <c r="E224" s="11">
        <v>230.0</v>
      </c>
      <c r="F224" s="10" t="s">
        <v>14</v>
      </c>
      <c r="G224" s="28">
        <f t="shared" si="1"/>
        <v>2</v>
      </c>
    </row>
    <row r="225" hidden="1">
      <c r="A225" s="9">
        <v>44410.0</v>
      </c>
      <c r="B225" s="10" t="s">
        <v>15</v>
      </c>
      <c r="C225" s="10" t="s">
        <v>133</v>
      </c>
      <c r="D225" s="10" t="s">
        <v>22</v>
      </c>
      <c r="E225" s="11">
        <v>300.0</v>
      </c>
      <c r="F225" s="10" t="s">
        <v>18</v>
      </c>
      <c r="G225" s="28">
        <f t="shared" si="1"/>
        <v>2</v>
      </c>
    </row>
    <row r="226" hidden="1">
      <c r="A226" s="9">
        <v>44410.0</v>
      </c>
      <c r="B226" s="10" t="s">
        <v>15</v>
      </c>
      <c r="C226" s="10" t="s">
        <v>134</v>
      </c>
      <c r="D226" s="10" t="s">
        <v>27</v>
      </c>
      <c r="E226" s="11">
        <v>190.0</v>
      </c>
      <c r="F226" s="10" t="s">
        <v>14</v>
      </c>
      <c r="G226" s="28">
        <f t="shared" si="1"/>
        <v>2</v>
      </c>
    </row>
    <row r="227" hidden="1">
      <c r="A227" s="9">
        <v>44410.0</v>
      </c>
      <c r="B227" s="10" t="s">
        <v>15</v>
      </c>
      <c r="C227" s="10" t="s">
        <v>135</v>
      </c>
      <c r="D227" s="10" t="s">
        <v>13</v>
      </c>
      <c r="E227" s="11">
        <v>230.0</v>
      </c>
      <c r="F227" s="10" t="s">
        <v>14</v>
      </c>
      <c r="G227" s="28">
        <f t="shared" si="1"/>
        <v>2</v>
      </c>
    </row>
    <row r="228" hidden="1">
      <c r="A228" s="9">
        <v>44410.0</v>
      </c>
      <c r="B228" s="10" t="s">
        <v>15</v>
      </c>
      <c r="C228" s="10" t="s">
        <v>135</v>
      </c>
      <c r="D228" s="10" t="s">
        <v>20</v>
      </c>
      <c r="E228" s="11">
        <v>220.0</v>
      </c>
      <c r="F228" s="10" t="s">
        <v>21</v>
      </c>
      <c r="G228" s="28">
        <f t="shared" si="1"/>
        <v>2</v>
      </c>
    </row>
    <row r="229" hidden="1">
      <c r="A229" s="9">
        <v>44410.0</v>
      </c>
      <c r="B229" s="10" t="s">
        <v>15</v>
      </c>
      <c r="C229" s="10">
        <v>1344.0</v>
      </c>
      <c r="D229" s="10" t="s">
        <v>20</v>
      </c>
      <c r="E229" s="11">
        <v>220.0</v>
      </c>
      <c r="F229" s="10" t="s">
        <v>21</v>
      </c>
      <c r="G229" s="28">
        <f t="shared" si="1"/>
        <v>2</v>
      </c>
    </row>
    <row r="230" hidden="1">
      <c r="A230" s="9">
        <v>44410.0</v>
      </c>
      <c r="B230" s="10" t="s">
        <v>15</v>
      </c>
      <c r="C230" s="10" t="s">
        <v>136</v>
      </c>
      <c r="D230" s="10" t="s">
        <v>36</v>
      </c>
      <c r="E230" s="11">
        <v>180.0</v>
      </c>
      <c r="F230" s="10" t="s">
        <v>12</v>
      </c>
      <c r="G230" s="28">
        <f t="shared" si="1"/>
        <v>2</v>
      </c>
    </row>
    <row r="231" hidden="1">
      <c r="A231" s="9">
        <v>44410.0</v>
      </c>
      <c r="B231" s="10" t="s">
        <v>15</v>
      </c>
      <c r="C231" s="10" t="s">
        <v>137</v>
      </c>
      <c r="D231" s="10" t="s">
        <v>22</v>
      </c>
      <c r="E231" s="11">
        <v>300.0</v>
      </c>
      <c r="F231" s="10" t="s">
        <v>18</v>
      </c>
      <c r="G231" s="28">
        <f t="shared" si="1"/>
        <v>2</v>
      </c>
    </row>
    <row r="232" hidden="1">
      <c r="A232" s="9">
        <v>44410.0</v>
      </c>
      <c r="B232" s="10" t="s">
        <v>15</v>
      </c>
      <c r="C232" s="10" t="s">
        <v>138</v>
      </c>
      <c r="D232" s="10" t="s">
        <v>36</v>
      </c>
      <c r="E232" s="11">
        <v>180.0</v>
      </c>
      <c r="F232" s="10" t="s">
        <v>12</v>
      </c>
      <c r="G232" s="28">
        <f t="shared" si="1"/>
        <v>2</v>
      </c>
    </row>
    <row r="233" hidden="1">
      <c r="A233" s="9">
        <v>44410.0</v>
      </c>
      <c r="B233" s="10" t="s">
        <v>15</v>
      </c>
      <c r="C233" s="10" t="s">
        <v>138</v>
      </c>
      <c r="D233" s="10" t="s">
        <v>30</v>
      </c>
      <c r="E233" s="11">
        <v>100.0</v>
      </c>
      <c r="F233" s="10" t="s">
        <v>31</v>
      </c>
      <c r="G233" s="28">
        <f t="shared" si="1"/>
        <v>2</v>
      </c>
    </row>
    <row r="234" hidden="1">
      <c r="A234" s="9">
        <v>44410.0</v>
      </c>
      <c r="B234" s="10" t="s">
        <v>15</v>
      </c>
      <c r="C234" s="10" t="s">
        <v>139</v>
      </c>
      <c r="D234" s="10" t="s">
        <v>27</v>
      </c>
      <c r="E234" s="11">
        <v>190.0</v>
      </c>
      <c r="F234" s="10" t="s">
        <v>14</v>
      </c>
      <c r="G234" s="28">
        <f t="shared" si="1"/>
        <v>2</v>
      </c>
    </row>
    <row r="235" hidden="1">
      <c r="A235" s="9">
        <v>44410.0</v>
      </c>
      <c r="B235" s="10" t="s">
        <v>15</v>
      </c>
      <c r="C235" s="10" t="s">
        <v>139</v>
      </c>
      <c r="D235" s="10" t="s">
        <v>11</v>
      </c>
      <c r="E235" s="11">
        <v>160.0</v>
      </c>
      <c r="F235" s="10" t="s">
        <v>12</v>
      </c>
      <c r="G235" s="28">
        <f t="shared" si="1"/>
        <v>2</v>
      </c>
    </row>
    <row r="236" hidden="1">
      <c r="A236" s="9">
        <v>44410.0</v>
      </c>
      <c r="B236" s="10" t="s">
        <v>15</v>
      </c>
      <c r="C236" s="10" t="s">
        <v>140</v>
      </c>
      <c r="D236" s="10" t="s">
        <v>22</v>
      </c>
      <c r="E236" s="11">
        <v>300.0</v>
      </c>
      <c r="F236" s="10" t="s">
        <v>18</v>
      </c>
      <c r="G236" s="28">
        <f t="shared" si="1"/>
        <v>2</v>
      </c>
    </row>
    <row r="237" hidden="1">
      <c r="A237" s="9">
        <v>44410.0</v>
      </c>
      <c r="B237" s="10" t="s">
        <v>16</v>
      </c>
      <c r="C237" s="10" t="s">
        <v>141</v>
      </c>
      <c r="D237" s="10" t="s">
        <v>20</v>
      </c>
      <c r="E237" s="11">
        <v>220.0</v>
      </c>
      <c r="F237" s="10" t="s">
        <v>21</v>
      </c>
      <c r="G237" s="28">
        <f t="shared" si="1"/>
        <v>2</v>
      </c>
    </row>
    <row r="238" hidden="1">
      <c r="A238" s="9">
        <v>44410.0</v>
      </c>
      <c r="B238" s="10" t="s">
        <v>16</v>
      </c>
      <c r="C238" s="10" t="s">
        <v>141</v>
      </c>
      <c r="D238" s="10" t="s">
        <v>22</v>
      </c>
      <c r="E238" s="11">
        <v>300.0</v>
      </c>
      <c r="F238" s="10" t="s">
        <v>18</v>
      </c>
      <c r="G238" s="28">
        <f t="shared" si="1"/>
        <v>2</v>
      </c>
    </row>
    <row r="239" hidden="1">
      <c r="A239" s="9">
        <v>44410.0</v>
      </c>
      <c r="B239" s="10" t="s">
        <v>16</v>
      </c>
      <c r="C239" s="10">
        <v>2543.0</v>
      </c>
      <c r="D239" s="10" t="s">
        <v>17</v>
      </c>
      <c r="E239" s="11">
        <v>320.0</v>
      </c>
      <c r="F239" s="10" t="s">
        <v>18</v>
      </c>
      <c r="G239" s="28">
        <f t="shared" si="1"/>
        <v>2</v>
      </c>
    </row>
    <row r="240" hidden="1">
      <c r="A240" s="9">
        <v>44410.0</v>
      </c>
      <c r="B240" s="10" t="s">
        <v>16</v>
      </c>
      <c r="C240" s="10" t="s">
        <v>142</v>
      </c>
      <c r="D240" s="10" t="s">
        <v>20</v>
      </c>
      <c r="E240" s="11">
        <v>220.0</v>
      </c>
      <c r="F240" s="10" t="s">
        <v>21</v>
      </c>
      <c r="G240" s="28">
        <f t="shared" si="1"/>
        <v>2</v>
      </c>
    </row>
    <row r="241" hidden="1">
      <c r="A241" s="9">
        <v>44410.0</v>
      </c>
      <c r="B241" s="10" t="s">
        <v>16</v>
      </c>
      <c r="C241" s="10" t="s">
        <v>142</v>
      </c>
      <c r="D241" s="10" t="s">
        <v>22</v>
      </c>
      <c r="E241" s="11">
        <v>300.0</v>
      </c>
      <c r="F241" s="10" t="s">
        <v>18</v>
      </c>
      <c r="G241" s="28">
        <f t="shared" si="1"/>
        <v>2</v>
      </c>
    </row>
    <row r="242" hidden="1">
      <c r="A242" s="9">
        <v>44410.0</v>
      </c>
      <c r="B242" s="10" t="s">
        <v>16</v>
      </c>
      <c r="C242" s="10" t="s">
        <v>143</v>
      </c>
      <c r="D242" s="10" t="s">
        <v>20</v>
      </c>
      <c r="E242" s="11">
        <v>220.0</v>
      </c>
      <c r="F242" s="10" t="s">
        <v>21</v>
      </c>
      <c r="G242" s="28">
        <f t="shared" si="1"/>
        <v>2</v>
      </c>
    </row>
    <row r="243" hidden="1">
      <c r="A243" s="9">
        <v>44410.0</v>
      </c>
      <c r="B243" s="10" t="s">
        <v>16</v>
      </c>
      <c r="C243" s="10">
        <v>4143.0</v>
      </c>
      <c r="D243" s="10" t="s">
        <v>20</v>
      </c>
      <c r="E243" s="11">
        <v>220.0</v>
      </c>
      <c r="F243" s="10" t="s">
        <v>21</v>
      </c>
      <c r="G243" s="28">
        <f t="shared" si="1"/>
        <v>2</v>
      </c>
    </row>
    <row r="244" hidden="1">
      <c r="A244" s="9">
        <v>44410.0</v>
      </c>
      <c r="B244" s="10" t="s">
        <v>16</v>
      </c>
      <c r="C244" s="10">
        <v>4841.0</v>
      </c>
      <c r="D244" s="10" t="s">
        <v>19</v>
      </c>
      <c r="E244" s="11">
        <v>80.0</v>
      </c>
      <c r="F244" s="10" t="s">
        <v>14</v>
      </c>
      <c r="G244" s="28">
        <f t="shared" si="1"/>
        <v>2</v>
      </c>
    </row>
    <row r="245" hidden="1">
      <c r="A245" s="9">
        <v>44410.0</v>
      </c>
      <c r="B245" s="10" t="s">
        <v>16</v>
      </c>
      <c r="C245" s="10" t="s">
        <v>144</v>
      </c>
      <c r="D245" s="10" t="s">
        <v>22</v>
      </c>
      <c r="E245" s="11">
        <v>300.0</v>
      </c>
      <c r="F245" s="10" t="s">
        <v>18</v>
      </c>
      <c r="G245" s="28">
        <f t="shared" si="1"/>
        <v>2</v>
      </c>
    </row>
    <row r="246" hidden="1">
      <c r="A246" s="9">
        <v>44410.0</v>
      </c>
      <c r="B246" s="10" t="s">
        <v>16</v>
      </c>
      <c r="C246" s="10" t="s">
        <v>145</v>
      </c>
      <c r="D246" s="10" t="s">
        <v>20</v>
      </c>
      <c r="E246" s="11">
        <v>220.0</v>
      </c>
      <c r="F246" s="10" t="s">
        <v>21</v>
      </c>
      <c r="G246" s="28">
        <f t="shared" si="1"/>
        <v>2</v>
      </c>
    </row>
    <row r="247" hidden="1">
      <c r="A247" s="9">
        <v>44410.0</v>
      </c>
      <c r="B247" s="10" t="s">
        <v>16</v>
      </c>
      <c r="C247" s="10">
        <v>6141.0</v>
      </c>
      <c r="D247" s="10" t="s">
        <v>22</v>
      </c>
      <c r="E247" s="11">
        <v>300.0</v>
      </c>
      <c r="F247" s="10" t="s">
        <v>18</v>
      </c>
      <c r="G247" s="28">
        <f t="shared" si="1"/>
        <v>2</v>
      </c>
    </row>
    <row r="248" hidden="1">
      <c r="A248" s="9">
        <v>44410.0</v>
      </c>
      <c r="B248" s="10" t="s">
        <v>16</v>
      </c>
      <c r="C248" s="10">
        <v>1945.0</v>
      </c>
      <c r="D248" s="10" t="s">
        <v>17</v>
      </c>
      <c r="E248" s="11">
        <v>320.0</v>
      </c>
      <c r="F248" s="10" t="s">
        <v>18</v>
      </c>
      <c r="G248" s="28">
        <f t="shared" si="1"/>
        <v>2</v>
      </c>
    </row>
    <row r="249" hidden="1">
      <c r="A249" s="9">
        <v>44410.0</v>
      </c>
      <c r="B249" s="10" t="s">
        <v>16</v>
      </c>
      <c r="C249" s="10" t="s">
        <v>146</v>
      </c>
      <c r="D249" s="10" t="s">
        <v>22</v>
      </c>
      <c r="E249" s="11">
        <v>300.0</v>
      </c>
      <c r="F249" s="10" t="s">
        <v>18</v>
      </c>
      <c r="G249" s="28">
        <f t="shared" si="1"/>
        <v>2</v>
      </c>
    </row>
    <row r="250" hidden="1">
      <c r="A250" s="9">
        <v>44410.0</v>
      </c>
      <c r="B250" s="10" t="s">
        <v>16</v>
      </c>
      <c r="C250" s="10" t="s">
        <v>147</v>
      </c>
      <c r="D250" s="10" t="s">
        <v>20</v>
      </c>
      <c r="E250" s="11">
        <v>220.0</v>
      </c>
      <c r="F250" s="10" t="s">
        <v>21</v>
      </c>
      <c r="G250" s="28">
        <f t="shared" si="1"/>
        <v>2</v>
      </c>
    </row>
    <row r="251" hidden="1">
      <c r="A251" s="9">
        <v>44410.0</v>
      </c>
      <c r="B251" s="10" t="s">
        <v>16</v>
      </c>
      <c r="C251" s="10" t="s">
        <v>67</v>
      </c>
      <c r="D251" s="10" t="s">
        <v>22</v>
      </c>
      <c r="E251" s="11">
        <v>300.0</v>
      </c>
      <c r="F251" s="10" t="s">
        <v>18</v>
      </c>
      <c r="G251" s="28">
        <f t="shared" si="1"/>
        <v>2</v>
      </c>
    </row>
    <row r="252" hidden="1">
      <c r="A252" s="9">
        <v>44410.0</v>
      </c>
      <c r="B252" s="10" t="s">
        <v>69</v>
      </c>
      <c r="C252" s="10" t="s">
        <v>70</v>
      </c>
      <c r="D252" s="10" t="s">
        <v>22</v>
      </c>
      <c r="E252" s="11">
        <v>300.0</v>
      </c>
      <c r="F252" s="10" t="s">
        <v>18</v>
      </c>
      <c r="G252" s="28">
        <f t="shared" si="1"/>
        <v>2</v>
      </c>
    </row>
    <row r="253" hidden="1">
      <c r="A253" s="9">
        <v>44410.0</v>
      </c>
      <c r="B253" s="10" t="s">
        <v>69</v>
      </c>
      <c r="C253" s="10" t="s">
        <v>71</v>
      </c>
      <c r="D253" s="10" t="s">
        <v>11</v>
      </c>
      <c r="E253" s="11">
        <v>160.0</v>
      </c>
      <c r="F253" s="10" t="s">
        <v>12</v>
      </c>
      <c r="G253" s="28">
        <f t="shared" si="1"/>
        <v>2</v>
      </c>
    </row>
    <row r="254" hidden="1">
      <c r="A254" s="9">
        <v>44410.0</v>
      </c>
      <c r="B254" s="10" t="s">
        <v>69</v>
      </c>
      <c r="C254" s="10" t="s">
        <v>72</v>
      </c>
      <c r="D254" s="10" t="s">
        <v>36</v>
      </c>
      <c r="E254" s="11">
        <v>180.0</v>
      </c>
      <c r="F254" s="10" t="s">
        <v>12</v>
      </c>
      <c r="G254" s="28">
        <f t="shared" si="1"/>
        <v>2</v>
      </c>
    </row>
    <row r="255" hidden="1">
      <c r="A255" s="9">
        <v>44410.0</v>
      </c>
      <c r="B255" s="10" t="s">
        <v>69</v>
      </c>
      <c r="C255" s="10" t="s">
        <v>73</v>
      </c>
      <c r="D255" s="10" t="s">
        <v>13</v>
      </c>
      <c r="E255" s="11">
        <v>230.0</v>
      </c>
      <c r="F255" s="10" t="s">
        <v>14</v>
      </c>
      <c r="G255" s="28">
        <f t="shared" si="1"/>
        <v>2</v>
      </c>
    </row>
    <row r="256" hidden="1">
      <c r="A256" s="9">
        <v>44410.0</v>
      </c>
      <c r="B256" s="10" t="s">
        <v>69</v>
      </c>
      <c r="C256" s="10" t="s">
        <v>74</v>
      </c>
      <c r="D256" s="10" t="s">
        <v>20</v>
      </c>
      <c r="E256" s="11">
        <v>220.0</v>
      </c>
      <c r="F256" s="10" t="s">
        <v>21</v>
      </c>
      <c r="G256" s="28">
        <f t="shared" si="1"/>
        <v>2</v>
      </c>
    </row>
    <row r="257" hidden="1">
      <c r="A257" s="9">
        <v>44410.0</v>
      </c>
      <c r="B257" s="10" t="s">
        <v>69</v>
      </c>
      <c r="C257" s="10">
        <v>2340.0</v>
      </c>
      <c r="D257" s="10" t="s">
        <v>27</v>
      </c>
      <c r="E257" s="11">
        <v>190.0</v>
      </c>
      <c r="F257" s="10" t="s">
        <v>14</v>
      </c>
      <c r="G257" s="28">
        <f t="shared" si="1"/>
        <v>2</v>
      </c>
    </row>
    <row r="258" hidden="1">
      <c r="A258" s="9">
        <v>44410.0</v>
      </c>
      <c r="B258" s="10" t="s">
        <v>69</v>
      </c>
      <c r="C258" s="10">
        <v>2440.0</v>
      </c>
      <c r="D258" s="10" t="s">
        <v>17</v>
      </c>
      <c r="E258" s="11">
        <v>320.0</v>
      </c>
      <c r="F258" s="10" t="s">
        <v>18</v>
      </c>
      <c r="G258" s="28">
        <f t="shared" si="1"/>
        <v>2</v>
      </c>
    </row>
    <row r="259" hidden="1">
      <c r="A259" s="9">
        <v>44410.0</v>
      </c>
      <c r="B259" s="10" t="s">
        <v>69</v>
      </c>
      <c r="C259" s="10">
        <v>7447.0</v>
      </c>
      <c r="D259" s="10" t="s">
        <v>11</v>
      </c>
      <c r="E259" s="11">
        <v>160.0</v>
      </c>
      <c r="F259" s="10" t="s">
        <v>12</v>
      </c>
      <c r="G259" s="28">
        <f t="shared" si="1"/>
        <v>2</v>
      </c>
    </row>
    <row r="260" hidden="1">
      <c r="A260" s="9">
        <v>44410.0</v>
      </c>
      <c r="B260" s="10" t="s">
        <v>69</v>
      </c>
      <c r="C260" s="10">
        <v>5649.0</v>
      </c>
      <c r="D260" s="10" t="s">
        <v>30</v>
      </c>
      <c r="E260" s="11">
        <v>100.0</v>
      </c>
      <c r="F260" s="10" t="s">
        <v>31</v>
      </c>
      <c r="G260" s="28">
        <f t="shared" si="1"/>
        <v>2</v>
      </c>
    </row>
    <row r="261" hidden="1">
      <c r="A261" s="9">
        <v>44410.0</v>
      </c>
      <c r="B261" s="10" t="s">
        <v>69</v>
      </c>
      <c r="C261" s="10" t="s">
        <v>148</v>
      </c>
      <c r="D261" s="10" t="s">
        <v>20</v>
      </c>
      <c r="E261" s="11">
        <v>220.0</v>
      </c>
      <c r="F261" s="10" t="s">
        <v>21</v>
      </c>
      <c r="G261" s="28">
        <f t="shared" si="1"/>
        <v>2</v>
      </c>
    </row>
    <row r="262" hidden="1">
      <c r="A262" s="9">
        <v>44410.0</v>
      </c>
      <c r="B262" s="10" t="s">
        <v>69</v>
      </c>
      <c r="C262" s="10">
        <v>9045.0</v>
      </c>
      <c r="D262" s="10" t="s">
        <v>13</v>
      </c>
      <c r="E262" s="11">
        <v>230.0</v>
      </c>
      <c r="F262" s="10" t="s">
        <v>14</v>
      </c>
      <c r="G262" s="28">
        <f t="shared" si="1"/>
        <v>2</v>
      </c>
    </row>
    <row r="263" hidden="1">
      <c r="A263" s="9">
        <v>44410.0</v>
      </c>
      <c r="B263" s="10" t="s">
        <v>69</v>
      </c>
      <c r="C263" s="10" t="s">
        <v>75</v>
      </c>
      <c r="D263" s="10" t="s">
        <v>22</v>
      </c>
      <c r="E263" s="11">
        <v>300.0</v>
      </c>
      <c r="F263" s="10" t="s">
        <v>18</v>
      </c>
      <c r="G263" s="28">
        <f t="shared" si="1"/>
        <v>2</v>
      </c>
    </row>
    <row r="264" hidden="1">
      <c r="A264" s="9">
        <v>44410.0</v>
      </c>
      <c r="B264" s="10" t="s">
        <v>69</v>
      </c>
      <c r="C264" s="10">
        <v>5747.0</v>
      </c>
      <c r="D264" s="10" t="s">
        <v>19</v>
      </c>
      <c r="E264" s="11">
        <v>80.0</v>
      </c>
      <c r="F264" s="10" t="s">
        <v>14</v>
      </c>
      <c r="G264" s="28">
        <f t="shared" si="1"/>
        <v>2</v>
      </c>
    </row>
    <row r="265" hidden="1">
      <c r="A265" s="9">
        <v>44410.0</v>
      </c>
      <c r="B265" s="10" t="s">
        <v>69</v>
      </c>
      <c r="C265" s="10" t="s">
        <v>76</v>
      </c>
      <c r="D265" s="10" t="s">
        <v>30</v>
      </c>
      <c r="E265" s="11">
        <v>100.0</v>
      </c>
      <c r="F265" s="10" t="s">
        <v>31</v>
      </c>
      <c r="G265" s="28">
        <f t="shared" si="1"/>
        <v>2</v>
      </c>
    </row>
    <row r="266" hidden="1">
      <c r="A266" s="9">
        <v>44410.0</v>
      </c>
      <c r="B266" s="10" t="s">
        <v>69</v>
      </c>
      <c r="C266" s="10" t="s">
        <v>77</v>
      </c>
      <c r="D266" s="10" t="s">
        <v>19</v>
      </c>
      <c r="E266" s="11">
        <v>80.0</v>
      </c>
      <c r="F266" s="10" t="s">
        <v>14</v>
      </c>
      <c r="G266" s="28">
        <f t="shared" si="1"/>
        <v>2</v>
      </c>
    </row>
    <row r="267" hidden="1">
      <c r="A267" s="9">
        <v>44410.0</v>
      </c>
      <c r="B267" s="10" t="s">
        <v>69</v>
      </c>
      <c r="C267" s="10" t="s">
        <v>78</v>
      </c>
      <c r="D267" s="10" t="s">
        <v>22</v>
      </c>
      <c r="E267" s="11">
        <v>300.0</v>
      </c>
      <c r="F267" s="10" t="s">
        <v>18</v>
      </c>
      <c r="G267" s="28">
        <f t="shared" si="1"/>
        <v>2</v>
      </c>
    </row>
    <row r="268" hidden="1">
      <c r="A268" s="9">
        <v>44410.0</v>
      </c>
      <c r="B268" s="10" t="s">
        <v>69</v>
      </c>
      <c r="C268" s="10" t="s">
        <v>79</v>
      </c>
      <c r="D268" s="10" t="s">
        <v>27</v>
      </c>
      <c r="E268" s="11">
        <v>190.0</v>
      </c>
      <c r="F268" s="10" t="s">
        <v>14</v>
      </c>
      <c r="G268" s="28">
        <f t="shared" si="1"/>
        <v>2</v>
      </c>
    </row>
    <row r="269" hidden="1">
      <c r="A269" s="9">
        <v>44410.0</v>
      </c>
      <c r="B269" s="10" t="s">
        <v>69</v>
      </c>
      <c r="C269" s="10" t="s">
        <v>80</v>
      </c>
      <c r="D269" s="10" t="s">
        <v>11</v>
      </c>
      <c r="E269" s="11">
        <v>160.0</v>
      </c>
      <c r="F269" s="10" t="s">
        <v>12</v>
      </c>
      <c r="G269" s="28">
        <f t="shared" si="1"/>
        <v>2</v>
      </c>
    </row>
    <row r="270" hidden="1">
      <c r="A270" s="9">
        <v>44410.0</v>
      </c>
      <c r="B270" s="10" t="s">
        <v>69</v>
      </c>
      <c r="C270" s="10" t="s">
        <v>81</v>
      </c>
      <c r="D270" s="10" t="s">
        <v>22</v>
      </c>
      <c r="E270" s="11">
        <v>300.0</v>
      </c>
      <c r="F270" s="10" t="s">
        <v>18</v>
      </c>
      <c r="G270" s="28">
        <f t="shared" si="1"/>
        <v>2</v>
      </c>
    </row>
    <row r="271" hidden="1">
      <c r="A271" s="9">
        <v>44410.0</v>
      </c>
      <c r="B271" s="10" t="s">
        <v>69</v>
      </c>
      <c r="C271" s="10" t="s">
        <v>82</v>
      </c>
      <c r="D271" s="10" t="s">
        <v>13</v>
      </c>
      <c r="E271" s="11">
        <v>230.0</v>
      </c>
      <c r="F271" s="10" t="s">
        <v>14</v>
      </c>
      <c r="G271" s="28">
        <f t="shared" si="1"/>
        <v>2</v>
      </c>
    </row>
    <row r="272" hidden="1">
      <c r="A272" s="9">
        <v>44410.0</v>
      </c>
      <c r="B272" s="10" t="s">
        <v>69</v>
      </c>
      <c r="C272" s="10" t="s">
        <v>83</v>
      </c>
      <c r="D272" s="10" t="s">
        <v>34</v>
      </c>
      <c r="E272" s="11">
        <v>250.0</v>
      </c>
      <c r="F272" s="10" t="s">
        <v>14</v>
      </c>
      <c r="G272" s="28">
        <f t="shared" si="1"/>
        <v>2</v>
      </c>
    </row>
    <row r="273" hidden="1">
      <c r="A273" s="9">
        <v>44410.0</v>
      </c>
      <c r="B273" s="10" t="s">
        <v>69</v>
      </c>
      <c r="C273" s="10" t="s">
        <v>84</v>
      </c>
      <c r="D273" s="10" t="s">
        <v>19</v>
      </c>
      <c r="E273" s="11">
        <v>80.0</v>
      </c>
      <c r="F273" s="10" t="s">
        <v>14</v>
      </c>
      <c r="G273" s="28">
        <f t="shared" si="1"/>
        <v>2</v>
      </c>
    </row>
    <row r="274" hidden="1">
      <c r="A274" s="9">
        <v>44410.0</v>
      </c>
      <c r="B274" s="10" t="s">
        <v>69</v>
      </c>
      <c r="C274" s="10" t="s">
        <v>85</v>
      </c>
      <c r="D274" s="10" t="s">
        <v>13</v>
      </c>
      <c r="E274" s="11">
        <v>230.0</v>
      </c>
      <c r="F274" s="10" t="s">
        <v>14</v>
      </c>
      <c r="G274" s="28">
        <f t="shared" si="1"/>
        <v>2</v>
      </c>
    </row>
    <row r="275" hidden="1">
      <c r="A275" s="9">
        <v>44410.0</v>
      </c>
      <c r="B275" s="10" t="s">
        <v>69</v>
      </c>
      <c r="C275" s="10" t="s">
        <v>67</v>
      </c>
      <c r="D275" s="10" t="s">
        <v>19</v>
      </c>
      <c r="E275" s="11">
        <v>80.0</v>
      </c>
      <c r="F275" s="10" t="s">
        <v>14</v>
      </c>
      <c r="G275" s="28">
        <f t="shared" si="1"/>
        <v>2</v>
      </c>
    </row>
    <row r="276" hidden="1">
      <c r="A276" s="9">
        <v>44410.0</v>
      </c>
      <c r="B276" s="10" t="s">
        <v>69</v>
      </c>
      <c r="C276" s="10" t="s">
        <v>86</v>
      </c>
      <c r="D276" s="10" t="s">
        <v>22</v>
      </c>
      <c r="E276" s="11">
        <v>300.0</v>
      </c>
      <c r="F276" s="10" t="s">
        <v>18</v>
      </c>
      <c r="G276" s="28">
        <f t="shared" si="1"/>
        <v>2</v>
      </c>
    </row>
    <row r="277" hidden="1">
      <c r="A277" s="9">
        <v>44410.0</v>
      </c>
      <c r="B277" s="10" t="s">
        <v>69</v>
      </c>
      <c r="C277" s="10" t="s">
        <v>87</v>
      </c>
      <c r="D277" s="10" t="s">
        <v>30</v>
      </c>
      <c r="E277" s="11">
        <v>100.0</v>
      </c>
      <c r="F277" s="10" t="s">
        <v>31</v>
      </c>
      <c r="G277" s="28">
        <f t="shared" si="1"/>
        <v>2</v>
      </c>
    </row>
    <row r="278" hidden="1">
      <c r="A278" s="9">
        <v>44410.0</v>
      </c>
      <c r="B278" s="10" t="s">
        <v>69</v>
      </c>
      <c r="C278" s="10" t="s">
        <v>88</v>
      </c>
      <c r="D278" s="10" t="s">
        <v>13</v>
      </c>
      <c r="E278" s="11">
        <v>230.0</v>
      </c>
      <c r="F278" s="10" t="s">
        <v>14</v>
      </c>
      <c r="G278" s="28">
        <f t="shared" si="1"/>
        <v>2</v>
      </c>
    </row>
    <row r="279" hidden="1">
      <c r="A279" s="9">
        <v>44410.0</v>
      </c>
      <c r="B279" s="10" t="s">
        <v>69</v>
      </c>
      <c r="C279" s="10" t="s">
        <v>90</v>
      </c>
      <c r="D279" s="10" t="s">
        <v>36</v>
      </c>
      <c r="E279" s="11">
        <v>180.0</v>
      </c>
      <c r="F279" s="10" t="s">
        <v>12</v>
      </c>
      <c r="G279" s="28">
        <f t="shared" si="1"/>
        <v>2</v>
      </c>
    </row>
    <row r="280" hidden="1">
      <c r="A280" s="9">
        <v>44410.0</v>
      </c>
      <c r="B280" s="10" t="s">
        <v>69</v>
      </c>
      <c r="C280" s="10" t="s">
        <v>91</v>
      </c>
      <c r="D280" s="10" t="s">
        <v>34</v>
      </c>
      <c r="E280" s="11">
        <v>250.0</v>
      </c>
      <c r="F280" s="10" t="s">
        <v>14</v>
      </c>
      <c r="G280" s="28">
        <f t="shared" si="1"/>
        <v>2</v>
      </c>
    </row>
    <row r="281">
      <c r="A281" s="9">
        <v>44413.0</v>
      </c>
      <c r="B281" s="10" t="s">
        <v>9</v>
      </c>
      <c r="C281" s="10" t="s">
        <v>149</v>
      </c>
      <c r="D281" s="10" t="s">
        <v>150</v>
      </c>
      <c r="E281" s="11">
        <v>230.0</v>
      </c>
      <c r="F281" s="10" t="s">
        <v>21</v>
      </c>
      <c r="G281" s="28">
        <f t="shared" si="1"/>
        <v>5</v>
      </c>
    </row>
    <row r="282">
      <c r="A282" s="9">
        <v>44413.0</v>
      </c>
      <c r="B282" s="10" t="s">
        <v>9</v>
      </c>
      <c r="C282" s="10" t="s">
        <v>151</v>
      </c>
      <c r="D282" s="10" t="s">
        <v>152</v>
      </c>
      <c r="E282" s="11">
        <v>250.0</v>
      </c>
      <c r="F282" s="10" t="s">
        <v>21</v>
      </c>
      <c r="G282" s="28">
        <f t="shared" si="1"/>
        <v>5</v>
      </c>
    </row>
    <row r="283" hidden="1">
      <c r="A283" s="9">
        <v>44413.0</v>
      </c>
      <c r="B283" s="10" t="s">
        <v>23</v>
      </c>
      <c r="C283" s="10" t="s">
        <v>25</v>
      </c>
      <c r="D283" s="10" t="s">
        <v>153</v>
      </c>
      <c r="E283" s="11">
        <v>220.0</v>
      </c>
      <c r="F283" s="10" t="s">
        <v>12</v>
      </c>
      <c r="G283" s="28">
        <f t="shared" si="1"/>
        <v>5</v>
      </c>
    </row>
    <row r="284" hidden="1">
      <c r="A284" s="9">
        <v>44413.0</v>
      </c>
      <c r="B284" s="10" t="s">
        <v>23</v>
      </c>
      <c r="C284" s="10" t="s">
        <v>154</v>
      </c>
      <c r="D284" s="10" t="s">
        <v>152</v>
      </c>
      <c r="E284" s="11">
        <v>250.0</v>
      </c>
      <c r="F284" s="10" t="s">
        <v>21</v>
      </c>
      <c r="G284" s="28">
        <f t="shared" si="1"/>
        <v>5</v>
      </c>
    </row>
    <row r="285" hidden="1">
      <c r="A285" s="9">
        <v>44413.0</v>
      </c>
      <c r="B285" s="10" t="s">
        <v>23</v>
      </c>
      <c r="C285" s="10" t="s">
        <v>26</v>
      </c>
      <c r="D285" s="10" t="s">
        <v>155</v>
      </c>
      <c r="E285" s="11">
        <v>220.0</v>
      </c>
      <c r="F285" s="10" t="s">
        <v>18</v>
      </c>
      <c r="G285" s="28">
        <f t="shared" si="1"/>
        <v>5</v>
      </c>
    </row>
    <row r="286" hidden="1">
      <c r="A286" s="9">
        <v>44413.0</v>
      </c>
      <c r="B286" s="10" t="s">
        <v>23</v>
      </c>
      <c r="C286" s="10" t="s">
        <v>29</v>
      </c>
      <c r="D286" s="10" t="s">
        <v>156</v>
      </c>
      <c r="E286" s="11">
        <v>120.0</v>
      </c>
      <c r="F286" s="10" t="s">
        <v>21</v>
      </c>
      <c r="G286" s="28">
        <f t="shared" si="1"/>
        <v>5</v>
      </c>
    </row>
    <row r="287" hidden="1">
      <c r="A287" s="9">
        <v>44413.0</v>
      </c>
      <c r="B287" s="10" t="s">
        <v>23</v>
      </c>
      <c r="C287" s="10" t="s">
        <v>157</v>
      </c>
      <c r="D287" s="10" t="s">
        <v>158</v>
      </c>
      <c r="E287" s="11">
        <v>200.0</v>
      </c>
      <c r="F287" s="10" t="s">
        <v>14</v>
      </c>
      <c r="G287" s="28">
        <f t="shared" si="1"/>
        <v>5</v>
      </c>
    </row>
    <row r="288" hidden="1">
      <c r="A288" s="9">
        <v>44413.0</v>
      </c>
      <c r="B288" s="10" t="s">
        <v>23</v>
      </c>
      <c r="C288" s="16">
        <v>7.0E45</v>
      </c>
      <c r="D288" s="10" t="s">
        <v>158</v>
      </c>
      <c r="E288" s="11">
        <v>200.0</v>
      </c>
      <c r="F288" s="10" t="s">
        <v>14</v>
      </c>
      <c r="G288" s="28">
        <f t="shared" si="1"/>
        <v>5</v>
      </c>
    </row>
    <row r="289" hidden="1">
      <c r="A289" s="9">
        <v>44413.0</v>
      </c>
      <c r="B289" s="10" t="s">
        <v>23</v>
      </c>
      <c r="C289" s="10" t="s">
        <v>94</v>
      </c>
      <c r="D289" s="10" t="s">
        <v>159</v>
      </c>
      <c r="E289" s="11">
        <v>90.0</v>
      </c>
      <c r="F289" s="10" t="s">
        <v>160</v>
      </c>
      <c r="G289" s="28">
        <f t="shared" si="1"/>
        <v>5</v>
      </c>
    </row>
    <row r="290" hidden="1">
      <c r="A290" s="9">
        <v>44413.0</v>
      </c>
      <c r="B290" s="10" t="s">
        <v>23</v>
      </c>
      <c r="C290" s="10" t="s">
        <v>35</v>
      </c>
      <c r="D290" s="10" t="s">
        <v>161</v>
      </c>
      <c r="E290" s="11">
        <v>240.0</v>
      </c>
      <c r="F290" s="10" t="s">
        <v>21</v>
      </c>
      <c r="G290" s="28">
        <f t="shared" si="1"/>
        <v>5</v>
      </c>
    </row>
    <row r="291" hidden="1">
      <c r="A291" s="9">
        <v>44413.0</v>
      </c>
      <c r="B291" s="10" t="s">
        <v>23</v>
      </c>
      <c r="C291" s="10">
        <v>1041.0</v>
      </c>
      <c r="D291" s="10" t="s">
        <v>162</v>
      </c>
      <c r="E291" s="11">
        <v>130.0</v>
      </c>
      <c r="F291" s="10" t="s">
        <v>18</v>
      </c>
      <c r="G291" s="28">
        <f t="shared" si="1"/>
        <v>5</v>
      </c>
    </row>
    <row r="292" hidden="1">
      <c r="A292" s="9">
        <v>44413.0</v>
      </c>
      <c r="B292" s="10" t="s">
        <v>23</v>
      </c>
      <c r="C292" s="10">
        <v>2841.0</v>
      </c>
      <c r="D292" s="10" t="s">
        <v>159</v>
      </c>
      <c r="E292" s="11">
        <v>90.0</v>
      </c>
      <c r="F292" s="10" t="s">
        <v>160</v>
      </c>
      <c r="G292" s="28">
        <f t="shared" si="1"/>
        <v>5</v>
      </c>
    </row>
    <row r="293" hidden="1">
      <c r="A293" s="9">
        <v>44413.0</v>
      </c>
      <c r="B293" s="10" t="s">
        <v>23</v>
      </c>
      <c r="C293" s="10">
        <v>6245.0</v>
      </c>
      <c r="D293" s="10" t="s">
        <v>153</v>
      </c>
      <c r="E293" s="11">
        <v>220.0</v>
      </c>
      <c r="F293" s="10" t="s">
        <v>12</v>
      </c>
      <c r="G293" s="28">
        <f t="shared" si="1"/>
        <v>5</v>
      </c>
    </row>
    <row r="294" hidden="1">
      <c r="A294" s="9">
        <v>44413.0</v>
      </c>
      <c r="B294" s="10" t="s">
        <v>23</v>
      </c>
      <c r="C294" s="10" t="s">
        <v>163</v>
      </c>
      <c r="D294" s="10" t="s">
        <v>156</v>
      </c>
      <c r="E294" s="11">
        <v>120.0</v>
      </c>
      <c r="F294" s="10" t="s">
        <v>21</v>
      </c>
      <c r="G294" s="28">
        <f t="shared" si="1"/>
        <v>5</v>
      </c>
    </row>
    <row r="295" hidden="1">
      <c r="A295" s="9">
        <v>44413.0</v>
      </c>
      <c r="B295" s="10" t="s">
        <v>23</v>
      </c>
      <c r="C295" s="10" t="s">
        <v>95</v>
      </c>
      <c r="D295" s="10" t="s">
        <v>159</v>
      </c>
      <c r="E295" s="11">
        <v>90.0</v>
      </c>
      <c r="F295" s="10" t="s">
        <v>160</v>
      </c>
      <c r="G295" s="28">
        <f t="shared" si="1"/>
        <v>5</v>
      </c>
    </row>
    <row r="296" hidden="1">
      <c r="A296" s="9">
        <v>44413.0</v>
      </c>
      <c r="B296" s="10" t="s">
        <v>23</v>
      </c>
      <c r="C296" s="10" t="s">
        <v>164</v>
      </c>
      <c r="D296" s="10" t="s">
        <v>153</v>
      </c>
      <c r="E296" s="11">
        <v>220.0</v>
      </c>
      <c r="F296" s="10" t="s">
        <v>12</v>
      </c>
      <c r="G296" s="28">
        <f t="shared" si="1"/>
        <v>5</v>
      </c>
    </row>
    <row r="297" hidden="1">
      <c r="A297" s="9">
        <v>44413.0</v>
      </c>
      <c r="B297" s="10" t="s">
        <v>23</v>
      </c>
      <c r="C297" s="10" t="s">
        <v>165</v>
      </c>
      <c r="D297" s="10" t="s">
        <v>159</v>
      </c>
      <c r="E297" s="11">
        <v>90.0</v>
      </c>
      <c r="F297" s="10" t="s">
        <v>160</v>
      </c>
      <c r="G297" s="28">
        <f t="shared" si="1"/>
        <v>5</v>
      </c>
    </row>
    <row r="298" hidden="1">
      <c r="A298" s="9">
        <v>44413.0</v>
      </c>
      <c r="B298" s="10" t="s">
        <v>23</v>
      </c>
      <c r="C298" s="10" t="s">
        <v>39</v>
      </c>
      <c r="D298" s="10" t="s">
        <v>159</v>
      </c>
      <c r="E298" s="11">
        <v>90.0</v>
      </c>
      <c r="F298" s="10" t="s">
        <v>160</v>
      </c>
      <c r="G298" s="28">
        <f t="shared" si="1"/>
        <v>5</v>
      </c>
    </row>
    <row r="299" hidden="1">
      <c r="A299" s="9">
        <v>44413.0</v>
      </c>
      <c r="B299" s="10" t="s">
        <v>23</v>
      </c>
      <c r="C299" s="10" t="s">
        <v>96</v>
      </c>
      <c r="D299" s="10" t="s">
        <v>166</v>
      </c>
      <c r="E299" s="11">
        <v>200.0</v>
      </c>
      <c r="F299" s="10" t="s">
        <v>14</v>
      </c>
      <c r="G299" s="28">
        <f t="shared" si="1"/>
        <v>5</v>
      </c>
    </row>
    <row r="300" hidden="1">
      <c r="A300" s="9">
        <v>44413.0</v>
      </c>
      <c r="B300" s="10" t="s">
        <v>40</v>
      </c>
      <c r="C300" s="10" t="s">
        <v>41</v>
      </c>
      <c r="D300" s="10" t="s">
        <v>161</v>
      </c>
      <c r="E300" s="11">
        <v>240.0</v>
      </c>
      <c r="F300" s="10" t="s">
        <v>21</v>
      </c>
      <c r="G300" s="28">
        <f t="shared" si="1"/>
        <v>5</v>
      </c>
    </row>
    <row r="301" hidden="1">
      <c r="A301" s="9">
        <v>44413.0</v>
      </c>
      <c r="B301" s="10" t="s">
        <v>40</v>
      </c>
      <c r="C301" s="10" t="s">
        <v>41</v>
      </c>
      <c r="D301" s="10" t="s">
        <v>159</v>
      </c>
      <c r="E301" s="11">
        <v>90.0</v>
      </c>
      <c r="F301" s="10" t="s">
        <v>160</v>
      </c>
      <c r="G301" s="28">
        <f t="shared" si="1"/>
        <v>5</v>
      </c>
    </row>
    <row r="302" hidden="1">
      <c r="A302" s="9">
        <v>44413.0</v>
      </c>
      <c r="B302" s="10" t="s">
        <v>40</v>
      </c>
      <c r="C302" s="10" t="s">
        <v>41</v>
      </c>
      <c r="D302" s="10" t="s">
        <v>166</v>
      </c>
      <c r="E302" s="11">
        <v>200.0</v>
      </c>
      <c r="F302" s="10" t="s">
        <v>14</v>
      </c>
      <c r="G302" s="28">
        <f t="shared" si="1"/>
        <v>5</v>
      </c>
    </row>
    <row r="303" hidden="1">
      <c r="A303" s="9">
        <v>44413.0</v>
      </c>
      <c r="B303" s="10" t="s">
        <v>40</v>
      </c>
      <c r="C303" s="10" t="s">
        <v>167</v>
      </c>
      <c r="D303" s="10" t="s">
        <v>159</v>
      </c>
      <c r="E303" s="11">
        <v>90.0</v>
      </c>
      <c r="F303" s="10" t="s">
        <v>160</v>
      </c>
      <c r="G303" s="28">
        <f t="shared" si="1"/>
        <v>5</v>
      </c>
    </row>
    <row r="304" hidden="1">
      <c r="A304" s="9">
        <v>44413.0</v>
      </c>
      <c r="B304" s="10" t="s">
        <v>40</v>
      </c>
      <c r="C304" s="10" t="s">
        <v>168</v>
      </c>
      <c r="D304" s="10" t="s">
        <v>156</v>
      </c>
      <c r="E304" s="11">
        <v>120.0</v>
      </c>
      <c r="F304" s="10" t="s">
        <v>21</v>
      </c>
      <c r="G304" s="28">
        <f t="shared" si="1"/>
        <v>5</v>
      </c>
    </row>
    <row r="305" hidden="1">
      <c r="A305" s="9">
        <v>44413.0</v>
      </c>
      <c r="B305" s="10" t="s">
        <v>40</v>
      </c>
      <c r="C305" s="10" t="s">
        <v>169</v>
      </c>
      <c r="D305" s="10" t="s">
        <v>161</v>
      </c>
      <c r="E305" s="11">
        <v>240.0</v>
      </c>
      <c r="F305" s="10" t="s">
        <v>21</v>
      </c>
      <c r="G305" s="28">
        <f t="shared" si="1"/>
        <v>5</v>
      </c>
    </row>
    <row r="306" hidden="1">
      <c r="A306" s="9">
        <v>44413.0</v>
      </c>
      <c r="B306" s="10" t="s">
        <v>97</v>
      </c>
      <c r="C306" s="16">
        <v>1.0E46</v>
      </c>
      <c r="D306" s="10" t="s">
        <v>152</v>
      </c>
      <c r="E306" s="11">
        <v>250.0</v>
      </c>
      <c r="F306" s="10" t="s">
        <v>21</v>
      </c>
      <c r="G306" s="28">
        <f t="shared" si="1"/>
        <v>5</v>
      </c>
    </row>
    <row r="307" hidden="1">
      <c r="A307" s="9">
        <v>44413.0</v>
      </c>
      <c r="B307" s="10" t="s">
        <v>97</v>
      </c>
      <c r="C307" s="10" t="s">
        <v>102</v>
      </c>
      <c r="D307" s="10" t="s">
        <v>155</v>
      </c>
      <c r="E307" s="11">
        <v>220.0</v>
      </c>
      <c r="F307" s="10" t="s">
        <v>18</v>
      </c>
      <c r="G307" s="28">
        <f t="shared" si="1"/>
        <v>5</v>
      </c>
    </row>
    <row r="308" hidden="1">
      <c r="A308" s="9">
        <v>44413.0</v>
      </c>
      <c r="B308" s="10" t="s">
        <v>97</v>
      </c>
      <c r="C308" s="10">
        <v>2649.0</v>
      </c>
      <c r="D308" s="10" t="s">
        <v>159</v>
      </c>
      <c r="E308" s="11">
        <v>90.0</v>
      </c>
      <c r="F308" s="10" t="s">
        <v>160</v>
      </c>
      <c r="G308" s="28">
        <f t="shared" si="1"/>
        <v>5</v>
      </c>
    </row>
    <row r="309" hidden="1">
      <c r="A309" s="9">
        <v>44413.0</v>
      </c>
      <c r="B309" s="10" t="s">
        <v>97</v>
      </c>
      <c r="C309" s="10">
        <v>8041.0</v>
      </c>
      <c r="D309" s="10" t="s">
        <v>159</v>
      </c>
      <c r="E309" s="11">
        <v>90.0</v>
      </c>
      <c r="F309" s="10" t="s">
        <v>160</v>
      </c>
      <c r="G309" s="28">
        <f t="shared" si="1"/>
        <v>5</v>
      </c>
    </row>
    <row r="310" hidden="1">
      <c r="A310" s="9">
        <v>44413.0</v>
      </c>
      <c r="B310" s="10" t="s">
        <v>97</v>
      </c>
      <c r="C310" s="10">
        <v>8345.0</v>
      </c>
      <c r="D310" s="10" t="s">
        <v>156</v>
      </c>
      <c r="E310" s="11">
        <v>120.0</v>
      </c>
      <c r="F310" s="10" t="s">
        <v>21</v>
      </c>
      <c r="G310" s="28">
        <f t="shared" si="1"/>
        <v>5</v>
      </c>
    </row>
    <row r="311" hidden="1">
      <c r="A311" s="9">
        <v>44413.0</v>
      </c>
      <c r="B311" s="10" t="s">
        <v>97</v>
      </c>
      <c r="C311" s="10" t="s">
        <v>103</v>
      </c>
      <c r="D311" s="10" t="s">
        <v>159</v>
      </c>
      <c r="E311" s="11">
        <v>90.0</v>
      </c>
      <c r="F311" s="10" t="s">
        <v>160</v>
      </c>
      <c r="G311" s="28">
        <f t="shared" si="1"/>
        <v>5</v>
      </c>
    </row>
    <row r="312" hidden="1">
      <c r="A312" s="9">
        <v>44413.0</v>
      </c>
      <c r="B312" s="10" t="s">
        <v>97</v>
      </c>
      <c r="C312" s="10">
        <v>7941.0</v>
      </c>
      <c r="D312" s="10" t="s">
        <v>156</v>
      </c>
      <c r="E312" s="11">
        <v>120.0</v>
      </c>
      <c r="F312" s="10" t="s">
        <v>21</v>
      </c>
      <c r="G312" s="28">
        <f t="shared" si="1"/>
        <v>5</v>
      </c>
    </row>
    <row r="313" hidden="1">
      <c r="A313" s="9">
        <v>44413.0</v>
      </c>
      <c r="B313" s="10" t="s">
        <v>97</v>
      </c>
      <c r="C313" s="10" t="s">
        <v>105</v>
      </c>
      <c r="D313" s="10" t="s">
        <v>166</v>
      </c>
      <c r="E313" s="11">
        <v>200.0</v>
      </c>
      <c r="F313" s="10" t="s">
        <v>14</v>
      </c>
      <c r="G313" s="28">
        <f t="shared" si="1"/>
        <v>5</v>
      </c>
    </row>
    <row r="314" hidden="1">
      <c r="A314" s="9">
        <v>44413.0</v>
      </c>
      <c r="B314" s="10" t="s">
        <v>97</v>
      </c>
      <c r="C314" s="10">
        <v>5049.0</v>
      </c>
      <c r="D314" s="10" t="s">
        <v>161</v>
      </c>
      <c r="E314" s="11">
        <v>240.0</v>
      </c>
      <c r="F314" s="10" t="s">
        <v>21</v>
      </c>
      <c r="G314" s="28">
        <f t="shared" si="1"/>
        <v>5</v>
      </c>
    </row>
    <row r="315" hidden="1">
      <c r="A315" s="9">
        <v>44413.0</v>
      </c>
      <c r="B315" s="10" t="s">
        <v>97</v>
      </c>
      <c r="C315" s="10">
        <v>1342.0</v>
      </c>
      <c r="D315" s="10" t="s">
        <v>166</v>
      </c>
      <c r="E315" s="11">
        <v>200.0</v>
      </c>
      <c r="F315" s="10" t="s">
        <v>14</v>
      </c>
      <c r="G315" s="28">
        <f t="shared" si="1"/>
        <v>5</v>
      </c>
    </row>
    <row r="316" hidden="1">
      <c r="A316" s="9">
        <v>44413.0</v>
      </c>
      <c r="B316" s="10" t="s">
        <v>97</v>
      </c>
      <c r="C316" s="10">
        <v>5048.0</v>
      </c>
      <c r="D316" s="10" t="s">
        <v>161</v>
      </c>
      <c r="E316" s="11">
        <v>240.0</v>
      </c>
      <c r="F316" s="10" t="s">
        <v>21</v>
      </c>
      <c r="G316" s="28">
        <f t="shared" si="1"/>
        <v>5</v>
      </c>
    </row>
    <row r="317" hidden="1">
      <c r="A317" s="9">
        <v>44413.0</v>
      </c>
      <c r="B317" s="10" t="s">
        <v>97</v>
      </c>
      <c r="C317" s="10">
        <v>1641.0</v>
      </c>
      <c r="D317" s="10" t="s">
        <v>156</v>
      </c>
      <c r="E317" s="11">
        <v>120.0</v>
      </c>
      <c r="F317" s="10" t="s">
        <v>21</v>
      </c>
      <c r="G317" s="28">
        <f t="shared" si="1"/>
        <v>5</v>
      </c>
    </row>
    <row r="318" hidden="1">
      <c r="A318" s="9">
        <v>44413.0</v>
      </c>
      <c r="B318" s="10" t="s">
        <v>97</v>
      </c>
      <c r="C318" s="10" t="s">
        <v>107</v>
      </c>
      <c r="D318" s="10" t="s">
        <v>159</v>
      </c>
      <c r="E318" s="11">
        <v>90.0</v>
      </c>
      <c r="F318" s="10" t="s">
        <v>160</v>
      </c>
      <c r="G318" s="28">
        <f t="shared" si="1"/>
        <v>5</v>
      </c>
    </row>
    <row r="319" hidden="1">
      <c r="A319" s="9">
        <v>44413.0</v>
      </c>
      <c r="B319" s="10" t="s">
        <v>97</v>
      </c>
      <c r="C319" s="10" t="s">
        <v>109</v>
      </c>
      <c r="D319" s="10" t="s">
        <v>152</v>
      </c>
      <c r="E319" s="11">
        <v>250.0</v>
      </c>
      <c r="F319" s="10" t="s">
        <v>21</v>
      </c>
      <c r="G319" s="28">
        <f t="shared" si="1"/>
        <v>5</v>
      </c>
    </row>
    <row r="320" hidden="1">
      <c r="A320" s="9">
        <v>44413.0</v>
      </c>
      <c r="B320" s="10" t="s">
        <v>97</v>
      </c>
      <c r="C320" s="10" t="s">
        <v>110</v>
      </c>
      <c r="D320" s="10" t="s">
        <v>166</v>
      </c>
      <c r="E320" s="11">
        <v>200.0</v>
      </c>
      <c r="F320" s="10" t="s">
        <v>14</v>
      </c>
      <c r="G320" s="28">
        <f t="shared" si="1"/>
        <v>5</v>
      </c>
    </row>
    <row r="321" hidden="1">
      <c r="A321" s="9">
        <v>44413.0</v>
      </c>
      <c r="B321" s="10" t="s">
        <v>97</v>
      </c>
      <c r="C321" s="10" t="s">
        <v>170</v>
      </c>
      <c r="D321" s="10" t="s">
        <v>153</v>
      </c>
      <c r="E321" s="11">
        <v>220.0</v>
      </c>
      <c r="F321" s="10" t="s">
        <v>12</v>
      </c>
      <c r="G321" s="28">
        <f t="shared" si="1"/>
        <v>5</v>
      </c>
    </row>
    <row r="322" hidden="1">
      <c r="A322" s="9">
        <v>44413.0</v>
      </c>
      <c r="B322" s="10" t="s">
        <v>97</v>
      </c>
      <c r="C322" s="10" t="s">
        <v>171</v>
      </c>
      <c r="D322" s="10" t="s">
        <v>156</v>
      </c>
      <c r="E322" s="11">
        <v>120.0</v>
      </c>
      <c r="F322" s="10" t="s">
        <v>21</v>
      </c>
      <c r="G322" s="28">
        <f t="shared" si="1"/>
        <v>5</v>
      </c>
    </row>
    <row r="323" hidden="1">
      <c r="A323" s="9">
        <v>44413.0</v>
      </c>
      <c r="B323" s="10" t="s">
        <v>97</v>
      </c>
      <c r="C323" s="10" t="s">
        <v>172</v>
      </c>
      <c r="D323" s="10" t="s">
        <v>161</v>
      </c>
      <c r="E323" s="11">
        <v>240.0</v>
      </c>
      <c r="F323" s="10" t="s">
        <v>21</v>
      </c>
      <c r="G323" s="28">
        <f t="shared" si="1"/>
        <v>5</v>
      </c>
    </row>
    <row r="324" hidden="1">
      <c r="A324" s="9">
        <v>44413.0</v>
      </c>
      <c r="B324" s="10" t="s">
        <v>97</v>
      </c>
      <c r="C324" s="10" t="s">
        <v>173</v>
      </c>
      <c r="D324" s="10" t="s">
        <v>150</v>
      </c>
      <c r="E324" s="11">
        <v>230.0</v>
      </c>
      <c r="F324" s="10" t="s">
        <v>21</v>
      </c>
      <c r="G324" s="28">
        <f t="shared" si="1"/>
        <v>5</v>
      </c>
    </row>
    <row r="325" hidden="1">
      <c r="A325" s="9">
        <v>44413.0</v>
      </c>
      <c r="B325" s="10" t="s">
        <v>114</v>
      </c>
      <c r="C325" s="10">
        <v>5043.0</v>
      </c>
      <c r="D325" s="10" t="s">
        <v>150</v>
      </c>
      <c r="E325" s="11">
        <v>230.0</v>
      </c>
      <c r="F325" s="10" t="s">
        <v>21</v>
      </c>
      <c r="G325" s="28">
        <f t="shared" si="1"/>
        <v>5</v>
      </c>
    </row>
    <row r="326" hidden="1">
      <c r="A326" s="9">
        <v>44413.0</v>
      </c>
      <c r="B326" s="10" t="s">
        <v>114</v>
      </c>
      <c r="C326" s="10">
        <v>5043.0</v>
      </c>
      <c r="D326" s="10" t="s">
        <v>158</v>
      </c>
      <c r="E326" s="11">
        <v>200.0</v>
      </c>
      <c r="F326" s="10" t="s">
        <v>14</v>
      </c>
      <c r="G326" s="28">
        <f t="shared" si="1"/>
        <v>5</v>
      </c>
    </row>
    <row r="327" hidden="1">
      <c r="A327" s="9">
        <v>44413.0</v>
      </c>
      <c r="B327" s="10" t="s">
        <v>114</v>
      </c>
      <c r="C327" s="10">
        <v>5043.0</v>
      </c>
      <c r="D327" s="10" t="s">
        <v>159</v>
      </c>
      <c r="E327" s="11">
        <v>90.0</v>
      </c>
      <c r="F327" s="10" t="s">
        <v>160</v>
      </c>
      <c r="G327" s="28">
        <f t="shared" si="1"/>
        <v>5</v>
      </c>
    </row>
    <row r="328" hidden="1">
      <c r="A328" s="9">
        <v>44413.0</v>
      </c>
      <c r="B328" s="10" t="s">
        <v>114</v>
      </c>
      <c r="C328" s="10">
        <v>5043.0</v>
      </c>
      <c r="D328" s="10" t="s">
        <v>166</v>
      </c>
      <c r="E328" s="11">
        <v>200.0</v>
      </c>
      <c r="F328" s="10" t="s">
        <v>14</v>
      </c>
      <c r="G328" s="28">
        <f t="shared" si="1"/>
        <v>5</v>
      </c>
    </row>
    <row r="329" hidden="1">
      <c r="A329" s="9">
        <v>44413.0</v>
      </c>
      <c r="B329" s="10" t="s">
        <v>114</v>
      </c>
      <c r="C329" s="10">
        <v>5043.0</v>
      </c>
      <c r="D329" s="10" t="s">
        <v>153</v>
      </c>
      <c r="E329" s="11">
        <v>220.0</v>
      </c>
      <c r="F329" s="10" t="s">
        <v>12</v>
      </c>
      <c r="G329" s="28">
        <f t="shared" si="1"/>
        <v>5</v>
      </c>
    </row>
    <row r="330" hidden="1">
      <c r="A330" s="9">
        <v>44413.0</v>
      </c>
      <c r="B330" s="10" t="s">
        <v>114</v>
      </c>
      <c r="C330" s="10">
        <v>5043.0</v>
      </c>
      <c r="D330" s="10" t="s">
        <v>152</v>
      </c>
      <c r="E330" s="11">
        <v>250.0</v>
      </c>
      <c r="F330" s="10" t="s">
        <v>21</v>
      </c>
      <c r="G330" s="28">
        <f t="shared" si="1"/>
        <v>5</v>
      </c>
    </row>
    <row r="331" hidden="1">
      <c r="A331" s="9">
        <v>44413.0</v>
      </c>
      <c r="B331" s="10" t="s">
        <v>115</v>
      </c>
      <c r="C331" s="10" t="s">
        <v>174</v>
      </c>
      <c r="D331" s="10" t="s">
        <v>159</v>
      </c>
      <c r="E331" s="11">
        <v>90.0</v>
      </c>
      <c r="F331" s="10" t="s">
        <v>160</v>
      </c>
      <c r="G331" s="28">
        <f t="shared" si="1"/>
        <v>5</v>
      </c>
    </row>
    <row r="332" hidden="1">
      <c r="A332" s="9">
        <v>44413.0</v>
      </c>
      <c r="B332" s="10" t="s">
        <v>115</v>
      </c>
      <c r="C332" s="16">
        <v>9.0E42</v>
      </c>
      <c r="D332" s="10" t="s">
        <v>162</v>
      </c>
      <c r="E332" s="11">
        <v>130.0</v>
      </c>
      <c r="F332" s="10" t="s">
        <v>18</v>
      </c>
      <c r="G332" s="28">
        <f t="shared" si="1"/>
        <v>5</v>
      </c>
    </row>
    <row r="333" hidden="1">
      <c r="A333" s="9">
        <v>44413.0</v>
      </c>
      <c r="B333" s="10" t="s">
        <v>115</v>
      </c>
      <c r="C333" s="10">
        <v>6840.0</v>
      </c>
      <c r="D333" s="10" t="s">
        <v>153</v>
      </c>
      <c r="E333" s="11">
        <v>220.0</v>
      </c>
      <c r="F333" s="10" t="s">
        <v>12</v>
      </c>
      <c r="G333" s="28">
        <f t="shared" si="1"/>
        <v>5</v>
      </c>
    </row>
    <row r="334" hidden="1">
      <c r="A334" s="9">
        <v>44413.0</v>
      </c>
      <c r="B334" s="10" t="s">
        <v>115</v>
      </c>
      <c r="C334" s="10">
        <v>9645.0</v>
      </c>
      <c r="D334" s="10" t="s">
        <v>150</v>
      </c>
      <c r="E334" s="11">
        <v>230.0</v>
      </c>
      <c r="F334" s="10" t="s">
        <v>21</v>
      </c>
      <c r="G334" s="28">
        <f t="shared" si="1"/>
        <v>5</v>
      </c>
    </row>
    <row r="335" hidden="1">
      <c r="A335" s="9">
        <v>44413.0</v>
      </c>
      <c r="B335" s="10" t="s">
        <v>115</v>
      </c>
      <c r="C335" s="10">
        <v>8647.0</v>
      </c>
      <c r="D335" s="10" t="s">
        <v>153</v>
      </c>
      <c r="E335" s="11">
        <v>220.0</v>
      </c>
      <c r="F335" s="10" t="s">
        <v>12</v>
      </c>
      <c r="G335" s="28">
        <f t="shared" si="1"/>
        <v>5</v>
      </c>
    </row>
    <row r="336" hidden="1">
      <c r="A336" s="9">
        <v>44413.0</v>
      </c>
      <c r="B336" s="10" t="s">
        <v>115</v>
      </c>
      <c r="C336" s="10" t="s">
        <v>119</v>
      </c>
      <c r="D336" s="10" t="s">
        <v>150</v>
      </c>
      <c r="E336" s="11">
        <v>230.0</v>
      </c>
      <c r="F336" s="10" t="s">
        <v>21</v>
      </c>
      <c r="G336" s="28">
        <f t="shared" si="1"/>
        <v>5</v>
      </c>
    </row>
    <row r="337" hidden="1">
      <c r="A337" s="9">
        <v>44413.0</v>
      </c>
      <c r="B337" s="10" t="s">
        <v>115</v>
      </c>
      <c r="C337" s="10" t="s">
        <v>120</v>
      </c>
      <c r="D337" s="10" t="s">
        <v>153</v>
      </c>
      <c r="E337" s="11">
        <v>220.0</v>
      </c>
      <c r="F337" s="10" t="s">
        <v>12</v>
      </c>
      <c r="G337" s="28">
        <f t="shared" si="1"/>
        <v>5</v>
      </c>
    </row>
    <row r="338" hidden="1">
      <c r="A338" s="9">
        <v>44413.0</v>
      </c>
      <c r="B338" s="10" t="s">
        <v>115</v>
      </c>
      <c r="C338" s="10" t="s">
        <v>175</v>
      </c>
      <c r="D338" s="10" t="s">
        <v>158</v>
      </c>
      <c r="E338" s="11">
        <v>200.0</v>
      </c>
      <c r="F338" s="10" t="s">
        <v>14</v>
      </c>
      <c r="G338" s="28">
        <f t="shared" si="1"/>
        <v>5</v>
      </c>
    </row>
    <row r="339" hidden="1">
      <c r="A339" s="9">
        <v>44413.0</v>
      </c>
      <c r="B339" s="10" t="s">
        <v>115</v>
      </c>
      <c r="C339" s="10" t="s">
        <v>176</v>
      </c>
      <c r="D339" s="10" t="s">
        <v>162</v>
      </c>
      <c r="E339" s="11">
        <v>130.0</v>
      </c>
      <c r="F339" s="10" t="s">
        <v>18</v>
      </c>
      <c r="G339" s="28">
        <f t="shared" si="1"/>
        <v>5</v>
      </c>
    </row>
    <row r="340" hidden="1">
      <c r="A340" s="9">
        <v>44413.0</v>
      </c>
      <c r="B340" s="10" t="s">
        <v>115</v>
      </c>
      <c r="C340" s="10" t="s">
        <v>177</v>
      </c>
      <c r="D340" s="10" t="s">
        <v>153</v>
      </c>
      <c r="E340" s="11">
        <v>220.0</v>
      </c>
      <c r="F340" s="10" t="s">
        <v>12</v>
      </c>
      <c r="G340" s="28">
        <f t="shared" si="1"/>
        <v>5</v>
      </c>
    </row>
    <row r="341" hidden="1">
      <c r="A341" s="9">
        <v>44413.0</v>
      </c>
      <c r="B341" s="10" t="s">
        <v>122</v>
      </c>
      <c r="C341" s="10" t="s">
        <v>124</v>
      </c>
      <c r="D341" s="10" t="s">
        <v>166</v>
      </c>
      <c r="E341" s="11">
        <v>200.0</v>
      </c>
      <c r="F341" s="10" t="s">
        <v>14</v>
      </c>
      <c r="G341" s="28">
        <f t="shared" si="1"/>
        <v>5</v>
      </c>
    </row>
    <row r="342" hidden="1">
      <c r="A342" s="9">
        <v>44413.0</v>
      </c>
      <c r="B342" s="10" t="s">
        <v>122</v>
      </c>
      <c r="C342" s="10" t="s">
        <v>178</v>
      </c>
      <c r="D342" s="10" t="s">
        <v>158</v>
      </c>
      <c r="E342" s="11">
        <v>200.0</v>
      </c>
      <c r="F342" s="10" t="s">
        <v>14</v>
      </c>
      <c r="G342" s="28">
        <f t="shared" si="1"/>
        <v>5</v>
      </c>
    </row>
    <row r="343" hidden="1">
      <c r="A343" s="9">
        <v>44413.0</v>
      </c>
      <c r="B343" s="10" t="s">
        <v>122</v>
      </c>
      <c r="C343" s="10" t="s">
        <v>179</v>
      </c>
      <c r="D343" s="10" t="s">
        <v>153</v>
      </c>
      <c r="E343" s="11">
        <v>220.0</v>
      </c>
      <c r="F343" s="10" t="s">
        <v>12</v>
      </c>
      <c r="G343" s="28">
        <f t="shared" si="1"/>
        <v>5</v>
      </c>
    </row>
    <row r="344" hidden="1">
      <c r="A344" s="9">
        <v>44413.0</v>
      </c>
      <c r="B344" s="10" t="s">
        <v>122</v>
      </c>
      <c r="C344" s="10" t="s">
        <v>125</v>
      </c>
      <c r="D344" s="10" t="s">
        <v>158</v>
      </c>
      <c r="E344" s="11">
        <v>200.0</v>
      </c>
      <c r="F344" s="10" t="s">
        <v>14</v>
      </c>
      <c r="G344" s="28">
        <f t="shared" si="1"/>
        <v>5</v>
      </c>
    </row>
    <row r="345" hidden="1">
      <c r="A345" s="9">
        <v>44413.0</v>
      </c>
      <c r="B345" s="10" t="s">
        <v>122</v>
      </c>
      <c r="C345" s="10" t="s">
        <v>127</v>
      </c>
      <c r="D345" s="10" t="s">
        <v>161</v>
      </c>
      <c r="E345" s="11">
        <v>240.0</v>
      </c>
      <c r="F345" s="10" t="s">
        <v>21</v>
      </c>
      <c r="G345" s="28">
        <f t="shared" si="1"/>
        <v>5</v>
      </c>
    </row>
    <row r="346" hidden="1">
      <c r="A346" s="9">
        <v>44413.0</v>
      </c>
      <c r="B346" s="10" t="s">
        <v>122</v>
      </c>
      <c r="C346" s="10" t="s">
        <v>180</v>
      </c>
      <c r="D346" s="10" t="s">
        <v>155</v>
      </c>
      <c r="E346" s="11">
        <v>220.0</v>
      </c>
      <c r="F346" s="10" t="s">
        <v>18</v>
      </c>
      <c r="G346" s="28">
        <f t="shared" si="1"/>
        <v>5</v>
      </c>
    </row>
    <row r="347" hidden="1">
      <c r="A347" s="9">
        <v>44413.0</v>
      </c>
      <c r="B347" s="10" t="s">
        <v>15</v>
      </c>
      <c r="C347" s="10" t="s">
        <v>181</v>
      </c>
      <c r="D347" s="10" t="s">
        <v>159</v>
      </c>
      <c r="E347" s="11">
        <v>90.0</v>
      </c>
      <c r="F347" s="10" t="s">
        <v>160</v>
      </c>
      <c r="G347" s="28">
        <f t="shared" si="1"/>
        <v>5</v>
      </c>
    </row>
    <row r="348" hidden="1">
      <c r="A348" s="9">
        <v>44413.0</v>
      </c>
      <c r="B348" s="10" t="s">
        <v>15</v>
      </c>
      <c r="C348" s="10" t="s">
        <v>131</v>
      </c>
      <c r="D348" s="10" t="s">
        <v>161</v>
      </c>
      <c r="E348" s="11">
        <v>240.0</v>
      </c>
      <c r="F348" s="10" t="s">
        <v>21</v>
      </c>
      <c r="G348" s="28">
        <f t="shared" si="1"/>
        <v>5</v>
      </c>
    </row>
    <row r="349" hidden="1">
      <c r="A349" s="9">
        <v>44413.0</v>
      </c>
      <c r="B349" s="10" t="s">
        <v>15</v>
      </c>
      <c r="C349" s="10" t="s">
        <v>132</v>
      </c>
      <c r="D349" s="10" t="s">
        <v>150</v>
      </c>
      <c r="E349" s="11">
        <v>230.0</v>
      </c>
      <c r="F349" s="10" t="s">
        <v>21</v>
      </c>
      <c r="G349" s="28">
        <f t="shared" si="1"/>
        <v>5</v>
      </c>
    </row>
    <row r="350" hidden="1">
      <c r="A350" s="9">
        <v>44413.0</v>
      </c>
      <c r="B350" s="10" t="s">
        <v>15</v>
      </c>
      <c r="C350" s="16">
        <v>5.0E49</v>
      </c>
      <c r="D350" s="10" t="s">
        <v>159</v>
      </c>
      <c r="E350" s="11">
        <v>90.0</v>
      </c>
      <c r="F350" s="10" t="s">
        <v>160</v>
      </c>
      <c r="G350" s="28">
        <f t="shared" si="1"/>
        <v>5</v>
      </c>
    </row>
    <row r="351" hidden="1">
      <c r="A351" s="9">
        <v>44413.0</v>
      </c>
      <c r="B351" s="10" t="s">
        <v>15</v>
      </c>
      <c r="C351" s="16">
        <v>5.0E49</v>
      </c>
      <c r="D351" s="10" t="s">
        <v>153</v>
      </c>
      <c r="E351" s="11">
        <v>220.0</v>
      </c>
      <c r="F351" s="10" t="s">
        <v>12</v>
      </c>
      <c r="G351" s="28">
        <f t="shared" si="1"/>
        <v>5</v>
      </c>
    </row>
    <row r="352" hidden="1">
      <c r="A352" s="9">
        <v>44413.0</v>
      </c>
      <c r="B352" s="10" t="s">
        <v>15</v>
      </c>
      <c r="C352" s="10" t="s">
        <v>133</v>
      </c>
      <c r="D352" s="10" t="s">
        <v>150</v>
      </c>
      <c r="E352" s="11">
        <v>230.0</v>
      </c>
      <c r="F352" s="10" t="s">
        <v>21</v>
      </c>
      <c r="G352" s="28">
        <f t="shared" si="1"/>
        <v>5</v>
      </c>
    </row>
    <row r="353" hidden="1">
      <c r="A353" s="9">
        <v>44413.0</v>
      </c>
      <c r="B353" s="10" t="s">
        <v>15</v>
      </c>
      <c r="C353" s="10" t="s">
        <v>133</v>
      </c>
      <c r="D353" s="10" t="s">
        <v>159</v>
      </c>
      <c r="E353" s="11">
        <v>90.0</v>
      </c>
      <c r="F353" s="10" t="s">
        <v>160</v>
      </c>
      <c r="G353" s="28">
        <f t="shared" si="1"/>
        <v>5</v>
      </c>
    </row>
    <row r="354" hidden="1">
      <c r="A354" s="9">
        <v>44413.0</v>
      </c>
      <c r="B354" s="10" t="s">
        <v>15</v>
      </c>
      <c r="C354" s="10" t="s">
        <v>135</v>
      </c>
      <c r="D354" s="10" t="s">
        <v>159</v>
      </c>
      <c r="E354" s="11">
        <v>90.0</v>
      </c>
      <c r="F354" s="10" t="s">
        <v>160</v>
      </c>
      <c r="G354" s="28">
        <f t="shared" si="1"/>
        <v>5</v>
      </c>
    </row>
    <row r="355" hidden="1">
      <c r="A355" s="9">
        <v>44413.0</v>
      </c>
      <c r="B355" s="10" t="s">
        <v>15</v>
      </c>
      <c r="C355" s="10" t="s">
        <v>135</v>
      </c>
      <c r="D355" s="10" t="s">
        <v>152</v>
      </c>
      <c r="E355" s="11">
        <v>250.0</v>
      </c>
      <c r="F355" s="10" t="s">
        <v>21</v>
      </c>
      <c r="G355" s="28">
        <f t="shared" si="1"/>
        <v>5</v>
      </c>
    </row>
    <row r="356" hidden="1">
      <c r="A356" s="9">
        <v>44413.0</v>
      </c>
      <c r="B356" s="10" t="s">
        <v>15</v>
      </c>
      <c r="C356" s="10">
        <v>1344.0</v>
      </c>
      <c r="D356" s="10" t="s">
        <v>159</v>
      </c>
      <c r="E356" s="11">
        <v>90.0</v>
      </c>
      <c r="F356" s="10" t="s">
        <v>160</v>
      </c>
      <c r="G356" s="28">
        <f t="shared" si="1"/>
        <v>5</v>
      </c>
    </row>
    <row r="357" hidden="1">
      <c r="A357" s="9">
        <v>44413.0</v>
      </c>
      <c r="B357" s="10" t="s">
        <v>15</v>
      </c>
      <c r="C357" s="10">
        <v>4645.0</v>
      </c>
      <c r="D357" s="10" t="s">
        <v>158</v>
      </c>
      <c r="E357" s="11">
        <v>200.0</v>
      </c>
      <c r="F357" s="10" t="s">
        <v>14</v>
      </c>
      <c r="G357" s="28">
        <f t="shared" si="1"/>
        <v>5</v>
      </c>
    </row>
    <row r="358" hidden="1">
      <c r="A358" s="9">
        <v>44413.0</v>
      </c>
      <c r="B358" s="10" t="s">
        <v>15</v>
      </c>
      <c r="C358" s="10">
        <v>9841.0</v>
      </c>
      <c r="D358" s="10" t="s">
        <v>161</v>
      </c>
      <c r="E358" s="11">
        <v>240.0</v>
      </c>
      <c r="F358" s="10" t="s">
        <v>21</v>
      </c>
      <c r="G358" s="28">
        <f t="shared" si="1"/>
        <v>5</v>
      </c>
    </row>
    <row r="359" hidden="1">
      <c r="A359" s="9">
        <v>44413.0</v>
      </c>
      <c r="B359" s="10" t="s">
        <v>15</v>
      </c>
      <c r="C359" s="10" t="s">
        <v>182</v>
      </c>
      <c r="D359" s="10" t="s">
        <v>159</v>
      </c>
      <c r="E359" s="11">
        <v>90.0</v>
      </c>
      <c r="F359" s="10" t="s">
        <v>160</v>
      </c>
      <c r="G359" s="28">
        <f t="shared" si="1"/>
        <v>5</v>
      </c>
    </row>
    <row r="360" hidden="1">
      <c r="A360" s="9">
        <v>44413.0</v>
      </c>
      <c r="B360" s="10" t="s">
        <v>15</v>
      </c>
      <c r="C360" s="10">
        <v>3446.0</v>
      </c>
      <c r="D360" s="10" t="s">
        <v>150</v>
      </c>
      <c r="E360" s="11">
        <v>230.0</v>
      </c>
      <c r="F360" s="10" t="s">
        <v>21</v>
      </c>
      <c r="G360" s="28">
        <f t="shared" si="1"/>
        <v>5</v>
      </c>
    </row>
    <row r="361" hidden="1">
      <c r="A361" s="9">
        <v>44413.0</v>
      </c>
      <c r="B361" s="10" t="s">
        <v>15</v>
      </c>
      <c r="C361" s="10" t="s">
        <v>183</v>
      </c>
      <c r="D361" s="10" t="s">
        <v>150</v>
      </c>
      <c r="E361" s="11">
        <v>230.0</v>
      </c>
      <c r="F361" s="10" t="s">
        <v>21</v>
      </c>
      <c r="G361" s="28">
        <f t="shared" si="1"/>
        <v>5</v>
      </c>
    </row>
    <row r="362" hidden="1">
      <c r="A362" s="9">
        <v>44413.0</v>
      </c>
      <c r="B362" s="10" t="s">
        <v>15</v>
      </c>
      <c r="C362" s="10">
        <v>8943.0</v>
      </c>
      <c r="D362" s="10" t="s">
        <v>161</v>
      </c>
      <c r="E362" s="11">
        <v>240.0</v>
      </c>
      <c r="F362" s="10" t="s">
        <v>21</v>
      </c>
      <c r="G362" s="28">
        <f t="shared" si="1"/>
        <v>5</v>
      </c>
    </row>
    <row r="363" hidden="1">
      <c r="A363" s="9">
        <v>44413.0</v>
      </c>
      <c r="B363" s="10" t="s">
        <v>15</v>
      </c>
      <c r="C363" s="10" t="s">
        <v>184</v>
      </c>
      <c r="D363" s="10" t="s">
        <v>153</v>
      </c>
      <c r="E363" s="11">
        <v>220.0</v>
      </c>
      <c r="F363" s="10" t="s">
        <v>12</v>
      </c>
      <c r="G363" s="28">
        <f t="shared" si="1"/>
        <v>5</v>
      </c>
    </row>
    <row r="364" hidden="1">
      <c r="A364" s="9">
        <v>44413.0</v>
      </c>
      <c r="B364" s="10" t="s">
        <v>15</v>
      </c>
      <c r="C364" s="10" t="s">
        <v>185</v>
      </c>
      <c r="D364" s="10" t="s">
        <v>159</v>
      </c>
      <c r="E364" s="11">
        <v>90.0</v>
      </c>
      <c r="F364" s="10" t="s">
        <v>160</v>
      </c>
      <c r="G364" s="28">
        <f t="shared" si="1"/>
        <v>5</v>
      </c>
    </row>
    <row r="365" hidden="1">
      <c r="A365" s="9">
        <v>44413.0</v>
      </c>
      <c r="B365" s="10" t="s">
        <v>15</v>
      </c>
      <c r="C365" s="10" t="s">
        <v>139</v>
      </c>
      <c r="D365" s="10" t="s">
        <v>152</v>
      </c>
      <c r="E365" s="11">
        <v>250.0</v>
      </c>
      <c r="F365" s="10" t="s">
        <v>21</v>
      </c>
      <c r="G365" s="28">
        <f t="shared" si="1"/>
        <v>5</v>
      </c>
    </row>
    <row r="366" hidden="1">
      <c r="A366" s="9">
        <v>44413.0</v>
      </c>
      <c r="B366" s="10" t="s">
        <v>15</v>
      </c>
      <c r="C366" s="10" t="s">
        <v>139</v>
      </c>
      <c r="D366" s="10" t="s">
        <v>155</v>
      </c>
      <c r="E366" s="11">
        <v>220.0</v>
      </c>
      <c r="F366" s="10" t="s">
        <v>18</v>
      </c>
      <c r="G366" s="28">
        <f t="shared" si="1"/>
        <v>5</v>
      </c>
    </row>
    <row r="367" hidden="1">
      <c r="A367" s="9">
        <v>44413.0</v>
      </c>
      <c r="B367" s="10" t="s">
        <v>15</v>
      </c>
      <c r="C367" s="10" t="s">
        <v>129</v>
      </c>
      <c r="D367" s="10" t="s">
        <v>166</v>
      </c>
      <c r="E367" s="11">
        <v>200.0</v>
      </c>
      <c r="F367" s="10" t="s">
        <v>14</v>
      </c>
      <c r="G367" s="28">
        <f t="shared" si="1"/>
        <v>5</v>
      </c>
    </row>
    <row r="368" hidden="1">
      <c r="A368" s="9">
        <v>44413.0</v>
      </c>
      <c r="B368" s="10" t="s">
        <v>16</v>
      </c>
      <c r="C368" s="16">
        <v>5.0E41</v>
      </c>
      <c r="D368" s="10" t="s">
        <v>159</v>
      </c>
      <c r="E368" s="11">
        <v>90.0</v>
      </c>
      <c r="F368" s="10" t="s">
        <v>160</v>
      </c>
      <c r="G368" s="28">
        <f t="shared" si="1"/>
        <v>5</v>
      </c>
    </row>
    <row r="369" hidden="1">
      <c r="A369" s="9">
        <v>44413.0</v>
      </c>
      <c r="B369" s="10" t="s">
        <v>16</v>
      </c>
      <c r="C369" s="10" t="s">
        <v>186</v>
      </c>
      <c r="D369" s="10" t="s">
        <v>152</v>
      </c>
      <c r="E369" s="11">
        <v>250.0</v>
      </c>
      <c r="F369" s="10" t="s">
        <v>21</v>
      </c>
      <c r="G369" s="28">
        <f t="shared" si="1"/>
        <v>5</v>
      </c>
    </row>
    <row r="370" hidden="1">
      <c r="A370" s="9">
        <v>44413.0</v>
      </c>
      <c r="B370" s="10" t="s">
        <v>16</v>
      </c>
      <c r="C370" s="10" t="s">
        <v>187</v>
      </c>
      <c r="D370" s="10" t="s">
        <v>155</v>
      </c>
      <c r="E370" s="11">
        <v>220.0</v>
      </c>
      <c r="F370" s="10" t="s">
        <v>18</v>
      </c>
      <c r="G370" s="28">
        <f t="shared" si="1"/>
        <v>5</v>
      </c>
    </row>
    <row r="371" hidden="1">
      <c r="A371" s="9">
        <v>44413.0</v>
      </c>
      <c r="B371" s="10" t="s">
        <v>16</v>
      </c>
      <c r="C371" s="10" t="s">
        <v>188</v>
      </c>
      <c r="D371" s="10" t="s">
        <v>162</v>
      </c>
      <c r="E371" s="11">
        <v>130.0</v>
      </c>
      <c r="F371" s="10" t="s">
        <v>18</v>
      </c>
      <c r="G371" s="28">
        <f t="shared" si="1"/>
        <v>5</v>
      </c>
    </row>
    <row r="372" hidden="1">
      <c r="A372" s="9">
        <v>44413.0</v>
      </c>
      <c r="B372" s="10" t="s">
        <v>16</v>
      </c>
      <c r="C372" s="10">
        <v>7848.0</v>
      </c>
      <c r="D372" s="10" t="s">
        <v>162</v>
      </c>
      <c r="E372" s="11">
        <v>130.0</v>
      </c>
      <c r="F372" s="10" t="s">
        <v>18</v>
      </c>
      <c r="G372" s="28">
        <f t="shared" si="1"/>
        <v>5</v>
      </c>
    </row>
    <row r="373" hidden="1">
      <c r="A373" s="9">
        <v>44413.0</v>
      </c>
      <c r="B373" s="10" t="s">
        <v>16</v>
      </c>
      <c r="C373" s="10" t="s">
        <v>145</v>
      </c>
      <c r="D373" s="10" t="s">
        <v>159</v>
      </c>
      <c r="E373" s="11">
        <v>90.0</v>
      </c>
      <c r="F373" s="10" t="s">
        <v>160</v>
      </c>
      <c r="G373" s="28">
        <f t="shared" si="1"/>
        <v>5</v>
      </c>
    </row>
    <row r="374" hidden="1">
      <c r="A374" s="9">
        <v>44413.0</v>
      </c>
      <c r="B374" s="10" t="s">
        <v>16</v>
      </c>
      <c r="C374" s="10">
        <v>6141.0</v>
      </c>
      <c r="D374" s="10" t="s">
        <v>159</v>
      </c>
      <c r="E374" s="11">
        <v>90.0</v>
      </c>
      <c r="F374" s="10" t="s">
        <v>160</v>
      </c>
      <c r="G374" s="28">
        <f t="shared" si="1"/>
        <v>5</v>
      </c>
    </row>
    <row r="375" hidden="1">
      <c r="A375" s="9">
        <v>44413.0</v>
      </c>
      <c r="B375" s="10" t="s">
        <v>16</v>
      </c>
      <c r="C375" s="10" t="s">
        <v>189</v>
      </c>
      <c r="D375" s="10" t="s">
        <v>159</v>
      </c>
      <c r="E375" s="11">
        <v>90.0</v>
      </c>
      <c r="F375" s="10" t="s">
        <v>160</v>
      </c>
      <c r="G375" s="28">
        <f t="shared" si="1"/>
        <v>5</v>
      </c>
    </row>
    <row r="376" hidden="1">
      <c r="A376" s="9">
        <v>44413.0</v>
      </c>
      <c r="B376" s="10" t="s">
        <v>16</v>
      </c>
      <c r="C376" s="10">
        <v>1945.0</v>
      </c>
      <c r="D376" s="10" t="s">
        <v>159</v>
      </c>
      <c r="E376" s="11">
        <v>90.0</v>
      </c>
      <c r="F376" s="10" t="s">
        <v>160</v>
      </c>
      <c r="G376" s="28">
        <f t="shared" si="1"/>
        <v>5</v>
      </c>
    </row>
    <row r="377" hidden="1">
      <c r="A377" s="9">
        <v>44413.0</v>
      </c>
      <c r="B377" s="10" t="s">
        <v>16</v>
      </c>
      <c r="C377" s="10" t="s">
        <v>190</v>
      </c>
      <c r="D377" s="10" t="s">
        <v>155</v>
      </c>
      <c r="E377" s="11">
        <v>220.0</v>
      </c>
      <c r="F377" s="10" t="s">
        <v>18</v>
      </c>
      <c r="G377" s="28">
        <f t="shared" si="1"/>
        <v>5</v>
      </c>
    </row>
    <row r="378" hidden="1">
      <c r="A378" s="9">
        <v>44413.0</v>
      </c>
      <c r="B378" s="10" t="s">
        <v>16</v>
      </c>
      <c r="C378" s="10" t="s">
        <v>191</v>
      </c>
      <c r="D378" s="10" t="s">
        <v>152</v>
      </c>
      <c r="E378" s="11">
        <v>250.0</v>
      </c>
      <c r="F378" s="10" t="s">
        <v>21</v>
      </c>
      <c r="G378" s="28">
        <f t="shared" si="1"/>
        <v>5</v>
      </c>
    </row>
    <row r="379" hidden="1">
      <c r="A379" s="9">
        <v>44413.0</v>
      </c>
      <c r="B379" s="10" t="s">
        <v>16</v>
      </c>
      <c r="C379" s="10" t="s">
        <v>192</v>
      </c>
      <c r="D379" s="10" t="s">
        <v>159</v>
      </c>
      <c r="E379" s="11">
        <v>90.0</v>
      </c>
      <c r="F379" s="10" t="s">
        <v>160</v>
      </c>
      <c r="G379" s="28">
        <f t="shared" si="1"/>
        <v>5</v>
      </c>
    </row>
    <row r="380" hidden="1">
      <c r="A380" s="9">
        <v>44413.0</v>
      </c>
      <c r="B380" s="10" t="s">
        <v>16</v>
      </c>
      <c r="C380" s="10" t="s">
        <v>193</v>
      </c>
      <c r="D380" s="10" t="s">
        <v>152</v>
      </c>
      <c r="E380" s="11">
        <v>250.0</v>
      </c>
      <c r="F380" s="10" t="s">
        <v>21</v>
      </c>
      <c r="G380" s="28">
        <f t="shared" si="1"/>
        <v>5</v>
      </c>
    </row>
    <row r="381" hidden="1">
      <c r="A381" s="9">
        <v>44413.0</v>
      </c>
      <c r="B381" s="10" t="s">
        <v>16</v>
      </c>
      <c r="C381" s="10" t="s">
        <v>194</v>
      </c>
      <c r="D381" s="10" t="s">
        <v>162</v>
      </c>
      <c r="E381" s="11">
        <v>130.0</v>
      </c>
      <c r="F381" s="10" t="s">
        <v>18</v>
      </c>
      <c r="G381" s="28">
        <f t="shared" si="1"/>
        <v>5</v>
      </c>
    </row>
    <row r="382" hidden="1">
      <c r="A382" s="9">
        <v>44413.0</v>
      </c>
      <c r="B382" s="10" t="s">
        <v>69</v>
      </c>
      <c r="C382" s="10" t="s">
        <v>70</v>
      </c>
      <c r="D382" s="10" t="s">
        <v>156</v>
      </c>
      <c r="E382" s="11">
        <v>120.0</v>
      </c>
      <c r="F382" s="10" t="s">
        <v>21</v>
      </c>
      <c r="G382" s="28">
        <f t="shared" si="1"/>
        <v>5</v>
      </c>
    </row>
    <row r="383" hidden="1">
      <c r="A383" s="9">
        <v>44413.0</v>
      </c>
      <c r="B383" s="10" t="s">
        <v>69</v>
      </c>
      <c r="C383" s="10" t="s">
        <v>71</v>
      </c>
      <c r="D383" s="10" t="s">
        <v>153</v>
      </c>
      <c r="E383" s="11">
        <v>220.0</v>
      </c>
      <c r="F383" s="10" t="s">
        <v>12</v>
      </c>
      <c r="G383" s="28">
        <f t="shared" si="1"/>
        <v>5</v>
      </c>
    </row>
    <row r="384" hidden="1">
      <c r="A384" s="9">
        <v>44413.0</v>
      </c>
      <c r="B384" s="10" t="s">
        <v>69</v>
      </c>
      <c r="C384" s="10" t="s">
        <v>72</v>
      </c>
      <c r="D384" s="10" t="s">
        <v>156</v>
      </c>
      <c r="E384" s="11">
        <v>120.0</v>
      </c>
      <c r="F384" s="10" t="s">
        <v>21</v>
      </c>
      <c r="G384" s="28">
        <f t="shared" si="1"/>
        <v>5</v>
      </c>
    </row>
    <row r="385" hidden="1">
      <c r="A385" s="9">
        <v>44413.0</v>
      </c>
      <c r="B385" s="10" t="s">
        <v>69</v>
      </c>
      <c r="C385" s="10" t="s">
        <v>195</v>
      </c>
      <c r="D385" s="10" t="s">
        <v>159</v>
      </c>
      <c r="E385" s="11">
        <v>90.0</v>
      </c>
      <c r="F385" s="10" t="s">
        <v>160</v>
      </c>
      <c r="G385" s="28">
        <f t="shared" si="1"/>
        <v>5</v>
      </c>
    </row>
    <row r="386" hidden="1">
      <c r="A386" s="9">
        <v>44413.0</v>
      </c>
      <c r="B386" s="10" t="s">
        <v>69</v>
      </c>
      <c r="C386" s="10" t="s">
        <v>73</v>
      </c>
      <c r="D386" s="10" t="s">
        <v>166</v>
      </c>
      <c r="E386" s="11">
        <v>200.0</v>
      </c>
      <c r="F386" s="10" t="s">
        <v>14</v>
      </c>
      <c r="G386" s="28">
        <f t="shared" si="1"/>
        <v>5</v>
      </c>
    </row>
    <row r="387" hidden="1">
      <c r="A387" s="9">
        <v>44413.0</v>
      </c>
      <c r="B387" s="10" t="s">
        <v>69</v>
      </c>
      <c r="C387" s="10" t="s">
        <v>74</v>
      </c>
      <c r="D387" s="10" t="s">
        <v>156</v>
      </c>
      <c r="E387" s="11">
        <v>120.0</v>
      </c>
      <c r="F387" s="10" t="s">
        <v>21</v>
      </c>
      <c r="G387" s="28">
        <f t="shared" si="1"/>
        <v>5</v>
      </c>
    </row>
    <row r="388" hidden="1">
      <c r="A388" s="9">
        <v>44413.0</v>
      </c>
      <c r="B388" s="10" t="s">
        <v>69</v>
      </c>
      <c r="C388" s="10">
        <v>2340.0</v>
      </c>
      <c r="D388" s="10" t="s">
        <v>159</v>
      </c>
      <c r="E388" s="11">
        <v>90.0</v>
      </c>
      <c r="F388" s="10" t="s">
        <v>160</v>
      </c>
      <c r="G388" s="28">
        <f t="shared" si="1"/>
        <v>5</v>
      </c>
    </row>
    <row r="389" hidden="1">
      <c r="A389" s="9">
        <v>44413.0</v>
      </c>
      <c r="B389" s="10" t="s">
        <v>69</v>
      </c>
      <c r="C389" s="10">
        <v>2440.0</v>
      </c>
      <c r="D389" s="10" t="s">
        <v>152</v>
      </c>
      <c r="E389" s="11">
        <v>250.0</v>
      </c>
      <c r="F389" s="10" t="s">
        <v>21</v>
      </c>
      <c r="G389" s="28">
        <f t="shared" si="1"/>
        <v>5</v>
      </c>
    </row>
    <row r="390" hidden="1">
      <c r="A390" s="9">
        <v>44413.0</v>
      </c>
      <c r="B390" s="10" t="s">
        <v>69</v>
      </c>
      <c r="C390" s="10">
        <v>7447.0</v>
      </c>
      <c r="D390" s="10" t="s">
        <v>150</v>
      </c>
      <c r="E390" s="11">
        <v>230.0</v>
      </c>
      <c r="F390" s="10" t="s">
        <v>21</v>
      </c>
      <c r="G390" s="28">
        <f t="shared" si="1"/>
        <v>5</v>
      </c>
    </row>
    <row r="391" hidden="1">
      <c r="A391" s="9">
        <v>44413.0</v>
      </c>
      <c r="B391" s="10" t="s">
        <v>69</v>
      </c>
      <c r="C391" s="10">
        <v>9045.0</v>
      </c>
      <c r="D391" s="10" t="s">
        <v>156</v>
      </c>
      <c r="E391" s="11">
        <v>120.0</v>
      </c>
      <c r="F391" s="10" t="s">
        <v>21</v>
      </c>
      <c r="G391" s="28">
        <f t="shared" si="1"/>
        <v>5</v>
      </c>
    </row>
    <row r="392" hidden="1">
      <c r="A392" s="9">
        <v>44413.0</v>
      </c>
      <c r="B392" s="10" t="s">
        <v>69</v>
      </c>
      <c r="C392" s="10" t="s">
        <v>75</v>
      </c>
      <c r="D392" s="10" t="s">
        <v>159</v>
      </c>
      <c r="E392" s="11">
        <v>90.0</v>
      </c>
      <c r="F392" s="10" t="s">
        <v>160</v>
      </c>
      <c r="G392" s="28">
        <f t="shared" si="1"/>
        <v>5</v>
      </c>
    </row>
    <row r="393" hidden="1">
      <c r="A393" s="9">
        <v>44413.0</v>
      </c>
      <c r="B393" s="10" t="s">
        <v>69</v>
      </c>
      <c r="C393" s="10">
        <v>843.0</v>
      </c>
      <c r="D393" s="10" t="s">
        <v>156</v>
      </c>
      <c r="E393" s="11">
        <v>120.0</v>
      </c>
      <c r="F393" s="10" t="s">
        <v>21</v>
      </c>
      <c r="G393" s="28">
        <f t="shared" si="1"/>
        <v>5</v>
      </c>
    </row>
    <row r="394" hidden="1">
      <c r="A394" s="9">
        <v>44413.0</v>
      </c>
      <c r="B394" s="10" t="s">
        <v>69</v>
      </c>
      <c r="C394" s="10">
        <v>5747.0</v>
      </c>
      <c r="D394" s="10" t="s">
        <v>159</v>
      </c>
      <c r="E394" s="11">
        <v>90.0</v>
      </c>
      <c r="F394" s="10" t="s">
        <v>160</v>
      </c>
      <c r="G394" s="28">
        <f t="shared" si="1"/>
        <v>5</v>
      </c>
    </row>
    <row r="395" hidden="1">
      <c r="A395" s="9">
        <v>44413.0</v>
      </c>
      <c r="B395" s="10" t="s">
        <v>69</v>
      </c>
      <c r="C395" s="10" t="s">
        <v>196</v>
      </c>
      <c r="D395" s="10" t="s">
        <v>159</v>
      </c>
      <c r="E395" s="11">
        <v>90.0</v>
      </c>
      <c r="F395" s="10" t="s">
        <v>160</v>
      </c>
      <c r="G395" s="28">
        <f t="shared" si="1"/>
        <v>5</v>
      </c>
    </row>
    <row r="396" hidden="1">
      <c r="A396" s="9">
        <v>44413.0</v>
      </c>
      <c r="B396" s="10" t="s">
        <v>69</v>
      </c>
      <c r="C396" s="10" t="s">
        <v>76</v>
      </c>
      <c r="D396" s="10" t="s">
        <v>161</v>
      </c>
      <c r="E396" s="11">
        <v>240.0</v>
      </c>
      <c r="F396" s="10" t="s">
        <v>21</v>
      </c>
      <c r="G396" s="28">
        <f t="shared" si="1"/>
        <v>5</v>
      </c>
    </row>
    <row r="397" hidden="1">
      <c r="A397" s="9">
        <v>44413.0</v>
      </c>
      <c r="B397" s="10" t="s">
        <v>69</v>
      </c>
      <c r="C397" s="10" t="s">
        <v>81</v>
      </c>
      <c r="D397" s="10" t="s">
        <v>159</v>
      </c>
      <c r="E397" s="11">
        <v>90.0</v>
      </c>
      <c r="F397" s="10" t="s">
        <v>160</v>
      </c>
      <c r="G397" s="28">
        <f t="shared" si="1"/>
        <v>5</v>
      </c>
    </row>
    <row r="398" hidden="1">
      <c r="A398" s="9">
        <v>44413.0</v>
      </c>
      <c r="B398" s="10" t="s">
        <v>69</v>
      </c>
      <c r="C398" s="10" t="s">
        <v>82</v>
      </c>
      <c r="D398" s="10" t="s">
        <v>166</v>
      </c>
      <c r="E398" s="11">
        <v>200.0</v>
      </c>
      <c r="F398" s="10" t="s">
        <v>14</v>
      </c>
      <c r="G398" s="28">
        <f t="shared" si="1"/>
        <v>5</v>
      </c>
    </row>
    <row r="399" hidden="1">
      <c r="A399" s="9">
        <v>44413.0</v>
      </c>
      <c r="B399" s="10" t="s">
        <v>69</v>
      </c>
      <c r="C399" s="10" t="s">
        <v>83</v>
      </c>
      <c r="D399" s="10" t="s">
        <v>152</v>
      </c>
      <c r="E399" s="11">
        <v>250.0</v>
      </c>
      <c r="F399" s="10" t="s">
        <v>21</v>
      </c>
      <c r="G399" s="28">
        <f t="shared" si="1"/>
        <v>5</v>
      </c>
    </row>
    <row r="400" hidden="1">
      <c r="A400" s="9">
        <v>44413.0</v>
      </c>
      <c r="B400" s="10" t="s">
        <v>69</v>
      </c>
      <c r="C400" s="10" t="s">
        <v>84</v>
      </c>
      <c r="D400" s="10" t="s">
        <v>155</v>
      </c>
      <c r="E400" s="11">
        <v>220.0</v>
      </c>
      <c r="F400" s="10" t="s">
        <v>18</v>
      </c>
      <c r="G400" s="28">
        <f t="shared" si="1"/>
        <v>5</v>
      </c>
    </row>
    <row r="401" hidden="1">
      <c r="A401" s="9">
        <v>44413.0</v>
      </c>
      <c r="B401" s="10" t="s">
        <v>69</v>
      </c>
      <c r="C401" s="10" t="s">
        <v>86</v>
      </c>
      <c r="D401" s="10" t="s">
        <v>158</v>
      </c>
      <c r="E401" s="11">
        <v>200.0</v>
      </c>
      <c r="F401" s="10" t="s">
        <v>14</v>
      </c>
      <c r="G401" s="28">
        <f t="shared" si="1"/>
        <v>5</v>
      </c>
    </row>
    <row r="402" hidden="1">
      <c r="A402" s="9">
        <v>44413.0</v>
      </c>
      <c r="B402" s="10" t="s">
        <v>69</v>
      </c>
      <c r="C402" s="10" t="s">
        <v>86</v>
      </c>
      <c r="D402" s="10" t="s">
        <v>152</v>
      </c>
      <c r="E402" s="11">
        <v>250.0</v>
      </c>
      <c r="F402" s="10" t="s">
        <v>21</v>
      </c>
      <c r="G402" s="28">
        <f t="shared" si="1"/>
        <v>5</v>
      </c>
    </row>
    <row r="403" hidden="1">
      <c r="A403" s="9">
        <v>44413.0</v>
      </c>
      <c r="B403" s="10" t="s">
        <v>69</v>
      </c>
      <c r="C403" s="10" t="s">
        <v>87</v>
      </c>
      <c r="D403" s="10" t="s">
        <v>158</v>
      </c>
      <c r="E403" s="11">
        <v>200.0</v>
      </c>
      <c r="F403" s="10" t="s">
        <v>14</v>
      </c>
      <c r="G403" s="28">
        <f t="shared" si="1"/>
        <v>5</v>
      </c>
    </row>
    <row r="404" hidden="1">
      <c r="A404" s="9">
        <v>44413.0</v>
      </c>
      <c r="B404" s="10" t="s">
        <v>69</v>
      </c>
      <c r="C404" s="10" t="s">
        <v>88</v>
      </c>
      <c r="D404" s="10" t="s">
        <v>162</v>
      </c>
      <c r="E404" s="11">
        <v>130.0</v>
      </c>
      <c r="F404" s="10" t="s">
        <v>18</v>
      </c>
      <c r="G404" s="28">
        <f t="shared" si="1"/>
        <v>5</v>
      </c>
    </row>
    <row r="405" hidden="1">
      <c r="A405" s="9">
        <v>44413.0</v>
      </c>
      <c r="B405" s="10" t="s">
        <v>69</v>
      </c>
      <c r="C405" s="10" t="s">
        <v>89</v>
      </c>
      <c r="D405" s="10" t="s">
        <v>153</v>
      </c>
      <c r="E405" s="11">
        <v>220.0</v>
      </c>
      <c r="F405" s="10" t="s">
        <v>12</v>
      </c>
      <c r="G405" s="28">
        <f t="shared" si="1"/>
        <v>5</v>
      </c>
    </row>
    <row r="406" hidden="1">
      <c r="A406" s="9">
        <v>44413.0</v>
      </c>
      <c r="B406" s="10" t="s">
        <v>69</v>
      </c>
      <c r="C406" s="10" t="s">
        <v>90</v>
      </c>
      <c r="D406" s="10" t="s">
        <v>159</v>
      </c>
      <c r="E406" s="11">
        <v>90.0</v>
      </c>
      <c r="F406" s="10" t="s">
        <v>160</v>
      </c>
      <c r="G406" s="28">
        <f t="shared" si="1"/>
        <v>5</v>
      </c>
    </row>
    <row r="407" hidden="1">
      <c r="A407" s="9">
        <v>44413.0</v>
      </c>
      <c r="B407" s="10" t="s">
        <v>69</v>
      </c>
      <c r="C407" s="10" t="s">
        <v>91</v>
      </c>
      <c r="D407" s="10" t="s">
        <v>152</v>
      </c>
      <c r="E407" s="11">
        <v>250.0</v>
      </c>
      <c r="F407" s="10" t="s">
        <v>21</v>
      </c>
      <c r="G407" s="28">
        <f t="shared" si="1"/>
        <v>5</v>
      </c>
    </row>
    <row r="408">
      <c r="A408" s="9">
        <v>44414.0</v>
      </c>
      <c r="B408" s="10" t="s">
        <v>9</v>
      </c>
      <c r="C408" s="10" t="s">
        <v>197</v>
      </c>
      <c r="D408" s="10" t="s">
        <v>152</v>
      </c>
      <c r="E408" s="11">
        <v>250.0</v>
      </c>
      <c r="F408" s="10" t="s">
        <v>21</v>
      </c>
      <c r="G408" s="28">
        <f t="shared" si="1"/>
        <v>6</v>
      </c>
    </row>
    <row r="409">
      <c r="A409" s="9">
        <v>44414.0</v>
      </c>
      <c r="B409" s="10" t="s">
        <v>9</v>
      </c>
      <c r="C409" s="10" t="s">
        <v>149</v>
      </c>
      <c r="D409" s="10" t="s">
        <v>158</v>
      </c>
      <c r="E409" s="11">
        <v>200.0</v>
      </c>
      <c r="F409" s="10" t="s">
        <v>14</v>
      </c>
      <c r="G409" s="28">
        <f t="shared" si="1"/>
        <v>6</v>
      </c>
    </row>
    <row r="410">
      <c r="A410" s="9">
        <v>44414.0</v>
      </c>
      <c r="B410" s="10" t="s">
        <v>9</v>
      </c>
      <c r="C410" s="10">
        <v>7843.0</v>
      </c>
      <c r="D410" s="10" t="s">
        <v>152</v>
      </c>
      <c r="E410" s="11">
        <v>250.0</v>
      </c>
      <c r="F410" s="10" t="s">
        <v>21</v>
      </c>
      <c r="G410" s="28">
        <f t="shared" si="1"/>
        <v>6</v>
      </c>
    </row>
    <row r="411">
      <c r="A411" s="9">
        <v>44414.0</v>
      </c>
      <c r="B411" s="10" t="s">
        <v>9</v>
      </c>
      <c r="C411" s="10" t="s">
        <v>92</v>
      </c>
      <c r="D411" s="10" t="s">
        <v>158</v>
      </c>
      <c r="E411" s="11">
        <v>200.0</v>
      </c>
      <c r="F411" s="10" t="s">
        <v>14</v>
      </c>
      <c r="G411" s="28">
        <f t="shared" si="1"/>
        <v>6</v>
      </c>
    </row>
    <row r="412" hidden="1">
      <c r="A412" s="9">
        <v>44414.0</v>
      </c>
      <c r="B412" s="10" t="s">
        <v>23</v>
      </c>
      <c r="C412" s="10" t="s">
        <v>198</v>
      </c>
      <c r="D412" s="10" t="s">
        <v>162</v>
      </c>
      <c r="E412" s="11">
        <v>130.0</v>
      </c>
      <c r="F412" s="10" t="s">
        <v>18</v>
      </c>
      <c r="G412" s="28">
        <f t="shared" si="1"/>
        <v>6</v>
      </c>
    </row>
    <row r="413" hidden="1">
      <c r="A413" s="9">
        <v>44414.0</v>
      </c>
      <c r="B413" s="10" t="s">
        <v>23</v>
      </c>
      <c r="C413" s="10" t="s">
        <v>199</v>
      </c>
      <c r="D413" s="10" t="s">
        <v>156</v>
      </c>
      <c r="E413" s="11">
        <v>120.0</v>
      </c>
      <c r="F413" s="10" t="s">
        <v>21</v>
      </c>
      <c r="G413" s="28">
        <f t="shared" si="1"/>
        <v>6</v>
      </c>
    </row>
    <row r="414" hidden="1">
      <c r="A414" s="9">
        <v>44414.0</v>
      </c>
      <c r="B414" s="10" t="s">
        <v>23</v>
      </c>
      <c r="C414" s="10" t="s">
        <v>25</v>
      </c>
      <c r="D414" s="10" t="s">
        <v>162</v>
      </c>
      <c r="E414" s="11">
        <v>130.0</v>
      </c>
      <c r="F414" s="10" t="s">
        <v>18</v>
      </c>
      <c r="G414" s="28">
        <f t="shared" si="1"/>
        <v>6</v>
      </c>
    </row>
    <row r="415" hidden="1">
      <c r="A415" s="9">
        <v>44414.0</v>
      </c>
      <c r="B415" s="10" t="s">
        <v>23</v>
      </c>
      <c r="C415" s="10" t="s">
        <v>154</v>
      </c>
      <c r="D415" s="10" t="s">
        <v>156</v>
      </c>
      <c r="E415" s="11">
        <v>120.0</v>
      </c>
      <c r="F415" s="10" t="s">
        <v>21</v>
      </c>
      <c r="G415" s="28">
        <f t="shared" si="1"/>
        <v>6</v>
      </c>
    </row>
    <row r="416" hidden="1">
      <c r="A416" s="9">
        <v>44414.0</v>
      </c>
      <c r="B416" s="10" t="s">
        <v>23</v>
      </c>
      <c r="C416" s="10" t="s">
        <v>200</v>
      </c>
      <c r="D416" s="10" t="s">
        <v>152</v>
      </c>
      <c r="E416" s="11">
        <v>250.0</v>
      </c>
      <c r="F416" s="10" t="s">
        <v>21</v>
      </c>
      <c r="G416" s="28">
        <f t="shared" si="1"/>
        <v>6</v>
      </c>
    </row>
    <row r="417" hidden="1">
      <c r="A417" s="9">
        <v>44414.0</v>
      </c>
      <c r="B417" s="10" t="s">
        <v>23</v>
      </c>
      <c r="C417" s="10" t="s">
        <v>26</v>
      </c>
      <c r="D417" s="10" t="s">
        <v>153</v>
      </c>
      <c r="E417" s="11">
        <v>220.0</v>
      </c>
      <c r="F417" s="10" t="s">
        <v>12</v>
      </c>
      <c r="G417" s="28">
        <f t="shared" si="1"/>
        <v>6</v>
      </c>
    </row>
    <row r="418" hidden="1">
      <c r="A418" s="9">
        <v>44414.0</v>
      </c>
      <c r="B418" s="10" t="s">
        <v>23</v>
      </c>
      <c r="C418" s="10" t="s">
        <v>29</v>
      </c>
      <c r="D418" s="10" t="s">
        <v>152</v>
      </c>
      <c r="E418" s="11">
        <v>250.0</v>
      </c>
      <c r="F418" s="10" t="s">
        <v>21</v>
      </c>
      <c r="G418" s="28">
        <f t="shared" si="1"/>
        <v>6</v>
      </c>
    </row>
    <row r="419" hidden="1">
      <c r="A419" s="9">
        <v>44414.0</v>
      </c>
      <c r="B419" s="10" t="s">
        <v>23</v>
      </c>
      <c r="C419" s="16">
        <v>7.0E45</v>
      </c>
      <c r="D419" s="10" t="s">
        <v>156</v>
      </c>
      <c r="E419" s="11">
        <v>120.0</v>
      </c>
      <c r="F419" s="10" t="s">
        <v>21</v>
      </c>
      <c r="G419" s="28">
        <f t="shared" si="1"/>
        <v>6</v>
      </c>
    </row>
    <row r="420" hidden="1">
      <c r="A420" s="9">
        <v>44414.0</v>
      </c>
      <c r="B420" s="10" t="s">
        <v>23</v>
      </c>
      <c r="C420" s="10" t="s">
        <v>94</v>
      </c>
      <c r="D420" s="10" t="s">
        <v>166</v>
      </c>
      <c r="E420" s="11">
        <v>200.0</v>
      </c>
      <c r="F420" s="10" t="s">
        <v>14</v>
      </c>
      <c r="G420" s="28">
        <f t="shared" si="1"/>
        <v>6</v>
      </c>
    </row>
    <row r="421" hidden="1">
      <c r="A421" s="9">
        <v>44414.0</v>
      </c>
      <c r="B421" s="10" t="s">
        <v>23</v>
      </c>
      <c r="C421" s="10" t="s">
        <v>94</v>
      </c>
      <c r="D421" s="10" t="s">
        <v>156</v>
      </c>
      <c r="E421" s="11">
        <v>120.0</v>
      </c>
      <c r="F421" s="10" t="s">
        <v>21</v>
      </c>
      <c r="G421" s="28">
        <f t="shared" si="1"/>
        <v>6</v>
      </c>
    </row>
    <row r="422" hidden="1">
      <c r="A422" s="9">
        <v>44414.0</v>
      </c>
      <c r="B422" s="10" t="s">
        <v>23</v>
      </c>
      <c r="C422" s="10" t="s">
        <v>33</v>
      </c>
      <c r="D422" s="10" t="s">
        <v>156</v>
      </c>
      <c r="E422" s="11">
        <v>120.0</v>
      </c>
      <c r="F422" s="10" t="s">
        <v>21</v>
      </c>
      <c r="G422" s="28">
        <f t="shared" si="1"/>
        <v>6</v>
      </c>
    </row>
    <row r="423" hidden="1">
      <c r="A423" s="9">
        <v>44414.0</v>
      </c>
      <c r="B423" s="10" t="s">
        <v>23</v>
      </c>
      <c r="C423" s="10" t="s">
        <v>35</v>
      </c>
      <c r="D423" s="10" t="s">
        <v>156</v>
      </c>
      <c r="E423" s="11">
        <v>120.0</v>
      </c>
      <c r="F423" s="10" t="s">
        <v>21</v>
      </c>
      <c r="G423" s="28">
        <f t="shared" si="1"/>
        <v>6</v>
      </c>
    </row>
    <row r="424" hidden="1">
      <c r="A424" s="9">
        <v>44414.0</v>
      </c>
      <c r="B424" s="10" t="s">
        <v>23</v>
      </c>
      <c r="C424" s="10" t="s">
        <v>35</v>
      </c>
      <c r="D424" s="10" t="s">
        <v>153</v>
      </c>
      <c r="E424" s="11">
        <v>220.0</v>
      </c>
      <c r="F424" s="10" t="s">
        <v>12</v>
      </c>
      <c r="G424" s="28">
        <f t="shared" si="1"/>
        <v>6</v>
      </c>
    </row>
    <row r="425" hidden="1">
      <c r="A425" s="9">
        <v>44414.0</v>
      </c>
      <c r="B425" s="10" t="s">
        <v>23</v>
      </c>
      <c r="C425" s="10" t="s">
        <v>201</v>
      </c>
      <c r="D425" s="10" t="s">
        <v>155</v>
      </c>
      <c r="E425" s="11">
        <v>220.0</v>
      </c>
      <c r="F425" s="10" t="s">
        <v>18</v>
      </c>
      <c r="G425" s="28">
        <f t="shared" si="1"/>
        <v>6</v>
      </c>
    </row>
    <row r="426" hidden="1">
      <c r="A426" s="9">
        <v>44414.0</v>
      </c>
      <c r="B426" s="10" t="s">
        <v>23</v>
      </c>
      <c r="C426" s="10">
        <v>7742.0</v>
      </c>
      <c r="D426" s="10" t="s">
        <v>155</v>
      </c>
      <c r="E426" s="11">
        <v>220.0</v>
      </c>
      <c r="F426" s="10" t="s">
        <v>18</v>
      </c>
      <c r="G426" s="28">
        <f t="shared" si="1"/>
        <v>6</v>
      </c>
    </row>
    <row r="427" hidden="1">
      <c r="A427" s="9">
        <v>44414.0</v>
      </c>
      <c r="B427" s="10" t="s">
        <v>23</v>
      </c>
      <c r="C427" s="10">
        <v>748.0</v>
      </c>
      <c r="D427" s="10" t="s">
        <v>166</v>
      </c>
      <c r="E427" s="11">
        <v>200.0</v>
      </c>
      <c r="F427" s="10" t="s">
        <v>14</v>
      </c>
      <c r="G427" s="28">
        <f t="shared" si="1"/>
        <v>6</v>
      </c>
    </row>
    <row r="428" hidden="1">
      <c r="A428" s="9">
        <v>44414.0</v>
      </c>
      <c r="B428" s="10" t="s">
        <v>23</v>
      </c>
      <c r="C428" s="10">
        <v>748.0</v>
      </c>
      <c r="D428" s="10" t="s">
        <v>155</v>
      </c>
      <c r="E428" s="11">
        <v>220.0</v>
      </c>
      <c r="F428" s="10" t="s">
        <v>18</v>
      </c>
      <c r="G428" s="28">
        <f t="shared" si="1"/>
        <v>6</v>
      </c>
    </row>
    <row r="429" hidden="1">
      <c r="A429" s="9">
        <v>44414.0</v>
      </c>
      <c r="B429" s="10" t="s">
        <v>23</v>
      </c>
      <c r="C429" s="10">
        <v>2841.0</v>
      </c>
      <c r="D429" s="10" t="s">
        <v>166</v>
      </c>
      <c r="E429" s="11">
        <v>200.0</v>
      </c>
      <c r="F429" s="10" t="s">
        <v>14</v>
      </c>
      <c r="G429" s="28">
        <f t="shared" si="1"/>
        <v>6</v>
      </c>
    </row>
    <row r="430" hidden="1">
      <c r="A430" s="9">
        <v>44414.0</v>
      </c>
      <c r="B430" s="10" t="s">
        <v>23</v>
      </c>
      <c r="C430" s="10">
        <v>6245.0</v>
      </c>
      <c r="D430" s="10" t="s">
        <v>166</v>
      </c>
      <c r="E430" s="11">
        <v>200.0</v>
      </c>
      <c r="F430" s="10" t="s">
        <v>14</v>
      </c>
      <c r="G430" s="28">
        <f t="shared" si="1"/>
        <v>6</v>
      </c>
    </row>
    <row r="431" hidden="1">
      <c r="A431" s="9">
        <v>44414.0</v>
      </c>
      <c r="B431" s="10" t="s">
        <v>23</v>
      </c>
      <c r="C431" s="10">
        <v>7449.0</v>
      </c>
      <c r="D431" s="10" t="s">
        <v>156</v>
      </c>
      <c r="E431" s="11">
        <v>120.0</v>
      </c>
      <c r="F431" s="10" t="s">
        <v>21</v>
      </c>
      <c r="G431" s="28">
        <f t="shared" si="1"/>
        <v>6</v>
      </c>
    </row>
    <row r="432" hidden="1">
      <c r="A432" s="9">
        <v>44414.0</v>
      </c>
      <c r="B432" s="10" t="s">
        <v>23</v>
      </c>
      <c r="C432" s="10" t="s">
        <v>163</v>
      </c>
      <c r="D432" s="10" t="s">
        <v>153</v>
      </c>
      <c r="E432" s="11">
        <v>220.0</v>
      </c>
      <c r="F432" s="10" t="s">
        <v>12</v>
      </c>
      <c r="G432" s="28">
        <f t="shared" si="1"/>
        <v>6</v>
      </c>
    </row>
    <row r="433" hidden="1">
      <c r="A433" s="9">
        <v>44414.0</v>
      </c>
      <c r="B433" s="10" t="s">
        <v>23</v>
      </c>
      <c r="C433" s="10" t="s">
        <v>95</v>
      </c>
      <c r="D433" s="10" t="s">
        <v>162</v>
      </c>
      <c r="E433" s="11">
        <v>130.0</v>
      </c>
      <c r="F433" s="10" t="s">
        <v>18</v>
      </c>
      <c r="G433" s="28">
        <f t="shared" si="1"/>
        <v>6</v>
      </c>
    </row>
    <row r="434" hidden="1">
      <c r="A434" s="9">
        <v>44414.0</v>
      </c>
      <c r="B434" s="10" t="s">
        <v>23</v>
      </c>
      <c r="C434" s="10" t="s">
        <v>202</v>
      </c>
      <c r="D434" s="10" t="s">
        <v>156</v>
      </c>
      <c r="E434" s="11">
        <v>120.0</v>
      </c>
      <c r="F434" s="10" t="s">
        <v>21</v>
      </c>
      <c r="G434" s="28">
        <f t="shared" si="1"/>
        <v>6</v>
      </c>
    </row>
    <row r="435" hidden="1">
      <c r="A435" s="9">
        <v>44414.0</v>
      </c>
      <c r="B435" s="10" t="s">
        <v>23</v>
      </c>
      <c r="C435" s="10" t="s">
        <v>96</v>
      </c>
      <c r="D435" s="10" t="s">
        <v>156</v>
      </c>
      <c r="E435" s="11">
        <v>120.0</v>
      </c>
      <c r="F435" s="10" t="s">
        <v>21</v>
      </c>
      <c r="G435" s="28">
        <f t="shared" si="1"/>
        <v>6</v>
      </c>
    </row>
    <row r="436" hidden="1">
      <c r="A436" s="9">
        <v>44414.0</v>
      </c>
      <c r="B436" s="10" t="s">
        <v>40</v>
      </c>
      <c r="C436" s="10" t="s">
        <v>41</v>
      </c>
      <c r="D436" s="10" t="s">
        <v>158</v>
      </c>
      <c r="E436" s="11">
        <v>200.0</v>
      </c>
      <c r="F436" s="10" t="s">
        <v>14</v>
      </c>
      <c r="G436" s="28">
        <f t="shared" si="1"/>
        <v>6</v>
      </c>
    </row>
    <row r="437" hidden="1">
      <c r="A437" s="9">
        <v>44414.0</v>
      </c>
      <c r="B437" s="10" t="s">
        <v>40</v>
      </c>
      <c r="C437" s="10" t="s">
        <v>41</v>
      </c>
      <c r="D437" s="10" t="s">
        <v>162</v>
      </c>
      <c r="E437" s="11">
        <v>130.0</v>
      </c>
      <c r="F437" s="10" t="s">
        <v>18</v>
      </c>
      <c r="G437" s="28">
        <f t="shared" si="1"/>
        <v>6</v>
      </c>
    </row>
    <row r="438" hidden="1">
      <c r="A438" s="9">
        <v>44414.0</v>
      </c>
      <c r="B438" s="10" t="s">
        <v>40</v>
      </c>
      <c r="C438" s="10" t="s">
        <v>167</v>
      </c>
      <c r="D438" s="10" t="s">
        <v>150</v>
      </c>
      <c r="E438" s="11">
        <v>230.0</v>
      </c>
      <c r="F438" s="10" t="s">
        <v>21</v>
      </c>
      <c r="G438" s="28">
        <f t="shared" si="1"/>
        <v>6</v>
      </c>
    </row>
    <row r="439" hidden="1">
      <c r="A439" s="9">
        <v>44414.0</v>
      </c>
      <c r="B439" s="10" t="s">
        <v>40</v>
      </c>
      <c r="C439" s="10">
        <v>4640.0</v>
      </c>
      <c r="D439" s="10" t="s">
        <v>156</v>
      </c>
      <c r="E439" s="11">
        <v>120.0</v>
      </c>
      <c r="F439" s="10" t="s">
        <v>21</v>
      </c>
      <c r="G439" s="28">
        <f t="shared" si="1"/>
        <v>6</v>
      </c>
    </row>
    <row r="440" hidden="1">
      <c r="A440" s="9">
        <v>44414.0</v>
      </c>
      <c r="B440" s="10" t="s">
        <v>40</v>
      </c>
      <c r="C440" s="10" t="s">
        <v>168</v>
      </c>
      <c r="D440" s="10" t="s">
        <v>158</v>
      </c>
      <c r="E440" s="11">
        <v>200.0</v>
      </c>
      <c r="F440" s="10" t="s">
        <v>14</v>
      </c>
      <c r="G440" s="28">
        <f t="shared" si="1"/>
        <v>6</v>
      </c>
    </row>
    <row r="441" hidden="1">
      <c r="A441" s="9">
        <v>44414.0</v>
      </c>
      <c r="B441" s="10" t="s">
        <v>40</v>
      </c>
      <c r="C441" s="10" t="s">
        <v>169</v>
      </c>
      <c r="D441" s="10" t="s">
        <v>158</v>
      </c>
      <c r="E441" s="11">
        <v>200.0</v>
      </c>
      <c r="F441" s="10" t="s">
        <v>14</v>
      </c>
      <c r="G441" s="28">
        <f t="shared" si="1"/>
        <v>6</v>
      </c>
    </row>
    <row r="442" hidden="1">
      <c r="A442" s="9">
        <v>44414.0</v>
      </c>
      <c r="B442" s="10" t="s">
        <v>97</v>
      </c>
      <c r="C442" s="10" t="s">
        <v>203</v>
      </c>
      <c r="D442" s="10" t="s">
        <v>156</v>
      </c>
      <c r="E442" s="11">
        <v>120.0</v>
      </c>
      <c r="F442" s="10" t="s">
        <v>21</v>
      </c>
      <c r="G442" s="28">
        <f t="shared" si="1"/>
        <v>6</v>
      </c>
    </row>
    <row r="443" hidden="1">
      <c r="A443" s="9">
        <v>44414.0</v>
      </c>
      <c r="B443" s="10" t="s">
        <v>97</v>
      </c>
      <c r="C443" s="16">
        <v>1.0E46</v>
      </c>
      <c r="D443" s="10" t="s">
        <v>155</v>
      </c>
      <c r="E443" s="11">
        <v>220.0</v>
      </c>
      <c r="F443" s="10" t="s">
        <v>18</v>
      </c>
      <c r="G443" s="28">
        <f t="shared" si="1"/>
        <v>6</v>
      </c>
    </row>
    <row r="444" hidden="1">
      <c r="A444" s="9">
        <v>44414.0</v>
      </c>
      <c r="B444" s="10" t="s">
        <v>97</v>
      </c>
      <c r="C444" s="10" t="s">
        <v>98</v>
      </c>
      <c r="D444" s="10" t="s">
        <v>156</v>
      </c>
      <c r="E444" s="11">
        <v>120.0</v>
      </c>
      <c r="F444" s="10" t="s">
        <v>21</v>
      </c>
      <c r="G444" s="28">
        <f t="shared" si="1"/>
        <v>6</v>
      </c>
    </row>
    <row r="445" hidden="1">
      <c r="A445" s="9">
        <v>44414.0</v>
      </c>
      <c r="B445" s="10" t="s">
        <v>97</v>
      </c>
      <c r="C445" s="16">
        <v>4.0E47</v>
      </c>
      <c r="D445" s="10" t="s">
        <v>159</v>
      </c>
      <c r="E445" s="11">
        <v>90.0</v>
      </c>
      <c r="F445" s="10" t="s">
        <v>160</v>
      </c>
      <c r="G445" s="28">
        <f t="shared" si="1"/>
        <v>6</v>
      </c>
    </row>
    <row r="446" hidden="1">
      <c r="A446" s="9">
        <v>44414.0</v>
      </c>
      <c r="B446" s="10" t="s">
        <v>97</v>
      </c>
      <c r="C446" s="10" t="s">
        <v>204</v>
      </c>
      <c r="D446" s="10" t="s">
        <v>156</v>
      </c>
      <c r="E446" s="11">
        <v>120.0</v>
      </c>
      <c r="F446" s="10" t="s">
        <v>21</v>
      </c>
      <c r="G446" s="28">
        <f t="shared" si="1"/>
        <v>6</v>
      </c>
    </row>
    <row r="447" hidden="1">
      <c r="A447" s="9">
        <v>44414.0</v>
      </c>
      <c r="B447" s="10" t="s">
        <v>97</v>
      </c>
      <c r="C447" s="10" t="s">
        <v>100</v>
      </c>
      <c r="D447" s="10" t="s">
        <v>166</v>
      </c>
      <c r="E447" s="11">
        <v>200.0</v>
      </c>
      <c r="F447" s="10" t="s">
        <v>14</v>
      </c>
      <c r="G447" s="28">
        <f t="shared" si="1"/>
        <v>6</v>
      </c>
    </row>
    <row r="448" hidden="1">
      <c r="A448" s="9">
        <v>44414.0</v>
      </c>
      <c r="B448" s="10" t="s">
        <v>97</v>
      </c>
      <c r="C448" s="10" t="s">
        <v>101</v>
      </c>
      <c r="D448" s="10" t="s">
        <v>166</v>
      </c>
      <c r="E448" s="11">
        <v>200.0</v>
      </c>
      <c r="F448" s="10" t="s">
        <v>14</v>
      </c>
      <c r="G448" s="28">
        <f t="shared" si="1"/>
        <v>6</v>
      </c>
    </row>
    <row r="449" hidden="1">
      <c r="A449" s="9">
        <v>44414.0</v>
      </c>
      <c r="B449" s="10" t="s">
        <v>97</v>
      </c>
      <c r="C449" s="10">
        <v>2649.0</v>
      </c>
      <c r="D449" s="10" t="s">
        <v>158</v>
      </c>
      <c r="E449" s="11">
        <v>200.0</v>
      </c>
      <c r="F449" s="10" t="s">
        <v>14</v>
      </c>
      <c r="G449" s="28">
        <f t="shared" si="1"/>
        <v>6</v>
      </c>
    </row>
    <row r="450" hidden="1">
      <c r="A450" s="9">
        <v>44414.0</v>
      </c>
      <c r="B450" s="10" t="s">
        <v>97</v>
      </c>
      <c r="C450" s="10">
        <v>2649.0</v>
      </c>
      <c r="D450" s="10" t="s">
        <v>166</v>
      </c>
      <c r="E450" s="11">
        <v>200.0</v>
      </c>
      <c r="F450" s="10" t="s">
        <v>14</v>
      </c>
      <c r="G450" s="28">
        <f t="shared" si="1"/>
        <v>6</v>
      </c>
    </row>
    <row r="451" hidden="1">
      <c r="A451" s="9">
        <v>44414.0</v>
      </c>
      <c r="B451" s="10" t="s">
        <v>97</v>
      </c>
      <c r="C451" s="10">
        <v>8043.0</v>
      </c>
      <c r="D451" s="10" t="s">
        <v>159</v>
      </c>
      <c r="E451" s="11">
        <v>90.0</v>
      </c>
      <c r="F451" s="10" t="s">
        <v>160</v>
      </c>
      <c r="G451" s="28">
        <f t="shared" si="1"/>
        <v>6</v>
      </c>
    </row>
    <row r="452" hidden="1">
      <c r="A452" s="9">
        <v>44414.0</v>
      </c>
      <c r="B452" s="10" t="s">
        <v>97</v>
      </c>
      <c r="C452" s="10" t="s">
        <v>103</v>
      </c>
      <c r="D452" s="10" t="s">
        <v>153</v>
      </c>
      <c r="E452" s="11">
        <v>220.0</v>
      </c>
      <c r="F452" s="10" t="s">
        <v>12</v>
      </c>
      <c r="G452" s="28">
        <f t="shared" si="1"/>
        <v>6</v>
      </c>
    </row>
    <row r="453" hidden="1">
      <c r="A453" s="9">
        <v>44414.0</v>
      </c>
      <c r="B453" s="10" t="s">
        <v>97</v>
      </c>
      <c r="C453" s="10">
        <v>6145.0</v>
      </c>
      <c r="D453" s="10" t="s">
        <v>152</v>
      </c>
      <c r="E453" s="11">
        <v>250.0</v>
      </c>
      <c r="F453" s="10" t="s">
        <v>21</v>
      </c>
      <c r="G453" s="28">
        <f t="shared" si="1"/>
        <v>6</v>
      </c>
    </row>
    <row r="454" hidden="1">
      <c r="A454" s="9">
        <v>44414.0</v>
      </c>
      <c r="B454" s="10" t="s">
        <v>97</v>
      </c>
      <c r="C454" s="10">
        <v>1342.0</v>
      </c>
      <c r="D454" s="10" t="s">
        <v>159</v>
      </c>
      <c r="E454" s="11">
        <v>90.0</v>
      </c>
      <c r="F454" s="10" t="s">
        <v>160</v>
      </c>
      <c r="G454" s="28">
        <f t="shared" si="1"/>
        <v>6</v>
      </c>
    </row>
    <row r="455" hidden="1">
      <c r="A455" s="9">
        <v>44414.0</v>
      </c>
      <c r="B455" s="10" t="s">
        <v>97</v>
      </c>
      <c r="C455" s="10">
        <v>5048.0</v>
      </c>
      <c r="D455" s="10" t="s">
        <v>152</v>
      </c>
      <c r="E455" s="11">
        <v>250.0</v>
      </c>
      <c r="F455" s="10" t="s">
        <v>21</v>
      </c>
      <c r="G455" s="28">
        <f t="shared" si="1"/>
        <v>6</v>
      </c>
    </row>
    <row r="456" hidden="1">
      <c r="A456" s="9">
        <v>44414.0</v>
      </c>
      <c r="B456" s="10" t="s">
        <v>97</v>
      </c>
      <c r="C456" s="10">
        <v>8247.0</v>
      </c>
      <c r="D456" s="10" t="s">
        <v>156</v>
      </c>
      <c r="E456" s="11">
        <v>120.0</v>
      </c>
      <c r="F456" s="10" t="s">
        <v>21</v>
      </c>
      <c r="G456" s="28">
        <f t="shared" si="1"/>
        <v>6</v>
      </c>
    </row>
    <row r="457" hidden="1">
      <c r="A457" s="9">
        <v>44414.0</v>
      </c>
      <c r="B457" s="10" t="s">
        <v>97</v>
      </c>
      <c r="C457" s="10" t="s">
        <v>109</v>
      </c>
      <c r="D457" s="10" t="s">
        <v>159</v>
      </c>
      <c r="E457" s="11">
        <v>90.0</v>
      </c>
      <c r="F457" s="10" t="s">
        <v>160</v>
      </c>
      <c r="G457" s="28">
        <f t="shared" si="1"/>
        <v>6</v>
      </c>
    </row>
    <row r="458" hidden="1">
      <c r="A458" s="9">
        <v>44414.0</v>
      </c>
      <c r="B458" s="10" t="s">
        <v>97</v>
      </c>
      <c r="C458" s="10" t="s">
        <v>205</v>
      </c>
      <c r="D458" s="10" t="s">
        <v>156</v>
      </c>
      <c r="E458" s="11">
        <v>120.0</v>
      </c>
      <c r="F458" s="10" t="s">
        <v>21</v>
      </c>
      <c r="G458" s="28">
        <f t="shared" si="1"/>
        <v>6</v>
      </c>
    </row>
    <row r="459" hidden="1">
      <c r="A459" s="9">
        <v>44414.0</v>
      </c>
      <c r="B459" s="10" t="s">
        <v>97</v>
      </c>
      <c r="C459" s="10" t="s">
        <v>170</v>
      </c>
      <c r="D459" s="10" t="s">
        <v>166</v>
      </c>
      <c r="E459" s="11">
        <v>200.0</v>
      </c>
      <c r="F459" s="10" t="s">
        <v>14</v>
      </c>
      <c r="G459" s="28">
        <f t="shared" si="1"/>
        <v>6</v>
      </c>
    </row>
    <row r="460" hidden="1">
      <c r="A460" s="9">
        <v>44414.0</v>
      </c>
      <c r="B460" s="10" t="s">
        <v>97</v>
      </c>
      <c r="C460" s="10" t="s">
        <v>206</v>
      </c>
      <c r="D460" s="10" t="s">
        <v>152</v>
      </c>
      <c r="E460" s="11">
        <v>250.0</v>
      </c>
      <c r="F460" s="10" t="s">
        <v>21</v>
      </c>
      <c r="G460" s="28">
        <f t="shared" si="1"/>
        <v>6</v>
      </c>
    </row>
    <row r="461" hidden="1">
      <c r="A461" s="9">
        <v>44414.0</v>
      </c>
      <c r="B461" s="10" t="s">
        <v>97</v>
      </c>
      <c r="C461" s="10" t="s">
        <v>207</v>
      </c>
      <c r="D461" s="10" t="s">
        <v>156</v>
      </c>
      <c r="E461" s="11">
        <v>120.0</v>
      </c>
      <c r="F461" s="10" t="s">
        <v>21</v>
      </c>
      <c r="G461" s="28">
        <f t="shared" si="1"/>
        <v>6</v>
      </c>
    </row>
    <row r="462" hidden="1">
      <c r="A462" s="9">
        <v>44414.0</v>
      </c>
      <c r="B462" s="10" t="s">
        <v>97</v>
      </c>
      <c r="C462" s="10" t="s">
        <v>208</v>
      </c>
      <c r="D462" s="10" t="s">
        <v>159</v>
      </c>
      <c r="E462" s="11">
        <v>90.0</v>
      </c>
      <c r="F462" s="10" t="s">
        <v>160</v>
      </c>
      <c r="G462" s="28">
        <f t="shared" si="1"/>
        <v>6</v>
      </c>
    </row>
    <row r="463" hidden="1">
      <c r="A463" s="9">
        <v>44414.0</v>
      </c>
      <c r="B463" s="10" t="s">
        <v>97</v>
      </c>
      <c r="C463" s="10" t="s">
        <v>171</v>
      </c>
      <c r="D463" s="10" t="s">
        <v>159</v>
      </c>
      <c r="E463" s="11">
        <v>90.0</v>
      </c>
      <c r="F463" s="10" t="s">
        <v>160</v>
      </c>
      <c r="G463" s="28">
        <f t="shared" si="1"/>
        <v>6</v>
      </c>
    </row>
    <row r="464" hidden="1">
      <c r="A464" s="9">
        <v>44414.0</v>
      </c>
      <c r="B464" s="10" t="s">
        <v>97</v>
      </c>
      <c r="C464" s="10" t="s">
        <v>172</v>
      </c>
      <c r="D464" s="10" t="s">
        <v>156</v>
      </c>
      <c r="E464" s="11">
        <v>120.0</v>
      </c>
      <c r="F464" s="10" t="s">
        <v>21</v>
      </c>
      <c r="G464" s="28">
        <f t="shared" si="1"/>
        <v>6</v>
      </c>
    </row>
    <row r="465" hidden="1">
      <c r="A465" s="9">
        <v>44414.0</v>
      </c>
      <c r="B465" s="10" t="s">
        <v>97</v>
      </c>
      <c r="C465" s="10" t="s">
        <v>173</v>
      </c>
      <c r="D465" s="10" t="s">
        <v>166</v>
      </c>
      <c r="E465" s="11">
        <v>200.0</v>
      </c>
      <c r="F465" s="10" t="s">
        <v>14</v>
      </c>
      <c r="G465" s="28">
        <f t="shared" si="1"/>
        <v>6</v>
      </c>
    </row>
    <row r="466" hidden="1">
      <c r="A466" s="9">
        <v>44414.0</v>
      </c>
      <c r="B466" s="10" t="s">
        <v>97</v>
      </c>
      <c r="C466" s="10" t="s">
        <v>209</v>
      </c>
      <c r="D466" s="10" t="s">
        <v>166</v>
      </c>
      <c r="E466" s="11">
        <v>200.0</v>
      </c>
      <c r="F466" s="10" t="s">
        <v>14</v>
      </c>
      <c r="G466" s="28">
        <f t="shared" si="1"/>
        <v>6</v>
      </c>
    </row>
    <row r="467" hidden="1">
      <c r="A467" s="9">
        <v>44414.0</v>
      </c>
      <c r="B467" s="10" t="s">
        <v>97</v>
      </c>
      <c r="C467" s="10" t="s">
        <v>210</v>
      </c>
      <c r="D467" s="10" t="s">
        <v>153</v>
      </c>
      <c r="E467" s="11">
        <v>220.0</v>
      </c>
      <c r="F467" s="10" t="s">
        <v>12</v>
      </c>
      <c r="G467" s="28">
        <f t="shared" si="1"/>
        <v>6</v>
      </c>
    </row>
    <row r="468" hidden="1">
      <c r="A468" s="9">
        <v>44414.0</v>
      </c>
      <c r="B468" s="10" t="s">
        <v>114</v>
      </c>
      <c r="C468" s="10">
        <v>5043.0</v>
      </c>
      <c r="D468" s="10" t="s">
        <v>161</v>
      </c>
      <c r="E468" s="11">
        <v>240.0</v>
      </c>
      <c r="F468" s="10" t="s">
        <v>21</v>
      </c>
      <c r="G468" s="28">
        <f t="shared" si="1"/>
        <v>6</v>
      </c>
    </row>
    <row r="469" hidden="1">
      <c r="A469" s="9">
        <v>44414.0</v>
      </c>
      <c r="B469" s="10" t="s">
        <v>114</v>
      </c>
      <c r="C469" s="10">
        <v>5043.0</v>
      </c>
      <c r="D469" s="10" t="s">
        <v>150</v>
      </c>
      <c r="E469" s="11">
        <v>230.0</v>
      </c>
      <c r="F469" s="10" t="s">
        <v>21</v>
      </c>
      <c r="G469" s="28">
        <f t="shared" si="1"/>
        <v>6</v>
      </c>
    </row>
    <row r="470" hidden="1">
      <c r="A470" s="9">
        <v>44414.0</v>
      </c>
      <c r="B470" s="10" t="s">
        <v>114</v>
      </c>
      <c r="C470" s="10">
        <v>5043.0</v>
      </c>
      <c r="D470" s="10" t="s">
        <v>158</v>
      </c>
      <c r="E470" s="11">
        <v>200.0</v>
      </c>
      <c r="F470" s="10" t="s">
        <v>14</v>
      </c>
      <c r="G470" s="28">
        <f t="shared" si="1"/>
        <v>6</v>
      </c>
    </row>
    <row r="471" hidden="1">
      <c r="A471" s="9">
        <v>44414.0</v>
      </c>
      <c r="B471" s="10" t="s">
        <v>114</v>
      </c>
      <c r="C471" s="10">
        <v>5043.0</v>
      </c>
      <c r="D471" s="10" t="s">
        <v>166</v>
      </c>
      <c r="E471" s="11">
        <v>200.0</v>
      </c>
      <c r="F471" s="10" t="s">
        <v>14</v>
      </c>
      <c r="G471" s="28">
        <f t="shared" si="1"/>
        <v>6</v>
      </c>
    </row>
    <row r="472" hidden="1">
      <c r="A472" s="9">
        <v>44414.0</v>
      </c>
      <c r="B472" s="10" t="s">
        <v>114</v>
      </c>
      <c r="C472" s="10">
        <v>5043.0</v>
      </c>
      <c r="D472" s="10" t="s">
        <v>156</v>
      </c>
      <c r="E472" s="11">
        <v>120.0</v>
      </c>
      <c r="F472" s="10" t="s">
        <v>21</v>
      </c>
      <c r="G472" s="28">
        <f t="shared" si="1"/>
        <v>6</v>
      </c>
    </row>
    <row r="473" hidden="1">
      <c r="A473" s="9">
        <v>44414.0</v>
      </c>
      <c r="B473" s="10" t="s">
        <v>114</v>
      </c>
      <c r="C473" s="10">
        <v>5043.0</v>
      </c>
      <c r="D473" s="10" t="s">
        <v>153</v>
      </c>
      <c r="E473" s="11">
        <v>220.0</v>
      </c>
      <c r="F473" s="10" t="s">
        <v>12</v>
      </c>
      <c r="G473" s="28">
        <f t="shared" si="1"/>
        <v>6</v>
      </c>
    </row>
    <row r="474" hidden="1">
      <c r="A474" s="9">
        <v>44414.0</v>
      </c>
      <c r="B474" s="10" t="s">
        <v>211</v>
      </c>
      <c r="C474" s="10">
        <v>4142.0</v>
      </c>
      <c r="D474" s="10" t="s">
        <v>156</v>
      </c>
      <c r="E474" s="11">
        <v>120.0</v>
      </c>
      <c r="F474" s="10" t="s">
        <v>21</v>
      </c>
      <c r="G474" s="28">
        <f t="shared" si="1"/>
        <v>6</v>
      </c>
    </row>
    <row r="475" hidden="1">
      <c r="A475" s="9">
        <v>44414.0</v>
      </c>
      <c r="B475" s="10" t="s">
        <v>211</v>
      </c>
      <c r="C475" s="10" t="s">
        <v>212</v>
      </c>
      <c r="D475" s="10" t="s">
        <v>150</v>
      </c>
      <c r="E475" s="11">
        <v>230.0</v>
      </c>
      <c r="F475" s="10" t="s">
        <v>21</v>
      </c>
      <c r="G475" s="28">
        <f t="shared" si="1"/>
        <v>6</v>
      </c>
    </row>
    <row r="476" hidden="1">
      <c r="A476" s="9">
        <v>44414.0</v>
      </c>
      <c r="B476" s="10" t="s">
        <v>211</v>
      </c>
      <c r="C476" s="10" t="s">
        <v>212</v>
      </c>
      <c r="D476" s="10" t="s">
        <v>150</v>
      </c>
      <c r="E476" s="11">
        <v>230.0</v>
      </c>
      <c r="F476" s="10" t="s">
        <v>21</v>
      </c>
      <c r="G476" s="28">
        <f t="shared" si="1"/>
        <v>6</v>
      </c>
    </row>
    <row r="477" hidden="1">
      <c r="A477" s="9">
        <v>44414.0</v>
      </c>
      <c r="B477" s="10" t="s">
        <v>211</v>
      </c>
      <c r="C477" s="10">
        <v>7744.0</v>
      </c>
      <c r="D477" s="10" t="s">
        <v>158</v>
      </c>
      <c r="E477" s="11">
        <v>200.0</v>
      </c>
      <c r="F477" s="10" t="s">
        <v>14</v>
      </c>
      <c r="G477" s="28">
        <f t="shared" si="1"/>
        <v>6</v>
      </c>
    </row>
    <row r="478" hidden="1">
      <c r="A478" s="9">
        <v>44414.0</v>
      </c>
      <c r="B478" s="10" t="s">
        <v>211</v>
      </c>
      <c r="C478" s="10">
        <v>540.0</v>
      </c>
      <c r="D478" s="10" t="s">
        <v>156</v>
      </c>
      <c r="E478" s="11">
        <v>120.0</v>
      </c>
      <c r="F478" s="10" t="s">
        <v>21</v>
      </c>
      <c r="G478" s="28">
        <f t="shared" si="1"/>
        <v>6</v>
      </c>
    </row>
    <row r="479" hidden="1">
      <c r="A479" s="9">
        <v>44414.0</v>
      </c>
      <c r="B479" s="10" t="s">
        <v>115</v>
      </c>
      <c r="C479" s="10" t="s">
        <v>116</v>
      </c>
      <c r="D479" s="10" t="s">
        <v>156</v>
      </c>
      <c r="E479" s="11">
        <v>120.0</v>
      </c>
      <c r="F479" s="10" t="s">
        <v>21</v>
      </c>
      <c r="G479" s="28">
        <f t="shared" si="1"/>
        <v>6</v>
      </c>
    </row>
    <row r="480" hidden="1">
      <c r="A480" s="9">
        <v>44414.0</v>
      </c>
      <c r="B480" s="10" t="s">
        <v>115</v>
      </c>
      <c r="C480" s="10" t="s">
        <v>213</v>
      </c>
      <c r="D480" s="10" t="s">
        <v>159</v>
      </c>
      <c r="E480" s="11">
        <v>90.0</v>
      </c>
      <c r="F480" s="10" t="s">
        <v>160</v>
      </c>
      <c r="G480" s="28">
        <f t="shared" si="1"/>
        <v>6</v>
      </c>
    </row>
    <row r="481" hidden="1">
      <c r="A481" s="9">
        <v>44414.0</v>
      </c>
      <c r="B481" s="10" t="s">
        <v>115</v>
      </c>
      <c r="C481" s="10">
        <v>6840.0</v>
      </c>
      <c r="D481" s="10" t="s">
        <v>153</v>
      </c>
      <c r="E481" s="11">
        <v>220.0</v>
      </c>
      <c r="F481" s="10" t="s">
        <v>12</v>
      </c>
      <c r="G481" s="28">
        <f t="shared" si="1"/>
        <v>6</v>
      </c>
    </row>
    <row r="482" hidden="1">
      <c r="A482" s="9">
        <v>44414.0</v>
      </c>
      <c r="B482" s="10" t="s">
        <v>115</v>
      </c>
      <c r="C482" s="10" t="s">
        <v>214</v>
      </c>
      <c r="D482" s="10" t="s">
        <v>162</v>
      </c>
      <c r="E482" s="11">
        <v>130.0</v>
      </c>
      <c r="F482" s="10" t="s">
        <v>18</v>
      </c>
      <c r="G482" s="28">
        <f t="shared" si="1"/>
        <v>6</v>
      </c>
    </row>
    <row r="483" hidden="1">
      <c r="A483" s="9">
        <v>44414.0</v>
      </c>
      <c r="B483" s="10" t="s">
        <v>115</v>
      </c>
      <c r="C483" s="10" t="s">
        <v>119</v>
      </c>
      <c r="D483" s="10" t="s">
        <v>153</v>
      </c>
      <c r="E483" s="11">
        <v>220.0</v>
      </c>
      <c r="F483" s="10" t="s">
        <v>12</v>
      </c>
      <c r="G483" s="28">
        <f t="shared" si="1"/>
        <v>6</v>
      </c>
    </row>
    <row r="484" hidden="1">
      <c r="A484" s="9">
        <v>44414.0</v>
      </c>
      <c r="B484" s="10" t="s">
        <v>115</v>
      </c>
      <c r="C484" s="10" t="s">
        <v>120</v>
      </c>
      <c r="D484" s="10" t="s">
        <v>156</v>
      </c>
      <c r="E484" s="11">
        <v>120.0</v>
      </c>
      <c r="F484" s="10" t="s">
        <v>21</v>
      </c>
      <c r="G484" s="28">
        <f t="shared" si="1"/>
        <v>6</v>
      </c>
    </row>
    <row r="485" hidden="1">
      <c r="A485" s="9">
        <v>44415.0</v>
      </c>
      <c r="B485" s="10" t="s">
        <v>115</v>
      </c>
      <c r="C485" s="10" t="s">
        <v>175</v>
      </c>
      <c r="D485" s="10" t="s">
        <v>153</v>
      </c>
      <c r="E485" s="11">
        <v>220.0</v>
      </c>
      <c r="F485" s="10" t="s">
        <v>12</v>
      </c>
      <c r="G485" s="28">
        <f t="shared" si="1"/>
        <v>7</v>
      </c>
    </row>
    <row r="486" hidden="1">
      <c r="A486" s="9">
        <v>44416.0</v>
      </c>
      <c r="B486" s="10" t="s">
        <v>115</v>
      </c>
      <c r="C486" s="10" t="s">
        <v>121</v>
      </c>
      <c r="D486" s="10" t="s">
        <v>152</v>
      </c>
      <c r="E486" s="11">
        <v>250.0</v>
      </c>
      <c r="F486" s="10" t="s">
        <v>21</v>
      </c>
      <c r="G486" s="28">
        <f t="shared" si="1"/>
        <v>1</v>
      </c>
    </row>
    <row r="487" hidden="1">
      <c r="A487" s="9">
        <v>44417.0</v>
      </c>
      <c r="B487" s="10" t="s">
        <v>115</v>
      </c>
      <c r="C487" s="10" t="s">
        <v>176</v>
      </c>
      <c r="D487" s="10" t="s">
        <v>158</v>
      </c>
      <c r="E487" s="11">
        <v>200.0</v>
      </c>
      <c r="F487" s="10" t="s">
        <v>14</v>
      </c>
      <c r="G487" s="28">
        <f t="shared" si="1"/>
        <v>2</v>
      </c>
    </row>
    <row r="488" hidden="1">
      <c r="A488" s="9">
        <v>44418.0</v>
      </c>
      <c r="B488" s="10" t="s">
        <v>122</v>
      </c>
      <c r="C488" s="10" t="s">
        <v>123</v>
      </c>
      <c r="D488" s="10" t="s">
        <v>158</v>
      </c>
      <c r="E488" s="11">
        <v>200.0</v>
      </c>
      <c r="F488" s="10" t="s">
        <v>14</v>
      </c>
      <c r="G488" s="28">
        <f t="shared" si="1"/>
        <v>3</v>
      </c>
    </row>
    <row r="489" hidden="1">
      <c r="A489" s="9">
        <v>44419.0</v>
      </c>
      <c r="B489" s="10" t="s">
        <v>122</v>
      </c>
      <c r="C489" s="10" t="s">
        <v>124</v>
      </c>
      <c r="D489" s="10" t="s">
        <v>155</v>
      </c>
      <c r="E489" s="11">
        <v>220.0</v>
      </c>
      <c r="F489" s="10" t="s">
        <v>18</v>
      </c>
      <c r="G489" s="28">
        <f t="shared" si="1"/>
        <v>4</v>
      </c>
    </row>
    <row r="490" hidden="1">
      <c r="A490" s="9">
        <v>44420.0</v>
      </c>
      <c r="B490" s="10" t="s">
        <v>122</v>
      </c>
      <c r="C490" s="10" t="s">
        <v>125</v>
      </c>
      <c r="D490" s="10" t="s">
        <v>156</v>
      </c>
      <c r="E490" s="11">
        <v>120.0</v>
      </c>
      <c r="F490" s="10" t="s">
        <v>21</v>
      </c>
      <c r="G490" s="28">
        <f t="shared" si="1"/>
        <v>5</v>
      </c>
    </row>
    <row r="491" hidden="1">
      <c r="A491" s="9">
        <v>44421.0</v>
      </c>
      <c r="B491" s="10" t="s">
        <v>122</v>
      </c>
      <c r="C491" s="10" t="s">
        <v>127</v>
      </c>
      <c r="D491" s="10" t="s">
        <v>152</v>
      </c>
      <c r="E491" s="11">
        <v>250.0</v>
      </c>
      <c r="F491" s="10" t="s">
        <v>21</v>
      </c>
      <c r="G491" s="28">
        <f t="shared" si="1"/>
        <v>6</v>
      </c>
    </row>
    <row r="492" hidden="1">
      <c r="A492" s="9">
        <v>44422.0</v>
      </c>
      <c r="B492" s="10" t="s">
        <v>122</v>
      </c>
      <c r="C492" s="10" t="s">
        <v>215</v>
      </c>
      <c r="D492" s="10" t="s">
        <v>162</v>
      </c>
      <c r="E492" s="11">
        <v>130.0</v>
      </c>
      <c r="F492" s="10" t="s">
        <v>18</v>
      </c>
      <c r="G492" s="28">
        <f t="shared" si="1"/>
        <v>7</v>
      </c>
    </row>
    <row r="493" hidden="1">
      <c r="A493" s="9">
        <v>44423.0</v>
      </c>
      <c r="B493" s="10" t="s">
        <v>122</v>
      </c>
      <c r="C493" s="10" t="s">
        <v>180</v>
      </c>
      <c r="D493" s="10" t="s">
        <v>162</v>
      </c>
      <c r="E493" s="11">
        <v>130.0</v>
      </c>
      <c r="F493" s="10" t="s">
        <v>18</v>
      </c>
      <c r="G493" s="28">
        <f t="shared" si="1"/>
        <v>1</v>
      </c>
    </row>
    <row r="494" hidden="1">
      <c r="A494" s="9">
        <v>44424.0</v>
      </c>
      <c r="B494" s="10" t="s">
        <v>15</v>
      </c>
      <c r="C494" s="10" t="s">
        <v>216</v>
      </c>
      <c r="D494" s="10" t="s">
        <v>153</v>
      </c>
      <c r="E494" s="11">
        <v>220.0</v>
      </c>
      <c r="F494" s="10" t="s">
        <v>12</v>
      </c>
      <c r="G494" s="28">
        <f t="shared" si="1"/>
        <v>2</v>
      </c>
    </row>
    <row r="495" hidden="1">
      <c r="A495" s="9">
        <v>44425.0</v>
      </c>
      <c r="B495" s="10" t="s">
        <v>15</v>
      </c>
      <c r="C495" s="10" t="s">
        <v>181</v>
      </c>
      <c r="D495" s="10" t="s">
        <v>159</v>
      </c>
      <c r="E495" s="11">
        <v>90.0</v>
      </c>
      <c r="F495" s="10" t="s">
        <v>160</v>
      </c>
      <c r="G495" s="28">
        <f t="shared" si="1"/>
        <v>3</v>
      </c>
    </row>
    <row r="496" hidden="1">
      <c r="A496" s="9">
        <v>44426.0</v>
      </c>
      <c r="B496" s="10" t="s">
        <v>15</v>
      </c>
      <c r="C496" s="10" t="s">
        <v>131</v>
      </c>
      <c r="D496" s="10" t="s">
        <v>153</v>
      </c>
      <c r="E496" s="11">
        <v>220.0</v>
      </c>
      <c r="F496" s="10" t="s">
        <v>12</v>
      </c>
      <c r="G496" s="28">
        <f t="shared" si="1"/>
        <v>4</v>
      </c>
    </row>
    <row r="497" hidden="1">
      <c r="A497" s="9">
        <v>44427.0</v>
      </c>
      <c r="B497" s="10" t="s">
        <v>15</v>
      </c>
      <c r="C497" s="10" t="s">
        <v>217</v>
      </c>
      <c r="D497" s="10" t="s">
        <v>159</v>
      </c>
      <c r="E497" s="11">
        <v>90.0</v>
      </c>
      <c r="F497" s="10" t="s">
        <v>160</v>
      </c>
      <c r="G497" s="28">
        <f t="shared" si="1"/>
        <v>5</v>
      </c>
    </row>
    <row r="498" hidden="1">
      <c r="A498" s="9">
        <v>44428.0</v>
      </c>
      <c r="B498" s="10" t="s">
        <v>15</v>
      </c>
      <c r="C498" s="10" t="s">
        <v>132</v>
      </c>
      <c r="D498" s="10" t="s">
        <v>156</v>
      </c>
      <c r="E498" s="11">
        <v>120.0</v>
      </c>
      <c r="F498" s="10" t="s">
        <v>21</v>
      </c>
      <c r="G498" s="28">
        <f t="shared" si="1"/>
        <v>6</v>
      </c>
    </row>
    <row r="499" hidden="1">
      <c r="A499" s="9">
        <v>44429.0</v>
      </c>
      <c r="B499" s="10" t="s">
        <v>15</v>
      </c>
      <c r="C499" s="16">
        <v>5.0E49</v>
      </c>
      <c r="D499" s="10" t="s">
        <v>150</v>
      </c>
      <c r="E499" s="11">
        <v>230.0</v>
      </c>
      <c r="F499" s="10" t="s">
        <v>21</v>
      </c>
      <c r="G499" s="28">
        <f t="shared" si="1"/>
        <v>7</v>
      </c>
    </row>
    <row r="500" hidden="1">
      <c r="A500" s="9">
        <v>44430.0</v>
      </c>
      <c r="B500" s="10" t="s">
        <v>15</v>
      </c>
      <c r="C500" s="16">
        <v>5.0E49</v>
      </c>
      <c r="D500" s="10" t="s">
        <v>152</v>
      </c>
      <c r="E500" s="11">
        <v>250.0</v>
      </c>
      <c r="F500" s="10" t="s">
        <v>21</v>
      </c>
      <c r="G500" s="28">
        <f t="shared" si="1"/>
        <v>1</v>
      </c>
    </row>
    <row r="501" hidden="1">
      <c r="A501" s="9">
        <v>44431.0</v>
      </c>
      <c r="B501" s="10" t="s">
        <v>15</v>
      </c>
      <c r="C501" s="10" t="s">
        <v>124</v>
      </c>
      <c r="D501" s="10" t="s">
        <v>156</v>
      </c>
      <c r="E501" s="11">
        <v>120.0</v>
      </c>
      <c r="F501" s="10" t="s">
        <v>21</v>
      </c>
      <c r="G501" s="28">
        <f t="shared" si="1"/>
        <v>2</v>
      </c>
    </row>
    <row r="502" hidden="1">
      <c r="A502" s="9">
        <v>44432.0</v>
      </c>
      <c r="B502" s="10" t="s">
        <v>15</v>
      </c>
      <c r="C502" s="10" t="s">
        <v>133</v>
      </c>
      <c r="D502" s="10" t="s">
        <v>166</v>
      </c>
      <c r="E502" s="11">
        <v>200.0</v>
      </c>
      <c r="F502" s="10" t="s">
        <v>14</v>
      </c>
      <c r="G502" s="28">
        <f t="shared" si="1"/>
        <v>3</v>
      </c>
    </row>
    <row r="503" hidden="1">
      <c r="A503" s="9">
        <v>44433.0</v>
      </c>
      <c r="B503" s="10" t="s">
        <v>15</v>
      </c>
      <c r="C503" s="10" t="s">
        <v>133</v>
      </c>
      <c r="D503" s="10" t="s">
        <v>152</v>
      </c>
      <c r="E503" s="11">
        <v>250.0</v>
      </c>
      <c r="F503" s="10" t="s">
        <v>21</v>
      </c>
      <c r="G503" s="28">
        <f t="shared" si="1"/>
        <v>4</v>
      </c>
    </row>
    <row r="504" hidden="1">
      <c r="A504" s="9">
        <v>44434.0</v>
      </c>
      <c r="B504" s="10" t="s">
        <v>15</v>
      </c>
      <c r="C504" s="16">
        <v>6.0E40</v>
      </c>
      <c r="D504" s="10" t="s">
        <v>159</v>
      </c>
      <c r="E504" s="11">
        <v>90.0</v>
      </c>
      <c r="F504" s="10" t="s">
        <v>160</v>
      </c>
      <c r="G504" s="28">
        <f t="shared" si="1"/>
        <v>5</v>
      </c>
    </row>
    <row r="505" hidden="1">
      <c r="A505" s="9">
        <v>44435.0</v>
      </c>
      <c r="B505" s="10" t="s">
        <v>15</v>
      </c>
      <c r="C505" s="16">
        <v>6.0E40</v>
      </c>
      <c r="D505" s="10" t="s">
        <v>152</v>
      </c>
      <c r="E505" s="11">
        <v>250.0</v>
      </c>
      <c r="F505" s="10" t="s">
        <v>21</v>
      </c>
      <c r="G505" s="28">
        <f t="shared" si="1"/>
        <v>6</v>
      </c>
    </row>
    <row r="506" hidden="1">
      <c r="A506" s="9">
        <v>44436.0</v>
      </c>
      <c r="B506" s="10" t="s">
        <v>15</v>
      </c>
      <c r="C506" s="10" t="s">
        <v>218</v>
      </c>
      <c r="D506" s="10" t="s">
        <v>159</v>
      </c>
      <c r="E506" s="11">
        <v>90.0</v>
      </c>
      <c r="F506" s="10" t="s">
        <v>160</v>
      </c>
      <c r="G506" s="28">
        <f t="shared" si="1"/>
        <v>7</v>
      </c>
    </row>
    <row r="507" hidden="1">
      <c r="A507" s="9">
        <v>44437.0</v>
      </c>
      <c r="B507" s="10" t="s">
        <v>15</v>
      </c>
      <c r="C507" s="10" t="s">
        <v>219</v>
      </c>
      <c r="D507" s="10" t="s">
        <v>159</v>
      </c>
      <c r="E507" s="11">
        <v>90.0</v>
      </c>
      <c r="F507" s="10" t="s">
        <v>160</v>
      </c>
      <c r="G507" s="28">
        <f t="shared" si="1"/>
        <v>1</v>
      </c>
    </row>
    <row r="508" hidden="1">
      <c r="A508" s="9">
        <v>44438.0</v>
      </c>
      <c r="B508" s="10" t="s">
        <v>15</v>
      </c>
      <c r="C508" s="10" t="s">
        <v>219</v>
      </c>
      <c r="D508" s="10" t="s">
        <v>152</v>
      </c>
      <c r="E508" s="11">
        <v>250.0</v>
      </c>
      <c r="F508" s="10" t="s">
        <v>21</v>
      </c>
      <c r="G508" s="28">
        <f t="shared" si="1"/>
        <v>2</v>
      </c>
    </row>
    <row r="509" hidden="1">
      <c r="A509" s="9">
        <v>44439.0</v>
      </c>
      <c r="B509" s="10" t="s">
        <v>15</v>
      </c>
      <c r="C509" s="10" t="s">
        <v>135</v>
      </c>
      <c r="D509" s="10" t="s">
        <v>150</v>
      </c>
      <c r="E509" s="11">
        <v>230.0</v>
      </c>
      <c r="F509" s="10" t="s">
        <v>21</v>
      </c>
      <c r="G509" s="28">
        <f t="shared" si="1"/>
        <v>3</v>
      </c>
    </row>
    <row r="510" hidden="1">
      <c r="A510" s="9">
        <v>44440.0</v>
      </c>
      <c r="B510" s="10" t="s">
        <v>15</v>
      </c>
      <c r="C510" s="10" t="s">
        <v>135</v>
      </c>
      <c r="D510" s="10" t="s">
        <v>156</v>
      </c>
      <c r="E510" s="11">
        <v>120.0</v>
      </c>
      <c r="F510" s="10" t="s">
        <v>21</v>
      </c>
      <c r="G510" s="28">
        <f t="shared" si="1"/>
        <v>4</v>
      </c>
    </row>
    <row r="511" hidden="1">
      <c r="A511" s="9">
        <v>44441.0</v>
      </c>
      <c r="B511" s="10" t="s">
        <v>15</v>
      </c>
      <c r="C511" s="10" t="s">
        <v>220</v>
      </c>
      <c r="D511" s="10" t="s">
        <v>159</v>
      </c>
      <c r="E511" s="11">
        <v>90.0</v>
      </c>
      <c r="F511" s="10" t="s">
        <v>160</v>
      </c>
      <c r="G511" s="28">
        <f t="shared" si="1"/>
        <v>5</v>
      </c>
    </row>
    <row r="512" hidden="1">
      <c r="A512" s="9">
        <v>44442.0</v>
      </c>
      <c r="B512" s="10" t="s">
        <v>15</v>
      </c>
      <c r="C512" s="10">
        <v>4645.0</v>
      </c>
      <c r="D512" s="10" t="s">
        <v>150</v>
      </c>
      <c r="E512" s="11">
        <v>230.0</v>
      </c>
      <c r="F512" s="10" t="s">
        <v>21</v>
      </c>
      <c r="G512" s="28">
        <f t="shared" si="1"/>
        <v>6</v>
      </c>
    </row>
    <row r="513" hidden="1">
      <c r="A513" s="9">
        <v>44443.0</v>
      </c>
      <c r="B513" s="10" t="s">
        <v>15</v>
      </c>
      <c r="C513" s="10" t="s">
        <v>221</v>
      </c>
      <c r="D513" s="10" t="s">
        <v>153</v>
      </c>
      <c r="E513" s="11">
        <v>220.0</v>
      </c>
      <c r="F513" s="10" t="s">
        <v>12</v>
      </c>
      <c r="G513" s="28">
        <f t="shared" si="1"/>
        <v>7</v>
      </c>
    </row>
    <row r="514" hidden="1">
      <c r="A514" s="9">
        <v>44444.0</v>
      </c>
      <c r="B514" s="10" t="s">
        <v>15</v>
      </c>
      <c r="C514" s="10">
        <v>3446.0</v>
      </c>
      <c r="D514" s="10" t="s">
        <v>156</v>
      </c>
      <c r="E514" s="11">
        <v>120.0</v>
      </c>
      <c r="F514" s="10" t="s">
        <v>21</v>
      </c>
      <c r="G514" s="28">
        <f t="shared" si="1"/>
        <v>1</v>
      </c>
    </row>
    <row r="515" hidden="1">
      <c r="A515" s="9">
        <v>44445.0</v>
      </c>
      <c r="B515" s="10" t="s">
        <v>15</v>
      </c>
      <c r="C515" s="10" t="s">
        <v>222</v>
      </c>
      <c r="D515" s="10" t="s">
        <v>150</v>
      </c>
      <c r="E515" s="11">
        <v>230.0</v>
      </c>
      <c r="F515" s="10" t="s">
        <v>21</v>
      </c>
      <c r="G515" s="28">
        <f t="shared" si="1"/>
        <v>2</v>
      </c>
    </row>
    <row r="516" hidden="1">
      <c r="A516" s="9">
        <v>44446.0</v>
      </c>
      <c r="B516" s="10" t="s">
        <v>15</v>
      </c>
      <c r="C516" s="10" t="s">
        <v>222</v>
      </c>
      <c r="D516" s="10" t="s">
        <v>156</v>
      </c>
      <c r="E516" s="11">
        <v>120.0</v>
      </c>
      <c r="F516" s="10" t="s">
        <v>21</v>
      </c>
      <c r="G516" s="28">
        <f t="shared" si="1"/>
        <v>3</v>
      </c>
    </row>
    <row r="517" hidden="1">
      <c r="A517" s="9">
        <v>44447.0</v>
      </c>
      <c r="B517" s="10" t="s">
        <v>15</v>
      </c>
      <c r="C517" s="10" t="s">
        <v>184</v>
      </c>
      <c r="D517" s="10" t="s">
        <v>166</v>
      </c>
      <c r="E517" s="11">
        <v>200.0</v>
      </c>
      <c r="F517" s="10" t="s">
        <v>14</v>
      </c>
      <c r="G517" s="28">
        <f t="shared" si="1"/>
        <v>4</v>
      </c>
    </row>
    <row r="518" hidden="1">
      <c r="A518" s="9">
        <v>44448.0</v>
      </c>
      <c r="B518" s="10" t="s">
        <v>15</v>
      </c>
      <c r="C518" s="10" t="s">
        <v>223</v>
      </c>
      <c r="D518" s="10" t="s">
        <v>159</v>
      </c>
      <c r="E518" s="11">
        <v>90.0</v>
      </c>
      <c r="F518" s="10" t="s">
        <v>160</v>
      </c>
      <c r="G518" s="28">
        <f t="shared" si="1"/>
        <v>5</v>
      </c>
    </row>
    <row r="519" hidden="1">
      <c r="A519" s="9">
        <v>44449.0</v>
      </c>
      <c r="B519" s="10" t="s">
        <v>15</v>
      </c>
      <c r="C519" s="10" t="s">
        <v>224</v>
      </c>
      <c r="D519" s="10" t="s">
        <v>152</v>
      </c>
      <c r="E519" s="11">
        <v>250.0</v>
      </c>
      <c r="F519" s="10" t="s">
        <v>21</v>
      </c>
      <c r="G519" s="28">
        <f t="shared" si="1"/>
        <v>6</v>
      </c>
    </row>
    <row r="520" hidden="1">
      <c r="A520" s="9">
        <v>44450.0</v>
      </c>
      <c r="B520" s="10" t="s">
        <v>15</v>
      </c>
      <c r="C520" s="10" t="s">
        <v>225</v>
      </c>
      <c r="D520" s="10" t="s">
        <v>152</v>
      </c>
      <c r="E520" s="11">
        <v>250.0</v>
      </c>
      <c r="F520" s="10" t="s">
        <v>21</v>
      </c>
      <c r="G520" s="28">
        <f t="shared" si="1"/>
        <v>7</v>
      </c>
    </row>
    <row r="521" hidden="1">
      <c r="A521" s="9">
        <v>44451.0</v>
      </c>
      <c r="B521" s="10" t="s">
        <v>15</v>
      </c>
      <c r="C521" s="10" t="s">
        <v>140</v>
      </c>
      <c r="D521" s="10" t="s">
        <v>159</v>
      </c>
      <c r="E521" s="11">
        <v>90.0</v>
      </c>
      <c r="F521" s="10" t="s">
        <v>160</v>
      </c>
      <c r="G521" s="28">
        <f t="shared" si="1"/>
        <v>1</v>
      </c>
    </row>
    <row r="522" hidden="1">
      <c r="A522" s="9">
        <v>44452.0</v>
      </c>
      <c r="B522" s="10" t="s">
        <v>15</v>
      </c>
      <c r="C522" s="10" t="s">
        <v>226</v>
      </c>
      <c r="D522" s="10" t="s">
        <v>158</v>
      </c>
      <c r="E522" s="11">
        <v>200.0</v>
      </c>
      <c r="F522" s="10" t="s">
        <v>14</v>
      </c>
      <c r="G522" s="28">
        <f t="shared" si="1"/>
        <v>2</v>
      </c>
    </row>
    <row r="523" hidden="1">
      <c r="A523" s="9">
        <v>44453.0</v>
      </c>
      <c r="B523" s="10" t="s">
        <v>15</v>
      </c>
      <c r="C523" s="10" t="s">
        <v>226</v>
      </c>
      <c r="D523" s="10" t="s">
        <v>162</v>
      </c>
      <c r="E523" s="11">
        <v>130.0</v>
      </c>
      <c r="F523" s="10" t="s">
        <v>18</v>
      </c>
      <c r="G523" s="28">
        <f t="shared" si="1"/>
        <v>3</v>
      </c>
    </row>
    <row r="524" hidden="1">
      <c r="A524" s="9">
        <v>44454.0</v>
      </c>
      <c r="B524" s="10" t="s">
        <v>16</v>
      </c>
      <c r="C524" s="10" t="s">
        <v>227</v>
      </c>
      <c r="D524" s="10" t="s">
        <v>159</v>
      </c>
      <c r="E524" s="11">
        <v>90.0</v>
      </c>
      <c r="F524" s="10" t="s">
        <v>160</v>
      </c>
      <c r="G524" s="28">
        <f t="shared" si="1"/>
        <v>4</v>
      </c>
    </row>
    <row r="525" hidden="1">
      <c r="A525" s="9">
        <v>44455.0</v>
      </c>
      <c r="B525" s="10" t="s">
        <v>16</v>
      </c>
      <c r="C525" s="10" t="s">
        <v>227</v>
      </c>
      <c r="D525" s="10" t="s">
        <v>152</v>
      </c>
      <c r="E525" s="11">
        <v>250.0</v>
      </c>
      <c r="F525" s="10" t="s">
        <v>21</v>
      </c>
      <c r="G525" s="28">
        <f t="shared" si="1"/>
        <v>5</v>
      </c>
    </row>
    <row r="526" hidden="1">
      <c r="A526" s="9">
        <v>44456.0</v>
      </c>
      <c r="B526" s="10" t="s">
        <v>16</v>
      </c>
      <c r="C526" s="10" t="s">
        <v>187</v>
      </c>
      <c r="D526" s="10" t="s">
        <v>159</v>
      </c>
      <c r="E526" s="11">
        <v>90.0</v>
      </c>
      <c r="F526" s="10" t="s">
        <v>160</v>
      </c>
      <c r="G526" s="28">
        <f t="shared" si="1"/>
        <v>6</v>
      </c>
    </row>
    <row r="527" hidden="1">
      <c r="A527" s="9">
        <v>44457.0</v>
      </c>
      <c r="B527" s="10" t="s">
        <v>16</v>
      </c>
      <c r="C527" s="10">
        <v>4643.0</v>
      </c>
      <c r="D527" s="10" t="s">
        <v>159</v>
      </c>
      <c r="E527" s="11">
        <v>90.0</v>
      </c>
      <c r="F527" s="10" t="s">
        <v>160</v>
      </c>
      <c r="G527" s="28">
        <f t="shared" si="1"/>
        <v>7</v>
      </c>
    </row>
    <row r="528" hidden="1">
      <c r="A528" s="9">
        <v>44458.0</v>
      </c>
      <c r="B528" s="10" t="s">
        <v>16</v>
      </c>
      <c r="C528" s="10" t="s">
        <v>142</v>
      </c>
      <c r="D528" s="10" t="s">
        <v>159</v>
      </c>
      <c r="E528" s="11">
        <v>90.0</v>
      </c>
      <c r="F528" s="10" t="s">
        <v>160</v>
      </c>
      <c r="G528" s="28">
        <f t="shared" si="1"/>
        <v>1</v>
      </c>
    </row>
    <row r="529" hidden="1">
      <c r="A529" s="9">
        <v>44459.0</v>
      </c>
      <c r="B529" s="10" t="s">
        <v>16</v>
      </c>
      <c r="C529" s="10" t="s">
        <v>145</v>
      </c>
      <c r="D529" s="10" t="s">
        <v>159</v>
      </c>
      <c r="E529" s="11">
        <v>90.0</v>
      </c>
      <c r="F529" s="10" t="s">
        <v>160</v>
      </c>
      <c r="G529" s="28">
        <f t="shared" si="1"/>
        <v>2</v>
      </c>
    </row>
    <row r="530" hidden="1">
      <c r="A530" s="9">
        <v>44460.0</v>
      </c>
      <c r="B530" s="10" t="s">
        <v>16</v>
      </c>
      <c r="C530" s="10">
        <v>6141.0</v>
      </c>
      <c r="D530" s="10" t="s">
        <v>152</v>
      </c>
      <c r="E530" s="11">
        <v>250.0</v>
      </c>
      <c r="F530" s="10" t="s">
        <v>21</v>
      </c>
      <c r="G530" s="28">
        <f t="shared" si="1"/>
        <v>3</v>
      </c>
    </row>
    <row r="531" hidden="1">
      <c r="A531" s="9">
        <v>44461.0</v>
      </c>
      <c r="B531" s="10" t="s">
        <v>16</v>
      </c>
      <c r="C531" s="10" t="s">
        <v>228</v>
      </c>
      <c r="D531" s="10" t="s">
        <v>152</v>
      </c>
      <c r="E531" s="11">
        <v>250.0</v>
      </c>
      <c r="F531" s="10" t="s">
        <v>21</v>
      </c>
      <c r="G531" s="28">
        <f t="shared" si="1"/>
        <v>4</v>
      </c>
    </row>
    <row r="532" hidden="1">
      <c r="A532" s="9">
        <v>44462.0</v>
      </c>
      <c r="B532" s="10" t="s">
        <v>16</v>
      </c>
      <c r="C532" s="10">
        <v>4340.0</v>
      </c>
      <c r="D532" s="10" t="s">
        <v>152</v>
      </c>
      <c r="E532" s="11">
        <v>250.0</v>
      </c>
      <c r="F532" s="10" t="s">
        <v>21</v>
      </c>
      <c r="G532" s="28">
        <f t="shared" si="1"/>
        <v>5</v>
      </c>
    </row>
    <row r="533" hidden="1">
      <c r="A533" s="9">
        <v>44463.0</v>
      </c>
      <c r="B533" s="10" t="s">
        <v>16</v>
      </c>
      <c r="C533" s="10">
        <v>1945.0</v>
      </c>
      <c r="D533" s="10" t="s">
        <v>162</v>
      </c>
      <c r="E533" s="11">
        <v>130.0</v>
      </c>
      <c r="F533" s="10" t="s">
        <v>18</v>
      </c>
      <c r="G533" s="28">
        <f t="shared" si="1"/>
        <v>6</v>
      </c>
    </row>
    <row r="534" hidden="1">
      <c r="A534" s="9">
        <v>44464.0</v>
      </c>
      <c r="B534" s="10" t="s">
        <v>16</v>
      </c>
      <c r="C534" s="10" t="s">
        <v>229</v>
      </c>
      <c r="D534" s="10" t="s">
        <v>162</v>
      </c>
      <c r="E534" s="11">
        <v>130.0</v>
      </c>
      <c r="F534" s="10" t="s">
        <v>18</v>
      </c>
      <c r="G534" s="28">
        <f t="shared" si="1"/>
        <v>7</v>
      </c>
    </row>
    <row r="535" hidden="1">
      <c r="A535" s="9">
        <v>44465.0</v>
      </c>
      <c r="B535" s="10" t="s">
        <v>16</v>
      </c>
      <c r="C535" s="10" t="s">
        <v>230</v>
      </c>
      <c r="D535" s="10" t="s">
        <v>159</v>
      </c>
      <c r="E535" s="11">
        <v>90.0</v>
      </c>
      <c r="F535" s="10" t="s">
        <v>160</v>
      </c>
      <c r="G535" s="28">
        <f t="shared" si="1"/>
        <v>1</v>
      </c>
    </row>
    <row r="536" hidden="1">
      <c r="A536" s="9">
        <v>44466.0</v>
      </c>
      <c r="B536" s="10" t="s">
        <v>16</v>
      </c>
      <c r="C536" s="10" t="s">
        <v>110</v>
      </c>
      <c r="D536" s="10" t="s">
        <v>159</v>
      </c>
      <c r="E536" s="11">
        <v>90.0</v>
      </c>
      <c r="F536" s="10" t="s">
        <v>160</v>
      </c>
      <c r="G536" s="28">
        <f t="shared" si="1"/>
        <v>2</v>
      </c>
    </row>
    <row r="537" hidden="1">
      <c r="A537" s="9">
        <v>44467.0</v>
      </c>
      <c r="B537" s="10" t="s">
        <v>16</v>
      </c>
      <c r="C537" s="10" t="s">
        <v>190</v>
      </c>
      <c r="D537" s="10" t="s">
        <v>159</v>
      </c>
      <c r="E537" s="11">
        <v>90.0</v>
      </c>
      <c r="F537" s="10" t="s">
        <v>160</v>
      </c>
      <c r="G537" s="28">
        <f t="shared" si="1"/>
        <v>3</v>
      </c>
    </row>
    <row r="538" hidden="1">
      <c r="A538" s="9">
        <v>44468.0</v>
      </c>
      <c r="B538" s="10" t="s">
        <v>69</v>
      </c>
      <c r="C538" s="10" t="s">
        <v>70</v>
      </c>
      <c r="D538" s="10" t="s">
        <v>152</v>
      </c>
      <c r="E538" s="11">
        <v>250.0</v>
      </c>
      <c r="F538" s="10" t="s">
        <v>21</v>
      </c>
      <c r="G538" s="28">
        <f t="shared" si="1"/>
        <v>4</v>
      </c>
    </row>
    <row r="539" hidden="1">
      <c r="A539" s="9">
        <v>44469.0</v>
      </c>
      <c r="B539" s="10" t="s">
        <v>69</v>
      </c>
      <c r="C539" s="10" t="s">
        <v>71</v>
      </c>
      <c r="D539" s="10" t="s">
        <v>156</v>
      </c>
      <c r="E539" s="11">
        <v>120.0</v>
      </c>
      <c r="F539" s="10" t="s">
        <v>21</v>
      </c>
      <c r="G539" s="28">
        <f t="shared" si="1"/>
        <v>5</v>
      </c>
    </row>
    <row r="540" hidden="1">
      <c r="A540" s="9">
        <v>44470.0</v>
      </c>
      <c r="B540" s="10" t="s">
        <v>69</v>
      </c>
      <c r="C540" s="10" t="s">
        <v>195</v>
      </c>
      <c r="D540" s="10" t="s">
        <v>166</v>
      </c>
      <c r="E540" s="11">
        <v>200.0</v>
      </c>
      <c r="F540" s="10" t="s">
        <v>14</v>
      </c>
      <c r="G540" s="28">
        <f t="shared" si="1"/>
        <v>6</v>
      </c>
    </row>
    <row r="541" hidden="1">
      <c r="A541" s="9">
        <v>44471.0</v>
      </c>
      <c r="B541" s="10" t="s">
        <v>69</v>
      </c>
      <c r="C541" s="10" t="s">
        <v>74</v>
      </c>
      <c r="D541" s="10" t="s">
        <v>150</v>
      </c>
      <c r="E541" s="11">
        <v>230.0</v>
      </c>
      <c r="F541" s="10" t="s">
        <v>21</v>
      </c>
      <c r="G541" s="28">
        <f t="shared" si="1"/>
        <v>7</v>
      </c>
    </row>
    <row r="542" hidden="1">
      <c r="A542" s="9">
        <v>44472.0</v>
      </c>
      <c r="B542" s="10" t="s">
        <v>69</v>
      </c>
      <c r="C542" s="10">
        <v>2340.0</v>
      </c>
      <c r="D542" s="10" t="s">
        <v>155</v>
      </c>
      <c r="E542" s="11">
        <v>220.0</v>
      </c>
      <c r="F542" s="10" t="s">
        <v>18</v>
      </c>
      <c r="G542" s="28">
        <f t="shared" si="1"/>
        <v>1</v>
      </c>
    </row>
    <row r="543" hidden="1">
      <c r="A543" s="9">
        <v>44473.0</v>
      </c>
      <c r="B543" s="10" t="s">
        <v>69</v>
      </c>
      <c r="C543" s="10">
        <v>2440.0</v>
      </c>
      <c r="D543" s="10" t="s">
        <v>153</v>
      </c>
      <c r="E543" s="11">
        <v>220.0</v>
      </c>
      <c r="F543" s="10" t="s">
        <v>12</v>
      </c>
      <c r="G543" s="28">
        <f t="shared" si="1"/>
        <v>2</v>
      </c>
    </row>
    <row r="544" hidden="1">
      <c r="A544" s="9">
        <v>44474.0</v>
      </c>
      <c r="B544" s="10" t="s">
        <v>69</v>
      </c>
      <c r="C544" s="10">
        <v>7447.0</v>
      </c>
      <c r="D544" s="10" t="s">
        <v>159</v>
      </c>
      <c r="E544" s="11">
        <v>90.0</v>
      </c>
      <c r="F544" s="10" t="s">
        <v>160</v>
      </c>
      <c r="G544" s="28">
        <f t="shared" si="1"/>
        <v>3</v>
      </c>
    </row>
    <row r="545" hidden="1">
      <c r="A545" s="9">
        <v>44475.0</v>
      </c>
      <c r="B545" s="10" t="s">
        <v>69</v>
      </c>
      <c r="C545" s="10">
        <v>9045.0</v>
      </c>
      <c r="D545" s="10" t="s">
        <v>153</v>
      </c>
      <c r="E545" s="11">
        <v>220.0</v>
      </c>
      <c r="F545" s="10" t="s">
        <v>12</v>
      </c>
      <c r="G545" s="28">
        <f t="shared" si="1"/>
        <v>4</v>
      </c>
    </row>
    <row r="546" hidden="1">
      <c r="A546" s="9">
        <v>44476.0</v>
      </c>
      <c r="B546" s="10" t="s">
        <v>69</v>
      </c>
      <c r="C546" s="10" t="s">
        <v>75</v>
      </c>
      <c r="D546" s="10" t="s">
        <v>152</v>
      </c>
      <c r="E546" s="11">
        <v>250.0</v>
      </c>
      <c r="F546" s="10" t="s">
        <v>21</v>
      </c>
      <c r="G546" s="28">
        <f t="shared" si="1"/>
        <v>5</v>
      </c>
    </row>
    <row r="547" hidden="1">
      <c r="A547" s="9">
        <v>44477.0</v>
      </c>
      <c r="B547" s="10" t="s">
        <v>69</v>
      </c>
      <c r="C547" s="10">
        <v>5747.0</v>
      </c>
      <c r="D547" s="10" t="s">
        <v>152</v>
      </c>
      <c r="E547" s="11">
        <v>250.0</v>
      </c>
      <c r="F547" s="10" t="s">
        <v>21</v>
      </c>
      <c r="G547" s="28">
        <f t="shared" si="1"/>
        <v>6</v>
      </c>
    </row>
    <row r="548" hidden="1">
      <c r="A548" s="9">
        <v>44478.0</v>
      </c>
      <c r="B548" s="10" t="s">
        <v>69</v>
      </c>
      <c r="C548" s="10" t="s">
        <v>196</v>
      </c>
      <c r="D548" s="10" t="s">
        <v>162</v>
      </c>
      <c r="E548" s="11">
        <v>130.0</v>
      </c>
      <c r="F548" s="10" t="s">
        <v>18</v>
      </c>
      <c r="G548" s="28">
        <f t="shared" si="1"/>
        <v>7</v>
      </c>
    </row>
    <row r="549" hidden="1">
      <c r="A549" s="9">
        <v>44479.0</v>
      </c>
      <c r="B549" s="10" t="s">
        <v>69</v>
      </c>
      <c r="C549" s="10" t="s">
        <v>76</v>
      </c>
      <c r="D549" s="10" t="s">
        <v>166</v>
      </c>
      <c r="E549" s="11">
        <v>200.0</v>
      </c>
      <c r="F549" s="10" t="s">
        <v>14</v>
      </c>
      <c r="G549" s="28">
        <f t="shared" si="1"/>
        <v>1</v>
      </c>
    </row>
    <row r="550" hidden="1">
      <c r="A550" s="9">
        <v>44480.0</v>
      </c>
      <c r="B550" s="10" t="s">
        <v>69</v>
      </c>
      <c r="C550" s="10" t="s">
        <v>79</v>
      </c>
      <c r="D550" s="10" t="s">
        <v>166</v>
      </c>
      <c r="E550" s="11">
        <v>200.0</v>
      </c>
      <c r="F550" s="10" t="s">
        <v>14</v>
      </c>
      <c r="G550" s="28">
        <f t="shared" si="1"/>
        <v>2</v>
      </c>
    </row>
    <row r="551" hidden="1">
      <c r="A551" s="9">
        <v>44481.0</v>
      </c>
      <c r="B551" s="10" t="s">
        <v>69</v>
      </c>
      <c r="C551" s="10" t="s">
        <v>81</v>
      </c>
      <c r="D551" s="10" t="s">
        <v>166</v>
      </c>
      <c r="E551" s="11">
        <v>200.0</v>
      </c>
      <c r="F551" s="10" t="s">
        <v>14</v>
      </c>
      <c r="G551" s="28">
        <f t="shared" si="1"/>
        <v>3</v>
      </c>
    </row>
    <row r="552" hidden="1">
      <c r="A552" s="9">
        <v>44482.0</v>
      </c>
      <c r="B552" s="10" t="s">
        <v>69</v>
      </c>
      <c r="C552" s="10" t="s">
        <v>82</v>
      </c>
      <c r="D552" s="10" t="s">
        <v>150</v>
      </c>
      <c r="E552" s="11">
        <v>230.0</v>
      </c>
      <c r="F552" s="10" t="s">
        <v>21</v>
      </c>
      <c r="G552" s="28">
        <f t="shared" si="1"/>
        <v>4</v>
      </c>
    </row>
    <row r="553" hidden="1">
      <c r="A553" s="9">
        <v>44483.0</v>
      </c>
      <c r="B553" s="10" t="s">
        <v>69</v>
      </c>
      <c r="C553" s="10" t="s">
        <v>83</v>
      </c>
      <c r="D553" s="10" t="s">
        <v>150</v>
      </c>
      <c r="E553" s="11">
        <v>230.0</v>
      </c>
      <c r="F553" s="10" t="s">
        <v>21</v>
      </c>
      <c r="G553" s="28">
        <f t="shared" si="1"/>
        <v>5</v>
      </c>
    </row>
    <row r="554" hidden="1">
      <c r="A554" s="9">
        <v>44484.0</v>
      </c>
      <c r="B554" s="10" t="s">
        <v>69</v>
      </c>
      <c r="C554" s="10" t="s">
        <v>84</v>
      </c>
      <c r="D554" s="10" t="s">
        <v>159</v>
      </c>
      <c r="E554" s="11">
        <v>90.0</v>
      </c>
      <c r="F554" s="10" t="s">
        <v>160</v>
      </c>
      <c r="G554" s="28">
        <f t="shared" si="1"/>
        <v>6</v>
      </c>
    </row>
    <row r="555" hidden="1">
      <c r="A555" s="9">
        <v>44485.0</v>
      </c>
      <c r="B555" s="10" t="s">
        <v>69</v>
      </c>
      <c r="C555" s="10" t="s">
        <v>85</v>
      </c>
      <c r="D555" s="10" t="s">
        <v>158</v>
      </c>
      <c r="E555" s="11">
        <v>200.0</v>
      </c>
      <c r="F555" s="10" t="s">
        <v>14</v>
      </c>
      <c r="G555" s="28">
        <f t="shared" si="1"/>
        <v>7</v>
      </c>
    </row>
    <row r="556" hidden="1">
      <c r="A556" s="9">
        <v>44486.0</v>
      </c>
      <c r="B556" s="10" t="s">
        <v>69</v>
      </c>
      <c r="C556" s="10" t="s">
        <v>86</v>
      </c>
      <c r="D556" s="10" t="s">
        <v>159</v>
      </c>
      <c r="E556" s="11">
        <v>90.0</v>
      </c>
      <c r="F556" s="10" t="s">
        <v>160</v>
      </c>
      <c r="G556" s="28">
        <f t="shared" si="1"/>
        <v>1</v>
      </c>
    </row>
    <row r="557" hidden="1">
      <c r="A557" s="9">
        <v>44487.0</v>
      </c>
      <c r="B557" s="10" t="s">
        <v>69</v>
      </c>
      <c r="C557" s="10" t="s">
        <v>87</v>
      </c>
      <c r="D557" s="10" t="s">
        <v>150</v>
      </c>
      <c r="E557" s="11">
        <v>230.0</v>
      </c>
      <c r="F557" s="10" t="s">
        <v>21</v>
      </c>
      <c r="G557" s="28">
        <f t="shared" si="1"/>
        <v>2</v>
      </c>
    </row>
    <row r="558" hidden="1">
      <c r="A558" s="9">
        <v>44488.0</v>
      </c>
      <c r="B558" s="10" t="s">
        <v>69</v>
      </c>
      <c r="C558" s="10" t="s">
        <v>89</v>
      </c>
      <c r="D558" s="10" t="s">
        <v>156</v>
      </c>
      <c r="E558" s="11">
        <v>120.0</v>
      </c>
      <c r="F558" s="10" t="s">
        <v>21</v>
      </c>
      <c r="G558" s="28">
        <f t="shared" si="1"/>
        <v>3</v>
      </c>
    </row>
    <row r="559" hidden="1">
      <c r="A559" s="9">
        <v>44489.0</v>
      </c>
      <c r="B559" s="10" t="s">
        <v>69</v>
      </c>
      <c r="C559" s="10" t="s">
        <v>91</v>
      </c>
      <c r="D559" s="10" t="s">
        <v>158</v>
      </c>
      <c r="E559" s="11">
        <v>200.0</v>
      </c>
      <c r="F559" s="10" t="s">
        <v>14</v>
      </c>
      <c r="G559" s="28">
        <f t="shared" si="1"/>
        <v>4</v>
      </c>
    </row>
    <row r="560">
      <c r="A560" s="9">
        <v>44490.0</v>
      </c>
      <c r="B560" s="10" t="s">
        <v>9</v>
      </c>
      <c r="C560" s="10" t="s">
        <v>231</v>
      </c>
      <c r="D560" s="10" t="s">
        <v>158</v>
      </c>
      <c r="E560" s="11">
        <v>200.0</v>
      </c>
      <c r="F560" s="10" t="s">
        <v>14</v>
      </c>
      <c r="G560" s="28">
        <f t="shared" si="1"/>
        <v>5</v>
      </c>
    </row>
    <row r="561">
      <c r="A561" s="9">
        <v>44491.0</v>
      </c>
      <c r="B561" s="10" t="s">
        <v>9</v>
      </c>
      <c r="C561" s="16">
        <v>4.0E47</v>
      </c>
      <c r="D561" s="10" t="s">
        <v>158</v>
      </c>
      <c r="E561" s="11">
        <v>200.0</v>
      </c>
      <c r="F561" s="10" t="s">
        <v>14</v>
      </c>
      <c r="G561" s="28">
        <f t="shared" si="1"/>
        <v>6</v>
      </c>
    </row>
    <row r="562">
      <c r="A562" s="9">
        <v>44492.0</v>
      </c>
      <c r="B562" s="10" t="s">
        <v>9</v>
      </c>
      <c r="C562" s="16">
        <v>4.0E47</v>
      </c>
      <c r="D562" s="10" t="s">
        <v>159</v>
      </c>
      <c r="E562" s="11">
        <v>90.0</v>
      </c>
      <c r="F562" s="10" t="s">
        <v>160</v>
      </c>
      <c r="G562" s="28">
        <f t="shared" si="1"/>
        <v>7</v>
      </c>
    </row>
    <row r="563">
      <c r="A563" s="9">
        <v>44493.0</v>
      </c>
      <c r="B563" s="10" t="s">
        <v>9</v>
      </c>
      <c r="C563" s="10" t="s">
        <v>232</v>
      </c>
      <c r="D563" s="10" t="s">
        <v>150</v>
      </c>
      <c r="E563" s="11">
        <v>230.0</v>
      </c>
      <c r="F563" s="10" t="s">
        <v>21</v>
      </c>
      <c r="G563" s="28">
        <f t="shared" si="1"/>
        <v>1</v>
      </c>
    </row>
    <row r="564">
      <c r="A564" s="9">
        <v>44494.0</v>
      </c>
      <c r="B564" s="10" t="s">
        <v>9</v>
      </c>
      <c r="C564" s="10" t="s">
        <v>233</v>
      </c>
      <c r="D564" s="10" t="s">
        <v>159</v>
      </c>
      <c r="E564" s="11">
        <v>90.0</v>
      </c>
      <c r="F564" s="10" t="s">
        <v>160</v>
      </c>
      <c r="G564" s="28">
        <f t="shared" si="1"/>
        <v>2</v>
      </c>
    </row>
    <row r="565">
      <c r="A565" s="9">
        <v>44495.0</v>
      </c>
      <c r="B565" s="10" t="s">
        <v>9</v>
      </c>
      <c r="C565" s="10" t="s">
        <v>151</v>
      </c>
      <c r="D565" s="10" t="s">
        <v>152</v>
      </c>
      <c r="E565" s="11">
        <v>250.0</v>
      </c>
      <c r="F565" s="10" t="s">
        <v>21</v>
      </c>
      <c r="G565" s="28">
        <f t="shared" si="1"/>
        <v>3</v>
      </c>
    </row>
    <row r="566">
      <c r="A566" s="9">
        <v>44496.0</v>
      </c>
      <c r="B566" s="10" t="s">
        <v>9</v>
      </c>
      <c r="C566" s="10" t="s">
        <v>234</v>
      </c>
      <c r="D566" s="10" t="s">
        <v>158</v>
      </c>
      <c r="E566" s="11">
        <v>200.0</v>
      </c>
      <c r="F566" s="10" t="s">
        <v>14</v>
      </c>
      <c r="G566" s="28">
        <f t="shared" si="1"/>
        <v>4</v>
      </c>
    </row>
    <row r="567" hidden="1">
      <c r="A567" s="9">
        <v>44497.0</v>
      </c>
      <c r="B567" s="10" t="s">
        <v>23</v>
      </c>
      <c r="C567" s="10" t="s">
        <v>235</v>
      </c>
      <c r="D567" s="10" t="s">
        <v>153</v>
      </c>
      <c r="E567" s="11">
        <v>220.0</v>
      </c>
      <c r="F567" s="10" t="s">
        <v>12</v>
      </c>
      <c r="G567" s="28">
        <f t="shared" si="1"/>
        <v>5</v>
      </c>
    </row>
    <row r="568" hidden="1">
      <c r="A568" s="9">
        <v>44498.0</v>
      </c>
      <c r="B568" s="10" t="s">
        <v>23</v>
      </c>
      <c r="C568" s="10" t="s">
        <v>24</v>
      </c>
      <c r="D568" s="10" t="s">
        <v>166</v>
      </c>
      <c r="E568" s="11">
        <v>200.0</v>
      </c>
      <c r="F568" s="10" t="s">
        <v>14</v>
      </c>
      <c r="G568" s="28">
        <f t="shared" si="1"/>
        <v>6</v>
      </c>
    </row>
    <row r="569" hidden="1">
      <c r="A569" s="9">
        <v>44499.0</v>
      </c>
      <c r="B569" s="10" t="s">
        <v>23</v>
      </c>
      <c r="C569" s="10" t="s">
        <v>25</v>
      </c>
      <c r="D569" s="10" t="s">
        <v>159</v>
      </c>
      <c r="E569" s="11">
        <v>90.0</v>
      </c>
      <c r="F569" s="10" t="s">
        <v>160</v>
      </c>
      <c r="G569" s="28">
        <f t="shared" si="1"/>
        <v>7</v>
      </c>
    </row>
    <row r="570" hidden="1">
      <c r="A570" s="9">
        <v>44500.0</v>
      </c>
      <c r="B570" s="10" t="s">
        <v>23</v>
      </c>
      <c r="C570" s="10" t="s">
        <v>200</v>
      </c>
      <c r="D570" s="10" t="s">
        <v>159</v>
      </c>
      <c r="E570" s="11">
        <v>90.0</v>
      </c>
      <c r="F570" s="10" t="s">
        <v>160</v>
      </c>
      <c r="G570" s="28">
        <f t="shared" si="1"/>
        <v>1</v>
      </c>
    </row>
    <row r="571" hidden="1">
      <c r="A571" s="9">
        <v>44501.0</v>
      </c>
      <c r="B571" s="10" t="s">
        <v>23</v>
      </c>
      <c r="C571" s="10" t="s">
        <v>26</v>
      </c>
      <c r="D571" s="10" t="s">
        <v>156</v>
      </c>
      <c r="E571" s="11">
        <v>120.0</v>
      </c>
      <c r="F571" s="10" t="s">
        <v>21</v>
      </c>
      <c r="G571" s="28">
        <f t="shared" si="1"/>
        <v>2</v>
      </c>
    </row>
    <row r="572" hidden="1">
      <c r="A572" s="9">
        <v>44502.0</v>
      </c>
      <c r="B572" s="10" t="s">
        <v>23</v>
      </c>
      <c r="C572" s="10" t="s">
        <v>157</v>
      </c>
      <c r="D572" s="10" t="s">
        <v>159</v>
      </c>
      <c r="E572" s="11">
        <v>90.0</v>
      </c>
      <c r="F572" s="10" t="s">
        <v>160</v>
      </c>
      <c r="G572" s="28">
        <f t="shared" si="1"/>
        <v>3</v>
      </c>
    </row>
    <row r="573" hidden="1">
      <c r="A573" s="9">
        <v>44503.0</v>
      </c>
      <c r="B573" s="10" t="s">
        <v>23</v>
      </c>
      <c r="C573" s="16">
        <v>7.0E45</v>
      </c>
      <c r="D573" s="10" t="s">
        <v>158</v>
      </c>
      <c r="E573" s="11">
        <v>200.0</v>
      </c>
      <c r="F573" s="10" t="s">
        <v>14</v>
      </c>
      <c r="G573" s="28">
        <f t="shared" si="1"/>
        <v>4</v>
      </c>
    </row>
    <row r="574" hidden="1">
      <c r="A574" s="9">
        <v>44504.0</v>
      </c>
      <c r="B574" s="10" t="s">
        <v>23</v>
      </c>
      <c r="C574" s="10" t="s">
        <v>94</v>
      </c>
      <c r="D574" s="10" t="s">
        <v>161</v>
      </c>
      <c r="E574" s="11">
        <v>240.0</v>
      </c>
      <c r="F574" s="10" t="s">
        <v>21</v>
      </c>
      <c r="G574" s="28">
        <f t="shared" si="1"/>
        <v>5</v>
      </c>
    </row>
    <row r="575" hidden="1">
      <c r="A575" s="9">
        <v>44505.0</v>
      </c>
      <c r="B575" s="10" t="s">
        <v>23</v>
      </c>
      <c r="C575" s="10" t="s">
        <v>33</v>
      </c>
      <c r="D575" s="10" t="s">
        <v>153</v>
      </c>
      <c r="E575" s="11">
        <v>220.0</v>
      </c>
      <c r="F575" s="10" t="s">
        <v>12</v>
      </c>
      <c r="G575" s="28">
        <f t="shared" si="1"/>
        <v>6</v>
      </c>
    </row>
    <row r="576" hidden="1">
      <c r="A576" s="9">
        <v>44506.0</v>
      </c>
      <c r="B576" s="10" t="s">
        <v>23</v>
      </c>
      <c r="C576" s="10">
        <v>8240.0</v>
      </c>
      <c r="D576" s="10" t="s">
        <v>159</v>
      </c>
      <c r="E576" s="11">
        <v>90.0</v>
      </c>
      <c r="F576" s="10" t="s">
        <v>160</v>
      </c>
      <c r="G576" s="28">
        <f t="shared" si="1"/>
        <v>7</v>
      </c>
    </row>
    <row r="577" hidden="1">
      <c r="A577" s="9">
        <v>44507.0</v>
      </c>
      <c r="B577" s="10" t="s">
        <v>23</v>
      </c>
      <c r="C577" s="10">
        <v>2440.0</v>
      </c>
      <c r="D577" s="10" t="s">
        <v>156</v>
      </c>
      <c r="E577" s="11">
        <v>120.0</v>
      </c>
      <c r="F577" s="10" t="s">
        <v>21</v>
      </c>
      <c r="G577" s="28">
        <f t="shared" si="1"/>
        <v>1</v>
      </c>
    </row>
    <row r="578" hidden="1">
      <c r="A578" s="9">
        <v>44508.0</v>
      </c>
      <c r="B578" s="10" t="s">
        <v>23</v>
      </c>
      <c r="C578" s="10" t="s">
        <v>37</v>
      </c>
      <c r="D578" s="10" t="s">
        <v>156</v>
      </c>
      <c r="E578" s="11">
        <v>120.0</v>
      </c>
      <c r="F578" s="10" t="s">
        <v>21</v>
      </c>
      <c r="G578" s="28">
        <f t="shared" si="1"/>
        <v>2</v>
      </c>
    </row>
    <row r="579" hidden="1">
      <c r="A579" s="9">
        <v>44509.0</v>
      </c>
      <c r="B579" s="10" t="s">
        <v>23</v>
      </c>
      <c r="C579" s="10" t="s">
        <v>39</v>
      </c>
      <c r="D579" s="10" t="s">
        <v>150</v>
      </c>
      <c r="E579" s="11">
        <v>230.0</v>
      </c>
      <c r="F579" s="10" t="s">
        <v>21</v>
      </c>
      <c r="G579" s="28">
        <f t="shared" si="1"/>
        <v>3</v>
      </c>
    </row>
    <row r="580" hidden="1">
      <c r="A580" s="9">
        <v>44510.0</v>
      </c>
      <c r="B580" s="10" t="s">
        <v>23</v>
      </c>
      <c r="C580" s="10" t="s">
        <v>236</v>
      </c>
      <c r="D580" s="10" t="s">
        <v>156</v>
      </c>
      <c r="E580" s="11">
        <v>120.0</v>
      </c>
      <c r="F580" s="10" t="s">
        <v>21</v>
      </c>
      <c r="G580" s="28">
        <f t="shared" si="1"/>
        <v>4</v>
      </c>
    </row>
    <row r="581" hidden="1">
      <c r="A581" s="9">
        <v>44511.0</v>
      </c>
      <c r="B581" s="10" t="s">
        <v>23</v>
      </c>
      <c r="C581" s="10" t="s">
        <v>96</v>
      </c>
      <c r="D581" s="10" t="s">
        <v>166</v>
      </c>
      <c r="E581" s="11">
        <v>200.0</v>
      </c>
      <c r="F581" s="10" t="s">
        <v>14</v>
      </c>
      <c r="G581" s="28">
        <f t="shared" si="1"/>
        <v>5</v>
      </c>
    </row>
    <row r="582" hidden="1">
      <c r="A582" s="9">
        <v>44512.0</v>
      </c>
      <c r="B582" s="10" t="s">
        <v>40</v>
      </c>
      <c r="C582" s="10" t="s">
        <v>41</v>
      </c>
      <c r="D582" s="10" t="s">
        <v>156</v>
      </c>
      <c r="E582" s="11">
        <v>120.0</v>
      </c>
      <c r="F582" s="10" t="s">
        <v>21</v>
      </c>
      <c r="G582" s="28">
        <f t="shared" si="1"/>
        <v>6</v>
      </c>
    </row>
    <row r="583" hidden="1">
      <c r="A583" s="9">
        <v>44513.0</v>
      </c>
      <c r="B583" s="10" t="s">
        <v>40</v>
      </c>
      <c r="C583" s="10" t="s">
        <v>41</v>
      </c>
      <c r="D583" s="10" t="s">
        <v>153</v>
      </c>
      <c r="E583" s="11">
        <v>220.0</v>
      </c>
      <c r="F583" s="10" t="s">
        <v>12</v>
      </c>
      <c r="G583" s="28">
        <f t="shared" si="1"/>
        <v>7</v>
      </c>
    </row>
    <row r="584" hidden="1">
      <c r="A584" s="9">
        <v>44514.0</v>
      </c>
      <c r="B584" s="10" t="s">
        <v>40</v>
      </c>
      <c r="C584" s="10" t="s">
        <v>167</v>
      </c>
      <c r="D584" s="10" t="s">
        <v>162</v>
      </c>
      <c r="E584" s="11">
        <v>130.0</v>
      </c>
      <c r="F584" s="10" t="s">
        <v>18</v>
      </c>
      <c r="G584" s="28">
        <f t="shared" si="1"/>
        <v>1</v>
      </c>
    </row>
    <row r="585" hidden="1">
      <c r="A585" s="9">
        <v>44515.0</v>
      </c>
      <c r="B585" s="10" t="s">
        <v>40</v>
      </c>
      <c r="C585" s="10" t="s">
        <v>168</v>
      </c>
      <c r="D585" s="10" t="s">
        <v>152</v>
      </c>
      <c r="E585" s="11">
        <v>250.0</v>
      </c>
      <c r="F585" s="10" t="s">
        <v>21</v>
      </c>
      <c r="G585" s="28">
        <f t="shared" si="1"/>
        <v>2</v>
      </c>
    </row>
    <row r="586" hidden="1">
      <c r="A586" s="9">
        <v>44516.0</v>
      </c>
      <c r="B586" s="10" t="s">
        <v>97</v>
      </c>
      <c r="C586" s="16">
        <v>1.0E46</v>
      </c>
      <c r="D586" s="10" t="s">
        <v>150</v>
      </c>
      <c r="E586" s="11">
        <v>230.0</v>
      </c>
      <c r="F586" s="10" t="s">
        <v>21</v>
      </c>
      <c r="G586" s="28">
        <f t="shared" si="1"/>
        <v>3</v>
      </c>
    </row>
    <row r="587" hidden="1">
      <c r="A587" s="9">
        <v>44517.0</v>
      </c>
      <c r="B587" s="10" t="s">
        <v>97</v>
      </c>
      <c r="C587" s="10" t="s">
        <v>237</v>
      </c>
      <c r="D587" s="10" t="s">
        <v>155</v>
      </c>
      <c r="E587" s="11">
        <v>220.0</v>
      </c>
      <c r="F587" s="10" t="s">
        <v>18</v>
      </c>
      <c r="G587" s="28">
        <f t="shared" si="1"/>
        <v>4</v>
      </c>
    </row>
    <row r="588" hidden="1">
      <c r="A588" s="9">
        <v>44518.0</v>
      </c>
      <c r="B588" s="10" t="s">
        <v>97</v>
      </c>
      <c r="C588" s="10" t="s">
        <v>98</v>
      </c>
      <c r="D588" s="10" t="s">
        <v>162</v>
      </c>
      <c r="E588" s="11">
        <v>130.0</v>
      </c>
      <c r="F588" s="10" t="s">
        <v>18</v>
      </c>
      <c r="G588" s="28">
        <f t="shared" si="1"/>
        <v>5</v>
      </c>
    </row>
    <row r="589" hidden="1">
      <c r="A589" s="9">
        <v>44519.0</v>
      </c>
      <c r="B589" s="10" t="s">
        <v>97</v>
      </c>
      <c r="C589" s="10" t="s">
        <v>204</v>
      </c>
      <c r="D589" s="10" t="s">
        <v>159</v>
      </c>
      <c r="E589" s="11">
        <v>90.0</v>
      </c>
      <c r="F589" s="10" t="s">
        <v>160</v>
      </c>
      <c r="G589" s="28">
        <f t="shared" si="1"/>
        <v>6</v>
      </c>
    </row>
    <row r="590" hidden="1">
      <c r="A590" s="9">
        <v>44520.0</v>
      </c>
      <c r="B590" s="10" t="s">
        <v>97</v>
      </c>
      <c r="C590" s="10" t="s">
        <v>101</v>
      </c>
      <c r="D590" s="10" t="s">
        <v>161</v>
      </c>
      <c r="E590" s="11">
        <v>240.0</v>
      </c>
      <c r="F590" s="10" t="s">
        <v>21</v>
      </c>
      <c r="G590" s="28">
        <f t="shared" si="1"/>
        <v>7</v>
      </c>
    </row>
    <row r="591" hidden="1">
      <c r="A591" s="9">
        <v>44521.0</v>
      </c>
      <c r="B591" s="10" t="s">
        <v>97</v>
      </c>
      <c r="C591" s="16">
        <v>9.0E45</v>
      </c>
      <c r="D591" s="10" t="s">
        <v>155</v>
      </c>
      <c r="E591" s="11">
        <v>220.0</v>
      </c>
      <c r="F591" s="10" t="s">
        <v>18</v>
      </c>
      <c r="G591" s="28">
        <f t="shared" si="1"/>
        <v>1</v>
      </c>
    </row>
    <row r="592" hidden="1">
      <c r="A592" s="9">
        <v>44522.0</v>
      </c>
      <c r="B592" s="10" t="s">
        <v>97</v>
      </c>
      <c r="C592" s="10">
        <v>8041.0</v>
      </c>
      <c r="D592" s="10" t="s">
        <v>150</v>
      </c>
      <c r="E592" s="11">
        <v>230.0</v>
      </c>
      <c r="F592" s="10" t="s">
        <v>21</v>
      </c>
      <c r="G592" s="28">
        <f t="shared" si="1"/>
        <v>2</v>
      </c>
    </row>
    <row r="593" hidden="1">
      <c r="A593" s="9">
        <v>44523.0</v>
      </c>
      <c r="B593" s="10" t="s">
        <v>97</v>
      </c>
      <c r="C593" s="10">
        <v>8345.0</v>
      </c>
      <c r="D593" s="10" t="s">
        <v>166</v>
      </c>
      <c r="E593" s="11">
        <v>200.0</v>
      </c>
      <c r="F593" s="10" t="s">
        <v>14</v>
      </c>
      <c r="G593" s="28">
        <f t="shared" si="1"/>
        <v>3</v>
      </c>
    </row>
    <row r="594" hidden="1">
      <c r="A594" s="9">
        <v>44524.0</v>
      </c>
      <c r="B594" s="10" t="s">
        <v>97</v>
      </c>
      <c r="C594" s="10">
        <v>8744.0</v>
      </c>
      <c r="D594" s="10" t="s">
        <v>161</v>
      </c>
      <c r="E594" s="11">
        <v>240.0</v>
      </c>
      <c r="F594" s="10" t="s">
        <v>21</v>
      </c>
      <c r="G594" s="28">
        <f t="shared" si="1"/>
        <v>4</v>
      </c>
    </row>
    <row r="595" hidden="1">
      <c r="A595" s="9">
        <v>44525.0</v>
      </c>
      <c r="B595" s="10" t="s">
        <v>97</v>
      </c>
      <c r="C595" s="10" t="s">
        <v>238</v>
      </c>
      <c r="D595" s="10" t="s">
        <v>158</v>
      </c>
      <c r="E595" s="11">
        <v>200.0</v>
      </c>
      <c r="F595" s="10" t="s">
        <v>14</v>
      </c>
      <c r="G595" s="28">
        <f t="shared" si="1"/>
        <v>5</v>
      </c>
    </row>
    <row r="596" hidden="1">
      <c r="A596" s="9">
        <v>44526.0</v>
      </c>
      <c r="B596" s="10" t="s">
        <v>97</v>
      </c>
      <c r="C596" s="10" t="s">
        <v>239</v>
      </c>
      <c r="D596" s="10" t="s">
        <v>153</v>
      </c>
      <c r="E596" s="11">
        <v>220.0</v>
      </c>
      <c r="F596" s="10" t="s">
        <v>12</v>
      </c>
      <c r="G596" s="28">
        <f t="shared" si="1"/>
        <v>6</v>
      </c>
    </row>
    <row r="597" hidden="1">
      <c r="A597" s="9">
        <v>44527.0</v>
      </c>
      <c r="B597" s="10" t="s">
        <v>97</v>
      </c>
      <c r="C597" s="10">
        <v>6145.0</v>
      </c>
      <c r="D597" s="10" t="s">
        <v>155</v>
      </c>
      <c r="E597" s="11">
        <v>220.0</v>
      </c>
      <c r="F597" s="10" t="s">
        <v>18</v>
      </c>
      <c r="G597" s="28">
        <f t="shared" si="1"/>
        <v>7</v>
      </c>
    </row>
    <row r="598" hidden="1">
      <c r="A598" s="9">
        <v>44528.0</v>
      </c>
      <c r="B598" s="10" t="s">
        <v>97</v>
      </c>
      <c r="C598" s="10">
        <v>8247.0</v>
      </c>
      <c r="D598" s="10" t="s">
        <v>159</v>
      </c>
      <c r="E598" s="11">
        <v>90.0</v>
      </c>
      <c r="F598" s="10" t="s">
        <v>160</v>
      </c>
      <c r="G598" s="28">
        <f t="shared" si="1"/>
        <v>1</v>
      </c>
    </row>
    <row r="599" hidden="1">
      <c r="A599" s="9">
        <v>44529.0</v>
      </c>
      <c r="B599" s="10" t="s">
        <v>97</v>
      </c>
      <c r="C599" s="10" t="s">
        <v>172</v>
      </c>
      <c r="D599" s="10" t="s">
        <v>161</v>
      </c>
      <c r="E599" s="11">
        <v>240.0</v>
      </c>
      <c r="F599" s="10" t="s">
        <v>21</v>
      </c>
      <c r="G599" s="28">
        <f t="shared" si="1"/>
        <v>2</v>
      </c>
    </row>
    <row r="600" hidden="1">
      <c r="A600" s="9">
        <v>44530.0</v>
      </c>
      <c r="B600" s="10" t="s">
        <v>114</v>
      </c>
      <c r="C600" s="10">
        <v>5043.0</v>
      </c>
      <c r="D600" s="10" t="s">
        <v>150</v>
      </c>
      <c r="E600" s="11">
        <v>230.0</v>
      </c>
      <c r="F600" s="10" t="s">
        <v>21</v>
      </c>
      <c r="G600" s="28">
        <f t="shared" si="1"/>
        <v>3</v>
      </c>
    </row>
    <row r="601" hidden="1">
      <c r="A601" s="9">
        <v>44531.0</v>
      </c>
      <c r="B601" s="10" t="s">
        <v>114</v>
      </c>
      <c r="C601" s="10">
        <v>5043.0</v>
      </c>
      <c r="D601" s="10" t="s">
        <v>158</v>
      </c>
      <c r="E601" s="11">
        <v>200.0</v>
      </c>
      <c r="F601" s="10" t="s">
        <v>14</v>
      </c>
      <c r="G601" s="28">
        <f t="shared" si="1"/>
        <v>4</v>
      </c>
    </row>
    <row r="602" hidden="1">
      <c r="A602" s="9">
        <v>44532.0</v>
      </c>
      <c r="B602" s="10" t="s">
        <v>114</v>
      </c>
      <c r="C602" s="10">
        <v>5043.0</v>
      </c>
      <c r="D602" s="10" t="s">
        <v>159</v>
      </c>
      <c r="E602" s="11">
        <v>90.0</v>
      </c>
      <c r="F602" s="10" t="s">
        <v>160</v>
      </c>
      <c r="G602" s="28">
        <f t="shared" si="1"/>
        <v>5</v>
      </c>
    </row>
    <row r="603" hidden="1">
      <c r="A603" s="9">
        <v>44533.0</v>
      </c>
      <c r="B603" s="10" t="s">
        <v>114</v>
      </c>
      <c r="C603" s="10">
        <v>5043.0</v>
      </c>
      <c r="D603" s="10" t="s">
        <v>153</v>
      </c>
      <c r="E603" s="11">
        <v>220.0</v>
      </c>
      <c r="F603" s="10" t="s">
        <v>12</v>
      </c>
      <c r="G603" s="28">
        <f t="shared" si="1"/>
        <v>6</v>
      </c>
    </row>
    <row r="604" hidden="1">
      <c r="A604" s="9">
        <v>44534.0</v>
      </c>
      <c r="B604" s="10" t="s">
        <v>114</v>
      </c>
      <c r="C604" s="10">
        <v>5043.0</v>
      </c>
      <c r="D604" s="10" t="s">
        <v>152</v>
      </c>
      <c r="E604" s="11">
        <v>250.0</v>
      </c>
      <c r="F604" s="10" t="s">
        <v>21</v>
      </c>
      <c r="G604" s="28">
        <f t="shared" si="1"/>
        <v>7</v>
      </c>
    </row>
    <row r="605" hidden="1">
      <c r="A605" s="9">
        <v>44535.0</v>
      </c>
      <c r="B605" s="10" t="s">
        <v>211</v>
      </c>
      <c r="C605" s="10" t="s">
        <v>212</v>
      </c>
      <c r="D605" s="10" t="s">
        <v>159</v>
      </c>
      <c r="E605" s="11">
        <v>90.0</v>
      </c>
      <c r="F605" s="10" t="s">
        <v>160</v>
      </c>
      <c r="G605" s="28">
        <f t="shared" si="1"/>
        <v>1</v>
      </c>
    </row>
    <row r="606" hidden="1">
      <c r="A606" s="9">
        <v>44536.0</v>
      </c>
      <c r="B606" s="10" t="s">
        <v>211</v>
      </c>
      <c r="C606" s="10" t="s">
        <v>212</v>
      </c>
      <c r="D606" s="10" t="s">
        <v>152</v>
      </c>
      <c r="E606" s="11">
        <v>250.0</v>
      </c>
      <c r="F606" s="10" t="s">
        <v>21</v>
      </c>
      <c r="G606" s="28">
        <f t="shared" si="1"/>
        <v>2</v>
      </c>
    </row>
    <row r="607" hidden="1">
      <c r="A607" s="9">
        <v>44537.0</v>
      </c>
      <c r="B607" s="10" t="s">
        <v>115</v>
      </c>
      <c r="C607" s="10" t="s">
        <v>116</v>
      </c>
      <c r="D607" s="10" t="s">
        <v>166</v>
      </c>
      <c r="E607" s="11">
        <v>200.0</v>
      </c>
      <c r="F607" s="10" t="s">
        <v>14</v>
      </c>
      <c r="G607" s="28">
        <f t="shared" si="1"/>
        <v>3</v>
      </c>
    </row>
    <row r="608" hidden="1">
      <c r="A608" s="9">
        <v>44538.0</v>
      </c>
      <c r="B608" s="10" t="s">
        <v>115</v>
      </c>
      <c r="C608" s="16">
        <v>9.0E42</v>
      </c>
      <c r="D608" s="10" t="s">
        <v>153</v>
      </c>
      <c r="E608" s="11">
        <v>220.0</v>
      </c>
      <c r="F608" s="10" t="s">
        <v>12</v>
      </c>
      <c r="G608" s="28">
        <f t="shared" si="1"/>
        <v>4</v>
      </c>
    </row>
    <row r="609" hidden="1">
      <c r="A609" s="9">
        <v>44539.0</v>
      </c>
      <c r="B609" s="10" t="s">
        <v>115</v>
      </c>
      <c r="C609" s="10">
        <v>6840.0</v>
      </c>
      <c r="D609" s="10" t="s">
        <v>153</v>
      </c>
      <c r="E609" s="11">
        <v>220.0</v>
      </c>
      <c r="F609" s="10" t="s">
        <v>12</v>
      </c>
      <c r="G609" s="28">
        <f t="shared" si="1"/>
        <v>5</v>
      </c>
    </row>
    <row r="610" hidden="1">
      <c r="A610" s="9">
        <v>44540.0</v>
      </c>
      <c r="B610" s="10" t="s">
        <v>115</v>
      </c>
      <c r="C610" s="10">
        <v>9645.0</v>
      </c>
      <c r="D610" s="10" t="s">
        <v>150</v>
      </c>
      <c r="E610" s="11">
        <v>230.0</v>
      </c>
      <c r="F610" s="10" t="s">
        <v>21</v>
      </c>
      <c r="G610" s="28">
        <f t="shared" si="1"/>
        <v>6</v>
      </c>
    </row>
    <row r="611" hidden="1">
      <c r="A611" s="9">
        <v>44541.0</v>
      </c>
      <c r="B611" s="10" t="s">
        <v>115</v>
      </c>
      <c r="C611" s="10">
        <v>8647.0</v>
      </c>
      <c r="D611" s="10" t="s">
        <v>153</v>
      </c>
      <c r="E611" s="11">
        <v>220.0</v>
      </c>
      <c r="F611" s="10" t="s">
        <v>12</v>
      </c>
      <c r="G611" s="28">
        <f t="shared" si="1"/>
        <v>7</v>
      </c>
    </row>
    <row r="612" hidden="1">
      <c r="A612" s="9">
        <v>44542.0</v>
      </c>
      <c r="B612" s="10" t="s">
        <v>115</v>
      </c>
      <c r="C612" s="10" t="s">
        <v>118</v>
      </c>
      <c r="D612" s="10" t="s">
        <v>156</v>
      </c>
      <c r="E612" s="11">
        <v>120.0</v>
      </c>
      <c r="F612" s="10" t="s">
        <v>21</v>
      </c>
      <c r="G612" s="28">
        <f t="shared" si="1"/>
        <v>1</v>
      </c>
    </row>
    <row r="613" hidden="1">
      <c r="A613" s="9">
        <v>44543.0</v>
      </c>
      <c r="B613" s="10" t="s">
        <v>115</v>
      </c>
      <c r="C613" s="10" t="s">
        <v>240</v>
      </c>
      <c r="D613" s="10" t="s">
        <v>156</v>
      </c>
      <c r="E613" s="11">
        <v>120.0</v>
      </c>
      <c r="F613" s="10" t="s">
        <v>21</v>
      </c>
      <c r="G613" s="28">
        <f t="shared" si="1"/>
        <v>2</v>
      </c>
    </row>
    <row r="614" hidden="1">
      <c r="A614" s="9">
        <v>44544.0</v>
      </c>
      <c r="B614" s="10" t="s">
        <v>115</v>
      </c>
      <c r="C614" s="10" t="s">
        <v>119</v>
      </c>
      <c r="D614" s="10" t="s">
        <v>158</v>
      </c>
      <c r="E614" s="11">
        <v>200.0</v>
      </c>
      <c r="F614" s="10" t="s">
        <v>14</v>
      </c>
      <c r="G614" s="28">
        <f t="shared" si="1"/>
        <v>3</v>
      </c>
    </row>
    <row r="615" hidden="1">
      <c r="A615" s="9">
        <v>44545.0</v>
      </c>
      <c r="B615" s="10" t="s">
        <v>115</v>
      </c>
      <c r="C615" s="10" t="s">
        <v>176</v>
      </c>
      <c r="D615" s="10" t="s">
        <v>153</v>
      </c>
      <c r="E615" s="11">
        <v>220.0</v>
      </c>
      <c r="F615" s="10" t="s">
        <v>12</v>
      </c>
      <c r="G615" s="28">
        <f t="shared" si="1"/>
        <v>4</v>
      </c>
    </row>
    <row r="616" hidden="1">
      <c r="A616" s="9">
        <v>44546.0</v>
      </c>
      <c r="B616" s="10" t="s">
        <v>122</v>
      </c>
      <c r="C616" s="10" t="s">
        <v>241</v>
      </c>
      <c r="D616" s="10" t="s">
        <v>155</v>
      </c>
      <c r="E616" s="11">
        <v>220.0</v>
      </c>
      <c r="F616" s="10" t="s">
        <v>18</v>
      </c>
      <c r="G616" s="28">
        <f t="shared" si="1"/>
        <v>5</v>
      </c>
    </row>
    <row r="617" hidden="1">
      <c r="A617" s="9">
        <v>44547.0</v>
      </c>
      <c r="B617" s="10" t="s">
        <v>122</v>
      </c>
      <c r="C617" s="10" t="s">
        <v>123</v>
      </c>
      <c r="D617" s="10" t="s">
        <v>155</v>
      </c>
      <c r="E617" s="11">
        <v>220.0</v>
      </c>
      <c r="F617" s="10" t="s">
        <v>18</v>
      </c>
      <c r="G617" s="28">
        <f t="shared" si="1"/>
        <v>6</v>
      </c>
    </row>
    <row r="618" hidden="1">
      <c r="A618" s="9">
        <v>44548.0</v>
      </c>
      <c r="B618" s="10" t="s">
        <v>122</v>
      </c>
      <c r="C618" s="10" t="s">
        <v>179</v>
      </c>
      <c r="D618" s="10" t="s">
        <v>166</v>
      </c>
      <c r="E618" s="11">
        <v>200.0</v>
      </c>
      <c r="F618" s="10" t="s">
        <v>14</v>
      </c>
      <c r="G618" s="28">
        <f t="shared" si="1"/>
        <v>7</v>
      </c>
    </row>
    <row r="619" hidden="1">
      <c r="A619" s="9">
        <v>44549.0</v>
      </c>
      <c r="B619" s="10" t="s">
        <v>122</v>
      </c>
      <c r="C619" s="10" t="s">
        <v>125</v>
      </c>
      <c r="D619" s="10" t="s">
        <v>153</v>
      </c>
      <c r="E619" s="11">
        <v>220.0</v>
      </c>
      <c r="F619" s="10" t="s">
        <v>12</v>
      </c>
      <c r="G619" s="28">
        <f t="shared" si="1"/>
        <v>1</v>
      </c>
    </row>
    <row r="620" hidden="1">
      <c r="A620" s="9">
        <v>44550.0</v>
      </c>
      <c r="B620" s="10" t="s">
        <v>122</v>
      </c>
      <c r="C620" s="10" t="s">
        <v>242</v>
      </c>
      <c r="D620" s="10" t="s">
        <v>159</v>
      </c>
      <c r="E620" s="11">
        <v>90.0</v>
      </c>
      <c r="F620" s="10" t="s">
        <v>160</v>
      </c>
      <c r="G620" s="28">
        <f t="shared" si="1"/>
        <v>2</v>
      </c>
    </row>
    <row r="621" hidden="1">
      <c r="A621" s="9">
        <v>44551.0</v>
      </c>
      <c r="B621" s="10" t="s">
        <v>122</v>
      </c>
      <c r="C621" s="10" t="s">
        <v>243</v>
      </c>
      <c r="D621" s="10" t="s">
        <v>153</v>
      </c>
      <c r="E621" s="11">
        <v>220.0</v>
      </c>
      <c r="F621" s="10" t="s">
        <v>12</v>
      </c>
      <c r="G621" s="28">
        <f t="shared" si="1"/>
        <v>3</v>
      </c>
    </row>
    <row r="622" hidden="1">
      <c r="A622" s="9">
        <v>44552.0</v>
      </c>
      <c r="B622" s="10" t="s">
        <v>244</v>
      </c>
      <c r="C622" s="10">
        <v>7841.0</v>
      </c>
      <c r="D622" s="10" t="s">
        <v>159</v>
      </c>
      <c r="E622" s="11">
        <v>90.0</v>
      </c>
      <c r="F622" s="10" t="s">
        <v>160</v>
      </c>
      <c r="G622" s="28">
        <f t="shared" si="1"/>
        <v>4</v>
      </c>
    </row>
    <row r="623" hidden="1">
      <c r="A623" s="9">
        <v>44553.0</v>
      </c>
      <c r="B623" s="10" t="s">
        <v>244</v>
      </c>
      <c r="C623" s="10">
        <v>7841.0</v>
      </c>
      <c r="D623" s="10" t="s">
        <v>153</v>
      </c>
      <c r="E623" s="11">
        <v>220.0</v>
      </c>
      <c r="F623" s="10" t="s">
        <v>12</v>
      </c>
      <c r="G623" s="28">
        <f t="shared" si="1"/>
        <v>5</v>
      </c>
    </row>
    <row r="624" hidden="1">
      <c r="A624" s="9">
        <v>44554.0</v>
      </c>
      <c r="B624" s="10" t="s">
        <v>15</v>
      </c>
      <c r="C624" s="10" t="s">
        <v>245</v>
      </c>
      <c r="D624" s="10" t="s">
        <v>159</v>
      </c>
      <c r="E624" s="11">
        <v>90.0</v>
      </c>
      <c r="F624" s="10" t="s">
        <v>160</v>
      </c>
      <c r="G624" s="28">
        <f t="shared" si="1"/>
        <v>6</v>
      </c>
    </row>
    <row r="625" hidden="1">
      <c r="A625" s="9">
        <v>44555.0</v>
      </c>
      <c r="B625" s="10" t="s">
        <v>15</v>
      </c>
      <c r="C625" s="10" t="s">
        <v>130</v>
      </c>
      <c r="D625" s="10" t="s">
        <v>156</v>
      </c>
      <c r="E625" s="11">
        <v>120.0</v>
      </c>
      <c r="F625" s="10" t="s">
        <v>21</v>
      </c>
      <c r="G625" s="28">
        <f t="shared" si="1"/>
        <v>7</v>
      </c>
    </row>
    <row r="626" hidden="1">
      <c r="A626" s="9">
        <v>44556.0</v>
      </c>
      <c r="B626" s="10" t="s">
        <v>15</v>
      </c>
      <c r="C626" s="10" t="s">
        <v>130</v>
      </c>
      <c r="D626" s="10" t="s">
        <v>153</v>
      </c>
      <c r="E626" s="11">
        <v>220.0</v>
      </c>
      <c r="F626" s="10" t="s">
        <v>12</v>
      </c>
      <c r="G626" s="28">
        <f t="shared" si="1"/>
        <v>1</v>
      </c>
    </row>
    <row r="627" hidden="1">
      <c r="A627" s="9">
        <v>44557.0</v>
      </c>
      <c r="B627" s="10" t="s">
        <v>15</v>
      </c>
      <c r="C627" s="10" t="s">
        <v>181</v>
      </c>
      <c r="D627" s="10" t="s">
        <v>150</v>
      </c>
      <c r="E627" s="11">
        <v>230.0</v>
      </c>
      <c r="F627" s="10" t="s">
        <v>21</v>
      </c>
      <c r="G627" s="28">
        <f t="shared" si="1"/>
        <v>2</v>
      </c>
    </row>
    <row r="628" hidden="1">
      <c r="A628" s="9">
        <v>44558.0</v>
      </c>
      <c r="B628" s="10" t="s">
        <v>15</v>
      </c>
      <c r="C628" s="10" t="s">
        <v>131</v>
      </c>
      <c r="D628" s="10" t="s">
        <v>166</v>
      </c>
      <c r="E628" s="11">
        <v>200.0</v>
      </c>
      <c r="F628" s="10" t="s">
        <v>14</v>
      </c>
      <c r="G628" s="28">
        <f t="shared" si="1"/>
        <v>3</v>
      </c>
    </row>
    <row r="629" hidden="1">
      <c r="A629" s="9">
        <v>44559.0</v>
      </c>
      <c r="B629" s="10" t="s">
        <v>15</v>
      </c>
      <c r="C629" s="10" t="s">
        <v>217</v>
      </c>
      <c r="D629" s="10" t="s">
        <v>152</v>
      </c>
      <c r="E629" s="11">
        <v>250.0</v>
      </c>
      <c r="F629" s="10" t="s">
        <v>21</v>
      </c>
      <c r="G629" s="28">
        <f t="shared" si="1"/>
        <v>4</v>
      </c>
    </row>
    <row r="630" hidden="1">
      <c r="A630" s="9">
        <v>44560.0</v>
      </c>
      <c r="B630" s="10" t="s">
        <v>15</v>
      </c>
      <c r="C630" s="10" t="s">
        <v>132</v>
      </c>
      <c r="D630" s="10" t="s">
        <v>150</v>
      </c>
      <c r="E630" s="11">
        <v>230.0</v>
      </c>
      <c r="F630" s="10" t="s">
        <v>21</v>
      </c>
      <c r="G630" s="28">
        <f t="shared" si="1"/>
        <v>5</v>
      </c>
    </row>
    <row r="631" hidden="1">
      <c r="A631" s="9">
        <v>44561.0</v>
      </c>
      <c r="B631" s="10" t="s">
        <v>15</v>
      </c>
      <c r="C631" s="16">
        <v>5.0E49</v>
      </c>
      <c r="D631" s="10" t="s">
        <v>166</v>
      </c>
      <c r="E631" s="11">
        <v>200.0</v>
      </c>
      <c r="F631" s="10" t="s">
        <v>14</v>
      </c>
      <c r="G631" s="28">
        <f t="shared" si="1"/>
        <v>6</v>
      </c>
    </row>
    <row r="632" hidden="1">
      <c r="A632" s="9">
        <v>44562.0</v>
      </c>
      <c r="B632" s="10" t="s">
        <v>15</v>
      </c>
      <c r="C632" s="16">
        <v>5.0E49</v>
      </c>
      <c r="D632" s="10" t="s">
        <v>156</v>
      </c>
      <c r="E632" s="11">
        <v>120.0</v>
      </c>
      <c r="F632" s="10" t="s">
        <v>21</v>
      </c>
      <c r="G632" s="28">
        <f t="shared" si="1"/>
        <v>7</v>
      </c>
    </row>
    <row r="633" hidden="1">
      <c r="A633" s="9">
        <v>44563.0</v>
      </c>
      <c r="B633" s="10" t="s">
        <v>15</v>
      </c>
      <c r="C633" s="10" t="s">
        <v>133</v>
      </c>
      <c r="D633" s="10" t="s">
        <v>156</v>
      </c>
      <c r="E633" s="11">
        <v>120.0</v>
      </c>
      <c r="F633" s="10" t="s">
        <v>21</v>
      </c>
      <c r="G633" s="28">
        <f t="shared" si="1"/>
        <v>1</v>
      </c>
    </row>
    <row r="634" hidden="1">
      <c r="A634" s="9">
        <v>44564.0</v>
      </c>
      <c r="B634" s="10" t="s">
        <v>15</v>
      </c>
      <c r="C634" s="10" t="s">
        <v>219</v>
      </c>
      <c r="D634" s="10" t="s">
        <v>150</v>
      </c>
      <c r="E634" s="11">
        <v>230.0</v>
      </c>
      <c r="F634" s="10" t="s">
        <v>21</v>
      </c>
      <c r="G634" s="28">
        <f t="shared" si="1"/>
        <v>2</v>
      </c>
    </row>
    <row r="635" hidden="1">
      <c r="A635" s="9">
        <v>44565.0</v>
      </c>
      <c r="B635" s="10" t="s">
        <v>15</v>
      </c>
      <c r="C635" s="10" t="s">
        <v>219</v>
      </c>
      <c r="D635" s="10" t="s">
        <v>156</v>
      </c>
      <c r="E635" s="11">
        <v>120.0</v>
      </c>
      <c r="F635" s="10" t="s">
        <v>21</v>
      </c>
      <c r="G635" s="28">
        <f t="shared" si="1"/>
        <v>3</v>
      </c>
    </row>
    <row r="636" hidden="1">
      <c r="A636" s="9">
        <v>44566.0</v>
      </c>
      <c r="B636" s="10" t="s">
        <v>15</v>
      </c>
      <c r="C636" s="10" t="s">
        <v>135</v>
      </c>
      <c r="D636" s="10" t="s">
        <v>159</v>
      </c>
      <c r="E636" s="11">
        <v>90.0</v>
      </c>
      <c r="F636" s="10" t="s">
        <v>160</v>
      </c>
      <c r="G636" s="28">
        <f t="shared" si="1"/>
        <v>4</v>
      </c>
    </row>
    <row r="637" hidden="1">
      <c r="A637" s="9">
        <v>44567.0</v>
      </c>
      <c r="B637" s="10" t="s">
        <v>15</v>
      </c>
      <c r="C637" s="10" t="s">
        <v>220</v>
      </c>
      <c r="D637" s="10" t="s">
        <v>166</v>
      </c>
      <c r="E637" s="11">
        <v>200.0</v>
      </c>
      <c r="F637" s="10" t="s">
        <v>14</v>
      </c>
      <c r="G637" s="28">
        <f t="shared" si="1"/>
        <v>5</v>
      </c>
    </row>
    <row r="638" hidden="1">
      <c r="A638" s="9">
        <v>44568.0</v>
      </c>
      <c r="B638" s="10" t="s">
        <v>15</v>
      </c>
      <c r="C638" s="10" t="s">
        <v>182</v>
      </c>
      <c r="D638" s="10" t="s">
        <v>156</v>
      </c>
      <c r="E638" s="11">
        <v>120.0</v>
      </c>
      <c r="F638" s="10" t="s">
        <v>21</v>
      </c>
      <c r="G638" s="28">
        <f t="shared" si="1"/>
        <v>6</v>
      </c>
    </row>
    <row r="639" hidden="1">
      <c r="A639" s="9">
        <v>44569.0</v>
      </c>
      <c r="B639" s="10" t="s">
        <v>15</v>
      </c>
      <c r="C639" s="10">
        <v>3446.0</v>
      </c>
      <c r="D639" s="10" t="s">
        <v>150</v>
      </c>
      <c r="E639" s="11">
        <v>230.0</v>
      </c>
      <c r="F639" s="10" t="s">
        <v>21</v>
      </c>
      <c r="G639" s="28">
        <f t="shared" si="1"/>
        <v>7</v>
      </c>
    </row>
    <row r="640" hidden="1">
      <c r="A640" s="9">
        <v>44570.0</v>
      </c>
      <c r="B640" s="10" t="s">
        <v>15</v>
      </c>
      <c r="C640" s="10" t="s">
        <v>246</v>
      </c>
      <c r="D640" s="10" t="s">
        <v>159</v>
      </c>
      <c r="E640" s="11">
        <v>90.0</v>
      </c>
      <c r="F640" s="10" t="s">
        <v>160</v>
      </c>
      <c r="G640" s="28">
        <f t="shared" si="1"/>
        <v>1</v>
      </c>
    </row>
    <row r="641" hidden="1">
      <c r="A641" s="9">
        <v>44571.0</v>
      </c>
      <c r="B641" s="10" t="s">
        <v>15</v>
      </c>
      <c r="C641" s="10" t="s">
        <v>137</v>
      </c>
      <c r="D641" s="10" t="s">
        <v>158</v>
      </c>
      <c r="E641" s="11">
        <v>200.0</v>
      </c>
      <c r="F641" s="10" t="s">
        <v>14</v>
      </c>
      <c r="G641" s="28">
        <f t="shared" si="1"/>
        <v>2</v>
      </c>
    </row>
    <row r="642" hidden="1">
      <c r="A642" s="9">
        <v>44572.0</v>
      </c>
      <c r="B642" s="10" t="s">
        <v>15</v>
      </c>
      <c r="C642" s="10" t="s">
        <v>185</v>
      </c>
      <c r="D642" s="10" t="s">
        <v>159</v>
      </c>
      <c r="E642" s="11">
        <v>90.0</v>
      </c>
      <c r="F642" s="10" t="s">
        <v>160</v>
      </c>
      <c r="G642" s="28">
        <f t="shared" si="1"/>
        <v>3</v>
      </c>
    </row>
    <row r="643" hidden="1">
      <c r="A643" s="9">
        <v>44573.0</v>
      </c>
      <c r="B643" s="10" t="s">
        <v>15</v>
      </c>
      <c r="C643" s="10" t="s">
        <v>223</v>
      </c>
      <c r="D643" s="10" t="s">
        <v>150</v>
      </c>
      <c r="E643" s="11">
        <v>230.0</v>
      </c>
      <c r="F643" s="10" t="s">
        <v>21</v>
      </c>
      <c r="G643" s="28">
        <f t="shared" si="1"/>
        <v>4</v>
      </c>
    </row>
    <row r="644" hidden="1">
      <c r="A644" s="9">
        <v>44574.0</v>
      </c>
      <c r="B644" s="10" t="s">
        <v>15</v>
      </c>
      <c r="C644" s="10" t="s">
        <v>225</v>
      </c>
      <c r="D644" s="10" t="s">
        <v>156</v>
      </c>
      <c r="E644" s="11">
        <v>120.0</v>
      </c>
      <c r="F644" s="10" t="s">
        <v>21</v>
      </c>
      <c r="G644" s="28">
        <f t="shared" si="1"/>
        <v>5</v>
      </c>
    </row>
    <row r="645" hidden="1">
      <c r="A645" s="9">
        <v>44575.0</v>
      </c>
      <c r="B645" s="10" t="s">
        <v>247</v>
      </c>
      <c r="C645" s="10" t="s">
        <v>138</v>
      </c>
      <c r="D645" s="10" t="s">
        <v>159</v>
      </c>
      <c r="E645" s="11">
        <v>90.0</v>
      </c>
      <c r="F645" s="10" t="s">
        <v>160</v>
      </c>
      <c r="G645" s="28">
        <f t="shared" si="1"/>
        <v>6</v>
      </c>
    </row>
    <row r="646" hidden="1">
      <c r="A646" s="9">
        <v>44576.0</v>
      </c>
      <c r="B646" s="10" t="s">
        <v>247</v>
      </c>
      <c r="C646" s="10" t="s">
        <v>138</v>
      </c>
      <c r="D646" s="10" t="s">
        <v>152</v>
      </c>
      <c r="E646" s="11">
        <v>250.0</v>
      </c>
      <c r="F646" s="10" t="s">
        <v>21</v>
      </c>
      <c r="G646" s="28">
        <f t="shared" si="1"/>
        <v>7</v>
      </c>
    </row>
    <row r="647" hidden="1">
      <c r="A647" s="9">
        <v>44577.0</v>
      </c>
      <c r="B647" s="10" t="s">
        <v>247</v>
      </c>
      <c r="C647" s="10" t="s">
        <v>138</v>
      </c>
      <c r="D647" s="10" t="s">
        <v>162</v>
      </c>
      <c r="E647" s="11">
        <v>130.0</v>
      </c>
      <c r="F647" s="10" t="s">
        <v>18</v>
      </c>
      <c r="G647" s="28">
        <f t="shared" si="1"/>
        <v>1</v>
      </c>
    </row>
    <row r="648" hidden="1">
      <c r="A648" s="9">
        <v>44578.0</v>
      </c>
      <c r="B648" s="10" t="s">
        <v>247</v>
      </c>
      <c r="C648" s="10" t="s">
        <v>138</v>
      </c>
      <c r="D648" s="10" t="s">
        <v>155</v>
      </c>
      <c r="E648" s="11">
        <v>220.0</v>
      </c>
      <c r="F648" s="10" t="s">
        <v>18</v>
      </c>
      <c r="G648" s="28">
        <f t="shared" si="1"/>
        <v>2</v>
      </c>
    </row>
    <row r="649" hidden="1">
      <c r="A649" s="9">
        <v>44579.0</v>
      </c>
      <c r="B649" s="10" t="s">
        <v>248</v>
      </c>
      <c r="C649" s="10" t="s">
        <v>249</v>
      </c>
      <c r="D649" s="10" t="s">
        <v>159</v>
      </c>
      <c r="E649" s="11">
        <v>90.0</v>
      </c>
      <c r="F649" s="10" t="s">
        <v>160</v>
      </c>
      <c r="G649" s="28">
        <f t="shared" si="1"/>
        <v>3</v>
      </c>
    </row>
    <row r="650" hidden="1">
      <c r="A650" s="9">
        <v>44580.0</v>
      </c>
      <c r="B650" s="10" t="s">
        <v>248</v>
      </c>
      <c r="C650" s="10">
        <v>5348.0</v>
      </c>
      <c r="D650" s="10" t="s">
        <v>150</v>
      </c>
      <c r="E650" s="11">
        <v>230.0</v>
      </c>
      <c r="F650" s="10" t="s">
        <v>21</v>
      </c>
      <c r="G650" s="28">
        <f t="shared" si="1"/>
        <v>4</v>
      </c>
    </row>
    <row r="651" hidden="1">
      <c r="A651" s="9">
        <v>44581.0</v>
      </c>
      <c r="B651" s="10" t="s">
        <v>248</v>
      </c>
      <c r="C651" s="10" t="s">
        <v>250</v>
      </c>
      <c r="D651" s="10" t="s">
        <v>159</v>
      </c>
      <c r="E651" s="11">
        <v>90.0</v>
      </c>
      <c r="F651" s="10" t="s">
        <v>160</v>
      </c>
      <c r="G651" s="28">
        <f t="shared" si="1"/>
        <v>5</v>
      </c>
    </row>
    <row r="652" hidden="1">
      <c r="A652" s="9">
        <v>44582.0</v>
      </c>
      <c r="B652" s="10" t="s">
        <v>248</v>
      </c>
      <c r="C652" s="10" t="s">
        <v>251</v>
      </c>
      <c r="D652" s="10" t="s">
        <v>152</v>
      </c>
      <c r="E652" s="11">
        <v>250.0</v>
      </c>
      <c r="F652" s="10" t="s">
        <v>21</v>
      </c>
      <c r="G652" s="28">
        <f t="shared" si="1"/>
        <v>6</v>
      </c>
    </row>
    <row r="653" hidden="1">
      <c r="A653" s="9">
        <v>44583.0</v>
      </c>
      <c r="B653" s="10" t="s">
        <v>69</v>
      </c>
      <c r="C653" s="10" t="s">
        <v>71</v>
      </c>
      <c r="D653" s="10" t="s">
        <v>150</v>
      </c>
      <c r="E653" s="11">
        <v>230.0</v>
      </c>
      <c r="F653" s="10" t="s">
        <v>21</v>
      </c>
      <c r="G653" s="28">
        <f t="shared" si="1"/>
        <v>7</v>
      </c>
    </row>
    <row r="654" hidden="1">
      <c r="A654" s="9">
        <v>44584.0</v>
      </c>
      <c r="B654" s="10" t="s">
        <v>69</v>
      </c>
      <c r="C654" s="10" t="s">
        <v>72</v>
      </c>
      <c r="D654" s="10" t="s">
        <v>166</v>
      </c>
      <c r="E654" s="11">
        <v>200.0</v>
      </c>
      <c r="F654" s="10" t="s">
        <v>14</v>
      </c>
      <c r="G654" s="28">
        <f t="shared" si="1"/>
        <v>1</v>
      </c>
    </row>
    <row r="655" hidden="1">
      <c r="A655" s="9">
        <v>44585.0</v>
      </c>
      <c r="B655" s="10" t="s">
        <v>69</v>
      </c>
      <c r="C655" s="10" t="s">
        <v>195</v>
      </c>
      <c r="D655" s="10" t="s">
        <v>158</v>
      </c>
      <c r="E655" s="11">
        <v>200.0</v>
      </c>
      <c r="F655" s="10" t="s">
        <v>14</v>
      </c>
      <c r="G655" s="28">
        <f t="shared" si="1"/>
        <v>2</v>
      </c>
    </row>
    <row r="656" hidden="1">
      <c r="A656" s="9">
        <v>44586.0</v>
      </c>
      <c r="B656" s="10" t="s">
        <v>69</v>
      </c>
      <c r="C656" s="10" t="s">
        <v>73</v>
      </c>
      <c r="D656" s="10" t="s">
        <v>156</v>
      </c>
      <c r="E656" s="11">
        <v>120.0</v>
      </c>
      <c r="F656" s="10" t="s">
        <v>21</v>
      </c>
      <c r="G656" s="28">
        <f t="shared" si="1"/>
        <v>3</v>
      </c>
    </row>
    <row r="657" hidden="1">
      <c r="A657" s="9">
        <v>44587.0</v>
      </c>
      <c r="B657" s="10" t="s">
        <v>69</v>
      </c>
      <c r="C657" s="10" t="s">
        <v>74</v>
      </c>
      <c r="D657" s="10" t="s">
        <v>166</v>
      </c>
      <c r="E657" s="11">
        <v>200.0</v>
      </c>
      <c r="F657" s="10" t="s">
        <v>14</v>
      </c>
      <c r="G657" s="28">
        <f t="shared" si="1"/>
        <v>4</v>
      </c>
    </row>
    <row r="658" hidden="1">
      <c r="A658" s="9">
        <v>44588.0</v>
      </c>
      <c r="B658" s="10" t="s">
        <v>69</v>
      </c>
      <c r="C658" s="10">
        <v>2340.0</v>
      </c>
      <c r="D658" s="10" t="s">
        <v>155</v>
      </c>
      <c r="E658" s="11">
        <v>220.0</v>
      </c>
      <c r="F658" s="10" t="s">
        <v>18</v>
      </c>
      <c r="G658" s="28">
        <f t="shared" si="1"/>
        <v>5</v>
      </c>
    </row>
    <row r="659" hidden="1">
      <c r="A659" s="9">
        <v>44589.0</v>
      </c>
      <c r="B659" s="10" t="s">
        <v>69</v>
      </c>
      <c r="C659" s="10">
        <v>2440.0</v>
      </c>
      <c r="D659" s="10" t="s">
        <v>162</v>
      </c>
      <c r="E659" s="11">
        <v>130.0</v>
      </c>
      <c r="F659" s="10" t="s">
        <v>18</v>
      </c>
      <c r="G659" s="28">
        <f t="shared" si="1"/>
        <v>6</v>
      </c>
    </row>
    <row r="660" hidden="1">
      <c r="A660" s="9">
        <v>44590.0</v>
      </c>
      <c r="B660" s="10" t="s">
        <v>69</v>
      </c>
      <c r="C660" s="10">
        <v>7447.0</v>
      </c>
      <c r="D660" s="10" t="s">
        <v>156</v>
      </c>
      <c r="E660" s="11">
        <v>120.0</v>
      </c>
      <c r="F660" s="10" t="s">
        <v>21</v>
      </c>
      <c r="G660" s="28">
        <f t="shared" si="1"/>
        <v>7</v>
      </c>
    </row>
    <row r="661" hidden="1">
      <c r="A661" s="9">
        <v>44591.0</v>
      </c>
      <c r="B661" s="10" t="s">
        <v>69</v>
      </c>
      <c r="C661" s="10" t="s">
        <v>75</v>
      </c>
      <c r="D661" s="10" t="s">
        <v>155</v>
      </c>
      <c r="E661" s="11">
        <v>220.0</v>
      </c>
      <c r="F661" s="10" t="s">
        <v>18</v>
      </c>
      <c r="G661" s="28">
        <f t="shared" si="1"/>
        <v>1</v>
      </c>
    </row>
    <row r="662" hidden="1">
      <c r="A662" s="9">
        <v>44592.0</v>
      </c>
      <c r="B662" s="10" t="s">
        <v>69</v>
      </c>
      <c r="C662" s="10">
        <v>5747.0</v>
      </c>
      <c r="D662" s="10" t="s">
        <v>150</v>
      </c>
      <c r="E662" s="11">
        <v>230.0</v>
      </c>
      <c r="F662" s="10" t="s">
        <v>21</v>
      </c>
      <c r="G662" s="28">
        <f t="shared" si="1"/>
        <v>2</v>
      </c>
    </row>
    <row r="663" hidden="1">
      <c r="A663" s="9">
        <v>44593.0</v>
      </c>
      <c r="B663" s="10" t="s">
        <v>69</v>
      </c>
      <c r="C663" s="10">
        <v>5747.0</v>
      </c>
      <c r="D663" s="10" t="s">
        <v>155</v>
      </c>
      <c r="E663" s="11">
        <v>220.0</v>
      </c>
      <c r="F663" s="10" t="s">
        <v>18</v>
      </c>
      <c r="G663" s="28">
        <f t="shared" si="1"/>
        <v>3</v>
      </c>
    </row>
    <row r="664" hidden="1">
      <c r="A664" s="9">
        <v>44594.0</v>
      </c>
      <c r="B664" s="10" t="s">
        <v>69</v>
      </c>
      <c r="C664" s="10" t="s">
        <v>196</v>
      </c>
      <c r="D664" s="10" t="s">
        <v>156</v>
      </c>
      <c r="E664" s="11">
        <v>120.0</v>
      </c>
      <c r="F664" s="10" t="s">
        <v>21</v>
      </c>
      <c r="G664" s="28">
        <f t="shared" si="1"/>
        <v>4</v>
      </c>
    </row>
    <row r="665" hidden="1">
      <c r="A665" s="9">
        <v>44595.0</v>
      </c>
      <c r="B665" s="10" t="s">
        <v>69</v>
      </c>
      <c r="C665" s="10" t="s">
        <v>76</v>
      </c>
      <c r="D665" s="10" t="s">
        <v>156</v>
      </c>
      <c r="E665" s="11">
        <v>120.0</v>
      </c>
      <c r="F665" s="10" t="s">
        <v>21</v>
      </c>
      <c r="G665" s="28">
        <f t="shared" si="1"/>
        <v>5</v>
      </c>
    </row>
    <row r="666" hidden="1">
      <c r="A666" s="9">
        <v>44596.0</v>
      </c>
      <c r="B666" s="10" t="s">
        <v>69</v>
      </c>
      <c r="C666" s="10" t="s">
        <v>79</v>
      </c>
      <c r="D666" s="10" t="s">
        <v>153</v>
      </c>
      <c r="E666" s="11">
        <v>220.0</v>
      </c>
      <c r="F666" s="10" t="s">
        <v>12</v>
      </c>
      <c r="G666" s="28">
        <f t="shared" si="1"/>
        <v>6</v>
      </c>
    </row>
    <row r="667" hidden="1">
      <c r="A667" s="9">
        <v>44597.0</v>
      </c>
      <c r="B667" s="10" t="s">
        <v>69</v>
      </c>
      <c r="C667" s="10" t="s">
        <v>252</v>
      </c>
      <c r="D667" s="10" t="s">
        <v>155</v>
      </c>
      <c r="E667" s="11">
        <v>220.0</v>
      </c>
      <c r="F667" s="10" t="s">
        <v>18</v>
      </c>
      <c r="G667" s="28">
        <f t="shared" si="1"/>
        <v>7</v>
      </c>
    </row>
    <row r="668" hidden="1">
      <c r="A668" s="9">
        <v>44598.0</v>
      </c>
      <c r="B668" s="10" t="s">
        <v>69</v>
      </c>
      <c r="C668" s="10" t="s">
        <v>81</v>
      </c>
      <c r="D668" s="10" t="s">
        <v>166</v>
      </c>
      <c r="E668" s="11">
        <v>200.0</v>
      </c>
      <c r="F668" s="10" t="s">
        <v>14</v>
      </c>
      <c r="G668" s="28">
        <f t="shared" si="1"/>
        <v>1</v>
      </c>
    </row>
    <row r="669" hidden="1">
      <c r="A669" s="9">
        <v>44599.0</v>
      </c>
      <c r="B669" s="10" t="s">
        <v>69</v>
      </c>
      <c r="C669" s="10" t="s">
        <v>82</v>
      </c>
      <c r="D669" s="10" t="s">
        <v>155</v>
      </c>
      <c r="E669" s="11">
        <v>220.0</v>
      </c>
      <c r="F669" s="10" t="s">
        <v>18</v>
      </c>
      <c r="G669" s="28">
        <f t="shared" si="1"/>
        <v>2</v>
      </c>
    </row>
    <row r="670" hidden="1">
      <c r="A670" s="9">
        <v>44600.0</v>
      </c>
      <c r="B670" s="10" t="s">
        <v>69</v>
      </c>
      <c r="C670" s="10" t="s">
        <v>83</v>
      </c>
      <c r="D670" s="10" t="s">
        <v>155</v>
      </c>
      <c r="E670" s="11">
        <v>220.0</v>
      </c>
      <c r="F670" s="10" t="s">
        <v>18</v>
      </c>
      <c r="G670" s="28">
        <f t="shared" si="1"/>
        <v>3</v>
      </c>
    </row>
    <row r="671" hidden="1">
      <c r="A671" s="9">
        <v>44601.0</v>
      </c>
      <c r="B671" s="10" t="s">
        <v>69</v>
      </c>
      <c r="C671" s="10" t="s">
        <v>85</v>
      </c>
      <c r="D671" s="10" t="s">
        <v>158</v>
      </c>
      <c r="E671" s="11">
        <v>200.0</v>
      </c>
      <c r="F671" s="10" t="s">
        <v>14</v>
      </c>
      <c r="G671" s="28">
        <f t="shared" si="1"/>
        <v>4</v>
      </c>
    </row>
    <row r="672" hidden="1">
      <c r="A672" s="9">
        <v>44602.0</v>
      </c>
      <c r="B672" s="10" t="s">
        <v>69</v>
      </c>
      <c r="C672" s="10" t="s">
        <v>86</v>
      </c>
      <c r="D672" s="10" t="s">
        <v>150</v>
      </c>
      <c r="E672" s="11">
        <v>230.0</v>
      </c>
      <c r="F672" s="10" t="s">
        <v>21</v>
      </c>
      <c r="G672" s="28">
        <f t="shared" si="1"/>
        <v>5</v>
      </c>
    </row>
    <row r="673" hidden="1">
      <c r="A673" s="9">
        <v>44603.0</v>
      </c>
      <c r="B673" s="10" t="s">
        <v>69</v>
      </c>
      <c r="C673" s="10" t="s">
        <v>86</v>
      </c>
      <c r="D673" s="10" t="s">
        <v>152</v>
      </c>
      <c r="E673" s="11">
        <v>250.0</v>
      </c>
      <c r="F673" s="10" t="s">
        <v>21</v>
      </c>
      <c r="G673" s="28">
        <f t="shared" si="1"/>
        <v>6</v>
      </c>
    </row>
    <row r="674" hidden="1">
      <c r="A674" s="9">
        <v>44604.0</v>
      </c>
      <c r="B674" s="10" t="s">
        <v>69</v>
      </c>
      <c r="C674" s="10" t="s">
        <v>87</v>
      </c>
      <c r="D674" s="10" t="s">
        <v>155</v>
      </c>
      <c r="E674" s="11">
        <v>220.0</v>
      </c>
      <c r="F674" s="10" t="s">
        <v>18</v>
      </c>
      <c r="G674" s="28">
        <f t="shared" si="1"/>
        <v>7</v>
      </c>
    </row>
    <row r="675" hidden="1">
      <c r="A675" s="9">
        <v>44605.0</v>
      </c>
      <c r="B675" s="10" t="s">
        <v>69</v>
      </c>
      <c r="C675" s="10" t="s">
        <v>89</v>
      </c>
      <c r="D675" s="10" t="s">
        <v>150</v>
      </c>
      <c r="E675" s="11">
        <v>230.0</v>
      </c>
      <c r="F675" s="10" t="s">
        <v>21</v>
      </c>
      <c r="G675" s="28">
        <f t="shared" si="1"/>
        <v>1</v>
      </c>
    </row>
    <row r="676" hidden="1">
      <c r="A676" s="9">
        <v>44606.0</v>
      </c>
      <c r="B676" s="10" t="s">
        <v>69</v>
      </c>
      <c r="C676" s="10" t="s">
        <v>91</v>
      </c>
      <c r="D676" s="10" t="s">
        <v>150</v>
      </c>
      <c r="E676" s="11">
        <v>230.0</v>
      </c>
      <c r="F676" s="10" t="s">
        <v>21</v>
      </c>
      <c r="G676" s="28">
        <f t="shared" si="1"/>
        <v>2</v>
      </c>
    </row>
    <row r="677">
      <c r="A677" s="9">
        <v>44607.0</v>
      </c>
      <c r="B677" s="10" t="s">
        <v>9</v>
      </c>
      <c r="C677" s="10" t="s">
        <v>253</v>
      </c>
      <c r="D677" s="10" t="s">
        <v>150</v>
      </c>
      <c r="E677" s="11">
        <v>230.0</v>
      </c>
      <c r="F677" s="10" t="s">
        <v>21</v>
      </c>
      <c r="G677" s="28">
        <f t="shared" si="1"/>
        <v>3</v>
      </c>
    </row>
    <row r="678">
      <c r="A678" s="9">
        <v>44608.0</v>
      </c>
      <c r="B678" s="10" t="s">
        <v>9</v>
      </c>
      <c r="C678" s="10" t="s">
        <v>233</v>
      </c>
      <c r="D678" s="10" t="s">
        <v>159</v>
      </c>
      <c r="E678" s="11">
        <v>90.0</v>
      </c>
      <c r="F678" s="10" t="s">
        <v>160</v>
      </c>
      <c r="G678" s="28">
        <f t="shared" si="1"/>
        <v>4</v>
      </c>
    </row>
    <row r="679">
      <c r="A679" s="9">
        <v>44609.0</v>
      </c>
      <c r="B679" s="10" t="s">
        <v>9</v>
      </c>
      <c r="C679" s="10" t="s">
        <v>151</v>
      </c>
      <c r="D679" s="10" t="s">
        <v>155</v>
      </c>
      <c r="E679" s="11">
        <v>220.0</v>
      </c>
      <c r="F679" s="10" t="s">
        <v>18</v>
      </c>
      <c r="G679" s="28">
        <f t="shared" si="1"/>
        <v>5</v>
      </c>
    </row>
    <row r="680" hidden="1">
      <c r="A680" s="9">
        <v>44610.0</v>
      </c>
      <c r="B680" s="10" t="s">
        <v>23</v>
      </c>
      <c r="C680" s="10" t="s">
        <v>25</v>
      </c>
      <c r="D680" s="10" t="s">
        <v>150</v>
      </c>
      <c r="E680" s="11">
        <v>230.0</v>
      </c>
      <c r="F680" s="10" t="s">
        <v>21</v>
      </c>
      <c r="G680" s="28">
        <f t="shared" si="1"/>
        <v>6</v>
      </c>
    </row>
    <row r="681" hidden="1">
      <c r="A681" s="9">
        <v>44611.0</v>
      </c>
      <c r="B681" s="10" t="s">
        <v>23</v>
      </c>
      <c r="C681" s="16">
        <v>7.0E45</v>
      </c>
      <c r="D681" s="10" t="s">
        <v>166</v>
      </c>
      <c r="E681" s="11">
        <v>200.0</v>
      </c>
      <c r="F681" s="10" t="s">
        <v>14</v>
      </c>
      <c r="G681" s="28">
        <f t="shared" si="1"/>
        <v>7</v>
      </c>
    </row>
    <row r="682" hidden="1">
      <c r="A682" s="9">
        <v>44612.0</v>
      </c>
      <c r="B682" s="10" t="s">
        <v>23</v>
      </c>
      <c r="C682" s="10" t="s">
        <v>32</v>
      </c>
      <c r="D682" s="10" t="s">
        <v>153</v>
      </c>
      <c r="E682" s="11">
        <v>220.0</v>
      </c>
      <c r="F682" s="10" t="s">
        <v>12</v>
      </c>
      <c r="G682" s="28">
        <f t="shared" si="1"/>
        <v>1</v>
      </c>
    </row>
    <row r="683" hidden="1">
      <c r="A683" s="9">
        <v>44613.0</v>
      </c>
      <c r="B683" s="10" t="s">
        <v>23</v>
      </c>
      <c r="C683" s="10" t="s">
        <v>33</v>
      </c>
      <c r="D683" s="10" t="s">
        <v>158</v>
      </c>
      <c r="E683" s="11">
        <v>200.0</v>
      </c>
      <c r="F683" s="10" t="s">
        <v>14</v>
      </c>
      <c r="G683" s="28">
        <f t="shared" si="1"/>
        <v>2</v>
      </c>
    </row>
    <row r="684" hidden="1">
      <c r="A684" s="9">
        <v>44614.0</v>
      </c>
      <c r="B684" s="10" t="s">
        <v>23</v>
      </c>
      <c r="C684" s="10">
        <v>2841.0</v>
      </c>
      <c r="D684" s="10" t="s">
        <v>156</v>
      </c>
      <c r="E684" s="11">
        <v>120.0</v>
      </c>
      <c r="F684" s="10" t="s">
        <v>21</v>
      </c>
      <c r="G684" s="28">
        <f t="shared" si="1"/>
        <v>3</v>
      </c>
    </row>
    <row r="685" hidden="1">
      <c r="A685" s="9">
        <v>44615.0</v>
      </c>
      <c r="B685" s="10" t="s">
        <v>23</v>
      </c>
      <c r="C685" s="10">
        <v>6245.0</v>
      </c>
      <c r="D685" s="10" t="s">
        <v>166</v>
      </c>
      <c r="E685" s="11">
        <v>200.0</v>
      </c>
      <c r="F685" s="10" t="s">
        <v>14</v>
      </c>
      <c r="G685" s="28">
        <f t="shared" si="1"/>
        <v>4</v>
      </c>
    </row>
    <row r="686" hidden="1">
      <c r="A686" s="9">
        <v>44616.0</v>
      </c>
      <c r="B686" s="10" t="s">
        <v>23</v>
      </c>
      <c r="C686" s="10" t="s">
        <v>164</v>
      </c>
      <c r="D686" s="10" t="s">
        <v>153</v>
      </c>
      <c r="E686" s="11">
        <v>220.0</v>
      </c>
      <c r="F686" s="10" t="s">
        <v>12</v>
      </c>
      <c r="G686" s="28">
        <f t="shared" si="1"/>
        <v>5</v>
      </c>
    </row>
    <row r="687" hidden="1">
      <c r="A687" s="9">
        <v>44617.0</v>
      </c>
      <c r="B687" s="10" t="s">
        <v>23</v>
      </c>
      <c r="C687" s="10" t="s">
        <v>147</v>
      </c>
      <c r="D687" s="10" t="s">
        <v>152</v>
      </c>
      <c r="E687" s="11">
        <v>250.0</v>
      </c>
      <c r="F687" s="10" t="s">
        <v>21</v>
      </c>
      <c r="G687" s="28">
        <f t="shared" si="1"/>
        <v>6</v>
      </c>
    </row>
    <row r="688" hidden="1">
      <c r="A688" s="9">
        <v>44618.0</v>
      </c>
      <c r="B688" s="10" t="s">
        <v>23</v>
      </c>
      <c r="C688" s="10" t="s">
        <v>39</v>
      </c>
      <c r="D688" s="10" t="s">
        <v>155</v>
      </c>
      <c r="E688" s="11">
        <v>220.0</v>
      </c>
      <c r="F688" s="10" t="s">
        <v>18</v>
      </c>
      <c r="G688" s="28">
        <f t="shared" si="1"/>
        <v>7</v>
      </c>
    </row>
    <row r="689" hidden="1">
      <c r="A689" s="9">
        <v>44619.0</v>
      </c>
      <c r="B689" s="10" t="s">
        <v>254</v>
      </c>
      <c r="C689" s="16">
        <v>0.0</v>
      </c>
      <c r="D689" s="10" t="s">
        <v>158</v>
      </c>
      <c r="E689" s="11">
        <v>200.0</v>
      </c>
      <c r="F689" s="10" t="s">
        <v>14</v>
      </c>
      <c r="G689" s="28">
        <f t="shared" si="1"/>
        <v>1</v>
      </c>
    </row>
    <row r="690" hidden="1">
      <c r="A690" s="9">
        <v>44620.0</v>
      </c>
      <c r="B690" s="10" t="s">
        <v>254</v>
      </c>
      <c r="C690" s="10" t="s">
        <v>255</v>
      </c>
      <c r="D690" s="10" t="s">
        <v>150</v>
      </c>
      <c r="E690" s="11">
        <v>230.0</v>
      </c>
      <c r="F690" s="10" t="s">
        <v>21</v>
      </c>
      <c r="G690" s="28">
        <f t="shared" si="1"/>
        <v>2</v>
      </c>
    </row>
    <row r="691" hidden="1">
      <c r="A691" s="9">
        <v>44621.0</v>
      </c>
      <c r="B691" s="10" t="s">
        <v>254</v>
      </c>
      <c r="C691" s="10" t="s">
        <v>255</v>
      </c>
      <c r="D691" s="10" t="s">
        <v>155</v>
      </c>
      <c r="E691" s="11">
        <v>220.0</v>
      </c>
      <c r="F691" s="10" t="s">
        <v>18</v>
      </c>
      <c r="G691" s="28">
        <f t="shared" si="1"/>
        <v>3</v>
      </c>
    </row>
    <row r="692" hidden="1">
      <c r="A692" s="9">
        <v>44622.0</v>
      </c>
      <c r="B692" s="10" t="s">
        <v>254</v>
      </c>
      <c r="C692" s="10" t="s">
        <v>256</v>
      </c>
      <c r="D692" s="10" t="s">
        <v>153</v>
      </c>
      <c r="E692" s="11">
        <v>220.0</v>
      </c>
      <c r="F692" s="10" t="s">
        <v>12</v>
      </c>
      <c r="G692" s="28">
        <f t="shared" si="1"/>
        <v>4</v>
      </c>
    </row>
    <row r="693" hidden="1">
      <c r="A693" s="9">
        <v>44623.0</v>
      </c>
      <c r="B693" s="10" t="s">
        <v>254</v>
      </c>
      <c r="C693" s="10" t="s">
        <v>257</v>
      </c>
      <c r="D693" s="10" t="s">
        <v>159</v>
      </c>
      <c r="E693" s="11">
        <v>90.0</v>
      </c>
      <c r="F693" s="10" t="s">
        <v>160</v>
      </c>
      <c r="G693" s="28">
        <f t="shared" si="1"/>
        <v>5</v>
      </c>
    </row>
    <row r="694" hidden="1">
      <c r="A694" s="9">
        <v>44624.0</v>
      </c>
      <c r="B694" s="10" t="s">
        <v>254</v>
      </c>
      <c r="C694" s="10">
        <v>140.0</v>
      </c>
      <c r="D694" s="10" t="s">
        <v>166</v>
      </c>
      <c r="E694" s="11">
        <v>200.0</v>
      </c>
      <c r="F694" s="10" t="s">
        <v>14</v>
      </c>
      <c r="G694" s="28">
        <f t="shared" si="1"/>
        <v>6</v>
      </c>
    </row>
    <row r="695" hidden="1">
      <c r="A695" s="9">
        <v>44625.0</v>
      </c>
      <c r="B695" s="10" t="s">
        <v>254</v>
      </c>
      <c r="C695" s="10">
        <v>8249.0</v>
      </c>
      <c r="D695" s="10" t="s">
        <v>158</v>
      </c>
      <c r="E695" s="11">
        <v>200.0</v>
      </c>
      <c r="F695" s="10" t="s">
        <v>14</v>
      </c>
      <c r="G695" s="28">
        <f t="shared" si="1"/>
        <v>7</v>
      </c>
    </row>
    <row r="696" hidden="1">
      <c r="A696" s="9">
        <v>44626.0</v>
      </c>
      <c r="B696" s="10" t="s">
        <v>254</v>
      </c>
      <c r="C696" s="10" t="s">
        <v>258</v>
      </c>
      <c r="D696" s="10" t="s">
        <v>156</v>
      </c>
      <c r="E696" s="11">
        <v>120.0</v>
      </c>
      <c r="F696" s="10" t="s">
        <v>21</v>
      </c>
      <c r="G696" s="28">
        <f t="shared" si="1"/>
        <v>1</v>
      </c>
    </row>
    <row r="697" hidden="1">
      <c r="A697" s="9">
        <v>44627.0</v>
      </c>
      <c r="B697" s="10" t="s">
        <v>254</v>
      </c>
      <c r="C697" s="10" t="s">
        <v>259</v>
      </c>
      <c r="D697" s="10" t="s">
        <v>152</v>
      </c>
      <c r="E697" s="11">
        <v>250.0</v>
      </c>
      <c r="F697" s="10" t="s">
        <v>21</v>
      </c>
      <c r="G697" s="28">
        <f t="shared" si="1"/>
        <v>2</v>
      </c>
    </row>
    <row r="698" hidden="1">
      <c r="A698" s="9">
        <v>44628.0</v>
      </c>
      <c r="B698" s="10" t="s">
        <v>254</v>
      </c>
      <c r="C698" s="10" t="s">
        <v>260</v>
      </c>
      <c r="D698" s="10" t="s">
        <v>150</v>
      </c>
      <c r="E698" s="11">
        <v>230.0</v>
      </c>
      <c r="F698" s="10" t="s">
        <v>21</v>
      </c>
      <c r="G698" s="28">
        <f t="shared" si="1"/>
        <v>3</v>
      </c>
    </row>
    <row r="699" hidden="1">
      <c r="A699" s="9">
        <v>44629.0</v>
      </c>
      <c r="B699" s="10" t="s">
        <v>254</v>
      </c>
      <c r="C699" s="10" t="s">
        <v>261</v>
      </c>
      <c r="D699" s="10" t="s">
        <v>152</v>
      </c>
      <c r="E699" s="11">
        <v>250.0</v>
      </c>
      <c r="F699" s="10" t="s">
        <v>21</v>
      </c>
      <c r="G699" s="28">
        <f t="shared" si="1"/>
        <v>4</v>
      </c>
    </row>
    <row r="700" hidden="1">
      <c r="A700" s="9">
        <v>44630.0</v>
      </c>
      <c r="B700" s="10" t="s">
        <v>40</v>
      </c>
      <c r="C700" s="10" t="s">
        <v>167</v>
      </c>
      <c r="D700" s="10" t="s">
        <v>162</v>
      </c>
      <c r="E700" s="11">
        <v>130.0</v>
      </c>
      <c r="F700" s="10" t="s">
        <v>18</v>
      </c>
      <c r="G700" s="28">
        <f t="shared" si="1"/>
        <v>5</v>
      </c>
    </row>
    <row r="701" hidden="1">
      <c r="A701" s="9">
        <v>44631.0</v>
      </c>
      <c r="B701" s="10" t="s">
        <v>40</v>
      </c>
      <c r="C701" s="10" t="s">
        <v>168</v>
      </c>
      <c r="D701" s="10" t="s">
        <v>155</v>
      </c>
      <c r="E701" s="11">
        <v>220.0</v>
      </c>
      <c r="F701" s="10" t="s">
        <v>18</v>
      </c>
      <c r="G701" s="28">
        <f t="shared" si="1"/>
        <v>6</v>
      </c>
    </row>
    <row r="702" hidden="1">
      <c r="A702" s="9">
        <v>44632.0</v>
      </c>
      <c r="B702" s="10" t="s">
        <v>97</v>
      </c>
      <c r="C702" s="16">
        <v>1.0E46</v>
      </c>
      <c r="D702" s="10" t="s">
        <v>162</v>
      </c>
      <c r="E702" s="11">
        <v>130.0</v>
      </c>
      <c r="F702" s="10" t="s">
        <v>18</v>
      </c>
      <c r="G702" s="28">
        <f t="shared" si="1"/>
        <v>7</v>
      </c>
    </row>
    <row r="703" hidden="1">
      <c r="A703" s="9">
        <v>44633.0</v>
      </c>
      <c r="B703" s="10" t="s">
        <v>97</v>
      </c>
      <c r="C703" s="10" t="s">
        <v>98</v>
      </c>
      <c r="D703" s="10" t="s">
        <v>162</v>
      </c>
      <c r="E703" s="11">
        <v>130.0</v>
      </c>
      <c r="F703" s="10" t="s">
        <v>18</v>
      </c>
      <c r="G703" s="28">
        <f t="shared" si="1"/>
        <v>1</v>
      </c>
    </row>
    <row r="704" hidden="1">
      <c r="A704" s="9">
        <v>44634.0</v>
      </c>
      <c r="B704" s="10" t="s">
        <v>97</v>
      </c>
      <c r="C704" s="10" t="s">
        <v>262</v>
      </c>
      <c r="D704" s="10" t="s">
        <v>158</v>
      </c>
      <c r="E704" s="11">
        <v>200.0</v>
      </c>
      <c r="F704" s="10" t="s">
        <v>14</v>
      </c>
      <c r="G704" s="28">
        <f t="shared" si="1"/>
        <v>2</v>
      </c>
    </row>
    <row r="705" hidden="1">
      <c r="A705" s="9">
        <v>44635.0</v>
      </c>
      <c r="B705" s="10" t="s">
        <v>97</v>
      </c>
      <c r="C705" s="10" t="s">
        <v>100</v>
      </c>
      <c r="D705" s="10" t="s">
        <v>156</v>
      </c>
      <c r="E705" s="11">
        <v>120.0</v>
      </c>
      <c r="F705" s="10" t="s">
        <v>21</v>
      </c>
      <c r="G705" s="28">
        <f t="shared" si="1"/>
        <v>3</v>
      </c>
    </row>
    <row r="706" hidden="1">
      <c r="A706" s="9">
        <v>44636.0</v>
      </c>
      <c r="B706" s="10" t="s">
        <v>97</v>
      </c>
      <c r="C706" s="10" t="s">
        <v>101</v>
      </c>
      <c r="D706" s="10" t="s">
        <v>153</v>
      </c>
      <c r="E706" s="11">
        <v>220.0</v>
      </c>
      <c r="F706" s="10" t="s">
        <v>12</v>
      </c>
      <c r="G706" s="28">
        <f t="shared" si="1"/>
        <v>4</v>
      </c>
    </row>
    <row r="707" hidden="1">
      <c r="A707" s="9">
        <v>44637.0</v>
      </c>
      <c r="B707" s="10" t="s">
        <v>97</v>
      </c>
      <c r="C707" s="10">
        <v>8041.0</v>
      </c>
      <c r="D707" s="10" t="s">
        <v>155</v>
      </c>
      <c r="E707" s="11">
        <v>220.0</v>
      </c>
      <c r="F707" s="10" t="s">
        <v>18</v>
      </c>
      <c r="G707" s="28">
        <f t="shared" si="1"/>
        <v>5</v>
      </c>
    </row>
    <row r="708" hidden="1">
      <c r="A708" s="9">
        <v>44638.0</v>
      </c>
      <c r="B708" s="10" t="s">
        <v>97</v>
      </c>
      <c r="C708" s="10" t="s">
        <v>105</v>
      </c>
      <c r="D708" s="10" t="s">
        <v>161</v>
      </c>
      <c r="E708" s="11">
        <v>240.0</v>
      </c>
      <c r="F708" s="10" t="s">
        <v>21</v>
      </c>
      <c r="G708" s="28">
        <f t="shared" si="1"/>
        <v>6</v>
      </c>
    </row>
    <row r="709" hidden="1">
      <c r="A709" s="9">
        <v>44639.0</v>
      </c>
      <c r="B709" s="10" t="s">
        <v>97</v>
      </c>
      <c r="C709" s="10">
        <v>1342.0</v>
      </c>
      <c r="D709" s="10" t="s">
        <v>161</v>
      </c>
      <c r="E709" s="11">
        <v>240.0</v>
      </c>
      <c r="F709" s="10" t="s">
        <v>21</v>
      </c>
      <c r="G709" s="28">
        <f t="shared" si="1"/>
        <v>7</v>
      </c>
    </row>
    <row r="710" hidden="1">
      <c r="A710" s="9">
        <v>44640.0</v>
      </c>
      <c r="B710" s="10" t="s">
        <v>97</v>
      </c>
      <c r="C710" s="10" t="s">
        <v>108</v>
      </c>
      <c r="D710" s="10" t="s">
        <v>153</v>
      </c>
      <c r="E710" s="11">
        <v>220.0</v>
      </c>
      <c r="F710" s="10" t="s">
        <v>12</v>
      </c>
      <c r="G710" s="28">
        <f t="shared" si="1"/>
        <v>1</v>
      </c>
    </row>
    <row r="711" hidden="1">
      <c r="A711" s="9">
        <v>44641.0</v>
      </c>
      <c r="B711" s="10" t="s">
        <v>97</v>
      </c>
      <c r="C711" s="10" t="s">
        <v>109</v>
      </c>
      <c r="D711" s="10" t="s">
        <v>162</v>
      </c>
      <c r="E711" s="11">
        <v>130.0</v>
      </c>
      <c r="F711" s="10" t="s">
        <v>18</v>
      </c>
      <c r="G711" s="28">
        <f t="shared" si="1"/>
        <v>2</v>
      </c>
    </row>
    <row r="712" hidden="1">
      <c r="A712" s="9">
        <v>44642.0</v>
      </c>
      <c r="B712" s="10" t="s">
        <v>97</v>
      </c>
      <c r="C712" s="10" t="s">
        <v>111</v>
      </c>
      <c r="D712" s="10" t="s">
        <v>152</v>
      </c>
      <c r="E712" s="11">
        <v>250.0</v>
      </c>
      <c r="F712" s="10" t="s">
        <v>21</v>
      </c>
      <c r="G712" s="28">
        <f t="shared" si="1"/>
        <v>3</v>
      </c>
    </row>
    <row r="713" hidden="1">
      <c r="A713" s="9">
        <v>44643.0</v>
      </c>
      <c r="B713" s="10" t="s">
        <v>97</v>
      </c>
      <c r="C713" s="10" t="s">
        <v>172</v>
      </c>
      <c r="D713" s="10" t="s">
        <v>156</v>
      </c>
      <c r="E713" s="11">
        <v>120.0</v>
      </c>
      <c r="F713" s="10" t="s">
        <v>21</v>
      </c>
      <c r="G713" s="28">
        <f t="shared" si="1"/>
        <v>4</v>
      </c>
    </row>
    <row r="714" hidden="1">
      <c r="A714" s="9">
        <v>44644.0</v>
      </c>
      <c r="B714" s="10" t="s">
        <v>97</v>
      </c>
      <c r="C714" s="10" t="s">
        <v>112</v>
      </c>
      <c r="D714" s="10" t="s">
        <v>156</v>
      </c>
      <c r="E714" s="11">
        <v>120.0</v>
      </c>
      <c r="F714" s="10" t="s">
        <v>21</v>
      </c>
      <c r="G714" s="28">
        <f t="shared" si="1"/>
        <v>5</v>
      </c>
    </row>
    <row r="715" hidden="1">
      <c r="A715" s="9">
        <v>44645.0</v>
      </c>
      <c r="B715" s="10" t="s">
        <v>97</v>
      </c>
      <c r="C715" s="10" t="s">
        <v>263</v>
      </c>
      <c r="D715" s="10" t="s">
        <v>156</v>
      </c>
      <c r="E715" s="11">
        <v>120.0</v>
      </c>
      <c r="F715" s="10" t="s">
        <v>21</v>
      </c>
      <c r="G715" s="28">
        <f t="shared" si="1"/>
        <v>6</v>
      </c>
    </row>
    <row r="716" hidden="1">
      <c r="A716" s="9">
        <v>44646.0</v>
      </c>
      <c r="B716" s="10" t="s">
        <v>114</v>
      </c>
      <c r="C716" s="10">
        <v>5043.0</v>
      </c>
      <c r="D716" s="10" t="s">
        <v>158</v>
      </c>
      <c r="E716" s="11">
        <v>200.0</v>
      </c>
      <c r="F716" s="10" t="s">
        <v>14</v>
      </c>
      <c r="G716" s="28">
        <f t="shared" si="1"/>
        <v>7</v>
      </c>
    </row>
    <row r="717" hidden="1">
      <c r="A717" s="9">
        <v>44647.0</v>
      </c>
      <c r="B717" s="10" t="s">
        <v>114</v>
      </c>
      <c r="C717" s="10">
        <v>5043.0</v>
      </c>
      <c r="D717" s="10" t="s">
        <v>156</v>
      </c>
      <c r="E717" s="11">
        <v>120.0</v>
      </c>
      <c r="F717" s="10" t="s">
        <v>21</v>
      </c>
      <c r="G717" s="28">
        <f t="shared" si="1"/>
        <v>1</v>
      </c>
    </row>
    <row r="718" hidden="1">
      <c r="A718" s="9">
        <v>44648.0</v>
      </c>
      <c r="B718" s="10" t="s">
        <v>114</v>
      </c>
      <c r="C718" s="10">
        <v>5043.0</v>
      </c>
      <c r="D718" s="10" t="s">
        <v>153</v>
      </c>
      <c r="E718" s="11">
        <v>220.0</v>
      </c>
      <c r="F718" s="10" t="s">
        <v>12</v>
      </c>
      <c r="G718" s="28">
        <f t="shared" si="1"/>
        <v>2</v>
      </c>
    </row>
    <row r="719" hidden="1">
      <c r="A719" s="9">
        <v>44649.0</v>
      </c>
      <c r="B719" s="10" t="s">
        <v>114</v>
      </c>
      <c r="C719" s="10">
        <v>5043.0</v>
      </c>
      <c r="D719" s="10" t="s">
        <v>152</v>
      </c>
      <c r="E719" s="11">
        <v>250.0</v>
      </c>
      <c r="F719" s="10" t="s">
        <v>21</v>
      </c>
      <c r="G719" s="28">
        <f t="shared" si="1"/>
        <v>3</v>
      </c>
    </row>
    <row r="720" hidden="1">
      <c r="A720" s="9">
        <v>44650.0</v>
      </c>
      <c r="B720" s="10" t="s">
        <v>114</v>
      </c>
      <c r="C720" s="10">
        <v>5043.0</v>
      </c>
      <c r="D720" s="10" t="s">
        <v>155</v>
      </c>
      <c r="E720" s="11">
        <v>220.0</v>
      </c>
      <c r="F720" s="10" t="s">
        <v>18</v>
      </c>
      <c r="G720" s="28">
        <f t="shared" si="1"/>
        <v>4</v>
      </c>
    </row>
    <row r="721" hidden="1">
      <c r="A721" s="9">
        <v>44651.0</v>
      </c>
      <c r="B721" s="10" t="s">
        <v>115</v>
      </c>
      <c r="C721" s="10" t="s">
        <v>176</v>
      </c>
      <c r="D721" s="10" t="s">
        <v>158</v>
      </c>
      <c r="E721" s="11">
        <v>200.0</v>
      </c>
      <c r="F721" s="10" t="s">
        <v>14</v>
      </c>
      <c r="G721" s="28">
        <f t="shared" si="1"/>
        <v>5</v>
      </c>
    </row>
    <row r="722" hidden="1">
      <c r="A722" s="9">
        <v>44652.0</v>
      </c>
      <c r="B722" s="10" t="s">
        <v>122</v>
      </c>
      <c r="C722" s="10" t="s">
        <v>123</v>
      </c>
      <c r="D722" s="10" t="s">
        <v>152</v>
      </c>
      <c r="E722" s="11">
        <v>250.0</v>
      </c>
      <c r="F722" s="10" t="s">
        <v>21</v>
      </c>
      <c r="G722" s="28">
        <f t="shared" si="1"/>
        <v>6</v>
      </c>
    </row>
    <row r="723" hidden="1">
      <c r="A723" s="9">
        <v>44653.0</v>
      </c>
      <c r="B723" s="10" t="s">
        <v>122</v>
      </c>
      <c r="C723" s="10" t="s">
        <v>125</v>
      </c>
      <c r="D723" s="10" t="s">
        <v>158</v>
      </c>
      <c r="E723" s="11">
        <v>200.0</v>
      </c>
      <c r="F723" s="10" t="s">
        <v>14</v>
      </c>
      <c r="G723" s="28">
        <f t="shared" si="1"/>
        <v>7</v>
      </c>
    </row>
    <row r="724" hidden="1">
      <c r="A724" s="9">
        <v>44654.0</v>
      </c>
      <c r="B724" s="10" t="s">
        <v>122</v>
      </c>
      <c r="C724" s="10" t="s">
        <v>127</v>
      </c>
      <c r="D724" s="10" t="s">
        <v>152</v>
      </c>
      <c r="E724" s="11">
        <v>250.0</v>
      </c>
      <c r="F724" s="10" t="s">
        <v>21</v>
      </c>
      <c r="G724" s="28">
        <f t="shared" si="1"/>
        <v>1</v>
      </c>
    </row>
    <row r="725" hidden="1">
      <c r="A725" s="9">
        <v>44655.0</v>
      </c>
      <c r="B725" s="10" t="s">
        <v>122</v>
      </c>
      <c r="C725" s="10" t="s">
        <v>215</v>
      </c>
      <c r="D725" s="10" t="s">
        <v>153</v>
      </c>
      <c r="E725" s="11">
        <v>220.0</v>
      </c>
      <c r="F725" s="10" t="s">
        <v>12</v>
      </c>
      <c r="G725" s="28">
        <f t="shared" si="1"/>
        <v>2</v>
      </c>
    </row>
    <row r="726" hidden="1">
      <c r="A726" s="9">
        <v>44656.0</v>
      </c>
      <c r="B726" s="10" t="s">
        <v>122</v>
      </c>
      <c r="C726" s="10" t="s">
        <v>264</v>
      </c>
      <c r="D726" s="10" t="s">
        <v>161</v>
      </c>
      <c r="E726" s="11">
        <v>240.0</v>
      </c>
      <c r="F726" s="10" t="s">
        <v>21</v>
      </c>
      <c r="G726" s="28">
        <f t="shared" si="1"/>
        <v>3</v>
      </c>
    </row>
    <row r="727" hidden="1">
      <c r="A727" s="9">
        <v>44657.0</v>
      </c>
      <c r="B727" s="10" t="s">
        <v>122</v>
      </c>
      <c r="C727" s="10" t="s">
        <v>180</v>
      </c>
      <c r="D727" s="10" t="s">
        <v>155</v>
      </c>
      <c r="E727" s="11">
        <v>220.0</v>
      </c>
      <c r="F727" s="10" t="s">
        <v>18</v>
      </c>
      <c r="G727" s="28">
        <f t="shared" si="1"/>
        <v>4</v>
      </c>
    </row>
    <row r="728" hidden="1">
      <c r="A728" s="9">
        <v>44658.0</v>
      </c>
      <c r="B728" s="10" t="s">
        <v>15</v>
      </c>
      <c r="C728" s="10" t="s">
        <v>245</v>
      </c>
      <c r="D728" s="10" t="s">
        <v>150</v>
      </c>
      <c r="E728" s="11">
        <v>230.0</v>
      </c>
      <c r="F728" s="10" t="s">
        <v>21</v>
      </c>
      <c r="G728" s="28">
        <f t="shared" si="1"/>
        <v>5</v>
      </c>
    </row>
    <row r="729" hidden="1">
      <c r="A729" s="9">
        <v>44659.0</v>
      </c>
      <c r="B729" s="10" t="s">
        <v>15</v>
      </c>
      <c r="C729" s="10" t="s">
        <v>216</v>
      </c>
      <c r="D729" s="10" t="s">
        <v>152</v>
      </c>
      <c r="E729" s="11">
        <v>250.0</v>
      </c>
      <c r="F729" s="10" t="s">
        <v>21</v>
      </c>
      <c r="G729" s="28">
        <f t="shared" si="1"/>
        <v>6</v>
      </c>
    </row>
    <row r="730" hidden="1">
      <c r="A730" s="9">
        <v>44660.0</v>
      </c>
      <c r="B730" s="10" t="s">
        <v>15</v>
      </c>
      <c r="C730" s="10" t="s">
        <v>130</v>
      </c>
      <c r="D730" s="10" t="s">
        <v>158</v>
      </c>
      <c r="E730" s="11">
        <v>200.0</v>
      </c>
      <c r="F730" s="10" t="s">
        <v>14</v>
      </c>
      <c r="G730" s="28">
        <f t="shared" si="1"/>
        <v>7</v>
      </c>
    </row>
    <row r="731" hidden="1">
      <c r="A731" s="9">
        <v>44661.0</v>
      </c>
      <c r="B731" s="10" t="s">
        <v>15</v>
      </c>
      <c r="C731" s="10" t="s">
        <v>130</v>
      </c>
      <c r="D731" s="10" t="s">
        <v>162</v>
      </c>
      <c r="E731" s="11">
        <v>130.0</v>
      </c>
      <c r="F731" s="10" t="s">
        <v>18</v>
      </c>
      <c r="G731" s="28">
        <f t="shared" si="1"/>
        <v>1</v>
      </c>
    </row>
    <row r="732" hidden="1">
      <c r="A732" s="9">
        <v>44662.0</v>
      </c>
      <c r="B732" s="10" t="s">
        <v>15</v>
      </c>
      <c r="C732" s="10" t="s">
        <v>181</v>
      </c>
      <c r="D732" s="10" t="s">
        <v>152</v>
      </c>
      <c r="E732" s="11">
        <v>250.0</v>
      </c>
      <c r="F732" s="10" t="s">
        <v>21</v>
      </c>
      <c r="G732" s="28">
        <f t="shared" si="1"/>
        <v>2</v>
      </c>
    </row>
    <row r="733" hidden="1">
      <c r="A733" s="9">
        <v>44663.0</v>
      </c>
      <c r="B733" s="10" t="s">
        <v>15</v>
      </c>
      <c r="C733" s="10" t="s">
        <v>131</v>
      </c>
      <c r="D733" s="10" t="s">
        <v>158</v>
      </c>
      <c r="E733" s="11">
        <v>200.0</v>
      </c>
      <c r="F733" s="10" t="s">
        <v>14</v>
      </c>
      <c r="G733" s="28">
        <f t="shared" si="1"/>
        <v>3</v>
      </c>
    </row>
    <row r="734" hidden="1">
      <c r="A734" s="9">
        <v>44664.0</v>
      </c>
      <c r="B734" s="10" t="s">
        <v>15</v>
      </c>
      <c r="C734" s="10" t="s">
        <v>132</v>
      </c>
      <c r="D734" s="10" t="s">
        <v>156</v>
      </c>
      <c r="E734" s="11">
        <v>120.0</v>
      </c>
      <c r="F734" s="10" t="s">
        <v>21</v>
      </c>
      <c r="G734" s="28">
        <f t="shared" si="1"/>
        <v>4</v>
      </c>
    </row>
    <row r="735" hidden="1">
      <c r="A735" s="9">
        <v>44665.0</v>
      </c>
      <c r="B735" s="10" t="s">
        <v>15</v>
      </c>
      <c r="C735" s="16">
        <v>5.0E49</v>
      </c>
      <c r="D735" s="10" t="s">
        <v>152</v>
      </c>
      <c r="E735" s="11">
        <v>250.0</v>
      </c>
      <c r="F735" s="10" t="s">
        <v>21</v>
      </c>
      <c r="G735" s="28">
        <f t="shared" si="1"/>
        <v>5</v>
      </c>
    </row>
    <row r="736" hidden="1">
      <c r="A736" s="9">
        <v>44666.0</v>
      </c>
      <c r="B736" s="10" t="s">
        <v>15</v>
      </c>
      <c r="C736" s="16">
        <v>5.0E49</v>
      </c>
      <c r="D736" s="10" t="s">
        <v>155</v>
      </c>
      <c r="E736" s="11">
        <v>220.0</v>
      </c>
      <c r="F736" s="10" t="s">
        <v>18</v>
      </c>
      <c r="G736" s="28">
        <f t="shared" si="1"/>
        <v>6</v>
      </c>
    </row>
    <row r="737" hidden="1">
      <c r="A737" s="9">
        <v>44667.0</v>
      </c>
      <c r="B737" s="10" t="s">
        <v>15</v>
      </c>
      <c r="C737" s="10" t="s">
        <v>124</v>
      </c>
      <c r="D737" s="10" t="s">
        <v>159</v>
      </c>
      <c r="E737" s="11">
        <v>90.0</v>
      </c>
      <c r="F737" s="10" t="s">
        <v>160</v>
      </c>
      <c r="G737" s="28">
        <f t="shared" si="1"/>
        <v>7</v>
      </c>
    </row>
    <row r="738" hidden="1">
      <c r="A738" s="9">
        <v>44668.0</v>
      </c>
      <c r="B738" s="10" t="s">
        <v>15</v>
      </c>
      <c r="C738" s="16">
        <v>6.0E40</v>
      </c>
      <c r="D738" s="10" t="s">
        <v>159</v>
      </c>
      <c r="E738" s="11">
        <v>90.0</v>
      </c>
      <c r="F738" s="10" t="s">
        <v>160</v>
      </c>
      <c r="G738" s="28">
        <f t="shared" si="1"/>
        <v>1</v>
      </c>
    </row>
    <row r="739" hidden="1">
      <c r="A739" s="9">
        <v>44669.0</v>
      </c>
      <c r="B739" s="10" t="s">
        <v>15</v>
      </c>
      <c r="C739" s="16">
        <v>6.0E40</v>
      </c>
      <c r="D739" s="10" t="s">
        <v>159</v>
      </c>
      <c r="E739" s="11">
        <v>90.0</v>
      </c>
      <c r="F739" s="10" t="s">
        <v>160</v>
      </c>
      <c r="G739" s="28">
        <f t="shared" si="1"/>
        <v>2</v>
      </c>
    </row>
    <row r="740" hidden="1">
      <c r="A740" s="9">
        <v>44670.0</v>
      </c>
      <c r="B740" s="10" t="s">
        <v>15</v>
      </c>
      <c r="C740" s="16">
        <v>6.0E40</v>
      </c>
      <c r="D740" s="10" t="s">
        <v>152</v>
      </c>
      <c r="E740" s="11">
        <v>250.0</v>
      </c>
      <c r="F740" s="10" t="s">
        <v>21</v>
      </c>
      <c r="G740" s="28">
        <f t="shared" si="1"/>
        <v>3</v>
      </c>
    </row>
    <row r="741" hidden="1">
      <c r="A741" s="9">
        <v>44671.0</v>
      </c>
      <c r="B741" s="10" t="s">
        <v>15</v>
      </c>
      <c r="C741" s="10" t="s">
        <v>218</v>
      </c>
      <c r="D741" s="10" t="s">
        <v>159</v>
      </c>
      <c r="E741" s="11">
        <v>90.0</v>
      </c>
      <c r="F741" s="10" t="s">
        <v>160</v>
      </c>
      <c r="G741" s="28">
        <f t="shared" si="1"/>
        <v>4</v>
      </c>
    </row>
    <row r="742" hidden="1">
      <c r="A742" s="9">
        <v>44672.0</v>
      </c>
      <c r="B742" s="10" t="s">
        <v>15</v>
      </c>
      <c r="C742" s="10" t="s">
        <v>219</v>
      </c>
      <c r="D742" s="10" t="s">
        <v>150</v>
      </c>
      <c r="E742" s="11">
        <v>230.0</v>
      </c>
      <c r="F742" s="10" t="s">
        <v>21</v>
      </c>
      <c r="G742" s="28">
        <f t="shared" si="1"/>
        <v>5</v>
      </c>
    </row>
    <row r="743" hidden="1">
      <c r="A743" s="9">
        <v>44673.0</v>
      </c>
      <c r="B743" s="10" t="s">
        <v>15</v>
      </c>
      <c r="C743" s="10" t="s">
        <v>219</v>
      </c>
      <c r="D743" s="10" t="s">
        <v>158</v>
      </c>
      <c r="E743" s="11">
        <v>200.0</v>
      </c>
      <c r="F743" s="10" t="s">
        <v>14</v>
      </c>
      <c r="G743" s="28">
        <f t="shared" si="1"/>
        <v>6</v>
      </c>
    </row>
    <row r="744" hidden="1">
      <c r="A744" s="9">
        <v>44674.0</v>
      </c>
      <c r="B744" s="10" t="s">
        <v>15</v>
      </c>
      <c r="C744" s="10" t="s">
        <v>135</v>
      </c>
      <c r="D744" s="10" t="s">
        <v>156</v>
      </c>
      <c r="E744" s="11">
        <v>120.0</v>
      </c>
      <c r="F744" s="10" t="s">
        <v>21</v>
      </c>
      <c r="G744" s="28">
        <f t="shared" si="1"/>
        <v>7</v>
      </c>
    </row>
    <row r="745" hidden="1">
      <c r="A745" s="9">
        <v>44675.0</v>
      </c>
      <c r="B745" s="10" t="s">
        <v>15</v>
      </c>
      <c r="C745" s="10" t="s">
        <v>135</v>
      </c>
      <c r="D745" s="10" t="s">
        <v>162</v>
      </c>
      <c r="E745" s="11">
        <v>130.0</v>
      </c>
      <c r="F745" s="10" t="s">
        <v>18</v>
      </c>
      <c r="G745" s="28">
        <f t="shared" si="1"/>
        <v>1</v>
      </c>
    </row>
    <row r="746" hidden="1">
      <c r="A746" s="9">
        <v>44676.0</v>
      </c>
      <c r="B746" s="10" t="s">
        <v>15</v>
      </c>
      <c r="C746" s="10" t="s">
        <v>220</v>
      </c>
      <c r="D746" s="10" t="s">
        <v>158</v>
      </c>
      <c r="E746" s="11">
        <v>200.0</v>
      </c>
      <c r="F746" s="10" t="s">
        <v>14</v>
      </c>
      <c r="G746" s="28">
        <f t="shared" si="1"/>
        <v>2</v>
      </c>
    </row>
    <row r="747" hidden="1">
      <c r="A747" s="9">
        <v>44677.0</v>
      </c>
      <c r="B747" s="10" t="s">
        <v>15</v>
      </c>
      <c r="C747" s="10" t="s">
        <v>220</v>
      </c>
      <c r="D747" s="10" t="s">
        <v>152</v>
      </c>
      <c r="E747" s="11">
        <v>250.0</v>
      </c>
      <c r="F747" s="10" t="s">
        <v>21</v>
      </c>
      <c r="G747" s="28">
        <f t="shared" si="1"/>
        <v>3</v>
      </c>
    </row>
    <row r="748" hidden="1">
      <c r="A748" s="9">
        <v>44678.0</v>
      </c>
      <c r="B748" s="10" t="s">
        <v>15</v>
      </c>
      <c r="C748" s="10" t="s">
        <v>220</v>
      </c>
      <c r="D748" s="10" t="s">
        <v>155</v>
      </c>
      <c r="E748" s="11">
        <v>220.0</v>
      </c>
      <c r="F748" s="10" t="s">
        <v>18</v>
      </c>
      <c r="G748" s="28">
        <f t="shared" si="1"/>
        <v>4</v>
      </c>
    </row>
    <row r="749" hidden="1">
      <c r="A749" s="9">
        <v>44679.0</v>
      </c>
      <c r="B749" s="10" t="s">
        <v>15</v>
      </c>
      <c r="C749" s="10" t="s">
        <v>182</v>
      </c>
      <c r="D749" s="10" t="s">
        <v>161</v>
      </c>
      <c r="E749" s="11">
        <v>240.0</v>
      </c>
      <c r="F749" s="10" t="s">
        <v>21</v>
      </c>
      <c r="G749" s="28">
        <f t="shared" si="1"/>
        <v>5</v>
      </c>
    </row>
    <row r="750" hidden="1">
      <c r="A750" s="9">
        <v>44680.0</v>
      </c>
      <c r="B750" s="10" t="s">
        <v>15</v>
      </c>
      <c r="C750" s="10">
        <v>3446.0</v>
      </c>
      <c r="D750" s="10" t="s">
        <v>156</v>
      </c>
      <c r="E750" s="11">
        <v>120.0</v>
      </c>
      <c r="F750" s="10" t="s">
        <v>21</v>
      </c>
      <c r="G750" s="28">
        <f t="shared" si="1"/>
        <v>6</v>
      </c>
    </row>
    <row r="751" hidden="1">
      <c r="A751" s="9">
        <v>44681.0</v>
      </c>
      <c r="B751" s="10" t="s">
        <v>15</v>
      </c>
      <c r="C751" s="10">
        <v>8943.0</v>
      </c>
      <c r="D751" s="10" t="s">
        <v>161</v>
      </c>
      <c r="E751" s="11">
        <v>240.0</v>
      </c>
      <c r="F751" s="10" t="s">
        <v>21</v>
      </c>
      <c r="G751" s="28">
        <f t="shared" si="1"/>
        <v>7</v>
      </c>
    </row>
    <row r="752" hidden="1">
      <c r="A752" s="9">
        <v>44682.0</v>
      </c>
      <c r="B752" s="10" t="s">
        <v>15</v>
      </c>
      <c r="C752" s="10" t="s">
        <v>222</v>
      </c>
      <c r="D752" s="10" t="s">
        <v>150</v>
      </c>
      <c r="E752" s="11">
        <v>230.0</v>
      </c>
      <c r="F752" s="10" t="s">
        <v>21</v>
      </c>
      <c r="G752" s="28">
        <f t="shared" si="1"/>
        <v>1</v>
      </c>
    </row>
    <row r="753" hidden="1">
      <c r="A753" s="9">
        <v>44683.0</v>
      </c>
      <c r="B753" s="10" t="s">
        <v>15</v>
      </c>
      <c r="C753" s="10" t="s">
        <v>222</v>
      </c>
      <c r="D753" s="10" t="s">
        <v>156</v>
      </c>
      <c r="E753" s="11">
        <v>120.0</v>
      </c>
      <c r="F753" s="10" t="s">
        <v>21</v>
      </c>
      <c r="G753" s="28">
        <f t="shared" si="1"/>
        <v>2</v>
      </c>
    </row>
    <row r="754" hidden="1">
      <c r="A754" s="9">
        <v>44684.0</v>
      </c>
      <c r="B754" s="10" t="s">
        <v>15</v>
      </c>
      <c r="C754" s="10" t="s">
        <v>137</v>
      </c>
      <c r="D754" s="10" t="s">
        <v>162</v>
      </c>
      <c r="E754" s="11">
        <v>130.0</v>
      </c>
      <c r="F754" s="10" t="s">
        <v>18</v>
      </c>
      <c r="G754" s="28">
        <f t="shared" si="1"/>
        <v>3</v>
      </c>
    </row>
    <row r="755" hidden="1">
      <c r="A755" s="9">
        <v>44685.0</v>
      </c>
      <c r="B755" s="10" t="s">
        <v>15</v>
      </c>
      <c r="C755" s="10" t="s">
        <v>111</v>
      </c>
      <c r="D755" s="10" t="s">
        <v>161</v>
      </c>
      <c r="E755" s="11">
        <v>240.0</v>
      </c>
      <c r="F755" s="10" t="s">
        <v>21</v>
      </c>
      <c r="G755" s="28">
        <f t="shared" si="1"/>
        <v>4</v>
      </c>
    </row>
    <row r="756" hidden="1">
      <c r="A756" s="9">
        <v>44686.0</v>
      </c>
      <c r="B756" s="10" t="s">
        <v>15</v>
      </c>
      <c r="C756" s="10" t="s">
        <v>111</v>
      </c>
      <c r="D756" s="10" t="s">
        <v>150</v>
      </c>
      <c r="E756" s="11">
        <v>230.0</v>
      </c>
      <c r="F756" s="10" t="s">
        <v>21</v>
      </c>
      <c r="G756" s="28">
        <f t="shared" si="1"/>
        <v>5</v>
      </c>
    </row>
    <row r="757" hidden="1">
      <c r="A757" s="9">
        <v>44687.0</v>
      </c>
      <c r="B757" s="10" t="s">
        <v>15</v>
      </c>
      <c r="C757" s="10" t="s">
        <v>265</v>
      </c>
      <c r="D757" s="10" t="s">
        <v>152</v>
      </c>
      <c r="E757" s="11">
        <v>250.0</v>
      </c>
      <c r="F757" s="10" t="s">
        <v>21</v>
      </c>
      <c r="G757" s="28">
        <f t="shared" si="1"/>
        <v>6</v>
      </c>
    </row>
    <row r="758" hidden="1">
      <c r="A758" s="9">
        <v>44688.0</v>
      </c>
      <c r="B758" s="10" t="s">
        <v>15</v>
      </c>
      <c r="C758" s="10" t="s">
        <v>223</v>
      </c>
      <c r="D758" s="10" t="s">
        <v>152</v>
      </c>
      <c r="E758" s="11">
        <v>250.0</v>
      </c>
      <c r="F758" s="10" t="s">
        <v>21</v>
      </c>
      <c r="G758" s="28">
        <f t="shared" si="1"/>
        <v>7</v>
      </c>
    </row>
    <row r="759" hidden="1">
      <c r="A759" s="9">
        <v>44689.0</v>
      </c>
      <c r="B759" s="10" t="s">
        <v>15</v>
      </c>
      <c r="C759" s="10" t="s">
        <v>224</v>
      </c>
      <c r="D759" s="10" t="s">
        <v>153</v>
      </c>
      <c r="E759" s="11">
        <v>220.0</v>
      </c>
      <c r="F759" s="10" t="s">
        <v>12</v>
      </c>
      <c r="G759" s="28">
        <f t="shared" si="1"/>
        <v>1</v>
      </c>
    </row>
    <row r="760" hidden="1">
      <c r="A760" s="9">
        <v>44690.0</v>
      </c>
      <c r="B760" s="10" t="s">
        <v>15</v>
      </c>
      <c r="C760" s="10" t="s">
        <v>226</v>
      </c>
      <c r="D760" s="10" t="s">
        <v>150</v>
      </c>
      <c r="E760" s="11">
        <v>230.0</v>
      </c>
      <c r="F760" s="10" t="s">
        <v>21</v>
      </c>
      <c r="G760" s="28">
        <f t="shared" si="1"/>
        <v>2</v>
      </c>
    </row>
    <row r="761" hidden="1">
      <c r="A761" s="9">
        <v>44691.0</v>
      </c>
      <c r="B761" s="10" t="s">
        <v>15</v>
      </c>
      <c r="C761" s="10" t="s">
        <v>226</v>
      </c>
      <c r="D761" s="10" t="s">
        <v>158</v>
      </c>
      <c r="E761" s="11">
        <v>200.0</v>
      </c>
      <c r="F761" s="10" t="s">
        <v>14</v>
      </c>
      <c r="G761" s="28">
        <f t="shared" si="1"/>
        <v>3</v>
      </c>
    </row>
    <row r="762" hidden="1">
      <c r="A762" s="9">
        <v>44692.0</v>
      </c>
      <c r="B762" s="10" t="s">
        <v>16</v>
      </c>
      <c r="C762" s="10" t="s">
        <v>227</v>
      </c>
      <c r="D762" s="10" t="s">
        <v>162</v>
      </c>
      <c r="E762" s="11">
        <v>130.0</v>
      </c>
      <c r="F762" s="10" t="s">
        <v>18</v>
      </c>
      <c r="G762" s="28">
        <f t="shared" si="1"/>
        <v>4</v>
      </c>
    </row>
    <row r="763" hidden="1">
      <c r="A763" s="9">
        <v>44693.0</v>
      </c>
      <c r="B763" s="10" t="s">
        <v>16</v>
      </c>
      <c r="C763" s="10" t="s">
        <v>266</v>
      </c>
      <c r="D763" s="10" t="s">
        <v>152</v>
      </c>
      <c r="E763" s="11">
        <v>250.0</v>
      </c>
      <c r="F763" s="10" t="s">
        <v>21</v>
      </c>
      <c r="G763" s="28">
        <f t="shared" si="1"/>
        <v>5</v>
      </c>
    </row>
    <row r="764" hidden="1">
      <c r="A764" s="9">
        <v>44694.0</v>
      </c>
      <c r="B764" s="10" t="s">
        <v>16</v>
      </c>
      <c r="C764" s="10" t="s">
        <v>142</v>
      </c>
      <c r="D764" s="10" t="s">
        <v>159</v>
      </c>
      <c r="E764" s="11">
        <v>90.0</v>
      </c>
      <c r="F764" s="10" t="s">
        <v>160</v>
      </c>
      <c r="G764" s="28">
        <f t="shared" si="1"/>
        <v>6</v>
      </c>
    </row>
    <row r="765" hidden="1">
      <c r="A765" s="9">
        <v>44695.0</v>
      </c>
      <c r="B765" s="10" t="s">
        <v>16</v>
      </c>
      <c r="C765" s="10">
        <v>4841.0</v>
      </c>
      <c r="D765" s="10" t="s">
        <v>155</v>
      </c>
      <c r="E765" s="11">
        <v>220.0</v>
      </c>
      <c r="F765" s="10" t="s">
        <v>18</v>
      </c>
      <c r="G765" s="28">
        <f t="shared" si="1"/>
        <v>7</v>
      </c>
    </row>
    <row r="766" hidden="1">
      <c r="A766" s="9">
        <v>44696.0</v>
      </c>
      <c r="B766" s="10" t="s">
        <v>16</v>
      </c>
      <c r="C766" s="10" t="s">
        <v>228</v>
      </c>
      <c r="D766" s="10" t="s">
        <v>152</v>
      </c>
      <c r="E766" s="11">
        <v>250.0</v>
      </c>
      <c r="F766" s="10" t="s">
        <v>21</v>
      </c>
      <c r="G766" s="28">
        <f t="shared" si="1"/>
        <v>1</v>
      </c>
    </row>
    <row r="767" hidden="1">
      <c r="A767" s="9">
        <v>44697.0</v>
      </c>
      <c r="B767" s="10" t="s">
        <v>16</v>
      </c>
      <c r="C767" s="10">
        <v>4340.0</v>
      </c>
      <c r="D767" s="10" t="s">
        <v>159</v>
      </c>
      <c r="E767" s="11">
        <v>90.0</v>
      </c>
      <c r="F767" s="10" t="s">
        <v>160</v>
      </c>
      <c r="G767" s="28">
        <f t="shared" si="1"/>
        <v>2</v>
      </c>
    </row>
    <row r="768" hidden="1">
      <c r="A768" s="9">
        <v>44698.0</v>
      </c>
      <c r="B768" s="10" t="s">
        <v>16</v>
      </c>
      <c r="C768" s="10" t="s">
        <v>267</v>
      </c>
      <c r="D768" s="10" t="s">
        <v>159</v>
      </c>
      <c r="E768" s="11">
        <v>90.0</v>
      </c>
      <c r="F768" s="10" t="s">
        <v>160</v>
      </c>
      <c r="G768" s="28">
        <f t="shared" si="1"/>
        <v>3</v>
      </c>
    </row>
    <row r="769" hidden="1">
      <c r="A769" s="9">
        <v>44699.0</v>
      </c>
      <c r="B769" s="10" t="s">
        <v>16</v>
      </c>
      <c r="C769" s="10" t="s">
        <v>229</v>
      </c>
      <c r="D769" s="10" t="s">
        <v>152</v>
      </c>
      <c r="E769" s="11">
        <v>250.0</v>
      </c>
      <c r="F769" s="10" t="s">
        <v>21</v>
      </c>
      <c r="G769" s="28">
        <f t="shared" si="1"/>
        <v>4</v>
      </c>
    </row>
    <row r="770" hidden="1">
      <c r="A770" s="9">
        <v>44700.0</v>
      </c>
      <c r="B770" s="10" t="s">
        <v>16</v>
      </c>
      <c r="C770" s="10" t="s">
        <v>229</v>
      </c>
      <c r="D770" s="10" t="s">
        <v>155</v>
      </c>
      <c r="E770" s="11">
        <v>220.0</v>
      </c>
      <c r="F770" s="10" t="s">
        <v>18</v>
      </c>
      <c r="G770" s="28">
        <f t="shared" si="1"/>
        <v>5</v>
      </c>
    </row>
    <row r="771" hidden="1">
      <c r="A771" s="9">
        <v>44701.0</v>
      </c>
      <c r="B771" s="10" t="s">
        <v>16</v>
      </c>
      <c r="C771" s="10" t="s">
        <v>230</v>
      </c>
      <c r="D771" s="10" t="s">
        <v>152</v>
      </c>
      <c r="E771" s="11">
        <v>250.0</v>
      </c>
      <c r="F771" s="10" t="s">
        <v>21</v>
      </c>
      <c r="G771" s="28">
        <f t="shared" si="1"/>
        <v>6</v>
      </c>
    </row>
    <row r="772" hidden="1">
      <c r="A772" s="9">
        <v>44702.0</v>
      </c>
      <c r="B772" s="10" t="s">
        <v>16</v>
      </c>
      <c r="C772" s="10" t="s">
        <v>251</v>
      </c>
      <c r="D772" s="10" t="s">
        <v>155</v>
      </c>
      <c r="E772" s="11">
        <v>220.0</v>
      </c>
      <c r="F772" s="10" t="s">
        <v>18</v>
      </c>
      <c r="G772" s="28">
        <f t="shared" si="1"/>
        <v>7</v>
      </c>
    </row>
    <row r="773" hidden="1">
      <c r="A773" s="9">
        <v>44703.0</v>
      </c>
      <c r="B773" s="10" t="s">
        <v>69</v>
      </c>
      <c r="C773" s="10" t="s">
        <v>70</v>
      </c>
      <c r="D773" s="10" t="s">
        <v>152</v>
      </c>
      <c r="E773" s="11">
        <v>250.0</v>
      </c>
      <c r="F773" s="10" t="s">
        <v>21</v>
      </c>
      <c r="G773" s="28">
        <f t="shared" si="1"/>
        <v>1</v>
      </c>
    </row>
    <row r="774" hidden="1">
      <c r="A774" s="9">
        <v>44704.0</v>
      </c>
      <c r="B774" s="10" t="s">
        <v>69</v>
      </c>
      <c r="C774" s="10" t="s">
        <v>71</v>
      </c>
      <c r="D774" s="10" t="s">
        <v>166</v>
      </c>
      <c r="E774" s="11">
        <v>200.0</v>
      </c>
      <c r="F774" s="10" t="s">
        <v>14</v>
      </c>
      <c r="G774" s="28">
        <f t="shared" si="1"/>
        <v>2</v>
      </c>
    </row>
    <row r="775" hidden="1">
      <c r="A775" s="9">
        <v>44705.0</v>
      </c>
      <c r="B775" s="10" t="s">
        <v>69</v>
      </c>
      <c r="C775" s="10" t="s">
        <v>72</v>
      </c>
      <c r="D775" s="10" t="s">
        <v>150</v>
      </c>
      <c r="E775" s="11">
        <v>230.0</v>
      </c>
      <c r="F775" s="10" t="s">
        <v>21</v>
      </c>
      <c r="G775" s="28">
        <f t="shared" si="1"/>
        <v>3</v>
      </c>
    </row>
    <row r="776" hidden="1">
      <c r="A776" s="9">
        <v>44706.0</v>
      </c>
      <c r="B776" s="10" t="s">
        <v>69</v>
      </c>
      <c r="C776" s="10" t="s">
        <v>195</v>
      </c>
      <c r="D776" s="10" t="s">
        <v>156</v>
      </c>
      <c r="E776" s="11">
        <v>120.0</v>
      </c>
      <c r="F776" s="10" t="s">
        <v>21</v>
      </c>
      <c r="G776" s="28">
        <f t="shared" si="1"/>
        <v>4</v>
      </c>
    </row>
    <row r="777" hidden="1">
      <c r="A777" s="9">
        <v>44707.0</v>
      </c>
      <c r="B777" s="10" t="s">
        <v>69</v>
      </c>
      <c r="C777" s="10" t="s">
        <v>73</v>
      </c>
      <c r="D777" s="10" t="s">
        <v>153</v>
      </c>
      <c r="E777" s="11">
        <v>220.0</v>
      </c>
      <c r="F777" s="10" t="s">
        <v>12</v>
      </c>
      <c r="G777" s="28">
        <f t="shared" si="1"/>
        <v>5</v>
      </c>
    </row>
    <row r="778" hidden="1">
      <c r="A778" s="9">
        <v>44708.0</v>
      </c>
      <c r="B778" s="10" t="s">
        <v>69</v>
      </c>
      <c r="C778" s="10" t="s">
        <v>74</v>
      </c>
      <c r="D778" s="10" t="s">
        <v>162</v>
      </c>
      <c r="E778" s="11">
        <v>130.0</v>
      </c>
      <c r="F778" s="10" t="s">
        <v>18</v>
      </c>
      <c r="G778" s="28">
        <f t="shared" si="1"/>
        <v>6</v>
      </c>
    </row>
    <row r="779" hidden="1">
      <c r="A779" s="9">
        <v>44709.0</v>
      </c>
      <c r="B779" s="10" t="s">
        <v>69</v>
      </c>
      <c r="C779" s="10">
        <v>2340.0</v>
      </c>
      <c r="D779" s="10" t="s">
        <v>155</v>
      </c>
      <c r="E779" s="11">
        <v>220.0</v>
      </c>
      <c r="F779" s="10" t="s">
        <v>18</v>
      </c>
      <c r="G779" s="28">
        <f t="shared" si="1"/>
        <v>7</v>
      </c>
    </row>
    <row r="780" hidden="1">
      <c r="A780" s="9">
        <v>44710.0</v>
      </c>
      <c r="B780" s="10" t="s">
        <v>69</v>
      </c>
      <c r="C780" s="10">
        <v>2440.0</v>
      </c>
      <c r="D780" s="10" t="s">
        <v>158</v>
      </c>
      <c r="E780" s="11">
        <v>200.0</v>
      </c>
      <c r="F780" s="10" t="s">
        <v>14</v>
      </c>
      <c r="G780" s="28">
        <f t="shared" si="1"/>
        <v>1</v>
      </c>
    </row>
    <row r="781" hidden="1">
      <c r="A781" s="9">
        <v>44711.0</v>
      </c>
      <c r="B781" s="10" t="s">
        <v>69</v>
      </c>
      <c r="C781" s="10">
        <v>7447.0</v>
      </c>
      <c r="D781" s="10" t="s">
        <v>161</v>
      </c>
      <c r="E781" s="11">
        <v>240.0</v>
      </c>
      <c r="F781" s="10" t="s">
        <v>21</v>
      </c>
      <c r="G781" s="28">
        <f t="shared" si="1"/>
        <v>2</v>
      </c>
    </row>
    <row r="782" hidden="1">
      <c r="A782" s="9">
        <v>44712.0</v>
      </c>
      <c r="B782" s="10" t="s">
        <v>69</v>
      </c>
      <c r="C782" s="10" t="s">
        <v>148</v>
      </c>
      <c r="D782" s="10" t="s">
        <v>150</v>
      </c>
      <c r="E782" s="11">
        <v>230.0</v>
      </c>
      <c r="F782" s="10" t="s">
        <v>21</v>
      </c>
      <c r="G782" s="28">
        <f t="shared" si="1"/>
        <v>3</v>
      </c>
    </row>
    <row r="783" hidden="1">
      <c r="A783" s="9">
        <v>44713.0</v>
      </c>
      <c r="B783" s="10" t="s">
        <v>69</v>
      </c>
      <c r="C783" s="10" t="s">
        <v>148</v>
      </c>
      <c r="D783" s="10" t="s">
        <v>152</v>
      </c>
      <c r="E783" s="11">
        <v>250.0</v>
      </c>
      <c r="F783" s="10" t="s">
        <v>21</v>
      </c>
      <c r="G783" s="28">
        <f t="shared" si="1"/>
        <v>4</v>
      </c>
    </row>
    <row r="784" hidden="1">
      <c r="A784" s="9">
        <v>44714.0</v>
      </c>
      <c r="B784" s="10" t="s">
        <v>69</v>
      </c>
      <c r="C784" s="10" t="s">
        <v>75</v>
      </c>
      <c r="D784" s="10" t="s">
        <v>158</v>
      </c>
      <c r="E784" s="11">
        <v>200.0</v>
      </c>
      <c r="F784" s="10" t="s">
        <v>14</v>
      </c>
      <c r="G784" s="28">
        <f t="shared" si="1"/>
        <v>5</v>
      </c>
    </row>
    <row r="785" hidden="1">
      <c r="A785" s="9">
        <v>44715.0</v>
      </c>
      <c r="B785" s="10" t="s">
        <v>69</v>
      </c>
      <c r="C785" s="10">
        <v>5747.0</v>
      </c>
      <c r="D785" s="10" t="s">
        <v>155</v>
      </c>
      <c r="E785" s="11">
        <v>220.0</v>
      </c>
      <c r="F785" s="10" t="s">
        <v>18</v>
      </c>
      <c r="G785" s="28">
        <f t="shared" si="1"/>
        <v>6</v>
      </c>
    </row>
    <row r="786" hidden="1">
      <c r="A786" s="9">
        <v>44716.0</v>
      </c>
      <c r="B786" s="10" t="s">
        <v>69</v>
      </c>
      <c r="C786" s="10" t="s">
        <v>196</v>
      </c>
      <c r="D786" s="10" t="s">
        <v>162</v>
      </c>
      <c r="E786" s="11">
        <v>130.0</v>
      </c>
      <c r="F786" s="10" t="s">
        <v>18</v>
      </c>
      <c r="G786" s="28">
        <f t="shared" si="1"/>
        <v>7</v>
      </c>
    </row>
    <row r="787" hidden="1">
      <c r="A787" s="9">
        <v>44717.0</v>
      </c>
      <c r="B787" s="10" t="s">
        <v>69</v>
      </c>
      <c r="C787" s="10" t="s">
        <v>76</v>
      </c>
      <c r="D787" s="10" t="s">
        <v>159</v>
      </c>
      <c r="E787" s="11">
        <v>90.0</v>
      </c>
      <c r="F787" s="10" t="s">
        <v>160</v>
      </c>
      <c r="G787" s="28">
        <f t="shared" si="1"/>
        <v>1</v>
      </c>
    </row>
    <row r="788" hidden="1">
      <c r="A788" s="9">
        <v>44718.0</v>
      </c>
      <c r="B788" s="10" t="s">
        <v>69</v>
      </c>
      <c r="C788" s="10" t="s">
        <v>79</v>
      </c>
      <c r="D788" s="10" t="s">
        <v>166</v>
      </c>
      <c r="E788" s="11">
        <v>200.0</v>
      </c>
      <c r="F788" s="10" t="s">
        <v>14</v>
      </c>
      <c r="G788" s="28">
        <f t="shared" si="1"/>
        <v>2</v>
      </c>
    </row>
    <row r="789" hidden="1">
      <c r="A789" s="9">
        <v>44719.0</v>
      </c>
      <c r="B789" s="10" t="s">
        <v>69</v>
      </c>
      <c r="C789" s="10" t="s">
        <v>252</v>
      </c>
      <c r="D789" s="10" t="s">
        <v>155</v>
      </c>
      <c r="E789" s="11">
        <v>220.0</v>
      </c>
      <c r="F789" s="10" t="s">
        <v>18</v>
      </c>
      <c r="G789" s="28">
        <f t="shared" si="1"/>
        <v>3</v>
      </c>
    </row>
    <row r="790" hidden="1">
      <c r="A790" s="9">
        <v>44720.0</v>
      </c>
      <c r="B790" s="10" t="s">
        <v>69</v>
      </c>
      <c r="C790" s="10" t="s">
        <v>81</v>
      </c>
      <c r="D790" s="10" t="s">
        <v>150</v>
      </c>
      <c r="E790" s="11">
        <v>230.0</v>
      </c>
      <c r="F790" s="10" t="s">
        <v>21</v>
      </c>
      <c r="G790" s="28">
        <f t="shared" si="1"/>
        <v>4</v>
      </c>
    </row>
    <row r="791" hidden="1">
      <c r="A791" s="9">
        <v>44721.0</v>
      </c>
      <c r="B791" s="10" t="s">
        <v>69</v>
      </c>
      <c r="C791" s="10" t="s">
        <v>82</v>
      </c>
      <c r="D791" s="10" t="s">
        <v>150</v>
      </c>
      <c r="E791" s="11">
        <v>230.0</v>
      </c>
      <c r="F791" s="10" t="s">
        <v>21</v>
      </c>
      <c r="G791" s="28">
        <f t="shared" si="1"/>
        <v>5</v>
      </c>
    </row>
    <row r="792" hidden="1">
      <c r="A792" s="9">
        <v>44722.0</v>
      </c>
      <c r="B792" s="10" t="s">
        <v>69</v>
      </c>
      <c r="C792" s="10" t="s">
        <v>83</v>
      </c>
      <c r="D792" s="10" t="s">
        <v>156</v>
      </c>
      <c r="E792" s="11">
        <v>120.0</v>
      </c>
      <c r="F792" s="10" t="s">
        <v>21</v>
      </c>
      <c r="G792" s="28">
        <f t="shared" si="1"/>
        <v>6</v>
      </c>
    </row>
    <row r="793" hidden="1">
      <c r="A793" s="9">
        <v>44723.0</v>
      </c>
      <c r="B793" s="10" t="s">
        <v>69</v>
      </c>
      <c r="C793" s="10" t="s">
        <v>84</v>
      </c>
      <c r="D793" s="10" t="s">
        <v>150</v>
      </c>
      <c r="E793" s="11">
        <v>230.0</v>
      </c>
      <c r="F793" s="10" t="s">
        <v>21</v>
      </c>
      <c r="G793" s="28">
        <f t="shared" si="1"/>
        <v>7</v>
      </c>
    </row>
    <row r="794" hidden="1">
      <c r="A794" s="9">
        <v>44724.0</v>
      </c>
      <c r="B794" s="10" t="s">
        <v>69</v>
      </c>
      <c r="C794" s="10" t="s">
        <v>85</v>
      </c>
      <c r="D794" s="10" t="s">
        <v>155</v>
      </c>
      <c r="E794" s="11">
        <v>220.0</v>
      </c>
      <c r="F794" s="10" t="s">
        <v>18</v>
      </c>
      <c r="G794" s="28">
        <f t="shared" si="1"/>
        <v>1</v>
      </c>
    </row>
    <row r="795" hidden="1">
      <c r="A795" s="9">
        <v>44725.0</v>
      </c>
      <c r="B795" s="10" t="s">
        <v>69</v>
      </c>
      <c r="C795" s="10" t="s">
        <v>86</v>
      </c>
      <c r="D795" s="10" t="s">
        <v>155</v>
      </c>
      <c r="E795" s="11">
        <v>220.0</v>
      </c>
      <c r="F795" s="10" t="s">
        <v>18</v>
      </c>
      <c r="G795" s="28">
        <f t="shared" si="1"/>
        <v>2</v>
      </c>
    </row>
    <row r="796" hidden="1">
      <c r="A796" s="9">
        <v>44726.0</v>
      </c>
      <c r="B796" s="10" t="s">
        <v>69</v>
      </c>
      <c r="C796" s="10" t="s">
        <v>87</v>
      </c>
      <c r="D796" s="10" t="s">
        <v>150</v>
      </c>
      <c r="E796" s="11">
        <v>230.0</v>
      </c>
      <c r="F796" s="10" t="s">
        <v>21</v>
      </c>
      <c r="G796" s="28">
        <f t="shared" si="1"/>
        <v>3</v>
      </c>
    </row>
    <row r="797" hidden="1">
      <c r="A797" s="9">
        <v>44727.0</v>
      </c>
      <c r="B797" s="10" t="s">
        <v>69</v>
      </c>
      <c r="C797" s="10" t="s">
        <v>89</v>
      </c>
      <c r="D797" s="10" t="s">
        <v>152</v>
      </c>
      <c r="E797" s="11">
        <v>250.0</v>
      </c>
      <c r="F797" s="10" t="s">
        <v>21</v>
      </c>
      <c r="G797" s="28">
        <f t="shared" si="1"/>
        <v>4</v>
      </c>
    </row>
    <row r="798" hidden="1">
      <c r="A798" s="9">
        <v>44728.0</v>
      </c>
      <c r="B798" s="10" t="s">
        <v>69</v>
      </c>
      <c r="C798" s="10" t="s">
        <v>91</v>
      </c>
      <c r="D798" s="10" t="s">
        <v>158</v>
      </c>
      <c r="E798" s="11">
        <v>200.0</v>
      </c>
      <c r="F798" s="10" t="s">
        <v>14</v>
      </c>
      <c r="G798" s="28">
        <f t="shared" si="1"/>
        <v>5</v>
      </c>
    </row>
    <row r="799">
      <c r="A799" s="9">
        <v>44729.0</v>
      </c>
      <c r="B799" s="10" t="s">
        <v>9</v>
      </c>
      <c r="C799" s="10">
        <v>1345.0</v>
      </c>
      <c r="D799" s="10" t="s">
        <v>159</v>
      </c>
      <c r="E799" s="11">
        <v>90.0</v>
      </c>
      <c r="F799" s="10" t="s">
        <v>160</v>
      </c>
      <c r="G799" s="28">
        <f t="shared" si="1"/>
        <v>6</v>
      </c>
    </row>
    <row r="800">
      <c r="A800" s="9">
        <v>44730.0</v>
      </c>
      <c r="B800" s="10" t="s">
        <v>9</v>
      </c>
      <c r="C800" s="10">
        <v>2247.0</v>
      </c>
      <c r="D800" s="10" t="s">
        <v>161</v>
      </c>
      <c r="E800" s="11">
        <v>240.0</v>
      </c>
      <c r="F800" s="10" t="s">
        <v>21</v>
      </c>
      <c r="G800" s="28">
        <f t="shared" si="1"/>
        <v>7</v>
      </c>
    </row>
    <row r="801">
      <c r="A801" s="9">
        <v>44731.0</v>
      </c>
      <c r="B801" s="10" t="s">
        <v>9</v>
      </c>
      <c r="C801" s="10" t="s">
        <v>268</v>
      </c>
      <c r="D801" s="10" t="s">
        <v>152</v>
      </c>
      <c r="E801" s="11">
        <v>250.0</v>
      </c>
      <c r="F801" s="10" t="s">
        <v>21</v>
      </c>
      <c r="G801" s="28">
        <f t="shared" si="1"/>
        <v>1</v>
      </c>
    </row>
    <row r="802">
      <c r="A802" s="9">
        <v>44732.0</v>
      </c>
      <c r="B802" s="10" t="s">
        <v>9</v>
      </c>
      <c r="C802" s="10" t="s">
        <v>93</v>
      </c>
      <c r="D802" s="10" t="s">
        <v>161</v>
      </c>
      <c r="E802" s="11">
        <v>240.0</v>
      </c>
      <c r="F802" s="10" t="s">
        <v>21</v>
      </c>
      <c r="G802" s="28">
        <f t="shared" si="1"/>
        <v>2</v>
      </c>
    </row>
    <row r="803" hidden="1">
      <c r="A803" s="9">
        <v>44733.0</v>
      </c>
      <c r="B803" s="10" t="s">
        <v>23</v>
      </c>
      <c r="C803" s="10" t="s">
        <v>199</v>
      </c>
      <c r="D803" s="10" t="s">
        <v>166</v>
      </c>
      <c r="E803" s="11">
        <v>200.0</v>
      </c>
      <c r="F803" s="10" t="s">
        <v>14</v>
      </c>
      <c r="G803" s="28">
        <f t="shared" si="1"/>
        <v>3</v>
      </c>
    </row>
    <row r="804" hidden="1">
      <c r="A804" s="9">
        <v>44734.0</v>
      </c>
      <c r="B804" s="10" t="s">
        <v>23</v>
      </c>
      <c r="C804" s="10" t="s">
        <v>26</v>
      </c>
      <c r="D804" s="10" t="s">
        <v>150</v>
      </c>
      <c r="E804" s="11">
        <v>230.0</v>
      </c>
      <c r="F804" s="10" t="s">
        <v>21</v>
      </c>
      <c r="G804" s="28">
        <f t="shared" si="1"/>
        <v>4</v>
      </c>
    </row>
    <row r="805" hidden="1">
      <c r="A805" s="9">
        <v>44735.0</v>
      </c>
      <c r="B805" s="10" t="s">
        <v>23</v>
      </c>
      <c r="C805" s="16">
        <v>7.0E45</v>
      </c>
      <c r="D805" s="10" t="s">
        <v>158</v>
      </c>
      <c r="E805" s="11">
        <v>200.0</v>
      </c>
      <c r="F805" s="10" t="s">
        <v>14</v>
      </c>
      <c r="G805" s="28">
        <f t="shared" si="1"/>
        <v>5</v>
      </c>
    </row>
    <row r="806" hidden="1">
      <c r="A806" s="9">
        <v>44736.0</v>
      </c>
      <c r="B806" s="10" t="s">
        <v>23</v>
      </c>
      <c r="C806" s="10" t="s">
        <v>32</v>
      </c>
      <c r="D806" s="10" t="s">
        <v>153</v>
      </c>
      <c r="E806" s="11">
        <v>220.0</v>
      </c>
      <c r="F806" s="10" t="s">
        <v>12</v>
      </c>
      <c r="G806" s="28">
        <f t="shared" si="1"/>
        <v>6</v>
      </c>
    </row>
    <row r="807" hidden="1">
      <c r="A807" s="9">
        <v>44737.0</v>
      </c>
      <c r="B807" s="10" t="s">
        <v>23</v>
      </c>
      <c r="C807" s="10" t="s">
        <v>33</v>
      </c>
      <c r="D807" s="10" t="s">
        <v>166</v>
      </c>
      <c r="E807" s="11">
        <v>200.0</v>
      </c>
      <c r="F807" s="10" t="s">
        <v>14</v>
      </c>
      <c r="G807" s="28">
        <f t="shared" si="1"/>
        <v>7</v>
      </c>
    </row>
    <row r="808" hidden="1">
      <c r="A808" s="9">
        <v>44738.0</v>
      </c>
      <c r="B808" s="10" t="s">
        <v>23</v>
      </c>
      <c r="C808" s="10" t="s">
        <v>35</v>
      </c>
      <c r="D808" s="10" t="s">
        <v>161</v>
      </c>
      <c r="E808" s="11">
        <v>240.0</v>
      </c>
      <c r="F808" s="10" t="s">
        <v>21</v>
      </c>
      <c r="G808" s="28">
        <f t="shared" si="1"/>
        <v>1</v>
      </c>
    </row>
    <row r="809" hidden="1">
      <c r="A809" s="9">
        <v>44739.0</v>
      </c>
      <c r="B809" s="10" t="s">
        <v>23</v>
      </c>
      <c r="C809" s="10">
        <v>8240.0</v>
      </c>
      <c r="D809" s="10" t="s">
        <v>156</v>
      </c>
      <c r="E809" s="11">
        <v>120.0</v>
      </c>
      <c r="F809" s="10" t="s">
        <v>21</v>
      </c>
      <c r="G809" s="28">
        <f t="shared" si="1"/>
        <v>2</v>
      </c>
    </row>
    <row r="810" hidden="1">
      <c r="A810" s="9">
        <v>44740.0</v>
      </c>
      <c r="B810" s="10" t="s">
        <v>23</v>
      </c>
      <c r="C810" s="10">
        <v>1041.0</v>
      </c>
      <c r="D810" s="10" t="s">
        <v>155</v>
      </c>
      <c r="E810" s="11">
        <v>220.0</v>
      </c>
      <c r="F810" s="10" t="s">
        <v>18</v>
      </c>
      <c r="G810" s="28">
        <f t="shared" si="1"/>
        <v>3</v>
      </c>
    </row>
    <row r="811" hidden="1">
      <c r="A811" s="9">
        <v>44741.0</v>
      </c>
      <c r="B811" s="10" t="s">
        <v>23</v>
      </c>
      <c r="C811" s="10" t="s">
        <v>37</v>
      </c>
      <c r="D811" s="10" t="s">
        <v>156</v>
      </c>
      <c r="E811" s="11">
        <v>120.0</v>
      </c>
      <c r="F811" s="10" t="s">
        <v>21</v>
      </c>
      <c r="G811" s="28">
        <f t="shared" si="1"/>
        <v>4</v>
      </c>
    </row>
    <row r="812" hidden="1">
      <c r="A812" s="9">
        <v>44742.0</v>
      </c>
      <c r="B812" s="10" t="s">
        <v>23</v>
      </c>
      <c r="C812" s="10" t="s">
        <v>164</v>
      </c>
      <c r="D812" s="10" t="s">
        <v>158</v>
      </c>
      <c r="E812" s="11">
        <v>200.0</v>
      </c>
      <c r="F812" s="10" t="s">
        <v>14</v>
      </c>
      <c r="G812" s="28">
        <f t="shared" si="1"/>
        <v>5</v>
      </c>
    </row>
    <row r="813" hidden="1">
      <c r="A813" s="9">
        <v>44743.0</v>
      </c>
      <c r="B813" s="10" t="s">
        <v>23</v>
      </c>
      <c r="C813" s="10" t="s">
        <v>38</v>
      </c>
      <c r="D813" s="10" t="s">
        <v>166</v>
      </c>
      <c r="E813" s="11">
        <v>200.0</v>
      </c>
      <c r="F813" s="10" t="s">
        <v>14</v>
      </c>
      <c r="G813" s="28">
        <f t="shared" si="1"/>
        <v>6</v>
      </c>
    </row>
    <row r="814" hidden="1">
      <c r="A814" s="9">
        <v>44744.0</v>
      </c>
      <c r="B814" s="10" t="s">
        <v>254</v>
      </c>
      <c r="C814" s="10" t="s">
        <v>269</v>
      </c>
      <c r="D814" s="10" t="s">
        <v>150</v>
      </c>
      <c r="E814" s="11">
        <v>230.0</v>
      </c>
      <c r="F814" s="10" t="s">
        <v>21</v>
      </c>
      <c r="G814" s="28">
        <f t="shared" si="1"/>
        <v>7</v>
      </c>
    </row>
    <row r="815" hidden="1">
      <c r="A815" s="9">
        <v>44745.0</v>
      </c>
      <c r="B815" s="10" t="s">
        <v>254</v>
      </c>
      <c r="C815" s="10" t="s">
        <v>270</v>
      </c>
      <c r="D815" s="10" t="s">
        <v>156</v>
      </c>
      <c r="E815" s="11">
        <v>120.0</v>
      </c>
      <c r="F815" s="10" t="s">
        <v>21</v>
      </c>
      <c r="G815" s="28">
        <f t="shared" si="1"/>
        <v>1</v>
      </c>
    </row>
    <row r="816" hidden="1">
      <c r="A816" s="9">
        <v>44746.0</v>
      </c>
      <c r="B816" s="10" t="s">
        <v>254</v>
      </c>
      <c r="C816" s="10" t="s">
        <v>260</v>
      </c>
      <c r="D816" s="10" t="s">
        <v>162</v>
      </c>
      <c r="E816" s="11">
        <v>130.0</v>
      </c>
      <c r="F816" s="10" t="s">
        <v>18</v>
      </c>
      <c r="G816" s="28">
        <f t="shared" si="1"/>
        <v>2</v>
      </c>
    </row>
    <row r="817" hidden="1">
      <c r="A817" s="9">
        <v>44747.0</v>
      </c>
      <c r="B817" s="10" t="s">
        <v>254</v>
      </c>
      <c r="C817" s="10" t="s">
        <v>271</v>
      </c>
      <c r="D817" s="10" t="s">
        <v>150</v>
      </c>
      <c r="E817" s="11">
        <v>230.0</v>
      </c>
      <c r="F817" s="10" t="s">
        <v>21</v>
      </c>
      <c r="G817" s="28">
        <f t="shared" si="1"/>
        <v>3</v>
      </c>
    </row>
    <row r="818" hidden="1">
      <c r="A818" s="9">
        <v>44748.0</v>
      </c>
      <c r="B818" s="10" t="s">
        <v>97</v>
      </c>
      <c r="C818" s="16">
        <v>1.0E46</v>
      </c>
      <c r="D818" s="10" t="s">
        <v>158</v>
      </c>
      <c r="E818" s="11">
        <v>200.0</v>
      </c>
      <c r="F818" s="10" t="s">
        <v>14</v>
      </c>
      <c r="G818" s="28">
        <f t="shared" si="1"/>
        <v>4</v>
      </c>
    </row>
    <row r="819" hidden="1">
      <c r="A819" s="9">
        <v>44749.0</v>
      </c>
      <c r="B819" s="10" t="s">
        <v>97</v>
      </c>
      <c r="C819" s="10" t="s">
        <v>98</v>
      </c>
      <c r="D819" s="10" t="s">
        <v>150</v>
      </c>
      <c r="E819" s="11">
        <v>230.0</v>
      </c>
      <c r="F819" s="10" t="s">
        <v>21</v>
      </c>
      <c r="G819" s="28">
        <f t="shared" si="1"/>
        <v>5</v>
      </c>
    </row>
    <row r="820" hidden="1">
      <c r="A820" s="9">
        <v>44750.0</v>
      </c>
      <c r="B820" s="10" t="s">
        <v>97</v>
      </c>
      <c r="C820" s="10" t="s">
        <v>101</v>
      </c>
      <c r="D820" s="10" t="s">
        <v>166</v>
      </c>
      <c r="E820" s="11">
        <v>200.0</v>
      </c>
      <c r="F820" s="10" t="s">
        <v>14</v>
      </c>
      <c r="G820" s="28">
        <f t="shared" si="1"/>
        <v>6</v>
      </c>
    </row>
    <row r="821" hidden="1">
      <c r="A821" s="9">
        <v>44751.0</v>
      </c>
      <c r="B821" s="10" t="s">
        <v>97</v>
      </c>
      <c r="C821" s="16">
        <v>9.0E45</v>
      </c>
      <c r="D821" s="10" t="s">
        <v>150</v>
      </c>
      <c r="E821" s="11">
        <v>230.0</v>
      </c>
      <c r="F821" s="10" t="s">
        <v>21</v>
      </c>
      <c r="G821" s="28">
        <f t="shared" si="1"/>
        <v>7</v>
      </c>
    </row>
    <row r="822" hidden="1">
      <c r="A822" s="9">
        <v>44752.0</v>
      </c>
      <c r="B822" s="10" t="s">
        <v>97</v>
      </c>
      <c r="C822" s="10">
        <v>1544.0</v>
      </c>
      <c r="D822" s="10" t="s">
        <v>159</v>
      </c>
      <c r="E822" s="11">
        <v>90.0</v>
      </c>
      <c r="F822" s="10" t="s">
        <v>160</v>
      </c>
      <c r="G822" s="28">
        <f t="shared" si="1"/>
        <v>1</v>
      </c>
    </row>
    <row r="823" hidden="1">
      <c r="A823" s="9">
        <v>44753.0</v>
      </c>
      <c r="B823" s="10" t="s">
        <v>97</v>
      </c>
      <c r="C823" s="10">
        <v>4340.0</v>
      </c>
      <c r="D823" s="10" t="s">
        <v>156</v>
      </c>
      <c r="E823" s="11">
        <v>120.0</v>
      </c>
      <c r="F823" s="10" t="s">
        <v>21</v>
      </c>
      <c r="G823" s="28">
        <f t="shared" si="1"/>
        <v>2</v>
      </c>
    </row>
    <row r="824" hidden="1">
      <c r="A824" s="9">
        <v>44754.0</v>
      </c>
      <c r="B824" s="10" t="s">
        <v>97</v>
      </c>
      <c r="C824" s="10">
        <v>8041.0</v>
      </c>
      <c r="D824" s="10" t="s">
        <v>162</v>
      </c>
      <c r="E824" s="11">
        <v>130.0</v>
      </c>
      <c r="F824" s="10" t="s">
        <v>18</v>
      </c>
      <c r="G824" s="28">
        <f t="shared" si="1"/>
        <v>3</v>
      </c>
    </row>
    <row r="825" hidden="1">
      <c r="A825" s="9">
        <v>44755.0</v>
      </c>
      <c r="B825" s="10" t="s">
        <v>97</v>
      </c>
      <c r="C825" s="10">
        <v>8345.0</v>
      </c>
      <c r="D825" s="10" t="s">
        <v>166</v>
      </c>
      <c r="E825" s="11">
        <v>200.0</v>
      </c>
      <c r="F825" s="10" t="s">
        <v>14</v>
      </c>
      <c r="G825" s="28">
        <f t="shared" si="1"/>
        <v>4</v>
      </c>
    </row>
    <row r="826" hidden="1">
      <c r="A826" s="9">
        <v>44756.0</v>
      </c>
      <c r="B826" s="10" t="s">
        <v>97</v>
      </c>
      <c r="C826" s="10" t="s">
        <v>103</v>
      </c>
      <c r="D826" s="10" t="s">
        <v>156</v>
      </c>
      <c r="E826" s="11">
        <v>120.0</v>
      </c>
      <c r="F826" s="10" t="s">
        <v>21</v>
      </c>
      <c r="G826" s="28">
        <f t="shared" si="1"/>
        <v>5</v>
      </c>
    </row>
    <row r="827" hidden="1">
      <c r="A827" s="9">
        <v>44757.0</v>
      </c>
      <c r="B827" s="10" t="s">
        <v>97</v>
      </c>
      <c r="C827" s="10" t="s">
        <v>239</v>
      </c>
      <c r="D827" s="10" t="s">
        <v>159</v>
      </c>
      <c r="E827" s="11">
        <v>90.0</v>
      </c>
      <c r="F827" s="10" t="s">
        <v>160</v>
      </c>
      <c r="G827" s="28">
        <f t="shared" si="1"/>
        <v>6</v>
      </c>
    </row>
    <row r="828" hidden="1">
      <c r="A828" s="9">
        <v>44758.0</v>
      </c>
      <c r="B828" s="10" t="s">
        <v>97</v>
      </c>
      <c r="C828" s="10">
        <v>6145.0</v>
      </c>
      <c r="D828" s="10" t="s">
        <v>156</v>
      </c>
      <c r="E828" s="11">
        <v>120.0</v>
      </c>
      <c r="F828" s="10" t="s">
        <v>21</v>
      </c>
      <c r="G828" s="28">
        <f t="shared" si="1"/>
        <v>7</v>
      </c>
    </row>
    <row r="829" hidden="1">
      <c r="A829" s="9">
        <v>44759.0</v>
      </c>
      <c r="B829" s="10" t="s">
        <v>97</v>
      </c>
      <c r="C829" s="10">
        <v>5049.0</v>
      </c>
      <c r="D829" s="10" t="s">
        <v>156</v>
      </c>
      <c r="E829" s="11">
        <v>120.0</v>
      </c>
      <c r="F829" s="10" t="s">
        <v>21</v>
      </c>
      <c r="G829" s="28">
        <f t="shared" si="1"/>
        <v>1</v>
      </c>
    </row>
    <row r="830" hidden="1">
      <c r="A830" s="9">
        <v>44760.0</v>
      </c>
      <c r="B830" s="10" t="s">
        <v>97</v>
      </c>
      <c r="C830" s="10">
        <v>1342.0</v>
      </c>
      <c r="D830" s="10" t="s">
        <v>156</v>
      </c>
      <c r="E830" s="11">
        <v>120.0</v>
      </c>
      <c r="F830" s="10" t="s">
        <v>21</v>
      </c>
      <c r="G830" s="28">
        <f t="shared" si="1"/>
        <v>2</v>
      </c>
    </row>
    <row r="831" hidden="1">
      <c r="A831" s="9">
        <v>44761.0</v>
      </c>
      <c r="B831" s="10" t="s">
        <v>97</v>
      </c>
      <c r="C831" s="10" t="s">
        <v>107</v>
      </c>
      <c r="D831" s="10" t="s">
        <v>155</v>
      </c>
      <c r="E831" s="11">
        <v>220.0</v>
      </c>
      <c r="F831" s="10" t="s">
        <v>18</v>
      </c>
      <c r="G831" s="28">
        <f t="shared" si="1"/>
        <v>3</v>
      </c>
    </row>
    <row r="832" hidden="1">
      <c r="A832" s="9">
        <v>44762.0</v>
      </c>
      <c r="B832" s="10" t="s">
        <v>97</v>
      </c>
      <c r="C832" s="10">
        <v>8247.0</v>
      </c>
      <c r="D832" s="10" t="s">
        <v>161</v>
      </c>
      <c r="E832" s="11">
        <v>240.0</v>
      </c>
      <c r="F832" s="10" t="s">
        <v>21</v>
      </c>
      <c r="G832" s="28">
        <f t="shared" si="1"/>
        <v>4</v>
      </c>
    </row>
    <row r="833" hidden="1">
      <c r="A833" s="9">
        <v>44763.0</v>
      </c>
      <c r="B833" s="10" t="s">
        <v>97</v>
      </c>
      <c r="C833" s="10" t="s">
        <v>170</v>
      </c>
      <c r="D833" s="10" t="s">
        <v>166</v>
      </c>
      <c r="E833" s="11">
        <v>200.0</v>
      </c>
      <c r="F833" s="10" t="s">
        <v>14</v>
      </c>
      <c r="G833" s="28">
        <f t="shared" si="1"/>
        <v>5</v>
      </c>
    </row>
    <row r="834" hidden="1">
      <c r="A834" s="9">
        <v>44764.0</v>
      </c>
      <c r="B834" s="10" t="s">
        <v>97</v>
      </c>
      <c r="C834" s="10" t="s">
        <v>111</v>
      </c>
      <c r="D834" s="10" t="s">
        <v>159</v>
      </c>
      <c r="E834" s="11">
        <v>90.0</v>
      </c>
      <c r="F834" s="10" t="s">
        <v>160</v>
      </c>
      <c r="G834" s="28">
        <f t="shared" si="1"/>
        <v>6</v>
      </c>
    </row>
    <row r="835" hidden="1">
      <c r="A835" s="9">
        <v>44765.0</v>
      </c>
      <c r="B835" s="10" t="s">
        <v>97</v>
      </c>
      <c r="C835" s="10" t="s">
        <v>272</v>
      </c>
      <c r="D835" s="10" t="s">
        <v>153</v>
      </c>
      <c r="E835" s="11">
        <v>220.0</v>
      </c>
      <c r="F835" s="10" t="s">
        <v>12</v>
      </c>
      <c r="G835" s="28">
        <f t="shared" si="1"/>
        <v>7</v>
      </c>
    </row>
    <row r="836" hidden="1">
      <c r="A836" s="9">
        <v>44766.0</v>
      </c>
      <c r="B836" s="10" t="s">
        <v>97</v>
      </c>
      <c r="C836" s="10" t="s">
        <v>172</v>
      </c>
      <c r="D836" s="10" t="s">
        <v>166</v>
      </c>
      <c r="E836" s="11">
        <v>200.0</v>
      </c>
      <c r="F836" s="10" t="s">
        <v>14</v>
      </c>
      <c r="G836" s="28">
        <f t="shared" si="1"/>
        <v>1</v>
      </c>
    </row>
    <row r="837" hidden="1">
      <c r="A837" s="9">
        <v>44767.0</v>
      </c>
      <c r="B837" s="10" t="s">
        <v>97</v>
      </c>
      <c r="C837" s="10" t="s">
        <v>112</v>
      </c>
      <c r="D837" s="10" t="s">
        <v>158</v>
      </c>
      <c r="E837" s="11">
        <v>200.0</v>
      </c>
      <c r="F837" s="10" t="s">
        <v>14</v>
      </c>
      <c r="G837" s="28">
        <f t="shared" si="1"/>
        <v>2</v>
      </c>
    </row>
    <row r="838" hidden="1">
      <c r="A838" s="9">
        <v>44768.0</v>
      </c>
      <c r="B838" s="10" t="s">
        <v>97</v>
      </c>
      <c r="C838" s="10" t="s">
        <v>209</v>
      </c>
      <c r="D838" s="10" t="s">
        <v>159</v>
      </c>
      <c r="E838" s="11">
        <v>90.0</v>
      </c>
      <c r="F838" s="10" t="s">
        <v>160</v>
      </c>
      <c r="G838" s="28">
        <f t="shared" si="1"/>
        <v>3</v>
      </c>
    </row>
    <row r="839" hidden="1">
      <c r="A839" s="9">
        <v>44769.0</v>
      </c>
      <c r="B839" s="10" t="s">
        <v>97</v>
      </c>
      <c r="C839" s="10" t="s">
        <v>263</v>
      </c>
      <c r="D839" s="10" t="s">
        <v>159</v>
      </c>
      <c r="E839" s="11">
        <v>90.0</v>
      </c>
      <c r="F839" s="10" t="s">
        <v>160</v>
      </c>
      <c r="G839" s="28">
        <f t="shared" si="1"/>
        <v>4</v>
      </c>
    </row>
    <row r="840" hidden="1">
      <c r="A840" s="9">
        <v>44770.0</v>
      </c>
      <c r="B840" s="10" t="s">
        <v>114</v>
      </c>
      <c r="C840" s="10">
        <v>5043.0</v>
      </c>
      <c r="D840" s="10" t="s">
        <v>161</v>
      </c>
      <c r="E840" s="11">
        <v>240.0</v>
      </c>
      <c r="F840" s="10" t="s">
        <v>21</v>
      </c>
      <c r="G840" s="28">
        <f t="shared" si="1"/>
        <v>5</v>
      </c>
    </row>
    <row r="841" hidden="1">
      <c r="A841" s="9">
        <v>44771.0</v>
      </c>
      <c r="B841" s="10" t="s">
        <v>114</v>
      </c>
      <c r="C841" s="10">
        <v>5043.0</v>
      </c>
      <c r="D841" s="10" t="s">
        <v>150</v>
      </c>
      <c r="E841" s="11">
        <v>230.0</v>
      </c>
      <c r="F841" s="10" t="s">
        <v>21</v>
      </c>
      <c r="G841" s="28">
        <f t="shared" si="1"/>
        <v>6</v>
      </c>
    </row>
    <row r="842" hidden="1">
      <c r="A842" s="9">
        <v>44772.0</v>
      </c>
      <c r="B842" s="10" t="s">
        <v>114</v>
      </c>
      <c r="C842" s="10">
        <v>5043.0</v>
      </c>
      <c r="D842" s="10" t="s">
        <v>158</v>
      </c>
      <c r="E842" s="11">
        <v>200.0</v>
      </c>
      <c r="F842" s="10" t="s">
        <v>14</v>
      </c>
      <c r="G842" s="28">
        <f t="shared" si="1"/>
        <v>7</v>
      </c>
    </row>
    <row r="843" hidden="1">
      <c r="A843" s="9">
        <v>44773.0</v>
      </c>
      <c r="B843" s="10" t="s">
        <v>114</v>
      </c>
      <c r="C843" s="10">
        <v>5043.0</v>
      </c>
      <c r="D843" s="10" t="s">
        <v>166</v>
      </c>
      <c r="E843" s="11">
        <v>200.0</v>
      </c>
      <c r="F843" s="10" t="s">
        <v>14</v>
      </c>
      <c r="G843" s="28">
        <f t="shared" si="1"/>
        <v>1</v>
      </c>
    </row>
    <row r="844" hidden="1">
      <c r="A844" s="9">
        <v>44774.0</v>
      </c>
      <c r="B844" s="10" t="s">
        <v>114</v>
      </c>
      <c r="C844" s="10">
        <v>5043.0</v>
      </c>
      <c r="D844" s="10" t="s">
        <v>153</v>
      </c>
      <c r="E844" s="11">
        <v>220.0</v>
      </c>
      <c r="F844" s="10" t="s">
        <v>12</v>
      </c>
      <c r="G844" s="28">
        <f t="shared" si="1"/>
        <v>2</v>
      </c>
    </row>
    <row r="845" hidden="1">
      <c r="A845" s="9">
        <v>44775.0</v>
      </c>
      <c r="B845" s="10" t="s">
        <v>114</v>
      </c>
      <c r="C845" s="10">
        <v>5043.0</v>
      </c>
      <c r="D845" s="10" t="s">
        <v>152</v>
      </c>
      <c r="E845" s="11">
        <v>250.0</v>
      </c>
      <c r="F845" s="10" t="s">
        <v>21</v>
      </c>
      <c r="G845" s="28">
        <f t="shared" si="1"/>
        <v>3</v>
      </c>
    </row>
    <row r="846" hidden="1">
      <c r="A846" s="9">
        <v>44776.0</v>
      </c>
      <c r="B846" s="10" t="s">
        <v>115</v>
      </c>
      <c r="C846" s="10" t="s">
        <v>174</v>
      </c>
      <c r="D846" s="10" t="s">
        <v>150</v>
      </c>
      <c r="E846" s="11">
        <v>230.0</v>
      </c>
      <c r="F846" s="10" t="s">
        <v>21</v>
      </c>
      <c r="G846" s="28">
        <f t="shared" si="1"/>
        <v>4</v>
      </c>
    </row>
    <row r="847" hidden="1">
      <c r="A847" s="9">
        <v>44777.0</v>
      </c>
      <c r="B847" s="10" t="s">
        <v>115</v>
      </c>
      <c r="C847" s="16">
        <v>9.0E42</v>
      </c>
      <c r="D847" s="10" t="s">
        <v>153</v>
      </c>
      <c r="E847" s="11">
        <v>220.0</v>
      </c>
      <c r="F847" s="10" t="s">
        <v>12</v>
      </c>
      <c r="G847" s="28">
        <f t="shared" si="1"/>
        <v>5</v>
      </c>
    </row>
    <row r="848" hidden="1">
      <c r="A848" s="9">
        <v>44778.0</v>
      </c>
      <c r="B848" s="10" t="s">
        <v>115</v>
      </c>
      <c r="C848" s="10" t="s">
        <v>118</v>
      </c>
      <c r="D848" s="10" t="s">
        <v>166</v>
      </c>
      <c r="E848" s="11">
        <v>200.0</v>
      </c>
      <c r="F848" s="10" t="s">
        <v>14</v>
      </c>
      <c r="G848" s="28">
        <f t="shared" si="1"/>
        <v>6</v>
      </c>
    </row>
    <row r="849" hidden="1">
      <c r="A849" s="9">
        <v>44779.0</v>
      </c>
      <c r="B849" s="10" t="s">
        <v>115</v>
      </c>
      <c r="C849" s="10" t="s">
        <v>119</v>
      </c>
      <c r="D849" s="10" t="s">
        <v>150</v>
      </c>
      <c r="E849" s="11">
        <v>230.0</v>
      </c>
      <c r="F849" s="10" t="s">
        <v>21</v>
      </c>
      <c r="G849" s="28">
        <f t="shared" si="1"/>
        <v>7</v>
      </c>
    </row>
    <row r="850" hidden="1">
      <c r="A850" s="9">
        <v>44780.0</v>
      </c>
      <c r="B850" s="10" t="s">
        <v>115</v>
      </c>
      <c r="C850" s="10" t="s">
        <v>121</v>
      </c>
      <c r="D850" s="10" t="s">
        <v>152</v>
      </c>
      <c r="E850" s="11">
        <v>250.0</v>
      </c>
      <c r="F850" s="10" t="s">
        <v>21</v>
      </c>
      <c r="G850" s="28">
        <f t="shared" si="1"/>
        <v>1</v>
      </c>
    </row>
    <row r="851" hidden="1">
      <c r="A851" s="9">
        <v>44781.0</v>
      </c>
      <c r="B851" s="10" t="s">
        <v>115</v>
      </c>
      <c r="C851" s="10" t="s">
        <v>176</v>
      </c>
      <c r="D851" s="10" t="s">
        <v>162</v>
      </c>
      <c r="E851" s="11">
        <v>130.0</v>
      </c>
      <c r="F851" s="10" t="s">
        <v>18</v>
      </c>
      <c r="G851" s="28">
        <f t="shared" si="1"/>
        <v>2</v>
      </c>
    </row>
    <row r="852" hidden="1">
      <c r="A852" s="9">
        <v>44782.0</v>
      </c>
      <c r="B852" s="10" t="s">
        <v>122</v>
      </c>
      <c r="C852" s="10" t="s">
        <v>273</v>
      </c>
      <c r="D852" s="10" t="s">
        <v>156</v>
      </c>
      <c r="E852" s="11">
        <v>120.0</v>
      </c>
      <c r="F852" s="10" t="s">
        <v>21</v>
      </c>
      <c r="G852" s="28">
        <f t="shared" si="1"/>
        <v>3</v>
      </c>
    </row>
    <row r="853" hidden="1">
      <c r="A853" s="9">
        <v>44783.0</v>
      </c>
      <c r="B853" s="10" t="s">
        <v>122</v>
      </c>
      <c r="C853" s="10" t="s">
        <v>273</v>
      </c>
      <c r="D853" s="10" t="s">
        <v>153</v>
      </c>
      <c r="E853" s="11">
        <v>220.0</v>
      </c>
      <c r="F853" s="10" t="s">
        <v>12</v>
      </c>
      <c r="G853" s="28">
        <f t="shared" si="1"/>
        <v>4</v>
      </c>
    </row>
    <row r="854" hidden="1">
      <c r="A854" s="9">
        <v>44784.0</v>
      </c>
      <c r="B854" s="10" t="s">
        <v>122</v>
      </c>
      <c r="C854" s="10" t="s">
        <v>123</v>
      </c>
      <c r="D854" s="10" t="s">
        <v>166</v>
      </c>
      <c r="E854" s="11">
        <v>200.0</v>
      </c>
      <c r="F854" s="10" t="s">
        <v>14</v>
      </c>
      <c r="G854" s="28">
        <f t="shared" si="1"/>
        <v>5</v>
      </c>
    </row>
    <row r="855" hidden="1">
      <c r="A855" s="9">
        <v>44785.0</v>
      </c>
      <c r="B855" s="10" t="s">
        <v>122</v>
      </c>
      <c r="C855" s="10" t="s">
        <v>179</v>
      </c>
      <c r="D855" s="10" t="s">
        <v>166</v>
      </c>
      <c r="E855" s="11">
        <v>200.0</v>
      </c>
      <c r="F855" s="10" t="s">
        <v>14</v>
      </c>
      <c r="G855" s="28">
        <f t="shared" si="1"/>
        <v>6</v>
      </c>
    </row>
    <row r="856" hidden="1">
      <c r="A856" s="9">
        <v>44786.0</v>
      </c>
      <c r="B856" s="10" t="s">
        <v>122</v>
      </c>
      <c r="C856" s="10" t="s">
        <v>125</v>
      </c>
      <c r="D856" s="10" t="s">
        <v>153</v>
      </c>
      <c r="E856" s="11">
        <v>220.0</v>
      </c>
      <c r="F856" s="10" t="s">
        <v>12</v>
      </c>
      <c r="G856" s="28">
        <f t="shared" si="1"/>
        <v>7</v>
      </c>
    </row>
    <row r="857" hidden="1">
      <c r="A857" s="9">
        <v>44787.0</v>
      </c>
      <c r="B857" s="10" t="s">
        <v>122</v>
      </c>
      <c r="C857" s="10" t="s">
        <v>128</v>
      </c>
      <c r="D857" s="10" t="s">
        <v>158</v>
      </c>
      <c r="E857" s="11">
        <v>200.0</v>
      </c>
      <c r="F857" s="10" t="s">
        <v>14</v>
      </c>
      <c r="G857" s="28">
        <f t="shared" si="1"/>
        <v>1</v>
      </c>
    </row>
    <row r="858" hidden="1">
      <c r="A858" s="9">
        <v>44788.0</v>
      </c>
      <c r="B858" s="10" t="s">
        <v>15</v>
      </c>
      <c r="C858" s="10" t="s">
        <v>245</v>
      </c>
      <c r="D858" s="10" t="s">
        <v>156</v>
      </c>
      <c r="E858" s="11">
        <v>120.0</v>
      </c>
      <c r="F858" s="10" t="s">
        <v>21</v>
      </c>
      <c r="G858" s="28">
        <f t="shared" si="1"/>
        <v>2</v>
      </c>
    </row>
    <row r="859" hidden="1">
      <c r="A859" s="9">
        <v>44789.0</v>
      </c>
      <c r="B859" s="10" t="s">
        <v>15</v>
      </c>
      <c r="C859" s="10" t="s">
        <v>216</v>
      </c>
      <c r="D859" s="10" t="s">
        <v>153</v>
      </c>
      <c r="E859" s="11">
        <v>220.0</v>
      </c>
      <c r="F859" s="10" t="s">
        <v>12</v>
      </c>
      <c r="G859" s="28">
        <f t="shared" si="1"/>
        <v>3</v>
      </c>
    </row>
    <row r="860" hidden="1">
      <c r="A860" s="9">
        <v>44790.0</v>
      </c>
      <c r="B860" s="10" t="s">
        <v>15</v>
      </c>
      <c r="C860" s="10" t="s">
        <v>130</v>
      </c>
      <c r="D860" s="10" t="s">
        <v>161</v>
      </c>
      <c r="E860" s="11">
        <v>240.0</v>
      </c>
      <c r="F860" s="10" t="s">
        <v>21</v>
      </c>
      <c r="G860" s="28">
        <f t="shared" si="1"/>
        <v>4</v>
      </c>
    </row>
    <row r="861" hidden="1">
      <c r="A861" s="9">
        <v>44791.0</v>
      </c>
      <c r="B861" s="10" t="s">
        <v>15</v>
      </c>
      <c r="C861" s="10" t="s">
        <v>181</v>
      </c>
      <c r="D861" s="10" t="s">
        <v>162</v>
      </c>
      <c r="E861" s="11">
        <v>130.0</v>
      </c>
      <c r="F861" s="10" t="s">
        <v>18</v>
      </c>
      <c r="G861" s="28">
        <f t="shared" si="1"/>
        <v>5</v>
      </c>
    </row>
    <row r="862" hidden="1">
      <c r="A862" s="9">
        <v>44792.0</v>
      </c>
      <c r="B862" s="10" t="s">
        <v>15</v>
      </c>
      <c r="C862" s="10" t="s">
        <v>131</v>
      </c>
      <c r="D862" s="10" t="s">
        <v>161</v>
      </c>
      <c r="E862" s="11">
        <v>240.0</v>
      </c>
      <c r="F862" s="10" t="s">
        <v>21</v>
      </c>
      <c r="G862" s="28">
        <f t="shared" si="1"/>
        <v>6</v>
      </c>
    </row>
    <row r="863" hidden="1">
      <c r="A863" s="9">
        <v>44793.0</v>
      </c>
      <c r="B863" s="10" t="s">
        <v>15</v>
      </c>
      <c r="C863" s="10" t="s">
        <v>132</v>
      </c>
      <c r="D863" s="10" t="s">
        <v>166</v>
      </c>
      <c r="E863" s="11">
        <v>200.0</v>
      </c>
      <c r="F863" s="10" t="s">
        <v>14</v>
      </c>
      <c r="G863" s="28">
        <f t="shared" si="1"/>
        <v>7</v>
      </c>
    </row>
    <row r="864" hidden="1">
      <c r="A864" s="9">
        <v>44794.0</v>
      </c>
      <c r="B864" s="10" t="s">
        <v>15</v>
      </c>
      <c r="C864" s="16">
        <v>5.0E49</v>
      </c>
      <c r="D864" s="10" t="s">
        <v>166</v>
      </c>
      <c r="E864" s="11">
        <v>200.0</v>
      </c>
      <c r="F864" s="10" t="s">
        <v>14</v>
      </c>
      <c r="G864" s="28">
        <f t="shared" si="1"/>
        <v>1</v>
      </c>
    </row>
    <row r="865" hidden="1">
      <c r="A865" s="9">
        <v>44795.0</v>
      </c>
      <c r="B865" s="10" t="s">
        <v>15</v>
      </c>
      <c r="C865" s="16">
        <v>5.0E49</v>
      </c>
      <c r="D865" s="10" t="s">
        <v>156</v>
      </c>
      <c r="E865" s="11">
        <v>120.0</v>
      </c>
      <c r="F865" s="10" t="s">
        <v>21</v>
      </c>
      <c r="G865" s="28">
        <f t="shared" si="1"/>
        <v>2</v>
      </c>
    </row>
    <row r="866" hidden="1">
      <c r="A866" s="9">
        <v>44796.0</v>
      </c>
      <c r="B866" s="10" t="s">
        <v>15</v>
      </c>
      <c r="C866" s="10" t="s">
        <v>124</v>
      </c>
      <c r="D866" s="10" t="s">
        <v>156</v>
      </c>
      <c r="E866" s="11">
        <v>120.0</v>
      </c>
      <c r="F866" s="10" t="s">
        <v>21</v>
      </c>
      <c r="G866" s="28">
        <f t="shared" si="1"/>
        <v>3</v>
      </c>
    </row>
    <row r="867" hidden="1">
      <c r="A867" s="9">
        <v>44797.0</v>
      </c>
      <c r="B867" s="10" t="s">
        <v>15</v>
      </c>
      <c r="C867" s="10" t="s">
        <v>133</v>
      </c>
      <c r="D867" s="10" t="s">
        <v>162</v>
      </c>
      <c r="E867" s="11">
        <v>130.0</v>
      </c>
      <c r="F867" s="10" t="s">
        <v>18</v>
      </c>
      <c r="G867" s="28">
        <f t="shared" si="1"/>
        <v>4</v>
      </c>
    </row>
    <row r="868" hidden="1">
      <c r="A868" s="9">
        <v>44798.0</v>
      </c>
      <c r="B868" s="10" t="s">
        <v>15</v>
      </c>
      <c r="C868" s="10" t="s">
        <v>134</v>
      </c>
      <c r="D868" s="10" t="s">
        <v>150</v>
      </c>
      <c r="E868" s="11">
        <v>230.0</v>
      </c>
      <c r="F868" s="10" t="s">
        <v>21</v>
      </c>
      <c r="G868" s="28">
        <f t="shared" si="1"/>
        <v>5</v>
      </c>
    </row>
    <row r="869" hidden="1">
      <c r="A869" s="9">
        <v>44799.0</v>
      </c>
      <c r="B869" s="10" t="s">
        <v>15</v>
      </c>
      <c r="C869" s="10" t="s">
        <v>219</v>
      </c>
      <c r="D869" s="10" t="s">
        <v>150</v>
      </c>
      <c r="E869" s="11">
        <v>230.0</v>
      </c>
      <c r="F869" s="10" t="s">
        <v>21</v>
      </c>
      <c r="G869" s="28">
        <f t="shared" si="1"/>
        <v>6</v>
      </c>
    </row>
    <row r="870" hidden="1">
      <c r="A870" s="9">
        <v>44800.0</v>
      </c>
      <c r="B870" s="10" t="s">
        <v>15</v>
      </c>
      <c r="C870" s="10" t="s">
        <v>219</v>
      </c>
      <c r="D870" s="10" t="s">
        <v>156</v>
      </c>
      <c r="E870" s="11">
        <v>120.0</v>
      </c>
      <c r="F870" s="10" t="s">
        <v>21</v>
      </c>
      <c r="G870" s="28">
        <f t="shared" si="1"/>
        <v>7</v>
      </c>
    </row>
    <row r="871" hidden="1">
      <c r="A871" s="9">
        <v>44801.0</v>
      </c>
      <c r="B871" s="10" t="s">
        <v>15</v>
      </c>
      <c r="C871" s="10" t="s">
        <v>135</v>
      </c>
      <c r="D871" s="10" t="s">
        <v>152</v>
      </c>
      <c r="E871" s="11">
        <v>250.0</v>
      </c>
      <c r="F871" s="10" t="s">
        <v>21</v>
      </c>
      <c r="G871" s="28">
        <f t="shared" si="1"/>
        <v>1</v>
      </c>
    </row>
    <row r="872" hidden="1">
      <c r="A872" s="9">
        <v>44802.0</v>
      </c>
      <c r="B872" s="10" t="s">
        <v>15</v>
      </c>
      <c r="C872" s="10" t="s">
        <v>135</v>
      </c>
      <c r="D872" s="10" t="s">
        <v>155</v>
      </c>
      <c r="E872" s="11">
        <v>220.0</v>
      </c>
      <c r="F872" s="10" t="s">
        <v>18</v>
      </c>
      <c r="G872" s="28">
        <f t="shared" si="1"/>
        <v>2</v>
      </c>
    </row>
    <row r="873" hidden="1">
      <c r="A873" s="9">
        <v>44803.0</v>
      </c>
      <c r="B873" s="10" t="s">
        <v>15</v>
      </c>
      <c r="C873" s="10" t="s">
        <v>220</v>
      </c>
      <c r="D873" s="10" t="s">
        <v>156</v>
      </c>
      <c r="E873" s="11">
        <v>120.0</v>
      </c>
      <c r="F873" s="10" t="s">
        <v>21</v>
      </c>
      <c r="G873" s="28">
        <f t="shared" si="1"/>
        <v>3</v>
      </c>
    </row>
    <row r="874" hidden="1">
      <c r="A874" s="9">
        <v>44804.0</v>
      </c>
      <c r="B874" s="10" t="s">
        <v>15</v>
      </c>
      <c r="C874" s="10">
        <v>1344.0</v>
      </c>
      <c r="D874" s="10" t="s">
        <v>166</v>
      </c>
      <c r="E874" s="11">
        <v>200.0</v>
      </c>
      <c r="F874" s="10" t="s">
        <v>14</v>
      </c>
      <c r="G874" s="28">
        <f t="shared" si="1"/>
        <v>4</v>
      </c>
    </row>
    <row r="875" hidden="1">
      <c r="A875" s="9">
        <v>44805.0</v>
      </c>
      <c r="B875" s="10" t="s">
        <v>15</v>
      </c>
      <c r="C875" s="10">
        <v>1546.0</v>
      </c>
      <c r="D875" s="10" t="s">
        <v>159</v>
      </c>
      <c r="E875" s="11">
        <v>90.0</v>
      </c>
      <c r="F875" s="10" t="s">
        <v>160</v>
      </c>
      <c r="G875" s="28">
        <f t="shared" si="1"/>
        <v>5</v>
      </c>
    </row>
    <row r="876" hidden="1">
      <c r="A876" s="9">
        <v>44806.0</v>
      </c>
      <c r="B876" s="10" t="s">
        <v>15</v>
      </c>
      <c r="C876" s="10" t="s">
        <v>136</v>
      </c>
      <c r="D876" s="10" t="s">
        <v>156</v>
      </c>
      <c r="E876" s="11">
        <v>120.0</v>
      </c>
      <c r="F876" s="10" t="s">
        <v>21</v>
      </c>
      <c r="G876" s="28">
        <f t="shared" si="1"/>
        <v>6</v>
      </c>
    </row>
    <row r="877" hidden="1">
      <c r="A877" s="9">
        <v>44807.0</v>
      </c>
      <c r="B877" s="10" t="s">
        <v>15</v>
      </c>
      <c r="C877" s="10" t="s">
        <v>221</v>
      </c>
      <c r="D877" s="10" t="s">
        <v>153</v>
      </c>
      <c r="E877" s="11">
        <v>220.0</v>
      </c>
      <c r="F877" s="10" t="s">
        <v>12</v>
      </c>
      <c r="G877" s="28">
        <f t="shared" si="1"/>
        <v>7</v>
      </c>
    </row>
    <row r="878" hidden="1">
      <c r="A878" s="9">
        <v>44808.0</v>
      </c>
      <c r="B878" s="10" t="s">
        <v>15</v>
      </c>
      <c r="C878" s="10" t="s">
        <v>220</v>
      </c>
      <c r="D878" s="10" t="s">
        <v>158</v>
      </c>
      <c r="E878" s="11">
        <v>200.0</v>
      </c>
      <c r="F878" s="10" t="s">
        <v>14</v>
      </c>
      <c r="G878" s="28">
        <f t="shared" si="1"/>
        <v>1</v>
      </c>
    </row>
    <row r="879" hidden="1">
      <c r="A879" s="9">
        <v>44809.0</v>
      </c>
      <c r="B879" s="10" t="s">
        <v>15</v>
      </c>
      <c r="C879" s="10" t="s">
        <v>220</v>
      </c>
      <c r="D879" s="10" t="s">
        <v>156</v>
      </c>
      <c r="E879" s="11">
        <v>120.0</v>
      </c>
      <c r="F879" s="10" t="s">
        <v>21</v>
      </c>
      <c r="G879" s="28">
        <f t="shared" si="1"/>
        <v>2</v>
      </c>
    </row>
    <row r="880" hidden="1">
      <c r="A880" s="9">
        <v>44810.0</v>
      </c>
      <c r="B880" s="10" t="s">
        <v>15</v>
      </c>
      <c r="C880" s="10" t="s">
        <v>182</v>
      </c>
      <c r="D880" s="10" t="s">
        <v>159</v>
      </c>
      <c r="E880" s="11">
        <v>90.0</v>
      </c>
      <c r="F880" s="10" t="s">
        <v>160</v>
      </c>
      <c r="G880" s="28">
        <f t="shared" si="1"/>
        <v>3</v>
      </c>
    </row>
    <row r="881" hidden="1">
      <c r="A881" s="9">
        <v>44811.0</v>
      </c>
      <c r="B881" s="10" t="s">
        <v>15</v>
      </c>
      <c r="C881" s="10" t="s">
        <v>274</v>
      </c>
      <c r="D881" s="10" t="s">
        <v>153</v>
      </c>
      <c r="E881" s="11">
        <v>220.0</v>
      </c>
      <c r="F881" s="10" t="s">
        <v>12</v>
      </c>
      <c r="G881" s="28">
        <f t="shared" si="1"/>
        <v>4</v>
      </c>
    </row>
    <row r="882" hidden="1">
      <c r="A882" s="9">
        <v>44812.0</v>
      </c>
      <c r="B882" s="10" t="s">
        <v>15</v>
      </c>
      <c r="C882" s="10" t="s">
        <v>274</v>
      </c>
      <c r="D882" s="10" t="s">
        <v>155</v>
      </c>
      <c r="E882" s="11">
        <v>220.0</v>
      </c>
      <c r="F882" s="10" t="s">
        <v>18</v>
      </c>
      <c r="G882" s="28">
        <f t="shared" si="1"/>
        <v>5</v>
      </c>
    </row>
    <row r="883" hidden="1">
      <c r="A883" s="9">
        <v>44813.0</v>
      </c>
      <c r="B883" s="10" t="s">
        <v>15</v>
      </c>
      <c r="C883" s="10">
        <v>3446.0</v>
      </c>
      <c r="D883" s="10" t="s">
        <v>158</v>
      </c>
      <c r="E883" s="11">
        <v>200.0</v>
      </c>
      <c r="F883" s="10" t="s">
        <v>14</v>
      </c>
      <c r="G883" s="28">
        <f t="shared" si="1"/>
        <v>6</v>
      </c>
    </row>
    <row r="884" hidden="1">
      <c r="A884" s="9">
        <v>44814.0</v>
      </c>
      <c r="B884" s="10" t="s">
        <v>15</v>
      </c>
      <c r="C884" s="10" t="s">
        <v>183</v>
      </c>
      <c r="D884" s="10" t="s">
        <v>152</v>
      </c>
      <c r="E884" s="11">
        <v>250.0</v>
      </c>
      <c r="F884" s="10" t="s">
        <v>21</v>
      </c>
      <c r="G884" s="28">
        <f t="shared" si="1"/>
        <v>7</v>
      </c>
    </row>
    <row r="885" hidden="1">
      <c r="A885" s="9">
        <v>44815.0</v>
      </c>
      <c r="B885" s="10" t="s">
        <v>15</v>
      </c>
      <c r="C885" s="10" t="s">
        <v>246</v>
      </c>
      <c r="D885" s="10" t="s">
        <v>156</v>
      </c>
      <c r="E885" s="11">
        <v>120.0</v>
      </c>
      <c r="F885" s="10" t="s">
        <v>21</v>
      </c>
      <c r="G885" s="28">
        <f t="shared" si="1"/>
        <v>1</v>
      </c>
    </row>
    <row r="886" hidden="1">
      <c r="A886" s="9">
        <v>44816.0</v>
      </c>
      <c r="B886" s="10" t="s">
        <v>15</v>
      </c>
      <c r="C886" s="10" t="s">
        <v>137</v>
      </c>
      <c r="D886" s="10" t="s">
        <v>150</v>
      </c>
      <c r="E886" s="11">
        <v>230.0</v>
      </c>
      <c r="F886" s="10" t="s">
        <v>21</v>
      </c>
      <c r="G886" s="28">
        <f t="shared" si="1"/>
        <v>2</v>
      </c>
    </row>
    <row r="887" hidden="1">
      <c r="A887" s="9">
        <v>44817.0</v>
      </c>
      <c r="B887" s="10" t="s">
        <v>15</v>
      </c>
      <c r="C887" s="10" t="s">
        <v>111</v>
      </c>
      <c r="D887" s="10" t="s">
        <v>156</v>
      </c>
      <c r="E887" s="11">
        <v>120.0</v>
      </c>
      <c r="F887" s="10" t="s">
        <v>21</v>
      </c>
      <c r="G887" s="28">
        <f t="shared" si="1"/>
        <v>3</v>
      </c>
    </row>
    <row r="888" hidden="1">
      <c r="A888" s="9">
        <v>44818.0</v>
      </c>
      <c r="B888" s="10" t="s">
        <v>15</v>
      </c>
      <c r="C888" s="10" t="s">
        <v>111</v>
      </c>
      <c r="D888" s="10" t="s">
        <v>153</v>
      </c>
      <c r="E888" s="11">
        <v>220.0</v>
      </c>
      <c r="F888" s="10" t="s">
        <v>12</v>
      </c>
      <c r="G888" s="28">
        <f t="shared" si="1"/>
        <v>4</v>
      </c>
    </row>
    <row r="889" hidden="1">
      <c r="A889" s="9">
        <v>44819.0</v>
      </c>
      <c r="B889" s="10" t="s">
        <v>15</v>
      </c>
      <c r="C889" s="10" t="s">
        <v>184</v>
      </c>
      <c r="D889" s="10" t="s">
        <v>153</v>
      </c>
      <c r="E889" s="11">
        <v>220.0</v>
      </c>
      <c r="F889" s="10" t="s">
        <v>12</v>
      </c>
      <c r="G889" s="28">
        <f t="shared" si="1"/>
        <v>5</v>
      </c>
    </row>
    <row r="890" hidden="1">
      <c r="A890" s="9">
        <v>44820.0</v>
      </c>
      <c r="B890" s="10" t="s">
        <v>15</v>
      </c>
      <c r="C890" s="10" t="s">
        <v>265</v>
      </c>
      <c r="D890" s="10" t="s">
        <v>156</v>
      </c>
      <c r="E890" s="11">
        <v>120.0</v>
      </c>
      <c r="F890" s="10" t="s">
        <v>21</v>
      </c>
      <c r="G890" s="28">
        <f t="shared" si="1"/>
        <v>6</v>
      </c>
    </row>
    <row r="891" hidden="1">
      <c r="A891" s="9">
        <v>44821.0</v>
      </c>
      <c r="B891" s="10" t="s">
        <v>15</v>
      </c>
      <c r="C891" s="10" t="s">
        <v>223</v>
      </c>
      <c r="D891" s="10" t="s">
        <v>159</v>
      </c>
      <c r="E891" s="11">
        <v>90.0</v>
      </c>
      <c r="F891" s="10" t="s">
        <v>160</v>
      </c>
      <c r="G891" s="28">
        <f t="shared" si="1"/>
        <v>7</v>
      </c>
    </row>
    <row r="892" hidden="1">
      <c r="A892" s="9">
        <v>44822.0</v>
      </c>
      <c r="B892" s="10" t="s">
        <v>15</v>
      </c>
      <c r="C892" s="10" t="s">
        <v>139</v>
      </c>
      <c r="D892" s="10" t="s">
        <v>152</v>
      </c>
      <c r="E892" s="11">
        <v>250.0</v>
      </c>
      <c r="F892" s="10" t="s">
        <v>21</v>
      </c>
      <c r="G892" s="28">
        <f t="shared" si="1"/>
        <v>1</v>
      </c>
    </row>
    <row r="893" hidden="1">
      <c r="A893" s="9">
        <v>44823.0</v>
      </c>
      <c r="B893" s="10" t="s">
        <v>15</v>
      </c>
      <c r="C893" s="10" t="s">
        <v>225</v>
      </c>
      <c r="D893" s="10" t="s">
        <v>156</v>
      </c>
      <c r="E893" s="11">
        <v>120.0</v>
      </c>
      <c r="F893" s="10" t="s">
        <v>21</v>
      </c>
      <c r="G893" s="28">
        <f t="shared" si="1"/>
        <v>2</v>
      </c>
    </row>
    <row r="894" hidden="1">
      <c r="A894" s="9">
        <v>44824.0</v>
      </c>
      <c r="B894" s="10" t="s">
        <v>16</v>
      </c>
      <c r="C894" s="16">
        <v>5.0E48</v>
      </c>
      <c r="D894" s="10" t="s">
        <v>152</v>
      </c>
      <c r="E894" s="11">
        <v>250.0</v>
      </c>
      <c r="F894" s="10" t="s">
        <v>21</v>
      </c>
      <c r="G894" s="28">
        <f t="shared" si="1"/>
        <v>3</v>
      </c>
    </row>
    <row r="895" hidden="1">
      <c r="A895" s="9">
        <v>44825.0</v>
      </c>
      <c r="B895" s="10" t="s">
        <v>16</v>
      </c>
      <c r="C895" s="16">
        <v>5.0E48</v>
      </c>
      <c r="D895" s="10" t="s">
        <v>155</v>
      </c>
      <c r="E895" s="11">
        <v>220.0</v>
      </c>
      <c r="F895" s="10" t="s">
        <v>18</v>
      </c>
      <c r="G895" s="28">
        <f t="shared" si="1"/>
        <v>4</v>
      </c>
    </row>
    <row r="896" hidden="1">
      <c r="A896" s="9">
        <v>44826.0</v>
      </c>
      <c r="B896" s="10" t="s">
        <v>16</v>
      </c>
      <c r="C896" s="10" t="s">
        <v>275</v>
      </c>
      <c r="D896" s="10" t="s">
        <v>159</v>
      </c>
      <c r="E896" s="11">
        <v>90.0</v>
      </c>
      <c r="F896" s="10" t="s">
        <v>160</v>
      </c>
      <c r="G896" s="28">
        <f t="shared" si="1"/>
        <v>5</v>
      </c>
    </row>
    <row r="897" hidden="1">
      <c r="A897" s="9">
        <v>44827.0</v>
      </c>
      <c r="B897" s="10" t="s">
        <v>16</v>
      </c>
      <c r="C897" s="10" t="s">
        <v>107</v>
      </c>
      <c r="D897" s="10" t="s">
        <v>159</v>
      </c>
      <c r="E897" s="11">
        <v>90.0</v>
      </c>
      <c r="F897" s="10" t="s">
        <v>160</v>
      </c>
      <c r="G897" s="28">
        <f t="shared" si="1"/>
        <v>6</v>
      </c>
    </row>
    <row r="898" hidden="1">
      <c r="A898" s="9">
        <v>44828.0</v>
      </c>
      <c r="B898" s="10" t="s">
        <v>16</v>
      </c>
      <c r="C898" s="10" t="s">
        <v>107</v>
      </c>
      <c r="D898" s="10" t="s">
        <v>152</v>
      </c>
      <c r="E898" s="11">
        <v>250.0</v>
      </c>
      <c r="F898" s="10" t="s">
        <v>21</v>
      </c>
      <c r="G898" s="28">
        <f t="shared" si="1"/>
        <v>7</v>
      </c>
    </row>
    <row r="899" hidden="1">
      <c r="A899" s="9">
        <v>44829.0</v>
      </c>
      <c r="B899" s="10" t="s">
        <v>16</v>
      </c>
      <c r="C899" s="10" t="s">
        <v>107</v>
      </c>
      <c r="D899" s="10" t="s">
        <v>155</v>
      </c>
      <c r="E899" s="11">
        <v>220.0</v>
      </c>
      <c r="F899" s="10" t="s">
        <v>18</v>
      </c>
      <c r="G899" s="28">
        <f t="shared" si="1"/>
        <v>1</v>
      </c>
    </row>
    <row r="900" hidden="1">
      <c r="A900" s="9">
        <v>44830.0</v>
      </c>
      <c r="B900" s="10" t="s">
        <v>16</v>
      </c>
      <c r="C900" s="10" t="s">
        <v>146</v>
      </c>
      <c r="D900" s="10" t="s">
        <v>159</v>
      </c>
      <c r="E900" s="11">
        <v>90.0</v>
      </c>
      <c r="F900" s="10" t="s">
        <v>160</v>
      </c>
      <c r="G900" s="28">
        <f t="shared" si="1"/>
        <v>2</v>
      </c>
    </row>
    <row r="901" hidden="1">
      <c r="A901" s="9">
        <v>44831.0</v>
      </c>
      <c r="B901" s="10" t="s">
        <v>16</v>
      </c>
      <c r="C901" s="10" t="s">
        <v>190</v>
      </c>
      <c r="D901" s="10" t="s">
        <v>152</v>
      </c>
      <c r="E901" s="11">
        <v>250.0</v>
      </c>
      <c r="F901" s="10" t="s">
        <v>21</v>
      </c>
      <c r="G901" s="28">
        <f t="shared" si="1"/>
        <v>3</v>
      </c>
    </row>
    <row r="902" hidden="1">
      <c r="A902" s="9">
        <v>44832.0</v>
      </c>
      <c r="B902" s="10" t="s">
        <v>69</v>
      </c>
      <c r="C902" s="10" t="s">
        <v>70</v>
      </c>
      <c r="D902" s="10" t="s">
        <v>152</v>
      </c>
      <c r="E902" s="11">
        <v>250.0</v>
      </c>
      <c r="F902" s="10" t="s">
        <v>21</v>
      </c>
      <c r="G902" s="28">
        <f t="shared" si="1"/>
        <v>4</v>
      </c>
    </row>
    <row r="903" hidden="1">
      <c r="A903" s="9">
        <v>44833.0</v>
      </c>
      <c r="B903" s="10" t="s">
        <v>69</v>
      </c>
      <c r="C903" s="10" t="s">
        <v>71</v>
      </c>
      <c r="D903" s="10" t="s">
        <v>150</v>
      </c>
      <c r="E903" s="11">
        <v>230.0</v>
      </c>
      <c r="F903" s="10" t="s">
        <v>21</v>
      </c>
      <c r="G903" s="28">
        <f t="shared" si="1"/>
        <v>5</v>
      </c>
    </row>
    <row r="904" hidden="1">
      <c r="A904" s="9">
        <v>44834.0</v>
      </c>
      <c r="B904" s="10" t="s">
        <v>69</v>
      </c>
      <c r="C904" s="10" t="s">
        <v>72</v>
      </c>
      <c r="D904" s="10" t="s">
        <v>166</v>
      </c>
      <c r="E904" s="11">
        <v>200.0</v>
      </c>
      <c r="F904" s="10" t="s">
        <v>14</v>
      </c>
      <c r="G904" s="28">
        <f t="shared" si="1"/>
        <v>6</v>
      </c>
    </row>
    <row r="905" hidden="1">
      <c r="A905" s="9">
        <v>44835.0</v>
      </c>
      <c r="B905" s="10" t="s">
        <v>69</v>
      </c>
      <c r="C905" s="10" t="s">
        <v>73</v>
      </c>
      <c r="D905" s="10" t="s">
        <v>162</v>
      </c>
      <c r="E905" s="11">
        <v>130.0</v>
      </c>
      <c r="F905" s="10" t="s">
        <v>18</v>
      </c>
      <c r="G905" s="28">
        <f t="shared" si="1"/>
        <v>7</v>
      </c>
    </row>
    <row r="906" hidden="1">
      <c r="A906" s="9">
        <v>44836.0</v>
      </c>
      <c r="B906" s="10" t="s">
        <v>69</v>
      </c>
      <c r="C906" s="10" t="s">
        <v>74</v>
      </c>
      <c r="D906" s="10" t="s">
        <v>150</v>
      </c>
      <c r="E906" s="11">
        <v>230.0</v>
      </c>
      <c r="F906" s="10" t="s">
        <v>21</v>
      </c>
      <c r="G906" s="28">
        <f t="shared" si="1"/>
        <v>1</v>
      </c>
    </row>
    <row r="907" hidden="1">
      <c r="A907" s="9">
        <v>44837.0</v>
      </c>
      <c r="B907" s="10" t="s">
        <v>69</v>
      </c>
      <c r="C907" s="10">
        <v>1247.0</v>
      </c>
      <c r="D907" s="10" t="s">
        <v>161</v>
      </c>
      <c r="E907" s="11">
        <v>240.0</v>
      </c>
      <c r="F907" s="10" t="s">
        <v>21</v>
      </c>
      <c r="G907" s="28">
        <f t="shared" si="1"/>
        <v>2</v>
      </c>
    </row>
    <row r="908" hidden="1">
      <c r="A908" s="9">
        <v>44838.0</v>
      </c>
      <c r="B908" s="10" t="s">
        <v>69</v>
      </c>
      <c r="C908" s="10">
        <v>2340.0</v>
      </c>
      <c r="D908" s="10" t="s">
        <v>156</v>
      </c>
      <c r="E908" s="11">
        <v>120.0</v>
      </c>
      <c r="F908" s="10" t="s">
        <v>21</v>
      </c>
      <c r="G908" s="28">
        <f t="shared" si="1"/>
        <v>3</v>
      </c>
    </row>
    <row r="909" hidden="1">
      <c r="A909" s="9">
        <v>44839.0</v>
      </c>
      <c r="B909" s="10" t="s">
        <v>69</v>
      </c>
      <c r="C909" s="10">
        <v>2440.0</v>
      </c>
      <c r="D909" s="10" t="s">
        <v>150</v>
      </c>
      <c r="E909" s="11">
        <v>230.0</v>
      </c>
      <c r="F909" s="10" t="s">
        <v>21</v>
      </c>
      <c r="G909" s="28">
        <f t="shared" si="1"/>
        <v>4</v>
      </c>
    </row>
    <row r="910" hidden="1">
      <c r="A910" s="9">
        <v>44840.0</v>
      </c>
      <c r="B910" s="10" t="s">
        <v>69</v>
      </c>
      <c r="C910" s="10">
        <v>7447.0</v>
      </c>
      <c r="D910" s="10" t="s">
        <v>166</v>
      </c>
      <c r="E910" s="11">
        <v>200.0</v>
      </c>
      <c r="F910" s="10" t="s">
        <v>14</v>
      </c>
      <c r="G910" s="28">
        <f t="shared" si="1"/>
        <v>5</v>
      </c>
    </row>
    <row r="911" hidden="1">
      <c r="A911" s="9">
        <v>44841.0</v>
      </c>
      <c r="B911" s="10" t="s">
        <v>69</v>
      </c>
      <c r="C911" s="10">
        <v>1649.0</v>
      </c>
      <c r="D911" s="10" t="s">
        <v>150</v>
      </c>
      <c r="E911" s="11">
        <v>230.0</v>
      </c>
      <c r="F911" s="10" t="s">
        <v>21</v>
      </c>
      <c r="G911" s="28">
        <f t="shared" si="1"/>
        <v>6</v>
      </c>
    </row>
    <row r="912" hidden="1">
      <c r="A912" s="9">
        <v>44842.0</v>
      </c>
      <c r="B912" s="10" t="s">
        <v>69</v>
      </c>
      <c r="C912" s="10" t="s">
        <v>148</v>
      </c>
      <c r="D912" s="10" t="s">
        <v>150</v>
      </c>
      <c r="E912" s="11">
        <v>230.0</v>
      </c>
      <c r="F912" s="10" t="s">
        <v>21</v>
      </c>
      <c r="G912" s="28">
        <f t="shared" si="1"/>
        <v>7</v>
      </c>
    </row>
    <row r="913" hidden="1">
      <c r="A913" s="9">
        <v>44843.0</v>
      </c>
      <c r="B913" s="10" t="s">
        <v>69</v>
      </c>
      <c r="C913" s="10" t="s">
        <v>75</v>
      </c>
      <c r="D913" s="10" t="s">
        <v>150</v>
      </c>
      <c r="E913" s="11">
        <v>230.0</v>
      </c>
      <c r="F913" s="10" t="s">
        <v>21</v>
      </c>
      <c r="G913" s="28">
        <f t="shared" si="1"/>
        <v>1</v>
      </c>
    </row>
    <row r="914" hidden="1">
      <c r="A914" s="9">
        <v>44844.0</v>
      </c>
      <c r="B914" s="10" t="s">
        <v>69</v>
      </c>
      <c r="C914" s="10">
        <v>843.0</v>
      </c>
      <c r="D914" s="10" t="s">
        <v>150</v>
      </c>
      <c r="E914" s="11">
        <v>230.0</v>
      </c>
      <c r="F914" s="10" t="s">
        <v>21</v>
      </c>
      <c r="G914" s="28">
        <f t="shared" si="1"/>
        <v>2</v>
      </c>
    </row>
    <row r="915" hidden="1">
      <c r="A915" s="9">
        <v>44845.0</v>
      </c>
      <c r="B915" s="10" t="s">
        <v>69</v>
      </c>
      <c r="C915" s="10" t="s">
        <v>196</v>
      </c>
      <c r="D915" s="10" t="s">
        <v>153</v>
      </c>
      <c r="E915" s="11">
        <v>220.0</v>
      </c>
      <c r="F915" s="10" t="s">
        <v>12</v>
      </c>
      <c r="G915" s="28">
        <f t="shared" si="1"/>
        <v>3</v>
      </c>
    </row>
    <row r="916" hidden="1">
      <c r="A916" s="9">
        <v>44846.0</v>
      </c>
      <c r="B916" s="10" t="s">
        <v>69</v>
      </c>
      <c r="C916" s="10" t="s">
        <v>76</v>
      </c>
      <c r="D916" s="10" t="s">
        <v>152</v>
      </c>
      <c r="E916" s="11">
        <v>250.0</v>
      </c>
      <c r="F916" s="10" t="s">
        <v>21</v>
      </c>
      <c r="G916" s="28">
        <f t="shared" si="1"/>
        <v>4</v>
      </c>
    </row>
    <row r="917" hidden="1">
      <c r="A917" s="9">
        <v>44847.0</v>
      </c>
      <c r="B917" s="10" t="s">
        <v>69</v>
      </c>
      <c r="C917" s="10" t="s">
        <v>81</v>
      </c>
      <c r="D917" s="10" t="s">
        <v>153</v>
      </c>
      <c r="E917" s="11">
        <v>220.0</v>
      </c>
      <c r="F917" s="10" t="s">
        <v>12</v>
      </c>
      <c r="G917" s="28">
        <f t="shared" si="1"/>
        <v>5</v>
      </c>
    </row>
    <row r="918" hidden="1">
      <c r="A918" s="9">
        <v>44417.0</v>
      </c>
      <c r="B918" s="10" t="s">
        <v>69</v>
      </c>
      <c r="C918" s="10" t="s">
        <v>82</v>
      </c>
      <c r="D918" s="10" t="s">
        <v>152</v>
      </c>
      <c r="E918" s="11">
        <v>250.0</v>
      </c>
      <c r="F918" s="10" t="s">
        <v>21</v>
      </c>
      <c r="G918" s="28">
        <f t="shared" si="1"/>
        <v>2</v>
      </c>
    </row>
    <row r="919" hidden="1">
      <c r="A919" s="9">
        <v>44417.0</v>
      </c>
      <c r="B919" s="10" t="s">
        <v>69</v>
      </c>
      <c r="C919" s="10" t="s">
        <v>83</v>
      </c>
      <c r="D919" s="10" t="s">
        <v>150</v>
      </c>
      <c r="E919" s="11">
        <v>230.0</v>
      </c>
      <c r="F919" s="10" t="s">
        <v>21</v>
      </c>
      <c r="G919" s="28">
        <f t="shared" si="1"/>
        <v>2</v>
      </c>
    </row>
    <row r="920" hidden="1">
      <c r="A920" s="9">
        <v>44417.0</v>
      </c>
      <c r="B920" s="10" t="s">
        <v>69</v>
      </c>
      <c r="C920" s="10" t="s">
        <v>84</v>
      </c>
      <c r="D920" s="10" t="s">
        <v>159</v>
      </c>
      <c r="E920" s="11">
        <v>90.0</v>
      </c>
      <c r="F920" s="10" t="s">
        <v>160</v>
      </c>
      <c r="G920" s="28">
        <f t="shared" si="1"/>
        <v>2</v>
      </c>
    </row>
    <row r="921" hidden="1">
      <c r="A921" s="9">
        <v>44417.0</v>
      </c>
      <c r="B921" s="10" t="s">
        <v>69</v>
      </c>
      <c r="C921" s="10" t="s">
        <v>85</v>
      </c>
      <c r="D921" s="10" t="s">
        <v>158</v>
      </c>
      <c r="E921" s="11">
        <v>200.0</v>
      </c>
      <c r="F921" s="10" t="s">
        <v>14</v>
      </c>
      <c r="G921" s="28">
        <f t="shared" si="1"/>
        <v>2</v>
      </c>
    </row>
    <row r="922" hidden="1">
      <c r="A922" s="9">
        <v>44417.0</v>
      </c>
      <c r="B922" s="10" t="s">
        <v>69</v>
      </c>
      <c r="C922" s="10" t="s">
        <v>86</v>
      </c>
      <c r="D922" s="10" t="s">
        <v>158</v>
      </c>
      <c r="E922" s="11">
        <v>200.0</v>
      </c>
      <c r="F922" s="10" t="s">
        <v>14</v>
      </c>
      <c r="G922" s="28">
        <f t="shared" si="1"/>
        <v>2</v>
      </c>
    </row>
    <row r="923" hidden="1">
      <c r="A923" s="9">
        <v>44417.0</v>
      </c>
      <c r="B923" s="10" t="s">
        <v>69</v>
      </c>
      <c r="C923" s="10" t="s">
        <v>87</v>
      </c>
      <c r="D923" s="10" t="s">
        <v>158</v>
      </c>
      <c r="E923" s="11">
        <v>200.0</v>
      </c>
      <c r="F923" s="10" t="s">
        <v>14</v>
      </c>
      <c r="G923" s="28">
        <f t="shared" si="1"/>
        <v>2</v>
      </c>
    </row>
    <row r="924" hidden="1">
      <c r="A924" s="9">
        <v>44417.0</v>
      </c>
      <c r="B924" s="10" t="s">
        <v>69</v>
      </c>
      <c r="C924" s="10" t="s">
        <v>89</v>
      </c>
      <c r="D924" s="10" t="s">
        <v>156</v>
      </c>
      <c r="E924" s="11">
        <v>120.0</v>
      </c>
      <c r="F924" s="10" t="s">
        <v>21</v>
      </c>
      <c r="G924" s="28">
        <f t="shared" si="1"/>
        <v>2</v>
      </c>
    </row>
    <row r="925" hidden="1">
      <c r="A925" s="9">
        <v>44417.0</v>
      </c>
      <c r="B925" s="10" t="s">
        <v>69</v>
      </c>
      <c r="C925" s="10" t="s">
        <v>91</v>
      </c>
      <c r="D925" s="10" t="s">
        <v>155</v>
      </c>
      <c r="E925" s="11">
        <v>220.0</v>
      </c>
      <c r="F925" s="10" t="s">
        <v>18</v>
      </c>
      <c r="G925" s="28">
        <f t="shared" si="1"/>
        <v>2</v>
      </c>
    </row>
    <row r="926">
      <c r="A926" s="9">
        <v>44420.0</v>
      </c>
      <c r="B926" s="10" t="s">
        <v>9</v>
      </c>
      <c r="C926" s="10" t="s">
        <v>276</v>
      </c>
      <c r="D926" s="10" t="s">
        <v>277</v>
      </c>
      <c r="E926" s="11">
        <v>350.0</v>
      </c>
      <c r="F926" s="10" t="s">
        <v>14</v>
      </c>
      <c r="G926" s="28">
        <f t="shared" si="1"/>
        <v>5</v>
      </c>
    </row>
    <row r="927">
      <c r="A927" s="9">
        <v>44420.0</v>
      </c>
      <c r="B927" s="10" t="s">
        <v>9</v>
      </c>
      <c r="C927" s="10" t="s">
        <v>231</v>
      </c>
      <c r="D927" s="10" t="s">
        <v>278</v>
      </c>
      <c r="E927" s="11">
        <v>130.0</v>
      </c>
      <c r="F927" s="10" t="s">
        <v>21</v>
      </c>
      <c r="G927" s="28">
        <f t="shared" si="1"/>
        <v>5</v>
      </c>
    </row>
    <row r="928">
      <c r="A928" s="9">
        <v>44420.0</v>
      </c>
      <c r="B928" s="10" t="s">
        <v>9</v>
      </c>
      <c r="C928" s="16">
        <v>4.0E47</v>
      </c>
      <c r="D928" s="10" t="s">
        <v>279</v>
      </c>
      <c r="E928" s="11">
        <v>170.0</v>
      </c>
      <c r="F928" s="10" t="s">
        <v>12</v>
      </c>
      <c r="G928" s="28">
        <f t="shared" si="1"/>
        <v>5</v>
      </c>
    </row>
    <row r="929">
      <c r="A929" s="9">
        <v>44420.0</v>
      </c>
      <c r="B929" s="10" t="s">
        <v>9</v>
      </c>
      <c r="C929" s="16">
        <v>4.0E47</v>
      </c>
      <c r="D929" s="10" t="s">
        <v>280</v>
      </c>
      <c r="E929" s="11">
        <v>280.0</v>
      </c>
      <c r="F929" s="10" t="s">
        <v>18</v>
      </c>
      <c r="G929" s="28">
        <f t="shared" si="1"/>
        <v>5</v>
      </c>
    </row>
    <row r="930">
      <c r="A930" s="9">
        <v>44420.0</v>
      </c>
      <c r="B930" s="10" t="s">
        <v>9</v>
      </c>
      <c r="C930" s="10" t="s">
        <v>197</v>
      </c>
      <c r="D930" s="10" t="s">
        <v>280</v>
      </c>
      <c r="E930" s="11">
        <v>280.0</v>
      </c>
      <c r="F930" s="10" t="s">
        <v>18</v>
      </c>
      <c r="G930" s="28">
        <f t="shared" si="1"/>
        <v>5</v>
      </c>
    </row>
    <row r="931">
      <c r="A931" s="9">
        <v>44420.0</v>
      </c>
      <c r="B931" s="10" t="s">
        <v>9</v>
      </c>
      <c r="C931" s="10" t="s">
        <v>281</v>
      </c>
      <c r="D931" s="10" t="s">
        <v>277</v>
      </c>
      <c r="E931" s="11">
        <v>350.0</v>
      </c>
      <c r="F931" s="10" t="s">
        <v>14</v>
      </c>
      <c r="G931" s="28">
        <f t="shared" si="1"/>
        <v>5</v>
      </c>
    </row>
    <row r="932">
      <c r="A932" s="9">
        <v>44420.0</v>
      </c>
      <c r="B932" s="10" t="s">
        <v>9</v>
      </c>
      <c r="C932" s="10" t="s">
        <v>268</v>
      </c>
      <c r="D932" s="10" t="s">
        <v>282</v>
      </c>
      <c r="E932" s="11">
        <v>200.0</v>
      </c>
      <c r="F932" s="10" t="s">
        <v>14</v>
      </c>
      <c r="G932" s="28">
        <f t="shared" si="1"/>
        <v>5</v>
      </c>
    </row>
    <row r="933">
      <c r="A933" s="9">
        <v>44420.0</v>
      </c>
      <c r="B933" s="10" t="s">
        <v>9</v>
      </c>
      <c r="C933" s="10" t="s">
        <v>283</v>
      </c>
      <c r="D933" s="10" t="s">
        <v>284</v>
      </c>
      <c r="E933" s="11">
        <v>140.0</v>
      </c>
      <c r="F933" s="10" t="s">
        <v>12</v>
      </c>
      <c r="G933" s="28">
        <f t="shared" si="1"/>
        <v>5</v>
      </c>
    </row>
    <row r="934" hidden="1">
      <c r="A934" s="9">
        <v>44420.0</v>
      </c>
      <c r="B934" s="10" t="s">
        <v>23</v>
      </c>
      <c r="C934" s="10" t="s">
        <v>198</v>
      </c>
      <c r="D934" s="10" t="s">
        <v>284</v>
      </c>
      <c r="E934" s="11">
        <v>140.0</v>
      </c>
      <c r="F934" s="10" t="s">
        <v>12</v>
      </c>
      <c r="G934" s="28">
        <f t="shared" si="1"/>
        <v>5</v>
      </c>
    </row>
    <row r="935" hidden="1">
      <c r="A935" s="9">
        <v>44420.0</v>
      </c>
      <c r="B935" s="10" t="s">
        <v>23</v>
      </c>
      <c r="C935" s="10" t="s">
        <v>199</v>
      </c>
      <c r="D935" s="10" t="s">
        <v>280</v>
      </c>
      <c r="E935" s="11">
        <v>280.0</v>
      </c>
      <c r="F935" s="10" t="s">
        <v>18</v>
      </c>
      <c r="G935" s="28">
        <f t="shared" si="1"/>
        <v>5</v>
      </c>
    </row>
    <row r="936" hidden="1">
      <c r="A936" s="9">
        <v>44420.0</v>
      </c>
      <c r="B936" s="10" t="s">
        <v>23</v>
      </c>
      <c r="C936" s="10" t="s">
        <v>24</v>
      </c>
      <c r="D936" s="10" t="s">
        <v>285</v>
      </c>
      <c r="E936" s="11">
        <v>270.0</v>
      </c>
      <c r="F936" s="10" t="s">
        <v>18</v>
      </c>
      <c r="G936" s="28">
        <f t="shared" si="1"/>
        <v>5</v>
      </c>
    </row>
    <row r="937" hidden="1">
      <c r="A937" s="9">
        <v>44420.0</v>
      </c>
      <c r="B937" s="10" t="s">
        <v>23</v>
      </c>
      <c r="C937" s="10" t="s">
        <v>200</v>
      </c>
      <c r="D937" s="10" t="s">
        <v>278</v>
      </c>
      <c r="E937" s="11">
        <v>130.0</v>
      </c>
      <c r="F937" s="10" t="s">
        <v>21</v>
      </c>
      <c r="G937" s="28">
        <f t="shared" si="1"/>
        <v>5</v>
      </c>
    </row>
    <row r="938" hidden="1">
      <c r="A938" s="9">
        <v>44420.0</v>
      </c>
      <c r="B938" s="10" t="s">
        <v>23</v>
      </c>
      <c r="C938" s="10" t="s">
        <v>29</v>
      </c>
      <c r="D938" s="10" t="s">
        <v>286</v>
      </c>
      <c r="E938" s="11">
        <v>130.0</v>
      </c>
      <c r="F938" s="10" t="s">
        <v>31</v>
      </c>
      <c r="G938" s="28">
        <f t="shared" si="1"/>
        <v>5</v>
      </c>
    </row>
    <row r="939" hidden="1">
      <c r="A939" s="9">
        <v>44420.0</v>
      </c>
      <c r="B939" s="10" t="s">
        <v>23</v>
      </c>
      <c r="C939" s="16">
        <v>7.0E45</v>
      </c>
      <c r="D939" s="10" t="s">
        <v>287</v>
      </c>
      <c r="E939" s="11">
        <v>110.0</v>
      </c>
      <c r="F939" s="10" t="s">
        <v>31</v>
      </c>
      <c r="G939" s="28">
        <f t="shared" si="1"/>
        <v>5</v>
      </c>
    </row>
    <row r="940" hidden="1">
      <c r="A940" s="9">
        <v>44420.0</v>
      </c>
      <c r="B940" s="10" t="s">
        <v>23</v>
      </c>
      <c r="C940" s="10">
        <v>244.0</v>
      </c>
      <c r="D940" s="10" t="s">
        <v>279</v>
      </c>
      <c r="E940" s="11">
        <v>170.0</v>
      </c>
      <c r="F940" s="10" t="s">
        <v>12</v>
      </c>
      <c r="G940" s="28">
        <f t="shared" si="1"/>
        <v>5</v>
      </c>
    </row>
    <row r="941" hidden="1">
      <c r="A941" s="9">
        <v>44420.0</v>
      </c>
      <c r="B941" s="10" t="s">
        <v>23</v>
      </c>
      <c r="C941" s="10" t="s">
        <v>32</v>
      </c>
      <c r="D941" s="10" t="s">
        <v>284</v>
      </c>
      <c r="E941" s="11">
        <v>140.0</v>
      </c>
      <c r="F941" s="10" t="s">
        <v>12</v>
      </c>
      <c r="G941" s="28">
        <f t="shared" si="1"/>
        <v>5</v>
      </c>
    </row>
    <row r="942" hidden="1">
      <c r="A942" s="9">
        <v>44420.0</v>
      </c>
      <c r="B942" s="10" t="s">
        <v>23</v>
      </c>
      <c r="C942" s="10" t="s">
        <v>33</v>
      </c>
      <c r="D942" s="10" t="s">
        <v>285</v>
      </c>
      <c r="E942" s="11">
        <v>270.0</v>
      </c>
      <c r="F942" s="10" t="s">
        <v>18</v>
      </c>
      <c r="G942" s="28">
        <f t="shared" si="1"/>
        <v>5</v>
      </c>
    </row>
    <row r="943" hidden="1">
      <c r="A943" s="9">
        <v>44420.0</v>
      </c>
      <c r="B943" s="10" t="s">
        <v>23</v>
      </c>
      <c r="C943" s="10">
        <v>1041.0</v>
      </c>
      <c r="D943" s="10" t="s">
        <v>280</v>
      </c>
      <c r="E943" s="11">
        <v>280.0</v>
      </c>
      <c r="F943" s="10" t="s">
        <v>18</v>
      </c>
      <c r="G943" s="28">
        <f t="shared" si="1"/>
        <v>5</v>
      </c>
    </row>
    <row r="944" hidden="1">
      <c r="A944" s="9">
        <v>44420.0</v>
      </c>
      <c r="B944" s="10" t="s">
        <v>23</v>
      </c>
      <c r="C944" s="10">
        <v>2440.0</v>
      </c>
      <c r="D944" s="10" t="s">
        <v>277</v>
      </c>
      <c r="E944" s="11">
        <v>350.0</v>
      </c>
      <c r="F944" s="10" t="s">
        <v>14</v>
      </c>
      <c r="G944" s="28">
        <f t="shared" si="1"/>
        <v>5</v>
      </c>
    </row>
    <row r="945" hidden="1">
      <c r="A945" s="9">
        <v>44420.0</v>
      </c>
      <c r="B945" s="10" t="s">
        <v>23</v>
      </c>
      <c r="C945" s="10">
        <v>2841.0</v>
      </c>
      <c r="D945" s="10" t="s">
        <v>288</v>
      </c>
      <c r="E945" s="11">
        <v>280.0</v>
      </c>
      <c r="F945" s="10" t="s">
        <v>14</v>
      </c>
      <c r="G945" s="28">
        <f t="shared" si="1"/>
        <v>5</v>
      </c>
    </row>
    <row r="946" hidden="1">
      <c r="A946" s="9">
        <v>44420.0</v>
      </c>
      <c r="B946" s="10" t="s">
        <v>23</v>
      </c>
      <c r="C946" s="10">
        <v>6245.0</v>
      </c>
      <c r="D946" s="10" t="s">
        <v>285</v>
      </c>
      <c r="E946" s="11">
        <v>270.0</v>
      </c>
      <c r="F946" s="10" t="s">
        <v>18</v>
      </c>
      <c r="G946" s="28">
        <f t="shared" si="1"/>
        <v>5</v>
      </c>
    </row>
    <row r="947" hidden="1">
      <c r="A947" s="9">
        <v>44420.0</v>
      </c>
      <c r="B947" s="10" t="s">
        <v>23</v>
      </c>
      <c r="C947" s="10" t="s">
        <v>95</v>
      </c>
      <c r="D947" s="10" t="s">
        <v>277</v>
      </c>
      <c r="E947" s="11">
        <v>350.0</v>
      </c>
      <c r="F947" s="10" t="s">
        <v>14</v>
      </c>
      <c r="G947" s="28">
        <f t="shared" si="1"/>
        <v>5</v>
      </c>
    </row>
    <row r="948" hidden="1">
      <c r="A948" s="9">
        <v>44420.0</v>
      </c>
      <c r="B948" s="10" t="s">
        <v>23</v>
      </c>
      <c r="C948" s="10" t="s">
        <v>37</v>
      </c>
      <c r="D948" s="10" t="s">
        <v>285</v>
      </c>
      <c r="E948" s="11">
        <v>270.0</v>
      </c>
      <c r="F948" s="10" t="s">
        <v>18</v>
      </c>
      <c r="G948" s="28">
        <f t="shared" si="1"/>
        <v>5</v>
      </c>
    </row>
    <row r="949" hidden="1">
      <c r="A949" s="9">
        <v>44420.0</v>
      </c>
      <c r="B949" s="10" t="s">
        <v>23</v>
      </c>
      <c r="C949" s="10" t="s">
        <v>164</v>
      </c>
      <c r="D949" s="10" t="s">
        <v>279</v>
      </c>
      <c r="E949" s="11">
        <v>170.0</v>
      </c>
      <c r="F949" s="10" t="s">
        <v>12</v>
      </c>
      <c r="G949" s="28">
        <f t="shared" si="1"/>
        <v>5</v>
      </c>
    </row>
    <row r="950" hidden="1">
      <c r="A950" s="9">
        <v>44420.0</v>
      </c>
      <c r="B950" s="10" t="s">
        <v>23</v>
      </c>
      <c r="C950" s="10" t="s">
        <v>38</v>
      </c>
      <c r="D950" s="10" t="s">
        <v>285</v>
      </c>
      <c r="E950" s="11">
        <v>270.0</v>
      </c>
      <c r="F950" s="10" t="s">
        <v>18</v>
      </c>
      <c r="G950" s="28">
        <f t="shared" si="1"/>
        <v>5</v>
      </c>
    </row>
    <row r="951" hidden="1">
      <c r="A951" s="9">
        <v>44420.0</v>
      </c>
      <c r="B951" s="10" t="s">
        <v>23</v>
      </c>
      <c r="C951" s="10" t="s">
        <v>39</v>
      </c>
      <c r="D951" s="10" t="s">
        <v>288</v>
      </c>
      <c r="E951" s="11">
        <v>280.0</v>
      </c>
      <c r="F951" s="10" t="s">
        <v>14</v>
      </c>
      <c r="G951" s="28">
        <f t="shared" si="1"/>
        <v>5</v>
      </c>
    </row>
    <row r="952" hidden="1">
      <c r="A952" s="9">
        <v>44420.0</v>
      </c>
      <c r="B952" s="10" t="s">
        <v>23</v>
      </c>
      <c r="C952" s="10" t="s">
        <v>236</v>
      </c>
      <c r="D952" s="10" t="s">
        <v>287</v>
      </c>
      <c r="E952" s="11">
        <v>110.0</v>
      </c>
      <c r="F952" s="10" t="s">
        <v>31</v>
      </c>
      <c r="G952" s="28">
        <f t="shared" si="1"/>
        <v>5</v>
      </c>
    </row>
    <row r="953" hidden="1">
      <c r="A953" s="9">
        <v>44420.0</v>
      </c>
      <c r="B953" s="10" t="s">
        <v>23</v>
      </c>
      <c r="C953" s="10" t="s">
        <v>289</v>
      </c>
      <c r="D953" s="10" t="s">
        <v>279</v>
      </c>
      <c r="E953" s="11">
        <v>170.0</v>
      </c>
      <c r="F953" s="10" t="s">
        <v>12</v>
      </c>
      <c r="G953" s="28">
        <f t="shared" si="1"/>
        <v>5</v>
      </c>
    </row>
    <row r="954" hidden="1">
      <c r="A954" s="9">
        <v>44420.0</v>
      </c>
      <c r="B954" s="10" t="s">
        <v>254</v>
      </c>
      <c r="C954" s="10" t="s">
        <v>290</v>
      </c>
      <c r="D954" s="10" t="s">
        <v>288</v>
      </c>
      <c r="E954" s="11">
        <v>280.0</v>
      </c>
      <c r="F954" s="10" t="s">
        <v>14</v>
      </c>
      <c r="G954" s="28">
        <f t="shared" si="1"/>
        <v>5</v>
      </c>
    </row>
    <row r="955" hidden="1">
      <c r="A955" s="9">
        <v>44420.0</v>
      </c>
      <c r="B955" s="10" t="s">
        <v>254</v>
      </c>
      <c r="C955" s="10" t="s">
        <v>291</v>
      </c>
      <c r="D955" s="10" t="s">
        <v>277</v>
      </c>
      <c r="E955" s="11">
        <v>350.0</v>
      </c>
      <c r="F955" s="10" t="s">
        <v>14</v>
      </c>
      <c r="G955" s="28">
        <f t="shared" si="1"/>
        <v>5</v>
      </c>
    </row>
    <row r="956" hidden="1">
      <c r="A956" s="9">
        <v>44420.0</v>
      </c>
      <c r="B956" s="10" t="s">
        <v>254</v>
      </c>
      <c r="C956" s="10" t="s">
        <v>269</v>
      </c>
      <c r="D956" s="10" t="s">
        <v>292</v>
      </c>
      <c r="E956" s="11">
        <v>60.0</v>
      </c>
      <c r="F956" s="10" t="s">
        <v>31</v>
      </c>
      <c r="G956" s="28">
        <f t="shared" si="1"/>
        <v>5</v>
      </c>
    </row>
    <row r="957" hidden="1">
      <c r="A957" s="9">
        <v>44420.0</v>
      </c>
      <c r="B957" s="10" t="s">
        <v>254</v>
      </c>
      <c r="C957" s="10">
        <v>5446.0</v>
      </c>
      <c r="D957" s="10" t="s">
        <v>279</v>
      </c>
      <c r="E957" s="11">
        <v>170.0</v>
      </c>
      <c r="F957" s="10" t="s">
        <v>12</v>
      </c>
      <c r="G957" s="28">
        <f t="shared" si="1"/>
        <v>5</v>
      </c>
    </row>
    <row r="958" hidden="1">
      <c r="A958" s="9">
        <v>44420.0</v>
      </c>
      <c r="B958" s="10" t="s">
        <v>254</v>
      </c>
      <c r="C958" s="10" t="s">
        <v>293</v>
      </c>
      <c r="D958" s="10" t="s">
        <v>277</v>
      </c>
      <c r="E958" s="11">
        <v>350.0</v>
      </c>
      <c r="F958" s="10" t="s">
        <v>14</v>
      </c>
      <c r="G958" s="28">
        <f t="shared" si="1"/>
        <v>5</v>
      </c>
    </row>
    <row r="959" hidden="1">
      <c r="A959" s="9">
        <v>44420.0</v>
      </c>
      <c r="B959" s="10" t="s">
        <v>254</v>
      </c>
      <c r="C959" s="10">
        <v>6141.0</v>
      </c>
      <c r="D959" s="10" t="s">
        <v>285</v>
      </c>
      <c r="E959" s="11">
        <v>270.0</v>
      </c>
      <c r="F959" s="10" t="s">
        <v>18</v>
      </c>
      <c r="G959" s="28">
        <f t="shared" si="1"/>
        <v>5</v>
      </c>
    </row>
    <row r="960" hidden="1">
      <c r="A960" s="9">
        <v>44420.0</v>
      </c>
      <c r="B960" s="10" t="s">
        <v>254</v>
      </c>
      <c r="C960" s="10">
        <v>6347.0</v>
      </c>
      <c r="D960" s="10" t="s">
        <v>292</v>
      </c>
      <c r="E960" s="11">
        <v>60.0</v>
      </c>
      <c r="F960" s="10" t="s">
        <v>31</v>
      </c>
      <c r="G960" s="28">
        <f t="shared" si="1"/>
        <v>5</v>
      </c>
    </row>
    <row r="961" hidden="1">
      <c r="A961" s="9">
        <v>44420.0</v>
      </c>
      <c r="B961" s="10" t="s">
        <v>254</v>
      </c>
      <c r="C961" s="10" t="s">
        <v>294</v>
      </c>
      <c r="D961" s="10" t="s">
        <v>284</v>
      </c>
      <c r="E961" s="11">
        <v>140.0</v>
      </c>
      <c r="F961" s="10" t="s">
        <v>12</v>
      </c>
      <c r="G961" s="28">
        <f t="shared" si="1"/>
        <v>5</v>
      </c>
    </row>
    <row r="962" hidden="1">
      <c r="A962" s="9">
        <v>44420.0</v>
      </c>
      <c r="B962" s="10" t="s">
        <v>254</v>
      </c>
      <c r="C962" s="10" t="s">
        <v>270</v>
      </c>
      <c r="D962" s="10" t="s">
        <v>280</v>
      </c>
      <c r="E962" s="11">
        <v>280.0</v>
      </c>
      <c r="F962" s="10" t="s">
        <v>18</v>
      </c>
      <c r="G962" s="28">
        <f t="shared" si="1"/>
        <v>5</v>
      </c>
    </row>
    <row r="963" hidden="1">
      <c r="A963" s="9">
        <v>44420.0</v>
      </c>
      <c r="B963" s="10" t="s">
        <v>254</v>
      </c>
      <c r="C963" s="10" t="s">
        <v>295</v>
      </c>
      <c r="D963" s="10" t="s">
        <v>280</v>
      </c>
      <c r="E963" s="11">
        <v>280.0</v>
      </c>
      <c r="F963" s="10" t="s">
        <v>18</v>
      </c>
      <c r="G963" s="28">
        <f t="shared" si="1"/>
        <v>5</v>
      </c>
    </row>
    <row r="964" hidden="1">
      <c r="A964" s="9">
        <v>44420.0</v>
      </c>
      <c r="B964" s="10" t="s">
        <v>254</v>
      </c>
      <c r="C964" s="10" t="s">
        <v>296</v>
      </c>
      <c r="D964" s="10" t="s">
        <v>280</v>
      </c>
      <c r="E964" s="11">
        <v>280.0</v>
      </c>
      <c r="F964" s="10" t="s">
        <v>18</v>
      </c>
      <c r="G964" s="28">
        <f t="shared" si="1"/>
        <v>5</v>
      </c>
    </row>
    <row r="965" hidden="1">
      <c r="A965" s="9">
        <v>44420.0</v>
      </c>
      <c r="B965" s="10" t="s">
        <v>254</v>
      </c>
      <c r="C965" s="10" t="s">
        <v>260</v>
      </c>
      <c r="D965" s="10" t="s">
        <v>292</v>
      </c>
      <c r="E965" s="11">
        <v>60.0</v>
      </c>
      <c r="F965" s="10" t="s">
        <v>31</v>
      </c>
      <c r="G965" s="28">
        <f t="shared" si="1"/>
        <v>5</v>
      </c>
    </row>
    <row r="966" hidden="1">
      <c r="A966" s="9">
        <v>44420.0</v>
      </c>
      <c r="B966" s="10" t="s">
        <v>254</v>
      </c>
      <c r="C966" s="10" t="s">
        <v>297</v>
      </c>
      <c r="D966" s="10" t="s">
        <v>286</v>
      </c>
      <c r="E966" s="11">
        <v>130.0</v>
      </c>
      <c r="F966" s="10" t="s">
        <v>31</v>
      </c>
      <c r="G966" s="28">
        <f t="shared" si="1"/>
        <v>5</v>
      </c>
    </row>
    <row r="967" hidden="1">
      <c r="A967" s="9">
        <v>44420.0</v>
      </c>
      <c r="B967" s="10" t="s">
        <v>254</v>
      </c>
      <c r="C967" s="10" t="s">
        <v>271</v>
      </c>
      <c r="D967" s="10" t="s">
        <v>279</v>
      </c>
      <c r="E967" s="11">
        <v>170.0</v>
      </c>
      <c r="F967" s="10" t="s">
        <v>12</v>
      </c>
      <c r="G967" s="28">
        <f t="shared" si="1"/>
        <v>5</v>
      </c>
    </row>
    <row r="968" hidden="1">
      <c r="A968" s="9">
        <v>44420.0</v>
      </c>
      <c r="B968" s="10" t="s">
        <v>254</v>
      </c>
      <c r="C968" s="10" t="s">
        <v>298</v>
      </c>
      <c r="D968" s="10" t="s">
        <v>280</v>
      </c>
      <c r="E968" s="11">
        <v>280.0</v>
      </c>
      <c r="F968" s="10" t="s">
        <v>18</v>
      </c>
      <c r="G968" s="28">
        <f t="shared" si="1"/>
        <v>5</v>
      </c>
    </row>
    <row r="969" hidden="1">
      <c r="A969" s="9">
        <v>44420.0</v>
      </c>
      <c r="B969" s="10" t="s">
        <v>40</v>
      </c>
      <c r="C969" s="10" t="s">
        <v>299</v>
      </c>
      <c r="D969" s="10" t="s">
        <v>286</v>
      </c>
      <c r="E969" s="11">
        <v>130.0</v>
      </c>
      <c r="F969" s="10" t="s">
        <v>31</v>
      </c>
      <c r="G969" s="28">
        <f t="shared" si="1"/>
        <v>5</v>
      </c>
    </row>
    <row r="970" hidden="1">
      <c r="A970" s="9">
        <v>44420.0</v>
      </c>
      <c r="B970" s="10" t="s">
        <v>40</v>
      </c>
      <c r="C970" s="10" t="s">
        <v>41</v>
      </c>
      <c r="D970" s="10" t="s">
        <v>280</v>
      </c>
      <c r="E970" s="11">
        <v>280.0</v>
      </c>
      <c r="F970" s="10" t="s">
        <v>18</v>
      </c>
      <c r="G970" s="28">
        <f t="shared" si="1"/>
        <v>5</v>
      </c>
    </row>
    <row r="971" hidden="1">
      <c r="A971" s="9">
        <v>44420.0</v>
      </c>
      <c r="B971" s="10" t="s">
        <v>40</v>
      </c>
      <c r="C971" s="10" t="s">
        <v>41</v>
      </c>
      <c r="D971" s="10" t="s">
        <v>278</v>
      </c>
      <c r="E971" s="11">
        <v>130.0</v>
      </c>
      <c r="F971" s="10" t="s">
        <v>21</v>
      </c>
      <c r="G971" s="28">
        <f t="shared" si="1"/>
        <v>5</v>
      </c>
    </row>
    <row r="972" hidden="1">
      <c r="A972" s="9">
        <v>44420.0</v>
      </c>
      <c r="B972" s="10" t="s">
        <v>40</v>
      </c>
      <c r="C972" s="10" t="s">
        <v>167</v>
      </c>
      <c r="D972" s="10" t="s">
        <v>277</v>
      </c>
      <c r="E972" s="11">
        <v>350.0</v>
      </c>
      <c r="F972" s="10" t="s">
        <v>14</v>
      </c>
      <c r="G972" s="28">
        <f t="shared" si="1"/>
        <v>5</v>
      </c>
    </row>
    <row r="973" hidden="1">
      <c r="A973" s="9">
        <v>44420.0</v>
      </c>
      <c r="B973" s="10" t="s">
        <v>40</v>
      </c>
      <c r="C973" s="10" t="s">
        <v>167</v>
      </c>
      <c r="D973" s="10" t="s">
        <v>278</v>
      </c>
      <c r="E973" s="11">
        <v>130.0</v>
      </c>
      <c r="F973" s="10" t="s">
        <v>21</v>
      </c>
      <c r="G973" s="28">
        <f t="shared" si="1"/>
        <v>5</v>
      </c>
    </row>
    <row r="974" hidden="1">
      <c r="A974" s="9">
        <v>44420.0</v>
      </c>
      <c r="B974" s="10" t="s">
        <v>40</v>
      </c>
      <c r="C974" s="10" t="s">
        <v>168</v>
      </c>
      <c r="D974" s="10" t="s">
        <v>285</v>
      </c>
      <c r="E974" s="11">
        <v>270.0</v>
      </c>
      <c r="F974" s="10" t="s">
        <v>18</v>
      </c>
      <c r="G974" s="28">
        <f t="shared" si="1"/>
        <v>5</v>
      </c>
    </row>
    <row r="975" hidden="1">
      <c r="A975" s="9">
        <v>44420.0</v>
      </c>
      <c r="B975" s="10" t="s">
        <v>40</v>
      </c>
      <c r="C975" s="10" t="s">
        <v>169</v>
      </c>
      <c r="D975" s="10" t="s">
        <v>285</v>
      </c>
      <c r="E975" s="11">
        <v>270.0</v>
      </c>
      <c r="F975" s="10" t="s">
        <v>18</v>
      </c>
      <c r="G975" s="28">
        <f t="shared" si="1"/>
        <v>5</v>
      </c>
    </row>
    <row r="976" hidden="1">
      <c r="A976" s="9">
        <v>44420.0</v>
      </c>
      <c r="B976" s="10" t="s">
        <v>97</v>
      </c>
      <c r="C976" s="10" t="s">
        <v>203</v>
      </c>
      <c r="D976" s="10" t="s">
        <v>278</v>
      </c>
      <c r="E976" s="11">
        <v>130.0</v>
      </c>
      <c r="F976" s="10" t="s">
        <v>21</v>
      </c>
      <c r="G976" s="28">
        <f t="shared" si="1"/>
        <v>5</v>
      </c>
    </row>
    <row r="977" hidden="1">
      <c r="A977" s="9">
        <v>44420.0</v>
      </c>
      <c r="B977" s="10" t="s">
        <v>97</v>
      </c>
      <c r="C977" s="16">
        <v>1.0E46</v>
      </c>
      <c r="D977" s="10" t="s">
        <v>287</v>
      </c>
      <c r="E977" s="11">
        <v>110.0</v>
      </c>
      <c r="F977" s="10" t="s">
        <v>31</v>
      </c>
      <c r="G977" s="28">
        <f t="shared" si="1"/>
        <v>5</v>
      </c>
    </row>
    <row r="978" hidden="1">
      <c r="A978" s="9">
        <v>44420.0</v>
      </c>
      <c r="B978" s="10" t="s">
        <v>97</v>
      </c>
      <c r="C978" s="10" t="s">
        <v>98</v>
      </c>
      <c r="D978" s="10" t="s">
        <v>278</v>
      </c>
      <c r="E978" s="11">
        <v>130.0</v>
      </c>
      <c r="F978" s="10" t="s">
        <v>21</v>
      </c>
      <c r="G978" s="28">
        <f t="shared" si="1"/>
        <v>5</v>
      </c>
    </row>
    <row r="979" hidden="1">
      <c r="A979" s="9">
        <v>44420.0</v>
      </c>
      <c r="B979" s="10" t="s">
        <v>97</v>
      </c>
      <c r="C979" s="10" t="s">
        <v>204</v>
      </c>
      <c r="D979" s="10" t="s">
        <v>287</v>
      </c>
      <c r="E979" s="11">
        <v>110.0</v>
      </c>
      <c r="F979" s="10" t="s">
        <v>31</v>
      </c>
      <c r="G979" s="28">
        <f t="shared" si="1"/>
        <v>5</v>
      </c>
    </row>
    <row r="980" hidden="1">
      <c r="A980" s="9">
        <v>44420.0</v>
      </c>
      <c r="B980" s="10" t="s">
        <v>97</v>
      </c>
      <c r="C980" s="10">
        <v>1044.0</v>
      </c>
      <c r="D980" s="10" t="s">
        <v>279</v>
      </c>
      <c r="E980" s="11">
        <v>170.0</v>
      </c>
      <c r="F980" s="10" t="s">
        <v>12</v>
      </c>
      <c r="G980" s="28">
        <f t="shared" si="1"/>
        <v>5</v>
      </c>
    </row>
    <row r="981" hidden="1">
      <c r="A981" s="9">
        <v>44420.0</v>
      </c>
      <c r="B981" s="10" t="s">
        <v>97</v>
      </c>
      <c r="C981" s="10">
        <v>2649.0</v>
      </c>
      <c r="D981" s="10" t="s">
        <v>277</v>
      </c>
      <c r="E981" s="11">
        <v>350.0</v>
      </c>
      <c r="F981" s="10" t="s">
        <v>14</v>
      </c>
      <c r="G981" s="28">
        <f t="shared" si="1"/>
        <v>5</v>
      </c>
    </row>
    <row r="982" hidden="1">
      <c r="A982" s="9">
        <v>44420.0</v>
      </c>
      <c r="B982" s="10" t="s">
        <v>97</v>
      </c>
      <c r="C982" s="10">
        <v>8345.0</v>
      </c>
      <c r="D982" s="10" t="s">
        <v>285</v>
      </c>
      <c r="E982" s="11">
        <v>270.0</v>
      </c>
      <c r="F982" s="10" t="s">
        <v>18</v>
      </c>
      <c r="G982" s="28">
        <f t="shared" si="1"/>
        <v>5</v>
      </c>
    </row>
    <row r="983" hidden="1">
      <c r="A983" s="9">
        <v>44420.0</v>
      </c>
      <c r="B983" s="10" t="s">
        <v>97</v>
      </c>
      <c r="C983" s="10" t="s">
        <v>103</v>
      </c>
      <c r="D983" s="10" t="s">
        <v>286</v>
      </c>
      <c r="E983" s="11">
        <v>130.0</v>
      </c>
      <c r="F983" s="10" t="s">
        <v>31</v>
      </c>
      <c r="G983" s="28">
        <f t="shared" si="1"/>
        <v>5</v>
      </c>
    </row>
    <row r="984" hidden="1">
      <c r="A984" s="9">
        <v>44420.0</v>
      </c>
      <c r="B984" s="10" t="s">
        <v>97</v>
      </c>
      <c r="C984" s="10">
        <v>7941.0</v>
      </c>
      <c r="D984" s="10" t="s">
        <v>278</v>
      </c>
      <c r="E984" s="11">
        <v>130.0</v>
      </c>
      <c r="F984" s="10" t="s">
        <v>21</v>
      </c>
      <c r="G984" s="28">
        <f t="shared" si="1"/>
        <v>5</v>
      </c>
    </row>
    <row r="985" hidden="1">
      <c r="A985" s="9">
        <v>44420.0</v>
      </c>
      <c r="B985" s="10" t="s">
        <v>97</v>
      </c>
      <c r="C985" s="10" t="s">
        <v>300</v>
      </c>
      <c r="D985" s="10" t="s">
        <v>277</v>
      </c>
      <c r="E985" s="11">
        <v>350.0</v>
      </c>
      <c r="F985" s="10" t="s">
        <v>14</v>
      </c>
      <c r="G985" s="28">
        <f t="shared" si="1"/>
        <v>5</v>
      </c>
    </row>
    <row r="986" hidden="1">
      <c r="A986" s="9">
        <v>44420.0</v>
      </c>
      <c r="B986" s="10" t="s">
        <v>97</v>
      </c>
      <c r="C986" s="10" t="s">
        <v>104</v>
      </c>
      <c r="D986" s="10" t="s">
        <v>277</v>
      </c>
      <c r="E986" s="11">
        <v>350.0</v>
      </c>
      <c r="F986" s="10" t="s">
        <v>14</v>
      </c>
      <c r="G986" s="28">
        <f t="shared" si="1"/>
        <v>5</v>
      </c>
    </row>
    <row r="987" hidden="1">
      <c r="A987" s="9">
        <v>44420.0</v>
      </c>
      <c r="B987" s="10" t="s">
        <v>97</v>
      </c>
      <c r="C987" s="10">
        <v>6145.0</v>
      </c>
      <c r="D987" s="10" t="s">
        <v>287</v>
      </c>
      <c r="E987" s="11">
        <v>110.0</v>
      </c>
      <c r="F987" s="10" t="s">
        <v>31</v>
      </c>
      <c r="G987" s="28">
        <f t="shared" si="1"/>
        <v>5</v>
      </c>
    </row>
    <row r="988" hidden="1">
      <c r="A988" s="9">
        <v>44420.0</v>
      </c>
      <c r="B988" s="10" t="s">
        <v>97</v>
      </c>
      <c r="C988" s="10">
        <v>5049.0</v>
      </c>
      <c r="D988" s="10" t="s">
        <v>285</v>
      </c>
      <c r="E988" s="11">
        <v>270.0</v>
      </c>
      <c r="F988" s="10" t="s">
        <v>18</v>
      </c>
      <c r="G988" s="28">
        <f t="shared" si="1"/>
        <v>5</v>
      </c>
    </row>
    <row r="989" hidden="1">
      <c r="A989" s="9">
        <v>44420.0</v>
      </c>
      <c r="B989" s="10" t="s">
        <v>97</v>
      </c>
      <c r="C989" s="10">
        <v>5048.0</v>
      </c>
      <c r="D989" s="10" t="s">
        <v>277</v>
      </c>
      <c r="E989" s="11">
        <v>350.0</v>
      </c>
      <c r="F989" s="10" t="s">
        <v>14</v>
      </c>
      <c r="G989" s="28">
        <f t="shared" si="1"/>
        <v>5</v>
      </c>
    </row>
    <row r="990" hidden="1">
      <c r="A990" s="9">
        <v>44420.0</v>
      </c>
      <c r="B990" s="10" t="s">
        <v>97</v>
      </c>
      <c r="C990" s="10" t="s">
        <v>107</v>
      </c>
      <c r="D990" s="10" t="s">
        <v>278</v>
      </c>
      <c r="E990" s="11">
        <v>130.0</v>
      </c>
      <c r="F990" s="10" t="s">
        <v>21</v>
      </c>
      <c r="G990" s="28">
        <f t="shared" si="1"/>
        <v>5</v>
      </c>
    </row>
    <row r="991" hidden="1">
      <c r="A991" s="9">
        <v>44420.0</v>
      </c>
      <c r="B991" s="10" t="s">
        <v>97</v>
      </c>
      <c r="C991" s="10">
        <v>8247.0</v>
      </c>
      <c r="D991" s="10" t="s">
        <v>278</v>
      </c>
      <c r="E991" s="11">
        <v>130.0</v>
      </c>
      <c r="F991" s="10" t="s">
        <v>21</v>
      </c>
      <c r="G991" s="28">
        <f t="shared" si="1"/>
        <v>5</v>
      </c>
    </row>
    <row r="992" hidden="1">
      <c r="A992" s="9">
        <v>44420.0</v>
      </c>
      <c r="B992" s="10" t="s">
        <v>97</v>
      </c>
      <c r="C992" s="10" t="s">
        <v>301</v>
      </c>
      <c r="D992" s="10" t="s">
        <v>278</v>
      </c>
      <c r="E992" s="11">
        <v>130.0</v>
      </c>
      <c r="F992" s="10" t="s">
        <v>21</v>
      </c>
      <c r="G992" s="28">
        <f t="shared" si="1"/>
        <v>5</v>
      </c>
    </row>
    <row r="993" hidden="1">
      <c r="A993" s="9">
        <v>44420.0</v>
      </c>
      <c r="B993" s="10" t="s">
        <v>97</v>
      </c>
      <c r="C993" s="10" t="s">
        <v>302</v>
      </c>
      <c r="D993" s="10" t="s">
        <v>280</v>
      </c>
      <c r="E993" s="11">
        <v>280.0</v>
      </c>
      <c r="F993" s="10" t="s">
        <v>18</v>
      </c>
      <c r="G993" s="28">
        <f t="shared" si="1"/>
        <v>5</v>
      </c>
    </row>
    <row r="994" hidden="1">
      <c r="A994" s="9">
        <v>44420.0</v>
      </c>
      <c r="B994" s="10" t="s">
        <v>97</v>
      </c>
      <c r="C994" s="10" t="s">
        <v>109</v>
      </c>
      <c r="D994" s="10" t="s">
        <v>282</v>
      </c>
      <c r="E994" s="11">
        <v>200.0</v>
      </c>
      <c r="F994" s="10" t="s">
        <v>14</v>
      </c>
      <c r="G994" s="28">
        <f t="shared" si="1"/>
        <v>5</v>
      </c>
    </row>
    <row r="995" hidden="1">
      <c r="A995" s="9">
        <v>44420.0</v>
      </c>
      <c r="B995" s="10" t="s">
        <v>97</v>
      </c>
      <c r="C995" s="10" t="s">
        <v>170</v>
      </c>
      <c r="D995" s="10" t="s">
        <v>277</v>
      </c>
      <c r="E995" s="11">
        <v>350.0</v>
      </c>
      <c r="F995" s="10" t="s">
        <v>14</v>
      </c>
      <c r="G995" s="28">
        <f t="shared" si="1"/>
        <v>5</v>
      </c>
    </row>
    <row r="996" hidden="1">
      <c r="A996" s="9">
        <v>44420.0</v>
      </c>
      <c r="B996" s="10" t="s">
        <v>97</v>
      </c>
      <c r="C996" s="10" t="s">
        <v>207</v>
      </c>
      <c r="D996" s="10" t="s">
        <v>285</v>
      </c>
      <c r="E996" s="11">
        <v>270.0</v>
      </c>
      <c r="F996" s="10" t="s">
        <v>18</v>
      </c>
      <c r="G996" s="28">
        <f t="shared" si="1"/>
        <v>5</v>
      </c>
    </row>
    <row r="997">
      <c r="A997" s="9">
        <v>44409.0</v>
      </c>
      <c r="B997" s="10" t="s">
        <v>9</v>
      </c>
      <c r="C997" s="10" t="s">
        <v>10</v>
      </c>
      <c r="D997" s="10" t="s">
        <v>11</v>
      </c>
      <c r="E997" s="11">
        <v>184.912066374992</v>
      </c>
      <c r="F997" s="10" t="s">
        <v>12</v>
      </c>
      <c r="G997" s="28">
        <f t="shared" si="1"/>
        <v>1</v>
      </c>
    </row>
    <row r="998" hidden="1">
      <c r="A998" s="9">
        <v>44420.0</v>
      </c>
      <c r="B998" s="10" t="s">
        <v>97</v>
      </c>
      <c r="C998" s="10" t="s">
        <v>172</v>
      </c>
      <c r="D998" s="10" t="s">
        <v>277</v>
      </c>
      <c r="E998" s="11">
        <v>350.0</v>
      </c>
      <c r="F998" s="10" t="s">
        <v>14</v>
      </c>
      <c r="G998" s="28">
        <f t="shared" si="1"/>
        <v>5</v>
      </c>
    </row>
    <row r="999" hidden="1">
      <c r="A999" s="9">
        <v>44420.0</v>
      </c>
      <c r="B999" s="10" t="s">
        <v>97</v>
      </c>
      <c r="C999" s="10" t="s">
        <v>67</v>
      </c>
      <c r="D999" s="10" t="s">
        <v>277</v>
      </c>
      <c r="E999" s="11">
        <v>350.0</v>
      </c>
      <c r="F999" s="10" t="s">
        <v>14</v>
      </c>
      <c r="G999" s="28">
        <f t="shared" si="1"/>
        <v>5</v>
      </c>
    </row>
    <row r="1000" hidden="1">
      <c r="A1000" s="9">
        <v>44420.0</v>
      </c>
      <c r="B1000" s="10" t="s">
        <v>97</v>
      </c>
      <c r="C1000" s="10" t="s">
        <v>303</v>
      </c>
      <c r="D1000" s="10" t="s">
        <v>287</v>
      </c>
      <c r="E1000" s="11">
        <v>110.0</v>
      </c>
      <c r="F1000" s="10" t="s">
        <v>31</v>
      </c>
      <c r="G1000" s="28">
        <f t="shared" si="1"/>
        <v>5</v>
      </c>
    </row>
    <row r="1001" hidden="1">
      <c r="A1001" s="9">
        <v>44420.0</v>
      </c>
      <c r="B1001" s="10" t="s">
        <v>97</v>
      </c>
      <c r="C1001" s="10" t="s">
        <v>209</v>
      </c>
      <c r="D1001" s="10" t="s">
        <v>285</v>
      </c>
      <c r="E1001" s="11">
        <v>270.0</v>
      </c>
      <c r="F1001" s="10" t="s">
        <v>18</v>
      </c>
      <c r="G1001" s="28">
        <f t="shared" si="1"/>
        <v>5</v>
      </c>
    </row>
    <row r="1002" hidden="1">
      <c r="A1002" s="9">
        <v>44420.0</v>
      </c>
      <c r="B1002" s="10" t="s">
        <v>114</v>
      </c>
      <c r="C1002" s="10">
        <v>5043.0</v>
      </c>
      <c r="D1002" s="10" t="s">
        <v>277</v>
      </c>
      <c r="E1002" s="11">
        <v>350.0</v>
      </c>
      <c r="F1002" s="10" t="s">
        <v>14</v>
      </c>
      <c r="G1002" s="28">
        <f t="shared" si="1"/>
        <v>5</v>
      </c>
    </row>
    <row r="1003" hidden="1">
      <c r="A1003" s="9">
        <v>44420.0</v>
      </c>
      <c r="B1003" s="10" t="s">
        <v>114</v>
      </c>
      <c r="C1003" s="10">
        <v>5043.0</v>
      </c>
      <c r="D1003" s="10" t="s">
        <v>279</v>
      </c>
      <c r="E1003" s="11">
        <v>170.0</v>
      </c>
      <c r="F1003" s="10" t="s">
        <v>12</v>
      </c>
      <c r="G1003" s="28">
        <f t="shared" si="1"/>
        <v>5</v>
      </c>
    </row>
    <row r="1004" hidden="1">
      <c r="A1004" s="9">
        <v>44420.0</v>
      </c>
      <c r="B1004" s="10" t="s">
        <v>114</v>
      </c>
      <c r="C1004" s="10">
        <v>5043.0</v>
      </c>
      <c r="D1004" s="10" t="s">
        <v>280</v>
      </c>
      <c r="E1004" s="11">
        <v>280.0</v>
      </c>
      <c r="F1004" s="10" t="s">
        <v>18</v>
      </c>
      <c r="G1004" s="28">
        <f t="shared" si="1"/>
        <v>5</v>
      </c>
    </row>
    <row r="1005" hidden="1">
      <c r="A1005" s="9">
        <v>44420.0</v>
      </c>
      <c r="B1005" s="10" t="s">
        <v>114</v>
      </c>
      <c r="C1005" s="10">
        <v>5043.0</v>
      </c>
      <c r="D1005" s="10" t="s">
        <v>284</v>
      </c>
      <c r="E1005" s="11">
        <v>140.0</v>
      </c>
      <c r="F1005" s="10" t="s">
        <v>12</v>
      </c>
      <c r="G1005" s="28">
        <f t="shared" si="1"/>
        <v>5</v>
      </c>
    </row>
    <row r="1006" hidden="1">
      <c r="A1006" s="9">
        <v>44420.0</v>
      </c>
      <c r="B1006" s="10" t="s">
        <v>114</v>
      </c>
      <c r="C1006" s="10">
        <v>5043.0</v>
      </c>
      <c r="D1006" s="10" t="s">
        <v>282</v>
      </c>
      <c r="E1006" s="11">
        <v>200.0</v>
      </c>
      <c r="F1006" s="10" t="s">
        <v>14</v>
      </c>
      <c r="G1006" s="28">
        <f t="shared" si="1"/>
        <v>5</v>
      </c>
    </row>
    <row r="1007" hidden="1">
      <c r="A1007" s="9">
        <v>44420.0</v>
      </c>
      <c r="B1007" s="10" t="s">
        <v>114</v>
      </c>
      <c r="C1007" s="10">
        <v>5043.0</v>
      </c>
      <c r="D1007" s="10" t="s">
        <v>304</v>
      </c>
      <c r="E1007" s="11">
        <v>190.0</v>
      </c>
      <c r="F1007" s="10" t="s">
        <v>160</v>
      </c>
      <c r="G1007" s="28">
        <f t="shared" si="1"/>
        <v>5</v>
      </c>
    </row>
    <row r="1008" hidden="1">
      <c r="A1008" s="9">
        <v>44420.0</v>
      </c>
      <c r="B1008" s="10" t="s">
        <v>211</v>
      </c>
      <c r="C1008" s="10" t="s">
        <v>212</v>
      </c>
      <c r="D1008" s="10" t="s">
        <v>288</v>
      </c>
      <c r="E1008" s="11">
        <v>280.0</v>
      </c>
      <c r="F1008" s="10" t="s">
        <v>14</v>
      </c>
      <c r="G1008" s="28">
        <f t="shared" si="1"/>
        <v>5</v>
      </c>
    </row>
    <row r="1009" hidden="1">
      <c r="A1009" s="9">
        <v>44420.0</v>
      </c>
      <c r="B1009" s="10" t="s">
        <v>211</v>
      </c>
      <c r="C1009" s="10">
        <v>7744.0</v>
      </c>
      <c r="D1009" s="10" t="s">
        <v>287</v>
      </c>
      <c r="E1009" s="11">
        <v>110.0</v>
      </c>
      <c r="F1009" s="10" t="s">
        <v>31</v>
      </c>
      <c r="G1009" s="28">
        <f t="shared" si="1"/>
        <v>5</v>
      </c>
    </row>
    <row r="1010" hidden="1">
      <c r="A1010" s="9">
        <v>44420.0</v>
      </c>
      <c r="B1010" s="10" t="s">
        <v>211</v>
      </c>
      <c r="C1010" s="10" t="s">
        <v>305</v>
      </c>
      <c r="D1010" s="10" t="s">
        <v>278</v>
      </c>
      <c r="E1010" s="11">
        <v>130.0</v>
      </c>
      <c r="F1010" s="10" t="s">
        <v>21</v>
      </c>
      <c r="G1010" s="28">
        <f t="shared" si="1"/>
        <v>5</v>
      </c>
    </row>
    <row r="1011" hidden="1">
      <c r="A1011" s="9">
        <v>44420.0</v>
      </c>
      <c r="B1011" s="10" t="s">
        <v>211</v>
      </c>
      <c r="C1011" s="10" t="s">
        <v>305</v>
      </c>
      <c r="D1011" s="10" t="s">
        <v>288</v>
      </c>
      <c r="E1011" s="11">
        <v>280.0</v>
      </c>
      <c r="F1011" s="10" t="s">
        <v>14</v>
      </c>
      <c r="G1011" s="28">
        <f t="shared" si="1"/>
        <v>5</v>
      </c>
    </row>
    <row r="1012" hidden="1">
      <c r="A1012" s="9">
        <v>44420.0</v>
      </c>
      <c r="B1012" s="10" t="s">
        <v>306</v>
      </c>
      <c r="C1012" s="10">
        <v>2942.0</v>
      </c>
      <c r="D1012" s="10" t="s">
        <v>278</v>
      </c>
      <c r="E1012" s="11">
        <v>130.0</v>
      </c>
      <c r="F1012" s="10" t="s">
        <v>21</v>
      </c>
      <c r="G1012" s="28">
        <f t="shared" si="1"/>
        <v>5</v>
      </c>
    </row>
    <row r="1013" hidden="1">
      <c r="A1013" s="9">
        <v>44420.0</v>
      </c>
      <c r="B1013" s="10" t="s">
        <v>306</v>
      </c>
      <c r="C1013" s="10" t="s">
        <v>307</v>
      </c>
      <c r="D1013" s="10" t="s">
        <v>280</v>
      </c>
      <c r="E1013" s="11">
        <v>280.0</v>
      </c>
      <c r="F1013" s="10" t="s">
        <v>18</v>
      </c>
      <c r="G1013" s="28">
        <f t="shared" si="1"/>
        <v>5</v>
      </c>
    </row>
    <row r="1014" hidden="1">
      <c r="A1014" s="9">
        <v>44420.0</v>
      </c>
      <c r="B1014" s="10" t="s">
        <v>115</v>
      </c>
      <c r="C1014" s="10" t="s">
        <v>116</v>
      </c>
      <c r="D1014" s="10" t="s">
        <v>286</v>
      </c>
      <c r="E1014" s="11">
        <v>130.0</v>
      </c>
      <c r="F1014" s="10" t="s">
        <v>31</v>
      </c>
      <c r="G1014" s="28">
        <f t="shared" si="1"/>
        <v>5</v>
      </c>
    </row>
    <row r="1015" hidden="1">
      <c r="A1015" s="9">
        <v>44420.0</v>
      </c>
      <c r="B1015" s="10" t="s">
        <v>115</v>
      </c>
      <c r="C1015" s="10">
        <v>8647.0</v>
      </c>
      <c r="D1015" s="10" t="s">
        <v>279</v>
      </c>
      <c r="E1015" s="11">
        <v>170.0</v>
      </c>
      <c r="F1015" s="10" t="s">
        <v>12</v>
      </c>
      <c r="G1015" s="28">
        <f t="shared" si="1"/>
        <v>5</v>
      </c>
    </row>
    <row r="1016" hidden="1">
      <c r="A1016" s="9">
        <v>44420.0</v>
      </c>
      <c r="B1016" s="10" t="s">
        <v>115</v>
      </c>
      <c r="C1016" s="10" t="s">
        <v>214</v>
      </c>
      <c r="D1016" s="10" t="s">
        <v>287</v>
      </c>
      <c r="E1016" s="11">
        <v>110.0</v>
      </c>
      <c r="F1016" s="10" t="s">
        <v>31</v>
      </c>
      <c r="G1016" s="28">
        <f t="shared" si="1"/>
        <v>5</v>
      </c>
    </row>
    <row r="1017" hidden="1">
      <c r="A1017" s="9">
        <v>44420.0</v>
      </c>
      <c r="B1017" s="10" t="s">
        <v>115</v>
      </c>
      <c r="C1017" s="10" t="s">
        <v>240</v>
      </c>
      <c r="D1017" s="10" t="s">
        <v>277</v>
      </c>
      <c r="E1017" s="11">
        <v>350.0</v>
      </c>
      <c r="F1017" s="10" t="s">
        <v>14</v>
      </c>
      <c r="G1017" s="28">
        <f t="shared" si="1"/>
        <v>5</v>
      </c>
    </row>
    <row r="1018" hidden="1">
      <c r="A1018" s="9">
        <v>44420.0</v>
      </c>
      <c r="B1018" s="10" t="s">
        <v>115</v>
      </c>
      <c r="C1018" s="10" t="s">
        <v>119</v>
      </c>
      <c r="D1018" s="10" t="s">
        <v>279</v>
      </c>
      <c r="E1018" s="11">
        <v>170.0</v>
      </c>
      <c r="F1018" s="10" t="s">
        <v>12</v>
      </c>
      <c r="G1018" s="28">
        <f t="shared" si="1"/>
        <v>5</v>
      </c>
    </row>
    <row r="1019" hidden="1">
      <c r="A1019" s="9">
        <v>44420.0</v>
      </c>
      <c r="B1019" s="10" t="s">
        <v>115</v>
      </c>
      <c r="C1019" s="10" t="s">
        <v>120</v>
      </c>
      <c r="D1019" s="10" t="s">
        <v>279</v>
      </c>
      <c r="E1019" s="11">
        <v>170.0</v>
      </c>
      <c r="F1019" s="10" t="s">
        <v>12</v>
      </c>
      <c r="G1019" s="28">
        <f t="shared" si="1"/>
        <v>5</v>
      </c>
    </row>
    <row r="1020" hidden="1">
      <c r="A1020" s="9">
        <v>44420.0</v>
      </c>
      <c r="B1020" s="10" t="s">
        <v>115</v>
      </c>
      <c r="C1020" s="10" t="s">
        <v>121</v>
      </c>
      <c r="D1020" s="10" t="s">
        <v>280</v>
      </c>
      <c r="E1020" s="11">
        <v>280.0</v>
      </c>
      <c r="F1020" s="10" t="s">
        <v>18</v>
      </c>
      <c r="G1020" s="28">
        <f t="shared" si="1"/>
        <v>5</v>
      </c>
    </row>
    <row r="1021" hidden="1">
      <c r="A1021" s="9">
        <v>44420.0</v>
      </c>
      <c r="B1021" s="10" t="s">
        <v>115</v>
      </c>
      <c r="C1021" s="10" t="s">
        <v>177</v>
      </c>
      <c r="D1021" s="10" t="s">
        <v>284</v>
      </c>
      <c r="E1021" s="11">
        <v>140.0</v>
      </c>
      <c r="F1021" s="10" t="s">
        <v>12</v>
      </c>
      <c r="G1021" s="28">
        <f t="shared" si="1"/>
        <v>5</v>
      </c>
    </row>
    <row r="1022" hidden="1">
      <c r="A1022" s="9">
        <v>44420.0</v>
      </c>
      <c r="B1022" s="10" t="s">
        <v>122</v>
      </c>
      <c r="C1022" s="10" t="s">
        <v>273</v>
      </c>
      <c r="D1022" s="10" t="s">
        <v>279</v>
      </c>
      <c r="E1022" s="11">
        <v>170.0</v>
      </c>
      <c r="F1022" s="10" t="s">
        <v>12</v>
      </c>
      <c r="G1022" s="28">
        <f t="shared" si="1"/>
        <v>5</v>
      </c>
    </row>
    <row r="1023" hidden="1">
      <c r="A1023" s="9">
        <v>44420.0</v>
      </c>
      <c r="B1023" s="10" t="s">
        <v>122</v>
      </c>
      <c r="C1023" s="10" t="s">
        <v>308</v>
      </c>
      <c r="D1023" s="10" t="s">
        <v>285</v>
      </c>
      <c r="E1023" s="11">
        <v>270.0</v>
      </c>
      <c r="F1023" s="10" t="s">
        <v>18</v>
      </c>
      <c r="G1023" s="28">
        <f t="shared" si="1"/>
        <v>5</v>
      </c>
    </row>
    <row r="1024" hidden="1">
      <c r="A1024" s="9">
        <v>44420.0</v>
      </c>
      <c r="B1024" s="10" t="s">
        <v>122</v>
      </c>
      <c r="C1024" s="10" t="s">
        <v>309</v>
      </c>
      <c r="D1024" s="10" t="s">
        <v>285</v>
      </c>
      <c r="E1024" s="11">
        <v>270.0</v>
      </c>
      <c r="F1024" s="10" t="s">
        <v>18</v>
      </c>
      <c r="G1024" s="28">
        <f t="shared" si="1"/>
        <v>5</v>
      </c>
    </row>
    <row r="1025" hidden="1">
      <c r="A1025" s="9">
        <v>44420.0</v>
      </c>
      <c r="B1025" s="10" t="s">
        <v>122</v>
      </c>
      <c r="C1025" s="10" t="s">
        <v>123</v>
      </c>
      <c r="D1025" s="10" t="s">
        <v>285</v>
      </c>
      <c r="E1025" s="11">
        <v>270.0</v>
      </c>
      <c r="F1025" s="10" t="s">
        <v>18</v>
      </c>
      <c r="G1025" s="28">
        <f t="shared" si="1"/>
        <v>5</v>
      </c>
    </row>
    <row r="1026" hidden="1">
      <c r="A1026" s="9">
        <v>44420.0</v>
      </c>
      <c r="B1026" s="10" t="s">
        <v>122</v>
      </c>
      <c r="C1026" s="10" t="s">
        <v>124</v>
      </c>
      <c r="D1026" s="10" t="s">
        <v>284</v>
      </c>
      <c r="E1026" s="11">
        <v>140.0</v>
      </c>
      <c r="F1026" s="10" t="s">
        <v>12</v>
      </c>
      <c r="G1026" s="28">
        <f t="shared" si="1"/>
        <v>5</v>
      </c>
    </row>
    <row r="1027" hidden="1">
      <c r="A1027" s="9">
        <v>44420.0</v>
      </c>
      <c r="B1027" s="10" t="s">
        <v>122</v>
      </c>
      <c r="C1027" s="10" t="s">
        <v>178</v>
      </c>
      <c r="D1027" s="10" t="s">
        <v>282</v>
      </c>
      <c r="E1027" s="11">
        <v>200.0</v>
      </c>
      <c r="F1027" s="10" t="s">
        <v>14</v>
      </c>
      <c r="G1027" s="28">
        <f t="shared" si="1"/>
        <v>5</v>
      </c>
    </row>
    <row r="1028" hidden="1">
      <c r="A1028" s="9">
        <v>44420.0</v>
      </c>
      <c r="B1028" s="10" t="s">
        <v>122</v>
      </c>
      <c r="C1028" s="16">
        <v>9.0E49</v>
      </c>
      <c r="D1028" s="10" t="s">
        <v>278</v>
      </c>
      <c r="E1028" s="11">
        <v>130.0</v>
      </c>
      <c r="F1028" s="10" t="s">
        <v>21</v>
      </c>
      <c r="G1028" s="28">
        <f t="shared" si="1"/>
        <v>5</v>
      </c>
    </row>
    <row r="1029" hidden="1">
      <c r="A1029" s="9">
        <v>44420.0</v>
      </c>
      <c r="B1029" s="10" t="s">
        <v>122</v>
      </c>
      <c r="C1029" s="10" t="s">
        <v>179</v>
      </c>
      <c r="D1029" s="10" t="s">
        <v>279</v>
      </c>
      <c r="E1029" s="11">
        <v>170.0</v>
      </c>
      <c r="F1029" s="10" t="s">
        <v>12</v>
      </c>
      <c r="G1029" s="28">
        <f t="shared" si="1"/>
        <v>5</v>
      </c>
    </row>
    <row r="1030" hidden="1">
      <c r="A1030" s="9">
        <v>44420.0</v>
      </c>
      <c r="B1030" s="10" t="s">
        <v>122</v>
      </c>
      <c r="C1030" s="10" t="s">
        <v>126</v>
      </c>
      <c r="D1030" s="10" t="s">
        <v>284</v>
      </c>
      <c r="E1030" s="11">
        <v>140.0</v>
      </c>
      <c r="F1030" s="10" t="s">
        <v>12</v>
      </c>
      <c r="G1030" s="28">
        <f t="shared" si="1"/>
        <v>5</v>
      </c>
    </row>
    <row r="1031" hidden="1">
      <c r="A1031" s="9">
        <v>44420.0</v>
      </c>
      <c r="B1031" s="10" t="s">
        <v>122</v>
      </c>
      <c r="C1031" s="10" t="s">
        <v>310</v>
      </c>
      <c r="D1031" s="10" t="s">
        <v>287</v>
      </c>
      <c r="E1031" s="11">
        <v>110.0</v>
      </c>
      <c r="F1031" s="10" t="s">
        <v>31</v>
      </c>
      <c r="G1031" s="28">
        <f t="shared" si="1"/>
        <v>5</v>
      </c>
    </row>
    <row r="1032" hidden="1">
      <c r="A1032" s="9">
        <v>44420.0</v>
      </c>
      <c r="B1032" s="10" t="s">
        <v>122</v>
      </c>
      <c r="C1032" s="10" t="s">
        <v>127</v>
      </c>
      <c r="D1032" s="10" t="s">
        <v>286</v>
      </c>
      <c r="E1032" s="11">
        <v>130.0</v>
      </c>
      <c r="F1032" s="10" t="s">
        <v>31</v>
      </c>
      <c r="G1032" s="28">
        <f t="shared" si="1"/>
        <v>5</v>
      </c>
    </row>
    <row r="1033" hidden="1">
      <c r="A1033" s="9">
        <v>44420.0</v>
      </c>
      <c r="B1033" s="10" t="s">
        <v>122</v>
      </c>
      <c r="C1033" s="10" t="s">
        <v>128</v>
      </c>
      <c r="D1033" s="10" t="s">
        <v>280</v>
      </c>
      <c r="E1033" s="11">
        <v>280.0</v>
      </c>
      <c r="F1033" s="10" t="s">
        <v>18</v>
      </c>
      <c r="G1033" s="28">
        <f t="shared" si="1"/>
        <v>5</v>
      </c>
    </row>
    <row r="1034" hidden="1">
      <c r="A1034" s="9">
        <v>44420.0</v>
      </c>
      <c r="B1034" s="10" t="s">
        <v>122</v>
      </c>
      <c r="C1034" s="10" t="s">
        <v>215</v>
      </c>
      <c r="D1034" s="10" t="s">
        <v>280</v>
      </c>
      <c r="E1034" s="11">
        <v>280.0</v>
      </c>
      <c r="F1034" s="10" t="s">
        <v>18</v>
      </c>
      <c r="G1034" s="28">
        <f t="shared" si="1"/>
        <v>5</v>
      </c>
    </row>
    <row r="1035" hidden="1">
      <c r="A1035" s="9">
        <v>44420.0</v>
      </c>
      <c r="B1035" s="10" t="s">
        <v>122</v>
      </c>
      <c r="C1035" s="10" t="s">
        <v>215</v>
      </c>
      <c r="D1035" s="10" t="s">
        <v>288</v>
      </c>
      <c r="E1035" s="11">
        <v>280.0</v>
      </c>
      <c r="F1035" s="10" t="s">
        <v>14</v>
      </c>
      <c r="G1035" s="28">
        <f t="shared" si="1"/>
        <v>5</v>
      </c>
    </row>
    <row r="1036" hidden="1">
      <c r="A1036" s="9">
        <v>44420.0</v>
      </c>
      <c r="B1036" s="10" t="s">
        <v>122</v>
      </c>
      <c r="C1036" s="10" t="s">
        <v>311</v>
      </c>
      <c r="D1036" s="10" t="s">
        <v>277</v>
      </c>
      <c r="E1036" s="11">
        <v>350.0</v>
      </c>
      <c r="F1036" s="10" t="s">
        <v>14</v>
      </c>
      <c r="G1036" s="28">
        <f t="shared" si="1"/>
        <v>5</v>
      </c>
    </row>
    <row r="1037" hidden="1">
      <c r="A1037" s="9">
        <v>44420.0</v>
      </c>
      <c r="B1037" s="10" t="s">
        <v>122</v>
      </c>
      <c r="C1037" s="10" t="s">
        <v>243</v>
      </c>
      <c r="D1037" s="10" t="s">
        <v>292</v>
      </c>
      <c r="E1037" s="11">
        <v>60.0</v>
      </c>
      <c r="F1037" s="10" t="s">
        <v>31</v>
      </c>
      <c r="G1037" s="28">
        <f t="shared" si="1"/>
        <v>5</v>
      </c>
    </row>
    <row r="1038" hidden="1">
      <c r="A1038" s="9">
        <v>44420.0</v>
      </c>
      <c r="B1038" s="10" t="s">
        <v>244</v>
      </c>
      <c r="C1038" s="10">
        <v>7841.0</v>
      </c>
      <c r="D1038" s="10" t="s">
        <v>282</v>
      </c>
      <c r="E1038" s="11">
        <v>200.0</v>
      </c>
      <c r="F1038" s="10" t="s">
        <v>14</v>
      </c>
      <c r="G1038" s="28">
        <f t="shared" si="1"/>
        <v>5</v>
      </c>
    </row>
    <row r="1039" hidden="1">
      <c r="A1039" s="9">
        <v>44420.0</v>
      </c>
      <c r="B1039" s="10" t="s">
        <v>244</v>
      </c>
      <c r="C1039" s="10">
        <v>7841.0</v>
      </c>
      <c r="D1039" s="10" t="s">
        <v>282</v>
      </c>
      <c r="E1039" s="11">
        <v>200.0</v>
      </c>
      <c r="F1039" s="10" t="s">
        <v>14</v>
      </c>
      <c r="G1039" s="28">
        <f t="shared" si="1"/>
        <v>5</v>
      </c>
    </row>
    <row r="1040" hidden="1">
      <c r="A1040" s="9">
        <v>44420.0</v>
      </c>
      <c r="B1040" s="10" t="s">
        <v>15</v>
      </c>
      <c r="C1040" s="10" t="s">
        <v>217</v>
      </c>
      <c r="D1040" s="10" t="s">
        <v>278</v>
      </c>
      <c r="E1040" s="11">
        <v>130.0</v>
      </c>
      <c r="F1040" s="10" t="s">
        <v>21</v>
      </c>
      <c r="G1040" s="28">
        <f t="shared" si="1"/>
        <v>5</v>
      </c>
    </row>
    <row r="1041" hidden="1">
      <c r="A1041" s="9">
        <v>44420.0</v>
      </c>
      <c r="B1041" s="10" t="s">
        <v>15</v>
      </c>
      <c r="C1041" s="16">
        <v>5.0E49</v>
      </c>
      <c r="D1041" s="10" t="s">
        <v>277</v>
      </c>
      <c r="E1041" s="11">
        <v>350.0</v>
      </c>
      <c r="F1041" s="10" t="s">
        <v>14</v>
      </c>
      <c r="G1041" s="28">
        <f t="shared" si="1"/>
        <v>5</v>
      </c>
    </row>
    <row r="1042" hidden="1">
      <c r="A1042" s="9">
        <v>44420.0</v>
      </c>
      <c r="B1042" s="10" t="s">
        <v>15</v>
      </c>
      <c r="C1042" s="16">
        <v>5.0E49</v>
      </c>
      <c r="D1042" s="10" t="s">
        <v>284</v>
      </c>
      <c r="E1042" s="11">
        <v>140.0</v>
      </c>
      <c r="F1042" s="10" t="s">
        <v>12</v>
      </c>
      <c r="G1042" s="28">
        <f t="shared" si="1"/>
        <v>5</v>
      </c>
    </row>
    <row r="1043" hidden="1">
      <c r="A1043" s="9">
        <v>44420.0</v>
      </c>
      <c r="B1043" s="10" t="s">
        <v>15</v>
      </c>
      <c r="C1043" s="10" t="s">
        <v>133</v>
      </c>
      <c r="D1043" s="10" t="s">
        <v>292</v>
      </c>
      <c r="E1043" s="11">
        <v>60.0</v>
      </c>
      <c r="F1043" s="10" t="s">
        <v>31</v>
      </c>
      <c r="G1043" s="28">
        <f t="shared" si="1"/>
        <v>5</v>
      </c>
    </row>
    <row r="1044" hidden="1">
      <c r="A1044" s="9">
        <v>44420.0</v>
      </c>
      <c r="B1044" s="10" t="s">
        <v>15</v>
      </c>
      <c r="C1044" s="10" t="s">
        <v>133</v>
      </c>
      <c r="D1044" s="10" t="s">
        <v>280</v>
      </c>
      <c r="E1044" s="11">
        <v>280.0</v>
      </c>
      <c r="F1044" s="10" t="s">
        <v>18</v>
      </c>
      <c r="G1044" s="28">
        <f t="shared" si="1"/>
        <v>5</v>
      </c>
    </row>
    <row r="1045" hidden="1">
      <c r="A1045" s="9">
        <v>44420.0</v>
      </c>
      <c r="B1045" s="10" t="s">
        <v>15</v>
      </c>
      <c r="C1045" s="10" t="s">
        <v>134</v>
      </c>
      <c r="D1045" s="10" t="s">
        <v>286</v>
      </c>
      <c r="E1045" s="11">
        <v>130.0</v>
      </c>
      <c r="F1045" s="10" t="s">
        <v>31</v>
      </c>
      <c r="G1045" s="28">
        <f t="shared" si="1"/>
        <v>5</v>
      </c>
    </row>
    <row r="1046" hidden="1">
      <c r="A1046" s="9">
        <v>44420.0</v>
      </c>
      <c r="B1046" s="10" t="s">
        <v>15</v>
      </c>
      <c r="C1046" s="10" t="s">
        <v>219</v>
      </c>
      <c r="D1046" s="10" t="s">
        <v>287</v>
      </c>
      <c r="E1046" s="11">
        <v>110.0</v>
      </c>
      <c r="F1046" s="10" t="s">
        <v>31</v>
      </c>
      <c r="G1046" s="28">
        <f t="shared" si="1"/>
        <v>5</v>
      </c>
    </row>
    <row r="1047" hidden="1">
      <c r="A1047" s="9">
        <v>44420.0</v>
      </c>
      <c r="B1047" s="10" t="s">
        <v>15</v>
      </c>
      <c r="C1047" s="10" t="s">
        <v>220</v>
      </c>
      <c r="D1047" s="10" t="s">
        <v>282</v>
      </c>
      <c r="E1047" s="11">
        <v>200.0</v>
      </c>
      <c r="F1047" s="10" t="s">
        <v>14</v>
      </c>
      <c r="G1047" s="28">
        <f t="shared" si="1"/>
        <v>5</v>
      </c>
    </row>
    <row r="1048" hidden="1">
      <c r="A1048" s="9">
        <v>44420.0</v>
      </c>
      <c r="B1048" s="10" t="s">
        <v>15</v>
      </c>
      <c r="C1048" s="10">
        <v>1344.0</v>
      </c>
      <c r="D1048" s="10" t="s">
        <v>277</v>
      </c>
      <c r="E1048" s="11">
        <v>350.0</v>
      </c>
      <c r="F1048" s="10" t="s">
        <v>14</v>
      </c>
      <c r="G1048" s="28">
        <f t="shared" si="1"/>
        <v>5</v>
      </c>
    </row>
    <row r="1049" hidden="1">
      <c r="A1049" s="9">
        <v>44420.0</v>
      </c>
      <c r="B1049" s="10" t="s">
        <v>15</v>
      </c>
      <c r="C1049" s="10">
        <v>4645.0</v>
      </c>
      <c r="D1049" s="10" t="s">
        <v>280</v>
      </c>
      <c r="E1049" s="11">
        <v>280.0</v>
      </c>
      <c r="F1049" s="10" t="s">
        <v>18</v>
      </c>
      <c r="G1049" s="28">
        <f t="shared" si="1"/>
        <v>5</v>
      </c>
    </row>
    <row r="1050" hidden="1">
      <c r="A1050" s="9">
        <v>44420.0</v>
      </c>
      <c r="B1050" s="10" t="s">
        <v>15</v>
      </c>
      <c r="C1050" s="10" t="s">
        <v>182</v>
      </c>
      <c r="D1050" s="10" t="s">
        <v>277</v>
      </c>
      <c r="E1050" s="11">
        <v>350.0</v>
      </c>
      <c r="F1050" s="10" t="s">
        <v>14</v>
      </c>
      <c r="G1050" s="28">
        <f t="shared" si="1"/>
        <v>5</v>
      </c>
    </row>
    <row r="1051" hidden="1">
      <c r="A1051" s="9">
        <v>44420.0</v>
      </c>
      <c r="B1051" s="10" t="s">
        <v>15</v>
      </c>
      <c r="C1051" s="10" t="s">
        <v>246</v>
      </c>
      <c r="D1051" s="10" t="s">
        <v>280</v>
      </c>
      <c r="E1051" s="11">
        <v>280.0</v>
      </c>
      <c r="F1051" s="10" t="s">
        <v>18</v>
      </c>
      <c r="G1051" s="28">
        <f t="shared" si="1"/>
        <v>5</v>
      </c>
    </row>
    <row r="1052" hidden="1">
      <c r="A1052" s="9">
        <v>44420.0</v>
      </c>
      <c r="B1052" s="10" t="s">
        <v>15</v>
      </c>
      <c r="C1052" s="10" t="s">
        <v>137</v>
      </c>
      <c r="D1052" s="10" t="s">
        <v>285</v>
      </c>
      <c r="E1052" s="11">
        <v>270.0</v>
      </c>
      <c r="F1052" s="10" t="s">
        <v>18</v>
      </c>
      <c r="G1052" s="28">
        <f t="shared" si="1"/>
        <v>5</v>
      </c>
    </row>
    <row r="1053" hidden="1">
      <c r="A1053" s="9">
        <v>44420.0</v>
      </c>
      <c r="B1053" s="10" t="s">
        <v>15</v>
      </c>
      <c r="C1053" s="10" t="s">
        <v>184</v>
      </c>
      <c r="D1053" s="10" t="s">
        <v>280</v>
      </c>
      <c r="E1053" s="11">
        <v>280.0</v>
      </c>
      <c r="F1053" s="10" t="s">
        <v>18</v>
      </c>
      <c r="G1053" s="28">
        <f t="shared" si="1"/>
        <v>5</v>
      </c>
    </row>
    <row r="1054" hidden="1">
      <c r="A1054" s="9">
        <v>44420.0</v>
      </c>
      <c r="B1054" s="10" t="s">
        <v>15</v>
      </c>
      <c r="C1054" s="10" t="s">
        <v>185</v>
      </c>
      <c r="D1054" s="10" t="s">
        <v>277</v>
      </c>
      <c r="E1054" s="11">
        <v>350.0</v>
      </c>
      <c r="F1054" s="10" t="s">
        <v>14</v>
      </c>
      <c r="G1054" s="28">
        <f t="shared" si="1"/>
        <v>5</v>
      </c>
    </row>
    <row r="1055" hidden="1">
      <c r="A1055" s="9">
        <v>44420.0</v>
      </c>
      <c r="B1055" s="10" t="s">
        <v>15</v>
      </c>
      <c r="C1055" s="10" t="s">
        <v>312</v>
      </c>
      <c r="D1055" s="10" t="s">
        <v>277</v>
      </c>
      <c r="E1055" s="11">
        <v>350.0</v>
      </c>
      <c r="F1055" s="10" t="s">
        <v>14</v>
      </c>
      <c r="G1055" s="28">
        <f t="shared" si="1"/>
        <v>5</v>
      </c>
    </row>
    <row r="1056" hidden="1">
      <c r="A1056" s="9">
        <v>44420.0</v>
      </c>
      <c r="B1056" s="10" t="s">
        <v>16</v>
      </c>
      <c r="C1056" s="16">
        <v>1.0E48</v>
      </c>
      <c r="D1056" s="10" t="s">
        <v>280</v>
      </c>
      <c r="E1056" s="11">
        <v>280.0</v>
      </c>
      <c r="F1056" s="10" t="s">
        <v>18</v>
      </c>
      <c r="G1056" s="28">
        <f t="shared" si="1"/>
        <v>5</v>
      </c>
    </row>
    <row r="1057" hidden="1">
      <c r="A1057" s="9">
        <v>44420.0</v>
      </c>
      <c r="B1057" s="10" t="s">
        <v>16</v>
      </c>
      <c r="C1057" s="10" t="s">
        <v>313</v>
      </c>
      <c r="D1057" s="10" t="s">
        <v>278</v>
      </c>
      <c r="E1057" s="11">
        <v>130.0</v>
      </c>
      <c r="F1057" s="10" t="s">
        <v>21</v>
      </c>
      <c r="G1057" s="28">
        <f t="shared" si="1"/>
        <v>5</v>
      </c>
    </row>
    <row r="1058" hidden="1">
      <c r="A1058" s="9">
        <v>44420.0</v>
      </c>
      <c r="B1058" s="10" t="s">
        <v>16</v>
      </c>
      <c r="C1058" s="16">
        <v>5.0E48</v>
      </c>
      <c r="D1058" s="10" t="s">
        <v>278</v>
      </c>
      <c r="E1058" s="11">
        <v>130.0</v>
      </c>
      <c r="F1058" s="10" t="s">
        <v>21</v>
      </c>
      <c r="G1058" s="28">
        <f t="shared" si="1"/>
        <v>5</v>
      </c>
    </row>
    <row r="1059" hidden="1">
      <c r="A1059" s="9">
        <v>44420.0</v>
      </c>
      <c r="B1059" s="10" t="s">
        <v>16</v>
      </c>
      <c r="C1059" s="16">
        <v>6.0E40</v>
      </c>
      <c r="D1059" s="10" t="s">
        <v>287</v>
      </c>
      <c r="E1059" s="11">
        <v>110.0</v>
      </c>
      <c r="F1059" s="10" t="s">
        <v>31</v>
      </c>
      <c r="G1059" s="28">
        <f t="shared" si="1"/>
        <v>5</v>
      </c>
    </row>
    <row r="1060" hidden="1">
      <c r="A1060" s="9">
        <v>44420.0</v>
      </c>
      <c r="B1060" s="10" t="s">
        <v>16</v>
      </c>
      <c r="C1060" s="10" t="s">
        <v>314</v>
      </c>
      <c r="D1060" s="10" t="s">
        <v>280</v>
      </c>
      <c r="E1060" s="11">
        <v>280.0</v>
      </c>
      <c r="F1060" s="10" t="s">
        <v>18</v>
      </c>
      <c r="G1060" s="28">
        <f t="shared" si="1"/>
        <v>5</v>
      </c>
    </row>
    <row r="1061" hidden="1">
      <c r="A1061" s="9">
        <v>44420.0</v>
      </c>
      <c r="B1061" s="10" t="s">
        <v>16</v>
      </c>
      <c r="C1061" s="10" t="s">
        <v>315</v>
      </c>
      <c r="D1061" s="10" t="s">
        <v>280</v>
      </c>
      <c r="E1061" s="11">
        <v>280.0</v>
      </c>
      <c r="F1061" s="10" t="s">
        <v>18</v>
      </c>
      <c r="G1061" s="28">
        <f t="shared" si="1"/>
        <v>5</v>
      </c>
    </row>
    <row r="1062" hidden="1">
      <c r="A1062" s="9">
        <v>44420.0</v>
      </c>
      <c r="B1062" s="10" t="s">
        <v>16</v>
      </c>
      <c r="C1062" s="10" t="s">
        <v>142</v>
      </c>
      <c r="D1062" s="10" t="s">
        <v>304</v>
      </c>
      <c r="E1062" s="11">
        <v>190.0</v>
      </c>
      <c r="F1062" s="10" t="s">
        <v>160</v>
      </c>
      <c r="G1062" s="28">
        <f t="shared" si="1"/>
        <v>5</v>
      </c>
    </row>
    <row r="1063" hidden="1">
      <c r="A1063" s="9">
        <v>44420.0</v>
      </c>
      <c r="B1063" s="10" t="s">
        <v>16</v>
      </c>
      <c r="C1063" s="10" t="s">
        <v>316</v>
      </c>
      <c r="D1063" s="10" t="s">
        <v>280</v>
      </c>
      <c r="E1063" s="11">
        <v>280.0</v>
      </c>
      <c r="F1063" s="10" t="s">
        <v>18</v>
      </c>
      <c r="G1063" s="28">
        <f t="shared" si="1"/>
        <v>5</v>
      </c>
    </row>
    <row r="1064" hidden="1">
      <c r="A1064" s="9">
        <v>44420.0</v>
      </c>
      <c r="B1064" s="10" t="s">
        <v>16</v>
      </c>
      <c r="C1064" s="10" t="s">
        <v>143</v>
      </c>
      <c r="D1064" s="10" t="s">
        <v>287</v>
      </c>
      <c r="E1064" s="11">
        <v>110.0</v>
      </c>
      <c r="F1064" s="10" t="s">
        <v>31</v>
      </c>
      <c r="G1064" s="28">
        <f t="shared" si="1"/>
        <v>5</v>
      </c>
    </row>
    <row r="1065" hidden="1">
      <c r="A1065" s="9">
        <v>44420.0</v>
      </c>
      <c r="B1065" s="10" t="s">
        <v>16</v>
      </c>
      <c r="C1065" s="10" t="s">
        <v>315</v>
      </c>
      <c r="D1065" s="10" t="s">
        <v>278</v>
      </c>
      <c r="E1065" s="11">
        <v>130.0</v>
      </c>
      <c r="F1065" s="10" t="s">
        <v>21</v>
      </c>
      <c r="G1065" s="28">
        <f t="shared" si="1"/>
        <v>5</v>
      </c>
    </row>
    <row r="1066" hidden="1">
      <c r="A1066" s="9">
        <v>44420.0</v>
      </c>
      <c r="B1066" s="10" t="s">
        <v>16</v>
      </c>
      <c r="C1066" s="10" t="s">
        <v>144</v>
      </c>
      <c r="D1066" s="10" t="s">
        <v>278</v>
      </c>
      <c r="E1066" s="11">
        <v>130.0</v>
      </c>
      <c r="F1066" s="10" t="s">
        <v>21</v>
      </c>
      <c r="G1066" s="28">
        <f t="shared" si="1"/>
        <v>5</v>
      </c>
    </row>
    <row r="1067" hidden="1">
      <c r="A1067" s="9">
        <v>44420.0</v>
      </c>
      <c r="B1067" s="10" t="s">
        <v>16</v>
      </c>
      <c r="C1067" s="10" t="s">
        <v>145</v>
      </c>
      <c r="D1067" s="10" t="s">
        <v>287</v>
      </c>
      <c r="E1067" s="11">
        <v>110.0</v>
      </c>
      <c r="F1067" s="10" t="s">
        <v>31</v>
      </c>
      <c r="G1067" s="28">
        <f t="shared" si="1"/>
        <v>5</v>
      </c>
    </row>
    <row r="1068" hidden="1">
      <c r="A1068" s="9">
        <v>44420.0</v>
      </c>
      <c r="B1068" s="10" t="s">
        <v>16</v>
      </c>
      <c r="C1068" s="10" t="s">
        <v>190</v>
      </c>
      <c r="D1068" s="10" t="s">
        <v>280</v>
      </c>
      <c r="E1068" s="11">
        <v>280.0</v>
      </c>
      <c r="F1068" s="10" t="s">
        <v>18</v>
      </c>
      <c r="G1068" s="28">
        <f t="shared" si="1"/>
        <v>5</v>
      </c>
    </row>
    <row r="1069" hidden="1">
      <c r="A1069" s="9">
        <v>44420.0</v>
      </c>
      <c r="B1069" s="10" t="s">
        <v>16</v>
      </c>
      <c r="C1069" s="10" t="s">
        <v>317</v>
      </c>
      <c r="D1069" s="10" t="s">
        <v>278</v>
      </c>
      <c r="E1069" s="11">
        <v>130.0</v>
      </c>
      <c r="F1069" s="10" t="s">
        <v>21</v>
      </c>
      <c r="G1069" s="28">
        <f t="shared" si="1"/>
        <v>5</v>
      </c>
    </row>
    <row r="1070" hidden="1">
      <c r="A1070" s="9">
        <v>44420.0</v>
      </c>
      <c r="B1070" s="10" t="s">
        <v>16</v>
      </c>
      <c r="C1070" s="10" t="s">
        <v>318</v>
      </c>
      <c r="D1070" s="10" t="s">
        <v>287</v>
      </c>
      <c r="E1070" s="11">
        <v>110.0</v>
      </c>
      <c r="F1070" s="10" t="s">
        <v>31</v>
      </c>
      <c r="G1070" s="28">
        <f t="shared" si="1"/>
        <v>5</v>
      </c>
    </row>
    <row r="1071" hidden="1">
      <c r="A1071" s="9">
        <v>44420.0</v>
      </c>
      <c r="B1071" s="10" t="s">
        <v>16</v>
      </c>
      <c r="C1071" s="10" t="s">
        <v>192</v>
      </c>
      <c r="D1071" s="10" t="s">
        <v>287</v>
      </c>
      <c r="E1071" s="11">
        <v>110.0</v>
      </c>
      <c r="F1071" s="10" t="s">
        <v>31</v>
      </c>
      <c r="G1071" s="28">
        <f t="shared" si="1"/>
        <v>5</v>
      </c>
    </row>
    <row r="1072" hidden="1">
      <c r="A1072" s="9">
        <v>44420.0</v>
      </c>
      <c r="B1072" s="10" t="s">
        <v>16</v>
      </c>
      <c r="C1072" s="10" t="s">
        <v>194</v>
      </c>
      <c r="D1072" s="10" t="s">
        <v>287</v>
      </c>
      <c r="E1072" s="11">
        <v>110.0</v>
      </c>
      <c r="F1072" s="10" t="s">
        <v>31</v>
      </c>
      <c r="G1072" s="28">
        <f t="shared" si="1"/>
        <v>5</v>
      </c>
    </row>
    <row r="1073" hidden="1">
      <c r="A1073" s="9">
        <v>44420.0</v>
      </c>
      <c r="B1073" s="10" t="s">
        <v>248</v>
      </c>
      <c r="C1073" s="10" t="s">
        <v>319</v>
      </c>
      <c r="D1073" s="10" t="s">
        <v>279</v>
      </c>
      <c r="E1073" s="11">
        <v>170.0</v>
      </c>
      <c r="F1073" s="10" t="s">
        <v>12</v>
      </c>
      <c r="G1073" s="28">
        <f t="shared" si="1"/>
        <v>5</v>
      </c>
    </row>
    <row r="1074" hidden="1">
      <c r="A1074" s="9">
        <v>44420.0</v>
      </c>
      <c r="B1074" s="10" t="s">
        <v>248</v>
      </c>
      <c r="C1074" s="10">
        <v>5348.0</v>
      </c>
      <c r="D1074" s="10" t="s">
        <v>278</v>
      </c>
      <c r="E1074" s="11">
        <v>130.0</v>
      </c>
      <c r="F1074" s="10" t="s">
        <v>21</v>
      </c>
      <c r="G1074" s="28">
        <f t="shared" si="1"/>
        <v>5</v>
      </c>
    </row>
    <row r="1075" hidden="1">
      <c r="A1075" s="9">
        <v>44420.0</v>
      </c>
      <c r="B1075" s="10" t="s">
        <v>248</v>
      </c>
      <c r="C1075" s="10" t="s">
        <v>146</v>
      </c>
      <c r="D1075" s="10" t="s">
        <v>280</v>
      </c>
      <c r="E1075" s="11">
        <v>280.0</v>
      </c>
      <c r="F1075" s="10" t="s">
        <v>18</v>
      </c>
      <c r="G1075" s="28">
        <f t="shared" si="1"/>
        <v>5</v>
      </c>
    </row>
    <row r="1076" hidden="1">
      <c r="A1076" s="9">
        <v>44420.0</v>
      </c>
      <c r="B1076" s="10" t="s">
        <v>248</v>
      </c>
      <c r="C1076" s="10" t="s">
        <v>250</v>
      </c>
      <c r="D1076" s="10" t="s">
        <v>288</v>
      </c>
      <c r="E1076" s="11">
        <v>280.0</v>
      </c>
      <c r="F1076" s="10" t="s">
        <v>14</v>
      </c>
      <c r="G1076" s="28">
        <f t="shared" si="1"/>
        <v>5</v>
      </c>
    </row>
    <row r="1077" hidden="1">
      <c r="A1077" s="9">
        <v>44420.0</v>
      </c>
      <c r="B1077" s="10" t="s">
        <v>248</v>
      </c>
      <c r="C1077" s="10" t="s">
        <v>320</v>
      </c>
      <c r="D1077" s="10" t="s">
        <v>288</v>
      </c>
      <c r="E1077" s="11">
        <v>280.0</v>
      </c>
      <c r="F1077" s="10" t="s">
        <v>14</v>
      </c>
      <c r="G1077" s="28">
        <f t="shared" si="1"/>
        <v>5</v>
      </c>
    </row>
    <row r="1078" hidden="1">
      <c r="A1078" s="9">
        <v>44420.0</v>
      </c>
      <c r="B1078" s="10" t="s">
        <v>248</v>
      </c>
      <c r="C1078" s="10" t="s">
        <v>251</v>
      </c>
      <c r="D1078" s="10" t="s">
        <v>280</v>
      </c>
      <c r="E1078" s="11">
        <v>280.0</v>
      </c>
      <c r="F1078" s="10" t="s">
        <v>18</v>
      </c>
      <c r="G1078" s="28">
        <f t="shared" si="1"/>
        <v>5</v>
      </c>
    </row>
    <row r="1079" hidden="1">
      <c r="A1079" s="9">
        <v>44420.0</v>
      </c>
      <c r="B1079" s="10" t="s">
        <v>69</v>
      </c>
      <c r="C1079" s="10" t="s">
        <v>71</v>
      </c>
      <c r="D1079" s="10" t="s">
        <v>279</v>
      </c>
      <c r="E1079" s="11">
        <v>170.0</v>
      </c>
      <c r="F1079" s="10" t="s">
        <v>12</v>
      </c>
      <c r="G1079" s="28">
        <f t="shared" si="1"/>
        <v>5</v>
      </c>
    </row>
    <row r="1080" hidden="1">
      <c r="A1080" s="9">
        <v>44420.0</v>
      </c>
      <c r="B1080" s="10" t="s">
        <v>69</v>
      </c>
      <c r="C1080" s="10" t="s">
        <v>72</v>
      </c>
      <c r="D1080" s="10" t="s">
        <v>278</v>
      </c>
      <c r="E1080" s="11">
        <v>130.0</v>
      </c>
      <c r="F1080" s="10" t="s">
        <v>21</v>
      </c>
      <c r="G1080" s="28">
        <f t="shared" si="1"/>
        <v>5</v>
      </c>
    </row>
    <row r="1081" hidden="1">
      <c r="A1081" s="9">
        <v>44420.0</v>
      </c>
      <c r="B1081" s="10" t="s">
        <v>69</v>
      </c>
      <c r="C1081" s="10" t="s">
        <v>73</v>
      </c>
      <c r="D1081" s="10" t="s">
        <v>288</v>
      </c>
      <c r="E1081" s="11">
        <v>280.0</v>
      </c>
      <c r="F1081" s="10" t="s">
        <v>14</v>
      </c>
      <c r="G1081" s="28">
        <f t="shared" si="1"/>
        <v>5</v>
      </c>
    </row>
    <row r="1082" hidden="1">
      <c r="A1082" s="9">
        <v>44420.0</v>
      </c>
      <c r="B1082" s="10" t="s">
        <v>69</v>
      </c>
      <c r="C1082" s="10" t="s">
        <v>74</v>
      </c>
      <c r="D1082" s="10" t="s">
        <v>287</v>
      </c>
      <c r="E1082" s="11">
        <v>110.0</v>
      </c>
      <c r="F1082" s="10" t="s">
        <v>31</v>
      </c>
      <c r="G1082" s="28">
        <f t="shared" si="1"/>
        <v>5</v>
      </c>
    </row>
    <row r="1083" hidden="1">
      <c r="A1083" s="9">
        <v>44420.0</v>
      </c>
      <c r="B1083" s="10" t="s">
        <v>69</v>
      </c>
      <c r="C1083" s="10">
        <v>2340.0</v>
      </c>
      <c r="D1083" s="10" t="s">
        <v>287</v>
      </c>
      <c r="E1083" s="11">
        <v>110.0</v>
      </c>
      <c r="F1083" s="10" t="s">
        <v>31</v>
      </c>
      <c r="G1083" s="28">
        <f t="shared" si="1"/>
        <v>5</v>
      </c>
    </row>
    <row r="1084" hidden="1">
      <c r="A1084" s="9">
        <v>44420.0</v>
      </c>
      <c r="B1084" s="10" t="s">
        <v>69</v>
      </c>
      <c r="C1084" s="10">
        <v>7447.0</v>
      </c>
      <c r="D1084" s="10" t="s">
        <v>280</v>
      </c>
      <c r="E1084" s="11">
        <v>280.0</v>
      </c>
      <c r="F1084" s="10" t="s">
        <v>18</v>
      </c>
      <c r="G1084" s="28">
        <f t="shared" si="1"/>
        <v>5</v>
      </c>
    </row>
    <row r="1085" hidden="1">
      <c r="A1085" s="9">
        <v>44420.0</v>
      </c>
      <c r="B1085" s="10" t="s">
        <v>69</v>
      </c>
      <c r="C1085" s="10">
        <v>5649.0</v>
      </c>
      <c r="D1085" s="10" t="s">
        <v>292</v>
      </c>
      <c r="E1085" s="11">
        <v>60.0</v>
      </c>
      <c r="F1085" s="10" t="s">
        <v>31</v>
      </c>
      <c r="G1085" s="28">
        <f t="shared" si="1"/>
        <v>5</v>
      </c>
    </row>
    <row r="1086" hidden="1">
      <c r="A1086" s="9">
        <v>44420.0</v>
      </c>
      <c r="B1086" s="10" t="s">
        <v>69</v>
      </c>
      <c r="C1086" s="10">
        <v>9045.0</v>
      </c>
      <c r="D1086" s="10" t="s">
        <v>285</v>
      </c>
      <c r="E1086" s="11">
        <v>270.0</v>
      </c>
      <c r="F1086" s="10" t="s">
        <v>18</v>
      </c>
      <c r="G1086" s="28">
        <f t="shared" si="1"/>
        <v>5</v>
      </c>
    </row>
    <row r="1087" hidden="1">
      <c r="A1087" s="9">
        <v>44420.0</v>
      </c>
      <c r="B1087" s="10" t="s">
        <v>69</v>
      </c>
      <c r="C1087" s="10" t="s">
        <v>75</v>
      </c>
      <c r="D1087" s="10" t="s">
        <v>282</v>
      </c>
      <c r="E1087" s="11">
        <v>200.0</v>
      </c>
      <c r="F1087" s="10" t="s">
        <v>14</v>
      </c>
      <c r="G1087" s="28">
        <f t="shared" si="1"/>
        <v>5</v>
      </c>
    </row>
    <row r="1088" hidden="1">
      <c r="A1088" s="9">
        <v>44420.0</v>
      </c>
      <c r="B1088" s="10" t="s">
        <v>69</v>
      </c>
      <c r="C1088" s="10">
        <v>5747.0</v>
      </c>
      <c r="D1088" s="10" t="s">
        <v>287</v>
      </c>
      <c r="E1088" s="11">
        <v>110.0</v>
      </c>
      <c r="F1088" s="10" t="s">
        <v>31</v>
      </c>
      <c r="G1088" s="28">
        <f t="shared" si="1"/>
        <v>5</v>
      </c>
    </row>
    <row r="1089" hidden="1">
      <c r="A1089" s="9">
        <v>44420.0</v>
      </c>
      <c r="B1089" s="10" t="s">
        <v>69</v>
      </c>
      <c r="C1089" s="10" t="s">
        <v>76</v>
      </c>
      <c r="D1089" s="10" t="s">
        <v>287</v>
      </c>
      <c r="E1089" s="11">
        <v>110.0</v>
      </c>
      <c r="F1089" s="10" t="s">
        <v>31</v>
      </c>
      <c r="G1089" s="28">
        <f t="shared" si="1"/>
        <v>5</v>
      </c>
    </row>
    <row r="1090" hidden="1">
      <c r="A1090" s="9">
        <v>44420.0</v>
      </c>
      <c r="B1090" s="10" t="s">
        <v>69</v>
      </c>
      <c r="C1090" s="10" t="s">
        <v>79</v>
      </c>
      <c r="D1090" s="10" t="s">
        <v>285</v>
      </c>
      <c r="E1090" s="11">
        <v>270.0</v>
      </c>
      <c r="F1090" s="10" t="s">
        <v>18</v>
      </c>
      <c r="G1090" s="28">
        <f t="shared" si="1"/>
        <v>5</v>
      </c>
    </row>
    <row r="1091" hidden="1">
      <c r="A1091" s="9">
        <v>44420.0</v>
      </c>
      <c r="B1091" s="10" t="s">
        <v>69</v>
      </c>
      <c r="C1091" s="10" t="s">
        <v>252</v>
      </c>
      <c r="D1091" s="10" t="s">
        <v>286</v>
      </c>
      <c r="E1091" s="11">
        <v>130.0</v>
      </c>
      <c r="F1091" s="10" t="s">
        <v>31</v>
      </c>
      <c r="G1091" s="28">
        <f t="shared" si="1"/>
        <v>5</v>
      </c>
    </row>
    <row r="1092" hidden="1">
      <c r="A1092" s="9">
        <v>44420.0</v>
      </c>
      <c r="B1092" s="10" t="s">
        <v>69</v>
      </c>
      <c r="C1092" s="10" t="s">
        <v>81</v>
      </c>
      <c r="D1092" s="10" t="s">
        <v>278</v>
      </c>
      <c r="E1092" s="11">
        <v>130.0</v>
      </c>
      <c r="F1092" s="10" t="s">
        <v>21</v>
      </c>
      <c r="G1092" s="28">
        <f t="shared" si="1"/>
        <v>5</v>
      </c>
    </row>
    <row r="1093" hidden="1">
      <c r="A1093" s="9">
        <v>44420.0</v>
      </c>
      <c r="B1093" s="10" t="s">
        <v>69</v>
      </c>
      <c r="C1093" s="10" t="s">
        <v>82</v>
      </c>
      <c r="D1093" s="10" t="s">
        <v>278</v>
      </c>
      <c r="E1093" s="11">
        <v>130.0</v>
      </c>
      <c r="F1093" s="10" t="s">
        <v>21</v>
      </c>
      <c r="G1093" s="28">
        <f t="shared" si="1"/>
        <v>5</v>
      </c>
    </row>
    <row r="1094" hidden="1">
      <c r="A1094" s="9">
        <v>44420.0</v>
      </c>
      <c r="B1094" s="10" t="s">
        <v>69</v>
      </c>
      <c r="C1094" s="10" t="s">
        <v>84</v>
      </c>
      <c r="D1094" s="10" t="s">
        <v>280</v>
      </c>
      <c r="E1094" s="11">
        <v>280.0</v>
      </c>
      <c r="F1094" s="10" t="s">
        <v>18</v>
      </c>
      <c r="G1094" s="28">
        <f t="shared" si="1"/>
        <v>5</v>
      </c>
    </row>
    <row r="1095" hidden="1">
      <c r="A1095" s="9">
        <v>44420.0</v>
      </c>
      <c r="B1095" s="10" t="s">
        <v>69</v>
      </c>
      <c r="C1095" s="10" t="s">
        <v>85</v>
      </c>
      <c r="D1095" s="10" t="s">
        <v>278</v>
      </c>
      <c r="E1095" s="11">
        <v>130.0</v>
      </c>
      <c r="F1095" s="10" t="s">
        <v>21</v>
      </c>
      <c r="G1095" s="28">
        <f t="shared" si="1"/>
        <v>5</v>
      </c>
    </row>
    <row r="1096" hidden="1">
      <c r="A1096" s="9">
        <v>44420.0</v>
      </c>
      <c r="B1096" s="10" t="s">
        <v>69</v>
      </c>
      <c r="C1096" s="10" t="s">
        <v>321</v>
      </c>
      <c r="D1096" s="10" t="s">
        <v>288</v>
      </c>
      <c r="E1096" s="11">
        <v>280.0</v>
      </c>
      <c r="F1096" s="10" t="s">
        <v>14</v>
      </c>
      <c r="G1096" s="28">
        <f t="shared" si="1"/>
        <v>5</v>
      </c>
    </row>
    <row r="1097" hidden="1">
      <c r="A1097" s="9">
        <v>44420.0</v>
      </c>
      <c r="B1097" s="10" t="s">
        <v>69</v>
      </c>
      <c r="C1097" s="10" t="s">
        <v>87</v>
      </c>
      <c r="D1097" s="10" t="s">
        <v>277</v>
      </c>
      <c r="E1097" s="11">
        <v>350.0</v>
      </c>
      <c r="F1097" s="10" t="s">
        <v>14</v>
      </c>
      <c r="G1097" s="28">
        <f t="shared" si="1"/>
        <v>5</v>
      </c>
    </row>
    <row r="1098" hidden="1">
      <c r="A1098" s="9">
        <v>44420.0</v>
      </c>
      <c r="B1098" s="10" t="s">
        <v>69</v>
      </c>
      <c r="C1098" s="10" t="s">
        <v>89</v>
      </c>
      <c r="D1098" s="10" t="s">
        <v>287</v>
      </c>
      <c r="E1098" s="11">
        <v>110.0</v>
      </c>
      <c r="F1098" s="10" t="s">
        <v>31</v>
      </c>
      <c r="G1098" s="28">
        <f t="shared" si="1"/>
        <v>5</v>
      </c>
    </row>
    <row r="1099">
      <c r="A1099" s="9">
        <v>44421.0</v>
      </c>
      <c r="B1099" s="10" t="s">
        <v>9</v>
      </c>
      <c r="C1099" s="10" t="s">
        <v>322</v>
      </c>
      <c r="D1099" s="10" t="s">
        <v>280</v>
      </c>
      <c r="E1099" s="11">
        <v>280.0</v>
      </c>
      <c r="F1099" s="10" t="s">
        <v>18</v>
      </c>
      <c r="G1099" s="28">
        <f t="shared" si="1"/>
        <v>6</v>
      </c>
    </row>
    <row r="1100">
      <c r="A1100" s="9">
        <v>44421.0</v>
      </c>
      <c r="B1100" s="10" t="s">
        <v>9</v>
      </c>
      <c r="C1100" s="10" t="s">
        <v>323</v>
      </c>
      <c r="D1100" s="10" t="s">
        <v>286</v>
      </c>
      <c r="E1100" s="11">
        <v>130.0</v>
      </c>
      <c r="F1100" s="10" t="s">
        <v>31</v>
      </c>
      <c r="G1100" s="28">
        <f t="shared" si="1"/>
        <v>6</v>
      </c>
    </row>
    <row r="1101">
      <c r="A1101" s="9">
        <v>44421.0</v>
      </c>
      <c r="B1101" s="10" t="s">
        <v>9</v>
      </c>
      <c r="C1101" s="10" t="s">
        <v>324</v>
      </c>
      <c r="D1101" s="10" t="s">
        <v>284</v>
      </c>
      <c r="E1101" s="11">
        <v>140.0</v>
      </c>
      <c r="F1101" s="10" t="s">
        <v>12</v>
      </c>
      <c r="G1101" s="28">
        <f t="shared" si="1"/>
        <v>6</v>
      </c>
    </row>
    <row r="1102">
      <c r="A1102" s="9">
        <v>44421.0</v>
      </c>
      <c r="B1102" s="10" t="s">
        <v>9</v>
      </c>
      <c r="C1102" s="10" t="s">
        <v>268</v>
      </c>
      <c r="D1102" s="10" t="s">
        <v>288</v>
      </c>
      <c r="E1102" s="11">
        <v>280.0</v>
      </c>
      <c r="F1102" s="10" t="s">
        <v>14</v>
      </c>
      <c r="G1102" s="28">
        <f t="shared" si="1"/>
        <v>6</v>
      </c>
    </row>
    <row r="1103">
      <c r="A1103" s="9">
        <v>44421.0</v>
      </c>
      <c r="B1103" s="10" t="s">
        <v>9</v>
      </c>
      <c r="C1103" s="10" t="s">
        <v>325</v>
      </c>
      <c r="D1103" s="10" t="s">
        <v>279</v>
      </c>
      <c r="E1103" s="11">
        <v>170.0</v>
      </c>
      <c r="F1103" s="10" t="s">
        <v>12</v>
      </c>
      <c r="G1103" s="28">
        <f t="shared" si="1"/>
        <v>6</v>
      </c>
    </row>
    <row r="1104">
      <c r="A1104" s="9">
        <v>44421.0</v>
      </c>
      <c r="B1104" s="10" t="s">
        <v>9</v>
      </c>
      <c r="C1104" s="10" t="s">
        <v>92</v>
      </c>
      <c r="D1104" s="10" t="s">
        <v>288</v>
      </c>
      <c r="E1104" s="11">
        <v>280.0</v>
      </c>
      <c r="F1104" s="10" t="s">
        <v>14</v>
      </c>
      <c r="G1104" s="28">
        <f t="shared" si="1"/>
        <v>6</v>
      </c>
    </row>
    <row r="1105" hidden="1">
      <c r="A1105" s="9">
        <v>44421.0</v>
      </c>
      <c r="B1105" s="10" t="s">
        <v>23</v>
      </c>
      <c r="C1105" s="10" t="s">
        <v>24</v>
      </c>
      <c r="D1105" s="10" t="s">
        <v>286</v>
      </c>
      <c r="E1105" s="11">
        <v>130.0</v>
      </c>
      <c r="F1105" s="10" t="s">
        <v>31</v>
      </c>
      <c r="G1105" s="28">
        <f t="shared" si="1"/>
        <v>6</v>
      </c>
    </row>
    <row r="1106" hidden="1">
      <c r="A1106" s="9">
        <v>44421.0</v>
      </c>
      <c r="B1106" s="10" t="s">
        <v>23</v>
      </c>
      <c r="C1106" s="10" t="s">
        <v>200</v>
      </c>
      <c r="D1106" s="10" t="s">
        <v>277</v>
      </c>
      <c r="E1106" s="11">
        <v>350.0</v>
      </c>
      <c r="F1106" s="10" t="s">
        <v>14</v>
      </c>
      <c r="G1106" s="28">
        <f t="shared" si="1"/>
        <v>6</v>
      </c>
    </row>
    <row r="1107" hidden="1">
      <c r="A1107" s="9">
        <v>44421.0</v>
      </c>
      <c r="B1107" s="10" t="s">
        <v>23</v>
      </c>
      <c r="C1107" s="10" t="s">
        <v>157</v>
      </c>
      <c r="D1107" s="10" t="s">
        <v>277</v>
      </c>
      <c r="E1107" s="11">
        <v>350.0</v>
      </c>
      <c r="F1107" s="10" t="s">
        <v>14</v>
      </c>
      <c r="G1107" s="28">
        <f t="shared" si="1"/>
        <v>6</v>
      </c>
    </row>
    <row r="1108" hidden="1">
      <c r="A1108" s="9">
        <v>44421.0</v>
      </c>
      <c r="B1108" s="10" t="s">
        <v>23</v>
      </c>
      <c r="C1108" s="16">
        <v>7.0E45</v>
      </c>
      <c r="D1108" s="10" t="s">
        <v>284</v>
      </c>
      <c r="E1108" s="11">
        <v>140.0</v>
      </c>
      <c r="F1108" s="10" t="s">
        <v>12</v>
      </c>
      <c r="G1108" s="28">
        <f t="shared" si="1"/>
        <v>6</v>
      </c>
    </row>
    <row r="1109" hidden="1">
      <c r="A1109" s="9">
        <v>44421.0</v>
      </c>
      <c r="B1109" s="10" t="s">
        <v>23</v>
      </c>
      <c r="C1109" s="10">
        <v>244.0</v>
      </c>
      <c r="D1109" s="10" t="s">
        <v>286</v>
      </c>
      <c r="E1109" s="11">
        <v>130.0</v>
      </c>
      <c r="F1109" s="10" t="s">
        <v>31</v>
      </c>
      <c r="G1109" s="28">
        <f t="shared" si="1"/>
        <v>6</v>
      </c>
    </row>
    <row r="1110" hidden="1">
      <c r="A1110" s="9">
        <v>44421.0</v>
      </c>
      <c r="B1110" s="10" t="s">
        <v>23</v>
      </c>
      <c r="C1110" s="10" t="s">
        <v>33</v>
      </c>
      <c r="D1110" s="10" t="s">
        <v>277</v>
      </c>
      <c r="E1110" s="11">
        <v>350.0</v>
      </c>
      <c r="F1110" s="10" t="s">
        <v>14</v>
      </c>
      <c r="G1110" s="28">
        <f t="shared" si="1"/>
        <v>6</v>
      </c>
    </row>
    <row r="1111" hidden="1">
      <c r="A1111" s="9">
        <v>44421.0</v>
      </c>
      <c r="B1111" s="10" t="s">
        <v>23</v>
      </c>
      <c r="C1111" s="10">
        <v>2542.0</v>
      </c>
      <c r="D1111" s="10" t="s">
        <v>286</v>
      </c>
      <c r="E1111" s="11">
        <v>130.0</v>
      </c>
      <c r="F1111" s="10" t="s">
        <v>31</v>
      </c>
      <c r="G1111" s="28">
        <f t="shared" si="1"/>
        <v>6</v>
      </c>
    </row>
    <row r="1112" hidden="1">
      <c r="A1112" s="9">
        <v>44421.0</v>
      </c>
      <c r="B1112" s="10" t="s">
        <v>23</v>
      </c>
      <c r="C1112" s="10">
        <v>2348.0</v>
      </c>
      <c r="D1112" s="10" t="s">
        <v>279</v>
      </c>
      <c r="E1112" s="11">
        <v>170.0</v>
      </c>
      <c r="F1112" s="10" t="s">
        <v>12</v>
      </c>
      <c r="G1112" s="28">
        <f t="shared" si="1"/>
        <v>6</v>
      </c>
    </row>
    <row r="1113" hidden="1">
      <c r="A1113" s="9">
        <v>44421.0</v>
      </c>
      <c r="B1113" s="10" t="s">
        <v>23</v>
      </c>
      <c r="C1113" s="10">
        <v>2440.0</v>
      </c>
      <c r="D1113" s="10" t="s">
        <v>292</v>
      </c>
      <c r="E1113" s="11">
        <v>60.0</v>
      </c>
      <c r="F1113" s="10" t="s">
        <v>31</v>
      </c>
      <c r="G1113" s="28">
        <f t="shared" si="1"/>
        <v>6</v>
      </c>
    </row>
    <row r="1114" hidden="1">
      <c r="A1114" s="9">
        <v>44421.0</v>
      </c>
      <c r="B1114" s="10" t="s">
        <v>23</v>
      </c>
      <c r="C1114" s="10">
        <v>6245.0</v>
      </c>
      <c r="D1114" s="10" t="s">
        <v>278</v>
      </c>
      <c r="E1114" s="11">
        <v>130.0</v>
      </c>
      <c r="F1114" s="10" t="s">
        <v>21</v>
      </c>
      <c r="G1114" s="28">
        <f t="shared" si="1"/>
        <v>6</v>
      </c>
    </row>
    <row r="1115" hidden="1">
      <c r="A1115" s="9">
        <v>44421.0</v>
      </c>
      <c r="B1115" s="10" t="s">
        <v>23</v>
      </c>
      <c r="C1115" s="10">
        <v>7449.0</v>
      </c>
      <c r="D1115" s="10" t="s">
        <v>285</v>
      </c>
      <c r="E1115" s="11">
        <v>270.0</v>
      </c>
      <c r="F1115" s="10" t="s">
        <v>18</v>
      </c>
      <c r="G1115" s="28">
        <f t="shared" si="1"/>
        <v>6</v>
      </c>
    </row>
    <row r="1116" hidden="1">
      <c r="A1116" s="9">
        <v>44421.0</v>
      </c>
      <c r="B1116" s="10" t="s">
        <v>23</v>
      </c>
      <c r="C1116" s="10" t="s">
        <v>163</v>
      </c>
      <c r="D1116" s="10" t="s">
        <v>284</v>
      </c>
      <c r="E1116" s="11">
        <v>140.0</v>
      </c>
      <c r="F1116" s="10" t="s">
        <v>12</v>
      </c>
      <c r="G1116" s="28">
        <f t="shared" si="1"/>
        <v>6</v>
      </c>
    </row>
    <row r="1117" hidden="1">
      <c r="A1117" s="9">
        <v>44421.0</v>
      </c>
      <c r="B1117" s="10" t="s">
        <v>23</v>
      </c>
      <c r="C1117" s="10" t="s">
        <v>95</v>
      </c>
      <c r="D1117" s="10" t="s">
        <v>288</v>
      </c>
      <c r="E1117" s="11">
        <v>280.0</v>
      </c>
      <c r="F1117" s="10" t="s">
        <v>14</v>
      </c>
      <c r="G1117" s="28">
        <f t="shared" si="1"/>
        <v>6</v>
      </c>
    </row>
    <row r="1118" hidden="1">
      <c r="A1118" s="9">
        <v>44421.0</v>
      </c>
      <c r="B1118" s="10" t="s">
        <v>23</v>
      </c>
      <c r="C1118" s="10" t="s">
        <v>326</v>
      </c>
      <c r="D1118" s="10" t="s">
        <v>288</v>
      </c>
      <c r="E1118" s="11">
        <v>280.0</v>
      </c>
      <c r="F1118" s="10" t="s">
        <v>14</v>
      </c>
      <c r="G1118" s="28">
        <f t="shared" si="1"/>
        <v>6</v>
      </c>
    </row>
    <row r="1119" hidden="1">
      <c r="A1119" s="9">
        <v>44421.0</v>
      </c>
      <c r="B1119" s="10" t="s">
        <v>23</v>
      </c>
      <c r="C1119" s="10" t="s">
        <v>327</v>
      </c>
      <c r="D1119" s="10" t="s">
        <v>277</v>
      </c>
      <c r="E1119" s="11">
        <v>350.0</v>
      </c>
      <c r="F1119" s="10" t="s">
        <v>14</v>
      </c>
      <c r="G1119" s="28">
        <f t="shared" si="1"/>
        <v>6</v>
      </c>
    </row>
    <row r="1120" hidden="1">
      <c r="A1120" s="9">
        <v>44421.0</v>
      </c>
      <c r="B1120" s="10" t="s">
        <v>23</v>
      </c>
      <c r="C1120" s="10" t="s">
        <v>327</v>
      </c>
      <c r="D1120" s="10" t="s">
        <v>279</v>
      </c>
      <c r="E1120" s="11">
        <v>170.0</v>
      </c>
      <c r="F1120" s="10" t="s">
        <v>12</v>
      </c>
      <c r="G1120" s="28">
        <f t="shared" si="1"/>
        <v>6</v>
      </c>
    </row>
    <row r="1121" hidden="1">
      <c r="A1121" s="9">
        <v>44421.0</v>
      </c>
      <c r="B1121" s="10" t="s">
        <v>23</v>
      </c>
      <c r="C1121" s="10" t="s">
        <v>38</v>
      </c>
      <c r="D1121" s="10" t="s">
        <v>278</v>
      </c>
      <c r="E1121" s="11">
        <v>130.0</v>
      </c>
      <c r="F1121" s="10" t="s">
        <v>21</v>
      </c>
      <c r="G1121" s="28">
        <f t="shared" si="1"/>
        <v>6</v>
      </c>
    </row>
    <row r="1122" hidden="1">
      <c r="A1122" s="9">
        <v>44421.0</v>
      </c>
      <c r="B1122" s="10" t="s">
        <v>23</v>
      </c>
      <c r="C1122" s="10" t="s">
        <v>202</v>
      </c>
      <c r="D1122" s="10" t="s">
        <v>277</v>
      </c>
      <c r="E1122" s="11">
        <v>350.0</v>
      </c>
      <c r="F1122" s="10" t="s">
        <v>14</v>
      </c>
      <c r="G1122" s="28">
        <f t="shared" si="1"/>
        <v>6</v>
      </c>
    </row>
    <row r="1123" hidden="1">
      <c r="A1123" s="9">
        <v>44421.0</v>
      </c>
      <c r="B1123" s="10" t="s">
        <v>254</v>
      </c>
      <c r="C1123" s="10" t="s">
        <v>255</v>
      </c>
      <c r="D1123" s="10" t="s">
        <v>280</v>
      </c>
      <c r="E1123" s="11">
        <v>280.0</v>
      </c>
      <c r="F1123" s="10" t="s">
        <v>18</v>
      </c>
      <c r="G1123" s="28">
        <f t="shared" si="1"/>
        <v>6</v>
      </c>
    </row>
    <row r="1124" hidden="1">
      <c r="A1124" s="9">
        <v>44421.0</v>
      </c>
      <c r="B1124" s="10" t="s">
        <v>254</v>
      </c>
      <c r="C1124" s="10" t="s">
        <v>328</v>
      </c>
      <c r="D1124" s="10" t="s">
        <v>285</v>
      </c>
      <c r="E1124" s="11">
        <v>270.0</v>
      </c>
      <c r="F1124" s="10" t="s">
        <v>18</v>
      </c>
      <c r="G1124" s="28">
        <f t="shared" si="1"/>
        <v>6</v>
      </c>
    </row>
    <row r="1125" hidden="1">
      <c r="A1125" s="9">
        <v>44421.0</v>
      </c>
      <c r="B1125" s="10" t="s">
        <v>254</v>
      </c>
      <c r="C1125" s="10" t="s">
        <v>257</v>
      </c>
      <c r="D1125" s="10" t="s">
        <v>284</v>
      </c>
      <c r="E1125" s="11">
        <v>140.0</v>
      </c>
      <c r="F1125" s="10" t="s">
        <v>12</v>
      </c>
      <c r="G1125" s="28">
        <f t="shared" si="1"/>
        <v>6</v>
      </c>
    </row>
    <row r="1126" hidden="1">
      <c r="A1126" s="9">
        <v>44421.0</v>
      </c>
      <c r="B1126" s="10" t="s">
        <v>254</v>
      </c>
      <c r="C1126" s="10" t="s">
        <v>291</v>
      </c>
      <c r="D1126" s="10" t="s">
        <v>288</v>
      </c>
      <c r="E1126" s="11">
        <v>280.0</v>
      </c>
      <c r="F1126" s="10" t="s">
        <v>14</v>
      </c>
      <c r="G1126" s="28">
        <f t="shared" si="1"/>
        <v>6</v>
      </c>
    </row>
    <row r="1127" hidden="1">
      <c r="A1127" s="9">
        <v>44421.0</v>
      </c>
      <c r="B1127" s="10" t="s">
        <v>254</v>
      </c>
      <c r="C1127" s="10" t="s">
        <v>269</v>
      </c>
      <c r="D1127" s="10" t="s">
        <v>278</v>
      </c>
      <c r="E1127" s="11">
        <v>130.0</v>
      </c>
      <c r="F1127" s="10" t="s">
        <v>21</v>
      </c>
      <c r="G1127" s="28">
        <f t="shared" si="1"/>
        <v>6</v>
      </c>
    </row>
    <row r="1128" hidden="1">
      <c r="A1128" s="9">
        <v>44421.0</v>
      </c>
      <c r="B1128" s="10" t="s">
        <v>254</v>
      </c>
      <c r="C1128" s="10">
        <v>6740.0</v>
      </c>
      <c r="D1128" s="10" t="s">
        <v>280</v>
      </c>
      <c r="E1128" s="11">
        <v>280.0</v>
      </c>
      <c r="F1128" s="10" t="s">
        <v>18</v>
      </c>
      <c r="G1128" s="28">
        <f t="shared" si="1"/>
        <v>6</v>
      </c>
    </row>
    <row r="1129" hidden="1">
      <c r="A1129" s="9">
        <v>44421.0</v>
      </c>
      <c r="B1129" s="10" t="s">
        <v>254</v>
      </c>
      <c r="C1129" s="10">
        <v>8249.0</v>
      </c>
      <c r="D1129" s="10" t="s">
        <v>286</v>
      </c>
      <c r="E1129" s="11">
        <v>130.0</v>
      </c>
      <c r="F1129" s="10" t="s">
        <v>31</v>
      </c>
      <c r="G1129" s="28">
        <f t="shared" si="1"/>
        <v>6</v>
      </c>
    </row>
    <row r="1130" hidden="1">
      <c r="A1130" s="9">
        <v>44421.0</v>
      </c>
      <c r="B1130" s="10" t="s">
        <v>254</v>
      </c>
      <c r="C1130" s="10">
        <v>445.0</v>
      </c>
      <c r="D1130" s="10" t="s">
        <v>279</v>
      </c>
      <c r="E1130" s="11">
        <v>170.0</v>
      </c>
      <c r="F1130" s="10" t="s">
        <v>12</v>
      </c>
      <c r="G1130" s="28">
        <f t="shared" si="1"/>
        <v>6</v>
      </c>
    </row>
    <row r="1131" hidden="1">
      <c r="A1131" s="9">
        <v>44421.0</v>
      </c>
      <c r="B1131" s="10" t="s">
        <v>254</v>
      </c>
      <c r="C1131" s="10">
        <v>445.0</v>
      </c>
      <c r="D1131" s="10" t="s">
        <v>284</v>
      </c>
      <c r="E1131" s="11">
        <v>140.0</v>
      </c>
      <c r="F1131" s="10" t="s">
        <v>12</v>
      </c>
      <c r="G1131" s="28">
        <f t="shared" si="1"/>
        <v>6</v>
      </c>
    </row>
    <row r="1132" hidden="1">
      <c r="A1132" s="9">
        <v>44421.0</v>
      </c>
      <c r="B1132" s="10" t="s">
        <v>254</v>
      </c>
      <c r="C1132" s="10" t="s">
        <v>293</v>
      </c>
      <c r="D1132" s="10" t="s">
        <v>287</v>
      </c>
      <c r="E1132" s="11">
        <v>110.0</v>
      </c>
      <c r="F1132" s="10" t="s">
        <v>31</v>
      </c>
      <c r="G1132" s="28">
        <f t="shared" si="1"/>
        <v>6</v>
      </c>
    </row>
    <row r="1133" hidden="1">
      <c r="A1133" s="9">
        <v>44421.0</v>
      </c>
      <c r="B1133" s="10" t="s">
        <v>254</v>
      </c>
      <c r="C1133" s="10">
        <v>6347.0</v>
      </c>
      <c r="D1133" s="10" t="s">
        <v>288</v>
      </c>
      <c r="E1133" s="11">
        <v>280.0</v>
      </c>
      <c r="F1133" s="10" t="s">
        <v>14</v>
      </c>
      <c r="G1133" s="28">
        <f t="shared" si="1"/>
        <v>6</v>
      </c>
    </row>
    <row r="1134" hidden="1">
      <c r="A1134" s="9">
        <v>44421.0</v>
      </c>
      <c r="B1134" s="10" t="s">
        <v>254</v>
      </c>
      <c r="C1134" s="10" t="s">
        <v>294</v>
      </c>
      <c r="D1134" s="10" t="s">
        <v>280</v>
      </c>
      <c r="E1134" s="11">
        <v>280.0</v>
      </c>
      <c r="F1134" s="10" t="s">
        <v>18</v>
      </c>
      <c r="G1134" s="28">
        <f t="shared" si="1"/>
        <v>6</v>
      </c>
    </row>
    <row r="1135" hidden="1">
      <c r="A1135" s="9">
        <v>44421.0</v>
      </c>
      <c r="B1135" s="10" t="s">
        <v>254</v>
      </c>
      <c r="C1135" s="10">
        <v>5742.0</v>
      </c>
      <c r="D1135" s="10" t="s">
        <v>280</v>
      </c>
      <c r="E1135" s="11">
        <v>280.0</v>
      </c>
      <c r="F1135" s="10" t="s">
        <v>18</v>
      </c>
      <c r="G1135" s="28">
        <f t="shared" si="1"/>
        <v>6</v>
      </c>
    </row>
    <row r="1136" hidden="1">
      <c r="A1136" s="9">
        <v>44421.0</v>
      </c>
      <c r="B1136" s="10" t="s">
        <v>254</v>
      </c>
      <c r="C1136" s="10">
        <v>7042.0</v>
      </c>
      <c r="D1136" s="10" t="s">
        <v>277</v>
      </c>
      <c r="E1136" s="11">
        <v>350.0</v>
      </c>
      <c r="F1136" s="10" t="s">
        <v>14</v>
      </c>
      <c r="G1136" s="28">
        <f t="shared" si="1"/>
        <v>6</v>
      </c>
    </row>
    <row r="1137" hidden="1">
      <c r="A1137" s="9">
        <v>44421.0</v>
      </c>
      <c r="B1137" s="10" t="s">
        <v>254</v>
      </c>
      <c r="C1137" s="10" t="s">
        <v>258</v>
      </c>
      <c r="D1137" s="10" t="s">
        <v>285</v>
      </c>
      <c r="E1137" s="11">
        <v>270.0</v>
      </c>
      <c r="F1137" s="10" t="s">
        <v>18</v>
      </c>
      <c r="G1137" s="28">
        <f t="shared" si="1"/>
        <v>6</v>
      </c>
    </row>
    <row r="1138" hidden="1">
      <c r="A1138" s="9">
        <v>44421.0</v>
      </c>
      <c r="B1138" s="10" t="s">
        <v>254</v>
      </c>
      <c r="C1138" s="10" t="s">
        <v>329</v>
      </c>
      <c r="D1138" s="10" t="s">
        <v>288</v>
      </c>
      <c r="E1138" s="11">
        <v>280.0</v>
      </c>
      <c r="F1138" s="10" t="s">
        <v>14</v>
      </c>
      <c r="G1138" s="28">
        <f t="shared" si="1"/>
        <v>6</v>
      </c>
    </row>
    <row r="1139" hidden="1">
      <c r="A1139" s="9">
        <v>44421.0</v>
      </c>
      <c r="B1139" s="10" t="s">
        <v>254</v>
      </c>
      <c r="C1139" s="10" t="s">
        <v>259</v>
      </c>
      <c r="D1139" s="10" t="s">
        <v>285</v>
      </c>
      <c r="E1139" s="11">
        <v>270.0</v>
      </c>
      <c r="F1139" s="10" t="s">
        <v>18</v>
      </c>
      <c r="G1139" s="28">
        <f t="shared" si="1"/>
        <v>6</v>
      </c>
    </row>
    <row r="1140" hidden="1">
      <c r="A1140" s="9">
        <v>44421.0</v>
      </c>
      <c r="B1140" s="10" t="s">
        <v>254</v>
      </c>
      <c r="C1140" s="10" t="s">
        <v>260</v>
      </c>
      <c r="D1140" s="10" t="s">
        <v>285</v>
      </c>
      <c r="E1140" s="11">
        <v>270.0</v>
      </c>
      <c r="F1140" s="10" t="s">
        <v>18</v>
      </c>
      <c r="G1140" s="28">
        <f t="shared" si="1"/>
        <v>6</v>
      </c>
    </row>
    <row r="1141" hidden="1">
      <c r="A1141" s="9">
        <v>44421.0</v>
      </c>
      <c r="B1141" s="10" t="s">
        <v>254</v>
      </c>
      <c r="C1141" s="10" t="s">
        <v>68</v>
      </c>
      <c r="D1141" s="10" t="s">
        <v>286</v>
      </c>
      <c r="E1141" s="11">
        <v>130.0</v>
      </c>
      <c r="F1141" s="10" t="s">
        <v>31</v>
      </c>
      <c r="G1141" s="28">
        <f t="shared" si="1"/>
        <v>6</v>
      </c>
    </row>
    <row r="1142" hidden="1">
      <c r="A1142" s="9">
        <v>44421.0</v>
      </c>
      <c r="B1142" s="10" t="s">
        <v>40</v>
      </c>
      <c r="C1142" s="10" t="s">
        <v>41</v>
      </c>
      <c r="D1142" s="10" t="s">
        <v>277</v>
      </c>
      <c r="E1142" s="11">
        <v>350.0</v>
      </c>
      <c r="F1142" s="10" t="s">
        <v>14</v>
      </c>
      <c r="G1142" s="28">
        <f t="shared" si="1"/>
        <v>6</v>
      </c>
    </row>
    <row r="1143" hidden="1">
      <c r="A1143" s="9">
        <v>44421.0</v>
      </c>
      <c r="B1143" s="10" t="s">
        <v>40</v>
      </c>
      <c r="C1143" s="10" t="s">
        <v>167</v>
      </c>
      <c r="D1143" s="10" t="s">
        <v>284</v>
      </c>
      <c r="E1143" s="11">
        <v>140.0</v>
      </c>
      <c r="F1143" s="10" t="s">
        <v>12</v>
      </c>
      <c r="G1143" s="28">
        <f t="shared" si="1"/>
        <v>6</v>
      </c>
    </row>
    <row r="1144" hidden="1">
      <c r="A1144" s="9">
        <v>44421.0</v>
      </c>
      <c r="B1144" s="10" t="s">
        <v>40</v>
      </c>
      <c r="C1144" s="10" t="s">
        <v>169</v>
      </c>
      <c r="D1144" s="10" t="s">
        <v>282</v>
      </c>
      <c r="E1144" s="11">
        <v>200.0</v>
      </c>
      <c r="F1144" s="10" t="s">
        <v>14</v>
      </c>
      <c r="G1144" s="28">
        <f t="shared" si="1"/>
        <v>6</v>
      </c>
    </row>
    <row r="1145" hidden="1">
      <c r="A1145" s="9">
        <v>44421.0</v>
      </c>
      <c r="B1145" s="10" t="s">
        <v>97</v>
      </c>
      <c r="C1145" s="16">
        <v>1.0E46</v>
      </c>
      <c r="D1145" s="10" t="s">
        <v>279</v>
      </c>
      <c r="E1145" s="11">
        <v>170.0</v>
      </c>
      <c r="F1145" s="10" t="s">
        <v>12</v>
      </c>
      <c r="G1145" s="28">
        <f t="shared" si="1"/>
        <v>6</v>
      </c>
    </row>
    <row r="1146" hidden="1">
      <c r="A1146" s="9">
        <v>44421.0</v>
      </c>
      <c r="B1146" s="10" t="s">
        <v>97</v>
      </c>
      <c r="C1146" s="10" t="s">
        <v>98</v>
      </c>
      <c r="D1146" s="10" t="s">
        <v>280</v>
      </c>
      <c r="E1146" s="11">
        <v>280.0</v>
      </c>
      <c r="F1146" s="10" t="s">
        <v>18</v>
      </c>
      <c r="G1146" s="28">
        <f t="shared" si="1"/>
        <v>6</v>
      </c>
    </row>
    <row r="1147" hidden="1">
      <c r="A1147" s="9">
        <v>44421.0</v>
      </c>
      <c r="B1147" s="10" t="s">
        <v>97</v>
      </c>
      <c r="C1147" s="16">
        <v>4.0E47</v>
      </c>
      <c r="D1147" s="10" t="s">
        <v>279</v>
      </c>
      <c r="E1147" s="11">
        <v>170.0</v>
      </c>
      <c r="F1147" s="10" t="s">
        <v>12</v>
      </c>
      <c r="G1147" s="28">
        <f t="shared" si="1"/>
        <v>6</v>
      </c>
    </row>
    <row r="1148" hidden="1">
      <c r="A1148" s="9">
        <v>44421.0</v>
      </c>
      <c r="B1148" s="10" t="s">
        <v>97</v>
      </c>
      <c r="C1148" s="10" t="s">
        <v>330</v>
      </c>
      <c r="D1148" s="10" t="s">
        <v>277</v>
      </c>
      <c r="E1148" s="11">
        <v>350.0</v>
      </c>
      <c r="F1148" s="10" t="s">
        <v>14</v>
      </c>
      <c r="G1148" s="28">
        <f t="shared" si="1"/>
        <v>6</v>
      </c>
    </row>
    <row r="1149" hidden="1">
      <c r="A1149" s="9">
        <v>44421.0</v>
      </c>
      <c r="B1149" s="10" t="s">
        <v>97</v>
      </c>
      <c r="C1149" s="10" t="s">
        <v>100</v>
      </c>
      <c r="D1149" s="10" t="s">
        <v>285</v>
      </c>
      <c r="E1149" s="11">
        <v>270.0</v>
      </c>
      <c r="F1149" s="10" t="s">
        <v>18</v>
      </c>
      <c r="G1149" s="28">
        <f t="shared" si="1"/>
        <v>6</v>
      </c>
    </row>
    <row r="1150" hidden="1">
      <c r="A1150" s="9">
        <v>44421.0</v>
      </c>
      <c r="B1150" s="10" t="s">
        <v>97</v>
      </c>
      <c r="C1150" s="10" t="s">
        <v>101</v>
      </c>
      <c r="D1150" s="10" t="s">
        <v>277</v>
      </c>
      <c r="E1150" s="11">
        <v>350.0</v>
      </c>
      <c r="F1150" s="10" t="s">
        <v>14</v>
      </c>
      <c r="G1150" s="28">
        <f t="shared" si="1"/>
        <v>6</v>
      </c>
    </row>
    <row r="1151" hidden="1">
      <c r="A1151" s="9">
        <v>44421.0</v>
      </c>
      <c r="B1151" s="10" t="s">
        <v>97</v>
      </c>
      <c r="C1151" s="10" t="s">
        <v>331</v>
      </c>
      <c r="D1151" s="10" t="s">
        <v>277</v>
      </c>
      <c r="E1151" s="11">
        <v>350.0</v>
      </c>
      <c r="F1151" s="10" t="s">
        <v>14</v>
      </c>
      <c r="G1151" s="28">
        <f t="shared" si="1"/>
        <v>6</v>
      </c>
    </row>
    <row r="1152" hidden="1">
      <c r="A1152" s="9">
        <v>44421.0</v>
      </c>
      <c r="B1152" s="10" t="s">
        <v>97</v>
      </c>
      <c r="C1152" s="10" t="s">
        <v>102</v>
      </c>
      <c r="D1152" s="10" t="s">
        <v>284</v>
      </c>
      <c r="E1152" s="11">
        <v>140.0</v>
      </c>
      <c r="F1152" s="10" t="s">
        <v>12</v>
      </c>
      <c r="G1152" s="28">
        <f t="shared" si="1"/>
        <v>6</v>
      </c>
    </row>
    <row r="1153" hidden="1">
      <c r="A1153" s="9">
        <v>44421.0</v>
      </c>
      <c r="B1153" s="10" t="s">
        <v>97</v>
      </c>
      <c r="C1153" s="10">
        <v>1044.0</v>
      </c>
      <c r="D1153" s="10" t="s">
        <v>280</v>
      </c>
      <c r="E1153" s="11">
        <v>280.0</v>
      </c>
      <c r="F1153" s="10" t="s">
        <v>18</v>
      </c>
      <c r="G1153" s="28">
        <f t="shared" si="1"/>
        <v>6</v>
      </c>
    </row>
    <row r="1154" hidden="1">
      <c r="A1154" s="9">
        <v>44421.0</v>
      </c>
      <c r="B1154" s="10" t="s">
        <v>97</v>
      </c>
      <c r="C1154" s="10">
        <v>8043.0</v>
      </c>
      <c r="D1154" s="10" t="s">
        <v>277</v>
      </c>
      <c r="E1154" s="11">
        <v>350.0</v>
      </c>
      <c r="F1154" s="10" t="s">
        <v>14</v>
      </c>
      <c r="G1154" s="28">
        <f t="shared" si="1"/>
        <v>6</v>
      </c>
    </row>
    <row r="1155" hidden="1">
      <c r="A1155" s="9">
        <v>44421.0</v>
      </c>
      <c r="B1155" s="10" t="s">
        <v>97</v>
      </c>
      <c r="C1155" s="10" t="s">
        <v>103</v>
      </c>
      <c r="D1155" s="10" t="s">
        <v>285</v>
      </c>
      <c r="E1155" s="11">
        <v>270.0</v>
      </c>
      <c r="F1155" s="10" t="s">
        <v>18</v>
      </c>
      <c r="G1155" s="28">
        <f t="shared" si="1"/>
        <v>6</v>
      </c>
    </row>
    <row r="1156" hidden="1">
      <c r="A1156" s="9">
        <v>44421.0</v>
      </c>
      <c r="B1156" s="10" t="s">
        <v>97</v>
      </c>
      <c r="C1156" s="10" t="s">
        <v>332</v>
      </c>
      <c r="D1156" s="10" t="s">
        <v>277</v>
      </c>
      <c r="E1156" s="11">
        <v>350.0</v>
      </c>
      <c r="F1156" s="10" t="s">
        <v>14</v>
      </c>
      <c r="G1156" s="28">
        <f t="shared" si="1"/>
        <v>6</v>
      </c>
    </row>
    <row r="1157" hidden="1">
      <c r="A1157" s="9">
        <v>44421.0</v>
      </c>
      <c r="B1157" s="10" t="s">
        <v>97</v>
      </c>
      <c r="C1157" s="10" t="s">
        <v>239</v>
      </c>
      <c r="D1157" s="10" t="s">
        <v>285</v>
      </c>
      <c r="E1157" s="11">
        <v>270.0</v>
      </c>
      <c r="F1157" s="10" t="s">
        <v>18</v>
      </c>
      <c r="G1157" s="28">
        <f t="shared" si="1"/>
        <v>6</v>
      </c>
    </row>
    <row r="1158" hidden="1">
      <c r="A1158" s="9">
        <v>44421.0</v>
      </c>
      <c r="B1158" s="10" t="s">
        <v>97</v>
      </c>
      <c r="C1158" s="10">
        <v>6145.0</v>
      </c>
      <c r="D1158" s="10" t="s">
        <v>285</v>
      </c>
      <c r="E1158" s="11">
        <v>270.0</v>
      </c>
      <c r="F1158" s="10" t="s">
        <v>18</v>
      </c>
      <c r="G1158" s="28">
        <f t="shared" si="1"/>
        <v>6</v>
      </c>
    </row>
    <row r="1159" hidden="1">
      <c r="A1159" s="9">
        <v>44421.0</v>
      </c>
      <c r="B1159" s="10" t="s">
        <v>97</v>
      </c>
      <c r="C1159" s="10">
        <v>5049.0</v>
      </c>
      <c r="D1159" s="10" t="s">
        <v>279</v>
      </c>
      <c r="E1159" s="11">
        <v>170.0</v>
      </c>
      <c r="F1159" s="10" t="s">
        <v>12</v>
      </c>
      <c r="G1159" s="28">
        <f t="shared" si="1"/>
        <v>6</v>
      </c>
    </row>
    <row r="1160" hidden="1">
      <c r="A1160" s="9">
        <v>44421.0</v>
      </c>
      <c r="B1160" s="10" t="s">
        <v>97</v>
      </c>
      <c r="C1160" s="10">
        <v>1342.0</v>
      </c>
      <c r="D1160" s="10" t="s">
        <v>284</v>
      </c>
      <c r="E1160" s="11">
        <v>140.0</v>
      </c>
      <c r="F1160" s="10" t="s">
        <v>12</v>
      </c>
      <c r="G1160" s="28">
        <f t="shared" si="1"/>
        <v>6</v>
      </c>
    </row>
    <row r="1161" hidden="1">
      <c r="A1161" s="9">
        <v>44421.0</v>
      </c>
      <c r="B1161" s="10" t="s">
        <v>97</v>
      </c>
      <c r="C1161" s="10">
        <v>5048.0</v>
      </c>
      <c r="D1161" s="10" t="s">
        <v>288</v>
      </c>
      <c r="E1161" s="11">
        <v>280.0</v>
      </c>
      <c r="F1161" s="10" t="s">
        <v>14</v>
      </c>
      <c r="G1161" s="28">
        <f t="shared" si="1"/>
        <v>6</v>
      </c>
    </row>
    <row r="1162" hidden="1">
      <c r="A1162" s="9">
        <v>44421.0</v>
      </c>
      <c r="B1162" s="10" t="s">
        <v>97</v>
      </c>
      <c r="C1162" s="10">
        <v>1641.0</v>
      </c>
      <c r="D1162" s="10" t="s">
        <v>285</v>
      </c>
      <c r="E1162" s="11">
        <v>270.0</v>
      </c>
      <c r="F1162" s="10" t="s">
        <v>18</v>
      </c>
      <c r="G1162" s="28">
        <f t="shared" si="1"/>
        <v>6</v>
      </c>
    </row>
    <row r="1163" hidden="1">
      <c r="A1163" s="9">
        <v>44421.0</v>
      </c>
      <c r="B1163" s="10" t="s">
        <v>97</v>
      </c>
      <c r="C1163" s="10" t="s">
        <v>333</v>
      </c>
      <c r="D1163" s="10" t="s">
        <v>284</v>
      </c>
      <c r="E1163" s="11">
        <v>140.0</v>
      </c>
      <c r="F1163" s="10" t="s">
        <v>12</v>
      </c>
      <c r="G1163" s="28">
        <f t="shared" si="1"/>
        <v>6</v>
      </c>
    </row>
    <row r="1164" hidden="1">
      <c r="A1164" s="9">
        <v>44421.0</v>
      </c>
      <c r="B1164" s="10" t="s">
        <v>97</v>
      </c>
      <c r="C1164" s="10" t="s">
        <v>301</v>
      </c>
      <c r="D1164" s="10" t="s">
        <v>304</v>
      </c>
      <c r="E1164" s="11">
        <v>190.0</v>
      </c>
      <c r="F1164" s="10" t="s">
        <v>160</v>
      </c>
      <c r="G1164" s="28">
        <f t="shared" si="1"/>
        <v>6</v>
      </c>
    </row>
    <row r="1165" hidden="1">
      <c r="A1165" s="9">
        <v>44421.0</v>
      </c>
      <c r="B1165" s="10" t="s">
        <v>97</v>
      </c>
      <c r="C1165" s="10" t="s">
        <v>334</v>
      </c>
      <c r="D1165" s="10" t="s">
        <v>277</v>
      </c>
      <c r="E1165" s="11">
        <v>350.0</v>
      </c>
      <c r="F1165" s="10" t="s">
        <v>14</v>
      </c>
      <c r="G1165" s="28">
        <f t="shared" si="1"/>
        <v>6</v>
      </c>
    </row>
    <row r="1166" hidden="1">
      <c r="A1166" s="9">
        <v>44421.0</v>
      </c>
      <c r="B1166" s="10" t="s">
        <v>97</v>
      </c>
      <c r="C1166" s="10" t="s">
        <v>109</v>
      </c>
      <c r="D1166" s="10" t="s">
        <v>288</v>
      </c>
      <c r="E1166" s="11">
        <v>280.0</v>
      </c>
      <c r="F1166" s="10" t="s">
        <v>14</v>
      </c>
      <c r="G1166" s="28">
        <f t="shared" si="1"/>
        <v>6</v>
      </c>
    </row>
    <row r="1167" hidden="1">
      <c r="A1167" s="9">
        <v>44421.0</v>
      </c>
      <c r="B1167" s="10" t="s">
        <v>97</v>
      </c>
      <c r="C1167" s="10" t="s">
        <v>171</v>
      </c>
      <c r="D1167" s="10" t="s">
        <v>278</v>
      </c>
      <c r="E1167" s="11">
        <v>130.0</v>
      </c>
      <c r="F1167" s="10" t="s">
        <v>21</v>
      </c>
      <c r="G1167" s="28">
        <f t="shared" si="1"/>
        <v>6</v>
      </c>
    </row>
    <row r="1168" hidden="1">
      <c r="A1168" s="9">
        <v>44421.0</v>
      </c>
      <c r="B1168" s="10" t="s">
        <v>97</v>
      </c>
      <c r="C1168" s="10" t="s">
        <v>67</v>
      </c>
      <c r="D1168" s="10" t="s">
        <v>286</v>
      </c>
      <c r="E1168" s="11">
        <v>130.0</v>
      </c>
      <c r="F1168" s="10" t="s">
        <v>31</v>
      </c>
      <c r="G1168" s="28">
        <f t="shared" si="1"/>
        <v>6</v>
      </c>
    </row>
    <row r="1169" hidden="1">
      <c r="A1169" s="9">
        <v>44421.0</v>
      </c>
      <c r="B1169" s="10" t="s">
        <v>97</v>
      </c>
      <c r="C1169" s="10" t="s">
        <v>210</v>
      </c>
      <c r="D1169" s="10" t="s">
        <v>285</v>
      </c>
      <c r="E1169" s="11">
        <v>270.0</v>
      </c>
      <c r="F1169" s="10" t="s">
        <v>18</v>
      </c>
      <c r="G1169" s="28">
        <f t="shared" si="1"/>
        <v>6</v>
      </c>
    </row>
    <row r="1170" hidden="1">
      <c r="A1170" s="9">
        <v>44421.0</v>
      </c>
      <c r="B1170" s="10" t="s">
        <v>97</v>
      </c>
      <c r="C1170" s="10" t="s">
        <v>335</v>
      </c>
      <c r="D1170" s="10" t="s">
        <v>277</v>
      </c>
      <c r="E1170" s="11">
        <v>350.0</v>
      </c>
      <c r="F1170" s="10" t="s">
        <v>14</v>
      </c>
      <c r="G1170" s="28">
        <f t="shared" si="1"/>
        <v>6</v>
      </c>
    </row>
    <row r="1171" hidden="1">
      <c r="A1171" s="9">
        <v>44421.0</v>
      </c>
      <c r="B1171" s="10" t="s">
        <v>336</v>
      </c>
      <c r="C1171" s="10" t="s">
        <v>337</v>
      </c>
      <c r="D1171" s="10" t="s">
        <v>277</v>
      </c>
      <c r="E1171" s="11">
        <v>350.0</v>
      </c>
      <c r="F1171" s="10" t="s">
        <v>14</v>
      </c>
      <c r="G1171" s="28">
        <f t="shared" si="1"/>
        <v>6</v>
      </c>
    </row>
    <row r="1172" hidden="1">
      <c r="A1172" s="9">
        <v>44421.0</v>
      </c>
      <c r="B1172" s="10" t="s">
        <v>336</v>
      </c>
      <c r="C1172" s="10" t="s">
        <v>337</v>
      </c>
      <c r="D1172" s="10" t="s">
        <v>280</v>
      </c>
      <c r="E1172" s="11">
        <v>280.0</v>
      </c>
      <c r="F1172" s="10" t="s">
        <v>18</v>
      </c>
      <c r="G1172" s="28">
        <f t="shared" si="1"/>
        <v>6</v>
      </c>
    </row>
    <row r="1173" hidden="1">
      <c r="A1173" s="9">
        <v>44421.0</v>
      </c>
      <c r="B1173" s="10" t="s">
        <v>336</v>
      </c>
      <c r="C1173" s="10" t="s">
        <v>337</v>
      </c>
      <c r="D1173" s="10" t="s">
        <v>278</v>
      </c>
      <c r="E1173" s="11">
        <v>130.0</v>
      </c>
      <c r="F1173" s="10" t="s">
        <v>21</v>
      </c>
      <c r="G1173" s="28">
        <f t="shared" si="1"/>
        <v>6</v>
      </c>
    </row>
    <row r="1174" hidden="1">
      <c r="A1174" s="9">
        <v>44421.0</v>
      </c>
      <c r="B1174" s="10" t="s">
        <v>336</v>
      </c>
      <c r="C1174" s="10" t="s">
        <v>337</v>
      </c>
      <c r="D1174" s="10" t="s">
        <v>282</v>
      </c>
      <c r="E1174" s="11">
        <v>200.0</v>
      </c>
      <c r="F1174" s="10" t="s">
        <v>14</v>
      </c>
      <c r="G1174" s="28">
        <f t="shared" si="1"/>
        <v>6</v>
      </c>
    </row>
    <row r="1175" hidden="1">
      <c r="A1175" s="9">
        <v>44421.0</v>
      </c>
      <c r="B1175" s="10" t="s">
        <v>114</v>
      </c>
      <c r="C1175" s="10">
        <v>5043.0</v>
      </c>
      <c r="D1175" s="10" t="s">
        <v>277</v>
      </c>
      <c r="E1175" s="11">
        <v>350.0</v>
      </c>
      <c r="F1175" s="10" t="s">
        <v>14</v>
      </c>
      <c r="G1175" s="28">
        <f t="shared" si="1"/>
        <v>6</v>
      </c>
    </row>
    <row r="1176" hidden="1">
      <c r="A1176" s="9">
        <v>44421.0</v>
      </c>
      <c r="B1176" s="10" t="s">
        <v>114</v>
      </c>
      <c r="C1176" s="10">
        <v>5043.0</v>
      </c>
      <c r="D1176" s="10" t="s">
        <v>279</v>
      </c>
      <c r="E1176" s="11">
        <v>170.0</v>
      </c>
      <c r="F1176" s="10" t="s">
        <v>12</v>
      </c>
      <c r="G1176" s="28">
        <f t="shared" si="1"/>
        <v>6</v>
      </c>
    </row>
    <row r="1177" hidden="1">
      <c r="A1177" s="9">
        <v>44421.0</v>
      </c>
      <c r="B1177" s="10" t="s">
        <v>114</v>
      </c>
      <c r="C1177" s="10">
        <v>5043.0</v>
      </c>
      <c r="D1177" s="10" t="s">
        <v>280</v>
      </c>
      <c r="E1177" s="11">
        <v>280.0</v>
      </c>
      <c r="F1177" s="10" t="s">
        <v>18</v>
      </c>
      <c r="G1177" s="28">
        <f t="shared" si="1"/>
        <v>6</v>
      </c>
    </row>
    <row r="1178" hidden="1">
      <c r="A1178" s="9">
        <v>44421.0</v>
      </c>
      <c r="B1178" s="10" t="s">
        <v>114</v>
      </c>
      <c r="C1178" s="10">
        <v>5043.0</v>
      </c>
      <c r="D1178" s="10" t="s">
        <v>284</v>
      </c>
      <c r="E1178" s="11">
        <v>140.0</v>
      </c>
      <c r="F1178" s="10" t="s">
        <v>12</v>
      </c>
      <c r="G1178" s="28">
        <f t="shared" si="1"/>
        <v>6</v>
      </c>
    </row>
    <row r="1179" hidden="1">
      <c r="A1179" s="9">
        <v>44421.0</v>
      </c>
      <c r="B1179" s="10" t="s">
        <v>211</v>
      </c>
      <c r="C1179" s="10" t="s">
        <v>212</v>
      </c>
      <c r="D1179" s="10" t="s">
        <v>278</v>
      </c>
      <c r="E1179" s="11">
        <v>130.0</v>
      </c>
      <c r="F1179" s="10" t="s">
        <v>21</v>
      </c>
      <c r="G1179" s="28">
        <f t="shared" si="1"/>
        <v>6</v>
      </c>
    </row>
    <row r="1180" hidden="1">
      <c r="A1180" s="9">
        <v>44421.0</v>
      </c>
      <c r="B1180" s="10" t="s">
        <v>211</v>
      </c>
      <c r="C1180" s="10">
        <v>540.0</v>
      </c>
      <c r="D1180" s="10" t="s">
        <v>278</v>
      </c>
      <c r="E1180" s="11">
        <v>130.0</v>
      </c>
      <c r="F1180" s="10" t="s">
        <v>21</v>
      </c>
      <c r="G1180" s="28">
        <f t="shared" si="1"/>
        <v>6</v>
      </c>
    </row>
    <row r="1181" hidden="1">
      <c r="A1181" s="9">
        <v>44421.0</v>
      </c>
      <c r="B1181" s="10" t="s">
        <v>211</v>
      </c>
      <c r="C1181" s="10">
        <v>6249.0</v>
      </c>
      <c r="D1181" s="10" t="s">
        <v>277</v>
      </c>
      <c r="E1181" s="11">
        <v>350.0</v>
      </c>
      <c r="F1181" s="10" t="s">
        <v>14</v>
      </c>
      <c r="G1181" s="28">
        <f t="shared" si="1"/>
        <v>6</v>
      </c>
    </row>
    <row r="1182" hidden="1">
      <c r="A1182" s="9">
        <v>44421.0</v>
      </c>
      <c r="B1182" s="10" t="s">
        <v>306</v>
      </c>
      <c r="C1182" s="10">
        <v>2942.0</v>
      </c>
      <c r="D1182" s="10" t="s">
        <v>280</v>
      </c>
      <c r="E1182" s="11">
        <v>280.0</v>
      </c>
      <c r="F1182" s="10" t="s">
        <v>18</v>
      </c>
      <c r="G1182" s="28">
        <f t="shared" si="1"/>
        <v>6</v>
      </c>
    </row>
    <row r="1183" hidden="1">
      <c r="A1183" s="9">
        <v>44421.0</v>
      </c>
      <c r="B1183" s="10" t="s">
        <v>306</v>
      </c>
      <c r="C1183" s="10" t="s">
        <v>338</v>
      </c>
      <c r="D1183" s="10" t="s">
        <v>285</v>
      </c>
      <c r="E1183" s="11">
        <v>270.0</v>
      </c>
      <c r="F1183" s="10" t="s">
        <v>18</v>
      </c>
      <c r="G1183" s="28">
        <f t="shared" si="1"/>
        <v>6</v>
      </c>
    </row>
    <row r="1184" hidden="1">
      <c r="A1184" s="9">
        <v>44421.0</v>
      </c>
      <c r="B1184" s="10" t="s">
        <v>306</v>
      </c>
      <c r="C1184" s="10" t="s">
        <v>339</v>
      </c>
      <c r="D1184" s="10" t="s">
        <v>285</v>
      </c>
      <c r="E1184" s="11">
        <v>270.0</v>
      </c>
      <c r="F1184" s="10" t="s">
        <v>18</v>
      </c>
      <c r="G1184" s="28">
        <f t="shared" si="1"/>
        <v>6</v>
      </c>
    </row>
    <row r="1185" hidden="1">
      <c r="A1185" s="9">
        <v>44421.0</v>
      </c>
      <c r="B1185" s="10" t="s">
        <v>306</v>
      </c>
      <c r="C1185" s="10" t="s">
        <v>340</v>
      </c>
      <c r="D1185" s="10" t="s">
        <v>285</v>
      </c>
      <c r="E1185" s="11">
        <v>270.0</v>
      </c>
      <c r="F1185" s="10" t="s">
        <v>18</v>
      </c>
      <c r="G1185" s="28">
        <f t="shared" si="1"/>
        <v>6</v>
      </c>
    </row>
    <row r="1186" hidden="1">
      <c r="A1186" s="9">
        <v>44421.0</v>
      </c>
      <c r="B1186" s="10" t="s">
        <v>306</v>
      </c>
      <c r="C1186" s="10" t="s">
        <v>341</v>
      </c>
      <c r="D1186" s="10" t="s">
        <v>287</v>
      </c>
      <c r="E1186" s="11">
        <v>110.0</v>
      </c>
      <c r="F1186" s="10" t="s">
        <v>31</v>
      </c>
      <c r="G1186" s="28">
        <f t="shared" si="1"/>
        <v>6</v>
      </c>
    </row>
    <row r="1187" hidden="1">
      <c r="A1187" s="9">
        <v>44421.0</v>
      </c>
      <c r="B1187" s="10" t="s">
        <v>115</v>
      </c>
      <c r="C1187" s="10" t="s">
        <v>116</v>
      </c>
      <c r="D1187" s="10" t="s">
        <v>285</v>
      </c>
      <c r="E1187" s="11">
        <v>270.0</v>
      </c>
      <c r="F1187" s="10" t="s">
        <v>18</v>
      </c>
      <c r="G1187" s="28">
        <f t="shared" si="1"/>
        <v>6</v>
      </c>
    </row>
    <row r="1188" hidden="1">
      <c r="A1188" s="9">
        <v>44421.0</v>
      </c>
      <c r="B1188" s="10" t="s">
        <v>115</v>
      </c>
      <c r="C1188" s="10" t="s">
        <v>174</v>
      </c>
      <c r="D1188" s="10" t="s">
        <v>287</v>
      </c>
      <c r="E1188" s="11">
        <v>110.0</v>
      </c>
      <c r="F1188" s="10" t="s">
        <v>31</v>
      </c>
      <c r="G1188" s="28">
        <f t="shared" si="1"/>
        <v>6</v>
      </c>
    </row>
    <row r="1189" hidden="1">
      <c r="A1189" s="9">
        <v>44421.0</v>
      </c>
      <c r="B1189" s="10" t="s">
        <v>115</v>
      </c>
      <c r="C1189" s="10">
        <v>8647.0</v>
      </c>
      <c r="D1189" s="10" t="s">
        <v>277</v>
      </c>
      <c r="E1189" s="11">
        <v>350.0</v>
      </c>
      <c r="F1189" s="10" t="s">
        <v>14</v>
      </c>
      <c r="G1189" s="28">
        <f t="shared" si="1"/>
        <v>6</v>
      </c>
    </row>
    <row r="1190" hidden="1">
      <c r="A1190" s="9">
        <v>44421.0</v>
      </c>
      <c r="B1190" s="10" t="s">
        <v>115</v>
      </c>
      <c r="C1190" s="10" t="s">
        <v>118</v>
      </c>
      <c r="D1190" s="10" t="s">
        <v>287</v>
      </c>
      <c r="E1190" s="11">
        <v>110.0</v>
      </c>
      <c r="F1190" s="10" t="s">
        <v>31</v>
      </c>
      <c r="G1190" s="28">
        <f t="shared" si="1"/>
        <v>6</v>
      </c>
    </row>
    <row r="1191" hidden="1">
      <c r="A1191" s="9">
        <v>44421.0</v>
      </c>
      <c r="B1191" s="10" t="s">
        <v>115</v>
      </c>
      <c r="C1191" s="10" t="s">
        <v>240</v>
      </c>
      <c r="D1191" s="10" t="s">
        <v>277</v>
      </c>
      <c r="E1191" s="11">
        <v>350.0</v>
      </c>
      <c r="F1191" s="10" t="s">
        <v>14</v>
      </c>
      <c r="G1191" s="28">
        <f t="shared" si="1"/>
        <v>6</v>
      </c>
    </row>
    <row r="1192" hidden="1">
      <c r="A1192" s="9">
        <v>44421.0</v>
      </c>
      <c r="B1192" s="10" t="s">
        <v>115</v>
      </c>
      <c r="C1192" s="10" t="s">
        <v>119</v>
      </c>
      <c r="D1192" s="10" t="s">
        <v>284</v>
      </c>
      <c r="E1192" s="11">
        <v>140.0</v>
      </c>
      <c r="F1192" s="10" t="s">
        <v>12</v>
      </c>
      <c r="G1192" s="28">
        <f t="shared" si="1"/>
        <v>6</v>
      </c>
    </row>
    <row r="1193" hidden="1">
      <c r="A1193" s="9">
        <v>44421.0</v>
      </c>
      <c r="B1193" s="10" t="s">
        <v>115</v>
      </c>
      <c r="C1193" s="10" t="s">
        <v>120</v>
      </c>
      <c r="D1193" s="10" t="s">
        <v>278</v>
      </c>
      <c r="E1193" s="11">
        <v>130.0</v>
      </c>
      <c r="F1193" s="10" t="s">
        <v>21</v>
      </c>
      <c r="G1193" s="28">
        <f t="shared" si="1"/>
        <v>6</v>
      </c>
    </row>
    <row r="1194" hidden="1">
      <c r="A1194" s="9">
        <v>44421.0</v>
      </c>
      <c r="B1194" s="10" t="s">
        <v>115</v>
      </c>
      <c r="C1194" s="10" t="s">
        <v>175</v>
      </c>
      <c r="D1194" s="10" t="s">
        <v>285</v>
      </c>
      <c r="E1194" s="11">
        <v>270.0</v>
      </c>
      <c r="F1194" s="10" t="s">
        <v>18</v>
      </c>
      <c r="G1194" s="28">
        <f t="shared" si="1"/>
        <v>6</v>
      </c>
    </row>
    <row r="1195" hidden="1">
      <c r="A1195" s="9">
        <v>44421.0</v>
      </c>
      <c r="B1195" s="10" t="s">
        <v>115</v>
      </c>
      <c r="C1195" s="10" t="s">
        <v>176</v>
      </c>
      <c r="D1195" s="10" t="s">
        <v>279</v>
      </c>
      <c r="E1195" s="11">
        <v>170.0</v>
      </c>
      <c r="F1195" s="10" t="s">
        <v>12</v>
      </c>
      <c r="G1195" s="28">
        <f t="shared" si="1"/>
        <v>6</v>
      </c>
    </row>
    <row r="1196" hidden="1">
      <c r="A1196" s="9">
        <v>44421.0</v>
      </c>
      <c r="B1196" s="10" t="s">
        <v>122</v>
      </c>
      <c r="C1196" s="10" t="s">
        <v>241</v>
      </c>
      <c r="D1196" s="10" t="s">
        <v>279</v>
      </c>
      <c r="E1196" s="11">
        <v>170.0</v>
      </c>
      <c r="F1196" s="10" t="s">
        <v>12</v>
      </c>
      <c r="G1196" s="28">
        <f t="shared" si="1"/>
        <v>6</v>
      </c>
    </row>
    <row r="1197" hidden="1">
      <c r="A1197" s="9">
        <v>44421.0</v>
      </c>
      <c r="B1197" s="10" t="s">
        <v>122</v>
      </c>
      <c r="C1197" s="10" t="s">
        <v>309</v>
      </c>
      <c r="D1197" s="10" t="s">
        <v>285</v>
      </c>
      <c r="E1197" s="11">
        <v>270.0</v>
      </c>
      <c r="F1197" s="10" t="s">
        <v>18</v>
      </c>
      <c r="G1197" s="28">
        <f t="shared" si="1"/>
        <v>6</v>
      </c>
    </row>
    <row r="1198" hidden="1">
      <c r="A1198" s="9">
        <v>44421.0</v>
      </c>
      <c r="B1198" s="10" t="s">
        <v>122</v>
      </c>
      <c r="C1198" s="10" t="s">
        <v>123</v>
      </c>
      <c r="D1198" s="10" t="s">
        <v>284</v>
      </c>
      <c r="E1198" s="11">
        <v>140.0</v>
      </c>
      <c r="F1198" s="10" t="s">
        <v>12</v>
      </c>
      <c r="G1198" s="28">
        <f t="shared" si="1"/>
        <v>6</v>
      </c>
    </row>
    <row r="1199" hidden="1">
      <c r="A1199" s="9">
        <v>44421.0</v>
      </c>
      <c r="B1199" s="10" t="s">
        <v>122</v>
      </c>
      <c r="C1199" s="10" t="s">
        <v>124</v>
      </c>
      <c r="D1199" s="10" t="s">
        <v>280</v>
      </c>
      <c r="E1199" s="11">
        <v>280.0</v>
      </c>
      <c r="F1199" s="10" t="s">
        <v>18</v>
      </c>
      <c r="G1199" s="28">
        <f t="shared" si="1"/>
        <v>6</v>
      </c>
    </row>
    <row r="1200" hidden="1">
      <c r="A1200" s="9">
        <v>44421.0</v>
      </c>
      <c r="B1200" s="10" t="s">
        <v>122</v>
      </c>
      <c r="C1200" s="10" t="s">
        <v>179</v>
      </c>
      <c r="D1200" s="10" t="s">
        <v>278</v>
      </c>
      <c r="E1200" s="11">
        <v>130.0</v>
      </c>
      <c r="F1200" s="10" t="s">
        <v>21</v>
      </c>
      <c r="G1200" s="28">
        <f t="shared" si="1"/>
        <v>6</v>
      </c>
    </row>
    <row r="1201" hidden="1">
      <c r="A1201" s="9">
        <v>44421.0</v>
      </c>
      <c r="B1201" s="10" t="s">
        <v>122</v>
      </c>
      <c r="C1201" s="10" t="s">
        <v>125</v>
      </c>
      <c r="D1201" s="10" t="s">
        <v>288</v>
      </c>
      <c r="E1201" s="11">
        <v>280.0</v>
      </c>
      <c r="F1201" s="10" t="s">
        <v>14</v>
      </c>
      <c r="G1201" s="28">
        <f t="shared" si="1"/>
        <v>6</v>
      </c>
    </row>
    <row r="1202" hidden="1">
      <c r="A1202" s="9">
        <v>44421.0</v>
      </c>
      <c r="B1202" s="10" t="s">
        <v>122</v>
      </c>
      <c r="C1202" s="10" t="s">
        <v>126</v>
      </c>
      <c r="D1202" s="10" t="s">
        <v>286</v>
      </c>
      <c r="E1202" s="11">
        <v>130.0</v>
      </c>
      <c r="F1202" s="10" t="s">
        <v>31</v>
      </c>
      <c r="G1202" s="28">
        <f t="shared" si="1"/>
        <v>6</v>
      </c>
    </row>
    <row r="1203" hidden="1">
      <c r="A1203" s="9">
        <v>44421.0</v>
      </c>
      <c r="B1203" s="10" t="s">
        <v>122</v>
      </c>
      <c r="C1203" s="10" t="s">
        <v>310</v>
      </c>
      <c r="D1203" s="10" t="s">
        <v>280</v>
      </c>
      <c r="E1203" s="11">
        <v>280.0</v>
      </c>
      <c r="F1203" s="10" t="s">
        <v>18</v>
      </c>
      <c r="G1203" s="28">
        <f t="shared" si="1"/>
        <v>6</v>
      </c>
    </row>
    <row r="1204" hidden="1">
      <c r="A1204" s="9">
        <v>44421.0</v>
      </c>
      <c r="B1204" s="10" t="s">
        <v>122</v>
      </c>
      <c r="C1204" s="10" t="s">
        <v>127</v>
      </c>
      <c r="D1204" s="10" t="s">
        <v>282</v>
      </c>
      <c r="E1204" s="11">
        <v>200.0</v>
      </c>
      <c r="F1204" s="10" t="s">
        <v>14</v>
      </c>
      <c r="G1204" s="28">
        <f t="shared" si="1"/>
        <v>6</v>
      </c>
    </row>
    <row r="1205" hidden="1">
      <c r="A1205" s="9">
        <v>44421.0</v>
      </c>
      <c r="B1205" s="10" t="s">
        <v>122</v>
      </c>
      <c r="C1205" s="10" t="s">
        <v>215</v>
      </c>
      <c r="D1205" s="10" t="s">
        <v>279</v>
      </c>
      <c r="E1205" s="11">
        <v>170.0</v>
      </c>
      <c r="F1205" s="10" t="s">
        <v>12</v>
      </c>
      <c r="G1205" s="28">
        <f t="shared" si="1"/>
        <v>6</v>
      </c>
    </row>
    <row r="1206" hidden="1">
      <c r="A1206" s="9">
        <v>44421.0</v>
      </c>
      <c r="B1206" s="10" t="s">
        <v>122</v>
      </c>
      <c r="C1206" s="10" t="s">
        <v>215</v>
      </c>
      <c r="D1206" s="10" t="s">
        <v>282</v>
      </c>
      <c r="E1206" s="11">
        <v>200.0</v>
      </c>
      <c r="F1206" s="10" t="s">
        <v>14</v>
      </c>
      <c r="G1206" s="28">
        <f t="shared" si="1"/>
        <v>6</v>
      </c>
    </row>
    <row r="1207" hidden="1">
      <c r="A1207" s="9">
        <v>44421.0</v>
      </c>
      <c r="B1207" s="10" t="s">
        <v>122</v>
      </c>
      <c r="C1207" s="10" t="s">
        <v>311</v>
      </c>
      <c r="D1207" s="10" t="s">
        <v>288</v>
      </c>
      <c r="E1207" s="11">
        <v>280.0</v>
      </c>
      <c r="F1207" s="10" t="s">
        <v>14</v>
      </c>
      <c r="G1207" s="28">
        <f t="shared" si="1"/>
        <v>6</v>
      </c>
    </row>
    <row r="1208" hidden="1">
      <c r="A1208" s="9">
        <v>44421.0</v>
      </c>
      <c r="B1208" s="10" t="s">
        <v>122</v>
      </c>
      <c r="C1208" s="10" t="s">
        <v>342</v>
      </c>
      <c r="D1208" s="10" t="s">
        <v>282</v>
      </c>
      <c r="E1208" s="11">
        <v>200.0</v>
      </c>
      <c r="F1208" s="10" t="s">
        <v>14</v>
      </c>
      <c r="G1208" s="28">
        <f t="shared" si="1"/>
        <v>6</v>
      </c>
    </row>
    <row r="1209" hidden="1">
      <c r="A1209" s="9">
        <v>44421.0</v>
      </c>
      <c r="B1209" s="10" t="s">
        <v>122</v>
      </c>
      <c r="C1209" s="10" t="s">
        <v>243</v>
      </c>
      <c r="D1209" s="10" t="s">
        <v>278</v>
      </c>
      <c r="E1209" s="11">
        <v>130.0</v>
      </c>
      <c r="F1209" s="10" t="s">
        <v>21</v>
      </c>
      <c r="G1209" s="28">
        <f t="shared" si="1"/>
        <v>6</v>
      </c>
    </row>
    <row r="1210" hidden="1">
      <c r="A1210" s="9">
        <v>44421.0</v>
      </c>
      <c r="B1210" s="10" t="s">
        <v>244</v>
      </c>
      <c r="C1210" s="10">
        <v>7841.0</v>
      </c>
      <c r="D1210" s="10" t="s">
        <v>282</v>
      </c>
      <c r="E1210" s="11">
        <v>200.0</v>
      </c>
      <c r="F1210" s="10" t="s">
        <v>14</v>
      </c>
      <c r="G1210" s="28">
        <f t="shared" si="1"/>
        <v>6</v>
      </c>
    </row>
    <row r="1211" hidden="1">
      <c r="A1211" s="9">
        <v>44421.0</v>
      </c>
      <c r="B1211" s="10" t="s">
        <v>15</v>
      </c>
      <c r="C1211" s="10" t="s">
        <v>216</v>
      </c>
      <c r="D1211" s="10" t="s">
        <v>285</v>
      </c>
      <c r="E1211" s="11">
        <v>270.0</v>
      </c>
      <c r="F1211" s="10" t="s">
        <v>18</v>
      </c>
      <c r="G1211" s="28">
        <f t="shared" si="1"/>
        <v>6</v>
      </c>
    </row>
    <row r="1212" hidden="1">
      <c r="A1212" s="9">
        <v>44421.0</v>
      </c>
      <c r="B1212" s="10" t="s">
        <v>15</v>
      </c>
      <c r="C1212" s="10" t="s">
        <v>181</v>
      </c>
      <c r="D1212" s="10" t="s">
        <v>280</v>
      </c>
      <c r="E1212" s="11">
        <v>280.0</v>
      </c>
      <c r="F1212" s="10" t="s">
        <v>18</v>
      </c>
      <c r="G1212" s="28">
        <f t="shared" si="1"/>
        <v>6</v>
      </c>
    </row>
    <row r="1213" hidden="1">
      <c r="A1213" s="9">
        <v>44421.0</v>
      </c>
      <c r="B1213" s="10" t="s">
        <v>15</v>
      </c>
      <c r="C1213" s="16">
        <v>3.0E45</v>
      </c>
      <c r="D1213" s="10" t="s">
        <v>285</v>
      </c>
      <c r="E1213" s="11">
        <v>270.0</v>
      </c>
      <c r="F1213" s="10" t="s">
        <v>18</v>
      </c>
      <c r="G1213" s="28">
        <f t="shared" si="1"/>
        <v>6</v>
      </c>
    </row>
    <row r="1214" hidden="1">
      <c r="A1214" s="9">
        <v>44421.0</v>
      </c>
      <c r="B1214" s="10" t="s">
        <v>15</v>
      </c>
      <c r="C1214" s="10" t="s">
        <v>132</v>
      </c>
      <c r="D1214" s="10" t="s">
        <v>278</v>
      </c>
      <c r="E1214" s="11">
        <v>130.0</v>
      </c>
      <c r="F1214" s="10" t="s">
        <v>21</v>
      </c>
      <c r="G1214" s="28">
        <f t="shared" si="1"/>
        <v>6</v>
      </c>
    </row>
    <row r="1215" hidden="1">
      <c r="A1215" s="9">
        <v>44421.0</v>
      </c>
      <c r="B1215" s="10" t="s">
        <v>15</v>
      </c>
      <c r="C1215" s="16">
        <v>5.0E49</v>
      </c>
      <c r="D1215" s="10" t="s">
        <v>280</v>
      </c>
      <c r="E1215" s="11">
        <v>280.0</v>
      </c>
      <c r="F1215" s="10" t="s">
        <v>18</v>
      </c>
      <c r="G1215" s="28">
        <f t="shared" si="1"/>
        <v>6</v>
      </c>
    </row>
    <row r="1216" hidden="1">
      <c r="A1216" s="9">
        <v>44421.0</v>
      </c>
      <c r="B1216" s="10" t="s">
        <v>15</v>
      </c>
      <c r="C1216" s="16">
        <v>5.0E49</v>
      </c>
      <c r="D1216" s="10" t="s">
        <v>287</v>
      </c>
      <c r="E1216" s="11">
        <v>110.0</v>
      </c>
      <c r="F1216" s="10" t="s">
        <v>31</v>
      </c>
      <c r="G1216" s="28">
        <f t="shared" si="1"/>
        <v>6</v>
      </c>
    </row>
    <row r="1217" hidden="1">
      <c r="A1217" s="9">
        <v>44421.0</v>
      </c>
      <c r="B1217" s="10" t="s">
        <v>15</v>
      </c>
      <c r="C1217" s="10" t="s">
        <v>133</v>
      </c>
      <c r="D1217" s="10" t="s">
        <v>277</v>
      </c>
      <c r="E1217" s="11">
        <v>350.0</v>
      </c>
      <c r="F1217" s="10" t="s">
        <v>14</v>
      </c>
      <c r="G1217" s="28">
        <f t="shared" si="1"/>
        <v>6</v>
      </c>
    </row>
    <row r="1218" hidden="1">
      <c r="A1218" s="9">
        <v>44421.0</v>
      </c>
      <c r="B1218" s="10" t="s">
        <v>15</v>
      </c>
      <c r="C1218" s="16">
        <v>6.0E40</v>
      </c>
      <c r="D1218" s="10" t="s">
        <v>277</v>
      </c>
      <c r="E1218" s="11">
        <v>350.0</v>
      </c>
      <c r="F1218" s="10" t="s">
        <v>14</v>
      </c>
      <c r="G1218" s="28">
        <f t="shared" si="1"/>
        <v>6</v>
      </c>
    </row>
    <row r="1219" hidden="1">
      <c r="A1219" s="9">
        <v>44421.0</v>
      </c>
      <c r="B1219" s="10" t="s">
        <v>15</v>
      </c>
      <c r="C1219" s="16">
        <v>6.0E40</v>
      </c>
      <c r="D1219" s="10" t="s">
        <v>288</v>
      </c>
      <c r="E1219" s="11">
        <v>280.0</v>
      </c>
      <c r="F1219" s="10" t="s">
        <v>14</v>
      </c>
      <c r="G1219" s="28">
        <f t="shared" si="1"/>
        <v>6</v>
      </c>
    </row>
    <row r="1220" hidden="1">
      <c r="A1220" s="9">
        <v>44421.0</v>
      </c>
      <c r="B1220" s="10" t="s">
        <v>15</v>
      </c>
      <c r="C1220" s="10" t="s">
        <v>134</v>
      </c>
      <c r="D1220" s="10" t="s">
        <v>280</v>
      </c>
      <c r="E1220" s="11">
        <v>280.0</v>
      </c>
      <c r="F1220" s="10" t="s">
        <v>18</v>
      </c>
      <c r="G1220" s="28">
        <f t="shared" si="1"/>
        <v>6</v>
      </c>
    </row>
    <row r="1221" hidden="1">
      <c r="A1221" s="9">
        <v>44421.0</v>
      </c>
      <c r="B1221" s="10" t="s">
        <v>15</v>
      </c>
      <c r="C1221" s="10" t="s">
        <v>219</v>
      </c>
      <c r="D1221" s="10" t="s">
        <v>277</v>
      </c>
      <c r="E1221" s="11">
        <v>350.0</v>
      </c>
      <c r="F1221" s="10" t="s">
        <v>14</v>
      </c>
      <c r="G1221" s="28">
        <f t="shared" si="1"/>
        <v>6</v>
      </c>
    </row>
    <row r="1222" hidden="1">
      <c r="A1222" s="9">
        <v>44421.0</v>
      </c>
      <c r="B1222" s="10" t="s">
        <v>15</v>
      </c>
      <c r="C1222" s="10" t="s">
        <v>220</v>
      </c>
      <c r="D1222" s="10" t="s">
        <v>285</v>
      </c>
      <c r="E1222" s="11">
        <v>270.0</v>
      </c>
      <c r="F1222" s="10" t="s">
        <v>18</v>
      </c>
      <c r="G1222" s="28">
        <f t="shared" si="1"/>
        <v>6</v>
      </c>
    </row>
    <row r="1223" hidden="1">
      <c r="A1223" s="9">
        <v>44421.0</v>
      </c>
      <c r="B1223" s="10" t="s">
        <v>15</v>
      </c>
      <c r="C1223" s="10">
        <v>4645.0</v>
      </c>
      <c r="D1223" s="10" t="s">
        <v>280</v>
      </c>
      <c r="E1223" s="11">
        <v>280.0</v>
      </c>
      <c r="F1223" s="10" t="s">
        <v>18</v>
      </c>
      <c r="G1223" s="28">
        <f t="shared" si="1"/>
        <v>6</v>
      </c>
    </row>
    <row r="1224" hidden="1">
      <c r="A1224" s="9">
        <v>44421.0</v>
      </c>
      <c r="B1224" s="10" t="s">
        <v>15</v>
      </c>
      <c r="C1224" s="10">
        <v>4645.0</v>
      </c>
      <c r="D1224" s="10" t="s">
        <v>280</v>
      </c>
      <c r="E1224" s="11">
        <v>280.0</v>
      </c>
      <c r="F1224" s="10" t="s">
        <v>18</v>
      </c>
      <c r="G1224" s="28">
        <f t="shared" si="1"/>
        <v>6</v>
      </c>
    </row>
    <row r="1225" hidden="1">
      <c r="A1225" s="9">
        <v>44421.0</v>
      </c>
      <c r="B1225" s="10" t="s">
        <v>15</v>
      </c>
      <c r="C1225" s="10" t="s">
        <v>136</v>
      </c>
      <c r="D1225" s="10" t="s">
        <v>285</v>
      </c>
      <c r="E1225" s="11">
        <v>270.0</v>
      </c>
      <c r="F1225" s="10" t="s">
        <v>18</v>
      </c>
      <c r="G1225" s="28">
        <f t="shared" si="1"/>
        <v>6</v>
      </c>
    </row>
    <row r="1226" hidden="1">
      <c r="A1226" s="9">
        <v>44421.0</v>
      </c>
      <c r="B1226" s="10" t="s">
        <v>15</v>
      </c>
      <c r="C1226" s="10">
        <v>9841.0</v>
      </c>
      <c r="D1226" s="10" t="s">
        <v>287</v>
      </c>
      <c r="E1226" s="11">
        <v>110.0</v>
      </c>
      <c r="F1226" s="10" t="s">
        <v>31</v>
      </c>
      <c r="G1226" s="28">
        <f t="shared" si="1"/>
        <v>6</v>
      </c>
    </row>
    <row r="1227" hidden="1">
      <c r="A1227" s="9">
        <v>44421.0</v>
      </c>
      <c r="B1227" s="10" t="s">
        <v>15</v>
      </c>
      <c r="C1227" s="10" t="s">
        <v>221</v>
      </c>
      <c r="D1227" s="10" t="s">
        <v>286</v>
      </c>
      <c r="E1227" s="11">
        <v>130.0</v>
      </c>
      <c r="F1227" s="10" t="s">
        <v>31</v>
      </c>
      <c r="G1227" s="28">
        <f t="shared" si="1"/>
        <v>6</v>
      </c>
    </row>
    <row r="1228" hidden="1">
      <c r="A1228" s="9">
        <v>44421.0</v>
      </c>
      <c r="B1228" s="10" t="s">
        <v>15</v>
      </c>
      <c r="C1228" s="10" t="s">
        <v>183</v>
      </c>
      <c r="D1228" s="10" t="s">
        <v>288</v>
      </c>
      <c r="E1228" s="11">
        <v>280.0</v>
      </c>
      <c r="F1228" s="10" t="s">
        <v>14</v>
      </c>
      <c r="G1228" s="28">
        <f t="shared" si="1"/>
        <v>6</v>
      </c>
    </row>
    <row r="1229" hidden="1">
      <c r="A1229" s="9">
        <v>44421.0</v>
      </c>
      <c r="B1229" s="10" t="s">
        <v>15</v>
      </c>
      <c r="C1229" s="10" t="s">
        <v>222</v>
      </c>
      <c r="D1229" s="10" t="s">
        <v>279</v>
      </c>
      <c r="E1229" s="11">
        <v>170.0</v>
      </c>
      <c r="F1229" s="10" t="s">
        <v>12</v>
      </c>
      <c r="G1229" s="28">
        <f t="shared" si="1"/>
        <v>6</v>
      </c>
    </row>
    <row r="1230" hidden="1">
      <c r="A1230" s="9">
        <v>44421.0</v>
      </c>
      <c r="B1230" s="10" t="s">
        <v>15</v>
      </c>
      <c r="C1230" s="10" t="s">
        <v>222</v>
      </c>
      <c r="D1230" s="10" t="s">
        <v>287</v>
      </c>
      <c r="E1230" s="11">
        <v>110.0</v>
      </c>
      <c r="F1230" s="10" t="s">
        <v>31</v>
      </c>
      <c r="G1230" s="28">
        <f t="shared" si="1"/>
        <v>6</v>
      </c>
    </row>
    <row r="1231" hidden="1">
      <c r="A1231" s="9">
        <v>44421.0</v>
      </c>
      <c r="B1231" s="10" t="s">
        <v>15</v>
      </c>
      <c r="C1231" s="10" t="s">
        <v>137</v>
      </c>
      <c r="D1231" s="10" t="s">
        <v>280</v>
      </c>
      <c r="E1231" s="11">
        <v>280.0</v>
      </c>
      <c r="F1231" s="10" t="s">
        <v>18</v>
      </c>
      <c r="G1231" s="28">
        <f t="shared" si="1"/>
        <v>6</v>
      </c>
    </row>
    <row r="1232" hidden="1">
      <c r="A1232" s="9">
        <v>44421.0</v>
      </c>
      <c r="B1232" s="10" t="s">
        <v>15</v>
      </c>
      <c r="C1232" s="10" t="s">
        <v>184</v>
      </c>
      <c r="D1232" s="10" t="s">
        <v>277</v>
      </c>
      <c r="E1232" s="11">
        <v>350.0</v>
      </c>
      <c r="F1232" s="10" t="s">
        <v>14</v>
      </c>
      <c r="G1232" s="28">
        <f t="shared" si="1"/>
        <v>6</v>
      </c>
    </row>
    <row r="1233" hidden="1">
      <c r="A1233" s="9">
        <v>44421.0</v>
      </c>
      <c r="B1233" s="10" t="s">
        <v>15</v>
      </c>
      <c r="C1233" s="10" t="s">
        <v>185</v>
      </c>
      <c r="D1233" s="10" t="s">
        <v>277</v>
      </c>
      <c r="E1233" s="11">
        <v>350.0</v>
      </c>
      <c r="F1233" s="10" t="s">
        <v>14</v>
      </c>
      <c r="G1233" s="28">
        <f t="shared" si="1"/>
        <v>6</v>
      </c>
    </row>
    <row r="1234" hidden="1">
      <c r="A1234" s="9">
        <v>44421.0</v>
      </c>
      <c r="B1234" s="10" t="s">
        <v>15</v>
      </c>
      <c r="C1234" s="10" t="s">
        <v>312</v>
      </c>
      <c r="D1234" s="10" t="s">
        <v>280</v>
      </c>
      <c r="E1234" s="11">
        <v>280.0</v>
      </c>
      <c r="F1234" s="10" t="s">
        <v>18</v>
      </c>
      <c r="G1234" s="28">
        <f t="shared" si="1"/>
        <v>6</v>
      </c>
    </row>
    <row r="1235" hidden="1">
      <c r="A1235" s="9">
        <v>44421.0</v>
      </c>
      <c r="B1235" s="10" t="s">
        <v>15</v>
      </c>
      <c r="C1235" s="10" t="s">
        <v>223</v>
      </c>
      <c r="D1235" s="10" t="s">
        <v>280</v>
      </c>
      <c r="E1235" s="11">
        <v>280.0</v>
      </c>
      <c r="F1235" s="10" t="s">
        <v>18</v>
      </c>
      <c r="G1235" s="28">
        <f t="shared" si="1"/>
        <v>6</v>
      </c>
    </row>
    <row r="1236" hidden="1">
      <c r="A1236" s="9">
        <v>44421.0</v>
      </c>
      <c r="B1236" s="10" t="s">
        <v>15</v>
      </c>
      <c r="C1236" s="10" t="s">
        <v>224</v>
      </c>
      <c r="D1236" s="10" t="s">
        <v>277</v>
      </c>
      <c r="E1236" s="11">
        <v>350.0</v>
      </c>
      <c r="F1236" s="10" t="s">
        <v>14</v>
      </c>
      <c r="G1236" s="28">
        <f t="shared" si="1"/>
        <v>6</v>
      </c>
    </row>
    <row r="1237" hidden="1">
      <c r="A1237" s="9">
        <v>44421.0</v>
      </c>
      <c r="B1237" s="10" t="s">
        <v>15</v>
      </c>
      <c r="C1237" s="10" t="s">
        <v>139</v>
      </c>
      <c r="D1237" s="10" t="s">
        <v>277</v>
      </c>
      <c r="E1237" s="11">
        <v>350.0</v>
      </c>
      <c r="F1237" s="10" t="s">
        <v>14</v>
      </c>
      <c r="G1237" s="28">
        <f t="shared" si="1"/>
        <v>6</v>
      </c>
    </row>
    <row r="1238" hidden="1">
      <c r="A1238" s="9">
        <v>44421.0</v>
      </c>
      <c r="B1238" s="10" t="s">
        <v>16</v>
      </c>
      <c r="C1238" s="16">
        <v>5.0E41</v>
      </c>
      <c r="D1238" s="10" t="s">
        <v>287</v>
      </c>
      <c r="E1238" s="11">
        <v>110.0</v>
      </c>
      <c r="F1238" s="10" t="s">
        <v>31</v>
      </c>
      <c r="G1238" s="28">
        <f t="shared" si="1"/>
        <v>6</v>
      </c>
    </row>
    <row r="1239" hidden="1">
      <c r="A1239" s="9">
        <v>44421.0</v>
      </c>
      <c r="B1239" s="10" t="s">
        <v>16</v>
      </c>
      <c r="C1239" s="10">
        <v>7848.0</v>
      </c>
      <c r="D1239" s="10" t="s">
        <v>280</v>
      </c>
      <c r="E1239" s="11">
        <v>280.0</v>
      </c>
      <c r="F1239" s="10" t="s">
        <v>18</v>
      </c>
      <c r="G1239" s="28">
        <f t="shared" si="1"/>
        <v>6</v>
      </c>
    </row>
    <row r="1240" hidden="1">
      <c r="A1240" s="9">
        <v>44421.0</v>
      </c>
      <c r="B1240" s="10" t="s">
        <v>16</v>
      </c>
      <c r="C1240" s="10" t="s">
        <v>315</v>
      </c>
      <c r="D1240" s="10" t="s">
        <v>287</v>
      </c>
      <c r="E1240" s="11">
        <v>110.0</v>
      </c>
      <c r="F1240" s="10" t="s">
        <v>31</v>
      </c>
      <c r="G1240" s="28">
        <f t="shared" si="1"/>
        <v>6</v>
      </c>
    </row>
    <row r="1241" hidden="1">
      <c r="A1241" s="9">
        <v>44421.0</v>
      </c>
      <c r="B1241" s="10" t="s">
        <v>16</v>
      </c>
      <c r="C1241" s="10" t="s">
        <v>145</v>
      </c>
      <c r="D1241" s="10" t="s">
        <v>280</v>
      </c>
      <c r="E1241" s="11">
        <v>280.0</v>
      </c>
      <c r="F1241" s="10" t="s">
        <v>18</v>
      </c>
      <c r="G1241" s="28">
        <f t="shared" si="1"/>
        <v>6</v>
      </c>
    </row>
    <row r="1242" hidden="1">
      <c r="A1242" s="9">
        <v>44421.0</v>
      </c>
      <c r="B1242" s="10" t="s">
        <v>16</v>
      </c>
      <c r="C1242" s="10" t="s">
        <v>145</v>
      </c>
      <c r="D1242" s="10" t="s">
        <v>278</v>
      </c>
      <c r="E1242" s="11">
        <v>130.0</v>
      </c>
      <c r="F1242" s="10" t="s">
        <v>21</v>
      </c>
      <c r="G1242" s="28">
        <f t="shared" si="1"/>
        <v>6</v>
      </c>
    </row>
    <row r="1243" hidden="1">
      <c r="A1243" s="9">
        <v>44421.0</v>
      </c>
      <c r="B1243" s="10" t="s">
        <v>16</v>
      </c>
      <c r="C1243" s="10" t="s">
        <v>343</v>
      </c>
      <c r="D1243" s="10" t="s">
        <v>280</v>
      </c>
      <c r="E1243" s="11">
        <v>280.0</v>
      </c>
      <c r="F1243" s="10" t="s">
        <v>18</v>
      </c>
      <c r="G1243" s="28">
        <f t="shared" si="1"/>
        <v>6</v>
      </c>
    </row>
    <row r="1244" hidden="1">
      <c r="A1244" s="9">
        <v>44421.0</v>
      </c>
      <c r="B1244" s="10" t="s">
        <v>16</v>
      </c>
      <c r="C1244" s="10" t="s">
        <v>343</v>
      </c>
      <c r="D1244" s="10" t="s">
        <v>287</v>
      </c>
      <c r="E1244" s="11">
        <v>110.0</v>
      </c>
      <c r="F1244" s="10" t="s">
        <v>31</v>
      </c>
      <c r="G1244" s="28">
        <f t="shared" si="1"/>
        <v>6</v>
      </c>
    </row>
    <row r="1245" hidden="1">
      <c r="A1245" s="9">
        <v>44421.0</v>
      </c>
      <c r="B1245" s="10" t="s">
        <v>16</v>
      </c>
      <c r="C1245" s="10" t="s">
        <v>66</v>
      </c>
      <c r="D1245" s="10" t="s">
        <v>278</v>
      </c>
      <c r="E1245" s="11">
        <v>130.0</v>
      </c>
      <c r="F1245" s="10" t="s">
        <v>21</v>
      </c>
      <c r="G1245" s="28">
        <f t="shared" si="1"/>
        <v>6</v>
      </c>
    </row>
    <row r="1246" hidden="1">
      <c r="A1246" s="9">
        <v>44421.0</v>
      </c>
      <c r="B1246" s="10" t="s">
        <v>69</v>
      </c>
      <c r="C1246" s="10" t="s">
        <v>71</v>
      </c>
      <c r="D1246" s="10" t="s">
        <v>292</v>
      </c>
      <c r="E1246" s="11">
        <v>60.0</v>
      </c>
      <c r="F1246" s="10" t="s">
        <v>31</v>
      </c>
      <c r="G1246" s="28">
        <f t="shared" si="1"/>
        <v>6</v>
      </c>
    </row>
    <row r="1247" hidden="1">
      <c r="A1247" s="9">
        <v>44421.0</v>
      </c>
      <c r="B1247" s="10" t="s">
        <v>69</v>
      </c>
      <c r="C1247" s="10" t="s">
        <v>72</v>
      </c>
      <c r="D1247" s="10" t="s">
        <v>287</v>
      </c>
      <c r="E1247" s="11">
        <v>110.0</v>
      </c>
      <c r="F1247" s="10" t="s">
        <v>31</v>
      </c>
      <c r="G1247" s="28">
        <f t="shared" si="1"/>
        <v>6</v>
      </c>
    </row>
    <row r="1248" hidden="1">
      <c r="A1248" s="9">
        <v>44421.0</v>
      </c>
      <c r="B1248" s="10" t="s">
        <v>69</v>
      </c>
      <c r="C1248" s="10" t="s">
        <v>195</v>
      </c>
      <c r="D1248" s="10" t="s">
        <v>277</v>
      </c>
      <c r="E1248" s="11">
        <v>350.0</v>
      </c>
      <c r="F1248" s="10" t="s">
        <v>14</v>
      </c>
      <c r="G1248" s="28">
        <f t="shared" si="1"/>
        <v>6</v>
      </c>
    </row>
    <row r="1249" hidden="1">
      <c r="A1249" s="9">
        <v>44421.0</v>
      </c>
      <c r="B1249" s="10" t="s">
        <v>69</v>
      </c>
      <c r="C1249" s="10" t="s">
        <v>73</v>
      </c>
      <c r="D1249" s="10" t="s">
        <v>278</v>
      </c>
      <c r="E1249" s="11">
        <v>130.0</v>
      </c>
      <c r="F1249" s="10" t="s">
        <v>21</v>
      </c>
      <c r="G1249" s="28">
        <f t="shared" si="1"/>
        <v>6</v>
      </c>
    </row>
    <row r="1250" hidden="1">
      <c r="A1250" s="9">
        <v>44421.0</v>
      </c>
      <c r="B1250" s="10" t="s">
        <v>69</v>
      </c>
      <c r="C1250" s="10" t="s">
        <v>74</v>
      </c>
      <c r="D1250" s="10" t="s">
        <v>292</v>
      </c>
      <c r="E1250" s="11">
        <v>60.0</v>
      </c>
      <c r="F1250" s="10" t="s">
        <v>31</v>
      </c>
      <c r="G1250" s="28">
        <f t="shared" si="1"/>
        <v>6</v>
      </c>
    </row>
    <row r="1251" hidden="1">
      <c r="A1251" s="9">
        <v>44421.0</v>
      </c>
      <c r="B1251" s="10" t="s">
        <v>69</v>
      </c>
      <c r="C1251" s="10">
        <v>1247.0</v>
      </c>
      <c r="D1251" s="10" t="s">
        <v>285</v>
      </c>
      <c r="E1251" s="11">
        <v>270.0</v>
      </c>
      <c r="F1251" s="10" t="s">
        <v>18</v>
      </c>
      <c r="G1251" s="28">
        <f t="shared" si="1"/>
        <v>6</v>
      </c>
    </row>
    <row r="1252" hidden="1">
      <c r="A1252" s="9">
        <v>44421.0</v>
      </c>
      <c r="B1252" s="10" t="s">
        <v>69</v>
      </c>
      <c r="C1252" s="10">
        <v>2340.0</v>
      </c>
      <c r="D1252" s="10" t="s">
        <v>278</v>
      </c>
      <c r="E1252" s="11">
        <v>130.0</v>
      </c>
      <c r="F1252" s="10" t="s">
        <v>21</v>
      </c>
      <c r="G1252" s="28">
        <f t="shared" si="1"/>
        <v>6</v>
      </c>
    </row>
    <row r="1253" hidden="1">
      <c r="A1253" s="9">
        <v>44421.0</v>
      </c>
      <c r="B1253" s="10" t="s">
        <v>69</v>
      </c>
      <c r="C1253" s="10">
        <v>7447.0</v>
      </c>
      <c r="D1253" s="10" t="s">
        <v>292</v>
      </c>
      <c r="E1253" s="11">
        <v>60.0</v>
      </c>
      <c r="F1253" s="10" t="s">
        <v>31</v>
      </c>
      <c r="G1253" s="28">
        <f t="shared" si="1"/>
        <v>6</v>
      </c>
    </row>
    <row r="1254" hidden="1">
      <c r="A1254" s="9">
        <v>44421.0</v>
      </c>
      <c r="B1254" s="10" t="s">
        <v>69</v>
      </c>
      <c r="C1254" s="10">
        <v>1649.0</v>
      </c>
      <c r="D1254" s="10" t="s">
        <v>278</v>
      </c>
      <c r="E1254" s="11">
        <v>130.0</v>
      </c>
      <c r="F1254" s="10" t="s">
        <v>21</v>
      </c>
      <c r="G1254" s="28">
        <f t="shared" si="1"/>
        <v>6</v>
      </c>
    </row>
    <row r="1255" hidden="1">
      <c r="A1255" s="9">
        <v>44421.0</v>
      </c>
      <c r="B1255" s="10" t="s">
        <v>69</v>
      </c>
      <c r="C1255" s="10">
        <v>5649.0</v>
      </c>
      <c r="D1255" s="10" t="s">
        <v>280</v>
      </c>
      <c r="E1255" s="11">
        <v>280.0</v>
      </c>
      <c r="F1255" s="10" t="s">
        <v>18</v>
      </c>
      <c r="G1255" s="28">
        <f t="shared" si="1"/>
        <v>6</v>
      </c>
    </row>
    <row r="1256" hidden="1">
      <c r="A1256" s="9">
        <v>44421.0</v>
      </c>
      <c r="B1256" s="10" t="s">
        <v>69</v>
      </c>
      <c r="C1256" s="10">
        <v>9045.0</v>
      </c>
      <c r="D1256" s="10" t="s">
        <v>288</v>
      </c>
      <c r="E1256" s="11">
        <v>280.0</v>
      </c>
      <c r="F1256" s="10" t="s">
        <v>14</v>
      </c>
      <c r="G1256" s="28">
        <f t="shared" si="1"/>
        <v>6</v>
      </c>
    </row>
    <row r="1257" hidden="1">
      <c r="A1257" s="9">
        <v>44421.0</v>
      </c>
      <c r="B1257" s="10" t="s">
        <v>69</v>
      </c>
      <c r="C1257" s="10">
        <v>843.0</v>
      </c>
      <c r="D1257" s="10" t="s">
        <v>288</v>
      </c>
      <c r="E1257" s="11">
        <v>280.0</v>
      </c>
      <c r="F1257" s="10" t="s">
        <v>14</v>
      </c>
      <c r="G1257" s="28">
        <f t="shared" si="1"/>
        <v>6</v>
      </c>
    </row>
    <row r="1258" hidden="1">
      <c r="A1258" s="9">
        <v>44421.0</v>
      </c>
      <c r="B1258" s="10" t="s">
        <v>69</v>
      </c>
      <c r="C1258" s="10">
        <v>5747.0</v>
      </c>
      <c r="D1258" s="10" t="s">
        <v>278</v>
      </c>
      <c r="E1258" s="11">
        <v>130.0</v>
      </c>
      <c r="F1258" s="10" t="s">
        <v>21</v>
      </c>
      <c r="G1258" s="28">
        <f t="shared" si="1"/>
        <v>6</v>
      </c>
    </row>
    <row r="1259" hidden="1">
      <c r="A1259" s="9">
        <v>44421.0</v>
      </c>
      <c r="B1259" s="10" t="s">
        <v>69</v>
      </c>
      <c r="C1259" s="10" t="s">
        <v>196</v>
      </c>
      <c r="D1259" s="10" t="s">
        <v>285</v>
      </c>
      <c r="E1259" s="11">
        <v>270.0</v>
      </c>
      <c r="F1259" s="10" t="s">
        <v>18</v>
      </c>
      <c r="G1259" s="28">
        <f t="shared" si="1"/>
        <v>6</v>
      </c>
    </row>
    <row r="1260" hidden="1">
      <c r="A1260" s="9">
        <v>44421.0</v>
      </c>
      <c r="B1260" s="10" t="s">
        <v>69</v>
      </c>
      <c r="C1260" s="10" t="s">
        <v>76</v>
      </c>
      <c r="D1260" s="10" t="s">
        <v>285</v>
      </c>
      <c r="E1260" s="11">
        <v>270.0</v>
      </c>
      <c r="F1260" s="10" t="s">
        <v>18</v>
      </c>
      <c r="G1260" s="28">
        <f t="shared" si="1"/>
        <v>6</v>
      </c>
    </row>
    <row r="1261" hidden="1">
      <c r="A1261" s="9">
        <v>44421.0</v>
      </c>
      <c r="B1261" s="10" t="s">
        <v>69</v>
      </c>
      <c r="C1261" s="10" t="s">
        <v>77</v>
      </c>
      <c r="D1261" s="10" t="s">
        <v>304</v>
      </c>
      <c r="E1261" s="11">
        <v>190.0</v>
      </c>
      <c r="F1261" s="10" t="s">
        <v>160</v>
      </c>
      <c r="G1261" s="28">
        <f t="shared" si="1"/>
        <v>6</v>
      </c>
    </row>
    <row r="1262" hidden="1">
      <c r="A1262" s="9">
        <v>44421.0</v>
      </c>
      <c r="B1262" s="10" t="s">
        <v>69</v>
      </c>
      <c r="C1262" s="10" t="s">
        <v>79</v>
      </c>
      <c r="D1262" s="10" t="s">
        <v>278</v>
      </c>
      <c r="E1262" s="11">
        <v>130.0</v>
      </c>
      <c r="F1262" s="10" t="s">
        <v>21</v>
      </c>
      <c r="G1262" s="28">
        <f t="shared" si="1"/>
        <v>6</v>
      </c>
    </row>
    <row r="1263" hidden="1">
      <c r="A1263" s="9">
        <v>44421.0</v>
      </c>
      <c r="B1263" s="10" t="s">
        <v>69</v>
      </c>
      <c r="C1263" s="10" t="s">
        <v>252</v>
      </c>
      <c r="D1263" s="10" t="s">
        <v>286</v>
      </c>
      <c r="E1263" s="11">
        <v>130.0</v>
      </c>
      <c r="F1263" s="10" t="s">
        <v>31</v>
      </c>
      <c r="G1263" s="28">
        <f t="shared" si="1"/>
        <v>6</v>
      </c>
    </row>
    <row r="1264" hidden="1">
      <c r="A1264" s="9">
        <v>44421.0</v>
      </c>
      <c r="B1264" s="10" t="s">
        <v>69</v>
      </c>
      <c r="C1264" s="10" t="s">
        <v>81</v>
      </c>
      <c r="D1264" s="10" t="s">
        <v>282</v>
      </c>
      <c r="E1264" s="11">
        <v>200.0</v>
      </c>
      <c r="F1264" s="10" t="s">
        <v>14</v>
      </c>
      <c r="G1264" s="28">
        <f t="shared" si="1"/>
        <v>6</v>
      </c>
    </row>
    <row r="1265" hidden="1">
      <c r="A1265" s="9">
        <v>44421.0</v>
      </c>
      <c r="B1265" s="10" t="s">
        <v>69</v>
      </c>
      <c r="C1265" s="10" t="s">
        <v>82</v>
      </c>
      <c r="D1265" s="10" t="s">
        <v>278</v>
      </c>
      <c r="E1265" s="11">
        <v>130.0</v>
      </c>
      <c r="F1265" s="10" t="s">
        <v>21</v>
      </c>
      <c r="G1265" s="28">
        <f t="shared" si="1"/>
        <v>6</v>
      </c>
    </row>
    <row r="1266" hidden="1">
      <c r="A1266" s="9">
        <v>44421.0</v>
      </c>
      <c r="B1266" s="10" t="s">
        <v>69</v>
      </c>
      <c r="C1266" s="10" t="s">
        <v>83</v>
      </c>
      <c r="D1266" s="10" t="s">
        <v>284</v>
      </c>
      <c r="E1266" s="11">
        <v>140.0</v>
      </c>
      <c r="F1266" s="10" t="s">
        <v>12</v>
      </c>
      <c r="G1266" s="28">
        <f t="shared" si="1"/>
        <v>6</v>
      </c>
    </row>
    <row r="1267" hidden="1">
      <c r="A1267" s="9">
        <v>44421.0</v>
      </c>
      <c r="B1267" s="10" t="s">
        <v>69</v>
      </c>
      <c r="C1267" s="10" t="s">
        <v>84</v>
      </c>
      <c r="D1267" s="10" t="s">
        <v>278</v>
      </c>
      <c r="E1267" s="11">
        <v>130.0</v>
      </c>
      <c r="F1267" s="10" t="s">
        <v>21</v>
      </c>
      <c r="G1267" s="28">
        <f t="shared" si="1"/>
        <v>6</v>
      </c>
    </row>
    <row r="1268" hidden="1">
      <c r="A1268" s="9">
        <v>44421.0</v>
      </c>
      <c r="B1268" s="10" t="s">
        <v>69</v>
      </c>
      <c r="C1268" s="10" t="s">
        <v>85</v>
      </c>
      <c r="D1268" s="10" t="s">
        <v>280</v>
      </c>
      <c r="E1268" s="11">
        <v>280.0</v>
      </c>
      <c r="F1268" s="10" t="s">
        <v>18</v>
      </c>
      <c r="G1268" s="28">
        <f t="shared" si="1"/>
        <v>6</v>
      </c>
    </row>
    <row r="1269" hidden="1">
      <c r="A1269" s="9">
        <v>44421.0</v>
      </c>
      <c r="B1269" s="10" t="s">
        <v>69</v>
      </c>
      <c r="C1269" s="10" t="s">
        <v>321</v>
      </c>
      <c r="D1269" s="10" t="s">
        <v>280</v>
      </c>
      <c r="E1269" s="11">
        <v>280.0</v>
      </c>
      <c r="F1269" s="10" t="s">
        <v>18</v>
      </c>
      <c r="G1269" s="28">
        <f t="shared" si="1"/>
        <v>6</v>
      </c>
    </row>
    <row r="1270" hidden="1">
      <c r="A1270" s="9">
        <v>44421.0</v>
      </c>
      <c r="B1270" s="10" t="s">
        <v>69</v>
      </c>
      <c r="C1270" s="10" t="s">
        <v>87</v>
      </c>
      <c r="D1270" s="10" t="s">
        <v>292</v>
      </c>
      <c r="E1270" s="11">
        <v>60.0</v>
      </c>
      <c r="F1270" s="10" t="s">
        <v>31</v>
      </c>
      <c r="G1270" s="28">
        <f t="shared" si="1"/>
        <v>6</v>
      </c>
    </row>
    <row r="1271" hidden="1">
      <c r="A1271" s="9">
        <v>44421.0</v>
      </c>
      <c r="B1271" s="10" t="s">
        <v>69</v>
      </c>
      <c r="C1271" s="10" t="s">
        <v>89</v>
      </c>
      <c r="D1271" s="10" t="s">
        <v>279</v>
      </c>
      <c r="E1271" s="11">
        <v>170.0</v>
      </c>
      <c r="F1271" s="10" t="s">
        <v>12</v>
      </c>
      <c r="G1271" s="28">
        <f t="shared" si="1"/>
        <v>6</v>
      </c>
    </row>
    <row r="1272" hidden="1">
      <c r="A1272" s="9">
        <v>44421.0</v>
      </c>
      <c r="B1272" s="10" t="s">
        <v>69</v>
      </c>
      <c r="C1272" s="10" t="s">
        <v>90</v>
      </c>
      <c r="D1272" s="10" t="s">
        <v>284</v>
      </c>
      <c r="E1272" s="11">
        <v>140.0</v>
      </c>
      <c r="F1272" s="10" t="s">
        <v>12</v>
      </c>
      <c r="G1272" s="28">
        <f t="shared" si="1"/>
        <v>6</v>
      </c>
    </row>
    <row r="1273" hidden="1">
      <c r="A1273" s="9">
        <v>44421.0</v>
      </c>
      <c r="B1273" s="10" t="s">
        <v>69</v>
      </c>
      <c r="C1273" s="10" t="s">
        <v>91</v>
      </c>
      <c r="D1273" s="10" t="s">
        <v>280</v>
      </c>
      <c r="E1273" s="11">
        <v>280.0</v>
      </c>
      <c r="F1273" s="10" t="s">
        <v>18</v>
      </c>
      <c r="G1273" s="28">
        <f t="shared" si="1"/>
        <v>6</v>
      </c>
    </row>
    <row r="1274">
      <c r="A1274" s="9">
        <v>44422.0</v>
      </c>
      <c r="B1274" s="10" t="s">
        <v>9</v>
      </c>
      <c r="C1274" s="10" t="s">
        <v>151</v>
      </c>
      <c r="D1274" s="10" t="s">
        <v>278</v>
      </c>
      <c r="E1274" s="11">
        <v>130.0</v>
      </c>
      <c r="F1274" s="10" t="s">
        <v>21</v>
      </c>
      <c r="G1274" s="28">
        <f t="shared" si="1"/>
        <v>7</v>
      </c>
    </row>
    <row r="1275">
      <c r="A1275" s="9">
        <v>44422.0</v>
      </c>
      <c r="B1275" s="10" t="s">
        <v>9</v>
      </c>
      <c r="C1275" s="10" t="s">
        <v>93</v>
      </c>
      <c r="D1275" s="10" t="s">
        <v>286</v>
      </c>
      <c r="E1275" s="11">
        <v>130.0</v>
      </c>
      <c r="F1275" s="10" t="s">
        <v>31</v>
      </c>
      <c r="G1275" s="28">
        <f t="shared" si="1"/>
        <v>7</v>
      </c>
    </row>
    <row r="1276" hidden="1">
      <c r="A1276" s="9">
        <v>44422.0</v>
      </c>
      <c r="B1276" s="10" t="s">
        <v>23</v>
      </c>
      <c r="C1276" s="10" t="s">
        <v>24</v>
      </c>
      <c r="D1276" s="10" t="s">
        <v>278</v>
      </c>
      <c r="E1276" s="11">
        <v>130.0</v>
      </c>
      <c r="F1276" s="10" t="s">
        <v>21</v>
      </c>
      <c r="G1276" s="28">
        <f t="shared" si="1"/>
        <v>7</v>
      </c>
    </row>
    <row r="1277" hidden="1">
      <c r="A1277" s="9">
        <v>44422.0</v>
      </c>
      <c r="B1277" s="10" t="s">
        <v>23</v>
      </c>
      <c r="C1277" s="10" t="s">
        <v>154</v>
      </c>
      <c r="D1277" s="10" t="s">
        <v>277</v>
      </c>
      <c r="E1277" s="11">
        <v>350.0</v>
      </c>
      <c r="F1277" s="10" t="s">
        <v>14</v>
      </c>
      <c r="G1277" s="28">
        <f t="shared" si="1"/>
        <v>7</v>
      </c>
    </row>
    <row r="1278" hidden="1">
      <c r="A1278" s="9">
        <v>44422.0</v>
      </c>
      <c r="B1278" s="10" t="s">
        <v>23</v>
      </c>
      <c r="C1278" s="10" t="s">
        <v>200</v>
      </c>
      <c r="D1278" s="10" t="s">
        <v>286</v>
      </c>
      <c r="E1278" s="11">
        <v>130.0</v>
      </c>
      <c r="F1278" s="10" t="s">
        <v>31</v>
      </c>
      <c r="G1278" s="28">
        <f t="shared" si="1"/>
        <v>7</v>
      </c>
    </row>
    <row r="1279" hidden="1">
      <c r="A1279" s="9">
        <v>44422.0</v>
      </c>
      <c r="B1279" s="10" t="s">
        <v>23</v>
      </c>
      <c r="C1279" s="10" t="s">
        <v>344</v>
      </c>
      <c r="D1279" s="10" t="s">
        <v>285</v>
      </c>
      <c r="E1279" s="11">
        <v>270.0</v>
      </c>
      <c r="F1279" s="10" t="s">
        <v>18</v>
      </c>
      <c r="G1279" s="28">
        <f t="shared" si="1"/>
        <v>7</v>
      </c>
    </row>
    <row r="1280" hidden="1">
      <c r="A1280" s="9">
        <v>44422.0</v>
      </c>
      <c r="B1280" s="10" t="s">
        <v>23</v>
      </c>
      <c r="C1280" s="16">
        <v>7.0E45</v>
      </c>
      <c r="D1280" s="10" t="s">
        <v>279</v>
      </c>
      <c r="E1280" s="11">
        <v>170.0</v>
      </c>
      <c r="F1280" s="10" t="s">
        <v>12</v>
      </c>
      <c r="G1280" s="28">
        <f t="shared" si="1"/>
        <v>7</v>
      </c>
    </row>
    <row r="1281" hidden="1">
      <c r="A1281" s="9">
        <v>44422.0</v>
      </c>
      <c r="B1281" s="10" t="s">
        <v>23</v>
      </c>
      <c r="C1281" s="10" t="s">
        <v>94</v>
      </c>
      <c r="D1281" s="10" t="s">
        <v>285</v>
      </c>
      <c r="E1281" s="11">
        <v>270.0</v>
      </c>
      <c r="F1281" s="10" t="s">
        <v>18</v>
      </c>
      <c r="G1281" s="28">
        <f t="shared" si="1"/>
        <v>7</v>
      </c>
    </row>
    <row r="1282" hidden="1">
      <c r="A1282" s="9">
        <v>44422.0</v>
      </c>
      <c r="B1282" s="10" t="s">
        <v>23</v>
      </c>
      <c r="C1282" s="10" t="s">
        <v>32</v>
      </c>
      <c r="D1282" s="10" t="s">
        <v>284</v>
      </c>
      <c r="E1282" s="11">
        <v>140.0</v>
      </c>
      <c r="F1282" s="10" t="s">
        <v>12</v>
      </c>
      <c r="G1282" s="28">
        <f t="shared" si="1"/>
        <v>7</v>
      </c>
    </row>
    <row r="1283" hidden="1">
      <c r="A1283" s="9">
        <v>44422.0</v>
      </c>
      <c r="B1283" s="10" t="s">
        <v>23</v>
      </c>
      <c r="C1283" s="10" t="s">
        <v>33</v>
      </c>
      <c r="D1283" s="10" t="s">
        <v>288</v>
      </c>
      <c r="E1283" s="11">
        <v>280.0</v>
      </c>
      <c r="F1283" s="10" t="s">
        <v>14</v>
      </c>
      <c r="G1283" s="28">
        <f t="shared" si="1"/>
        <v>7</v>
      </c>
    </row>
    <row r="1284" hidden="1">
      <c r="A1284" s="9">
        <v>44422.0</v>
      </c>
      <c r="B1284" s="10" t="s">
        <v>23</v>
      </c>
      <c r="C1284" s="10" t="s">
        <v>35</v>
      </c>
      <c r="D1284" s="10" t="s">
        <v>277</v>
      </c>
      <c r="E1284" s="11">
        <v>350.0</v>
      </c>
      <c r="F1284" s="10" t="s">
        <v>14</v>
      </c>
      <c r="G1284" s="28">
        <f t="shared" si="1"/>
        <v>7</v>
      </c>
    </row>
    <row r="1285" hidden="1">
      <c r="A1285" s="9">
        <v>44422.0</v>
      </c>
      <c r="B1285" s="10" t="s">
        <v>23</v>
      </c>
      <c r="C1285" s="10">
        <v>8240.0</v>
      </c>
      <c r="D1285" s="10" t="s">
        <v>288</v>
      </c>
      <c r="E1285" s="11">
        <v>280.0</v>
      </c>
      <c r="F1285" s="10" t="s">
        <v>14</v>
      </c>
      <c r="G1285" s="28">
        <f t="shared" si="1"/>
        <v>7</v>
      </c>
    </row>
    <row r="1286" hidden="1">
      <c r="A1286" s="9">
        <v>44422.0</v>
      </c>
      <c r="B1286" s="10" t="s">
        <v>23</v>
      </c>
      <c r="C1286" s="10">
        <v>1041.0</v>
      </c>
      <c r="D1286" s="10" t="s">
        <v>285</v>
      </c>
      <c r="E1286" s="11">
        <v>270.0</v>
      </c>
      <c r="F1286" s="10" t="s">
        <v>18</v>
      </c>
      <c r="G1286" s="28">
        <f t="shared" si="1"/>
        <v>7</v>
      </c>
    </row>
    <row r="1287" hidden="1">
      <c r="A1287" s="9">
        <v>44422.0</v>
      </c>
      <c r="B1287" s="10" t="s">
        <v>23</v>
      </c>
      <c r="C1287" s="10">
        <v>2841.0</v>
      </c>
      <c r="D1287" s="10" t="s">
        <v>286</v>
      </c>
      <c r="E1287" s="11">
        <v>130.0</v>
      </c>
      <c r="F1287" s="10" t="s">
        <v>31</v>
      </c>
      <c r="G1287" s="28">
        <f t="shared" si="1"/>
        <v>7</v>
      </c>
    </row>
    <row r="1288" hidden="1">
      <c r="A1288" s="9">
        <v>44422.0</v>
      </c>
      <c r="B1288" s="10" t="s">
        <v>23</v>
      </c>
      <c r="C1288" s="10" t="s">
        <v>37</v>
      </c>
      <c r="D1288" s="10" t="s">
        <v>286</v>
      </c>
      <c r="E1288" s="11">
        <v>130.0</v>
      </c>
      <c r="F1288" s="10" t="s">
        <v>31</v>
      </c>
      <c r="G1288" s="28">
        <f t="shared" si="1"/>
        <v>7</v>
      </c>
    </row>
    <row r="1289" hidden="1">
      <c r="A1289" s="9">
        <v>44422.0</v>
      </c>
      <c r="B1289" s="10" t="s">
        <v>23</v>
      </c>
      <c r="C1289" s="10" t="s">
        <v>164</v>
      </c>
      <c r="D1289" s="10" t="s">
        <v>284</v>
      </c>
      <c r="E1289" s="11">
        <v>140.0</v>
      </c>
      <c r="F1289" s="10" t="s">
        <v>12</v>
      </c>
      <c r="G1289" s="28">
        <f t="shared" si="1"/>
        <v>7</v>
      </c>
    </row>
    <row r="1290" hidden="1">
      <c r="A1290" s="9">
        <v>44422.0</v>
      </c>
      <c r="B1290" s="10" t="s">
        <v>23</v>
      </c>
      <c r="C1290" s="10" t="s">
        <v>326</v>
      </c>
      <c r="D1290" s="10" t="s">
        <v>284</v>
      </c>
      <c r="E1290" s="11">
        <v>140.0</v>
      </c>
      <c r="F1290" s="10" t="s">
        <v>12</v>
      </c>
      <c r="G1290" s="28">
        <f t="shared" si="1"/>
        <v>7</v>
      </c>
    </row>
    <row r="1291" hidden="1">
      <c r="A1291" s="9">
        <v>44422.0</v>
      </c>
      <c r="B1291" s="10" t="s">
        <v>23</v>
      </c>
      <c r="C1291" s="10" t="s">
        <v>327</v>
      </c>
      <c r="D1291" s="10" t="s">
        <v>278</v>
      </c>
      <c r="E1291" s="11">
        <v>130.0</v>
      </c>
      <c r="F1291" s="10" t="s">
        <v>21</v>
      </c>
      <c r="G1291" s="28">
        <f t="shared" si="1"/>
        <v>7</v>
      </c>
    </row>
    <row r="1292" hidden="1">
      <c r="A1292" s="9">
        <v>44422.0</v>
      </c>
      <c r="B1292" s="10" t="s">
        <v>23</v>
      </c>
      <c r="C1292" s="10" t="s">
        <v>327</v>
      </c>
      <c r="D1292" s="10" t="s">
        <v>284</v>
      </c>
      <c r="E1292" s="11">
        <v>140.0</v>
      </c>
      <c r="F1292" s="10" t="s">
        <v>12</v>
      </c>
      <c r="G1292" s="28">
        <f t="shared" si="1"/>
        <v>7</v>
      </c>
    </row>
    <row r="1293" hidden="1">
      <c r="A1293" s="9">
        <v>44422.0</v>
      </c>
      <c r="B1293" s="10" t="s">
        <v>23</v>
      </c>
      <c r="C1293" s="10" t="s">
        <v>345</v>
      </c>
      <c r="D1293" s="10" t="s">
        <v>282</v>
      </c>
      <c r="E1293" s="11">
        <v>200.0</v>
      </c>
      <c r="F1293" s="10" t="s">
        <v>14</v>
      </c>
      <c r="G1293" s="28">
        <f t="shared" si="1"/>
        <v>7</v>
      </c>
    </row>
    <row r="1294" hidden="1">
      <c r="A1294" s="9">
        <v>44422.0</v>
      </c>
      <c r="B1294" s="10" t="s">
        <v>23</v>
      </c>
      <c r="C1294" s="10" t="s">
        <v>202</v>
      </c>
      <c r="D1294" s="10" t="s">
        <v>286</v>
      </c>
      <c r="E1294" s="11">
        <v>130.0</v>
      </c>
      <c r="F1294" s="10" t="s">
        <v>31</v>
      </c>
      <c r="G1294" s="28">
        <f t="shared" si="1"/>
        <v>7</v>
      </c>
    </row>
    <row r="1295" hidden="1">
      <c r="A1295" s="9">
        <v>44422.0</v>
      </c>
      <c r="B1295" s="10" t="s">
        <v>23</v>
      </c>
      <c r="C1295" s="10" t="s">
        <v>39</v>
      </c>
      <c r="D1295" s="10" t="s">
        <v>304</v>
      </c>
      <c r="E1295" s="11">
        <v>190.0</v>
      </c>
      <c r="F1295" s="10" t="s">
        <v>160</v>
      </c>
      <c r="G1295" s="28">
        <f t="shared" si="1"/>
        <v>7</v>
      </c>
    </row>
    <row r="1296" hidden="1">
      <c r="A1296" s="9">
        <v>44422.0</v>
      </c>
      <c r="B1296" s="10" t="s">
        <v>23</v>
      </c>
      <c r="C1296" s="10" t="s">
        <v>236</v>
      </c>
      <c r="D1296" s="10" t="s">
        <v>280</v>
      </c>
      <c r="E1296" s="11">
        <v>280.0</v>
      </c>
      <c r="F1296" s="10" t="s">
        <v>18</v>
      </c>
      <c r="G1296" s="28">
        <f t="shared" si="1"/>
        <v>7</v>
      </c>
    </row>
    <row r="1297" hidden="1">
      <c r="A1297" s="9">
        <v>44422.0</v>
      </c>
      <c r="B1297" s="10" t="s">
        <v>23</v>
      </c>
      <c r="C1297" s="10" t="s">
        <v>96</v>
      </c>
      <c r="D1297" s="10" t="s">
        <v>278</v>
      </c>
      <c r="E1297" s="11">
        <v>130.0</v>
      </c>
      <c r="F1297" s="10" t="s">
        <v>21</v>
      </c>
      <c r="G1297" s="28">
        <f t="shared" si="1"/>
        <v>7</v>
      </c>
    </row>
    <row r="1298" hidden="1">
      <c r="A1298" s="9">
        <v>44422.0</v>
      </c>
      <c r="B1298" s="10" t="s">
        <v>254</v>
      </c>
      <c r="C1298" s="10" t="s">
        <v>255</v>
      </c>
      <c r="D1298" s="10" t="s">
        <v>278</v>
      </c>
      <c r="E1298" s="11">
        <v>130.0</v>
      </c>
      <c r="F1298" s="10" t="s">
        <v>21</v>
      </c>
      <c r="G1298" s="28">
        <f t="shared" si="1"/>
        <v>7</v>
      </c>
    </row>
    <row r="1299" hidden="1">
      <c r="A1299" s="9">
        <v>44422.0</v>
      </c>
      <c r="B1299" s="10" t="s">
        <v>254</v>
      </c>
      <c r="C1299" s="10" t="s">
        <v>328</v>
      </c>
      <c r="D1299" s="10" t="s">
        <v>277</v>
      </c>
      <c r="E1299" s="11">
        <v>350.0</v>
      </c>
      <c r="F1299" s="10" t="s">
        <v>14</v>
      </c>
      <c r="G1299" s="28">
        <f t="shared" si="1"/>
        <v>7</v>
      </c>
    </row>
    <row r="1300" hidden="1">
      <c r="A1300" s="9">
        <v>44422.0</v>
      </c>
      <c r="B1300" s="10" t="s">
        <v>254</v>
      </c>
      <c r="C1300" s="10" t="s">
        <v>346</v>
      </c>
      <c r="D1300" s="10" t="s">
        <v>285</v>
      </c>
      <c r="E1300" s="11">
        <v>270.0</v>
      </c>
      <c r="F1300" s="10" t="s">
        <v>18</v>
      </c>
      <c r="G1300" s="28">
        <f t="shared" si="1"/>
        <v>7</v>
      </c>
    </row>
    <row r="1301" hidden="1">
      <c r="A1301" s="9">
        <v>44422.0</v>
      </c>
      <c r="B1301" s="10" t="s">
        <v>254</v>
      </c>
      <c r="C1301" s="10" t="s">
        <v>133</v>
      </c>
      <c r="D1301" s="10" t="s">
        <v>292</v>
      </c>
      <c r="E1301" s="11">
        <v>60.0</v>
      </c>
      <c r="F1301" s="10" t="s">
        <v>31</v>
      </c>
      <c r="G1301" s="28">
        <f t="shared" si="1"/>
        <v>7</v>
      </c>
    </row>
    <row r="1302" hidden="1">
      <c r="A1302" s="9">
        <v>44422.0</v>
      </c>
      <c r="B1302" s="10" t="s">
        <v>254</v>
      </c>
      <c r="C1302" s="10" t="s">
        <v>347</v>
      </c>
      <c r="D1302" s="10" t="s">
        <v>277</v>
      </c>
      <c r="E1302" s="11">
        <v>350.0</v>
      </c>
      <c r="F1302" s="10" t="s">
        <v>14</v>
      </c>
      <c r="G1302" s="28">
        <f t="shared" si="1"/>
        <v>7</v>
      </c>
    </row>
    <row r="1303" hidden="1">
      <c r="A1303" s="9">
        <v>44422.0</v>
      </c>
      <c r="B1303" s="10" t="s">
        <v>254</v>
      </c>
      <c r="C1303" s="10" t="s">
        <v>106</v>
      </c>
      <c r="D1303" s="10" t="s">
        <v>277</v>
      </c>
      <c r="E1303" s="11">
        <v>350.0</v>
      </c>
      <c r="F1303" s="10" t="s">
        <v>14</v>
      </c>
      <c r="G1303" s="28">
        <f t="shared" si="1"/>
        <v>7</v>
      </c>
    </row>
    <row r="1304" hidden="1">
      <c r="A1304" s="9">
        <v>44422.0</v>
      </c>
      <c r="B1304" s="10" t="s">
        <v>254</v>
      </c>
      <c r="C1304" s="10" t="s">
        <v>106</v>
      </c>
      <c r="D1304" s="10" t="s">
        <v>282</v>
      </c>
      <c r="E1304" s="11">
        <v>200.0</v>
      </c>
      <c r="F1304" s="10" t="s">
        <v>14</v>
      </c>
      <c r="G1304" s="28">
        <f t="shared" si="1"/>
        <v>7</v>
      </c>
    </row>
    <row r="1305" hidden="1">
      <c r="A1305" s="9">
        <v>44422.0</v>
      </c>
      <c r="B1305" s="10" t="s">
        <v>254</v>
      </c>
      <c r="C1305" s="10">
        <v>6740.0</v>
      </c>
      <c r="D1305" s="10" t="s">
        <v>284</v>
      </c>
      <c r="E1305" s="11">
        <v>140.0</v>
      </c>
      <c r="F1305" s="10" t="s">
        <v>12</v>
      </c>
      <c r="G1305" s="28">
        <f t="shared" si="1"/>
        <v>7</v>
      </c>
    </row>
    <row r="1306" hidden="1">
      <c r="A1306" s="9">
        <v>44422.0</v>
      </c>
      <c r="B1306" s="10" t="s">
        <v>254</v>
      </c>
      <c r="C1306" s="10" t="s">
        <v>348</v>
      </c>
      <c r="D1306" s="10" t="s">
        <v>277</v>
      </c>
      <c r="E1306" s="11">
        <v>350.0</v>
      </c>
      <c r="F1306" s="10" t="s">
        <v>14</v>
      </c>
      <c r="G1306" s="28">
        <f t="shared" si="1"/>
        <v>7</v>
      </c>
    </row>
    <row r="1307" hidden="1">
      <c r="A1307" s="9">
        <v>44422.0</v>
      </c>
      <c r="B1307" s="10" t="s">
        <v>254</v>
      </c>
      <c r="C1307" s="10">
        <v>5548.0</v>
      </c>
      <c r="D1307" s="10" t="s">
        <v>277</v>
      </c>
      <c r="E1307" s="11">
        <v>350.0</v>
      </c>
      <c r="F1307" s="10" t="s">
        <v>14</v>
      </c>
      <c r="G1307" s="28">
        <f t="shared" si="1"/>
        <v>7</v>
      </c>
    </row>
    <row r="1308" hidden="1">
      <c r="A1308" s="9">
        <v>44422.0</v>
      </c>
      <c r="B1308" s="10" t="s">
        <v>254</v>
      </c>
      <c r="C1308" s="10">
        <v>7042.0</v>
      </c>
      <c r="D1308" s="10" t="s">
        <v>287</v>
      </c>
      <c r="E1308" s="11">
        <v>110.0</v>
      </c>
      <c r="F1308" s="10" t="s">
        <v>31</v>
      </c>
      <c r="G1308" s="28">
        <f t="shared" si="1"/>
        <v>7</v>
      </c>
    </row>
    <row r="1309" hidden="1">
      <c r="A1309" s="9">
        <v>44422.0</v>
      </c>
      <c r="B1309" s="10" t="s">
        <v>254</v>
      </c>
      <c r="C1309" s="10" t="s">
        <v>296</v>
      </c>
      <c r="D1309" s="10" t="s">
        <v>278</v>
      </c>
      <c r="E1309" s="11">
        <v>130.0</v>
      </c>
      <c r="F1309" s="10" t="s">
        <v>21</v>
      </c>
      <c r="G1309" s="28">
        <f t="shared" si="1"/>
        <v>7</v>
      </c>
    </row>
    <row r="1310" hidden="1">
      <c r="A1310" s="9">
        <v>44422.0</v>
      </c>
      <c r="B1310" s="10" t="s">
        <v>254</v>
      </c>
      <c r="C1310" s="10" t="s">
        <v>349</v>
      </c>
      <c r="D1310" s="10" t="s">
        <v>280</v>
      </c>
      <c r="E1310" s="11">
        <v>280.0</v>
      </c>
      <c r="F1310" s="10" t="s">
        <v>18</v>
      </c>
      <c r="G1310" s="28">
        <f t="shared" si="1"/>
        <v>7</v>
      </c>
    </row>
    <row r="1311" hidden="1">
      <c r="A1311" s="9">
        <v>44422.0</v>
      </c>
      <c r="B1311" s="10" t="s">
        <v>254</v>
      </c>
      <c r="C1311" s="10" t="s">
        <v>350</v>
      </c>
      <c r="D1311" s="10" t="s">
        <v>287</v>
      </c>
      <c r="E1311" s="11">
        <v>110.0</v>
      </c>
      <c r="F1311" s="10" t="s">
        <v>31</v>
      </c>
      <c r="G1311" s="28">
        <f t="shared" si="1"/>
        <v>7</v>
      </c>
    </row>
    <row r="1312" hidden="1">
      <c r="A1312" s="9">
        <v>44422.0</v>
      </c>
      <c r="B1312" s="10" t="s">
        <v>254</v>
      </c>
      <c r="C1312" s="10" t="s">
        <v>260</v>
      </c>
      <c r="D1312" s="10" t="s">
        <v>284</v>
      </c>
      <c r="E1312" s="11">
        <v>140.0</v>
      </c>
      <c r="F1312" s="10" t="s">
        <v>12</v>
      </c>
      <c r="G1312" s="28">
        <f t="shared" si="1"/>
        <v>7</v>
      </c>
    </row>
    <row r="1313" hidden="1">
      <c r="A1313" s="9">
        <v>44422.0</v>
      </c>
      <c r="B1313" s="10" t="s">
        <v>254</v>
      </c>
      <c r="C1313" s="10" t="s">
        <v>351</v>
      </c>
      <c r="D1313" s="10" t="s">
        <v>277</v>
      </c>
      <c r="E1313" s="11">
        <v>350.0</v>
      </c>
      <c r="F1313" s="10" t="s">
        <v>14</v>
      </c>
      <c r="G1313" s="28">
        <f t="shared" si="1"/>
        <v>7</v>
      </c>
    </row>
    <row r="1314" hidden="1">
      <c r="A1314" s="9">
        <v>44422.0</v>
      </c>
      <c r="B1314" s="10" t="s">
        <v>254</v>
      </c>
      <c r="C1314" s="10" t="s">
        <v>351</v>
      </c>
      <c r="D1314" s="10" t="s">
        <v>280</v>
      </c>
      <c r="E1314" s="11">
        <v>280.0</v>
      </c>
      <c r="F1314" s="10" t="s">
        <v>18</v>
      </c>
      <c r="G1314" s="28">
        <f t="shared" si="1"/>
        <v>7</v>
      </c>
    </row>
    <row r="1315" hidden="1">
      <c r="A1315" s="9">
        <v>44422.0</v>
      </c>
      <c r="B1315" s="10" t="s">
        <v>254</v>
      </c>
      <c r="C1315" s="10" t="s">
        <v>351</v>
      </c>
      <c r="D1315" s="10" t="s">
        <v>287</v>
      </c>
      <c r="E1315" s="11">
        <v>110.0</v>
      </c>
      <c r="F1315" s="10" t="s">
        <v>31</v>
      </c>
      <c r="G1315" s="28">
        <f t="shared" si="1"/>
        <v>7</v>
      </c>
    </row>
    <row r="1316" hidden="1">
      <c r="A1316" s="9">
        <v>44422.0</v>
      </c>
      <c r="B1316" s="10" t="s">
        <v>254</v>
      </c>
      <c r="C1316" s="10" t="s">
        <v>271</v>
      </c>
      <c r="D1316" s="10" t="s">
        <v>288</v>
      </c>
      <c r="E1316" s="11">
        <v>280.0</v>
      </c>
      <c r="F1316" s="10" t="s">
        <v>14</v>
      </c>
      <c r="G1316" s="28">
        <f t="shared" si="1"/>
        <v>7</v>
      </c>
    </row>
    <row r="1317" hidden="1">
      <c r="A1317" s="9">
        <v>44422.0</v>
      </c>
      <c r="B1317" s="10" t="s">
        <v>254</v>
      </c>
      <c r="C1317" s="10" t="s">
        <v>298</v>
      </c>
      <c r="D1317" s="10" t="s">
        <v>277</v>
      </c>
      <c r="E1317" s="11">
        <v>350.0</v>
      </c>
      <c r="F1317" s="10" t="s">
        <v>14</v>
      </c>
      <c r="G1317" s="28">
        <f t="shared" si="1"/>
        <v>7</v>
      </c>
    </row>
    <row r="1318" hidden="1">
      <c r="A1318" s="9">
        <v>44422.0</v>
      </c>
      <c r="B1318" s="10" t="s">
        <v>40</v>
      </c>
      <c r="C1318" s="10" t="s">
        <v>41</v>
      </c>
      <c r="D1318" s="10" t="s">
        <v>277</v>
      </c>
      <c r="E1318" s="11">
        <v>350.0</v>
      </c>
      <c r="F1318" s="10" t="s">
        <v>14</v>
      </c>
      <c r="G1318" s="28">
        <f t="shared" si="1"/>
        <v>7</v>
      </c>
    </row>
    <row r="1319" hidden="1">
      <c r="A1319" s="9">
        <v>44422.0</v>
      </c>
      <c r="B1319" s="10" t="s">
        <v>40</v>
      </c>
      <c r="C1319" s="10">
        <v>3846.0</v>
      </c>
      <c r="D1319" s="10" t="s">
        <v>278</v>
      </c>
      <c r="E1319" s="11">
        <v>130.0</v>
      </c>
      <c r="F1319" s="10" t="s">
        <v>21</v>
      </c>
      <c r="G1319" s="28">
        <f t="shared" si="1"/>
        <v>7</v>
      </c>
    </row>
    <row r="1320" hidden="1">
      <c r="A1320" s="9">
        <v>44422.0</v>
      </c>
      <c r="B1320" s="10" t="s">
        <v>97</v>
      </c>
      <c r="C1320" s="10" t="s">
        <v>203</v>
      </c>
      <c r="D1320" s="10" t="s">
        <v>285</v>
      </c>
      <c r="E1320" s="11">
        <v>270.0</v>
      </c>
      <c r="F1320" s="10" t="s">
        <v>18</v>
      </c>
      <c r="G1320" s="28">
        <f t="shared" si="1"/>
        <v>7</v>
      </c>
    </row>
    <row r="1321" hidden="1">
      <c r="A1321" s="9">
        <v>44422.0</v>
      </c>
      <c r="B1321" s="10" t="s">
        <v>97</v>
      </c>
      <c r="C1321" s="16">
        <v>1.0E46</v>
      </c>
      <c r="D1321" s="10" t="s">
        <v>282</v>
      </c>
      <c r="E1321" s="11">
        <v>200.0</v>
      </c>
      <c r="F1321" s="10" t="s">
        <v>14</v>
      </c>
      <c r="G1321" s="28">
        <f t="shared" si="1"/>
        <v>7</v>
      </c>
    </row>
    <row r="1322" hidden="1">
      <c r="A1322" s="9">
        <v>44422.0</v>
      </c>
      <c r="B1322" s="10" t="s">
        <v>97</v>
      </c>
      <c r="C1322" s="10" t="s">
        <v>98</v>
      </c>
      <c r="D1322" s="10" t="s">
        <v>278</v>
      </c>
      <c r="E1322" s="11">
        <v>130.0</v>
      </c>
      <c r="F1322" s="10" t="s">
        <v>21</v>
      </c>
      <c r="G1322" s="28">
        <f t="shared" si="1"/>
        <v>7</v>
      </c>
    </row>
    <row r="1323" hidden="1">
      <c r="A1323" s="9">
        <v>44422.0</v>
      </c>
      <c r="B1323" s="10" t="s">
        <v>97</v>
      </c>
      <c r="C1323" s="10" t="s">
        <v>204</v>
      </c>
      <c r="D1323" s="10" t="s">
        <v>287</v>
      </c>
      <c r="E1323" s="11">
        <v>110.0</v>
      </c>
      <c r="F1323" s="10" t="s">
        <v>31</v>
      </c>
      <c r="G1323" s="28">
        <f t="shared" si="1"/>
        <v>7</v>
      </c>
    </row>
    <row r="1324" hidden="1">
      <c r="A1324" s="9">
        <v>44422.0</v>
      </c>
      <c r="B1324" s="10" t="s">
        <v>97</v>
      </c>
      <c r="C1324" s="10" t="s">
        <v>101</v>
      </c>
      <c r="D1324" s="10" t="s">
        <v>278</v>
      </c>
      <c r="E1324" s="11">
        <v>130.0</v>
      </c>
      <c r="F1324" s="10" t="s">
        <v>21</v>
      </c>
      <c r="G1324" s="28">
        <f t="shared" si="1"/>
        <v>7</v>
      </c>
    </row>
    <row r="1325" hidden="1">
      <c r="A1325" s="9">
        <v>44422.0</v>
      </c>
      <c r="B1325" s="10" t="s">
        <v>97</v>
      </c>
      <c r="C1325" s="10">
        <v>2649.0</v>
      </c>
      <c r="D1325" s="10" t="s">
        <v>287</v>
      </c>
      <c r="E1325" s="11">
        <v>110.0</v>
      </c>
      <c r="F1325" s="10" t="s">
        <v>31</v>
      </c>
      <c r="G1325" s="28">
        <f t="shared" si="1"/>
        <v>7</v>
      </c>
    </row>
    <row r="1326" hidden="1">
      <c r="A1326" s="9">
        <v>44422.0</v>
      </c>
      <c r="B1326" s="10" t="s">
        <v>97</v>
      </c>
      <c r="C1326" s="10" t="s">
        <v>103</v>
      </c>
      <c r="D1326" s="10" t="s">
        <v>278</v>
      </c>
      <c r="E1326" s="11">
        <v>130.0</v>
      </c>
      <c r="F1326" s="10" t="s">
        <v>21</v>
      </c>
      <c r="G1326" s="28">
        <f t="shared" si="1"/>
        <v>7</v>
      </c>
    </row>
    <row r="1327" hidden="1">
      <c r="A1327" s="9">
        <v>44422.0</v>
      </c>
      <c r="B1327" s="10" t="s">
        <v>97</v>
      </c>
      <c r="C1327" s="10">
        <v>7941.0</v>
      </c>
      <c r="D1327" s="10" t="s">
        <v>287</v>
      </c>
      <c r="E1327" s="11">
        <v>110.0</v>
      </c>
      <c r="F1327" s="10" t="s">
        <v>31</v>
      </c>
      <c r="G1327" s="28">
        <f t="shared" si="1"/>
        <v>7</v>
      </c>
    </row>
    <row r="1328" hidden="1">
      <c r="A1328" s="9">
        <v>44422.0</v>
      </c>
      <c r="B1328" s="10" t="s">
        <v>97</v>
      </c>
      <c r="C1328" s="10" t="s">
        <v>104</v>
      </c>
      <c r="D1328" s="10" t="s">
        <v>279</v>
      </c>
      <c r="E1328" s="11">
        <v>170.0</v>
      </c>
      <c r="F1328" s="10" t="s">
        <v>12</v>
      </c>
      <c r="G1328" s="28">
        <f t="shared" si="1"/>
        <v>7</v>
      </c>
    </row>
    <row r="1329" hidden="1">
      <c r="A1329" s="9">
        <v>44422.0</v>
      </c>
      <c r="B1329" s="10" t="s">
        <v>97</v>
      </c>
      <c r="C1329" s="10" t="s">
        <v>239</v>
      </c>
      <c r="D1329" s="10" t="s">
        <v>285</v>
      </c>
      <c r="E1329" s="11">
        <v>270.0</v>
      </c>
      <c r="F1329" s="10" t="s">
        <v>18</v>
      </c>
      <c r="G1329" s="28">
        <f t="shared" si="1"/>
        <v>7</v>
      </c>
    </row>
    <row r="1330" hidden="1">
      <c r="A1330" s="9">
        <v>44422.0</v>
      </c>
      <c r="B1330" s="10" t="s">
        <v>97</v>
      </c>
      <c r="C1330" s="10">
        <v>6145.0</v>
      </c>
      <c r="D1330" s="10" t="s">
        <v>277</v>
      </c>
      <c r="E1330" s="11">
        <v>350.0</v>
      </c>
      <c r="F1330" s="10" t="s">
        <v>14</v>
      </c>
      <c r="G1330" s="28">
        <f t="shared" si="1"/>
        <v>7</v>
      </c>
    </row>
    <row r="1331" hidden="1">
      <c r="A1331" s="9">
        <v>44422.0</v>
      </c>
      <c r="B1331" s="10" t="s">
        <v>97</v>
      </c>
      <c r="C1331" s="10">
        <v>1342.0</v>
      </c>
      <c r="D1331" s="10" t="s">
        <v>285</v>
      </c>
      <c r="E1331" s="11">
        <v>270.0</v>
      </c>
      <c r="F1331" s="10" t="s">
        <v>18</v>
      </c>
      <c r="G1331" s="28">
        <f t="shared" si="1"/>
        <v>7</v>
      </c>
    </row>
    <row r="1332" hidden="1">
      <c r="A1332" s="9">
        <v>44422.0</v>
      </c>
      <c r="B1332" s="10" t="s">
        <v>97</v>
      </c>
      <c r="C1332" s="10" t="s">
        <v>108</v>
      </c>
      <c r="D1332" s="10" t="s">
        <v>277</v>
      </c>
      <c r="E1332" s="11">
        <v>350.0</v>
      </c>
      <c r="F1332" s="10" t="s">
        <v>14</v>
      </c>
      <c r="G1332" s="28">
        <f t="shared" si="1"/>
        <v>7</v>
      </c>
    </row>
    <row r="1333" hidden="1">
      <c r="A1333" s="9">
        <v>44422.0</v>
      </c>
      <c r="B1333" s="10" t="s">
        <v>97</v>
      </c>
      <c r="C1333" s="10" t="s">
        <v>301</v>
      </c>
      <c r="D1333" s="10" t="s">
        <v>285</v>
      </c>
      <c r="E1333" s="11">
        <v>270.0</v>
      </c>
      <c r="F1333" s="10" t="s">
        <v>18</v>
      </c>
      <c r="G1333" s="28">
        <f t="shared" si="1"/>
        <v>7</v>
      </c>
    </row>
    <row r="1334" hidden="1">
      <c r="A1334" s="9">
        <v>44422.0</v>
      </c>
      <c r="B1334" s="10" t="s">
        <v>97</v>
      </c>
      <c r="C1334" s="10" t="s">
        <v>334</v>
      </c>
      <c r="D1334" s="10" t="s">
        <v>285</v>
      </c>
      <c r="E1334" s="11">
        <v>270.0</v>
      </c>
      <c r="F1334" s="10" t="s">
        <v>18</v>
      </c>
      <c r="G1334" s="28">
        <f t="shared" si="1"/>
        <v>7</v>
      </c>
    </row>
    <row r="1335" hidden="1">
      <c r="A1335" s="9">
        <v>44422.0</v>
      </c>
      <c r="B1335" s="10" t="s">
        <v>97</v>
      </c>
      <c r="C1335" s="10" t="s">
        <v>170</v>
      </c>
      <c r="D1335" s="10" t="s">
        <v>285</v>
      </c>
      <c r="E1335" s="11">
        <v>270.0</v>
      </c>
      <c r="F1335" s="10" t="s">
        <v>18</v>
      </c>
      <c r="G1335" s="28">
        <f t="shared" si="1"/>
        <v>7</v>
      </c>
    </row>
    <row r="1336" hidden="1">
      <c r="A1336" s="9">
        <v>44422.0</v>
      </c>
      <c r="B1336" s="10" t="s">
        <v>97</v>
      </c>
      <c r="C1336" s="10" t="s">
        <v>272</v>
      </c>
      <c r="D1336" s="10" t="s">
        <v>279</v>
      </c>
      <c r="E1336" s="11">
        <v>170.0</v>
      </c>
      <c r="F1336" s="10" t="s">
        <v>12</v>
      </c>
      <c r="G1336" s="28">
        <f t="shared" si="1"/>
        <v>7</v>
      </c>
    </row>
    <row r="1337" hidden="1">
      <c r="A1337" s="9">
        <v>44422.0</v>
      </c>
      <c r="B1337" s="10" t="s">
        <v>97</v>
      </c>
      <c r="C1337" s="10" t="s">
        <v>208</v>
      </c>
      <c r="D1337" s="10" t="s">
        <v>278</v>
      </c>
      <c r="E1337" s="11">
        <v>130.0</v>
      </c>
      <c r="F1337" s="10" t="s">
        <v>21</v>
      </c>
      <c r="G1337" s="28">
        <f t="shared" si="1"/>
        <v>7</v>
      </c>
    </row>
    <row r="1338" hidden="1">
      <c r="A1338" s="9">
        <v>44422.0</v>
      </c>
      <c r="B1338" s="10" t="s">
        <v>97</v>
      </c>
      <c r="C1338" s="10" t="s">
        <v>172</v>
      </c>
      <c r="D1338" s="10" t="s">
        <v>287</v>
      </c>
      <c r="E1338" s="11">
        <v>110.0</v>
      </c>
      <c r="F1338" s="10" t="s">
        <v>31</v>
      </c>
      <c r="G1338" s="28">
        <f t="shared" si="1"/>
        <v>7</v>
      </c>
    </row>
    <row r="1339" hidden="1">
      <c r="A1339" s="9">
        <v>44422.0</v>
      </c>
      <c r="B1339" s="10" t="s">
        <v>97</v>
      </c>
      <c r="C1339" s="10" t="s">
        <v>173</v>
      </c>
      <c r="D1339" s="10" t="s">
        <v>277</v>
      </c>
      <c r="E1339" s="11">
        <v>350.0</v>
      </c>
      <c r="F1339" s="10" t="s">
        <v>14</v>
      </c>
      <c r="G1339" s="28">
        <f t="shared" si="1"/>
        <v>7</v>
      </c>
    </row>
    <row r="1340" hidden="1">
      <c r="A1340" s="9">
        <v>44422.0</v>
      </c>
      <c r="B1340" s="10" t="s">
        <v>97</v>
      </c>
      <c r="C1340" s="10" t="s">
        <v>303</v>
      </c>
      <c r="D1340" s="10" t="s">
        <v>278</v>
      </c>
      <c r="E1340" s="11">
        <v>130.0</v>
      </c>
      <c r="F1340" s="10" t="s">
        <v>21</v>
      </c>
      <c r="G1340" s="28">
        <f t="shared" si="1"/>
        <v>7</v>
      </c>
    </row>
    <row r="1341" hidden="1">
      <c r="A1341" s="9">
        <v>44422.0</v>
      </c>
      <c r="B1341" s="10" t="s">
        <v>97</v>
      </c>
      <c r="C1341" s="10" t="s">
        <v>352</v>
      </c>
      <c r="D1341" s="10" t="s">
        <v>288</v>
      </c>
      <c r="E1341" s="11">
        <v>280.0</v>
      </c>
      <c r="F1341" s="10" t="s">
        <v>14</v>
      </c>
      <c r="G1341" s="28">
        <f t="shared" si="1"/>
        <v>7</v>
      </c>
    </row>
    <row r="1342" hidden="1">
      <c r="A1342" s="9">
        <v>44422.0</v>
      </c>
      <c r="B1342" s="10" t="s">
        <v>353</v>
      </c>
      <c r="C1342" s="10" t="s">
        <v>354</v>
      </c>
      <c r="D1342" s="10" t="s">
        <v>277</v>
      </c>
      <c r="E1342" s="11">
        <v>350.0</v>
      </c>
      <c r="F1342" s="10" t="s">
        <v>14</v>
      </c>
      <c r="G1342" s="28">
        <f t="shared" si="1"/>
        <v>7</v>
      </c>
    </row>
    <row r="1343" hidden="1">
      <c r="A1343" s="9">
        <v>44422.0</v>
      </c>
      <c r="B1343" s="10" t="s">
        <v>353</v>
      </c>
      <c r="C1343" s="10" t="s">
        <v>354</v>
      </c>
      <c r="D1343" s="10" t="s">
        <v>280</v>
      </c>
      <c r="E1343" s="11">
        <v>280.0</v>
      </c>
      <c r="F1343" s="10" t="s">
        <v>18</v>
      </c>
      <c r="G1343" s="28">
        <f t="shared" si="1"/>
        <v>7</v>
      </c>
    </row>
    <row r="1344" hidden="1">
      <c r="A1344" s="9">
        <v>44422.0</v>
      </c>
      <c r="B1344" s="10" t="s">
        <v>353</v>
      </c>
      <c r="C1344" s="10" t="s">
        <v>354</v>
      </c>
      <c r="D1344" s="10" t="s">
        <v>284</v>
      </c>
      <c r="E1344" s="11">
        <v>140.0</v>
      </c>
      <c r="F1344" s="10" t="s">
        <v>12</v>
      </c>
      <c r="G1344" s="28">
        <f t="shared" si="1"/>
        <v>7</v>
      </c>
    </row>
    <row r="1345" hidden="1">
      <c r="A1345" s="9">
        <v>44422.0</v>
      </c>
      <c r="B1345" s="10" t="s">
        <v>353</v>
      </c>
      <c r="C1345" s="10" t="s">
        <v>354</v>
      </c>
      <c r="D1345" s="10" t="s">
        <v>287</v>
      </c>
      <c r="E1345" s="11">
        <v>110.0</v>
      </c>
      <c r="F1345" s="10" t="s">
        <v>31</v>
      </c>
      <c r="G1345" s="28">
        <f t="shared" si="1"/>
        <v>7</v>
      </c>
    </row>
    <row r="1346" hidden="1">
      <c r="A1346" s="9">
        <v>44422.0</v>
      </c>
      <c r="B1346" s="10" t="s">
        <v>353</v>
      </c>
      <c r="C1346" s="10" t="s">
        <v>354</v>
      </c>
      <c r="D1346" s="10" t="s">
        <v>285</v>
      </c>
      <c r="E1346" s="11">
        <v>270.0</v>
      </c>
      <c r="F1346" s="10" t="s">
        <v>18</v>
      </c>
      <c r="G1346" s="28">
        <f t="shared" si="1"/>
        <v>7</v>
      </c>
    </row>
    <row r="1347" hidden="1">
      <c r="A1347" s="9">
        <v>44422.0</v>
      </c>
      <c r="B1347" s="10" t="s">
        <v>353</v>
      </c>
      <c r="C1347" s="10" t="s">
        <v>354</v>
      </c>
      <c r="D1347" s="10" t="s">
        <v>288</v>
      </c>
      <c r="E1347" s="11">
        <v>280.0</v>
      </c>
      <c r="F1347" s="10" t="s">
        <v>14</v>
      </c>
      <c r="G1347" s="28">
        <f t="shared" si="1"/>
        <v>7</v>
      </c>
    </row>
    <row r="1348" hidden="1">
      <c r="A1348" s="9">
        <v>44422.0</v>
      </c>
      <c r="B1348" s="10" t="s">
        <v>114</v>
      </c>
      <c r="C1348" s="10">
        <v>5043.0</v>
      </c>
      <c r="D1348" s="10" t="s">
        <v>277</v>
      </c>
      <c r="E1348" s="11">
        <v>350.0</v>
      </c>
      <c r="F1348" s="10" t="s">
        <v>14</v>
      </c>
      <c r="G1348" s="28">
        <f t="shared" si="1"/>
        <v>7</v>
      </c>
    </row>
    <row r="1349" hidden="1">
      <c r="A1349" s="9">
        <v>44422.0</v>
      </c>
      <c r="B1349" s="10" t="s">
        <v>114</v>
      </c>
      <c r="C1349" s="10">
        <v>5043.0</v>
      </c>
      <c r="D1349" s="10" t="s">
        <v>279</v>
      </c>
      <c r="E1349" s="11">
        <v>170.0</v>
      </c>
      <c r="F1349" s="10" t="s">
        <v>12</v>
      </c>
      <c r="G1349" s="28">
        <f t="shared" si="1"/>
        <v>7</v>
      </c>
    </row>
    <row r="1350" hidden="1">
      <c r="A1350" s="9">
        <v>44422.0</v>
      </c>
      <c r="B1350" s="10" t="s">
        <v>114</v>
      </c>
      <c r="C1350" s="10">
        <v>5043.0</v>
      </c>
      <c r="D1350" s="10" t="s">
        <v>284</v>
      </c>
      <c r="E1350" s="11">
        <v>140.0</v>
      </c>
      <c r="F1350" s="10" t="s">
        <v>12</v>
      </c>
      <c r="G1350" s="28">
        <f t="shared" si="1"/>
        <v>7</v>
      </c>
    </row>
    <row r="1351" hidden="1">
      <c r="A1351" s="9">
        <v>44422.0</v>
      </c>
      <c r="B1351" s="10" t="s">
        <v>114</v>
      </c>
      <c r="C1351" s="10">
        <v>5043.0</v>
      </c>
      <c r="D1351" s="10" t="s">
        <v>282</v>
      </c>
      <c r="E1351" s="11">
        <v>200.0</v>
      </c>
      <c r="F1351" s="10" t="s">
        <v>14</v>
      </c>
      <c r="G1351" s="28">
        <f t="shared" si="1"/>
        <v>7</v>
      </c>
    </row>
    <row r="1352" hidden="1">
      <c r="A1352" s="9">
        <v>44422.0</v>
      </c>
      <c r="B1352" s="10" t="s">
        <v>114</v>
      </c>
      <c r="C1352" s="10">
        <v>5043.0</v>
      </c>
      <c r="D1352" s="10" t="s">
        <v>288</v>
      </c>
      <c r="E1352" s="11">
        <v>280.0</v>
      </c>
      <c r="F1352" s="10" t="s">
        <v>14</v>
      </c>
      <c r="G1352" s="28">
        <f t="shared" si="1"/>
        <v>7</v>
      </c>
    </row>
    <row r="1353" hidden="1">
      <c r="A1353" s="9">
        <v>44422.0</v>
      </c>
      <c r="B1353" s="10" t="s">
        <v>211</v>
      </c>
      <c r="C1353" s="10">
        <v>540.0</v>
      </c>
      <c r="D1353" s="10" t="s">
        <v>278</v>
      </c>
      <c r="E1353" s="11">
        <v>130.0</v>
      </c>
      <c r="F1353" s="10" t="s">
        <v>21</v>
      </c>
      <c r="G1353" s="28">
        <f t="shared" si="1"/>
        <v>7</v>
      </c>
    </row>
    <row r="1354" hidden="1">
      <c r="A1354" s="9">
        <v>44422.0</v>
      </c>
      <c r="B1354" s="10" t="s">
        <v>211</v>
      </c>
      <c r="C1354" s="10">
        <v>6249.0</v>
      </c>
      <c r="D1354" s="10" t="s">
        <v>278</v>
      </c>
      <c r="E1354" s="11">
        <v>130.0</v>
      </c>
      <c r="F1354" s="10" t="s">
        <v>21</v>
      </c>
      <c r="G1354" s="28">
        <f t="shared" si="1"/>
        <v>7</v>
      </c>
    </row>
    <row r="1355" hidden="1">
      <c r="A1355" s="9">
        <v>44422.0</v>
      </c>
      <c r="B1355" s="10" t="s">
        <v>306</v>
      </c>
      <c r="C1355" s="10" t="s">
        <v>355</v>
      </c>
      <c r="D1355" s="10" t="s">
        <v>285</v>
      </c>
      <c r="E1355" s="11">
        <v>270.0</v>
      </c>
      <c r="F1355" s="10" t="s">
        <v>18</v>
      </c>
      <c r="G1355" s="28">
        <f t="shared" si="1"/>
        <v>7</v>
      </c>
    </row>
    <row r="1356" hidden="1">
      <c r="A1356" s="9">
        <v>44422.0</v>
      </c>
      <c r="B1356" s="10" t="s">
        <v>115</v>
      </c>
      <c r="C1356" s="10" t="s">
        <v>116</v>
      </c>
      <c r="D1356" s="10" t="s">
        <v>278</v>
      </c>
      <c r="E1356" s="11">
        <v>130.0</v>
      </c>
      <c r="F1356" s="10" t="s">
        <v>21</v>
      </c>
      <c r="G1356" s="28">
        <f t="shared" si="1"/>
        <v>7</v>
      </c>
    </row>
    <row r="1357" hidden="1">
      <c r="A1357" s="9">
        <v>44422.0</v>
      </c>
      <c r="B1357" s="10" t="s">
        <v>115</v>
      </c>
      <c r="C1357" s="10">
        <v>9645.0</v>
      </c>
      <c r="D1357" s="10" t="s">
        <v>286</v>
      </c>
      <c r="E1357" s="11">
        <v>130.0</v>
      </c>
      <c r="F1357" s="10" t="s">
        <v>31</v>
      </c>
      <c r="G1357" s="28">
        <f t="shared" si="1"/>
        <v>7</v>
      </c>
    </row>
    <row r="1358" hidden="1">
      <c r="A1358" s="9">
        <v>44422.0</v>
      </c>
      <c r="B1358" s="10" t="s">
        <v>115</v>
      </c>
      <c r="C1358" s="10" t="s">
        <v>214</v>
      </c>
      <c r="D1358" s="10" t="s">
        <v>277</v>
      </c>
      <c r="E1358" s="11">
        <v>350.0</v>
      </c>
      <c r="F1358" s="10" t="s">
        <v>14</v>
      </c>
      <c r="G1358" s="28">
        <f t="shared" si="1"/>
        <v>7</v>
      </c>
    </row>
    <row r="1359" hidden="1">
      <c r="A1359" s="9">
        <v>44422.0</v>
      </c>
      <c r="B1359" s="10" t="s">
        <v>115</v>
      </c>
      <c r="C1359" s="10" t="s">
        <v>118</v>
      </c>
      <c r="D1359" s="10" t="s">
        <v>277</v>
      </c>
      <c r="E1359" s="11">
        <v>350.0</v>
      </c>
      <c r="F1359" s="10" t="s">
        <v>14</v>
      </c>
      <c r="G1359" s="28">
        <f t="shared" si="1"/>
        <v>7</v>
      </c>
    </row>
    <row r="1360" hidden="1">
      <c r="A1360" s="9">
        <v>44422.0</v>
      </c>
      <c r="B1360" s="10" t="s">
        <v>115</v>
      </c>
      <c r="C1360" s="10" t="s">
        <v>119</v>
      </c>
      <c r="D1360" s="10" t="s">
        <v>286</v>
      </c>
      <c r="E1360" s="11">
        <v>130.0</v>
      </c>
      <c r="F1360" s="10" t="s">
        <v>31</v>
      </c>
      <c r="G1360" s="28">
        <f t="shared" si="1"/>
        <v>7</v>
      </c>
    </row>
    <row r="1361" hidden="1">
      <c r="A1361" s="9">
        <v>44422.0</v>
      </c>
      <c r="B1361" s="10" t="s">
        <v>115</v>
      </c>
      <c r="C1361" s="10" t="s">
        <v>120</v>
      </c>
      <c r="D1361" s="10" t="s">
        <v>278</v>
      </c>
      <c r="E1361" s="11">
        <v>130.0</v>
      </c>
      <c r="F1361" s="10" t="s">
        <v>21</v>
      </c>
      <c r="G1361" s="28">
        <f t="shared" si="1"/>
        <v>7</v>
      </c>
    </row>
    <row r="1362" hidden="1">
      <c r="A1362" s="9">
        <v>44422.0</v>
      </c>
      <c r="B1362" s="10" t="s">
        <v>115</v>
      </c>
      <c r="C1362" s="10" t="s">
        <v>176</v>
      </c>
      <c r="D1362" s="10" t="s">
        <v>284</v>
      </c>
      <c r="E1362" s="11">
        <v>140.0</v>
      </c>
      <c r="F1362" s="10" t="s">
        <v>12</v>
      </c>
      <c r="G1362" s="28">
        <f t="shared" si="1"/>
        <v>7</v>
      </c>
    </row>
    <row r="1363" hidden="1">
      <c r="A1363" s="9">
        <v>44422.0</v>
      </c>
      <c r="B1363" s="10" t="s">
        <v>115</v>
      </c>
      <c r="C1363" s="10" t="s">
        <v>271</v>
      </c>
      <c r="D1363" s="10" t="s">
        <v>277</v>
      </c>
      <c r="E1363" s="11">
        <v>350.0</v>
      </c>
      <c r="F1363" s="10" t="s">
        <v>14</v>
      </c>
      <c r="G1363" s="28">
        <f t="shared" si="1"/>
        <v>7</v>
      </c>
    </row>
    <row r="1364" hidden="1">
      <c r="A1364" s="9">
        <v>44422.0</v>
      </c>
      <c r="B1364" s="10" t="s">
        <v>122</v>
      </c>
      <c r="C1364" s="10" t="s">
        <v>356</v>
      </c>
      <c r="D1364" s="10" t="s">
        <v>278</v>
      </c>
      <c r="E1364" s="11">
        <v>130.0</v>
      </c>
      <c r="F1364" s="10" t="s">
        <v>21</v>
      </c>
      <c r="G1364" s="28">
        <f t="shared" si="1"/>
        <v>7</v>
      </c>
    </row>
    <row r="1365" hidden="1">
      <c r="A1365" s="9">
        <v>44422.0</v>
      </c>
      <c r="B1365" s="10" t="s">
        <v>122</v>
      </c>
      <c r="C1365" s="10" t="s">
        <v>123</v>
      </c>
      <c r="D1365" s="10" t="s">
        <v>277</v>
      </c>
      <c r="E1365" s="11">
        <v>350.0</v>
      </c>
      <c r="F1365" s="10" t="s">
        <v>14</v>
      </c>
      <c r="G1365" s="28">
        <f t="shared" si="1"/>
        <v>7</v>
      </c>
    </row>
    <row r="1366" hidden="1">
      <c r="A1366" s="9">
        <v>44422.0</v>
      </c>
      <c r="B1366" s="10" t="s">
        <v>122</v>
      </c>
      <c r="C1366" s="10" t="s">
        <v>178</v>
      </c>
      <c r="D1366" s="10" t="s">
        <v>277</v>
      </c>
      <c r="E1366" s="11">
        <v>350.0</v>
      </c>
      <c r="F1366" s="10" t="s">
        <v>14</v>
      </c>
      <c r="G1366" s="28">
        <f t="shared" si="1"/>
        <v>7</v>
      </c>
    </row>
    <row r="1367" hidden="1">
      <c r="A1367" s="9">
        <v>44422.0</v>
      </c>
      <c r="B1367" s="10" t="s">
        <v>122</v>
      </c>
      <c r="C1367" s="10" t="s">
        <v>179</v>
      </c>
      <c r="D1367" s="10" t="s">
        <v>284</v>
      </c>
      <c r="E1367" s="11">
        <v>140.0</v>
      </c>
      <c r="F1367" s="10" t="s">
        <v>12</v>
      </c>
      <c r="G1367" s="28">
        <f t="shared" si="1"/>
        <v>7</v>
      </c>
    </row>
    <row r="1368" hidden="1">
      <c r="A1368" s="9">
        <v>44422.0</v>
      </c>
      <c r="B1368" s="10" t="s">
        <v>122</v>
      </c>
      <c r="C1368" s="10" t="s">
        <v>75</v>
      </c>
      <c r="D1368" s="10" t="s">
        <v>280</v>
      </c>
      <c r="E1368" s="11">
        <v>280.0</v>
      </c>
      <c r="F1368" s="10" t="s">
        <v>18</v>
      </c>
      <c r="G1368" s="28">
        <f t="shared" si="1"/>
        <v>7</v>
      </c>
    </row>
    <row r="1369" hidden="1">
      <c r="A1369" s="9">
        <v>44422.0</v>
      </c>
      <c r="B1369" s="10" t="s">
        <v>122</v>
      </c>
      <c r="C1369" s="10" t="s">
        <v>125</v>
      </c>
      <c r="D1369" s="10" t="s">
        <v>288</v>
      </c>
      <c r="E1369" s="11">
        <v>280.0</v>
      </c>
      <c r="F1369" s="10" t="s">
        <v>14</v>
      </c>
      <c r="G1369" s="28">
        <f t="shared" si="1"/>
        <v>7</v>
      </c>
    </row>
    <row r="1370" hidden="1">
      <c r="A1370" s="9">
        <v>44422.0</v>
      </c>
      <c r="B1370" s="10" t="s">
        <v>122</v>
      </c>
      <c r="C1370" s="10" t="s">
        <v>126</v>
      </c>
      <c r="D1370" s="10" t="s">
        <v>279</v>
      </c>
      <c r="E1370" s="11">
        <v>170.0</v>
      </c>
      <c r="F1370" s="10" t="s">
        <v>12</v>
      </c>
      <c r="G1370" s="28">
        <f t="shared" si="1"/>
        <v>7</v>
      </c>
    </row>
    <row r="1371" hidden="1">
      <c r="A1371" s="9">
        <v>44422.0</v>
      </c>
      <c r="B1371" s="10" t="s">
        <v>122</v>
      </c>
      <c r="C1371" s="10" t="s">
        <v>127</v>
      </c>
      <c r="D1371" s="10" t="s">
        <v>278</v>
      </c>
      <c r="E1371" s="11">
        <v>130.0</v>
      </c>
      <c r="F1371" s="10" t="s">
        <v>21</v>
      </c>
      <c r="G1371" s="28">
        <f t="shared" si="1"/>
        <v>7</v>
      </c>
    </row>
    <row r="1372" hidden="1">
      <c r="A1372" s="9">
        <v>44422.0</v>
      </c>
      <c r="B1372" s="10" t="s">
        <v>122</v>
      </c>
      <c r="C1372" s="10" t="s">
        <v>311</v>
      </c>
      <c r="D1372" s="10" t="s">
        <v>286</v>
      </c>
      <c r="E1372" s="11">
        <v>130.0</v>
      </c>
      <c r="F1372" s="10" t="s">
        <v>31</v>
      </c>
      <c r="G1372" s="28">
        <f t="shared" si="1"/>
        <v>7</v>
      </c>
    </row>
    <row r="1373" hidden="1">
      <c r="A1373" s="9">
        <v>44422.0</v>
      </c>
      <c r="B1373" s="10" t="s">
        <v>15</v>
      </c>
      <c r="C1373" s="16">
        <v>3.0E45</v>
      </c>
      <c r="D1373" s="10" t="s">
        <v>278</v>
      </c>
      <c r="E1373" s="11">
        <v>130.0</v>
      </c>
      <c r="F1373" s="10" t="s">
        <v>21</v>
      </c>
      <c r="G1373" s="28">
        <f t="shared" si="1"/>
        <v>7</v>
      </c>
    </row>
    <row r="1374">
      <c r="A1374" s="9">
        <v>44409.0</v>
      </c>
      <c r="B1374" s="10" t="s">
        <v>9</v>
      </c>
      <c r="C1374" s="10" t="s">
        <v>10</v>
      </c>
      <c r="D1374" s="10" t="s">
        <v>11</v>
      </c>
      <c r="E1374" s="11">
        <v>220.471014492754</v>
      </c>
      <c r="F1374" s="12" t="s">
        <v>12</v>
      </c>
      <c r="G1374" s="28">
        <f t="shared" si="1"/>
        <v>1</v>
      </c>
    </row>
    <row r="1375">
      <c r="A1375" s="9">
        <v>44409.0</v>
      </c>
      <c r="B1375" s="10" t="s">
        <v>9</v>
      </c>
      <c r="C1375" s="10" t="s">
        <v>10</v>
      </c>
      <c r="D1375" s="10" t="s">
        <v>13</v>
      </c>
      <c r="E1375" s="11">
        <v>220.775362318841</v>
      </c>
      <c r="F1375" s="10" t="s">
        <v>14</v>
      </c>
      <c r="G1375" s="28">
        <f t="shared" si="1"/>
        <v>1</v>
      </c>
    </row>
    <row r="1376">
      <c r="A1376" s="9">
        <v>44409.0</v>
      </c>
      <c r="B1376" s="10" t="s">
        <v>9</v>
      </c>
      <c r="C1376" s="10" t="s">
        <v>10</v>
      </c>
      <c r="D1376" s="10" t="s">
        <v>17</v>
      </c>
      <c r="E1376" s="11">
        <v>221.079710144928</v>
      </c>
      <c r="F1376" s="10" t="s">
        <v>18</v>
      </c>
      <c r="G1376" s="28">
        <f t="shared" si="1"/>
        <v>1</v>
      </c>
    </row>
    <row r="1377">
      <c r="A1377" s="9">
        <v>44409.0</v>
      </c>
      <c r="B1377" s="10" t="s">
        <v>9</v>
      </c>
      <c r="C1377" s="10" t="s">
        <v>10</v>
      </c>
      <c r="D1377" s="10" t="s">
        <v>19</v>
      </c>
      <c r="E1377" s="11">
        <v>221.384057971015</v>
      </c>
      <c r="F1377" s="10" t="s">
        <v>14</v>
      </c>
      <c r="G1377" s="28">
        <f t="shared" si="1"/>
        <v>1</v>
      </c>
    </row>
    <row r="1378">
      <c r="A1378" s="9">
        <v>44409.0</v>
      </c>
      <c r="B1378" s="10" t="s">
        <v>9</v>
      </c>
      <c r="C1378" s="10" t="s">
        <v>10</v>
      </c>
      <c r="D1378" s="10" t="s">
        <v>20</v>
      </c>
      <c r="E1378" s="11">
        <v>221.688405797102</v>
      </c>
      <c r="F1378" s="10" t="s">
        <v>21</v>
      </c>
      <c r="G1378" s="28">
        <f t="shared" si="1"/>
        <v>1</v>
      </c>
    </row>
    <row r="1379">
      <c r="A1379" s="9">
        <v>44409.0</v>
      </c>
      <c r="B1379" s="10" t="s">
        <v>9</v>
      </c>
      <c r="C1379" s="10" t="s">
        <v>10</v>
      </c>
      <c r="D1379" s="10" t="s">
        <v>22</v>
      </c>
      <c r="E1379" s="11">
        <v>221.992753623189</v>
      </c>
      <c r="F1379" s="10" t="s">
        <v>18</v>
      </c>
      <c r="G1379" s="28">
        <f t="shared" si="1"/>
        <v>1</v>
      </c>
    </row>
    <row r="1380">
      <c r="A1380" s="9">
        <v>44409.0</v>
      </c>
      <c r="B1380" s="10" t="s">
        <v>9</v>
      </c>
      <c r="C1380" s="10" t="s">
        <v>10</v>
      </c>
      <c r="D1380" s="10" t="s">
        <v>22</v>
      </c>
      <c r="E1380" s="11">
        <v>222.297101449276</v>
      </c>
      <c r="F1380" s="10" t="s">
        <v>18</v>
      </c>
      <c r="G1380" s="28">
        <f t="shared" si="1"/>
        <v>1</v>
      </c>
    </row>
    <row r="1381" hidden="1">
      <c r="A1381" s="9">
        <v>44409.0</v>
      </c>
      <c r="B1381" s="10" t="s">
        <v>23</v>
      </c>
      <c r="C1381" s="10" t="s">
        <v>42</v>
      </c>
      <c r="D1381" s="10" t="s">
        <v>22</v>
      </c>
      <c r="E1381" s="11">
        <v>222.601449275363</v>
      </c>
      <c r="F1381" s="10" t="s">
        <v>18</v>
      </c>
      <c r="G1381" s="28">
        <f t="shared" si="1"/>
        <v>1</v>
      </c>
    </row>
    <row r="1382" hidden="1">
      <c r="A1382" s="9">
        <v>44409.0</v>
      </c>
      <c r="B1382" s="10" t="s">
        <v>23</v>
      </c>
      <c r="C1382" s="10" t="s">
        <v>43</v>
      </c>
      <c r="D1382" s="10" t="s">
        <v>13</v>
      </c>
      <c r="E1382" s="11">
        <v>222.90579710145</v>
      </c>
      <c r="F1382" s="10" t="s">
        <v>14</v>
      </c>
      <c r="G1382" s="28">
        <f t="shared" si="1"/>
        <v>1</v>
      </c>
    </row>
    <row r="1383" hidden="1">
      <c r="A1383" s="9">
        <v>44409.0</v>
      </c>
      <c r="B1383" s="10" t="s">
        <v>23</v>
      </c>
      <c r="C1383" s="10" t="s">
        <v>44</v>
      </c>
      <c r="D1383" s="10" t="s">
        <v>27</v>
      </c>
      <c r="E1383" s="11">
        <v>223.210144927537</v>
      </c>
      <c r="F1383" s="10" t="s">
        <v>14</v>
      </c>
      <c r="G1383" s="28">
        <f t="shared" si="1"/>
        <v>1</v>
      </c>
    </row>
    <row r="1384" hidden="1">
      <c r="A1384" s="9">
        <v>44409.0</v>
      </c>
      <c r="B1384" s="10" t="s">
        <v>23</v>
      </c>
      <c r="C1384" s="10" t="s">
        <v>28</v>
      </c>
      <c r="D1384" s="10" t="s">
        <v>19</v>
      </c>
      <c r="E1384" s="11">
        <v>223.514492753624</v>
      </c>
      <c r="F1384" s="10" t="s">
        <v>14</v>
      </c>
      <c r="G1384" s="28">
        <f t="shared" si="1"/>
        <v>1</v>
      </c>
    </row>
    <row r="1385" hidden="1">
      <c r="A1385" s="9">
        <v>44409.0</v>
      </c>
      <c r="B1385" s="10" t="s">
        <v>23</v>
      </c>
      <c r="C1385" s="10" t="s">
        <v>45</v>
      </c>
      <c r="D1385" s="10" t="s">
        <v>27</v>
      </c>
      <c r="E1385" s="11">
        <v>223.818840579711</v>
      </c>
      <c r="F1385" s="10" t="s">
        <v>14</v>
      </c>
      <c r="G1385" s="28">
        <f t="shared" si="1"/>
        <v>1</v>
      </c>
    </row>
    <row r="1386" hidden="1">
      <c r="A1386" s="9">
        <v>44409.0</v>
      </c>
      <c r="B1386" s="10" t="s">
        <v>23</v>
      </c>
      <c r="C1386" s="10">
        <v>245.0</v>
      </c>
      <c r="D1386" s="10" t="s">
        <v>30</v>
      </c>
      <c r="E1386" s="11">
        <v>224.123188405797</v>
      </c>
      <c r="F1386" s="10" t="s">
        <v>31</v>
      </c>
      <c r="G1386" s="28">
        <f t="shared" si="1"/>
        <v>1</v>
      </c>
    </row>
    <row r="1387" hidden="1">
      <c r="A1387" s="9">
        <v>44409.0</v>
      </c>
      <c r="B1387" s="10" t="s">
        <v>23</v>
      </c>
      <c r="C1387" s="10" t="s">
        <v>32</v>
      </c>
      <c r="D1387" s="10" t="s">
        <v>20</v>
      </c>
      <c r="E1387" s="11">
        <v>224.427536231884</v>
      </c>
      <c r="F1387" s="10" t="s">
        <v>21</v>
      </c>
      <c r="G1387" s="28">
        <f t="shared" si="1"/>
        <v>1</v>
      </c>
    </row>
    <row r="1388" hidden="1">
      <c r="A1388" s="9">
        <v>44409.0</v>
      </c>
      <c r="B1388" s="10" t="s">
        <v>23</v>
      </c>
      <c r="C1388" s="10" t="s">
        <v>33</v>
      </c>
      <c r="D1388" s="10" t="s">
        <v>34</v>
      </c>
      <c r="E1388" s="11">
        <v>224.731884057971</v>
      </c>
      <c r="F1388" s="10" t="s">
        <v>14</v>
      </c>
      <c r="G1388" s="28">
        <f t="shared" si="1"/>
        <v>1</v>
      </c>
    </row>
    <row r="1389" hidden="1">
      <c r="A1389" s="9">
        <v>44409.0</v>
      </c>
      <c r="B1389" s="10" t="s">
        <v>23</v>
      </c>
      <c r="C1389" s="10" t="s">
        <v>35</v>
      </c>
      <c r="D1389" s="10" t="s">
        <v>34</v>
      </c>
      <c r="E1389" s="11">
        <v>225.036231884058</v>
      </c>
      <c r="F1389" s="10" t="s">
        <v>14</v>
      </c>
      <c r="G1389" s="28">
        <f t="shared" si="1"/>
        <v>1</v>
      </c>
    </row>
    <row r="1390" hidden="1">
      <c r="A1390" s="9">
        <v>44409.0</v>
      </c>
      <c r="B1390" s="10" t="s">
        <v>23</v>
      </c>
      <c r="C1390" s="10">
        <v>4447.0</v>
      </c>
      <c r="D1390" s="10" t="s">
        <v>34</v>
      </c>
      <c r="E1390" s="11">
        <v>225.340579710145</v>
      </c>
      <c r="F1390" s="10" t="s">
        <v>14</v>
      </c>
      <c r="G1390" s="28">
        <f t="shared" si="1"/>
        <v>1</v>
      </c>
    </row>
    <row r="1391" hidden="1">
      <c r="A1391" s="9">
        <v>44409.0</v>
      </c>
      <c r="B1391" s="10" t="s">
        <v>23</v>
      </c>
      <c r="C1391" s="10">
        <v>4399.5</v>
      </c>
      <c r="D1391" s="10" t="s">
        <v>20</v>
      </c>
      <c r="E1391" s="11">
        <v>225.644927536232</v>
      </c>
      <c r="F1391" s="10" t="s">
        <v>21</v>
      </c>
      <c r="G1391" s="28">
        <f t="shared" si="1"/>
        <v>1</v>
      </c>
    </row>
    <row r="1392" hidden="1">
      <c r="A1392" s="9">
        <v>44409.0</v>
      </c>
      <c r="B1392" s="10" t="s">
        <v>23</v>
      </c>
      <c r="C1392" s="10">
        <v>4352.0</v>
      </c>
      <c r="D1392" s="10" t="s">
        <v>36</v>
      </c>
      <c r="E1392" s="11">
        <v>225.949275362319</v>
      </c>
      <c r="F1392" s="10" t="s">
        <v>12</v>
      </c>
      <c r="G1392" s="28">
        <f t="shared" si="1"/>
        <v>1</v>
      </c>
    </row>
    <row r="1393" hidden="1">
      <c r="A1393" s="9">
        <v>44409.0</v>
      </c>
      <c r="B1393" s="10" t="s">
        <v>23</v>
      </c>
      <c r="C1393" s="10" t="s">
        <v>46</v>
      </c>
      <c r="D1393" s="10" t="s">
        <v>34</v>
      </c>
      <c r="E1393" s="11">
        <v>226.253623188406</v>
      </c>
      <c r="F1393" s="10" t="s">
        <v>14</v>
      </c>
      <c r="G1393" s="28">
        <f t="shared" si="1"/>
        <v>1</v>
      </c>
    </row>
    <row r="1394" hidden="1">
      <c r="A1394" s="9">
        <v>44409.0</v>
      </c>
      <c r="B1394" s="10" t="s">
        <v>23</v>
      </c>
      <c r="C1394" s="10" t="s">
        <v>47</v>
      </c>
      <c r="D1394" s="10" t="s">
        <v>30</v>
      </c>
      <c r="E1394" s="11">
        <v>226.557971014493</v>
      </c>
      <c r="F1394" s="10" t="s">
        <v>31</v>
      </c>
      <c r="G1394" s="28">
        <f t="shared" si="1"/>
        <v>1</v>
      </c>
    </row>
    <row r="1395" hidden="1">
      <c r="A1395" s="9">
        <v>44409.0</v>
      </c>
      <c r="B1395" s="10" t="s">
        <v>23</v>
      </c>
      <c r="C1395" s="10" t="s">
        <v>39</v>
      </c>
      <c r="D1395" s="10" t="s">
        <v>36</v>
      </c>
      <c r="E1395" s="11">
        <v>226.86231884058</v>
      </c>
      <c r="F1395" s="10" t="s">
        <v>12</v>
      </c>
      <c r="G1395" s="28">
        <f t="shared" si="1"/>
        <v>1</v>
      </c>
    </row>
    <row r="1396" hidden="1">
      <c r="A1396" s="9">
        <v>44409.0</v>
      </c>
      <c r="B1396" s="10" t="s">
        <v>40</v>
      </c>
      <c r="C1396" s="10" t="s">
        <v>41</v>
      </c>
      <c r="D1396" s="10" t="s">
        <v>22</v>
      </c>
      <c r="E1396" s="11">
        <v>227.166666666667</v>
      </c>
      <c r="F1396" s="10" t="s">
        <v>18</v>
      </c>
      <c r="G1396" s="28">
        <f t="shared" si="1"/>
        <v>1</v>
      </c>
    </row>
    <row r="1397" hidden="1">
      <c r="A1397" s="9">
        <v>44409.0</v>
      </c>
      <c r="B1397" s="10" t="s">
        <v>40</v>
      </c>
      <c r="C1397" s="10" t="s">
        <v>41</v>
      </c>
      <c r="D1397" s="10" t="s">
        <v>22</v>
      </c>
      <c r="E1397" s="11">
        <v>227.471014492754</v>
      </c>
      <c r="F1397" s="10" t="s">
        <v>18</v>
      </c>
      <c r="G1397" s="28">
        <f t="shared" si="1"/>
        <v>1</v>
      </c>
    </row>
    <row r="1398">
      <c r="A1398" s="9">
        <v>44409.0</v>
      </c>
      <c r="B1398" s="10" t="s">
        <v>9</v>
      </c>
      <c r="C1398" s="10" t="s">
        <v>10</v>
      </c>
      <c r="D1398" s="10" t="s">
        <v>11</v>
      </c>
      <c r="E1398" s="11">
        <v>227.775362318841</v>
      </c>
      <c r="F1398" s="12" t="s">
        <v>12</v>
      </c>
      <c r="G1398" s="28">
        <f t="shared" si="1"/>
        <v>1</v>
      </c>
    </row>
    <row r="1399">
      <c r="A1399" s="9">
        <v>44409.0</v>
      </c>
      <c r="B1399" s="10" t="s">
        <v>9</v>
      </c>
      <c r="C1399" s="10" t="s">
        <v>10</v>
      </c>
      <c r="D1399" s="10" t="s">
        <v>13</v>
      </c>
      <c r="E1399" s="11">
        <v>228.079710144928</v>
      </c>
      <c r="F1399" s="10" t="s">
        <v>14</v>
      </c>
      <c r="G1399" s="28">
        <f t="shared" si="1"/>
        <v>1</v>
      </c>
    </row>
    <row r="1400">
      <c r="A1400" s="9">
        <v>44409.0</v>
      </c>
      <c r="B1400" s="10" t="s">
        <v>9</v>
      </c>
      <c r="C1400" s="10" t="s">
        <v>10</v>
      </c>
      <c r="D1400" s="10" t="s">
        <v>17</v>
      </c>
      <c r="E1400" s="11">
        <v>228.384057971014</v>
      </c>
      <c r="F1400" s="10" t="s">
        <v>18</v>
      </c>
      <c r="G1400" s="28">
        <f t="shared" si="1"/>
        <v>1</v>
      </c>
    </row>
    <row r="1401">
      <c r="A1401" s="9">
        <v>44409.0</v>
      </c>
      <c r="B1401" s="10" t="s">
        <v>9</v>
      </c>
      <c r="C1401" s="10" t="s">
        <v>10</v>
      </c>
      <c r="D1401" s="10" t="s">
        <v>19</v>
      </c>
      <c r="E1401" s="11">
        <v>228.688405797101</v>
      </c>
      <c r="F1401" s="10" t="s">
        <v>14</v>
      </c>
      <c r="G1401" s="28">
        <f t="shared" si="1"/>
        <v>1</v>
      </c>
    </row>
    <row r="1402">
      <c r="A1402" s="9">
        <v>44409.0</v>
      </c>
      <c r="B1402" s="10" t="s">
        <v>9</v>
      </c>
      <c r="C1402" s="10" t="s">
        <v>10</v>
      </c>
      <c r="D1402" s="10" t="s">
        <v>20</v>
      </c>
      <c r="E1402" s="11">
        <v>228.992753623188</v>
      </c>
      <c r="F1402" s="10" t="s">
        <v>21</v>
      </c>
      <c r="G1402" s="28">
        <f t="shared" si="1"/>
        <v>1</v>
      </c>
    </row>
    <row r="1403">
      <c r="A1403" s="9">
        <v>44409.0</v>
      </c>
      <c r="B1403" s="10" t="s">
        <v>9</v>
      </c>
      <c r="C1403" s="10" t="s">
        <v>10</v>
      </c>
      <c r="D1403" s="10" t="s">
        <v>22</v>
      </c>
      <c r="E1403" s="11">
        <v>229.297101449275</v>
      </c>
      <c r="F1403" s="10" t="s">
        <v>18</v>
      </c>
      <c r="G1403" s="28">
        <f t="shared" si="1"/>
        <v>1</v>
      </c>
    </row>
    <row r="1404">
      <c r="A1404" s="9">
        <v>44409.0</v>
      </c>
      <c r="B1404" s="10" t="s">
        <v>9</v>
      </c>
      <c r="C1404" s="10" t="s">
        <v>10</v>
      </c>
      <c r="D1404" s="10" t="s">
        <v>22</v>
      </c>
      <c r="E1404" s="11">
        <v>229.601449275362</v>
      </c>
      <c r="F1404" s="10" t="s">
        <v>18</v>
      </c>
      <c r="G1404" s="28">
        <f t="shared" si="1"/>
        <v>1</v>
      </c>
    </row>
    <row r="1405" hidden="1">
      <c r="A1405" s="9">
        <v>44409.0</v>
      </c>
      <c r="B1405" s="10" t="s">
        <v>23</v>
      </c>
      <c r="C1405" s="10" t="s">
        <v>48</v>
      </c>
      <c r="D1405" s="10" t="s">
        <v>22</v>
      </c>
      <c r="E1405" s="11">
        <v>229.905797101449</v>
      </c>
      <c r="F1405" s="10" t="s">
        <v>18</v>
      </c>
      <c r="G1405" s="28">
        <f t="shared" si="1"/>
        <v>1</v>
      </c>
    </row>
    <row r="1406" hidden="1">
      <c r="A1406" s="9">
        <v>44409.0</v>
      </c>
      <c r="B1406" s="10" t="s">
        <v>23</v>
      </c>
      <c r="C1406" s="10" t="s">
        <v>49</v>
      </c>
      <c r="D1406" s="10" t="s">
        <v>13</v>
      </c>
      <c r="E1406" s="11">
        <v>230.210144927536</v>
      </c>
      <c r="F1406" s="10" t="s">
        <v>14</v>
      </c>
      <c r="G1406" s="28">
        <f t="shared" si="1"/>
        <v>1</v>
      </c>
    </row>
    <row r="1407" hidden="1">
      <c r="A1407" s="9">
        <v>44409.0</v>
      </c>
      <c r="B1407" s="10" t="s">
        <v>23</v>
      </c>
      <c r="C1407" s="10" t="s">
        <v>50</v>
      </c>
      <c r="D1407" s="10" t="s">
        <v>27</v>
      </c>
      <c r="E1407" s="11">
        <v>230.514492753623</v>
      </c>
      <c r="F1407" s="10" t="s">
        <v>14</v>
      </c>
      <c r="G1407" s="28">
        <f t="shared" si="1"/>
        <v>1</v>
      </c>
    </row>
    <row r="1408" hidden="1">
      <c r="A1408" s="9">
        <v>44409.0</v>
      </c>
      <c r="B1408" s="10" t="s">
        <v>23</v>
      </c>
      <c r="C1408" s="10" t="s">
        <v>28</v>
      </c>
      <c r="D1408" s="10" t="s">
        <v>19</v>
      </c>
      <c r="E1408" s="11">
        <v>230.81884057971</v>
      </c>
      <c r="F1408" s="10" t="s">
        <v>14</v>
      </c>
      <c r="G1408" s="28">
        <f t="shared" si="1"/>
        <v>1</v>
      </c>
    </row>
    <row r="1409" hidden="1">
      <c r="A1409" s="9">
        <v>44409.0</v>
      </c>
      <c r="B1409" s="10" t="s">
        <v>23</v>
      </c>
      <c r="C1409" s="10" t="s">
        <v>51</v>
      </c>
      <c r="D1409" s="10" t="s">
        <v>27</v>
      </c>
      <c r="E1409" s="11">
        <v>231.123188405797</v>
      </c>
      <c r="F1409" s="10" t="s">
        <v>14</v>
      </c>
      <c r="G1409" s="28">
        <f t="shared" si="1"/>
        <v>1</v>
      </c>
    </row>
    <row r="1410" hidden="1">
      <c r="A1410" s="9">
        <v>44409.0</v>
      </c>
      <c r="B1410" s="10" t="s">
        <v>23</v>
      </c>
      <c r="C1410" s="10">
        <v>246.0</v>
      </c>
      <c r="D1410" s="10" t="s">
        <v>30</v>
      </c>
      <c r="E1410" s="11">
        <v>231.427536231884</v>
      </c>
      <c r="F1410" s="10" t="s">
        <v>31</v>
      </c>
      <c r="G1410" s="28">
        <f t="shared" si="1"/>
        <v>1</v>
      </c>
    </row>
    <row r="1411" hidden="1">
      <c r="A1411" s="9">
        <v>44409.0</v>
      </c>
      <c r="B1411" s="10" t="s">
        <v>23</v>
      </c>
      <c r="C1411" s="10" t="s">
        <v>32</v>
      </c>
      <c r="D1411" s="10" t="s">
        <v>20</v>
      </c>
      <c r="E1411" s="11">
        <v>231.731884057971</v>
      </c>
      <c r="F1411" s="10" t="s">
        <v>21</v>
      </c>
      <c r="G1411" s="28">
        <f t="shared" si="1"/>
        <v>1</v>
      </c>
    </row>
    <row r="1412" hidden="1">
      <c r="A1412" s="9">
        <v>44409.0</v>
      </c>
      <c r="B1412" s="10" t="s">
        <v>23</v>
      </c>
      <c r="C1412" s="10" t="s">
        <v>33</v>
      </c>
      <c r="D1412" s="10" t="s">
        <v>34</v>
      </c>
      <c r="E1412" s="11">
        <v>232.036231884058</v>
      </c>
      <c r="F1412" s="10" t="s">
        <v>14</v>
      </c>
      <c r="G1412" s="28">
        <f t="shared" si="1"/>
        <v>1</v>
      </c>
    </row>
    <row r="1413" hidden="1">
      <c r="A1413" s="9">
        <v>44409.0</v>
      </c>
      <c r="B1413" s="10" t="s">
        <v>23</v>
      </c>
      <c r="C1413" s="10" t="s">
        <v>35</v>
      </c>
      <c r="D1413" s="10" t="s">
        <v>34</v>
      </c>
      <c r="E1413" s="11">
        <v>232.340579710145</v>
      </c>
      <c r="F1413" s="10" t="s">
        <v>14</v>
      </c>
      <c r="G1413" s="28">
        <f t="shared" si="1"/>
        <v>1</v>
      </c>
    </row>
    <row r="1414" hidden="1">
      <c r="A1414" s="9">
        <v>44409.0</v>
      </c>
      <c r="B1414" s="10" t="s">
        <v>23</v>
      </c>
      <c r="C1414" s="10">
        <v>4304.5</v>
      </c>
      <c r="D1414" s="10" t="s">
        <v>34</v>
      </c>
      <c r="E1414" s="11">
        <v>232.644927536232</v>
      </c>
      <c r="F1414" s="10" t="s">
        <v>14</v>
      </c>
      <c r="G1414" s="28">
        <f t="shared" si="1"/>
        <v>1</v>
      </c>
    </row>
    <row r="1415" hidden="1">
      <c r="A1415" s="9">
        <v>44409.0</v>
      </c>
      <c r="B1415" s="10" t="s">
        <v>23</v>
      </c>
      <c r="C1415" s="10">
        <v>4257.0</v>
      </c>
      <c r="D1415" s="10" t="s">
        <v>20</v>
      </c>
      <c r="E1415" s="11">
        <v>232.949275362319</v>
      </c>
      <c r="F1415" s="10" t="s">
        <v>21</v>
      </c>
      <c r="G1415" s="28">
        <f t="shared" si="1"/>
        <v>1</v>
      </c>
    </row>
    <row r="1416" hidden="1">
      <c r="A1416" s="9">
        <v>44409.0</v>
      </c>
      <c r="B1416" s="10" t="s">
        <v>23</v>
      </c>
      <c r="C1416" s="10">
        <v>4209.5</v>
      </c>
      <c r="D1416" s="10" t="s">
        <v>36</v>
      </c>
      <c r="E1416" s="11">
        <v>233.253623188405</v>
      </c>
      <c r="F1416" s="10" t="s">
        <v>12</v>
      </c>
      <c r="G1416" s="28">
        <f t="shared" si="1"/>
        <v>1</v>
      </c>
    </row>
    <row r="1417" hidden="1">
      <c r="A1417" s="9">
        <v>44409.0</v>
      </c>
      <c r="B1417" s="10" t="s">
        <v>23</v>
      </c>
      <c r="C1417" s="10" t="s">
        <v>52</v>
      </c>
      <c r="D1417" s="10" t="s">
        <v>34</v>
      </c>
      <c r="E1417" s="11">
        <v>233.557971014492</v>
      </c>
      <c r="F1417" s="10" t="s">
        <v>14</v>
      </c>
      <c r="G1417" s="28">
        <f t="shared" si="1"/>
        <v>1</v>
      </c>
    </row>
    <row r="1418" hidden="1">
      <c r="A1418" s="9">
        <v>44409.0</v>
      </c>
      <c r="B1418" s="10" t="s">
        <v>23</v>
      </c>
      <c r="C1418" s="10" t="s">
        <v>53</v>
      </c>
      <c r="D1418" s="10" t="s">
        <v>30</v>
      </c>
      <c r="E1418" s="11">
        <v>233.862318840579</v>
      </c>
      <c r="F1418" s="10" t="s">
        <v>31</v>
      </c>
      <c r="G1418" s="28">
        <f t="shared" si="1"/>
        <v>1</v>
      </c>
    </row>
    <row r="1419" hidden="1">
      <c r="A1419" s="9">
        <v>44409.0</v>
      </c>
      <c r="B1419" s="10" t="s">
        <v>23</v>
      </c>
      <c r="C1419" s="10" t="s">
        <v>39</v>
      </c>
      <c r="D1419" s="10" t="s">
        <v>36</v>
      </c>
      <c r="E1419" s="11">
        <v>234.166666666666</v>
      </c>
      <c r="F1419" s="10" t="s">
        <v>12</v>
      </c>
      <c r="G1419" s="28">
        <f t="shared" si="1"/>
        <v>1</v>
      </c>
    </row>
    <row r="1420" hidden="1">
      <c r="A1420" s="9">
        <v>44409.0</v>
      </c>
      <c r="B1420" s="10" t="s">
        <v>40</v>
      </c>
      <c r="C1420" s="10" t="s">
        <v>41</v>
      </c>
      <c r="D1420" s="10" t="s">
        <v>22</v>
      </c>
      <c r="E1420" s="11">
        <v>234.471014492753</v>
      </c>
      <c r="F1420" s="10" t="s">
        <v>18</v>
      </c>
      <c r="G1420" s="28">
        <f t="shared" si="1"/>
        <v>1</v>
      </c>
    </row>
    <row r="1421" hidden="1">
      <c r="A1421" s="9">
        <v>44409.0</v>
      </c>
      <c r="B1421" s="10" t="s">
        <v>40</v>
      </c>
      <c r="C1421" s="10" t="s">
        <v>41</v>
      </c>
      <c r="D1421" s="10" t="s">
        <v>22</v>
      </c>
      <c r="E1421" s="11">
        <v>234.77536231884</v>
      </c>
      <c r="F1421" s="10" t="s">
        <v>18</v>
      </c>
      <c r="G1421" s="28">
        <f t="shared" si="1"/>
        <v>1</v>
      </c>
    </row>
    <row r="1422">
      <c r="A1422" s="9">
        <v>44409.0</v>
      </c>
      <c r="B1422" s="10" t="s">
        <v>9</v>
      </c>
      <c r="C1422" s="10" t="s">
        <v>10</v>
      </c>
      <c r="D1422" s="10" t="s">
        <v>11</v>
      </c>
      <c r="E1422" s="11">
        <v>235.079710144928</v>
      </c>
      <c r="F1422" s="12" t="s">
        <v>12</v>
      </c>
      <c r="G1422" s="28">
        <f t="shared" si="1"/>
        <v>1</v>
      </c>
    </row>
    <row r="1423">
      <c r="A1423" s="9">
        <v>44409.0</v>
      </c>
      <c r="B1423" s="10" t="s">
        <v>9</v>
      </c>
      <c r="C1423" s="10" t="s">
        <v>10</v>
      </c>
      <c r="D1423" s="10" t="s">
        <v>13</v>
      </c>
      <c r="E1423" s="11">
        <v>235.384057971015</v>
      </c>
      <c r="F1423" s="10" t="s">
        <v>14</v>
      </c>
      <c r="G1423" s="28">
        <f t="shared" si="1"/>
        <v>1</v>
      </c>
    </row>
    <row r="1424">
      <c r="A1424" s="9">
        <v>44409.0</v>
      </c>
      <c r="B1424" s="10" t="s">
        <v>9</v>
      </c>
      <c r="C1424" s="10" t="s">
        <v>10</v>
      </c>
      <c r="D1424" s="10" t="s">
        <v>17</v>
      </c>
      <c r="E1424" s="11">
        <v>235.688405797102</v>
      </c>
      <c r="F1424" s="10" t="s">
        <v>18</v>
      </c>
      <c r="G1424" s="28">
        <f t="shared" si="1"/>
        <v>1</v>
      </c>
    </row>
    <row r="1425">
      <c r="A1425" s="9">
        <v>44409.0</v>
      </c>
      <c r="B1425" s="10" t="s">
        <v>9</v>
      </c>
      <c r="C1425" s="10" t="s">
        <v>10</v>
      </c>
      <c r="D1425" s="10" t="s">
        <v>19</v>
      </c>
      <c r="E1425" s="11">
        <v>235.992753623189</v>
      </c>
      <c r="F1425" s="10" t="s">
        <v>14</v>
      </c>
      <c r="G1425" s="28">
        <f t="shared" si="1"/>
        <v>1</v>
      </c>
    </row>
    <row r="1426">
      <c r="A1426" s="9">
        <v>44409.0</v>
      </c>
      <c r="B1426" s="10" t="s">
        <v>9</v>
      </c>
      <c r="C1426" s="10" t="s">
        <v>10</v>
      </c>
      <c r="D1426" s="10" t="s">
        <v>20</v>
      </c>
      <c r="E1426" s="11">
        <v>236.297101449276</v>
      </c>
      <c r="F1426" s="10" t="s">
        <v>21</v>
      </c>
      <c r="G1426" s="28">
        <f t="shared" si="1"/>
        <v>1</v>
      </c>
    </row>
    <row r="1427">
      <c r="A1427" s="9">
        <v>44409.0</v>
      </c>
      <c r="B1427" s="10" t="s">
        <v>9</v>
      </c>
      <c r="C1427" s="10" t="s">
        <v>10</v>
      </c>
      <c r="D1427" s="10" t="s">
        <v>22</v>
      </c>
      <c r="E1427" s="11">
        <v>236.601449275362</v>
      </c>
      <c r="F1427" s="10" t="s">
        <v>18</v>
      </c>
      <c r="G1427" s="28">
        <f t="shared" si="1"/>
        <v>1</v>
      </c>
    </row>
    <row r="1428">
      <c r="A1428" s="9">
        <v>44409.0</v>
      </c>
      <c r="B1428" s="10" t="s">
        <v>9</v>
      </c>
      <c r="C1428" s="10" t="s">
        <v>10</v>
      </c>
      <c r="D1428" s="10" t="s">
        <v>22</v>
      </c>
      <c r="E1428" s="11">
        <v>236.905797101449</v>
      </c>
      <c r="F1428" s="10" t="s">
        <v>18</v>
      </c>
      <c r="G1428" s="28">
        <f t="shared" si="1"/>
        <v>1</v>
      </c>
    </row>
    <row r="1429" hidden="1">
      <c r="A1429" s="9">
        <v>44409.0</v>
      </c>
      <c r="B1429" s="10" t="s">
        <v>23</v>
      </c>
      <c r="C1429" s="10" t="s">
        <v>54</v>
      </c>
      <c r="D1429" s="10" t="s">
        <v>22</v>
      </c>
      <c r="E1429" s="11">
        <v>237.210144927536</v>
      </c>
      <c r="F1429" s="10" t="s">
        <v>18</v>
      </c>
      <c r="G1429" s="28">
        <f t="shared" si="1"/>
        <v>1</v>
      </c>
    </row>
    <row r="1430" hidden="1">
      <c r="A1430" s="9">
        <v>44409.0</v>
      </c>
      <c r="B1430" s="10" t="s">
        <v>23</v>
      </c>
      <c r="C1430" s="10" t="s">
        <v>55</v>
      </c>
      <c r="D1430" s="10" t="s">
        <v>13</v>
      </c>
      <c r="E1430" s="11">
        <v>237.514492753623</v>
      </c>
      <c r="F1430" s="10" t="s">
        <v>14</v>
      </c>
      <c r="G1430" s="28">
        <f t="shared" si="1"/>
        <v>1</v>
      </c>
    </row>
    <row r="1431" hidden="1">
      <c r="A1431" s="9">
        <v>44409.0</v>
      </c>
      <c r="B1431" s="10" t="s">
        <v>23</v>
      </c>
      <c r="C1431" s="10" t="s">
        <v>56</v>
      </c>
      <c r="D1431" s="10" t="s">
        <v>27</v>
      </c>
      <c r="E1431" s="11">
        <v>237.81884057971</v>
      </c>
      <c r="F1431" s="10" t="s">
        <v>14</v>
      </c>
      <c r="G1431" s="28">
        <f t="shared" si="1"/>
        <v>1</v>
      </c>
    </row>
    <row r="1432" hidden="1">
      <c r="A1432" s="9">
        <v>44409.0</v>
      </c>
      <c r="B1432" s="10" t="s">
        <v>23</v>
      </c>
      <c r="C1432" s="10" t="s">
        <v>28</v>
      </c>
      <c r="D1432" s="10" t="s">
        <v>19</v>
      </c>
      <c r="E1432" s="11">
        <v>238.123188405797</v>
      </c>
      <c r="F1432" s="10" t="s">
        <v>14</v>
      </c>
      <c r="G1432" s="28">
        <f t="shared" si="1"/>
        <v>1</v>
      </c>
    </row>
    <row r="1433" hidden="1">
      <c r="A1433" s="9">
        <v>44409.0</v>
      </c>
      <c r="B1433" s="10" t="s">
        <v>23</v>
      </c>
      <c r="C1433" s="10" t="s">
        <v>57</v>
      </c>
      <c r="D1433" s="10" t="s">
        <v>27</v>
      </c>
      <c r="E1433" s="11">
        <v>238.427536231884</v>
      </c>
      <c r="F1433" s="10" t="s">
        <v>14</v>
      </c>
      <c r="G1433" s="28">
        <f t="shared" si="1"/>
        <v>1</v>
      </c>
    </row>
    <row r="1434" hidden="1">
      <c r="A1434" s="9">
        <v>44409.0</v>
      </c>
      <c r="B1434" s="10" t="s">
        <v>23</v>
      </c>
      <c r="C1434" s="10">
        <v>247.0</v>
      </c>
      <c r="D1434" s="10" t="s">
        <v>30</v>
      </c>
      <c r="E1434" s="11">
        <v>238.731884057971</v>
      </c>
      <c r="F1434" s="10" t="s">
        <v>31</v>
      </c>
      <c r="G1434" s="28">
        <f t="shared" si="1"/>
        <v>1</v>
      </c>
    </row>
    <row r="1435" hidden="1">
      <c r="A1435" s="9">
        <v>44409.0</v>
      </c>
      <c r="B1435" s="10" t="s">
        <v>23</v>
      </c>
      <c r="C1435" s="10" t="s">
        <v>32</v>
      </c>
      <c r="D1435" s="10" t="s">
        <v>20</v>
      </c>
      <c r="E1435" s="11">
        <v>239.036231884058</v>
      </c>
      <c r="F1435" s="10" t="s">
        <v>21</v>
      </c>
      <c r="G1435" s="28">
        <f t="shared" si="1"/>
        <v>1</v>
      </c>
    </row>
    <row r="1436" hidden="1">
      <c r="A1436" s="9">
        <v>44409.0</v>
      </c>
      <c r="B1436" s="10" t="s">
        <v>23</v>
      </c>
      <c r="C1436" s="10" t="s">
        <v>33</v>
      </c>
      <c r="D1436" s="10" t="s">
        <v>34</v>
      </c>
      <c r="E1436" s="11">
        <v>239.340579710145</v>
      </c>
      <c r="F1436" s="10" t="s">
        <v>14</v>
      </c>
      <c r="G1436" s="28">
        <f t="shared" si="1"/>
        <v>1</v>
      </c>
    </row>
    <row r="1437" hidden="1">
      <c r="A1437" s="9">
        <v>44409.0</v>
      </c>
      <c r="B1437" s="10" t="s">
        <v>23</v>
      </c>
      <c r="C1437" s="10" t="s">
        <v>35</v>
      </c>
      <c r="D1437" s="10" t="s">
        <v>34</v>
      </c>
      <c r="E1437" s="11">
        <v>239.644927536232</v>
      </c>
      <c r="F1437" s="10" t="s">
        <v>14</v>
      </c>
      <c r="G1437" s="28">
        <f t="shared" si="1"/>
        <v>1</v>
      </c>
    </row>
    <row r="1438" hidden="1">
      <c r="A1438" s="9">
        <v>44409.0</v>
      </c>
      <c r="B1438" s="10" t="s">
        <v>23</v>
      </c>
      <c r="C1438" s="10">
        <v>4162.0</v>
      </c>
      <c r="D1438" s="10" t="s">
        <v>34</v>
      </c>
      <c r="E1438" s="11">
        <v>239.949275362319</v>
      </c>
      <c r="F1438" s="10" t="s">
        <v>14</v>
      </c>
      <c r="G1438" s="28">
        <f t="shared" si="1"/>
        <v>1</v>
      </c>
    </row>
    <row r="1439" hidden="1">
      <c r="A1439" s="9">
        <v>44409.0</v>
      </c>
      <c r="B1439" s="10" t="s">
        <v>23</v>
      </c>
      <c r="C1439" s="10">
        <v>4114.5</v>
      </c>
      <c r="D1439" s="10" t="s">
        <v>20</v>
      </c>
      <c r="E1439" s="11">
        <v>240.253623188406</v>
      </c>
      <c r="F1439" s="10" t="s">
        <v>21</v>
      </c>
      <c r="G1439" s="28">
        <f t="shared" si="1"/>
        <v>1</v>
      </c>
    </row>
    <row r="1440" hidden="1">
      <c r="A1440" s="9">
        <v>44409.0</v>
      </c>
      <c r="B1440" s="10" t="s">
        <v>23</v>
      </c>
      <c r="C1440" s="10">
        <v>4067.0</v>
      </c>
      <c r="D1440" s="10" t="s">
        <v>36</v>
      </c>
      <c r="E1440" s="11">
        <v>240.557971014493</v>
      </c>
      <c r="F1440" s="10" t="s">
        <v>12</v>
      </c>
      <c r="G1440" s="28">
        <f t="shared" si="1"/>
        <v>1</v>
      </c>
    </row>
    <row r="1441" hidden="1">
      <c r="A1441" s="9">
        <v>44409.0</v>
      </c>
      <c r="B1441" s="10" t="s">
        <v>23</v>
      </c>
      <c r="C1441" s="10" t="s">
        <v>58</v>
      </c>
      <c r="D1441" s="10" t="s">
        <v>34</v>
      </c>
      <c r="E1441" s="11">
        <v>240.86231884058</v>
      </c>
      <c r="F1441" s="10" t="s">
        <v>14</v>
      </c>
      <c r="G1441" s="28">
        <f t="shared" si="1"/>
        <v>1</v>
      </c>
    </row>
    <row r="1442" hidden="1">
      <c r="A1442" s="9">
        <v>44409.0</v>
      </c>
      <c r="B1442" s="10" t="s">
        <v>23</v>
      </c>
      <c r="C1442" s="10" t="s">
        <v>59</v>
      </c>
      <c r="D1442" s="10" t="s">
        <v>30</v>
      </c>
      <c r="E1442" s="11">
        <v>241.166666666667</v>
      </c>
      <c r="F1442" s="10" t="s">
        <v>31</v>
      </c>
      <c r="G1442" s="28">
        <f t="shared" si="1"/>
        <v>1</v>
      </c>
    </row>
    <row r="1443" hidden="1">
      <c r="A1443" s="9">
        <v>44409.0</v>
      </c>
      <c r="B1443" s="10" t="s">
        <v>23</v>
      </c>
      <c r="C1443" s="10" t="s">
        <v>39</v>
      </c>
      <c r="D1443" s="10" t="s">
        <v>36</v>
      </c>
      <c r="E1443" s="11">
        <v>241.471014492754</v>
      </c>
      <c r="F1443" s="10" t="s">
        <v>12</v>
      </c>
      <c r="G1443" s="28">
        <f t="shared" si="1"/>
        <v>1</v>
      </c>
    </row>
    <row r="1444" hidden="1">
      <c r="A1444" s="9">
        <v>44409.0</v>
      </c>
      <c r="B1444" s="10" t="s">
        <v>40</v>
      </c>
      <c r="C1444" s="10" t="s">
        <v>41</v>
      </c>
      <c r="D1444" s="10" t="s">
        <v>22</v>
      </c>
      <c r="E1444" s="11">
        <v>241.775362318841</v>
      </c>
      <c r="F1444" s="10" t="s">
        <v>18</v>
      </c>
      <c r="G1444" s="28">
        <f t="shared" si="1"/>
        <v>1</v>
      </c>
    </row>
    <row r="1445" hidden="1">
      <c r="A1445" s="9">
        <v>44409.0</v>
      </c>
      <c r="B1445" s="10" t="s">
        <v>40</v>
      </c>
      <c r="C1445" s="10" t="s">
        <v>41</v>
      </c>
      <c r="D1445" s="10" t="s">
        <v>22</v>
      </c>
      <c r="E1445" s="11">
        <v>242.079710144928</v>
      </c>
      <c r="F1445" s="10" t="s">
        <v>18</v>
      </c>
      <c r="G1445" s="28">
        <f t="shared" si="1"/>
        <v>1</v>
      </c>
    </row>
    <row r="1446">
      <c r="A1446" s="9">
        <v>44409.0</v>
      </c>
      <c r="B1446" s="10" t="s">
        <v>9</v>
      </c>
      <c r="C1446" s="10" t="s">
        <v>10</v>
      </c>
      <c r="D1446" s="10" t="s">
        <v>11</v>
      </c>
      <c r="E1446" s="11">
        <v>242.384057971015</v>
      </c>
      <c r="F1446" s="12" t="s">
        <v>12</v>
      </c>
      <c r="G1446" s="28">
        <f t="shared" si="1"/>
        <v>1</v>
      </c>
    </row>
    <row r="1447">
      <c r="A1447" s="9">
        <v>44409.0</v>
      </c>
      <c r="B1447" s="10" t="s">
        <v>9</v>
      </c>
      <c r="C1447" s="10" t="s">
        <v>10</v>
      </c>
      <c r="D1447" s="10" t="s">
        <v>13</v>
      </c>
      <c r="E1447" s="11">
        <v>242.688405797102</v>
      </c>
      <c r="F1447" s="10" t="s">
        <v>14</v>
      </c>
      <c r="G1447" s="28">
        <f t="shared" si="1"/>
        <v>1</v>
      </c>
    </row>
    <row r="1448">
      <c r="A1448" s="9">
        <v>44409.0</v>
      </c>
      <c r="B1448" s="10" t="s">
        <v>9</v>
      </c>
      <c r="C1448" s="10" t="s">
        <v>10</v>
      </c>
      <c r="D1448" s="10" t="s">
        <v>17</v>
      </c>
      <c r="E1448" s="11">
        <v>242.992753623188</v>
      </c>
      <c r="F1448" s="10" t="s">
        <v>18</v>
      </c>
      <c r="G1448" s="28">
        <f t="shared" si="1"/>
        <v>1</v>
      </c>
    </row>
    <row r="1449">
      <c r="A1449" s="9">
        <v>44409.0</v>
      </c>
      <c r="B1449" s="10" t="s">
        <v>9</v>
      </c>
      <c r="C1449" s="10" t="s">
        <v>10</v>
      </c>
      <c r="D1449" s="10" t="s">
        <v>19</v>
      </c>
      <c r="E1449" s="11">
        <v>243.297101449275</v>
      </c>
      <c r="F1449" s="10" t="s">
        <v>14</v>
      </c>
      <c r="G1449" s="28">
        <f t="shared" si="1"/>
        <v>1</v>
      </c>
    </row>
    <row r="1450">
      <c r="A1450" s="9">
        <v>44409.0</v>
      </c>
      <c r="B1450" s="10" t="s">
        <v>9</v>
      </c>
      <c r="C1450" s="10" t="s">
        <v>10</v>
      </c>
      <c r="D1450" s="10" t="s">
        <v>20</v>
      </c>
      <c r="E1450" s="11">
        <v>243.601449275362</v>
      </c>
      <c r="F1450" s="10" t="s">
        <v>21</v>
      </c>
      <c r="G1450" s="28">
        <f t="shared" si="1"/>
        <v>1</v>
      </c>
    </row>
    <row r="1451">
      <c r="A1451" s="9">
        <v>44409.0</v>
      </c>
      <c r="B1451" s="10" t="s">
        <v>9</v>
      </c>
      <c r="C1451" s="10" t="s">
        <v>10</v>
      </c>
      <c r="D1451" s="10" t="s">
        <v>22</v>
      </c>
      <c r="E1451" s="11">
        <v>243.905797101449</v>
      </c>
      <c r="F1451" s="10" t="s">
        <v>18</v>
      </c>
      <c r="G1451" s="28">
        <f t="shared" si="1"/>
        <v>1</v>
      </c>
    </row>
    <row r="1452">
      <c r="A1452" s="9">
        <v>44409.0</v>
      </c>
      <c r="B1452" s="10" t="s">
        <v>9</v>
      </c>
      <c r="C1452" s="10" t="s">
        <v>10</v>
      </c>
      <c r="D1452" s="10" t="s">
        <v>22</v>
      </c>
      <c r="E1452" s="11">
        <v>244.210144927536</v>
      </c>
      <c r="F1452" s="10" t="s">
        <v>18</v>
      </c>
      <c r="G1452" s="28">
        <f t="shared" si="1"/>
        <v>1</v>
      </c>
    </row>
    <row r="1453" hidden="1">
      <c r="A1453" s="9">
        <v>44409.0</v>
      </c>
      <c r="B1453" s="10" t="s">
        <v>23</v>
      </c>
      <c r="C1453" s="10" t="s">
        <v>60</v>
      </c>
      <c r="D1453" s="10" t="s">
        <v>22</v>
      </c>
      <c r="E1453" s="11">
        <v>244.514492753623</v>
      </c>
      <c r="F1453" s="10" t="s">
        <v>18</v>
      </c>
      <c r="G1453" s="28">
        <f t="shared" si="1"/>
        <v>1</v>
      </c>
    </row>
    <row r="1454" hidden="1">
      <c r="A1454" s="9">
        <v>44409.0</v>
      </c>
      <c r="B1454" s="10" t="s">
        <v>23</v>
      </c>
      <c r="C1454" s="10" t="s">
        <v>61</v>
      </c>
      <c r="D1454" s="10" t="s">
        <v>13</v>
      </c>
      <c r="E1454" s="11">
        <v>244.81884057971</v>
      </c>
      <c r="F1454" s="10" t="s">
        <v>14</v>
      </c>
      <c r="G1454" s="28">
        <f t="shared" si="1"/>
        <v>1</v>
      </c>
    </row>
    <row r="1455" hidden="1">
      <c r="A1455" s="9">
        <v>44409.0</v>
      </c>
      <c r="B1455" s="10" t="s">
        <v>23</v>
      </c>
      <c r="C1455" s="10" t="s">
        <v>62</v>
      </c>
      <c r="D1455" s="10" t="s">
        <v>27</v>
      </c>
      <c r="E1455" s="11">
        <v>245.123188405797</v>
      </c>
      <c r="F1455" s="10" t="s">
        <v>14</v>
      </c>
      <c r="G1455" s="28">
        <f t="shared" si="1"/>
        <v>1</v>
      </c>
    </row>
    <row r="1456" hidden="1">
      <c r="A1456" s="9">
        <v>44409.0</v>
      </c>
      <c r="B1456" s="10" t="s">
        <v>23</v>
      </c>
      <c r="C1456" s="10" t="s">
        <v>28</v>
      </c>
      <c r="D1456" s="10" t="s">
        <v>19</v>
      </c>
      <c r="E1456" s="11">
        <v>245.427536231884</v>
      </c>
      <c r="F1456" s="10" t="s">
        <v>14</v>
      </c>
      <c r="G1456" s="28">
        <f t="shared" si="1"/>
        <v>1</v>
      </c>
    </row>
    <row r="1457" hidden="1">
      <c r="A1457" s="9">
        <v>44409.0</v>
      </c>
      <c r="B1457" s="10" t="s">
        <v>23</v>
      </c>
      <c r="C1457" s="10" t="s">
        <v>63</v>
      </c>
      <c r="D1457" s="10" t="s">
        <v>27</v>
      </c>
      <c r="E1457" s="11">
        <v>245.731884057971</v>
      </c>
      <c r="F1457" s="10" t="s">
        <v>14</v>
      </c>
      <c r="G1457" s="28">
        <f t="shared" si="1"/>
        <v>1</v>
      </c>
    </row>
    <row r="1458" hidden="1">
      <c r="A1458" s="9">
        <v>44409.0</v>
      </c>
      <c r="B1458" s="10" t="s">
        <v>23</v>
      </c>
      <c r="C1458" s="10">
        <v>248.0</v>
      </c>
      <c r="D1458" s="10" t="s">
        <v>30</v>
      </c>
      <c r="E1458" s="11">
        <v>246.036231884058</v>
      </c>
      <c r="F1458" s="10" t="s">
        <v>31</v>
      </c>
      <c r="G1458" s="28">
        <f t="shared" si="1"/>
        <v>1</v>
      </c>
    </row>
    <row r="1459" hidden="1">
      <c r="A1459" s="9">
        <v>44409.0</v>
      </c>
      <c r="B1459" s="10" t="s">
        <v>23</v>
      </c>
      <c r="C1459" s="10" t="s">
        <v>32</v>
      </c>
      <c r="D1459" s="10" t="s">
        <v>20</v>
      </c>
      <c r="E1459" s="11">
        <v>246.340579710145</v>
      </c>
      <c r="F1459" s="10" t="s">
        <v>21</v>
      </c>
      <c r="G1459" s="28">
        <f t="shared" si="1"/>
        <v>1</v>
      </c>
    </row>
    <row r="1460" hidden="1">
      <c r="A1460" s="9">
        <v>44409.0</v>
      </c>
      <c r="B1460" s="10" t="s">
        <v>23</v>
      </c>
      <c r="C1460" s="10" t="s">
        <v>33</v>
      </c>
      <c r="D1460" s="10" t="s">
        <v>34</v>
      </c>
      <c r="E1460" s="11">
        <v>246.644927536232</v>
      </c>
      <c r="F1460" s="10" t="s">
        <v>14</v>
      </c>
      <c r="G1460" s="28">
        <f t="shared" si="1"/>
        <v>1</v>
      </c>
    </row>
    <row r="1461" hidden="1">
      <c r="A1461" s="9">
        <v>44409.0</v>
      </c>
      <c r="B1461" s="10" t="s">
        <v>23</v>
      </c>
      <c r="C1461" s="10" t="s">
        <v>35</v>
      </c>
      <c r="D1461" s="10" t="s">
        <v>34</v>
      </c>
      <c r="E1461" s="11">
        <v>246.949275362319</v>
      </c>
      <c r="F1461" s="10" t="s">
        <v>14</v>
      </c>
      <c r="G1461" s="28">
        <f t="shared" si="1"/>
        <v>1</v>
      </c>
    </row>
    <row r="1462" hidden="1">
      <c r="A1462" s="9">
        <v>44409.0</v>
      </c>
      <c r="B1462" s="10" t="s">
        <v>23</v>
      </c>
      <c r="C1462" s="10">
        <v>4019.5</v>
      </c>
      <c r="D1462" s="10" t="s">
        <v>34</v>
      </c>
      <c r="E1462" s="11">
        <v>247.253623188406</v>
      </c>
      <c r="F1462" s="10" t="s">
        <v>14</v>
      </c>
      <c r="G1462" s="28">
        <f t="shared" si="1"/>
        <v>1</v>
      </c>
    </row>
    <row r="1463" hidden="1">
      <c r="A1463" s="9">
        <v>44409.0</v>
      </c>
      <c r="B1463" s="10" t="s">
        <v>23</v>
      </c>
      <c r="C1463" s="10">
        <v>3972.0</v>
      </c>
      <c r="D1463" s="10" t="s">
        <v>20</v>
      </c>
      <c r="E1463" s="11">
        <v>247.557971014493</v>
      </c>
      <c r="F1463" s="10" t="s">
        <v>21</v>
      </c>
      <c r="G1463" s="28">
        <f t="shared" si="1"/>
        <v>1</v>
      </c>
    </row>
    <row r="1464" hidden="1">
      <c r="A1464" s="9">
        <v>44409.0</v>
      </c>
      <c r="B1464" s="10" t="s">
        <v>23</v>
      </c>
      <c r="C1464" s="10">
        <v>3924.5</v>
      </c>
      <c r="D1464" s="10" t="s">
        <v>36</v>
      </c>
      <c r="E1464" s="11">
        <v>247.862318840579</v>
      </c>
      <c r="F1464" s="10" t="s">
        <v>12</v>
      </c>
      <c r="G1464" s="28">
        <f t="shared" si="1"/>
        <v>1</v>
      </c>
    </row>
    <row r="1465" hidden="1">
      <c r="A1465" s="9">
        <v>44409.0</v>
      </c>
      <c r="B1465" s="10" t="s">
        <v>23</v>
      </c>
      <c r="C1465" s="10" t="s">
        <v>357</v>
      </c>
      <c r="D1465" s="10" t="s">
        <v>34</v>
      </c>
      <c r="E1465" s="11">
        <v>248.166666666666</v>
      </c>
      <c r="F1465" s="10" t="s">
        <v>14</v>
      </c>
      <c r="G1465" s="28">
        <f t="shared" si="1"/>
        <v>1</v>
      </c>
    </row>
    <row r="1466" hidden="1">
      <c r="A1466" s="9">
        <v>44409.0</v>
      </c>
      <c r="B1466" s="10" t="s">
        <v>23</v>
      </c>
      <c r="C1466" s="10" t="s">
        <v>358</v>
      </c>
      <c r="D1466" s="10" t="s">
        <v>30</v>
      </c>
      <c r="E1466" s="11">
        <v>248.471014492753</v>
      </c>
      <c r="F1466" s="10" t="s">
        <v>31</v>
      </c>
      <c r="G1466" s="28">
        <f t="shared" si="1"/>
        <v>1</v>
      </c>
    </row>
    <row r="1467" hidden="1">
      <c r="A1467" s="9">
        <v>44409.0</v>
      </c>
      <c r="B1467" s="10" t="s">
        <v>23</v>
      </c>
      <c r="C1467" s="10" t="s">
        <v>39</v>
      </c>
      <c r="D1467" s="10" t="s">
        <v>36</v>
      </c>
      <c r="E1467" s="11">
        <v>248.77536231884</v>
      </c>
      <c r="F1467" s="10" t="s">
        <v>12</v>
      </c>
      <c r="G1467" s="28">
        <f t="shared" si="1"/>
        <v>1</v>
      </c>
    </row>
    <row r="1468" hidden="1">
      <c r="A1468" s="9">
        <v>44409.0</v>
      </c>
      <c r="B1468" s="10" t="s">
        <v>40</v>
      </c>
      <c r="C1468" s="10" t="s">
        <v>41</v>
      </c>
      <c r="D1468" s="10" t="s">
        <v>22</v>
      </c>
      <c r="E1468" s="11">
        <v>249.079710144927</v>
      </c>
      <c r="F1468" s="10" t="s">
        <v>18</v>
      </c>
      <c r="G1468" s="28">
        <f t="shared" si="1"/>
        <v>1</v>
      </c>
    </row>
    <row r="1469" hidden="1">
      <c r="A1469" s="9">
        <v>44409.0</v>
      </c>
      <c r="B1469" s="10" t="s">
        <v>40</v>
      </c>
      <c r="C1469" s="10" t="s">
        <v>41</v>
      </c>
      <c r="D1469" s="10" t="s">
        <v>22</v>
      </c>
      <c r="E1469" s="11">
        <v>249.384057971014</v>
      </c>
      <c r="F1469" s="10" t="s">
        <v>18</v>
      </c>
      <c r="G1469" s="28">
        <f t="shared" si="1"/>
        <v>1</v>
      </c>
    </row>
    <row r="1470">
      <c r="A1470" s="9">
        <v>44409.0</v>
      </c>
      <c r="B1470" s="10" t="s">
        <v>9</v>
      </c>
      <c r="C1470" s="10" t="s">
        <v>10</v>
      </c>
      <c r="D1470" s="10" t="s">
        <v>11</v>
      </c>
      <c r="E1470" s="11">
        <v>189.174143296913</v>
      </c>
      <c r="F1470" s="12" t="s">
        <v>12</v>
      </c>
      <c r="G1470" s="28">
        <f t="shared" si="1"/>
        <v>1</v>
      </c>
    </row>
    <row r="1471">
      <c r="A1471" s="9">
        <v>44409.0</v>
      </c>
      <c r="B1471" s="10" t="s">
        <v>9</v>
      </c>
      <c r="C1471" s="10" t="s">
        <v>10</v>
      </c>
      <c r="D1471" s="10" t="s">
        <v>13</v>
      </c>
      <c r="E1471" s="11">
        <v>189.169428979621</v>
      </c>
      <c r="F1471" s="10" t="s">
        <v>14</v>
      </c>
      <c r="G1471" s="28">
        <f t="shared" si="1"/>
        <v>1</v>
      </c>
    </row>
    <row r="1472">
      <c r="A1472" s="9">
        <v>44409.0</v>
      </c>
      <c r="B1472" s="10" t="s">
        <v>9</v>
      </c>
      <c r="C1472" s="10" t="s">
        <v>10</v>
      </c>
      <c r="D1472" s="10" t="s">
        <v>17</v>
      </c>
      <c r="E1472" s="11">
        <v>189.16471466233</v>
      </c>
      <c r="F1472" s="10" t="s">
        <v>18</v>
      </c>
      <c r="G1472" s="28">
        <f t="shared" si="1"/>
        <v>1</v>
      </c>
    </row>
    <row r="1473">
      <c r="A1473" s="9">
        <v>44409.0</v>
      </c>
      <c r="B1473" s="10" t="s">
        <v>9</v>
      </c>
      <c r="C1473" s="10" t="s">
        <v>10</v>
      </c>
      <c r="D1473" s="10" t="s">
        <v>19</v>
      </c>
      <c r="E1473" s="11">
        <v>189.160000345039</v>
      </c>
      <c r="F1473" s="10" t="s">
        <v>14</v>
      </c>
      <c r="G1473" s="28">
        <f t="shared" si="1"/>
        <v>1</v>
      </c>
    </row>
    <row r="1474">
      <c r="A1474" s="9">
        <v>44409.0</v>
      </c>
      <c r="B1474" s="10" t="s">
        <v>9</v>
      </c>
      <c r="C1474" s="10" t="s">
        <v>10</v>
      </c>
      <c r="D1474" s="10" t="s">
        <v>20</v>
      </c>
      <c r="E1474" s="11">
        <v>189.155286027748</v>
      </c>
      <c r="F1474" s="10" t="s">
        <v>21</v>
      </c>
      <c r="G1474" s="28">
        <f t="shared" si="1"/>
        <v>1</v>
      </c>
    </row>
    <row r="1475">
      <c r="A1475" s="9">
        <v>44409.0</v>
      </c>
      <c r="B1475" s="10" t="s">
        <v>9</v>
      </c>
      <c r="C1475" s="10" t="s">
        <v>10</v>
      </c>
      <c r="D1475" s="10" t="s">
        <v>22</v>
      </c>
      <c r="E1475" s="11">
        <v>189.150571710457</v>
      </c>
      <c r="F1475" s="10" t="s">
        <v>18</v>
      </c>
      <c r="G1475" s="28">
        <f t="shared" si="1"/>
        <v>1</v>
      </c>
    </row>
    <row r="1476">
      <c r="A1476" s="9">
        <v>44409.0</v>
      </c>
      <c r="B1476" s="10" t="s">
        <v>9</v>
      </c>
      <c r="C1476" s="10" t="s">
        <v>10</v>
      </c>
      <c r="D1476" s="10" t="s">
        <v>22</v>
      </c>
      <c r="E1476" s="11">
        <v>189.145857393166</v>
      </c>
      <c r="F1476" s="10" t="s">
        <v>18</v>
      </c>
      <c r="G1476" s="28">
        <f t="shared" si="1"/>
        <v>1</v>
      </c>
    </row>
    <row r="1477" hidden="1">
      <c r="A1477" s="9">
        <v>44409.0</v>
      </c>
      <c r="B1477" s="10" t="s">
        <v>23</v>
      </c>
      <c r="C1477" s="10" t="s">
        <v>359</v>
      </c>
      <c r="D1477" s="10" t="s">
        <v>22</v>
      </c>
      <c r="E1477" s="11">
        <v>189.141143075874</v>
      </c>
      <c r="F1477" s="10" t="s">
        <v>18</v>
      </c>
      <c r="G1477" s="28">
        <f t="shared" si="1"/>
        <v>1</v>
      </c>
    </row>
    <row r="1478" hidden="1">
      <c r="A1478" s="9">
        <v>44409.0</v>
      </c>
      <c r="B1478" s="10" t="s">
        <v>23</v>
      </c>
      <c r="C1478" s="10" t="s">
        <v>360</v>
      </c>
      <c r="D1478" s="10" t="s">
        <v>13</v>
      </c>
      <c r="E1478" s="11">
        <v>189.136428758583</v>
      </c>
      <c r="F1478" s="10" t="s">
        <v>14</v>
      </c>
      <c r="G1478" s="28">
        <f t="shared" si="1"/>
        <v>1</v>
      </c>
    </row>
    <row r="1479" hidden="1">
      <c r="A1479" s="9">
        <v>44409.0</v>
      </c>
      <c r="B1479" s="10" t="s">
        <v>23</v>
      </c>
      <c r="C1479" s="10" t="s">
        <v>361</v>
      </c>
      <c r="D1479" s="10" t="s">
        <v>27</v>
      </c>
      <c r="E1479" s="11">
        <v>189.131714441292</v>
      </c>
      <c r="F1479" s="10" t="s">
        <v>14</v>
      </c>
      <c r="G1479" s="28">
        <f t="shared" si="1"/>
        <v>1</v>
      </c>
    </row>
    <row r="1480" hidden="1">
      <c r="A1480" s="9">
        <v>44409.0</v>
      </c>
      <c r="B1480" s="10" t="s">
        <v>23</v>
      </c>
      <c r="C1480" s="10" t="s">
        <v>28</v>
      </c>
      <c r="D1480" s="10" t="s">
        <v>19</v>
      </c>
      <c r="E1480" s="11">
        <v>189.127000124001</v>
      </c>
      <c r="F1480" s="10" t="s">
        <v>14</v>
      </c>
      <c r="G1480" s="28">
        <f t="shared" si="1"/>
        <v>1</v>
      </c>
    </row>
    <row r="1481" hidden="1">
      <c r="A1481" s="9">
        <v>44409.0</v>
      </c>
      <c r="B1481" s="10" t="s">
        <v>23</v>
      </c>
      <c r="C1481" s="10" t="s">
        <v>362</v>
      </c>
      <c r="D1481" s="10" t="s">
        <v>27</v>
      </c>
      <c r="E1481" s="11">
        <v>189.12228580671</v>
      </c>
      <c r="F1481" s="10" t="s">
        <v>14</v>
      </c>
      <c r="G1481" s="28">
        <f t="shared" si="1"/>
        <v>1</v>
      </c>
    </row>
    <row r="1482" hidden="1">
      <c r="A1482" s="9">
        <v>44409.0</v>
      </c>
      <c r="B1482" s="10" t="s">
        <v>23</v>
      </c>
      <c r="C1482" s="10">
        <v>249.0</v>
      </c>
      <c r="D1482" s="10" t="s">
        <v>30</v>
      </c>
      <c r="E1482" s="11">
        <v>189.117571489419</v>
      </c>
      <c r="F1482" s="10" t="s">
        <v>31</v>
      </c>
      <c r="G1482" s="28">
        <f t="shared" si="1"/>
        <v>1</v>
      </c>
    </row>
    <row r="1483" hidden="1">
      <c r="A1483" s="9">
        <v>44409.0</v>
      </c>
      <c r="B1483" s="10" t="s">
        <v>16</v>
      </c>
      <c r="C1483" s="10" t="s">
        <v>363</v>
      </c>
      <c r="D1483" s="10" t="s">
        <v>22</v>
      </c>
      <c r="E1483" s="11">
        <v>189.112857172128</v>
      </c>
      <c r="F1483" s="10" t="s">
        <v>18</v>
      </c>
      <c r="G1483" s="28">
        <f t="shared" si="1"/>
        <v>1</v>
      </c>
    </row>
    <row r="1484" hidden="1">
      <c r="A1484" s="9">
        <v>44409.0</v>
      </c>
      <c r="B1484" s="10" t="s">
        <v>16</v>
      </c>
      <c r="C1484" s="10" t="s">
        <v>65</v>
      </c>
      <c r="D1484" s="10" t="s">
        <v>19</v>
      </c>
      <c r="E1484" s="11">
        <v>189.108142854836</v>
      </c>
      <c r="F1484" s="10" t="s">
        <v>14</v>
      </c>
      <c r="G1484" s="28">
        <f t="shared" si="1"/>
        <v>1</v>
      </c>
    </row>
    <row r="1485" hidden="1">
      <c r="A1485" s="9">
        <v>44409.0</v>
      </c>
      <c r="B1485" s="10" t="s">
        <v>16</v>
      </c>
      <c r="C1485" s="10" t="s">
        <v>66</v>
      </c>
      <c r="D1485" s="10" t="s">
        <v>22</v>
      </c>
      <c r="E1485" s="11">
        <v>189.103428537545</v>
      </c>
      <c r="F1485" s="10" t="s">
        <v>18</v>
      </c>
      <c r="G1485" s="28">
        <f t="shared" si="1"/>
        <v>1</v>
      </c>
    </row>
    <row r="1486" hidden="1">
      <c r="A1486" s="9">
        <v>44409.0</v>
      </c>
      <c r="B1486" s="10" t="s">
        <v>16</v>
      </c>
      <c r="C1486" s="10" t="s">
        <v>66</v>
      </c>
      <c r="D1486" s="10" t="s">
        <v>22</v>
      </c>
      <c r="E1486" s="11">
        <v>189.098714220254</v>
      </c>
      <c r="F1486" s="10" t="s">
        <v>18</v>
      </c>
      <c r="G1486" s="28">
        <f t="shared" si="1"/>
        <v>1</v>
      </c>
    </row>
    <row r="1487" hidden="1">
      <c r="A1487" s="9">
        <v>44409.0</v>
      </c>
      <c r="B1487" s="10" t="s">
        <v>16</v>
      </c>
      <c r="C1487" s="10" t="s">
        <v>364</v>
      </c>
      <c r="D1487" s="10" t="s">
        <v>17</v>
      </c>
      <c r="E1487" s="11">
        <v>189.093999902963</v>
      </c>
      <c r="F1487" s="10" t="s">
        <v>18</v>
      </c>
      <c r="G1487" s="28">
        <f t="shared" si="1"/>
        <v>1</v>
      </c>
    </row>
    <row r="1488" hidden="1">
      <c r="A1488" s="9">
        <v>44409.0</v>
      </c>
      <c r="B1488" s="10" t="s">
        <v>16</v>
      </c>
      <c r="C1488" s="10" t="s">
        <v>365</v>
      </c>
      <c r="D1488" s="10" t="s">
        <v>20</v>
      </c>
      <c r="E1488" s="11">
        <v>189.089285585672</v>
      </c>
      <c r="F1488" s="10" t="s">
        <v>21</v>
      </c>
      <c r="G1488" s="28">
        <f t="shared" si="1"/>
        <v>1</v>
      </c>
    </row>
    <row r="1489" hidden="1">
      <c r="A1489" s="9">
        <v>44409.0</v>
      </c>
      <c r="B1489" s="10" t="s">
        <v>69</v>
      </c>
      <c r="C1489" s="10" t="s">
        <v>366</v>
      </c>
      <c r="D1489" s="10" t="s">
        <v>30</v>
      </c>
      <c r="E1489" s="11">
        <v>189.084571268381</v>
      </c>
      <c r="F1489" s="10" t="s">
        <v>31</v>
      </c>
      <c r="G1489" s="28">
        <f t="shared" si="1"/>
        <v>1</v>
      </c>
    </row>
    <row r="1490" hidden="1">
      <c r="A1490" s="9">
        <v>44409.0</v>
      </c>
      <c r="B1490" s="10" t="s">
        <v>69</v>
      </c>
      <c r="C1490" s="10" t="s">
        <v>71</v>
      </c>
      <c r="D1490" s="10" t="s">
        <v>34</v>
      </c>
      <c r="E1490" s="11">
        <v>189.07985695109</v>
      </c>
      <c r="F1490" s="10" t="s">
        <v>14</v>
      </c>
      <c r="G1490" s="28">
        <f t="shared" si="1"/>
        <v>1</v>
      </c>
    </row>
    <row r="1491" hidden="1">
      <c r="A1491" s="9">
        <v>44409.0</v>
      </c>
      <c r="B1491" s="10" t="s">
        <v>69</v>
      </c>
      <c r="C1491" s="10" t="s">
        <v>367</v>
      </c>
      <c r="D1491" s="10" t="s">
        <v>27</v>
      </c>
      <c r="E1491" s="11">
        <v>189.075142633798</v>
      </c>
      <c r="F1491" s="10" t="s">
        <v>14</v>
      </c>
      <c r="G1491" s="28">
        <f t="shared" si="1"/>
        <v>1</v>
      </c>
    </row>
    <row r="1492" hidden="1">
      <c r="A1492" s="9">
        <v>44409.0</v>
      </c>
      <c r="B1492" s="10" t="s">
        <v>69</v>
      </c>
      <c r="C1492" s="10" t="s">
        <v>368</v>
      </c>
      <c r="D1492" s="10" t="s">
        <v>27</v>
      </c>
      <c r="E1492" s="11">
        <v>189.070428316507</v>
      </c>
      <c r="F1492" s="10" t="s">
        <v>14</v>
      </c>
      <c r="G1492" s="28">
        <f t="shared" si="1"/>
        <v>1</v>
      </c>
    </row>
    <row r="1493" hidden="1">
      <c r="A1493" s="9">
        <v>44409.0</v>
      </c>
      <c r="B1493" s="10" t="s">
        <v>69</v>
      </c>
      <c r="C1493" s="10" t="s">
        <v>369</v>
      </c>
      <c r="D1493" s="10" t="s">
        <v>34</v>
      </c>
      <c r="E1493" s="11">
        <v>189.065713999216</v>
      </c>
      <c r="F1493" s="10" t="s">
        <v>14</v>
      </c>
      <c r="G1493" s="28">
        <f t="shared" si="1"/>
        <v>1</v>
      </c>
    </row>
    <row r="1494" hidden="1">
      <c r="A1494" s="9">
        <v>44409.0</v>
      </c>
      <c r="B1494" s="10" t="s">
        <v>69</v>
      </c>
      <c r="C1494" s="10">
        <v>9934.73333333332</v>
      </c>
      <c r="D1494" s="10" t="s">
        <v>17</v>
      </c>
      <c r="E1494" s="11">
        <v>189.060999681925</v>
      </c>
      <c r="F1494" s="10" t="s">
        <v>18</v>
      </c>
      <c r="G1494" s="28">
        <f t="shared" si="1"/>
        <v>1</v>
      </c>
    </row>
    <row r="1495" hidden="1">
      <c r="A1495" s="9">
        <v>44409.0</v>
      </c>
      <c r="B1495" s="10" t="s">
        <v>69</v>
      </c>
      <c r="C1495" s="10">
        <v>11184.419047619</v>
      </c>
      <c r="D1495" s="10" t="s">
        <v>13</v>
      </c>
      <c r="E1495" s="11">
        <v>189.056285364634</v>
      </c>
      <c r="F1495" s="10" t="s">
        <v>14</v>
      </c>
      <c r="G1495" s="28">
        <f t="shared" si="1"/>
        <v>1</v>
      </c>
    </row>
    <row r="1496" hidden="1">
      <c r="A1496" s="9">
        <v>44409.0</v>
      </c>
      <c r="B1496" s="10" t="s">
        <v>69</v>
      </c>
      <c r="C1496" s="10">
        <v>12434.1047619047</v>
      </c>
      <c r="D1496" s="10" t="s">
        <v>27</v>
      </c>
      <c r="E1496" s="11">
        <v>189.051571047343</v>
      </c>
      <c r="F1496" s="10" t="s">
        <v>14</v>
      </c>
      <c r="G1496" s="28">
        <f t="shared" si="1"/>
        <v>1</v>
      </c>
    </row>
    <row r="1497" hidden="1">
      <c r="A1497" s="9">
        <v>44409.0</v>
      </c>
      <c r="B1497" s="10" t="s">
        <v>69</v>
      </c>
      <c r="C1497" s="10">
        <v>13683.7904761905</v>
      </c>
      <c r="D1497" s="10" t="s">
        <v>11</v>
      </c>
      <c r="E1497" s="11">
        <v>189.046856730052</v>
      </c>
      <c r="F1497" s="10" t="s">
        <v>12</v>
      </c>
      <c r="G1497" s="28">
        <f t="shared" si="1"/>
        <v>1</v>
      </c>
    </row>
    <row r="1498" hidden="1">
      <c r="A1498" s="9">
        <v>44409.0</v>
      </c>
      <c r="B1498" s="10" t="s">
        <v>69</v>
      </c>
      <c r="C1498" s="10">
        <v>14933.4761904762</v>
      </c>
      <c r="D1498" s="10" t="s">
        <v>34</v>
      </c>
      <c r="E1498" s="11">
        <v>189.04214241276</v>
      </c>
      <c r="F1498" s="10" t="s">
        <v>14</v>
      </c>
      <c r="G1498" s="28">
        <f t="shared" si="1"/>
        <v>1</v>
      </c>
    </row>
    <row r="1499" hidden="1">
      <c r="A1499" s="9">
        <v>44409.0</v>
      </c>
      <c r="B1499" s="10" t="s">
        <v>69</v>
      </c>
      <c r="C1499" s="10">
        <v>16183.1619047619</v>
      </c>
      <c r="D1499" s="10" t="s">
        <v>20</v>
      </c>
      <c r="E1499" s="11">
        <v>189.037428095469</v>
      </c>
      <c r="F1499" s="10" t="s">
        <v>21</v>
      </c>
      <c r="G1499" s="28">
        <f t="shared" si="1"/>
        <v>1</v>
      </c>
    </row>
    <row r="1500" hidden="1">
      <c r="A1500" s="9">
        <v>44409.0</v>
      </c>
      <c r="B1500" s="10" t="s">
        <v>69</v>
      </c>
      <c r="C1500" s="10" t="s">
        <v>75</v>
      </c>
      <c r="D1500" s="10" t="s">
        <v>17</v>
      </c>
      <c r="E1500" s="11">
        <v>189.032713778178</v>
      </c>
      <c r="F1500" s="10" t="s">
        <v>18</v>
      </c>
      <c r="G1500" s="28">
        <f t="shared" si="1"/>
        <v>1</v>
      </c>
    </row>
    <row r="1501" hidden="1">
      <c r="A1501" s="9">
        <v>44409.0</v>
      </c>
      <c r="B1501" s="10" t="s">
        <v>69</v>
      </c>
      <c r="C1501" s="10">
        <v>10651.0</v>
      </c>
      <c r="D1501" s="10" t="s">
        <v>22</v>
      </c>
      <c r="E1501" s="11">
        <v>189.027999460887</v>
      </c>
      <c r="F1501" s="10" t="s">
        <v>18</v>
      </c>
      <c r="G1501" s="28">
        <f t="shared" si="1"/>
        <v>1</v>
      </c>
    </row>
    <row r="1502" hidden="1">
      <c r="A1502" s="9">
        <v>44409.0</v>
      </c>
      <c r="B1502" s="10" t="s">
        <v>69</v>
      </c>
      <c r="C1502" s="10">
        <v>15555.0</v>
      </c>
      <c r="D1502" s="10" t="s">
        <v>11</v>
      </c>
      <c r="E1502" s="11">
        <v>189.023285143596</v>
      </c>
      <c r="F1502" s="10" t="s">
        <v>12</v>
      </c>
      <c r="G1502" s="28">
        <f t="shared" si="1"/>
        <v>1</v>
      </c>
    </row>
    <row r="1503" hidden="1">
      <c r="A1503" s="9">
        <v>44409.0</v>
      </c>
      <c r="B1503" s="10" t="s">
        <v>69</v>
      </c>
      <c r="C1503" s="10" t="s">
        <v>76</v>
      </c>
      <c r="D1503" s="10" t="s">
        <v>27</v>
      </c>
      <c r="E1503" s="11">
        <v>189.018570826305</v>
      </c>
      <c r="F1503" s="10" t="s">
        <v>14</v>
      </c>
      <c r="G1503" s="28">
        <f t="shared" si="1"/>
        <v>1</v>
      </c>
    </row>
    <row r="1504" hidden="1">
      <c r="A1504" s="9">
        <v>44409.0</v>
      </c>
      <c r="B1504" s="10" t="s">
        <v>69</v>
      </c>
      <c r="C1504" s="10" t="s">
        <v>370</v>
      </c>
      <c r="D1504" s="10" t="s">
        <v>13</v>
      </c>
      <c r="E1504" s="11">
        <v>189.013856509014</v>
      </c>
      <c r="F1504" s="10" t="s">
        <v>14</v>
      </c>
      <c r="G1504" s="28">
        <f t="shared" si="1"/>
        <v>1</v>
      </c>
    </row>
    <row r="1505" hidden="1">
      <c r="A1505" s="9">
        <v>44409.0</v>
      </c>
      <c r="B1505" s="10" t="s">
        <v>69</v>
      </c>
      <c r="C1505" s="10" t="s">
        <v>371</v>
      </c>
      <c r="D1505" s="10" t="s">
        <v>17</v>
      </c>
      <c r="E1505" s="11">
        <v>189.009142191722</v>
      </c>
      <c r="F1505" s="10" t="s">
        <v>18</v>
      </c>
      <c r="G1505" s="28">
        <f t="shared" si="1"/>
        <v>1</v>
      </c>
    </row>
    <row r="1506" hidden="1">
      <c r="A1506" s="9">
        <v>44409.0</v>
      </c>
      <c r="B1506" s="10" t="s">
        <v>69</v>
      </c>
      <c r="C1506" s="10" t="s">
        <v>79</v>
      </c>
      <c r="D1506" s="10" t="s">
        <v>30</v>
      </c>
      <c r="E1506" s="11">
        <v>189.004427874431</v>
      </c>
      <c r="F1506" s="10" t="s">
        <v>31</v>
      </c>
      <c r="G1506" s="28">
        <f t="shared" si="1"/>
        <v>1</v>
      </c>
    </row>
    <row r="1507" hidden="1">
      <c r="A1507" s="9">
        <v>44409.0</v>
      </c>
      <c r="B1507" s="10" t="s">
        <v>69</v>
      </c>
      <c r="C1507" s="10" t="s">
        <v>110</v>
      </c>
      <c r="D1507" s="10" t="s">
        <v>11</v>
      </c>
      <c r="E1507" s="11">
        <v>188.99971355714</v>
      </c>
      <c r="F1507" s="10" t="s">
        <v>12</v>
      </c>
      <c r="G1507" s="28">
        <f t="shared" si="1"/>
        <v>1</v>
      </c>
    </row>
    <row r="1508" hidden="1">
      <c r="A1508" s="9">
        <v>44409.0</v>
      </c>
      <c r="B1508" s="10" t="s">
        <v>69</v>
      </c>
      <c r="C1508" s="10" t="s">
        <v>372</v>
      </c>
      <c r="D1508" s="10" t="s">
        <v>13</v>
      </c>
      <c r="E1508" s="11">
        <v>188.994999239849</v>
      </c>
      <c r="F1508" s="10" t="s">
        <v>14</v>
      </c>
      <c r="G1508" s="28">
        <f t="shared" si="1"/>
        <v>1</v>
      </c>
    </row>
    <row r="1509" hidden="1">
      <c r="A1509" s="9">
        <v>44409.0</v>
      </c>
      <c r="B1509" s="10" t="s">
        <v>69</v>
      </c>
      <c r="C1509" s="10" t="s">
        <v>82</v>
      </c>
      <c r="D1509" s="10" t="s">
        <v>13</v>
      </c>
      <c r="E1509" s="11">
        <v>188.990284922558</v>
      </c>
      <c r="F1509" s="10" t="s">
        <v>14</v>
      </c>
      <c r="G1509" s="28">
        <f t="shared" si="1"/>
        <v>1</v>
      </c>
    </row>
    <row r="1510" hidden="1">
      <c r="A1510" s="9">
        <v>44409.0</v>
      </c>
      <c r="B1510" s="10" t="s">
        <v>69</v>
      </c>
      <c r="C1510" s="10" t="s">
        <v>373</v>
      </c>
      <c r="D1510" s="10" t="s">
        <v>20</v>
      </c>
      <c r="E1510" s="11">
        <v>188.985570605267</v>
      </c>
      <c r="F1510" s="10" t="s">
        <v>21</v>
      </c>
      <c r="G1510" s="28">
        <f t="shared" si="1"/>
        <v>1</v>
      </c>
    </row>
    <row r="1511" hidden="1">
      <c r="A1511" s="9">
        <v>44409.0</v>
      </c>
      <c r="B1511" s="10" t="s">
        <v>69</v>
      </c>
      <c r="C1511" s="10" t="s">
        <v>374</v>
      </c>
      <c r="D1511" s="10" t="s">
        <v>27</v>
      </c>
      <c r="E1511" s="11">
        <v>188.980856287976</v>
      </c>
      <c r="F1511" s="10" t="s">
        <v>14</v>
      </c>
      <c r="G1511" s="28">
        <f t="shared" si="1"/>
        <v>1</v>
      </c>
    </row>
    <row r="1512" hidden="1">
      <c r="A1512" s="9">
        <v>44409.0</v>
      </c>
      <c r="B1512" s="10" t="s">
        <v>69</v>
      </c>
      <c r="C1512" s="10" t="s">
        <v>85</v>
      </c>
      <c r="D1512" s="10" t="s">
        <v>11</v>
      </c>
      <c r="E1512" s="11">
        <v>188.976141970684</v>
      </c>
      <c r="F1512" s="10" t="s">
        <v>12</v>
      </c>
      <c r="G1512" s="28">
        <f t="shared" si="1"/>
        <v>1</v>
      </c>
    </row>
    <row r="1513" hidden="1">
      <c r="A1513" s="9">
        <v>44409.0</v>
      </c>
      <c r="B1513" s="10" t="s">
        <v>69</v>
      </c>
      <c r="C1513" s="10" t="s">
        <v>364</v>
      </c>
      <c r="D1513" s="10" t="s">
        <v>13</v>
      </c>
      <c r="E1513" s="11">
        <v>188.971427653393</v>
      </c>
      <c r="F1513" s="10" t="s">
        <v>14</v>
      </c>
      <c r="G1513" s="28">
        <f t="shared" si="1"/>
        <v>1</v>
      </c>
    </row>
    <row r="1514" hidden="1">
      <c r="A1514" s="9">
        <v>44409.0</v>
      </c>
      <c r="B1514" s="10" t="s">
        <v>69</v>
      </c>
      <c r="C1514" s="10" t="s">
        <v>86</v>
      </c>
      <c r="D1514" s="10" t="s">
        <v>13</v>
      </c>
      <c r="E1514" s="11">
        <v>188.966713336102</v>
      </c>
      <c r="F1514" s="10" t="s">
        <v>14</v>
      </c>
      <c r="G1514" s="28">
        <f t="shared" si="1"/>
        <v>1</v>
      </c>
    </row>
    <row r="1515" hidden="1">
      <c r="A1515" s="9">
        <v>44409.0</v>
      </c>
      <c r="B1515" s="10" t="s">
        <v>69</v>
      </c>
      <c r="C1515" s="10" t="s">
        <v>375</v>
      </c>
      <c r="D1515" s="10" t="s">
        <v>13</v>
      </c>
      <c r="E1515" s="11">
        <v>188.961999018811</v>
      </c>
      <c r="F1515" s="10" t="s">
        <v>14</v>
      </c>
      <c r="G1515" s="28">
        <f t="shared" si="1"/>
        <v>1</v>
      </c>
    </row>
    <row r="1516" hidden="1">
      <c r="A1516" s="9">
        <v>44409.0</v>
      </c>
      <c r="B1516" s="10" t="s">
        <v>69</v>
      </c>
      <c r="C1516" s="10" t="s">
        <v>376</v>
      </c>
      <c r="D1516" s="10" t="s">
        <v>22</v>
      </c>
      <c r="E1516" s="11">
        <v>188.95728470152</v>
      </c>
      <c r="F1516" s="10" t="s">
        <v>18</v>
      </c>
      <c r="G1516" s="28">
        <f t="shared" si="1"/>
        <v>1</v>
      </c>
    </row>
    <row r="1517" hidden="1">
      <c r="A1517" s="9">
        <v>44409.0</v>
      </c>
      <c r="B1517" s="10" t="s">
        <v>69</v>
      </c>
      <c r="C1517" s="10" t="s">
        <v>377</v>
      </c>
      <c r="D1517" s="10" t="s">
        <v>27</v>
      </c>
      <c r="E1517" s="11">
        <v>188.952570384229</v>
      </c>
      <c r="F1517" s="10" t="s">
        <v>14</v>
      </c>
      <c r="G1517" s="28">
        <f t="shared" si="1"/>
        <v>1</v>
      </c>
    </row>
    <row r="1518" hidden="1">
      <c r="A1518" s="9">
        <v>44409.0</v>
      </c>
      <c r="B1518" s="10" t="s">
        <v>69</v>
      </c>
      <c r="C1518" s="10" t="s">
        <v>378</v>
      </c>
      <c r="D1518" s="10" t="s">
        <v>17</v>
      </c>
      <c r="E1518" s="11">
        <v>188.947856066937</v>
      </c>
      <c r="F1518" s="10" t="s">
        <v>18</v>
      </c>
      <c r="G1518" s="28">
        <f t="shared" si="1"/>
        <v>1</v>
      </c>
    </row>
    <row r="1519" hidden="1">
      <c r="A1519" s="9">
        <v>44409.0</v>
      </c>
      <c r="B1519" s="10" t="s">
        <v>69</v>
      </c>
      <c r="C1519" s="10" t="s">
        <v>379</v>
      </c>
      <c r="D1519" s="10" t="s">
        <v>19</v>
      </c>
      <c r="E1519" s="11">
        <v>188.943141749646</v>
      </c>
      <c r="F1519" s="10" t="s">
        <v>14</v>
      </c>
      <c r="G1519" s="28">
        <f t="shared" si="1"/>
        <v>1</v>
      </c>
    </row>
    <row r="1520">
      <c r="A1520" s="9">
        <v>44410.0</v>
      </c>
      <c r="B1520" s="10" t="s">
        <v>9</v>
      </c>
      <c r="C1520" s="10" t="s">
        <v>380</v>
      </c>
      <c r="D1520" s="10" t="s">
        <v>13</v>
      </c>
      <c r="E1520" s="11">
        <v>188.938427432355</v>
      </c>
      <c r="F1520" s="10" t="s">
        <v>14</v>
      </c>
      <c r="G1520" s="28">
        <f t="shared" si="1"/>
        <v>2</v>
      </c>
    </row>
    <row r="1521">
      <c r="A1521" s="9">
        <v>44410.0</v>
      </c>
      <c r="B1521" s="10" t="s">
        <v>9</v>
      </c>
      <c r="C1521" s="10" t="s">
        <v>93</v>
      </c>
      <c r="D1521" s="10" t="s">
        <v>27</v>
      </c>
      <c r="E1521" s="11">
        <v>188.933713115064</v>
      </c>
      <c r="F1521" s="10" t="s">
        <v>14</v>
      </c>
      <c r="G1521" s="28">
        <f t="shared" si="1"/>
        <v>2</v>
      </c>
    </row>
    <row r="1522" hidden="1">
      <c r="A1522" s="9">
        <v>44410.0</v>
      </c>
      <c r="B1522" s="10" t="s">
        <v>23</v>
      </c>
      <c r="C1522" s="10" t="s">
        <v>42</v>
      </c>
      <c r="D1522" s="10" t="s">
        <v>30</v>
      </c>
      <c r="E1522" s="11">
        <v>188.928998797773</v>
      </c>
      <c r="F1522" s="10" t="s">
        <v>31</v>
      </c>
      <c r="G1522" s="28">
        <f t="shared" si="1"/>
        <v>2</v>
      </c>
    </row>
    <row r="1523" hidden="1">
      <c r="A1523" s="9">
        <v>44410.0</v>
      </c>
      <c r="B1523" s="10" t="s">
        <v>23</v>
      </c>
      <c r="C1523" s="10" t="s">
        <v>43</v>
      </c>
      <c r="D1523" s="10" t="s">
        <v>13</v>
      </c>
      <c r="E1523" s="11">
        <v>188.924284480482</v>
      </c>
      <c r="F1523" s="10" t="s">
        <v>14</v>
      </c>
      <c r="G1523" s="28">
        <f t="shared" si="1"/>
        <v>2</v>
      </c>
    </row>
    <row r="1524" hidden="1">
      <c r="A1524" s="9">
        <v>44410.0</v>
      </c>
      <c r="B1524" s="10" t="s">
        <v>23</v>
      </c>
      <c r="C1524" s="10" t="s">
        <v>44</v>
      </c>
      <c r="D1524" s="10" t="s">
        <v>19</v>
      </c>
      <c r="E1524" s="11">
        <v>188.919570163191</v>
      </c>
      <c r="F1524" s="10" t="s">
        <v>14</v>
      </c>
      <c r="G1524" s="28">
        <f t="shared" si="1"/>
        <v>2</v>
      </c>
    </row>
    <row r="1525" hidden="1">
      <c r="A1525" s="9">
        <v>44410.0</v>
      </c>
      <c r="B1525" s="10" t="s">
        <v>23</v>
      </c>
      <c r="C1525" s="10" t="s">
        <v>28</v>
      </c>
      <c r="D1525" s="10" t="s">
        <v>36</v>
      </c>
      <c r="E1525" s="11">
        <v>188.914855845899</v>
      </c>
      <c r="F1525" s="10" t="s">
        <v>12</v>
      </c>
      <c r="G1525" s="28">
        <f t="shared" si="1"/>
        <v>2</v>
      </c>
    </row>
    <row r="1526" hidden="1">
      <c r="A1526" s="9">
        <v>44410.0</v>
      </c>
      <c r="B1526" s="10" t="s">
        <v>23</v>
      </c>
      <c r="C1526" s="10" t="s">
        <v>94</v>
      </c>
      <c r="D1526" s="10" t="s">
        <v>30</v>
      </c>
      <c r="E1526" s="11">
        <v>188.910141528608</v>
      </c>
      <c r="F1526" s="10" t="s">
        <v>31</v>
      </c>
      <c r="G1526" s="28">
        <f t="shared" si="1"/>
        <v>2</v>
      </c>
    </row>
    <row r="1527" hidden="1">
      <c r="A1527" s="9">
        <v>44410.0</v>
      </c>
      <c r="B1527" s="10" t="s">
        <v>23</v>
      </c>
      <c r="C1527" s="10" t="s">
        <v>32</v>
      </c>
      <c r="D1527" s="10" t="s">
        <v>22</v>
      </c>
      <c r="E1527" s="11">
        <v>188.905427211317</v>
      </c>
      <c r="F1527" s="10" t="s">
        <v>18</v>
      </c>
      <c r="G1527" s="28">
        <f t="shared" si="1"/>
        <v>2</v>
      </c>
    </row>
    <row r="1528" hidden="1">
      <c r="A1528" s="9">
        <v>44410.0</v>
      </c>
      <c r="B1528" s="10" t="s">
        <v>23</v>
      </c>
      <c r="C1528" s="10" t="s">
        <v>33</v>
      </c>
      <c r="D1528" s="10" t="s">
        <v>13</v>
      </c>
      <c r="E1528" s="11">
        <v>188.900712894026</v>
      </c>
      <c r="F1528" s="10" t="s">
        <v>14</v>
      </c>
      <c r="G1528" s="28">
        <f t="shared" si="1"/>
        <v>2</v>
      </c>
    </row>
    <row r="1529" hidden="1">
      <c r="A1529" s="9">
        <v>44410.0</v>
      </c>
      <c r="B1529" s="10" t="s">
        <v>23</v>
      </c>
      <c r="C1529" s="10" t="s">
        <v>35</v>
      </c>
      <c r="D1529" s="10" t="s">
        <v>11</v>
      </c>
      <c r="E1529" s="11">
        <v>188.895998576735</v>
      </c>
      <c r="F1529" s="10" t="s">
        <v>12</v>
      </c>
      <c r="G1529" s="28">
        <f t="shared" si="1"/>
        <v>2</v>
      </c>
    </row>
    <row r="1530" hidden="1">
      <c r="A1530" s="9">
        <v>44410.0</v>
      </c>
      <c r="B1530" s="10" t="s">
        <v>23</v>
      </c>
      <c r="C1530" s="10">
        <v>1745.3</v>
      </c>
      <c r="D1530" s="10" t="s">
        <v>20</v>
      </c>
      <c r="E1530" s="11">
        <v>188.891284259444</v>
      </c>
      <c r="F1530" s="10" t="s">
        <v>21</v>
      </c>
      <c r="G1530" s="28">
        <f t="shared" si="1"/>
        <v>2</v>
      </c>
    </row>
    <row r="1531" hidden="1">
      <c r="A1531" s="9">
        <v>44410.0</v>
      </c>
      <c r="B1531" s="10" t="s">
        <v>23</v>
      </c>
      <c r="C1531" s="10">
        <v>726.000000000001</v>
      </c>
      <c r="D1531" s="10" t="s">
        <v>27</v>
      </c>
      <c r="E1531" s="11">
        <v>188.886569942153</v>
      </c>
      <c r="F1531" s="10" t="s">
        <v>14</v>
      </c>
      <c r="G1531" s="28">
        <f t="shared" si="1"/>
        <v>2</v>
      </c>
    </row>
    <row r="1532" hidden="1">
      <c r="A1532" s="9">
        <v>44410.0</v>
      </c>
      <c r="B1532" s="10" t="s">
        <v>23</v>
      </c>
      <c r="C1532" s="10">
        <v>-293.299999999999</v>
      </c>
      <c r="D1532" s="10" t="s">
        <v>30</v>
      </c>
      <c r="E1532" s="11">
        <v>188.881855624861</v>
      </c>
      <c r="F1532" s="10" t="s">
        <v>31</v>
      </c>
      <c r="G1532" s="28">
        <f t="shared" si="1"/>
        <v>2</v>
      </c>
    </row>
    <row r="1533" hidden="1">
      <c r="A1533" s="9">
        <v>44410.0</v>
      </c>
      <c r="B1533" s="10" t="s">
        <v>23</v>
      </c>
      <c r="C1533" s="10">
        <v>-1312.6</v>
      </c>
      <c r="D1533" s="10" t="s">
        <v>30</v>
      </c>
      <c r="E1533" s="11">
        <v>188.87714130757</v>
      </c>
      <c r="F1533" s="10" t="s">
        <v>31</v>
      </c>
      <c r="G1533" s="28">
        <f t="shared" si="1"/>
        <v>2</v>
      </c>
    </row>
    <row r="1534" hidden="1">
      <c r="A1534" s="9">
        <v>44410.0</v>
      </c>
      <c r="B1534" s="10" t="s">
        <v>23</v>
      </c>
      <c r="C1534" s="10">
        <v>-2331.9</v>
      </c>
      <c r="D1534" s="10" t="s">
        <v>36</v>
      </c>
      <c r="E1534" s="11">
        <v>188.872426990279</v>
      </c>
      <c r="F1534" s="10" t="s">
        <v>12</v>
      </c>
      <c r="G1534" s="28">
        <f t="shared" si="1"/>
        <v>2</v>
      </c>
    </row>
    <row r="1535" hidden="1">
      <c r="A1535" s="9">
        <v>44410.0</v>
      </c>
      <c r="B1535" s="10" t="s">
        <v>23</v>
      </c>
      <c r="C1535" s="10" t="s">
        <v>381</v>
      </c>
      <c r="D1535" s="10" t="s">
        <v>22</v>
      </c>
      <c r="E1535" s="11">
        <v>188.867712672988</v>
      </c>
      <c r="F1535" s="10" t="s">
        <v>18</v>
      </c>
      <c r="G1535" s="28">
        <f t="shared" si="1"/>
        <v>2</v>
      </c>
    </row>
    <row r="1536" hidden="1">
      <c r="A1536" s="9">
        <v>44410.0</v>
      </c>
      <c r="B1536" s="10" t="s">
        <v>23</v>
      </c>
      <c r="C1536" s="10" t="s">
        <v>382</v>
      </c>
      <c r="D1536" s="10" t="s">
        <v>30</v>
      </c>
      <c r="E1536" s="11">
        <v>188.862998355697</v>
      </c>
      <c r="F1536" s="10" t="s">
        <v>31</v>
      </c>
      <c r="G1536" s="28">
        <f t="shared" si="1"/>
        <v>2</v>
      </c>
    </row>
    <row r="1537" hidden="1">
      <c r="A1537" s="9">
        <v>44410.0</v>
      </c>
      <c r="B1537" s="10" t="s">
        <v>23</v>
      </c>
      <c r="C1537" s="10" t="s">
        <v>383</v>
      </c>
      <c r="D1537" s="10" t="s">
        <v>30</v>
      </c>
      <c r="E1537" s="11">
        <v>188.858284038406</v>
      </c>
      <c r="F1537" s="10" t="s">
        <v>31</v>
      </c>
      <c r="G1537" s="28">
        <f t="shared" si="1"/>
        <v>2</v>
      </c>
    </row>
    <row r="1538" hidden="1">
      <c r="A1538" s="9">
        <v>44410.0</v>
      </c>
      <c r="B1538" s="10" t="s">
        <v>40</v>
      </c>
      <c r="C1538" s="10">
        <v>2.0E46</v>
      </c>
      <c r="D1538" s="10" t="s">
        <v>13</v>
      </c>
      <c r="E1538" s="11">
        <v>188.853569721115</v>
      </c>
      <c r="F1538" s="10" t="s">
        <v>14</v>
      </c>
      <c r="G1538" s="28">
        <f t="shared" si="1"/>
        <v>2</v>
      </c>
    </row>
    <row r="1539" hidden="1">
      <c r="A1539" s="9">
        <v>44410.0</v>
      </c>
      <c r="B1539" s="10" t="s">
        <v>97</v>
      </c>
      <c r="C1539" s="16">
        <v>3.0E46</v>
      </c>
      <c r="D1539" s="10" t="s">
        <v>19</v>
      </c>
      <c r="E1539" s="11">
        <v>188.848855403823</v>
      </c>
      <c r="F1539" s="10" t="s">
        <v>14</v>
      </c>
      <c r="G1539" s="28">
        <f t="shared" si="1"/>
        <v>2</v>
      </c>
    </row>
    <row r="1540" hidden="1">
      <c r="A1540" s="9">
        <v>44410.0</v>
      </c>
      <c r="B1540" s="10" t="s">
        <v>97</v>
      </c>
      <c r="C1540" s="10" t="s">
        <v>384</v>
      </c>
      <c r="D1540" s="10" t="s">
        <v>34</v>
      </c>
      <c r="E1540" s="11">
        <v>188.844141086532</v>
      </c>
      <c r="F1540" s="10" t="s">
        <v>14</v>
      </c>
      <c r="G1540" s="28">
        <f t="shared" si="1"/>
        <v>2</v>
      </c>
    </row>
    <row r="1541" hidden="1">
      <c r="A1541" s="9">
        <v>44410.0</v>
      </c>
      <c r="B1541" s="10" t="s">
        <v>97</v>
      </c>
      <c r="C1541" s="10" t="s">
        <v>385</v>
      </c>
      <c r="D1541" s="10" t="s">
        <v>13</v>
      </c>
      <c r="E1541" s="11">
        <v>188.839426769241</v>
      </c>
      <c r="F1541" s="10" t="s">
        <v>14</v>
      </c>
      <c r="G1541" s="28">
        <f t="shared" si="1"/>
        <v>2</v>
      </c>
    </row>
    <row r="1542" hidden="1">
      <c r="A1542" s="9">
        <v>44410.0</v>
      </c>
      <c r="B1542" s="10" t="s">
        <v>97</v>
      </c>
      <c r="C1542" s="16">
        <v>4.0E47</v>
      </c>
      <c r="D1542" s="10" t="s">
        <v>36</v>
      </c>
      <c r="E1542" s="11">
        <v>188.83471245195</v>
      </c>
      <c r="F1542" s="10" t="s">
        <v>12</v>
      </c>
      <c r="G1542" s="28">
        <f t="shared" si="1"/>
        <v>2</v>
      </c>
    </row>
    <row r="1543" hidden="1">
      <c r="A1543" s="9">
        <v>44410.0</v>
      </c>
      <c r="B1543" s="10" t="s">
        <v>97</v>
      </c>
      <c r="C1543" s="10" t="s">
        <v>100</v>
      </c>
      <c r="D1543" s="10" t="s">
        <v>30</v>
      </c>
      <c r="E1543" s="11">
        <v>188.829998134659</v>
      </c>
      <c r="F1543" s="10" t="s">
        <v>31</v>
      </c>
      <c r="G1543" s="28">
        <f t="shared" si="1"/>
        <v>2</v>
      </c>
    </row>
    <row r="1544" hidden="1">
      <c r="A1544" s="9">
        <v>44410.0</v>
      </c>
      <c r="B1544" s="10" t="s">
        <v>97</v>
      </c>
      <c r="C1544" s="10" t="s">
        <v>73</v>
      </c>
      <c r="D1544" s="10" t="s">
        <v>11</v>
      </c>
      <c r="E1544" s="11">
        <v>188.825283817368</v>
      </c>
      <c r="F1544" s="10" t="s">
        <v>12</v>
      </c>
      <c r="G1544" s="28">
        <f t="shared" si="1"/>
        <v>2</v>
      </c>
    </row>
    <row r="1545" hidden="1">
      <c r="A1545" s="9">
        <v>44410.0</v>
      </c>
      <c r="B1545" s="10" t="s">
        <v>97</v>
      </c>
      <c r="C1545" s="10" t="s">
        <v>102</v>
      </c>
      <c r="D1545" s="10" t="s">
        <v>22</v>
      </c>
      <c r="E1545" s="11">
        <v>188.820569500077</v>
      </c>
      <c r="F1545" s="10" t="s">
        <v>18</v>
      </c>
      <c r="G1545" s="28">
        <f t="shared" si="1"/>
        <v>2</v>
      </c>
    </row>
    <row r="1546" hidden="1">
      <c r="A1546" s="9">
        <v>44410.0</v>
      </c>
      <c r="B1546" s="10" t="s">
        <v>97</v>
      </c>
      <c r="C1546" s="10">
        <v>11138.6666666667</v>
      </c>
      <c r="D1546" s="10" t="s">
        <v>22</v>
      </c>
      <c r="E1546" s="11">
        <v>188.815855182785</v>
      </c>
      <c r="F1546" s="10" t="s">
        <v>18</v>
      </c>
      <c r="G1546" s="28">
        <f t="shared" si="1"/>
        <v>2</v>
      </c>
    </row>
    <row r="1547" hidden="1">
      <c r="A1547" s="9">
        <v>44410.0</v>
      </c>
      <c r="B1547" s="10" t="s">
        <v>97</v>
      </c>
      <c r="C1547" s="10">
        <v>14387.1666666667</v>
      </c>
      <c r="D1547" s="10" t="s">
        <v>22</v>
      </c>
      <c r="E1547" s="11">
        <v>188.811140865494</v>
      </c>
      <c r="F1547" s="10" t="s">
        <v>18</v>
      </c>
      <c r="G1547" s="28">
        <f t="shared" si="1"/>
        <v>2</v>
      </c>
    </row>
    <row r="1548" hidden="1">
      <c r="A1548" s="9">
        <v>44410.0</v>
      </c>
      <c r="B1548" s="10" t="s">
        <v>97</v>
      </c>
      <c r="C1548" s="10">
        <v>17635.6666666667</v>
      </c>
      <c r="D1548" s="10" t="s">
        <v>22</v>
      </c>
      <c r="E1548" s="11">
        <v>188.806426548203</v>
      </c>
      <c r="F1548" s="10" t="s">
        <v>18</v>
      </c>
      <c r="G1548" s="28">
        <f t="shared" si="1"/>
        <v>2</v>
      </c>
    </row>
    <row r="1549" hidden="1">
      <c r="A1549" s="9">
        <v>44410.0</v>
      </c>
      <c r="B1549" s="10" t="s">
        <v>97</v>
      </c>
      <c r="C1549" s="10" t="s">
        <v>103</v>
      </c>
      <c r="D1549" s="10" t="s">
        <v>34</v>
      </c>
      <c r="E1549" s="11">
        <v>188.801712230912</v>
      </c>
      <c r="F1549" s="10" t="s">
        <v>14</v>
      </c>
      <c r="G1549" s="28">
        <f t="shared" si="1"/>
        <v>2</v>
      </c>
    </row>
    <row r="1550" hidden="1">
      <c r="A1550" s="9">
        <v>44410.0</v>
      </c>
      <c r="B1550" s="10" t="s">
        <v>97</v>
      </c>
      <c r="C1550" s="10" t="s">
        <v>104</v>
      </c>
      <c r="D1550" s="10" t="s">
        <v>34</v>
      </c>
      <c r="E1550" s="11">
        <v>188.796997913621</v>
      </c>
      <c r="F1550" s="10" t="s">
        <v>14</v>
      </c>
      <c r="G1550" s="28">
        <f t="shared" si="1"/>
        <v>2</v>
      </c>
    </row>
    <row r="1551" hidden="1">
      <c r="A1551" s="9">
        <v>44423.0</v>
      </c>
      <c r="B1551" s="10" t="s">
        <v>69</v>
      </c>
      <c r="C1551" s="10" t="s">
        <v>195</v>
      </c>
      <c r="D1551" s="10" t="s">
        <v>285</v>
      </c>
      <c r="E1551" s="11">
        <v>270.0</v>
      </c>
      <c r="F1551" s="10" t="s">
        <v>18</v>
      </c>
      <c r="G1551" s="28">
        <f t="shared" si="1"/>
        <v>1</v>
      </c>
    </row>
    <row r="1552" hidden="1">
      <c r="A1552" s="9">
        <v>44423.0</v>
      </c>
      <c r="B1552" s="10" t="s">
        <v>69</v>
      </c>
      <c r="C1552" s="10" t="s">
        <v>73</v>
      </c>
      <c r="D1552" s="10" t="s">
        <v>284</v>
      </c>
      <c r="E1552" s="11">
        <v>140.0</v>
      </c>
      <c r="F1552" s="10" t="s">
        <v>12</v>
      </c>
      <c r="G1552" s="28">
        <f t="shared" si="1"/>
        <v>1</v>
      </c>
    </row>
    <row r="1553" hidden="1">
      <c r="A1553" s="9">
        <v>44423.0</v>
      </c>
      <c r="B1553" s="10" t="s">
        <v>69</v>
      </c>
      <c r="C1553" s="10" t="s">
        <v>74</v>
      </c>
      <c r="D1553" s="10" t="s">
        <v>285</v>
      </c>
      <c r="E1553" s="11">
        <v>270.0</v>
      </c>
      <c r="F1553" s="10" t="s">
        <v>18</v>
      </c>
      <c r="G1553" s="28">
        <f t="shared" si="1"/>
        <v>1</v>
      </c>
    </row>
    <row r="1554" hidden="1">
      <c r="A1554" s="9">
        <v>44423.0</v>
      </c>
      <c r="B1554" s="10" t="s">
        <v>69</v>
      </c>
      <c r="C1554" s="10">
        <v>1247.0</v>
      </c>
      <c r="D1554" s="10" t="s">
        <v>285</v>
      </c>
      <c r="E1554" s="11">
        <v>270.0</v>
      </c>
      <c r="F1554" s="10" t="s">
        <v>18</v>
      </c>
      <c r="G1554" s="28">
        <f t="shared" si="1"/>
        <v>1</v>
      </c>
    </row>
    <row r="1555" hidden="1">
      <c r="A1555" s="9">
        <v>44423.0</v>
      </c>
      <c r="B1555" s="10" t="s">
        <v>69</v>
      </c>
      <c r="C1555" s="10">
        <v>2340.0</v>
      </c>
      <c r="D1555" s="10" t="s">
        <v>284</v>
      </c>
      <c r="E1555" s="11">
        <v>140.0</v>
      </c>
      <c r="F1555" s="10" t="s">
        <v>12</v>
      </c>
      <c r="G1555" s="28">
        <f t="shared" si="1"/>
        <v>1</v>
      </c>
    </row>
    <row r="1556" hidden="1">
      <c r="A1556" s="9">
        <v>44423.0</v>
      </c>
      <c r="B1556" s="10" t="s">
        <v>69</v>
      </c>
      <c r="C1556" s="10">
        <v>7447.0</v>
      </c>
      <c r="D1556" s="10" t="s">
        <v>277</v>
      </c>
      <c r="E1556" s="11">
        <v>350.0</v>
      </c>
      <c r="F1556" s="10" t="s">
        <v>14</v>
      </c>
      <c r="G1556" s="28">
        <f t="shared" si="1"/>
        <v>1</v>
      </c>
    </row>
    <row r="1557" hidden="1">
      <c r="A1557" s="9">
        <v>44423.0</v>
      </c>
      <c r="B1557" s="10" t="s">
        <v>69</v>
      </c>
      <c r="C1557" s="10">
        <v>5649.0</v>
      </c>
      <c r="D1557" s="10" t="s">
        <v>278</v>
      </c>
      <c r="E1557" s="11">
        <v>130.0</v>
      </c>
      <c r="F1557" s="10" t="s">
        <v>21</v>
      </c>
      <c r="G1557" s="28">
        <f t="shared" si="1"/>
        <v>1</v>
      </c>
    </row>
    <row r="1558" hidden="1">
      <c r="A1558" s="9">
        <v>44423.0</v>
      </c>
      <c r="B1558" s="10" t="s">
        <v>69</v>
      </c>
      <c r="C1558" s="10">
        <v>9045.0</v>
      </c>
      <c r="D1558" s="10" t="s">
        <v>278</v>
      </c>
      <c r="E1558" s="11">
        <v>130.0</v>
      </c>
      <c r="F1558" s="10" t="s">
        <v>21</v>
      </c>
      <c r="G1558" s="28">
        <f t="shared" si="1"/>
        <v>1</v>
      </c>
    </row>
    <row r="1559" hidden="1">
      <c r="A1559" s="9">
        <v>44423.0</v>
      </c>
      <c r="B1559" s="10" t="s">
        <v>69</v>
      </c>
      <c r="C1559" s="10" t="s">
        <v>75</v>
      </c>
      <c r="D1559" s="10" t="s">
        <v>280</v>
      </c>
      <c r="E1559" s="11">
        <v>280.0</v>
      </c>
      <c r="F1559" s="10" t="s">
        <v>18</v>
      </c>
      <c r="G1559" s="28">
        <f t="shared" si="1"/>
        <v>1</v>
      </c>
    </row>
    <row r="1560" hidden="1">
      <c r="A1560" s="9">
        <v>44423.0</v>
      </c>
      <c r="B1560" s="10" t="s">
        <v>69</v>
      </c>
      <c r="C1560" s="10">
        <v>843.0</v>
      </c>
      <c r="D1560" s="10" t="s">
        <v>285</v>
      </c>
      <c r="E1560" s="11">
        <v>270.0</v>
      </c>
      <c r="F1560" s="10" t="s">
        <v>18</v>
      </c>
      <c r="G1560" s="28">
        <f t="shared" si="1"/>
        <v>1</v>
      </c>
    </row>
    <row r="1561" hidden="1">
      <c r="A1561" s="9">
        <v>44423.0</v>
      </c>
      <c r="B1561" s="10" t="s">
        <v>69</v>
      </c>
      <c r="C1561" s="10">
        <v>5747.0</v>
      </c>
      <c r="D1561" s="10" t="s">
        <v>288</v>
      </c>
      <c r="E1561" s="11">
        <v>280.0</v>
      </c>
      <c r="F1561" s="10" t="s">
        <v>14</v>
      </c>
      <c r="G1561" s="28">
        <f t="shared" si="1"/>
        <v>1</v>
      </c>
    </row>
    <row r="1562" hidden="1">
      <c r="A1562" s="9">
        <v>44423.0</v>
      </c>
      <c r="B1562" s="10" t="s">
        <v>69</v>
      </c>
      <c r="C1562" s="10" t="s">
        <v>196</v>
      </c>
      <c r="D1562" s="10" t="s">
        <v>286</v>
      </c>
      <c r="E1562" s="11">
        <v>130.0</v>
      </c>
      <c r="F1562" s="10" t="s">
        <v>31</v>
      </c>
      <c r="G1562" s="28">
        <f t="shared" si="1"/>
        <v>1</v>
      </c>
    </row>
    <row r="1563" hidden="1">
      <c r="A1563" s="9">
        <v>44423.0</v>
      </c>
      <c r="B1563" s="10" t="s">
        <v>69</v>
      </c>
      <c r="C1563" s="10" t="s">
        <v>386</v>
      </c>
      <c r="D1563" s="10" t="s">
        <v>288</v>
      </c>
      <c r="E1563" s="11">
        <v>280.0</v>
      </c>
      <c r="F1563" s="10" t="s">
        <v>14</v>
      </c>
      <c r="G1563" s="28">
        <f t="shared" si="1"/>
        <v>1</v>
      </c>
    </row>
    <row r="1564" hidden="1">
      <c r="A1564" s="9">
        <v>44423.0</v>
      </c>
      <c r="B1564" s="10" t="s">
        <v>69</v>
      </c>
      <c r="C1564" s="10" t="s">
        <v>76</v>
      </c>
      <c r="D1564" s="10" t="s">
        <v>277</v>
      </c>
      <c r="E1564" s="11">
        <v>350.0</v>
      </c>
      <c r="F1564" s="10" t="s">
        <v>14</v>
      </c>
      <c r="G1564" s="28">
        <f t="shared" si="1"/>
        <v>1</v>
      </c>
    </row>
    <row r="1565" hidden="1">
      <c r="A1565" s="9">
        <v>44423.0</v>
      </c>
      <c r="B1565" s="10" t="s">
        <v>69</v>
      </c>
      <c r="C1565" s="10" t="s">
        <v>77</v>
      </c>
      <c r="D1565" s="10" t="s">
        <v>278</v>
      </c>
      <c r="E1565" s="11">
        <v>130.0</v>
      </c>
      <c r="F1565" s="10" t="s">
        <v>21</v>
      </c>
      <c r="G1565" s="28">
        <f t="shared" si="1"/>
        <v>1</v>
      </c>
    </row>
    <row r="1566" hidden="1">
      <c r="A1566" s="9">
        <v>44423.0</v>
      </c>
      <c r="B1566" s="10" t="s">
        <v>69</v>
      </c>
      <c r="C1566" s="10" t="s">
        <v>78</v>
      </c>
      <c r="D1566" s="10" t="s">
        <v>280</v>
      </c>
      <c r="E1566" s="11">
        <v>280.0</v>
      </c>
      <c r="F1566" s="10" t="s">
        <v>18</v>
      </c>
      <c r="G1566" s="28">
        <f t="shared" si="1"/>
        <v>1</v>
      </c>
    </row>
    <row r="1567" hidden="1">
      <c r="A1567" s="9">
        <v>44423.0</v>
      </c>
      <c r="B1567" s="10" t="s">
        <v>69</v>
      </c>
      <c r="C1567" s="10" t="s">
        <v>79</v>
      </c>
      <c r="D1567" s="10" t="s">
        <v>286</v>
      </c>
      <c r="E1567" s="11">
        <v>130.0</v>
      </c>
      <c r="F1567" s="10" t="s">
        <v>31</v>
      </c>
      <c r="G1567" s="28">
        <f t="shared" si="1"/>
        <v>1</v>
      </c>
    </row>
    <row r="1568" hidden="1">
      <c r="A1568" s="9">
        <v>44423.0</v>
      </c>
      <c r="B1568" s="10" t="s">
        <v>69</v>
      </c>
      <c r="C1568" s="10" t="s">
        <v>252</v>
      </c>
      <c r="D1568" s="10" t="s">
        <v>279</v>
      </c>
      <c r="E1568" s="11">
        <v>170.0</v>
      </c>
      <c r="F1568" s="10" t="s">
        <v>12</v>
      </c>
      <c r="G1568" s="28">
        <f t="shared" si="1"/>
        <v>1</v>
      </c>
    </row>
    <row r="1569" hidden="1">
      <c r="A1569" s="9">
        <v>44423.0</v>
      </c>
      <c r="B1569" s="10" t="s">
        <v>69</v>
      </c>
      <c r="C1569" s="10" t="s">
        <v>81</v>
      </c>
      <c r="D1569" s="10" t="s">
        <v>288</v>
      </c>
      <c r="E1569" s="11">
        <v>280.0</v>
      </c>
      <c r="F1569" s="10" t="s">
        <v>14</v>
      </c>
      <c r="G1569" s="28">
        <f t="shared" si="1"/>
        <v>1</v>
      </c>
    </row>
    <row r="1570" hidden="1">
      <c r="A1570" s="9">
        <v>44423.0</v>
      </c>
      <c r="B1570" s="10" t="s">
        <v>69</v>
      </c>
      <c r="C1570" s="10" t="s">
        <v>82</v>
      </c>
      <c r="D1570" s="10" t="s">
        <v>292</v>
      </c>
      <c r="E1570" s="11">
        <v>60.0</v>
      </c>
      <c r="F1570" s="10" t="s">
        <v>31</v>
      </c>
      <c r="G1570" s="28">
        <f t="shared" si="1"/>
        <v>1</v>
      </c>
    </row>
    <row r="1571" hidden="1">
      <c r="A1571" s="9">
        <v>44423.0</v>
      </c>
      <c r="B1571" s="10" t="s">
        <v>69</v>
      </c>
      <c r="C1571" s="10" t="s">
        <v>83</v>
      </c>
      <c r="D1571" s="10" t="s">
        <v>278</v>
      </c>
      <c r="E1571" s="11">
        <v>130.0</v>
      </c>
      <c r="F1571" s="10" t="s">
        <v>21</v>
      </c>
      <c r="G1571" s="28">
        <f t="shared" si="1"/>
        <v>1</v>
      </c>
    </row>
    <row r="1572" hidden="1">
      <c r="A1572" s="9">
        <v>44423.0</v>
      </c>
      <c r="B1572" s="10" t="s">
        <v>69</v>
      </c>
      <c r="C1572" s="10" t="s">
        <v>84</v>
      </c>
      <c r="D1572" s="10" t="s">
        <v>304</v>
      </c>
      <c r="E1572" s="11">
        <v>190.0</v>
      </c>
      <c r="F1572" s="10" t="s">
        <v>160</v>
      </c>
      <c r="G1572" s="28">
        <f t="shared" si="1"/>
        <v>1</v>
      </c>
    </row>
    <row r="1573" hidden="1">
      <c r="A1573" s="9">
        <v>44423.0</v>
      </c>
      <c r="B1573" s="10" t="s">
        <v>69</v>
      </c>
      <c r="C1573" s="10" t="s">
        <v>85</v>
      </c>
      <c r="D1573" s="10" t="s">
        <v>288</v>
      </c>
      <c r="E1573" s="11">
        <v>280.0</v>
      </c>
      <c r="F1573" s="10" t="s">
        <v>14</v>
      </c>
      <c r="G1573" s="28">
        <f t="shared" si="1"/>
        <v>1</v>
      </c>
    </row>
    <row r="1574" hidden="1">
      <c r="A1574" s="9">
        <v>44423.0</v>
      </c>
      <c r="B1574" s="10" t="s">
        <v>69</v>
      </c>
      <c r="C1574" s="10" t="s">
        <v>321</v>
      </c>
      <c r="D1574" s="10" t="s">
        <v>285</v>
      </c>
      <c r="E1574" s="11">
        <v>270.0</v>
      </c>
      <c r="F1574" s="10" t="s">
        <v>18</v>
      </c>
      <c r="G1574" s="28">
        <f t="shared" si="1"/>
        <v>1</v>
      </c>
    </row>
    <row r="1575" hidden="1">
      <c r="A1575" s="9">
        <v>44423.0</v>
      </c>
      <c r="B1575" s="10" t="s">
        <v>69</v>
      </c>
      <c r="C1575" s="10" t="s">
        <v>87</v>
      </c>
      <c r="D1575" s="10" t="s">
        <v>286</v>
      </c>
      <c r="E1575" s="11">
        <v>130.0</v>
      </c>
      <c r="F1575" s="10" t="s">
        <v>31</v>
      </c>
      <c r="G1575" s="28">
        <f t="shared" si="1"/>
        <v>1</v>
      </c>
    </row>
    <row r="1576" hidden="1">
      <c r="A1576" s="9">
        <v>44423.0</v>
      </c>
      <c r="B1576" s="10" t="s">
        <v>69</v>
      </c>
      <c r="C1576" s="10" t="s">
        <v>89</v>
      </c>
      <c r="D1576" s="10" t="s">
        <v>287</v>
      </c>
      <c r="E1576" s="11">
        <v>110.0</v>
      </c>
      <c r="F1576" s="10" t="s">
        <v>31</v>
      </c>
      <c r="G1576" s="28">
        <f t="shared" si="1"/>
        <v>1</v>
      </c>
    </row>
    <row r="1577" hidden="1">
      <c r="A1577" s="9">
        <v>44423.0</v>
      </c>
      <c r="B1577" s="10" t="s">
        <v>69</v>
      </c>
      <c r="C1577" s="10" t="s">
        <v>90</v>
      </c>
      <c r="D1577" s="10" t="s">
        <v>284</v>
      </c>
      <c r="E1577" s="11">
        <v>140.0</v>
      </c>
      <c r="F1577" s="10" t="s">
        <v>12</v>
      </c>
      <c r="G1577" s="28">
        <f t="shared" si="1"/>
        <v>1</v>
      </c>
    </row>
    <row r="1578" hidden="1">
      <c r="A1578" s="9">
        <v>44423.0</v>
      </c>
      <c r="B1578" s="10" t="s">
        <v>69</v>
      </c>
      <c r="C1578" s="10" t="s">
        <v>91</v>
      </c>
      <c r="D1578" s="10" t="s">
        <v>278</v>
      </c>
      <c r="E1578" s="11">
        <v>130.0</v>
      </c>
      <c r="F1578" s="10" t="s">
        <v>21</v>
      </c>
      <c r="G1578" s="28">
        <f t="shared" si="1"/>
        <v>1</v>
      </c>
    </row>
    <row r="1579">
      <c r="A1579" s="9">
        <v>44424.0</v>
      </c>
      <c r="B1579" s="10" t="s">
        <v>9</v>
      </c>
      <c r="C1579" s="16">
        <v>5.0E42</v>
      </c>
      <c r="D1579" s="10" t="s">
        <v>277</v>
      </c>
      <c r="E1579" s="11">
        <v>350.0</v>
      </c>
      <c r="F1579" s="10" t="s">
        <v>14</v>
      </c>
      <c r="G1579" s="28">
        <f t="shared" si="1"/>
        <v>2</v>
      </c>
    </row>
    <row r="1580">
      <c r="A1580" s="9">
        <v>44424.0</v>
      </c>
      <c r="B1580" s="10" t="s">
        <v>9</v>
      </c>
      <c r="C1580" s="16">
        <v>5.0E42</v>
      </c>
      <c r="D1580" s="10" t="s">
        <v>278</v>
      </c>
      <c r="E1580" s="11">
        <v>130.0</v>
      </c>
      <c r="F1580" s="10" t="s">
        <v>21</v>
      </c>
      <c r="G1580" s="28">
        <f t="shared" si="1"/>
        <v>2</v>
      </c>
    </row>
    <row r="1581">
      <c r="A1581" s="9">
        <v>44424.0</v>
      </c>
      <c r="B1581" s="10" t="s">
        <v>9</v>
      </c>
      <c r="C1581" s="10">
        <v>2247.0</v>
      </c>
      <c r="D1581" s="10" t="s">
        <v>288</v>
      </c>
      <c r="E1581" s="11">
        <v>280.0</v>
      </c>
      <c r="F1581" s="10" t="s">
        <v>14</v>
      </c>
      <c r="G1581" s="28">
        <f t="shared" si="1"/>
        <v>2</v>
      </c>
    </row>
    <row r="1582">
      <c r="A1582" s="9">
        <v>44424.0</v>
      </c>
      <c r="B1582" s="10" t="s">
        <v>9</v>
      </c>
      <c r="C1582" s="10" t="s">
        <v>234</v>
      </c>
      <c r="D1582" s="10" t="s">
        <v>285</v>
      </c>
      <c r="E1582" s="11">
        <v>270.0</v>
      </c>
      <c r="F1582" s="10" t="s">
        <v>18</v>
      </c>
      <c r="G1582" s="28">
        <f t="shared" si="1"/>
        <v>2</v>
      </c>
    </row>
    <row r="1583">
      <c r="A1583" s="9">
        <v>44424.0</v>
      </c>
      <c r="B1583" s="10" t="s">
        <v>9</v>
      </c>
      <c r="C1583" s="10" t="s">
        <v>387</v>
      </c>
      <c r="D1583" s="10" t="s">
        <v>278</v>
      </c>
      <c r="E1583" s="11">
        <v>130.0</v>
      </c>
      <c r="F1583" s="10" t="s">
        <v>21</v>
      </c>
      <c r="G1583" s="28">
        <f t="shared" si="1"/>
        <v>2</v>
      </c>
    </row>
    <row r="1584">
      <c r="A1584" s="9">
        <v>44424.0</v>
      </c>
      <c r="B1584" s="10" t="s">
        <v>9</v>
      </c>
      <c r="C1584" s="10" t="s">
        <v>388</v>
      </c>
      <c r="D1584" s="10" t="s">
        <v>287</v>
      </c>
      <c r="E1584" s="11">
        <v>110.0</v>
      </c>
      <c r="F1584" s="10" t="s">
        <v>31</v>
      </c>
      <c r="G1584" s="28">
        <f t="shared" si="1"/>
        <v>2</v>
      </c>
    </row>
    <row r="1585" hidden="1">
      <c r="A1585" s="9">
        <v>44424.0</v>
      </c>
      <c r="B1585" s="10" t="s">
        <v>23</v>
      </c>
      <c r="C1585" s="10" t="s">
        <v>199</v>
      </c>
      <c r="D1585" s="10" t="s">
        <v>285</v>
      </c>
      <c r="E1585" s="11">
        <v>270.0</v>
      </c>
      <c r="F1585" s="10" t="s">
        <v>18</v>
      </c>
      <c r="G1585" s="28">
        <f t="shared" si="1"/>
        <v>2</v>
      </c>
    </row>
    <row r="1586" hidden="1">
      <c r="A1586" s="9">
        <v>44424.0</v>
      </c>
      <c r="B1586" s="10" t="s">
        <v>23</v>
      </c>
      <c r="C1586" s="10" t="s">
        <v>200</v>
      </c>
      <c r="D1586" s="10" t="s">
        <v>277</v>
      </c>
      <c r="E1586" s="11">
        <v>350.0</v>
      </c>
      <c r="F1586" s="10" t="s">
        <v>14</v>
      </c>
      <c r="G1586" s="28">
        <f t="shared" si="1"/>
        <v>2</v>
      </c>
    </row>
    <row r="1587" hidden="1">
      <c r="A1587" s="9">
        <v>44424.0</v>
      </c>
      <c r="B1587" s="10" t="s">
        <v>23</v>
      </c>
      <c r="C1587" s="16">
        <v>7.0E45</v>
      </c>
      <c r="D1587" s="10" t="s">
        <v>277</v>
      </c>
      <c r="E1587" s="11">
        <v>350.0</v>
      </c>
      <c r="F1587" s="10" t="s">
        <v>14</v>
      </c>
      <c r="G1587" s="28">
        <f t="shared" si="1"/>
        <v>2</v>
      </c>
    </row>
    <row r="1588" hidden="1">
      <c r="A1588" s="9">
        <v>44424.0</v>
      </c>
      <c r="B1588" s="10" t="s">
        <v>23</v>
      </c>
      <c r="C1588" s="10" t="s">
        <v>32</v>
      </c>
      <c r="D1588" s="10" t="s">
        <v>284</v>
      </c>
      <c r="E1588" s="11">
        <v>140.0</v>
      </c>
      <c r="F1588" s="10" t="s">
        <v>12</v>
      </c>
      <c r="G1588" s="28">
        <f t="shared" si="1"/>
        <v>2</v>
      </c>
    </row>
    <row r="1589" hidden="1">
      <c r="A1589" s="9">
        <v>44424.0</v>
      </c>
      <c r="B1589" s="10" t="s">
        <v>23</v>
      </c>
      <c r="C1589" s="10" t="s">
        <v>33</v>
      </c>
      <c r="D1589" s="10" t="s">
        <v>288</v>
      </c>
      <c r="E1589" s="11">
        <v>280.0</v>
      </c>
      <c r="F1589" s="10" t="s">
        <v>14</v>
      </c>
      <c r="G1589" s="28">
        <f t="shared" si="1"/>
        <v>2</v>
      </c>
    </row>
    <row r="1590" hidden="1">
      <c r="A1590" s="9">
        <v>44424.0</v>
      </c>
      <c r="B1590" s="10" t="s">
        <v>23</v>
      </c>
      <c r="C1590" s="10">
        <v>1041.0</v>
      </c>
      <c r="D1590" s="10" t="s">
        <v>278</v>
      </c>
      <c r="E1590" s="11">
        <v>130.0</v>
      </c>
      <c r="F1590" s="10" t="s">
        <v>21</v>
      </c>
      <c r="G1590" s="28">
        <f t="shared" si="1"/>
        <v>2</v>
      </c>
    </row>
    <row r="1591" hidden="1">
      <c r="A1591" s="9">
        <v>44424.0</v>
      </c>
      <c r="B1591" s="10" t="s">
        <v>23</v>
      </c>
      <c r="C1591" s="10">
        <v>2440.0</v>
      </c>
      <c r="D1591" s="10" t="s">
        <v>277</v>
      </c>
      <c r="E1591" s="11">
        <v>350.0</v>
      </c>
      <c r="F1591" s="10" t="s">
        <v>14</v>
      </c>
      <c r="G1591" s="28">
        <f t="shared" si="1"/>
        <v>2</v>
      </c>
    </row>
    <row r="1592" hidden="1">
      <c r="A1592" s="9">
        <v>44424.0</v>
      </c>
      <c r="B1592" s="10" t="s">
        <v>23</v>
      </c>
      <c r="C1592" s="10" t="s">
        <v>164</v>
      </c>
      <c r="D1592" s="10" t="s">
        <v>285</v>
      </c>
      <c r="E1592" s="11">
        <v>270.0</v>
      </c>
      <c r="F1592" s="10" t="s">
        <v>18</v>
      </c>
      <c r="G1592" s="28">
        <f t="shared" si="1"/>
        <v>2</v>
      </c>
    </row>
    <row r="1593" hidden="1">
      <c r="A1593" s="9">
        <v>44424.0</v>
      </c>
      <c r="B1593" s="10" t="s">
        <v>23</v>
      </c>
      <c r="C1593" s="10" t="s">
        <v>327</v>
      </c>
      <c r="D1593" s="10" t="s">
        <v>287</v>
      </c>
      <c r="E1593" s="11">
        <v>110.0</v>
      </c>
      <c r="F1593" s="10" t="s">
        <v>31</v>
      </c>
      <c r="G1593" s="28">
        <f t="shared" si="1"/>
        <v>2</v>
      </c>
    </row>
    <row r="1594" hidden="1">
      <c r="A1594" s="9">
        <v>44424.0</v>
      </c>
      <c r="B1594" s="10" t="s">
        <v>23</v>
      </c>
      <c r="C1594" s="10" t="s">
        <v>147</v>
      </c>
      <c r="D1594" s="10" t="s">
        <v>280</v>
      </c>
      <c r="E1594" s="11">
        <v>280.0</v>
      </c>
      <c r="F1594" s="10" t="s">
        <v>18</v>
      </c>
      <c r="G1594" s="28">
        <f t="shared" si="1"/>
        <v>2</v>
      </c>
    </row>
    <row r="1595" hidden="1">
      <c r="A1595" s="9">
        <v>44424.0</v>
      </c>
      <c r="B1595" s="10" t="s">
        <v>23</v>
      </c>
      <c r="C1595" s="10" t="s">
        <v>96</v>
      </c>
      <c r="D1595" s="10" t="s">
        <v>285</v>
      </c>
      <c r="E1595" s="11">
        <v>270.0</v>
      </c>
      <c r="F1595" s="10" t="s">
        <v>18</v>
      </c>
      <c r="G1595" s="28">
        <f t="shared" si="1"/>
        <v>2</v>
      </c>
    </row>
    <row r="1596" hidden="1">
      <c r="A1596" s="9">
        <v>44424.0</v>
      </c>
      <c r="B1596" s="10" t="s">
        <v>254</v>
      </c>
      <c r="C1596" s="10" t="s">
        <v>389</v>
      </c>
      <c r="D1596" s="10" t="s">
        <v>288</v>
      </c>
      <c r="E1596" s="11">
        <v>280.0</v>
      </c>
      <c r="F1596" s="10" t="s">
        <v>14</v>
      </c>
      <c r="G1596" s="28">
        <f t="shared" si="1"/>
        <v>2</v>
      </c>
    </row>
    <row r="1597" hidden="1">
      <c r="A1597" s="9">
        <v>44424.0</v>
      </c>
      <c r="B1597" s="10" t="s">
        <v>254</v>
      </c>
      <c r="C1597" s="10">
        <v>6141.0</v>
      </c>
      <c r="D1597" s="10" t="s">
        <v>286</v>
      </c>
      <c r="E1597" s="11">
        <v>130.0</v>
      </c>
      <c r="F1597" s="10" t="s">
        <v>31</v>
      </c>
      <c r="G1597" s="28">
        <f t="shared" si="1"/>
        <v>2</v>
      </c>
    </row>
    <row r="1598" hidden="1">
      <c r="A1598" s="9">
        <v>44424.0</v>
      </c>
      <c r="B1598" s="10" t="s">
        <v>254</v>
      </c>
      <c r="C1598" s="10" t="s">
        <v>390</v>
      </c>
      <c r="D1598" s="10" t="s">
        <v>285</v>
      </c>
      <c r="E1598" s="11">
        <v>270.0</v>
      </c>
      <c r="F1598" s="10" t="s">
        <v>18</v>
      </c>
      <c r="G1598" s="28">
        <f t="shared" si="1"/>
        <v>2</v>
      </c>
    </row>
    <row r="1599" hidden="1">
      <c r="A1599" s="9">
        <v>44424.0</v>
      </c>
      <c r="B1599" s="10" t="s">
        <v>254</v>
      </c>
      <c r="C1599" s="10" t="s">
        <v>390</v>
      </c>
      <c r="D1599" s="10" t="s">
        <v>282</v>
      </c>
      <c r="E1599" s="11">
        <v>200.0</v>
      </c>
      <c r="F1599" s="10" t="s">
        <v>14</v>
      </c>
      <c r="G1599" s="28">
        <f t="shared" si="1"/>
        <v>2</v>
      </c>
    </row>
    <row r="1600" hidden="1">
      <c r="A1600" s="9">
        <v>44424.0</v>
      </c>
      <c r="B1600" s="10" t="s">
        <v>254</v>
      </c>
      <c r="C1600" s="10" t="s">
        <v>261</v>
      </c>
      <c r="D1600" s="10" t="s">
        <v>280</v>
      </c>
      <c r="E1600" s="11">
        <v>280.0</v>
      </c>
      <c r="F1600" s="10" t="s">
        <v>18</v>
      </c>
      <c r="G1600" s="28">
        <f t="shared" si="1"/>
        <v>2</v>
      </c>
    </row>
    <row r="1601" hidden="1">
      <c r="A1601" s="9">
        <v>44424.0</v>
      </c>
      <c r="B1601" s="10" t="s">
        <v>97</v>
      </c>
      <c r="C1601" s="16">
        <v>1.0E46</v>
      </c>
      <c r="D1601" s="10" t="s">
        <v>304</v>
      </c>
      <c r="E1601" s="11">
        <v>190.0</v>
      </c>
      <c r="F1601" s="10" t="s">
        <v>160</v>
      </c>
      <c r="G1601" s="28">
        <f t="shared" si="1"/>
        <v>2</v>
      </c>
    </row>
    <row r="1602" hidden="1">
      <c r="A1602" s="9">
        <v>44424.0</v>
      </c>
      <c r="B1602" s="10" t="s">
        <v>97</v>
      </c>
      <c r="C1602" s="10" t="s">
        <v>98</v>
      </c>
      <c r="D1602" s="10" t="s">
        <v>278</v>
      </c>
      <c r="E1602" s="11">
        <v>130.0</v>
      </c>
      <c r="F1602" s="10" t="s">
        <v>21</v>
      </c>
      <c r="G1602" s="28">
        <f t="shared" si="1"/>
        <v>2</v>
      </c>
    </row>
    <row r="1603" hidden="1">
      <c r="A1603" s="9">
        <v>44424.0</v>
      </c>
      <c r="B1603" s="10" t="s">
        <v>97</v>
      </c>
      <c r="C1603" s="16">
        <v>4.0E47</v>
      </c>
      <c r="D1603" s="10" t="s">
        <v>304</v>
      </c>
      <c r="E1603" s="11">
        <v>190.0</v>
      </c>
      <c r="F1603" s="10" t="s">
        <v>160</v>
      </c>
      <c r="G1603" s="28">
        <f t="shared" si="1"/>
        <v>2</v>
      </c>
    </row>
    <row r="1604" hidden="1">
      <c r="A1604" s="9">
        <v>44424.0</v>
      </c>
      <c r="B1604" s="10" t="s">
        <v>97</v>
      </c>
      <c r="C1604" s="10" t="s">
        <v>101</v>
      </c>
      <c r="D1604" s="10" t="s">
        <v>277</v>
      </c>
      <c r="E1604" s="11">
        <v>350.0</v>
      </c>
      <c r="F1604" s="10" t="s">
        <v>14</v>
      </c>
      <c r="G1604" s="28">
        <f t="shared" si="1"/>
        <v>2</v>
      </c>
    </row>
    <row r="1605" hidden="1">
      <c r="A1605" s="9">
        <v>44424.0</v>
      </c>
      <c r="B1605" s="10" t="s">
        <v>97</v>
      </c>
      <c r="C1605" s="16">
        <v>9.0E45</v>
      </c>
      <c r="D1605" s="10" t="s">
        <v>278</v>
      </c>
      <c r="E1605" s="11">
        <v>130.0</v>
      </c>
      <c r="F1605" s="10" t="s">
        <v>21</v>
      </c>
      <c r="G1605" s="28">
        <f t="shared" si="1"/>
        <v>2</v>
      </c>
    </row>
    <row r="1606" hidden="1">
      <c r="A1606" s="9">
        <v>44424.0</v>
      </c>
      <c r="B1606" s="10" t="s">
        <v>97</v>
      </c>
      <c r="C1606" s="10" t="s">
        <v>102</v>
      </c>
      <c r="D1606" s="10" t="s">
        <v>286</v>
      </c>
      <c r="E1606" s="11">
        <v>130.0</v>
      </c>
      <c r="F1606" s="10" t="s">
        <v>31</v>
      </c>
      <c r="G1606" s="28">
        <f t="shared" si="1"/>
        <v>2</v>
      </c>
    </row>
    <row r="1607" hidden="1">
      <c r="A1607" s="9">
        <v>44424.0</v>
      </c>
      <c r="B1607" s="10" t="s">
        <v>97</v>
      </c>
      <c r="C1607" s="10">
        <v>8041.0</v>
      </c>
      <c r="D1607" s="10" t="s">
        <v>280</v>
      </c>
      <c r="E1607" s="11">
        <v>280.0</v>
      </c>
      <c r="F1607" s="10" t="s">
        <v>18</v>
      </c>
      <c r="G1607" s="28">
        <f t="shared" si="1"/>
        <v>2</v>
      </c>
    </row>
    <row r="1608" hidden="1">
      <c r="A1608" s="9">
        <v>44424.0</v>
      </c>
      <c r="B1608" s="10" t="s">
        <v>97</v>
      </c>
      <c r="C1608" s="10" t="s">
        <v>103</v>
      </c>
      <c r="D1608" s="10" t="s">
        <v>286</v>
      </c>
      <c r="E1608" s="11">
        <v>130.0</v>
      </c>
      <c r="F1608" s="10" t="s">
        <v>31</v>
      </c>
      <c r="G1608" s="28">
        <f t="shared" si="1"/>
        <v>2</v>
      </c>
    </row>
    <row r="1609" hidden="1">
      <c r="A1609" s="9">
        <v>44424.0</v>
      </c>
      <c r="B1609" s="10" t="s">
        <v>97</v>
      </c>
      <c r="C1609" s="10">
        <v>1641.0</v>
      </c>
      <c r="D1609" s="10" t="s">
        <v>287</v>
      </c>
      <c r="E1609" s="11">
        <v>110.0</v>
      </c>
      <c r="F1609" s="10" t="s">
        <v>31</v>
      </c>
      <c r="G1609" s="28">
        <f t="shared" si="1"/>
        <v>2</v>
      </c>
    </row>
    <row r="1610" hidden="1">
      <c r="A1610" s="9">
        <v>44424.0</v>
      </c>
      <c r="B1610" s="10" t="s">
        <v>97</v>
      </c>
      <c r="C1610" s="10" t="s">
        <v>108</v>
      </c>
      <c r="D1610" s="10" t="s">
        <v>278</v>
      </c>
      <c r="E1610" s="11">
        <v>130.0</v>
      </c>
      <c r="F1610" s="10" t="s">
        <v>21</v>
      </c>
      <c r="G1610" s="28">
        <f t="shared" si="1"/>
        <v>2</v>
      </c>
    </row>
    <row r="1611" hidden="1">
      <c r="A1611" s="9">
        <v>44424.0</v>
      </c>
      <c r="B1611" s="10" t="s">
        <v>97</v>
      </c>
      <c r="C1611" s="10" t="s">
        <v>108</v>
      </c>
      <c r="D1611" s="10" t="s">
        <v>285</v>
      </c>
      <c r="E1611" s="11">
        <v>270.0</v>
      </c>
      <c r="F1611" s="10" t="s">
        <v>18</v>
      </c>
      <c r="G1611" s="28">
        <f t="shared" si="1"/>
        <v>2</v>
      </c>
    </row>
    <row r="1612" hidden="1">
      <c r="A1612" s="9">
        <v>44424.0</v>
      </c>
      <c r="B1612" s="10" t="s">
        <v>97</v>
      </c>
      <c r="C1612" s="10">
        <v>8247.0</v>
      </c>
      <c r="D1612" s="10" t="s">
        <v>287</v>
      </c>
      <c r="E1612" s="11">
        <v>110.0</v>
      </c>
      <c r="F1612" s="10" t="s">
        <v>31</v>
      </c>
      <c r="G1612" s="28">
        <f t="shared" si="1"/>
        <v>2</v>
      </c>
    </row>
    <row r="1613" hidden="1">
      <c r="A1613" s="9">
        <v>44424.0</v>
      </c>
      <c r="B1613" s="10" t="s">
        <v>97</v>
      </c>
      <c r="C1613" s="10" t="s">
        <v>109</v>
      </c>
      <c r="D1613" s="10" t="s">
        <v>280</v>
      </c>
      <c r="E1613" s="11">
        <v>280.0</v>
      </c>
      <c r="F1613" s="10" t="s">
        <v>18</v>
      </c>
      <c r="G1613" s="28">
        <f t="shared" si="1"/>
        <v>2</v>
      </c>
    </row>
    <row r="1614" hidden="1">
      <c r="A1614" s="9">
        <v>44424.0</v>
      </c>
      <c r="B1614" s="10" t="s">
        <v>97</v>
      </c>
      <c r="C1614" s="10" t="s">
        <v>391</v>
      </c>
      <c r="D1614" s="10" t="s">
        <v>285</v>
      </c>
      <c r="E1614" s="11">
        <v>270.0</v>
      </c>
      <c r="F1614" s="10" t="s">
        <v>18</v>
      </c>
      <c r="G1614" s="28">
        <f t="shared" si="1"/>
        <v>2</v>
      </c>
    </row>
    <row r="1615" hidden="1">
      <c r="A1615" s="9">
        <v>44424.0</v>
      </c>
      <c r="B1615" s="10" t="s">
        <v>97</v>
      </c>
      <c r="C1615" s="10" t="s">
        <v>111</v>
      </c>
      <c r="D1615" s="10" t="s">
        <v>288</v>
      </c>
      <c r="E1615" s="11">
        <v>280.0</v>
      </c>
      <c r="F1615" s="10" t="s">
        <v>14</v>
      </c>
      <c r="G1615" s="28">
        <f t="shared" si="1"/>
        <v>2</v>
      </c>
    </row>
    <row r="1616" hidden="1">
      <c r="A1616" s="9">
        <v>44424.0</v>
      </c>
      <c r="B1616" s="10" t="s">
        <v>97</v>
      </c>
      <c r="C1616" s="10" t="s">
        <v>208</v>
      </c>
      <c r="D1616" s="10" t="s">
        <v>278</v>
      </c>
      <c r="E1616" s="11">
        <v>130.0</v>
      </c>
      <c r="F1616" s="10" t="s">
        <v>21</v>
      </c>
      <c r="G1616" s="28">
        <f t="shared" si="1"/>
        <v>2</v>
      </c>
    </row>
    <row r="1617" hidden="1">
      <c r="A1617" s="9">
        <v>44424.0</v>
      </c>
      <c r="B1617" s="10" t="s">
        <v>97</v>
      </c>
      <c r="C1617" s="10" t="s">
        <v>173</v>
      </c>
      <c r="D1617" s="10" t="s">
        <v>282</v>
      </c>
      <c r="E1617" s="11">
        <v>200.0</v>
      </c>
      <c r="F1617" s="10" t="s">
        <v>14</v>
      </c>
      <c r="G1617" s="28">
        <f t="shared" si="1"/>
        <v>2</v>
      </c>
    </row>
    <row r="1618" hidden="1">
      <c r="A1618" s="9">
        <v>44424.0</v>
      </c>
      <c r="B1618" s="10" t="s">
        <v>97</v>
      </c>
      <c r="C1618" s="10" t="s">
        <v>210</v>
      </c>
      <c r="D1618" s="10" t="s">
        <v>286</v>
      </c>
      <c r="E1618" s="11">
        <v>130.0</v>
      </c>
      <c r="F1618" s="10" t="s">
        <v>31</v>
      </c>
      <c r="G1618" s="28">
        <f t="shared" si="1"/>
        <v>2</v>
      </c>
    </row>
    <row r="1619" hidden="1">
      <c r="A1619" s="9">
        <v>44424.0</v>
      </c>
      <c r="B1619" s="10" t="s">
        <v>97</v>
      </c>
      <c r="C1619" s="10" t="s">
        <v>335</v>
      </c>
      <c r="D1619" s="10" t="s">
        <v>285</v>
      </c>
      <c r="E1619" s="11">
        <v>270.0</v>
      </c>
      <c r="F1619" s="10" t="s">
        <v>18</v>
      </c>
      <c r="G1619" s="28">
        <f t="shared" si="1"/>
        <v>2</v>
      </c>
    </row>
    <row r="1620" hidden="1">
      <c r="A1620" s="9">
        <v>44424.0</v>
      </c>
      <c r="B1620" s="10" t="s">
        <v>114</v>
      </c>
      <c r="C1620" s="10">
        <v>5043.0</v>
      </c>
      <c r="D1620" s="10" t="s">
        <v>277</v>
      </c>
      <c r="E1620" s="11">
        <v>350.0</v>
      </c>
      <c r="F1620" s="10" t="s">
        <v>14</v>
      </c>
      <c r="G1620" s="28">
        <f t="shared" si="1"/>
        <v>2</v>
      </c>
    </row>
    <row r="1621" hidden="1">
      <c r="A1621" s="9">
        <v>44424.0</v>
      </c>
      <c r="B1621" s="10" t="s">
        <v>114</v>
      </c>
      <c r="C1621" s="10">
        <v>5043.0</v>
      </c>
      <c r="D1621" s="10" t="s">
        <v>279</v>
      </c>
      <c r="E1621" s="11">
        <v>170.0</v>
      </c>
      <c r="F1621" s="10" t="s">
        <v>12</v>
      </c>
      <c r="G1621" s="28">
        <f t="shared" si="1"/>
        <v>2</v>
      </c>
    </row>
    <row r="1622" hidden="1">
      <c r="A1622" s="9">
        <v>44424.0</v>
      </c>
      <c r="B1622" s="10" t="s">
        <v>114</v>
      </c>
      <c r="C1622" s="10">
        <v>5043.0</v>
      </c>
      <c r="D1622" s="10" t="s">
        <v>287</v>
      </c>
      <c r="E1622" s="11">
        <v>110.0</v>
      </c>
      <c r="F1622" s="10" t="s">
        <v>31</v>
      </c>
      <c r="G1622" s="28">
        <f t="shared" si="1"/>
        <v>2</v>
      </c>
    </row>
    <row r="1623" hidden="1">
      <c r="A1623" s="9">
        <v>44424.0</v>
      </c>
      <c r="B1623" s="10" t="s">
        <v>115</v>
      </c>
      <c r="C1623" s="10" t="s">
        <v>174</v>
      </c>
      <c r="D1623" s="10" t="s">
        <v>286</v>
      </c>
      <c r="E1623" s="11">
        <v>130.0</v>
      </c>
      <c r="F1623" s="10" t="s">
        <v>31</v>
      </c>
      <c r="G1623" s="28">
        <f t="shared" si="1"/>
        <v>2</v>
      </c>
    </row>
    <row r="1624" hidden="1">
      <c r="A1624" s="9">
        <v>44424.0</v>
      </c>
      <c r="B1624" s="10" t="s">
        <v>115</v>
      </c>
      <c r="C1624" s="10">
        <v>9645.0</v>
      </c>
      <c r="D1624" s="10" t="s">
        <v>278</v>
      </c>
      <c r="E1624" s="11">
        <v>130.0</v>
      </c>
      <c r="F1624" s="10" t="s">
        <v>21</v>
      </c>
      <c r="G1624" s="28">
        <f t="shared" si="1"/>
        <v>2</v>
      </c>
    </row>
    <row r="1625" hidden="1">
      <c r="A1625" s="9">
        <v>44424.0</v>
      </c>
      <c r="B1625" s="10" t="s">
        <v>115</v>
      </c>
      <c r="C1625" s="10" t="s">
        <v>118</v>
      </c>
      <c r="D1625" s="10" t="s">
        <v>278</v>
      </c>
      <c r="E1625" s="11">
        <v>130.0</v>
      </c>
      <c r="F1625" s="10" t="s">
        <v>21</v>
      </c>
      <c r="G1625" s="28">
        <f t="shared" si="1"/>
        <v>2</v>
      </c>
    </row>
    <row r="1626" hidden="1">
      <c r="A1626" s="9">
        <v>44424.0</v>
      </c>
      <c r="B1626" s="10" t="s">
        <v>115</v>
      </c>
      <c r="C1626" s="10" t="s">
        <v>120</v>
      </c>
      <c r="D1626" s="10" t="s">
        <v>284</v>
      </c>
      <c r="E1626" s="11">
        <v>140.0</v>
      </c>
      <c r="F1626" s="10" t="s">
        <v>12</v>
      </c>
      <c r="G1626" s="28">
        <f t="shared" si="1"/>
        <v>2</v>
      </c>
    </row>
    <row r="1627" hidden="1">
      <c r="A1627" s="9">
        <v>44424.0</v>
      </c>
      <c r="B1627" s="10" t="s">
        <v>122</v>
      </c>
      <c r="C1627" s="10" t="s">
        <v>241</v>
      </c>
      <c r="D1627" s="10" t="s">
        <v>285</v>
      </c>
      <c r="E1627" s="11">
        <v>270.0</v>
      </c>
      <c r="F1627" s="10" t="s">
        <v>18</v>
      </c>
      <c r="G1627" s="28">
        <f t="shared" si="1"/>
        <v>2</v>
      </c>
    </row>
    <row r="1628" hidden="1">
      <c r="A1628" s="9">
        <v>44424.0</v>
      </c>
      <c r="B1628" s="10" t="s">
        <v>122</v>
      </c>
      <c r="C1628" s="10" t="s">
        <v>123</v>
      </c>
      <c r="D1628" s="10" t="s">
        <v>279</v>
      </c>
      <c r="E1628" s="11">
        <v>170.0</v>
      </c>
      <c r="F1628" s="10" t="s">
        <v>12</v>
      </c>
      <c r="G1628" s="28">
        <f t="shared" si="1"/>
        <v>2</v>
      </c>
    </row>
    <row r="1629" hidden="1">
      <c r="A1629" s="9">
        <v>44424.0</v>
      </c>
      <c r="B1629" s="10" t="s">
        <v>122</v>
      </c>
      <c r="C1629" s="10" t="s">
        <v>124</v>
      </c>
      <c r="D1629" s="10" t="s">
        <v>284</v>
      </c>
      <c r="E1629" s="11">
        <v>140.0</v>
      </c>
      <c r="F1629" s="10" t="s">
        <v>12</v>
      </c>
      <c r="G1629" s="28">
        <f t="shared" si="1"/>
        <v>2</v>
      </c>
    </row>
    <row r="1630" hidden="1">
      <c r="A1630" s="9">
        <v>44424.0</v>
      </c>
      <c r="B1630" s="10" t="s">
        <v>122</v>
      </c>
      <c r="C1630" s="16">
        <v>9.0E49</v>
      </c>
      <c r="D1630" s="10" t="s">
        <v>278</v>
      </c>
      <c r="E1630" s="11">
        <v>130.0</v>
      </c>
      <c r="F1630" s="10" t="s">
        <v>21</v>
      </c>
      <c r="G1630" s="28">
        <f t="shared" si="1"/>
        <v>2</v>
      </c>
    </row>
    <row r="1631" hidden="1">
      <c r="A1631" s="9">
        <v>44424.0</v>
      </c>
      <c r="B1631" s="10" t="s">
        <v>122</v>
      </c>
      <c r="C1631" s="10" t="s">
        <v>179</v>
      </c>
      <c r="D1631" s="10" t="s">
        <v>278</v>
      </c>
      <c r="E1631" s="11">
        <v>130.0</v>
      </c>
      <c r="F1631" s="10" t="s">
        <v>21</v>
      </c>
      <c r="G1631" s="28">
        <f t="shared" si="1"/>
        <v>2</v>
      </c>
    </row>
    <row r="1632" hidden="1">
      <c r="A1632" s="9">
        <v>44424.0</v>
      </c>
      <c r="B1632" s="10" t="s">
        <v>122</v>
      </c>
      <c r="C1632" s="10" t="s">
        <v>125</v>
      </c>
      <c r="D1632" s="10" t="s">
        <v>288</v>
      </c>
      <c r="E1632" s="11">
        <v>280.0</v>
      </c>
      <c r="F1632" s="10" t="s">
        <v>14</v>
      </c>
      <c r="G1632" s="28">
        <f t="shared" si="1"/>
        <v>2</v>
      </c>
    </row>
    <row r="1633" hidden="1">
      <c r="A1633" s="9">
        <v>44424.0</v>
      </c>
      <c r="B1633" s="10" t="s">
        <v>15</v>
      </c>
      <c r="C1633" s="10" t="s">
        <v>130</v>
      </c>
      <c r="D1633" s="10" t="s">
        <v>279</v>
      </c>
      <c r="E1633" s="11">
        <v>170.0</v>
      </c>
      <c r="F1633" s="10" t="s">
        <v>12</v>
      </c>
      <c r="G1633" s="28">
        <f t="shared" si="1"/>
        <v>2</v>
      </c>
    </row>
    <row r="1634" hidden="1">
      <c r="A1634" s="9">
        <v>44424.0</v>
      </c>
      <c r="B1634" s="10" t="s">
        <v>15</v>
      </c>
      <c r="C1634" s="10" t="s">
        <v>130</v>
      </c>
      <c r="D1634" s="10" t="s">
        <v>285</v>
      </c>
      <c r="E1634" s="11">
        <v>270.0</v>
      </c>
      <c r="F1634" s="10" t="s">
        <v>18</v>
      </c>
      <c r="G1634" s="28">
        <f t="shared" si="1"/>
        <v>2</v>
      </c>
    </row>
    <row r="1635" hidden="1">
      <c r="A1635" s="9">
        <v>44424.0</v>
      </c>
      <c r="B1635" s="10" t="s">
        <v>15</v>
      </c>
      <c r="C1635" s="10" t="s">
        <v>132</v>
      </c>
      <c r="D1635" s="10" t="s">
        <v>292</v>
      </c>
      <c r="E1635" s="11">
        <v>60.0</v>
      </c>
      <c r="F1635" s="10" t="s">
        <v>31</v>
      </c>
      <c r="G1635" s="28">
        <f t="shared" si="1"/>
        <v>2</v>
      </c>
    </row>
    <row r="1636" hidden="1">
      <c r="A1636" s="9">
        <v>44424.0</v>
      </c>
      <c r="B1636" s="10" t="s">
        <v>15</v>
      </c>
      <c r="C1636" s="16">
        <v>5.0E49</v>
      </c>
      <c r="D1636" s="10" t="s">
        <v>287</v>
      </c>
      <c r="E1636" s="11">
        <v>110.0</v>
      </c>
      <c r="F1636" s="10" t="s">
        <v>31</v>
      </c>
      <c r="G1636" s="28">
        <f t="shared" si="1"/>
        <v>2</v>
      </c>
    </row>
    <row r="1637" hidden="1">
      <c r="A1637" s="9">
        <v>44424.0</v>
      </c>
      <c r="B1637" s="10" t="s">
        <v>15</v>
      </c>
      <c r="C1637" s="16">
        <v>5.0E49</v>
      </c>
      <c r="D1637" s="10" t="s">
        <v>288</v>
      </c>
      <c r="E1637" s="11">
        <v>280.0</v>
      </c>
      <c r="F1637" s="10" t="s">
        <v>14</v>
      </c>
      <c r="G1637" s="28">
        <f t="shared" si="1"/>
        <v>2</v>
      </c>
    </row>
    <row r="1638" hidden="1">
      <c r="A1638" s="9">
        <v>44424.0</v>
      </c>
      <c r="B1638" s="10" t="s">
        <v>15</v>
      </c>
      <c r="C1638" s="10" t="s">
        <v>134</v>
      </c>
      <c r="D1638" s="10" t="s">
        <v>288</v>
      </c>
      <c r="E1638" s="11">
        <v>280.0</v>
      </c>
      <c r="F1638" s="10" t="s">
        <v>14</v>
      </c>
      <c r="G1638" s="28">
        <f t="shared" si="1"/>
        <v>2</v>
      </c>
    </row>
    <row r="1639" hidden="1">
      <c r="A1639" s="9">
        <v>44424.0</v>
      </c>
      <c r="B1639" s="10" t="s">
        <v>15</v>
      </c>
      <c r="C1639" s="10" t="s">
        <v>219</v>
      </c>
      <c r="D1639" s="10" t="s">
        <v>278</v>
      </c>
      <c r="E1639" s="11">
        <v>130.0</v>
      </c>
      <c r="F1639" s="10" t="s">
        <v>21</v>
      </c>
      <c r="G1639" s="28">
        <f t="shared" si="1"/>
        <v>2</v>
      </c>
    </row>
    <row r="1640" hidden="1">
      <c r="A1640" s="9">
        <v>44424.0</v>
      </c>
      <c r="B1640" s="10" t="s">
        <v>15</v>
      </c>
      <c r="C1640" s="10">
        <v>4645.0</v>
      </c>
      <c r="D1640" s="10" t="s">
        <v>282</v>
      </c>
      <c r="E1640" s="11">
        <v>200.0</v>
      </c>
      <c r="F1640" s="10" t="s">
        <v>14</v>
      </c>
      <c r="G1640" s="28">
        <f t="shared" si="1"/>
        <v>2</v>
      </c>
    </row>
    <row r="1641" hidden="1">
      <c r="A1641" s="9">
        <v>44424.0</v>
      </c>
      <c r="B1641" s="10" t="s">
        <v>15</v>
      </c>
      <c r="C1641" s="10" t="s">
        <v>136</v>
      </c>
      <c r="D1641" s="10" t="s">
        <v>277</v>
      </c>
      <c r="E1641" s="11">
        <v>350.0</v>
      </c>
      <c r="F1641" s="10" t="s">
        <v>14</v>
      </c>
      <c r="G1641" s="28">
        <f t="shared" si="1"/>
        <v>2</v>
      </c>
    </row>
    <row r="1642" hidden="1">
      <c r="A1642" s="9">
        <v>44424.0</v>
      </c>
      <c r="B1642" s="10" t="s">
        <v>15</v>
      </c>
      <c r="C1642" s="10" t="s">
        <v>137</v>
      </c>
      <c r="D1642" s="10" t="s">
        <v>284</v>
      </c>
      <c r="E1642" s="11">
        <v>140.0</v>
      </c>
      <c r="F1642" s="10" t="s">
        <v>12</v>
      </c>
      <c r="G1642" s="28">
        <f t="shared" si="1"/>
        <v>2</v>
      </c>
    </row>
    <row r="1643" hidden="1">
      <c r="A1643" s="9">
        <v>44424.0</v>
      </c>
      <c r="B1643" s="10" t="s">
        <v>15</v>
      </c>
      <c r="C1643" s="10" t="s">
        <v>185</v>
      </c>
      <c r="D1643" s="10" t="s">
        <v>278</v>
      </c>
      <c r="E1643" s="11">
        <v>130.0</v>
      </c>
      <c r="F1643" s="10" t="s">
        <v>21</v>
      </c>
      <c r="G1643" s="28">
        <f t="shared" si="1"/>
        <v>2</v>
      </c>
    </row>
    <row r="1644" hidden="1">
      <c r="A1644" s="9">
        <v>44424.0</v>
      </c>
      <c r="B1644" s="10" t="s">
        <v>15</v>
      </c>
      <c r="C1644" s="10" t="s">
        <v>185</v>
      </c>
      <c r="D1644" s="10" t="s">
        <v>284</v>
      </c>
      <c r="E1644" s="11">
        <v>140.0</v>
      </c>
      <c r="F1644" s="10" t="s">
        <v>12</v>
      </c>
      <c r="G1644" s="28">
        <f t="shared" si="1"/>
        <v>2</v>
      </c>
    </row>
    <row r="1645" hidden="1">
      <c r="A1645" s="9">
        <v>44424.0</v>
      </c>
      <c r="B1645" s="10" t="s">
        <v>16</v>
      </c>
      <c r="C1645" s="16">
        <v>3.0E45</v>
      </c>
      <c r="D1645" s="10" t="s">
        <v>280</v>
      </c>
      <c r="E1645" s="11">
        <v>280.0</v>
      </c>
      <c r="F1645" s="10" t="s">
        <v>18</v>
      </c>
      <c r="G1645" s="28">
        <f t="shared" si="1"/>
        <v>2</v>
      </c>
    </row>
    <row r="1646" hidden="1">
      <c r="A1646" s="9">
        <v>44424.0</v>
      </c>
      <c r="B1646" s="10" t="s">
        <v>16</v>
      </c>
      <c r="C1646" s="16">
        <v>3.0E45</v>
      </c>
      <c r="D1646" s="10" t="s">
        <v>278</v>
      </c>
      <c r="E1646" s="11">
        <v>130.0</v>
      </c>
      <c r="F1646" s="10" t="s">
        <v>21</v>
      </c>
      <c r="G1646" s="28">
        <f t="shared" si="1"/>
        <v>2</v>
      </c>
    </row>
    <row r="1647" hidden="1">
      <c r="A1647" s="9">
        <v>44424.0</v>
      </c>
      <c r="B1647" s="10" t="s">
        <v>16</v>
      </c>
      <c r="C1647" s="10" t="s">
        <v>392</v>
      </c>
      <c r="D1647" s="10" t="s">
        <v>280</v>
      </c>
      <c r="E1647" s="11">
        <v>280.0</v>
      </c>
      <c r="F1647" s="10" t="s">
        <v>18</v>
      </c>
      <c r="G1647" s="28">
        <f t="shared" si="1"/>
        <v>2</v>
      </c>
    </row>
    <row r="1648" hidden="1">
      <c r="A1648" s="9">
        <v>44424.0</v>
      </c>
      <c r="B1648" s="10" t="s">
        <v>16</v>
      </c>
      <c r="C1648" s="10">
        <v>6447.0</v>
      </c>
      <c r="D1648" s="10" t="s">
        <v>287</v>
      </c>
      <c r="E1648" s="11">
        <v>110.0</v>
      </c>
      <c r="F1648" s="10" t="s">
        <v>31</v>
      </c>
      <c r="G1648" s="28">
        <f t="shared" si="1"/>
        <v>2</v>
      </c>
    </row>
    <row r="1649" hidden="1">
      <c r="A1649" s="9">
        <v>44424.0</v>
      </c>
      <c r="B1649" s="10" t="s">
        <v>16</v>
      </c>
      <c r="C1649" s="10" t="s">
        <v>191</v>
      </c>
      <c r="D1649" s="10" t="s">
        <v>280</v>
      </c>
      <c r="E1649" s="11">
        <v>280.0</v>
      </c>
      <c r="F1649" s="10" t="s">
        <v>18</v>
      </c>
      <c r="G1649" s="28">
        <f t="shared" si="1"/>
        <v>2</v>
      </c>
    </row>
    <row r="1650" hidden="1">
      <c r="A1650" s="9">
        <v>44424.0</v>
      </c>
      <c r="B1650" s="10" t="s">
        <v>16</v>
      </c>
      <c r="C1650" s="10" t="s">
        <v>67</v>
      </c>
      <c r="D1650" s="10" t="s">
        <v>278</v>
      </c>
      <c r="E1650" s="11">
        <v>130.0</v>
      </c>
      <c r="F1650" s="10" t="s">
        <v>21</v>
      </c>
      <c r="G1650" s="28">
        <f t="shared" si="1"/>
        <v>2</v>
      </c>
    </row>
    <row r="1651" hidden="1">
      <c r="A1651" s="9">
        <v>44424.0</v>
      </c>
      <c r="B1651" s="10" t="s">
        <v>69</v>
      </c>
      <c r="C1651" s="10" t="s">
        <v>71</v>
      </c>
      <c r="D1651" s="10" t="s">
        <v>284</v>
      </c>
      <c r="E1651" s="11">
        <v>140.0</v>
      </c>
      <c r="F1651" s="10" t="s">
        <v>12</v>
      </c>
      <c r="G1651" s="28">
        <f t="shared" si="1"/>
        <v>2</v>
      </c>
    </row>
    <row r="1652" hidden="1">
      <c r="A1652" s="9">
        <v>44424.0</v>
      </c>
      <c r="B1652" s="10" t="s">
        <v>69</v>
      </c>
      <c r="C1652" s="10" t="s">
        <v>72</v>
      </c>
      <c r="D1652" s="10" t="s">
        <v>288</v>
      </c>
      <c r="E1652" s="11">
        <v>280.0</v>
      </c>
      <c r="F1652" s="10" t="s">
        <v>14</v>
      </c>
      <c r="G1652" s="28">
        <f t="shared" si="1"/>
        <v>2</v>
      </c>
    </row>
    <row r="1653" hidden="1">
      <c r="A1653" s="9">
        <v>44424.0</v>
      </c>
      <c r="B1653" s="10" t="s">
        <v>69</v>
      </c>
      <c r="C1653" s="10" t="s">
        <v>195</v>
      </c>
      <c r="D1653" s="10" t="s">
        <v>278</v>
      </c>
      <c r="E1653" s="11">
        <v>130.0</v>
      </c>
      <c r="F1653" s="10" t="s">
        <v>21</v>
      </c>
      <c r="G1653" s="28">
        <f t="shared" si="1"/>
        <v>2</v>
      </c>
    </row>
    <row r="1654" hidden="1">
      <c r="A1654" s="9">
        <v>44424.0</v>
      </c>
      <c r="B1654" s="10" t="s">
        <v>69</v>
      </c>
      <c r="C1654" s="10" t="s">
        <v>73</v>
      </c>
      <c r="D1654" s="10" t="s">
        <v>286</v>
      </c>
      <c r="E1654" s="11">
        <v>130.0</v>
      </c>
      <c r="F1654" s="10" t="s">
        <v>31</v>
      </c>
      <c r="G1654" s="28">
        <f t="shared" si="1"/>
        <v>2</v>
      </c>
    </row>
    <row r="1655" hidden="1">
      <c r="A1655" s="9">
        <v>44424.0</v>
      </c>
      <c r="B1655" s="10" t="s">
        <v>69</v>
      </c>
      <c r="C1655" s="10">
        <v>2340.0</v>
      </c>
      <c r="D1655" s="10" t="s">
        <v>285</v>
      </c>
      <c r="E1655" s="11">
        <v>270.0</v>
      </c>
      <c r="F1655" s="10" t="s">
        <v>18</v>
      </c>
      <c r="G1655" s="28">
        <f t="shared" si="1"/>
        <v>2</v>
      </c>
    </row>
    <row r="1656" hidden="1">
      <c r="A1656" s="9">
        <v>44424.0</v>
      </c>
      <c r="B1656" s="10" t="s">
        <v>69</v>
      </c>
      <c r="C1656" s="10">
        <v>7447.0</v>
      </c>
      <c r="D1656" s="10" t="s">
        <v>288</v>
      </c>
      <c r="E1656" s="11">
        <v>280.0</v>
      </c>
      <c r="F1656" s="10" t="s">
        <v>14</v>
      </c>
      <c r="G1656" s="28">
        <f t="shared" si="1"/>
        <v>2</v>
      </c>
    </row>
    <row r="1657" hidden="1">
      <c r="A1657" s="9">
        <v>44424.0</v>
      </c>
      <c r="B1657" s="10" t="s">
        <v>69</v>
      </c>
      <c r="C1657" s="10">
        <v>5649.0</v>
      </c>
      <c r="D1657" s="10" t="s">
        <v>278</v>
      </c>
      <c r="E1657" s="11">
        <v>130.0</v>
      </c>
      <c r="F1657" s="10" t="s">
        <v>21</v>
      </c>
      <c r="G1657" s="28">
        <f t="shared" si="1"/>
        <v>2</v>
      </c>
    </row>
    <row r="1658" hidden="1">
      <c r="A1658" s="9">
        <v>44424.0</v>
      </c>
      <c r="B1658" s="10" t="s">
        <v>69</v>
      </c>
      <c r="C1658" s="10">
        <v>5649.0</v>
      </c>
      <c r="D1658" s="10" t="s">
        <v>285</v>
      </c>
      <c r="E1658" s="11">
        <v>270.0</v>
      </c>
      <c r="F1658" s="10" t="s">
        <v>18</v>
      </c>
      <c r="G1658" s="28">
        <f t="shared" si="1"/>
        <v>2</v>
      </c>
    </row>
    <row r="1659" hidden="1">
      <c r="A1659" s="9">
        <v>44424.0</v>
      </c>
      <c r="B1659" s="10" t="s">
        <v>69</v>
      </c>
      <c r="C1659" s="10" t="s">
        <v>148</v>
      </c>
      <c r="D1659" s="10" t="s">
        <v>279</v>
      </c>
      <c r="E1659" s="11">
        <v>170.0</v>
      </c>
      <c r="F1659" s="10" t="s">
        <v>12</v>
      </c>
      <c r="G1659" s="28">
        <f t="shared" si="1"/>
        <v>2</v>
      </c>
    </row>
    <row r="1660" hidden="1">
      <c r="A1660" s="9">
        <v>44424.0</v>
      </c>
      <c r="B1660" s="10" t="s">
        <v>69</v>
      </c>
      <c r="C1660" s="10">
        <v>9045.0</v>
      </c>
      <c r="D1660" s="10" t="s">
        <v>278</v>
      </c>
      <c r="E1660" s="11">
        <v>130.0</v>
      </c>
      <c r="F1660" s="10" t="s">
        <v>21</v>
      </c>
      <c r="G1660" s="28">
        <f t="shared" si="1"/>
        <v>2</v>
      </c>
    </row>
    <row r="1661" hidden="1">
      <c r="A1661" s="9">
        <v>44424.0</v>
      </c>
      <c r="B1661" s="10" t="s">
        <v>69</v>
      </c>
      <c r="C1661" s="10" t="s">
        <v>75</v>
      </c>
      <c r="D1661" s="10" t="s">
        <v>278</v>
      </c>
      <c r="E1661" s="11">
        <v>130.0</v>
      </c>
      <c r="F1661" s="10" t="s">
        <v>21</v>
      </c>
      <c r="G1661" s="28">
        <f t="shared" si="1"/>
        <v>2</v>
      </c>
    </row>
    <row r="1662" hidden="1">
      <c r="A1662" s="9">
        <v>44424.0</v>
      </c>
      <c r="B1662" s="10" t="s">
        <v>69</v>
      </c>
      <c r="C1662" s="10" t="s">
        <v>196</v>
      </c>
      <c r="D1662" s="10" t="s">
        <v>280</v>
      </c>
      <c r="E1662" s="11">
        <v>280.0</v>
      </c>
      <c r="F1662" s="10" t="s">
        <v>18</v>
      </c>
      <c r="G1662" s="28">
        <f t="shared" si="1"/>
        <v>2</v>
      </c>
    </row>
    <row r="1663" hidden="1">
      <c r="A1663" s="9">
        <v>44424.0</v>
      </c>
      <c r="B1663" s="10" t="s">
        <v>69</v>
      </c>
      <c r="C1663" s="10" t="s">
        <v>77</v>
      </c>
      <c r="D1663" s="10" t="s">
        <v>277</v>
      </c>
      <c r="E1663" s="11">
        <v>350.0</v>
      </c>
      <c r="F1663" s="10" t="s">
        <v>14</v>
      </c>
      <c r="G1663" s="28">
        <f t="shared" si="1"/>
        <v>2</v>
      </c>
    </row>
    <row r="1664" hidden="1">
      <c r="A1664" s="9">
        <v>44424.0</v>
      </c>
      <c r="B1664" s="10" t="s">
        <v>69</v>
      </c>
      <c r="C1664" s="10" t="s">
        <v>78</v>
      </c>
      <c r="D1664" s="10" t="s">
        <v>278</v>
      </c>
      <c r="E1664" s="11">
        <v>130.0</v>
      </c>
      <c r="F1664" s="10" t="s">
        <v>21</v>
      </c>
      <c r="G1664" s="28">
        <f t="shared" si="1"/>
        <v>2</v>
      </c>
    </row>
    <row r="1665" hidden="1">
      <c r="A1665" s="9">
        <v>44424.0</v>
      </c>
      <c r="B1665" s="10" t="s">
        <v>69</v>
      </c>
      <c r="C1665" s="10" t="s">
        <v>79</v>
      </c>
      <c r="D1665" s="10" t="s">
        <v>277</v>
      </c>
      <c r="E1665" s="11">
        <v>350.0</v>
      </c>
      <c r="F1665" s="10" t="s">
        <v>14</v>
      </c>
      <c r="G1665" s="28">
        <f t="shared" si="1"/>
        <v>2</v>
      </c>
    </row>
    <row r="1666" hidden="1">
      <c r="A1666" s="9">
        <v>44424.0</v>
      </c>
      <c r="B1666" s="10" t="s">
        <v>69</v>
      </c>
      <c r="C1666" s="10" t="s">
        <v>80</v>
      </c>
      <c r="D1666" s="10" t="s">
        <v>280</v>
      </c>
      <c r="E1666" s="11">
        <v>280.0</v>
      </c>
      <c r="F1666" s="10" t="s">
        <v>18</v>
      </c>
      <c r="G1666" s="28">
        <f t="shared" si="1"/>
        <v>2</v>
      </c>
    </row>
    <row r="1667" hidden="1">
      <c r="A1667" s="9">
        <v>44424.0</v>
      </c>
      <c r="B1667" s="10" t="s">
        <v>69</v>
      </c>
      <c r="C1667" s="10" t="s">
        <v>252</v>
      </c>
      <c r="D1667" s="10" t="s">
        <v>286</v>
      </c>
      <c r="E1667" s="11">
        <v>130.0</v>
      </c>
      <c r="F1667" s="10" t="s">
        <v>31</v>
      </c>
      <c r="G1667" s="28">
        <f t="shared" si="1"/>
        <v>2</v>
      </c>
    </row>
    <row r="1668" hidden="1">
      <c r="A1668" s="9">
        <v>44424.0</v>
      </c>
      <c r="B1668" s="10" t="s">
        <v>69</v>
      </c>
      <c r="C1668" s="10" t="s">
        <v>81</v>
      </c>
      <c r="D1668" s="10" t="s">
        <v>277</v>
      </c>
      <c r="E1668" s="11">
        <v>350.0</v>
      </c>
      <c r="F1668" s="10" t="s">
        <v>14</v>
      </c>
      <c r="G1668" s="28">
        <f t="shared" si="1"/>
        <v>2</v>
      </c>
    </row>
    <row r="1669" hidden="1">
      <c r="A1669" s="9">
        <v>44424.0</v>
      </c>
      <c r="B1669" s="10" t="s">
        <v>69</v>
      </c>
      <c r="C1669" s="10" t="s">
        <v>82</v>
      </c>
      <c r="D1669" s="10" t="s">
        <v>288</v>
      </c>
      <c r="E1669" s="11">
        <v>280.0</v>
      </c>
      <c r="F1669" s="10" t="s">
        <v>14</v>
      </c>
      <c r="G1669" s="28">
        <f t="shared" si="1"/>
        <v>2</v>
      </c>
    </row>
    <row r="1670" hidden="1">
      <c r="A1670" s="9">
        <v>44424.0</v>
      </c>
      <c r="B1670" s="10" t="s">
        <v>69</v>
      </c>
      <c r="C1670" s="10" t="s">
        <v>83</v>
      </c>
      <c r="D1670" s="10" t="s">
        <v>282</v>
      </c>
      <c r="E1670" s="11">
        <v>200.0</v>
      </c>
      <c r="F1670" s="10" t="s">
        <v>14</v>
      </c>
      <c r="G1670" s="28">
        <f t="shared" si="1"/>
        <v>2</v>
      </c>
    </row>
    <row r="1671" hidden="1">
      <c r="A1671" s="9">
        <v>44424.0</v>
      </c>
      <c r="B1671" s="10" t="s">
        <v>69</v>
      </c>
      <c r="C1671" s="10" t="s">
        <v>84</v>
      </c>
      <c r="D1671" s="10" t="s">
        <v>284</v>
      </c>
      <c r="E1671" s="11">
        <v>140.0</v>
      </c>
      <c r="F1671" s="10" t="s">
        <v>12</v>
      </c>
      <c r="G1671" s="28">
        <f t="shared" si="1"/>
        <v>2</v>
      </c>
    </row>
    <row r="1672" hidden="1">
      <c r="A1672" s="9">
        <v>44424.0</v>
      </c>
      <c r="B1672" s="10" t="s">
        <v>69</v>
      </c>
      <c r="C1672" s="10" t="s">
        <v>85</v>
      </c>
      <c r="D1672" s="10" t="s">
        <v>284</v>
      </c>
      <c r="E1672" s="11">
        <v>140.0</v>
      </c>
      <c r="F1672" s="10" t="s">
        <v>12</v>
      </c>
      <c r="G1672" s="28">
        <f t="shared" si="1"/>
        <v>2</v>
      </c>
    </row>
    <row r="1673" hidden="1">
      <c r="A1673" s="9">
        <v>44424.0</v>
      </c>
      <c r="B1673" s="10" t="s">
        <v>69</v>
      </c>
      <c r="C1673" s="10" t="s">
        <v>87</v>
      </c>
      <c r="D1673" s="10" t="s">
        <v>278</v>
      </c>
      <c r="E1673" s="11">
        <v>130.0</v>
      </c>
      <c r="F1673" s="10" t="s">
        <v>21</v>
      </c>
      <c r="G1673" s="28">
        <f t="shared" si="1"/>
        <v>2</v>
      </c>
    </row>
    <row r="1674" hidden="1">
      <c r="A1674" s="9">
        <v>44424.0</v>
      </c>
      <c r="B1674" s="10" t="s">
        <v>69</v>
      </c>
      <c r="C1674" s="10" t="s">
        <v>88</v>
      </c>
      <c r="D1674" s="10" t="s">
        <v>285</v>
      </c>
      <c r="E1674" s="11">
        <v>270.0</v>
      </c>
      <c r="F1674" s="10" t="s">
        <v>18</v>
      </c>
      <c r="G1674" s="28">
        <f t="shared" si="1"/>
        <v>2</v>
      </c>
    </row>
    <row r="1675" hidden="1">
      <c r="A1675" s="9">
        <v>44424.0</v>
      </c>
      <c r="B1675" s="10" t="s">
        <v>69</v>
      </c>
      <c r="C1675" s="10" t="s">
        <v>89</v>
      </c>
      <c r="D1675" s="10" t="s">
        <v>278</v>
      </c>
      <c r="E1675" s="11">
        <v>130.0</v>
      </c>
      <c r="F1675" s="10" t="s">
        <v>21</v>
      </c>
      <c r="G1675" s="28">
        <f t="shared" si="1"/>
        <v>2</v>
      </c>
    </row>
    <row r="1676" hidden="1">
      <c r="A1676" s="9">
        <v>44424.0</v>
      </c>
      <c r="B1676" s="10" t="s">
        <v>69</v>
      </c>
      <c r="C1676" s="10" t="s">
        <v>91</v>
      </c>
      <c r="D1676" s="10" t="s">
        <v>284</v>
      </c>
      <c r="E1676" s="11">
        <v>140.0</v>
      </c>
      <c r="F1676" s="10" t="s">
        <v>12</v>
      </c>
      <c r="G1676" s="28">
        <f t="shared" si="1"/>
        <v>2</v>
      </c>
    </row>
    <row r="1677" hidden="1">
      <c r="A1677" s="9">
        <v>44427.0</v>
      </c>
      <c r="B1677" s="10" t="s">
        <v>23</v>
      </c>
      <c r="C1677" s="10" t="s">
        <v>32</v>
      </c>
      <c r="D1677" s="10" t="s">
        <v>393</v>
      </c>
      <c r="E1677" s="11">
        <v>260.0</v>
      </c>
      <c r="F1677" s="10" t="s">
        <v>394</v>
      </c>
      <c r="G1677" s="28">
        <f t="shared" si="1"/>
        <v>5</v>
      </c>
    </row>
    <row r="1678" hidden="1">
      <c r="A1678" s="9">
        <v>44427.0</v>
      </c>
      <c r="B1678" s="10" t="s">
        <v>23</v>
      </c>
      <c r="C1678" s="10" t="s">
        <v>327</v>
      </c>
      <c r="D1678" s="10" t="s">
        <v>395</v>
      </c>
      <c r="E1678" s="11">
        <v>250.0</v>
      </c>
      <c r="F1678" s="10" t="s">
        <v>394</v>
      </c>
      <c r="G1678" s="28">
        <f t="shared" si="1"/>
        <v>5</v>
      </c>
    </row>
    <row r="1679" hidden="1">
      <c r="A1679" s="9">
        <v>44427.0</v>
      </c>
      <c r="B1679" s="10" t="s">
        <v>23</v>
      </c>
      <c r="C1679" s="10" t="s">
        <v>39</v>
      </c>
      <c r="D1679" s="10" t="s">
        <v>396</v>
      </c>
      <c r="E1679" s="11">
        <v>300.0</v>
      </c>
      <c r="F1679" s="10" t="s">
        <v>18</v>
      </c>
      <c r="G1679" s="28">
        <f t="shared" si="1"/>
        <v>5</v>
      </c>
    </row>
    <row r="1680" hidden="1">
      <c r="A1680" s="9">
        <v>44427.0</v>
      </c>
      <c r="B1680" s="10" t="s">
        <v>254</v>
      </c>
      <c r="C1680" s="10" t="s">
        <v>293</v>
      </c>
      <c r="D1680" s="10" t="s">
        <v>397</v>
      </c>
      <c r="E1680" s="11">
        <v>330.0</v>
      </c>
      <c r="F1680" s="10" t="s">
        <v>14</v>
      </c>
      <c r="G1680" s="28">
        <f t="shared" si="1"/>
        <v>5</v>
      </c>
    </row>
    <row r="1681" hidden="1">
      <c r="A1681" s="9">
        <v>44427.0</v>
      </c>
      <c r="B1681" s="10" t="s">
        <v>97</v>
      </c>
      <c r="C1681" s="16">
        <v>1.0E46</v>
      </c>
      <c r="D1681" s="10" t="s">
        <v>396</v>
      </c>
      <c r="E1681" s="11">
        <v>300.0</v>
      </c>
      <c r="F1681" s="10" t="s">
        <v>18</v>
      </c>
      <c r="G1681" s="28">
        <f t="shared" si="1"/>
        <v>5</v>
      </c>
    </row>
    <row r="1682" hidden="1">
      <c r="A1682" s="9">
        <v>44427.0</v>
      </c>
      <c r="B1682" s="10" t="s">
        <v>97</v>
      </c>
      <c r="C1682" s="10" t="s">
        <v>171</v>
      </c>
      <c r="D1682" s="10" t="s">
        <v>398</v>
      </c>
      <c r="E1682" s="11">
        <v>190.0</v>
      </c>
      <c r="F1682" s="10" t="s">
        <v>18</v>
      </c>
      <c r="G1682" s="28">
        <f t="shared" si="1"/>
        <v>5</v>
      </c>
    </row>
    <row r="1683" hidden="1">
      <c r="A1683" s="9">
        <v>44427.0</v>
      </c>
      <c r="B1683" s="10" t="s">
        <v>97</v>
      </c>
      <c r="C1683" s="10" t="s">
        <v>112</v>
      </c>
      <c r="D1683" s="10" t="s">
        <v>399</v>
      </c>
      <c r="E1683" s="11">
        <v>80.0</v>
      </c>
      <c r="F1683" s="10" t="s">
        <v>31</v>
      </c>
      <c r="G1683" s="28">
        <f t="shared" si="1"/>
        <v>5</v>
      </c>
    </row>
    <row r="1684" hidden="1">
      <c r="A1684" s="9">
        <v>44427.0</v>
      </c>
      <c r="B1684" s="10" t="s">
        <v>115</v>
      </c>
      <c r="C1684" s="10" t="s">
        <v>177</v>
      </c>
      <c r="D1684" s="10" t="s">
        <v>393</v>
      </c>
      <c r="E1684" s="11">
        <v>260.0</v>
      </c>
      <c r="F1684" s="10" t="s">
        <v>394</v>
      </c>
      <c r="G1684" s="28">
        <f t="shared" si="1"/>
        <v>5</v>
      </c>
    </row>
    <row r="1685" hidden="1">
      <c r="A1685" s="9">
        <v>44427.0</v>
      </c>
      <c r="B1685" s="10" t="s">
        <v>400</v>
      </c>
      <c r="C1685" s="10" t="s">
        <v>401</v>
      </c>
      <c r="D1685" s="10" t="s">
        <v>402</v>
      </c>
      <c r="E1685" s="11">
        <v>150.0</v>
      </c>
      <c r="F1685" s="10" t="s">
        <v>160</v>
      </c>
      <c r="G1685" s="28">
        <f t="shared" si="1"/>
        <v>5</v>
      </c>
    </row>
    <row r="1686" hidden="1">
      <c r="A1686" s="9">
        <v>44427.0</v>
      </c>
      <c r="B1686" s="10" t="s">
        <v>400</v>
      </c>
      <c r="C1686" s="10" t="s">
        <v>403</v>
      </c>
      <c r="D1686" s="10" t="s">
        <v>404</v>
      </c>
      <c r="E1686" s="11">
        <v>270.0</v>
      </c>
      <c r="F1686" s="10" t="s">
        <v>14</v>
      </c>
      <c r="G1686" s="28">
        <f t="shared" si="1"/>
        <v>5</v>
      </c>
    </row>
    <row r="1687" hidden="1">
      <c r="A1687" s="9">
        <v>44427.0</v>
      </c>
      <c r="B1687" s="10" t="s">
        <v>400</v>
      </c>
      <c r="C1687" s="10" t="s">
        <v>405</v>
      </c>
      <c r="D1687" s="10" t="s">
        <v>404</v>
      </c>
      <c r="E1687" s="11">
        <v>270.0</v>
      </c>
      <c r="F1687" s="10" t="s">
        <v>14</v>
      </c>
      <c r="G1687" s="28">
        <f t="shared" si="1"/>
        <v>5</v>
      </c>
    </row>
    <row r="1688" hidden="1">
      <c r="A1688" s="9">
        <v>44427.0</v>
      </c>
      <c r="B1688" s="10" t="s">
        <v>400</v>
      </c>
      <c r="C1688" s="10">
        <v>6147.0</v>
      </c>
      <c r="D1688" s="10" t="s">
        <v>398</v>
      </c>
      <c r="E1688" s="11">
        <v>190.0</v>
      </c>
      <c r="F1688" s="10" t="s">
        <v>18</v>
      </c>
      <c r="G1688" s="28">
        <f t="shared" si="1"/>
        <v>5</v>
      </c>
    </row>
    <row r="1689" hidden="1">
      <c r="A1689" s="9">
        <v>44427.0</v>
      </c>
      <c r="B1689" s="10" t="s">
        <v>400</v>
      </c>
      <c r="C1689" s="10">
        <v>6742.0</v>
      </c>
      <c r="D1689" s="10" t="s">
        <v>398</v>
      </c>
      <c r="E1689" s="11">
        <v>190.0</v>
      </c>
      <c r="F1689" s="10" t="s">
        <v>18</v>
      </c>
      <c r="G1689" s="28">
        <f t="shared" si="1"/>
        <v>5</v>
      </c>
    </row>
    <row r="1690" hidden="1">
      <c r="A1690" s="9">
        <v>44427.0</v>
      </c>
      <c r="B1690" s="10" t="s">
        <v>400</v>
      </c>
      <c r="C1690" s="10" t="s">
        <v>406</v>
      </c>
      <c r="D1690" s="10" t="s">
        <v>397</v>
      </c>
      <c r="E1690" s="11">
        <v>330.0</v>
      </c>
      <c r="F1690" s="10" t="s">
        <v>14</v>
      </c>
      <c r="G1690" s="28">
        <f t="shared" si="1"/>
        <v>5</v>
      </c>
    </row>
    <row r="1691" hidden="1">
      <c r="A1691" s="9">
        <v>44427.0</v>
      </c>
      <c r="B1691" s="10" t="s">
        <v>400</v>
      </c>
      <c r="C1691" s="10">
        <v>8048.0</v>
      </c>
      <c r="D1691" s="10" t="s">
        <v>398</v>
      </c>
      <c r="E1691" s="11">
        <v>190.0</v>
      </c>
      <c r="F1691" s="10" t="s">
        <v>18</v>
      </c>
      <c r="G1691" s="28">
        <f t="shared" si="1"/>
        <v>5</v>
      </c>
    </row>
    <row r="1692" hidden="1">
      <c r="A1692" s="9">
        <v>44427.0</v>
      </c>
      <c r="B1692" s="10" t="s">
        <v>400</v>
      </c>
      <c r="C1692" s="10" t="s">
        <v>407</v>
      </c>
      <c r="D1692" s="10" t="s">
        <v>397</v>
      </c>
      <c r="E1692" s="11">
        <v>330.0</v>
      </c>
      <c r="F1692" s="10" t="s">
        <v>14</v>
      </c>
      <c r="G1692" s="28">
        <f t="shared" si="1"/>
        <v>5</v>
      </c>
    </row>
    <row r="1693" hidden="1">
      <c r="A1693" s="9">
        <v>44427.0</v>
      </c>
      <c r="B1693" s="10" t="s">
        <v>400</v>
      </c>
      <c r="C1693" s="10" t="s">
        <v>408</v>
      </c>
      <c r="D1693" s="10" t="s">
        <v>396</v>
      </c>
      <c r="E1693" s="11">
        <v>300.0</v>
      </c>
      <c r="F1693" s="10" t="s">
        <v>18</v>
      </c>
      <c r="G1693" s="28">
        <f t="shared" si="1"/>
        <v>5</v>
      </c>
    </row>
    <row r="1694" hidden="1">
      <c r="A1694" s="9">
        <v>44427.0</v>
      </c>
      <c r="B1694" s="10" t="s">
        <v>122</v>
      </c>
      <c r="C1694" s="10" t="s">
        <v>124</v>
      </c>
      <c r="D1694" s="10" t="s">
        <v>409</v>
      </c>
      <c r="E1694" s="11">
        <v>180.0</v>
      </c>
      <c r="F1694" s="10" t="s">
        <v>21</v>
      </c>
      <c r="G1694" s="28">
        <f t="shared" si="1"/>
        <v>5</v>
      </c>
    </row>
    <row r="1695" hidden="1">
      <c r="A1695" s="9">
        <v>44427.0</v>
      </c>
      <c r="B1695" s="10" t="s">
        <v>15</v>
      </c>
      <c r="C1695" s="10" t="s">
        <v>217</v>
      </c>
      <c r="D1695" s="10" t="s">
        <v>395</v>
      </c>
      <c r="E1695" s="11">
        <v>250.0</v>
      </c>
      <c r="F1695" s="10" t="s">
        <v>394</v>
      </c>
      <c r="G1695" s="28">
        <f t="shared" si="1"/>
        <v>5</v>
      </c>
    </row>
    <row r="1696" hidden="1">
      <c r="A1696" s="9">
        <v>44427.0</v>
      </c>
      <c r="B1696" s="10" t="s">
        <v>15</v>
      </c>
      <c r="C1696" s="10" t="s">
        <v>132</v>
      </c>
      <c r="D1696" s="10" t="s">
        <v>398</v>
      </c>
      <c r="E1696" s="11">
        <v>190.0</v>
      </c>
      <c r="F1696" s="10" t="s">
        <v>18</v>
      </c>
      <c r="G1696" s="28">
        <f t="shared" si="1"/>
        <v>5</v>
      </c>
    </row>
    <row r="1697" hidden="1">
      <c r="A1697" s="9">
        <v>44427.0</v>
      </c>
      <c r="B1697" s="10" t="s">
        <v>15</v>
      </c>
      <c r="C1697" s="16">
        <v>5.0E49</v>
      </c>
      <c r="D1697" s="10" t="s">
        <v>396</v>
      </c>
      <c r="E1697" s="11">
        <v>300.0</v>
      </c>
      <c r="F1697" s="10" t="s">
        <v>18</v>
      </c>
      <c r="G1697" s="28">
        <f t="shared" si="1"/>
        <v>5</v>
      </c>
    </row>
    <row r="1698" hidden="1">
      <c r="A1698" s="9">
        <v>44427.0</v>
      </c>
      <c r="B1698" s="10" t="s">
        <v>15</v>
      </c>
      <c r="C1698" s="16">
        <v>5.0E49</v>
      </c>
      <c r="D1698" s="10" t="s">
        <v>399</v>
      </c>
      <c r="E1698" s="11">
        <v>80.0</v>
      </c>
      <c r="F1698" s="10" t="s">
        <v>31</v>
      </c>
      <c r="G1698" s="28">
        <f t="shared" si="1"/>
        <v>5</v>
      </c>
    </row>
    <row r="1699" hidden="1">
      <c r="A1699" s="9">
        <v>44427.0</v>
      </c>
      <c r="B1699" s="10" t="s">
        <v>15</v>
      </c>
      <c r="C1699" s="10" t="s">
        <v>134</v>
      </c>
      <c r="D1699" s="10" t="s">
        <v>398</v>
      </c>
      <c r="E1699" s="11">
        <v>190.0</v>
      </c>
      <c r="F1699" s="10" t="s">
        <v>18</v>
      </c>
      <c r="G1699" s="28">
        <f t="shared" si="1"/>
        <v>5</v>
      </c>
    </row>
    <row r="1700" hidden="1">
      <c r="A1700" s="9">
        <v>44427.0</v>
      </c>
      <c r="B1700" s="10" t="s">
        <v>15</v>
      </c>
      <c r="C1700" s="10" t="s">
        <v>219</v>
      </c>
      <c r="D1700" s="10" t="s">
        <v>397</v>
      </c>
      <c r="E1700" s="11">
        <v>330.0</v>
      </c>
      <c r="F1700" s="10" t="s">
        <v>14</v>
      </c>
      <c r="G1700" s="28">
        <f t="shared" si="1"/>
        <v>5</v>
      </c>
    </row>
    <row r="1701" hidden="1">
      <c r="A1701" s="9">
        <v>44427.0</v>
      </c>
      <c r="B1701" s="10" t="s">
        <v>15</v>
      </c>
      <c r="C1701" s="10">
        <v>4645.0</v>
      </c>
      <c r="D1701" s="10" t="s">
        <v>404</v>
      </c>
      <c r="E1701" s="11">
        <v>270.0</v>
      </c>
      <c r="F1701" s="10" t="s">
        <v>14</v>
      </c>
      <c r="G1701" s="28">
        <f t="shared" si="1"/>
        <v>5</v>
      </c>
    </row>
    <row r="1702" hidden="1">
      <c r="A1702" s="9">
        <v>44427.0</v>
      </c>
      <c r="B1702" s="10" t="s">
        <v>15</v>
      </c>
      <c r="C1702" s="10" t="s">
        <v>136</v>
      </c>
      <c r="D1702" s="10" t="s">
        <v>398</v>
      </c>
      <c r="E1702" s="11">
        <v>190.0</v>
      </c>
      <c r="F1702" s="10" t="s">
        <v>18</v>
      </c>
      <c r="G1702" s="28">
        <f t="shared" si="1"/>
        <v>5</v>
      </c>
    </row>
    <row r="1703" hidden="1">
      <c r="A1703" s="9">
        <v>44427.0</v>
      </c>
      <c r="B1703" s="10" t="s">
        <v>15</v>
      </c>
      <c r="C1703" s="10" t="s">
        <v>182</v>
      </c>
      <c r="D1703" s="10" t="s">
        <v>397</v>
      </c>
      <c r="E1703" s="11">
        <v>330.0</v>
      </c>
      <c r="F1703" s="10" t="s">
        <v>14</v>
      </c>
      <c r="G1703" s="28">
        <f t="shared" si="1"/>
        <v>5</v>
      </c>
    </row>
    <row r="1704" hidden="1">
      <c r="A1704" s="9">
        <v>44427.0</v>
      </c>
      <c r="B1704" s="10" t="s">
        <v>15</v>
      </c>
      <c r="C1704" s="10">
        <v>3446.0</v>
      </c>
      <c r="D1704" s="10" t="s">
        <v>409</v>
      </c>
      <c r="E1704" s="11">
        <v>180.0</v>
      </c>
      <c r="F1704" s="10" t="s">
        <v>21</v>
      </c>
      <c r="G1704" s="28">
        <f t="shared" si="1"/>
        <v>5</v>
      </c>
    </row>
    <row r="1705" hidden="1">
      <c r="A1705" s="9">
        <v>44427.0</v>
      </c>
      <c r="B1705" s="10" t="s">
        <v>15</v>
      </c>
      <c r="C1705" s="10" t="s">
        <v>137</v>
      </c>
      <c r="D1705" s="10" t="s">
        <v>398</v>
      </c>
      <c r="E1705" s="11">
        <v>190.0</v>
      </c>
      <c r="F1705" s="10" t="s">
        <v>18</v>
      </c>
      <c r="G1705" s="28">
        <f t="shared" si="1"/>
        <v>5</v>
      </c>
    </row>
    <row r="1706" hidden="1">
      <c r="A1706" s="9">
        <v>44427.0</v>
      </c>
      <c r="B1706" s="10" t="s">
        <v>15</v>
      </c>
      <c r="C1706" s="10" t="s">
        <v>185</v>
      </c>
      <c r="D1706" s="10" t="s">
        <v>397</v>
      </c>
      <c r="E1706" s="11">
        <v>330.0</v>
      </c>
      <c r="F1706" s="10" t="s">
        <v>14</v>
      </c>
      <c r="G1706" s="28">
        <f t="shared" si="1"/>
        <v>5</v>
      </c>
    </row>
    <row r="1707" hidden="1">
      <c r="A1707" s="9">
        <v>44427.0</v>
      </c>
      <c r="B1707" s="10" t="s">
        <v>15</v>
      </c>
      <c r="C1707" s="10" t="s">
        <v>185</v>
      </c>
      <c r="D1707" s="10" t="s">
        <v>395</v>
      </c>
      <c r="E1707" s="11">
        <v>250.0</v>
      </c>
      <c r="F1707" s="10" t="s">
        <v>394</v>
      </c>
      <c r="G1707" s="28">
        <f t="shared" si="1"/>
        <v>5</v>
      </c>
    </row>
    <row r="1708" hidden="1">
      <c r="A1708" s="9">
        <v>44427.0</v>
      </c>
      <c r="B1708" s="10" t="s">
        <v>248</v>
      </c>
      <c r="C1708" s="10" t="s">
        <v>410</v>
      </c>
      <c r="D1708" s="10" t="s">
        <v>397</v>
      </c>
      <c r="E1708" s="11">
        <v>330.0</v>
      </c>
      <c r="F1708" s="10" t="s">
        <v>14</v>
      </c>
      <c r="G1708" s="28">
        <f t="shared" si="1"/>
        <v>5</v>
      </c>
    </row>
    <row r="1709" hidden="1">
      <c r="A1709" s="9">
        <v>44427.0</v>
      </c>
      <c r="B1709" s="10" t="s">
        <v>248</v>
      </c>
      <c r="C1709" s="10" t="s">
        <v>411</v>
      </c>
      <c r="D1709" s="10" t="s">
        <v>396</v>
      </c>
      <c r="E1709" s="11">
        <v>300.0</v>
      </c>
      <c r="F1709" s="10" t="s">
        <v>18</v>
      </c>
      <c r="G1709" s="28">
        <f t="shared" si="1"/>
        <v>5</v>
      </c>
    </row>
    <row r="1710" hidden="1">
      <c r="A1710" s="9">
        <v>44427.0</v>
      </c>
      <c r="B1710" s="10" t="s">
        <v>248</v>
      </c>
      <c r="C1710" s="10" t="s">
        <v>249</v>
      </c>
      <c r="D1710" s="10" t="s">
        <v>398</v>
      </c>
      <c r="E1710" s="11">
        <v>190.0</v>
      </c>
      <c r="F1710" s="10" t="s">
        <v>18</v>
      </c>
      <c r="G1710" s="28">
        <f t="shared" si="1"/>
        <v>5</v>
      </c>
    </row>
    <row r="1711" hidden="1">
      <c r="A1711" s="9">
        <v>44427.0</v>
      </c>
      <c r="B1711" s="10" t="s">
        <v>248</v>
      </c>
      <c r="C1711" s="10">
        <v>2944.0</v>
      </c>
      <c r="D1711" s="10" t="s">
        <v>398</v>
      </c>
      <c r="E1711" s="11">
        <v>190.0</v>
      </c>
      <c r="F1711" s="10" t="s">
        <v>18</v>
      </c>
      <c r="G1711" s="28">
        <f t="shared" si="1"/>
        <v>5</v>
      </c>
    </row>
    <row r="1712" hidden="1">
      <c r="A1712" s="9">
        <v>44427.0</v>
      </c>
      <c r="B1712" s="10" t="s">
        <v>248</v>
      </c>
      <c r="C1712" s="10" t="s">
        <v>105</v>
      </c>
      <c r="D1712" s="10" t="s">
        <v>398</v>
      </c>
      <c r="E1712" s="11">
        <v>190.0</v>
      </c>
      <c r="F1712" s="10" t="s">
        <v>18</v>
      </c>
      <c r="G1712" s="28">
        <f t="shared" si="1"/>
        <v>5</v>
      </c>
    </row>
    <row r="1713" hidden="1">
      <c r="A1713" s="9">
        <v>44427.0</v>
      </c>
      <c r="B1713" s="10" t="s">
        <v>248</v>
      </c>
      <c r="C1713" s="10">
        <v>6246.0</v>
      </c>
      <c r="D1713" s="10" t="s">
        <v>404</v>
      </c>
      <c r="E1713" s="11">
        <v>270.0</v>
      </c>
      <c r="F1713" s="10" t="s">
        <v>14</v>
      </c>
      <c r="G1713" s="28">
        <f t="shared" si="1"/>
        <v>5</v>
      </c>
    </row>
    <row r="1714" hidden="1">
      <c r="A1714" s="9">
        <v>44427.0</v>
      </c>
      <c r="B1714" s="10" t="s">
        <v>248</v>
      </c>
      <c r="C1714" s="10" t="s">
        <v>412</v>
      </c>
      <c r="D1714" s="10" t="s">
        <v>413</v>
      </c>
      <c r="E1714" s="11">
        <v>100.0</v>
      </c>
      <c r="F1714" s="10" t="s">
        <v>160</v>
      </c>
      <c r="G1714" s="28">
        <f t="shared" si="1"/>
        <v>5</v>
      </c>
    </row>
    <row r="1715" hidden="1">
      <c r="A1715" s="9">
        <v>44427.0</v>
      </c>
      <c r="B1715" s="10" t="s">
        <v>248</v>
      </c>
      <c r="C1715" s="10" t="s">
        <v>251</v>
      </c>
      <c r="D1715" s="10" t="s">
        <v>398</v>
      </c>
      <c r="E1715" s="11">
        <v>190.0</v>
      </c>
      <c r="F1715" s="10" t="s">
        <v>18</v>
      </c>
      <c r="G1715" s="28">
        <f t="shared" si="1"/>
        <v>5</v>
      </c>
    </row>
    <row r="1716" hidden="1">
      <c r="A1716" s="9">
        <v>44427.0</v>
      </c>
      <c r="B1716" s="10" t="s">
        <v>69</v>
      </c>
      <c r="C1716" s="10" t="s">
        <v>71</v>
      </c>
      <c r="D1716" s="10" t="s">
        <v>396</v>
      </c>
      <c r="E1716" s="11">
        <v>300.0</v>
      </c>
      <c r="F1716" s="10" t="s">
        <v>18</v>
      </c>
      <c r="G1716" s="28">
        <f t="shared" si="1"/>
        <v>5</v>
      </c>
    </row>
    <row r="1717" hidden="1">
      <c r="A1717" s="9">
        <v>44427.0</v>
      </c>
      <c r="B1717" s="10" t="s">
        <v>69</v>
      </c>
      <c r="C1717" s="10" t="s">
        <v>72</v>
      </c>
      <c r="D1717" s="10" t="s">
        <v>404</v>
      </c>
      <c r="E1717" s="11">
        <v>270.0</v>
      </c>
      <c r="F1717" s="10" t="s">
        <v>14</v>
      </c>
      <c r="G1717" s="28">
        <f t="shared" si="1"/>
        <v>5</v>
      </c>
    </row>
    <row r="1718" hidden="1">
      <c r="A1718" s="9">
        <v>44427.0</v>
      </c>
      <c r="B1718" s="10" t="s">
        <v>69</v>
      </c>
      <c r="C1718" s="10" t="s">
        <v>73</v>
      </c>
      <c r="D1718" s="10" t="s">
        <v>399</v>
      </c>
      <c r="E1718" s="11">
        <v>80.0</v>
      </c>
      <c r="F1718" s="10" t="s">
        <v>31</v>
      </c>
      <c r="G1718" s="28">
        <f t="shared" si="1"/>
        <v>5</v>
      </c>
    </row>
    <row r="1719" hidden="1">
      <c r="A1719" s="9">
        <v>44427.0</v>
      </c>
      <c r="B1719" s="10" t="s">
        <v>69</v>
      </c>
      <c r="C1719" s="10" t="s">
        <v>74</v>
      </c>
      <c r="D1719" s="10" t="s">
        <v>404</v>
      </c>
      <c r="E1719" s="11">
        <v>270.0</v>
      </c>
      <c r="F1719" s="10" t="s">
        <v>14</v>
      </c>
      <c r="G1719" s="28">
        <f t="shared" si="1"/>
        <v>5</v>
      </c>
    </row>
    <row r="1720" hidden="1">
      <c r="A1720" s="9">
        <v>44427.0</v>
      </c>
      <c r="B1720" s="10" t="s">
        <v>69</v>
      </c>
      <c r="C1720" s="10">
        <v>7447.0</v>
      </c>
      <c r="D1720" s="10" t="s">
        <v>398</v>
      </c>
      <c r="E1720" s="11">
        <v>190.0</v>
      </c>
      <c r="F1720" s="10" t="s">
        <v>18</v>
      </c>
      <c r="G1720" s="28">
        <f t="shared" si="1"/>
        <v>5</v>
      </c>
    </row>
    <row r="1721" hidden="1">
      <c r="A1721" s="9">
        <v>44427.0</v>
      </c>
      <c r="B1721" s="10" t="s">
        <v>69</v>
      </c>
      <c r="C1721" s="10">
        <v>1649.0</v>
      </c>
      <c r="D1721" s="10" t="s">
        <v>398</v>
      </c>
      <c r="E1721" s="11">
        <v>190.0</v>
      </c>
      <c r="F1721" s="10" t="s">
        <v>18</v>
      </c>
      <c r="G1721" s="28">
        <f t="shared" si="1"/>
        <v>5</v>
      </c>
    </row>
    <row r="1722" hidden="1">
      <c r="A1722" s="9">
        <v>44427.0</v>
      </c>
      <c r="B1722" s="10" t="s">
        <v>69</v>
      </c>
      <c r="C1722" s="10">
        <v>5649.0</v>
      </c>
      <c r="D1722" s="10" t="s">
        <v>398</v>
      </c>
      <c r="E1722" s="11">
        <v>190.0</v>
      </c>
      <c r="F1722" s="10" t="s">
        <v>18</v>
      </c>
      <c r="G1722" s="28">
        <f t="shared" si="1"/>
        <v>5</v>
      </c>
    </row>
    <row r="1723" hidden="1">
      <c r="A1723" s="9">
        <v>44427.0</v>
      </c>
      <c r="B1723" s="10" t="s">
        <v>69</v>
      </c>
      <c r="C1723" s="10">
        <v>9045.0</v>
      </c>
      <c r="D1723" s="10" t="s">
        <v>398</v>
      </c>
      <c r="E1723" s="11">
        <v>190.0</v>
      </c>
      <c r="F1723" s="10" t="s">
        <v>18</v>
      </c>
      <c r="G1723" s="28">
        <f t="shared" si="1"/>
        <v>5</v>
      </c>
    </row>
    <row r="1724" hidden="1">
      <c r="A1724" s="9">
        <v>44427.0</v>
      </c>
      <c r="B1724" s="10" t="s">
        <v>69</v>
      </c>
      <c r="C1724" s="10" t="s">
        <v>75</v>
      </c>
      <c r="D1724" s="10" t="s">
        <v>402</v>
      </c>
      <c r="E1724" s="11">
        <v>150.0</v>
      </c>
      <c r="F1724" s="10" t="s">
        <v>160</v>
      </c>
      <c r="G1724" s="28">
        <f t="shared" si="1"/>
        <v>5</v>
      </c>
    </row>
    <row r="1725" hidden="1">
      <c r="A1725" s="9">
        <v>44427.0</v>
      </c>
      <c r="B1725" s="10" t="s">
        <v>69</v>
      </c>
      <c r="C1725" s="10">
        <v>5747.0</v>
      </c>
      <c r="D1725" s="10" t="s">
        <v>396</v>
      </c>
      <c r="E1725" s="11">
        <v>300.0</v>
      </c>
      <c r="F1725" s="10" t="s">
        <v>18</v>
      </c>
      <c r="G1725" s="28">
        <f t="shared" si="1"/>
        <v>5</v>
      </c>
    </row>
    <row r="1726" hidden="1">
      <c r="A1726" s="9">
        <v>44427.0</v>
      </c>
      <c r="B1726" s="10" t="s">
        <v>69</v>
      </c>
      <c r="C1726" s="10" t="s">
        <v>79</v>
      </c>
      <c r="D1726" s="10" t="s">
        <v>397</v>
      </c>
      <c r="E1726" s="11">
        <v>330.0</v>
      </c>
      <c r="F1726" s="10" t="s">
        <v>14</v>
      </c>
      <c r="G1726" s="28">
        <f t="shared" si="1"/>
        <v>5</v>
      </c>
    </row>
    <row r="1727" hidden="1">
      <c r="A1727" s="9">
        <v>44427.0</v>
      </c>
      <c r="B1727" s="10" t="s">
        <v>69</v>
      </c>
      <c r="C1727" s="10" t="s">
        <v>80</v>
      </c>
      <c r="D1727" s="10" t="s">
        <v>404</v>
      </c>
      <c r="E1727" s="11">
        <v>270.0</v>
      </c>
      <c r="F1727" s="10" t="s">
        <v>14</v>
      </c>
      <c r="G1727" s="28">
        <f t="shared" si="1"/>
        <v>5</v>
      </c>
    </row>
    <row r="1728" hidden="1">
      <c r="A1728" s="9">
        <v>44427.0</v>
      </c>
      <c r="B1728" s="10" t="s">
        <v>69</v>
      </c>
      <c r="C1728" s="10" t="s">
        <v>81</v>
      </c>
      <c r="D1728" s="10" t="s">
        <v>396</v>
      </c>
      <c r="E1728" s="11">
        <v>300.0</v>
      </c>
      <c r="F1728" s="10" t="s">
        <v>18</v>
      </c>
      <c r="G1728" s="28">
        <f t="shared" si="1"/>
        <v>5</v>
      </c>
    </row>
    <row r="1729" hidden="1">
      <c r="A1729" s="9">
        <v>44427.0</v>
      </c>
      <c r="B1729" s="10" t="s">
        <v>69</v>
      </c>
      <c r="C1729" s="10" t="s">
        <v>82</v>
      </c>
      <c r="D1729" s="10" t="s">
        <v>398</v>
      </c>
      <c r="E1729" s="11">
        <v>190.0</v>
      </c>
      <c r="F1729" s="10" t="s">
        <v>18</v>
      </c>
      <c r="G1729" s="28">
        <f t="shared" si="1"/>
        <v>5</v>
      </c>
    </row>
    <row r="1730" hidden="1">
      <c r="A1730" s="9">
        <v>44427.0</v>
      </c>
      <c r="B1730" s="10" t="s">
        <v>69</v>
      </c>
      <c r="C1730" s="10" t="s">
        <v>83</v>
      </c>
      <c r="D1730" s="10" t="s">
        <v>399</v>
      </c>
      <c r="E1730" s="11">
        <v>80.0</v>
      </c>
      <c r="F1730" s="10" t="s">
        <v>31</v>
      </c>
      <c r="G1730" s="28">
        <f t="shared" si="1"/>
        <v>5</v>
      </c>
    </row>
    <row r="1731" hidden="1">
      <c r="A1731" s="9">
        <v>44427.0</v>
      </c>
      <c r="B1731" s="10" t="s">
        <v>69</v>
      </c>
      <c r="C1731" s="10" t="s">
        <v>87</v>
      </c>
      <c r="D1731" s="10" t="s">
        <v>397</v>
      </c>
      <c r="E1731" s="11">
        <v>330.0</v>
      </c>
      <c r="F1731" s="10" t="s">
        <v>14</v>
      </c>
      <c r="G1731" s="28">
        <f t="shared" si="1"/>
        <v>5</v>
      </c>
    </row>
    <row r="1732" hidden="1">
      <c r="A1732" s="9">
        <v>44427.0</v>
      </c>
      <c r="B1732" s="10" t="s">
        <v>69</v>
      </c>
      <c r="C1732" s="10" t="s">
        <v>89</v>
      </c>
      <c r="D1732" s="10" t="s">
        <v>398</v>
      </c>
      <c r="E1732" s="11">
        <v>190.0</v>
      </c>
      <c r="F1732" s="10" t="s">
        <v>18</v>
      </c>
      <c r="G1732" s="28">
        <f t="shared" si="1"/>
        <v>5</v>
      </c>
    </row>
    <row r="1733" hidden="1">
      <c r="A1733" s="9">
        <v>44428.0</v>
      </c>
      <c r="B1733" s="10" t="s">
        <v>254</v>
      </c>
      <c r="C1733" s="10" t="s">
        <v>293</v>
      </c>
      <c r="D1733" s="10" t="s">
        <v>393</v>
      </c>
      <c r="E1733" s="11">
        <v>260.0</v>
      </c>
      <c r="F1733" s="10" t="s">
        <v>394</v>
      </c>
      <c r="G1733" s="28">
        <f t="shared" si="1"/>
        <v>6</v>
      </c>
    </row>
    <row r="1734" hidden="1">
      <c r="A1734" s="9">
        <v>44428.0</v>
      </c>
      <c r="B1734" s="10" t="s">
        <v>254</v>
      </c>
      <c r="C1734" s="10" t="s">
        <v>329</v>
      </c>
      <c r="D1734" s="10" t="s">
        <v>397</v>
      </c>
      <c r="E1734" s="11">
        <v>330.0</v>
      </c>
      <c r="F1734" s="10" t="s">
        <v>14</v>
      </c>
      <c r="G1734" s="28">
        <f t="shared" si="1"/>
        <v>6</v>
      </c>
    </row>
    <row r="1735" hidden="1">
      <c r="A1735" s="9">
        <v>44428.0</v>
      </c>
      <c r="B1735" s="10" t="s">
        <v>97</v>
      </c>
      <c r="C1735" s="16">
        <v>1.0E46</v>
      </c>
      <c r="D1735" s="10" t="s">
        <v>402</v>
      </c>
      <c r="E1735" s="11">
        <v>150.0</v>
      </c>
      <c r="F1735" s="10" t="s">
        <v>160</v>
      </c>
      <c r="G1735" s="28">
        <f t="shared" si="1"/>
        <v>6</v>
      </c>
    </row>
    <row r="1736" hidden="1">
      <c r="A1736" s="9">
        <v>44428.0</v>
      </c>
      <c r="B1736" s="10" t="s">
        <v>97</v>
      </c>
      <c r="C1736" s="10" t="s">
        <v>171</v>
      </c>
      <c r="D1736" s="10" t="s">
        <v>404</v>
      </c>
      <c r="E1736" s="11">
        <v>270.0</v>
      </c>
      <c r="F1736" s="10" t="s">
        <v>14</v>
      </c>
      <c r="G1736" s="28">
        <f t="shared" si="1"/>
        <v>6</v>
      </c>
    </row>
    <row r="1737" hidden="1">
      <c r="A1737" s="9">
        <v>44428.0</v>
      </c>
      <c r="B1737" s="10" t="s">
        <v>306</v>
      </c>
      <c r="C1737" s="10" t="s">
        <v>414</v>
      </c>
      <c r="D1737" s="10" t="s">
        <v>397</v>
      </c>
      <c r="E1737" s="11">
        <v>330.0</v>
      </c>
      <c r="F1737" s="10" t="s">
        <v>14</v>
      </c>
      <c r="G1737" s="28">
        <f t="shared" si="1"/>
        <v>6</v>
      </c>
    </row>
    <row r="1738" hidden="1">
      <c r="A1738" s="9">
        <v>44428.0</v>
      </c>
      <c r="B1738" s="10" t="s">
        <v>400</v>
      </c>
      <c r="C1738" s="10" t="s">
        <v>403</v>
      </c>
      <c r="D1738" s="10" t="s">
        <v>413</v>
      </c>
      <c r="E1738" s="11">
        <v>100.0</v>
      </c>
      <c r="F1738" s="10" t="s">
        <v>160</v>
      </c>
      <c r="G1738" s="28">
        <f t="shared" si="1"/>
        <v>6</v>
      </c>
    </row>
    <row r="1739" hidden="1">
      <c r="A1739" s="9">
        <v>44428.0</v>
      </c>
      <c r="B1739" s="10" t="s">
        <v>400</v>
      </c>
      <c r="C1739" s="10" t="s">
        <v>405</v>
      </c>
      <c r="D1739" s="10" t="s">
        <v>398</v>
      </c>
      <c r="E1739" s="11">
        <v>190.0</v>
      </c>
      <c r="F1739" s="10" t="s">
        <v>18</v>
      </c>
      <c r="G1739" s="28">
        <f t="shared" si="1"/>
        <v>6</v>
      </c>
    </row>
    <row r="1740" hidden="1">
      <c r="A1740" s="9">
        <v>44428.0</v>
      </c>
      <c r="B1740" s="10" t="s">
        <v>400</v>
      </c>
      <c r="C1740" s="10">
        <v>6742.0</v>
      </c>
      <c r="D1740" s="10" t="s">
        <v>409</v>
      </c>
      <c r="E1740" s="11">
        <v>180.0</v>
      </c>
      <c r="F1740" s="10" t="s">
        <v>21</v>
      </c>
      <c r="G1740" s="28">
        <f t="shared" si="1"/>
        <v>6</v>
      </c>
    </row>
    <row r="1741" hidden="1">
      <c r="A1741" s="9">
        <v>44428.0</v>
      </c>
      <c r="B1741" s="10" t="s">
        <v>400</v>
      </c>
      <c r="C1741" s="10" t="s">
        <v>408</v>
      </c>
      <c r="D1741" s="10" t="s">
        <v>409</v>
      </c>
      <c r="E1741" s="11">
        <v>180.0</v>
      </c>
      <c r="F1741" s="10" t="s">
        <v>21</v>
      </c>
      <c r="G1741" s="28">
        <f t="shared" si="1"/>
        <v>6</v>
      </c>
    </row>
    <row r="1742" hidden="1">
      <c r="A1742" s="9">
        <v>44428.0</v>
      </c>
      <c r="B1742" s="10" t="s">
        <v>15</v>
      </c>
      <c r="C1742" s="10" t="s">
        <v>181</v>
      </c>
      <c r="D1742" s="10" t="s">
        <v>396</v>
      </c>
      <c r="E1742" s="11">
        <v>300.0</v>
      </c>
      <c r="F1742" s="10" t="s">
        <v>18</v>
      </c>
      <c r="G1742" s="28">
        <f t="shared" si="1"/>
        <v>6</v>
      </c>
    </row>
    <row r="1743" hidden="1">
      <c r="A1743" s="9">
        <v>44428.0</v>
      </c>
      <c r="B1743" s="10" t="s">
        <v>15</v>
      </c>
      <c r="C1743" s="10" t="s">
        <v>132</v>
      </c>
      <c r="D1743" s="10" t="s">
        <v>396</v>
      </c>
      <c r="E1743" s="11">
        <v>300.0</v>
      </c>
      <c r="F1743" s="10" t="s">
        <v>18</v>
      </c>
      <c r="G1743" s="28">
        <f t="shared" si="1"/>
        <v>6</v>
      </c>
    </row>
    <row r="1744" hidden="1">
      <c r="A1744" s="9">
        <v>44428.0</v>
      </c>
      <c r="B1744" s="10" t="s">
        <v>15</v>
      </c>
      <c r="C1744" s="16">
        <v>5.0E49</v>
      </c>
      <c r="D1744" s="10" t="s">
        <v>397</v>
      </c>
      <c r="E1744" s="11">
        <v>330.0</v>
      </c>
      <c r="F1744" s="10" t="s">
        <v>14</v>
      </c>
      <c r="G1744" s="28">
        <f t="shared" si="1"/>
        <v>6</v>
      </c>
    </row>
    <row r="1745" hidden="1">
      <c r="A1745" s="9">
        <v>44428.0</v>
      </c>
      <c r="B1745" s="10" t="s">
        <v>15</v>
      </c>
      <c r="C1745" s="16">
        <v>5.0E49</v>
      </c>
      <c r="D1745" s="10" t="s">
        <v>398</v>
      </c>
      <c r="E1745" s="11">
        <v>190.0</v>
      </c>
      <c r="F1745" s="10" t="s">
        <v>18</v>
      </c>
      <c r="G1745" s="28">
        <f t="shared" si="1"/>
        <v>6</v>
      </c>
    </row>
    <row r="1746" hidden="1">
      <c r="A1746" s="9">
        <v>44428.0</v>
      </c>
      <c r="B1746" s="10" t="s">
        <v>15</v>
      </c>
      <c r="C1746" s="10" t="s">
        <v>134</v>
      </c>
      <c r="D1746" s="10" t="s">
        <v>397</v>
      </c>
      <c r="E1746" s="11">
        <v>330.0</v>
      </c>
      <c r="F1746" s="10" t="s">
        <v>14</v>
      </c>
      <c r="G1746" s="28">
        <f t="shared" si="1"/>
        <v>6</v>
      </c>
    </row>
    <row r="1747" hidden="1">
      <c r="A1747" s="9">
        <v>44428.0</v>
      </c>
      <c r="B1747" s="10" t="s">
        <v>15</v>
      </c>
      <c r="C1747" s="10" t="s">
        <v>219</v>
      </c>
      <c r="D1747" s="10" t="s">
        <v>398</v>
      </c>
      <c r="E1747" s="11">
        <v>190.0</v>
      </c>
      <c r="F1747" s="10" t="s">
        <v>18</v>
      </c>
      <c r="G1747" s="28">
        <f t="shared" si="1"/>
        <v>6</v>
      </c>
    </row>
    <row r="1748" hidden="1">
      <c r="A1748" s="9">
        <v>44428.0</v>
      </c>
      <c r="B1748" s="10" t="s">
        <v>15</v>
      </c>
      <c r="C1748" s="10">
        <v>4645.0</v>
      </c>
      <c r="D1748" s="10" t="s">
        <v>395</v>
      </c>
      <c r="E1748" s="11">
        <v>250.0</v>
      </c>
      <c r="F1748" s="10" t="s">
        <v>394</v>
      </c>
      <c r="G1748" s="28">
        <f t="shared" si="1"/>
        <v>6</v>
      </c>
    </row>
    <row r="1749" hidden="1">
      <c r="A1749" s="9">
        <v>44428.0</v>
      </c>
      <c r="B1749" s="10" t="s">
        <v>15</v>
      </c>
      <c r="C1749" s="10" t="s">
        <v>136</v>
      </c>
      <c r="D1749" s="10" t="s">
        <v>404</v>
      </c>
      <c r="E1749" s="11">
        <v>270.0</v>
      </c>
      <c r="F1749" s="10" t="s">
        <v>14</v>
      </c>
      <c r="G1749" s="28">
        <f t="shared" si="1"/>
        <v>6</v>
      </c>
    </row>
    <row r="1750" hidden="1">
      <c r="A1750" s="9">
        <v>44428.0</v>
      </c>
      <c r="B1750" s="10" t="s">
        <v>15</v>
      </c>
      <c r="C1750" s="10" t="s">
        <v>221</v>
      </c>
      <c r="D1750" s="10" t="s">
        <v>393</v>
      </c>
      <c r="E1750" s="11">
        <v>260.0</v>
      </c>
      <c r="F1750" s="10" t="s">
        <v>394</v>
      </c>
      <c r="G1750" s="28">
        <f t="shared" si="1"/>
        <v>6</v>
      </c>
    </row>
    <row r="1751" hidden="1">
      <c r="A1751" s="9">
        <v>44428.0</v>
      </c>
      <c r="B1751" s="10" t="s">
        <v>15</v>
      </c>
      <c r="C1751" s="10">
        <v>3446.0</v>
      </c>
      <c r="D1751" s="10" t="s">
        <v>396</v>
      </c>
      <c r="E1751" s="11">
        <v>300.0</v>
      </c>
      <c r="F1751" s="10" t="s">
        <v>18</v>
      </c>
      <c r="G1751" s="28">
        <f t="shared" si="1"/>
        <v>6</v>
      </c>
    </row>
    <row r="1752" hidden="1">
      <c r="A1752" s="9">
        <v>44428.0</v>
      </c>
      <c r="B1752" s="10" t="s">
        <v>15</v>
      </c>
      <c r="C1752" s="10" t="s">
        <v>137</v>
      </c>
      <c r="D1752" s="10" t="s">
        <v>393</v>
      </c>
      <c r="E1752" s="11">
        <v>260.0</v>
      </c>
      <c r="F1752" s="10" t="s">
        <v>394</v>
      </c>
      <c r="G1752" s="28">
        <f t="shared" si="1"/>
        <v>6</v>
      </c>
    </row>
    <row r="1753" hidden="1">
      <c r="A1753" s="9">
        <v>44428.0</v>
      </c>
      <c r="B1753" s="10" t="s">
        <v>15</v>
      </c>
      <c r="C1753" s="10" t="s">
        <v>139</v>
      </c>
      <c r="D1753" s="10" t="s">
        <v>397</v>
      </c>
      <c r="E1753" s="11">
        <v>330.0</v>
      </c>
      <c r="F1753" s="10" t="s">
        <v>14</v>
      </c>
      <c r="G1753" s="28">
        <f t="shared" si="1"/>
        <v>6</v>
      </c>
    </row>
    <row r="1754" hidden="1">
      <c r="A1754" s="9">
        <v>44428.0</v>
      </c>
      <c r="B1754" s="10" t="s">
        <v>69</v>
      </c>
      <c r="C1754" s="10" t="s">
        <v>71</v>
      </c>
      <c r="D1754" s="10" t="s">
        <v>398</v>
      </c>
      <c r="E1754" s="11">
        <v>190.0</v>
      </c>
      <c r="F1754" s="10" t="s">
        <v>18</v>
      </c>
      <c r="G1754" s="28">
        <f t="shared" si="1"/>
        <v>6</v>
      </c>
    </row>
    <row r="1755" hidden="1">
      <c r="A1755" s="9">
        <v>44428.0</v>
      </c>
      <c r="B1755" s="10" t="s">
        <v>69</v>
      </c>
      <c r="C1755" s="10" t="s">
        <v>72</v>
      </c>
      <c r="D1755" s="10" t="s">
        <v>402</v>
      </c>
      <c r="E1755" s="11">
        <v>150.0</v>
      </c>
      <c r="F1755" s="10" t="s">
        <v>160</v>
      </c>
      <c r="G1755" s="28">
        <f t="shared" si="1"/>
        <v>6</v>
      </c>
    </row>
    <row r="1756" hidden="1">
      <c r="A1756" s="9">
        <v>44428.0</v>
      </c>
      <c r="B1756" s="10" t="s">
        <v>69</v>
      </c>
      <c r="C1756" s="10" t="s">
        <v>73</v>
      </c>
      <c r="D1756" s="10" t="s">
        <v>395</v>
      </c>
      <c r="E1756" s="11">
        <v>250.0</v>
      </c>
      <c r="F1756" s="10" t="s">
        <v>394</v>
      </c>
      <c r="G1756" s="28">
        <f t="shared" si="1"/>
        <v>6</v>
      </c>
    </row>
    <row r="1757" hidden="1">
      <c r="A1757" s="9">
        <v>44428.0</v>
      </c>
      <c r="B1757" s="10" t="s">
        <v>69</v>
      </c>
      <c r="C1757" s="10" t="s">
        <v>74</v>
      </c>
      <c r="D1757" s="10" t="s">
        <v>402</v>
      </c>
      <c r="E1757" s="11">
        <v>150.0</v>
      </c>
      <c r="F1757" s="10" t="s">
        <v>160</v>
      </c>
      <c r="G1757" s="28">
        <f t="shared" si="1"/>
        <v>6</v>
      </c>
    </row>
    <row r="1758" hidden="1">
      <c r="A1758" s="9">
        <v>44428.0</v>
      </c>
      <c r="B1758" s="10" t="s">
        <v>69</v>
      </c>
      <c r="C1758" s="10">
        <v>7447.0</v>
      </c>
      <c r="D1758" s="10" t="s">
        <v>396</v>
      </c>
      <c r="E1758" s="11">
        <v>300.0</v>
      </c>
      <c r="F1758" s="10" t="s">
        <v>18</v>
      </c>
      <c r="G1758" s="28">
        <f t="shared" si="1"/>
        <v>6</v>
      </c>
    </row>
    <row r="1759" hidden="1">
      <c r="A1759" s="9">
        <v>44428.0</v>
      </c>
      <c r="B1759" s="10" t="s">
        <v>69</v>
      </c>
      <c r="C1759" s="10">
        <v>5649.0</v>
      </c>
      <c r="D1759" s="10" t="s">
        <v>396</v>
      </c>
      <c r="E1759" s="11">
        <v>300.0</v>
      </c>
      <c r="F1759" s="10" t="s">
        <v>18</v>
      </c>
      <c r="G1759" s="28">
        <f t="shared" si="1"/>
        <v>6</v>
      </c>
    </row>
    <row r="1760" hidden="1">
      <c r="A1760" s="9">
        <v>44428.0</v>
      </c>
      <c r="B1760" s="10" t="s">
        <v>69</v>
      </c>
      <c r="C1760" s="10">
        <v>9045.0</v>
      </c>
      <c r="D1760" s="10" t="s">
        <v>393</v>
      </c>
      <c r="E1760" s="11">
        <v>260.0</v>
      </c>
      <c r="F1760" s="10" t="s">
        <v>394</v>
      </c>
      <c r="G1760" s="28">
        <f t="shared" si="1"/>
        <v>6</v>
      </c>
    </row>
    <row r="1761" hidden="1">
      <c r="A1761" s="9">
        <v>44428.0</v>
      </c>
      <c r="B1761" s="10" t="s">
        <v>69</v>
      </c>
      <c r="C1761" s="10" t="s">
        <v>75</v>
      </c>
      <c r="D1761" s="10" t="s">
        <v>395</v>
      </c>
      <c r="E1761" s="11">
        <v>250.0</v>
      </c>
      <c r="F1761" s="10" t="s">
        <v>394</v>
      </c>
      <c r="G1761" s="28">
        <f t="shared" si="1"/>
        <v>6</v>
      </c>
    </row>
    <row r="1762" hidden="1">
      <c r="A1762" s="9">
        <v>44428.0</v>
      </c>
      <c r="B1762" s="10" t="s">
        <v>69</v>
      </c>
      <c r="C1762" s="10">
        <v>5747.0</v>
      </c>
      <c r="D1762" s="10" t="s">
        <v>395</v>
      </c>
      <c r="E1762" s="11">
        <v>250.0</v>
      </c>
      <c r="F1762" s="10" t="s">
        <v>394</v>
      </c>
      <c r="G1762" s="28">
        <f t="shared" si="1"/>
        <v>6</v>
      </c>
    </row>
    <row r="1763" hidden="1">
      <c r="A1763" s="9">
        <v>44428.0</v>
      </c>
      <c r="B1763" s="10" t="s">
        <v>69</v>
      </c>
      <c r="C1763" s="10" t="s">
        <v>79</v>
      </c>
      <c r="D1763" s="10" t="s">
        <v>399</v>
      </c>
      <c r="E1763" s="11">
        <v>80.0</v>
      </c>
      <c r="F1763" s="10" t="s">
        <v>31</v>
      </c>
      <c r="G1763" s="28">
        <f t="shared" si="1"/>
        <v>6</v>
      </c>
    </row>
    <row r="1764" hidden="1">
      <c r="A1764" s="9">
        <v>44428.0</v>
      </c>
      <c r="B1764" s="10" t="s">
        <v>69</v>
      </c>
      <c r="C1764" s="10" t="s">
        <v>81</v>
      </c>
      <c r="D1764" s="10" t="s">
        <v>397</v>
      </c>
      <c r="E1764" s="11">
        <v>330.0</v>
      </c>
      <c r="F1764" s="10" t="s">
        <v>14</v>
      </c>
      <c r="G1764" s="28">
        <f t="shared" si="1"/>
        <v>6</v>
      </c>
    </row>
    <row r="1765" hidden="1">
      <c r="A1765" s="9">
        <v>44428.0</v>
      </c>
      <c r="B1765" s="10" t="s">
        <v>69</v>
      </c>
      <c r="C1765" s="10" t="s">
        <v>82</v>
      </c>
      <c r="D1765" s="10" t="s">
        <v>399</v>
      </c>
      <c r="E1765" s="11">
        <v>80.0</v>
      </c>
      <c r="F1765" s="10" t="s">
        <v>31</v>
      </c>
      <c r="G1765" s="28">
        <f t="shared" si="1"/>
        <v>6</v>
      </c>
    </row>
    <row r="1766" hidden="1">
      <c r="A1766" s="9">
        <v>44428.0</v>
      </c>
      <c r="B1766" s="10" t="s">
        <v>69</v>
      </c>
      <c r="C1766" s="10" t="s">
        <v>83</v>
      </c>
      <c r="D1766" s="10" t="s">
        <v>398</v>
      </c>
      <c r="E1766" s="11">
        <v>190.0</v>
      </c>
      <c r="F1766" s="10" t="s">
        <v>18</v>
      </c>
      <c r="G1766" s="28">
        <f t="shared" si="1"/>
        <v>6</v>
      </c>
    </row>
    <row r="1767" hidden="1">
      <c r="A1767" s="9">
        <v>44428.0</v>
      </c>
      <c r="B1767" s="10" t="s">
        <v>69</v>
      </c>
      <c r="C1767" s="10" t="s">
        <v>87</v>
      </c>
      <c r="D1767" s="10" t="s">
        <v>404</v>
      </c>
      <c r="E1767" s="11">
        <v>270.0</v>
      </c>
      <c r="F1767" s="10" t="s">
        <v>14</v>
      </c>
      <c r="G1767" s="28">
        <f t="shared" si="1"/>
        <v>6</v>
      </c>
    </row>
    <row r="1768" hidden="1">
      <c r="A1768" s="9">
        <v>44429.0</v>
      </c>
      <c r="B1768" s="10" t="s">
        <v>23</v>
      </c>
      <c r="C1768" s="10" t="s">
        <v>39</v>
      </c>
      <c r="D1768" s="10" t="s">
        <v>399</v>
      </c>
      <c r="E1768" s="11">
        <v>80.0</v>
      </c>
      <c r="F1768" s="10" t="s">
        <v>31</v>
      </c>
      <c r="G1768" s="28">
        <f t="shared" si="1"/>
        <v>7</v>
      </c>
    </row>
    <row r="1769" hidden="1">
      <c r="A1769" s="9">
        <v>44429.0</v>
      </c>
      <c r="B1769" s="10" t="s">
        <v>254</v>
      </c>
      <c r="C1769" s="10" t="s">
        <v>328</v>
      </c>
      <c r="D1769" s="10" t="s">
        <v>404</v>
      </c>
      <c r="E1769" s="11">
        <v>270.0</v>
      </c>
      <c r="F1769" s="10" t="s">
        <v>14</v>
      </c>
      <c r="G1769" s="28">
        <f t="shared" si="1"/>
        <v>7</v>
      </c>
    </row>
    <row r="1770" hidden="1">
      <c r="A1770" s="9">
        <v>44429.0</v>
      </c>
      <c r="B1770" s="10" t="s">
        <v>254</v>
      </c>
      <c r="C1770" s="10">
        <v>4746.0</v>
      </c>
      <c r="D1770" s="10" t="s">
        <v>398</v>
      </c>
      <c r="E1770" s="11">
        <v>190.0</v>
      </c>
      <c r="F1770" s="10" t="s">
        <v>18</v>
      </c>
      <c r="G1770" s="28">
        <f t="shared" si="1"/>
        <v>7</v>
      </c>
    </row>
    <row r="1771" hidden="1">
      <c r="A1771" s="9">
        <v>44429.0</v>
      </c>
      <c r="B1771" s="10" t="s">
        <v>97</v>
      </c>
      <c r="C1771" s="16">
        <v>1.0E46</v>
      </c>
      <c r="D1771" s="10" t="s">
        <v>398</v>
      </c>
      <c r="E1771" s="11">
        <v>190.0</v>
      </c>
      <c r="F1771" s="10" t="s">
        <v>18</v>
      </c>
      <c r="G1771" s="28">
        <f t="shared" si="1"/>
        <v>7</v>
      </c>
    </row>
    <row r="1772" hidden="1">
      <c r="A1772" s="9">
        <v>44429.0</v>
      </c>
      <c r="B1772" s="10" t="s">
        <v>400</v>
      </c>
      <c r="C1772" s="10" t="s">
        <v>405</v>
      </c>
      <c r="D1772" s="10" t="s">
        <v>399</v>
      </c>
      <c r="E1772" s="11">
        <v>80.0</v>
      </c>
      <c r="F1772" s="10" t="s">
        <v>31</v>
      </c>
      <c r="G1772" s="28">
        <f t="shared" si="1"/>
        <v>7</v>
      </c>
    </row>
    <row r="1773" hidden="1">
      <c r="A1773" s="9">
        <v>44429.0</v>
      </c>
      <c r="B1773" s="10" t="s">
        <v>400</v>
      </c>
      <c r="C1773" s="10">
        <v>6742.0</v>
      </c>
      <c r="D1773" s="10" t="s">
        <v>393</v>
      </c>
      <c r="E1773" s="11">
        <v>260.0</v>
      </c>
      <c r="F1773" s="10" t="s">
        <v>394</v>
      </c>
      <c r="G1773" s="28">
        <f t="shared" si="1"/>
        <v>7</v>
      </c>
    </row>
    <row r="1774" hidden="1">
      <c r="A1774" s="9">
        <v>44429.0</v>
      </c>
      <c r="B1774" s="10" t="s">
        <v>15</v>
      </c>
      <c r="C1774" s="10" t="s">
        <v>181</v>
      </c>
      <c r="D1774" s="10" t="s">
        <v>398</v>
      </c>
      <c r="E1774" s="11">
        <v>190.0</v>
      </c>
      <c r="F1774" s="10" t="s">
        <v>18</v>
      </c>
      <c r="G1774" s="28">
        <f t="shared" si="1"/>
        <v>7</v>
      </c>
    </row>
    <row r="1775" hidden="1">
      <c r="A1775" s="9">
        <v>44429.0</v>
      </c>
      <c r="B1775" s="10" t="s">
        <v>15</v>
      </c>
      <c r="C1775" s="10" t="s">
        <v>217</v>
      </c>
      <c r="D1775" s="10" t="s">
        <v>398</v>
      </c>
      <c r="E1775" s="11">
        <v>190.0</v>
      </c>
      <c r="F1775" s="10" t="s">
        <v>18</v>
      </c>
      <c r="G1775" s="28">
        <f t="shared" si="1"/>
        <v>7</v>
      </c>
    </row>
    <row r="1776" hidden="1">
      <c r="A1776" s="9">
        <v>44429.0</v>
      </c>
      <c r="B1776" s="10" t="s">
        <v>15</v>
      </c>
      <c r="C1776" s="10" t="s">
        <v>132</v>
      </c>
      <c r="D1776" s="10" t="s">
        <v>396</v>
      </c>
      <c r="E1776" s="11">
        <v>300.0</v>
      </c>
      <c r="F1776" s="10" t="s">
        <v>18</v>
      </c>
      <c r="G1776" s="28">
        <f t="shared" si="1"/>
        <v>7</v>
      </c>
    </row>
    <row r="1777" hidden="1">
      <c r="A1777" s="9">
        <v>44429.0</v>
      </c>
      <c r="B1777" s="10" t="s">
        <v>15</v>
      </c>
      <c r="C1777" s="16">
        <v>5.0E49</v>
      </c>
      <c r="D1777" s="10" t="s">
        <v>395</v>
      </c>
      <c r="E1777" s="11">
        <v>250.0</v>
      </c>
      <c r="F1777" s="10" t="s">
        <v>394</v>
      </c>
      <c r="G1777" s="28">
        <f t="shared" si="1"/>
        <v>7</v>
      </c>
    </row>
    <row r="1778" hidden="1">
      <c r="A1778" s="9">
        <v>44429.0</v>
      </c>
      <c r="B1778" s="10" t="s">
        <v>15</v>
      </c>
      <c r="C1778" s="16">
        <v>5.0E49</v>
      </c>
      <c r="D1778" s="10" t="s">
        <v>399</v>
      </c>
      <c r="E1778" s="11">
        <v>80.0</v>
      </c>
      <c r="F1778" s="10" t="s">
        <v>31</v>
      </c>
      <c r="G1778" s="28">
        <f t="shared" si="1"/>
        <v>7</v>
      </c>
    </row>
    <row r="1779" hidden="1">
      <c r="A1779" s="9">
        <v>44429.0</v>
      </c>
      <c r="B1779" s="10" t="s">
        <v>15</v>
      </c>
      <c r="C1779" s="10" t="s">
        <v>134</v>
      </c>
      <c r="D1779" s="10" t="s">
        <v>399</v>
      </c>
      <c r="E1779" s="11">
        <v>80.0</v>
      </c>
      <c r="F1779" s="10" t="s">
        <v>31</v>
      </c>
      <c r="G1779" s="28">
        <f t="shared" si="1"/>
        <v>7</v>
      </c>
    </row>
    <row r="1780" hidden="1">
      <c r="A1780" s="9">
        <v>44429.0</v>
      </c>
      <c r="B1780" s="10" t="s">
        <v>15</v>
      </c>
      <c r="C1780" s="10" t="s">
        <v>219</v>
      </c>
      <c r="D1780" s="10" t="s">
        <v>396</v>
      </c>
      <c r="E1780" s="11">
        <v>300.0</v>
      </c>
      <c r="F1780" s="10" t="s">
        <v>18</v>
      </c>
      <c r="G1780" s="28">
        <f t="shared" si="1"/>
        <v>7</v>
      </c>
    </row>
    <row r="1781" hidden="1">
      <c r="A1781" s="9">
        <v>44429.0</v>
      </c>
      <c r="B1781" s="10" t="s">
        <v>15</v>
      </c>
      <c r="C1781" s="10">
        <v>4645.0</v>
      </c>
      <c r="D1781" s="10" t="s">
        <v>404</v>
      </c>
      <c r="E1781" s="11">
        <v>270.0</v>
      </c>
      <c r="F1781" s="10" t="s">
        <v>14</v>
      </c>
      <c r="G1781" s="28">
        <f t="shared" si="1"/>
        <v>7</v>
      </c>
    </row>
    <row r="1782" hidden="1">
      <c r="A1782" s="9">
        <v>44429.0</v>
      </c>
      <c r="B1782" s="10" t="s">
        <v>15</v>
      </c>
      <c r="C1782" s="10" t="s">
        <v>136</v>
      </c>
      <c r="D1782" s="10" t="s">
        <v>409</v>
      </c>
      <c r="E1782" s="11">
        <v>180.0</v>
      </c>
      <c r="F1782" s="10" t="s">
        <v>21</v>
      </c>
      <c r="G1782" s="28">
        <f t="shared" si="1"/>
        <v>7</v>
      </c>
    </row>
    <row r="1783" hidden="1">
      <c r="A1783" s="9">
        <v>44429.0</v>
      </c>
      <c r="B1783" s="10" t="s">
        <v>15</v>
      </c>
      <c r="C1783" s="10" t="s">
        <v>182</v>
      </c>
      <c r="D1783" s="10" t="s">
        <v>398</v>
      </c>
      <c r="E1783" s="11">
        <v>190.0</v>
      </c>
      <c r="F1783" s="10" t="s">
        <v>18</v>
      </c>
      <c r="G1783" s="28">
        <f t="shared" si="1"/>
        <v>7</v>
      </c>
    </row>
    <row r="1784" hidden="1">
      <c r="A1784" s="9">
        <v>44429.0</v>
      </c>
      <c r="B1784" s="10" t="s">
        <v>15</v>
      </c>
      <c r="C1784" s="10">
        <v>3446.0</v>
      </c>
      <c r="D1784" s="10" t="s">
        <v>402</v>
      </c>
      <c r="E1784" s="11">
        <v>150.0</v>
      </c>
      <c r="F1784" s="10" t="s">
        <v>160</v>
      </c>
      <c r="G1784" s="28">
        <f t="shared" si="1"/>
        <v>7</v>
      </c>
    </row>
    <row r="1785" hidden="1">
      <c r="A1785" s="9">
        <v>44429.0</v>
      </c>
      <c r="B1785" s="10" t="s">
        <v>15</v>
      </c>
      <c r="C1785" s="10" t="s">
        <v>137</v>
      </c>
      <c r="D1785" s="10" t="s">
        <v>395</v>
      </c>
      <c r="E1785" s="11">
        <v>250.0</v>
      </c>
      <c r="F1785" s="10" t="s">
        <v>394</v>
      </c>
      <c r="G1785" s="28">
        <f t="shared" si="1"/>
        <v>7</v>
      </c>
    </row>
    <row r="1786" hidden="1">
      <c r="A1786" s="9">
        <v>44429.0</v>
      </c>
      <c r="B1786" s="10" t="s">
        <v>15</v>
      </c>
      <c r="C1786" s="10" t="s">
        <v>139</v>
      </c>
      <c r="D1786" s="10" t="s">
        <v>393</v>
      </c>
      <c r="E1786" s="11">
        <v>260.0</v>
      </c>
      <c r="F1786" s="10" t="s">
        <v>394</v>
      </c>
      <c r="G1786" s="28">
        <f t="shared" si="1"/>
        <v>7</v>
      </c>
    </row>
    <row r="1787" hidden="1">
      <c r="A1787" s="9">
        <v>44429.0</v>
      </c>
      <c r="B1787" s="10" t="s">
        <v>15</v>
      </c>
      <c r="C1787" s="10" t="s">
        <v>139</v>
      </c>
      <c r="D1787" s="10" t="s">
        <v>399</v>
      </c>
      <c r="E1787" s="11">
        <v>80.0</v>
      </c>
      <c r="F1787" s="10" t="s">
        <v>31</v>
      </c>
      <c r="G1787" s="28">
        <f t="shared" si="1"/>
        <v>7</v>
      </c>
    </row>
    <row r="1788" hidden="1">
      <c r="A1788" s="9">
        <v>44429.0</v>
      </c>
      <c r="B1788" s="10" t="s">
        <v>248</v>
      </c>
      <c r="C1788" s="10" t="s">
        <v>410</v>
      </c>
      <c r="D1788" s="10" t="s">
        <v>398</v>
      </c>
      <c r="E1788" s="11">
        <v>190.0</v>
      </c>
      <c r="F1788" s="10" t="s">
        <v>18</v>
      </c>
      <c r="G1788" s="28">
        <f t="shared" si="1"/>
        <v>7</v>
      </c>
    </row>
    <row r="1789" hidden="1">
      <c r="A1789" s="9">
        <v>44429.0</v>
      </c>
      <c r="B1789" s="10" t="s">
        <v>248</v>
      </c>
      <c r="C1789" s="10" t="s">
        <v>251</v>
      </c>
      <c r="D1789" s="10" t="s">
        <v>396</v>
      </c>
      <c r="E1789" s="11">
        <v>300.0</v>
      </c>
      <c r="F1789" s="10" t="s">
        <v>18</v>
      </c>
      <c r="G1789" s="28">
        <f t="shared" si="1"/>
        <v>7</v>
      </c>
    </row>
    <row r="1790" hidden="1">
      <c r="A1790" s="9">
        <v>44429.0</v>
      </c>
      <c r="B1790" s="10" t="s">
        <v>69</v>
      </c>
      <c r="C1790" s="10" t="s">
        <v>71</v>
      </c>
      <c r="D1790" s="10" t="s">
        <v>399</v>
      </c>
      <c r="E1790" s="11">
        <v>80.0</v>
      </c>
      <c r="F1790" s="10" t="s">
        <v>31</v>
      </c>
      <c r="G1790" s="28">
        <f t="shared" si="1"/>
        <v>7</v>
      </c>
    </row>
    <row r="1791" hidden="1">
      <c r="A1791" s="9">
        <v>44429.0</v>
      </c>
      <c r="B1791" s="10" t="s">
        <v>69</v>
      </c>
      <c r="C1791" s="10" t="s">
        <v>72</v>
      </c>
      <c r="D1791" s="10" t="s">
        <v>398</v>
      </c>
      <c r="E1791" s="11">
        <v>190.0</v>
      </c>
      <c r="F1791" s="10" t="s">
        <v>18</v>
      </c>
      <c r="G1791" s="28">
        <f t="shared" si="1"/>
        <v>7</v>
      </c>
    </row>
    <row r="1792" hidden="1">
      <c r="A1792" s="9">
        <v>44429.0</v>
      </c>
      <c r="B1792" s="10" t="s">
        <v>69</v>
      </c>
      <c r="C1792" s="10" t="s">
        <v>73</v>
      </c>
      <c r="D1792" s="10" t="s">
        <v>398</v>
      </c>
      <c r="E1792" s="11">
        <v>190.0</v>
      </c>
      <c r="F1792" s="10" t="s">
        <v>18</v>
      </c>
      <c r="G1792" s="28">
        <f t="shared" si="1"/>
        <v>7</v>
      </c>
    </row>
    <row r="1793" hidden="1">
      <c r="A1793" s="9">
        <v>44429.0</v>
      </c>
      <c r="B1793" s="10" t="s">
        <v>69</v>
      </c>
      <c r="C1793" s="10" t="s">
        <v>74</v>
      </c>
      <c r="D1793" s="10" t="s">
        <v>398</v>
      </c>
      <c r="E1793" s="11">
        <v>190.0</v>
      </c>
      <c r="F1793" s="10" t="s">
        <v>18</v>
      </c>
      <c r="G1793" s="28">
        <f t="shared" si="1"/>
        <v>7</v>
      </c>
    </row>
    <row r="1794" hidden="1">
      <c r="A1794" s="9">
        <v>44429.0</v>
      </c>
      <c r="B1794" s="10" t="s">
        <v>69</v>
      </c>
      <c r="C1794" s="10">
        <v>7447.0</v>
      </c>
      <c r="D1794" s="10" t="s">
        <v>404</v>
      </c>
      <c r="E1794" s="11">
        <v>270.0</v>
      </c>
      <c r="F1794" s="10" t="s">
        <v>14</v>
      </c>
      <c r="G1794" s="28">
        <f t="shared" si="1"/>
        <v>7</v>
      </c>
    </row>
    <row r="1795" hidden="1">
      <c r="A1795" s="9">
        <v>44429.0</v>
      </c>
      <c r="B1795" s="10" t="s">
        <v>69</v>
      </c>
      <c r="C1795" s="10">
        <v>5649.0</v>
      </c>
      <c r="D1795" s="10" t="s">
        <v>404</v>
      </c>
      <c r="E1795" s="11">
        <v>270.0</v>
      </c>
      <c r="F1795" s="10" t="s">
        <v>14</v>
      </c>
      <c r="G1795" s="28">
        <f t="shared" si="1"/>
        <v>7</v>
      </c>
    </row>
    <row r="1796" hidden="1">
      <c r="A1796" s="9">
        <v>44429.0</v>
      </c>
      <c r="B1796" s="10" t="s">
        <v>69</v>
      </c>
      <c r="C1796" s="10">
        <v>9045.0</v>
      </c>
      <c r="D1796" s="10" t="s">
        <v>409</v>
      </c>
      <c r="E1796" s="11">
        <v>180.0</v>
      </c>
      <c r="F1796" s="10" t="s">
        <v>21</v>
      </c>
      <c r="G1796" s="28">
        <f t="shared" si="1"/>
        <v>7</v>
      </c>
    </row>
    <row r="1797" hidden="1">
      <c r="A1797" s="9">
        <v>44429.0</v>
      </c>
      <c r="B1797" s="10" t="s">
        <v>69</v>
      </c>
      <c r="C1797" s="10" t="s">
        <v>75</v>
      </c>
      <c r="D1797" s="10" t="s">
        <v>399</v>
      </c>
      <c r="E1797" s="11">
        <v>80.0</v>
      </c>
      <c r="F1797" s="10" t="s">
        <v>31</v>
      </c>
      <c r="G1797" s="28">
        <f t="shared" si="1"/>
        <v>7</v>
      </c>
    </row>
    <row r="1798" hidden="1">
      <c r="A1798" s="9">
        <v>44429.0</v>
      </c>
      <c r="B1798" s="10" t="s">
        <v>69</v>
      </c>
      <c r="C1798" s="10">
        <v>843.0</v>
      </c>
      <c r="D1798" s="10" t="s">
        <v>402</v>
      </c>
      <c r="E1798" s="11">
        <v>150.0</v>
      </c>
      <c r="F1798" s="10" t="s">
        <v>160</v>
      </c>
      <c r="G1798" s="28">
        <f t="shared" si="1"/>
        <v>7</v>
      </c>
    </row>
    <row r="1799" hidden="1">
      <c r="A1799" s="9">
        <v>44429.0</v>
      </c>
      <c r="B1799" s="10" t="s">
        <v>69</v>
      </c>
      <c r="C1799" s="10">
        <v>5747.0</v>
      </c>
      <c r="D1799" s="10" t="s">
        <v>398</v>
      </c>
      <c r="E1799" s="11">
        <v>190.0</v>
      </c>
      <c r="F1799" s="10" t="s">
        <v>18</v>
      </c>
      <c r="G1799" s="28">
        <f t="shared" si="1"/>
        <v>7</v>
      </c>
    </row>
    <row r="1800" hidden="1">
      <c r="A1800" s="9">
        <v>44429.0</v>
      </c>
      <c r="B1800" s="10" t="s">
        <v>69</v>
      </c>
      <c r="C1800" s="10" t="s">
        <v>79</v>
      </c>
      <c r="D1800" s="10" t="s">
        <v>398</v>
      </c>
      <c r="E1800" s="11">
        <v>190.0</v>
      </c>
      <c r="F1800" s="10" t="s">
        <v>18</v>
      </c>
      <c r="G1800" s="28">
        <f t="shared" si="1"/>
        <v>7</v>
      </c>
    </row>
    <row r="1801" hidden="1">
      <c r="A1801" s="9">
        <v>44429.0</v>
      </c>
      <c r="B1801" s="10" t="s">
        <v>69</v>
      </c>
      <c r="C1801" s="10" t="s">
        <v>81</v>
      </c>
      <c r="D1801" s="10" t="s">
        <v>398</v>
      </c>
      <c r="E1801" s="11">
        <v>190.0</v>
      </c>
      <c r="F1801" s="10" t="s">
        <v>18</v>
      </c>
      <c r="G1801" s="28">
        <f t="shared" si="1"/>
        <v>7</v>
      </c>
    </row>
    <row r="1802" hidden="1">
      <c r="A1802" s="9">
        <v>44429.0</v>
      </c>
      <c r="B1802" s="10" t="s">
        <v>69</v>
      </c>
      <c r="C1802" s="10" t="s">
        <v>82</v>
      </c>
      <c r="D1802" s="10" t="s">
        <v>393</v>
      </c>
      <c r="E1802" s="11">
        <v>260.0</v>
      </c>
      <c r="F1802" s="10" t="s">
        <v>394</v>
      </c>
      <c r="G1802" s="28">
        <f t="shared" si="1"/>
        <v>7</v>
      </c>
    </row>
    <row r="1803" hidden="1">
      <c r="A1803" s="9">
        <v>44429.0</v>
      </c>
      <c r="B1803" s="10" t="s">
        <v>69</v>
      </c>
      <c r="C1803" s="10" t="s">
        <v>83</v>
      </c>
      <c r="D1803" s="10" t="s">
        <v>396</v>
      </c>
      <c r="E1803" s="11">
        <v>300.0</v>
      </c>
      <c r="F1803" s="10" t="s">
        <v>18</v>
      </c>
      <c r="G1803" s="28">
        <f t="shared" si="1"/>
        <v>7</v>
      </c>
    </row>
    <row r="1804" hidden="1">
      <c r="A1804" s="9">
        <v>44430.0</v>
      </c>
      <c r="B1804" s="10" t="s">
        <v>254</v>
      </c>
      <c r="C1804" s="10" t="s">
        <v>328</v>
      </c>
      <c r="D1804" s="10" t="s">
        <v>409</v>
      </c>
      <c r="E1804" s="11">
        <v>180.0</v>
      </c>
      <c r="F1804" s="10" t="s">
        <v>21</v>
      </c>
      <c r="G1804" s="28">
        <f t="shared" si="1"/>
        <v>1</v>
      </c>
    </row>
    <row r="1805" hidden="1">
      <c r="A1805" s="9">
        <v>44430.0</v>
      </c>
      <c r="B1805" s="10" t="s">
        <v>97</v>
      </c>
      <c r="C1805" s="16">
        <v>1.0E46</v>
      </c>
      <c r="D1805" s="10" t="s">
        <v>413</v>
      </c>
      <c r="E1805" s="11">
        <v>100.0</v>
      </c>
      <c r="F1805" s="10" t="s">
        <v>160</v>
      </c>
      <c r="G1805" s="28">
        <f t="shared" si="1"/>
        <v>1</v>
      </c>
    </row>
    <row r="1806" hidden="1">
      <c r="A1806" s="9">
        <v>44430.0</v>
      </c>
      <c r="B1806" s="10" t="s">
        <v>97</v>
      </c>
      <c r="C1806" s="10">
        <v>4340.0</v>
      </c>
      <c r="D1806" s="10" t="s">
        <v>398</v>
      </c>
      <c r="E1806" s="11">
        <v>190.0</v>
      </c>
      <c r="F1806" s="10" t="s">
        <v>18</v>
      </c>
      <c r="G1806" s="28">
        <f t="shared" si="1"/>
        <v>1</v>
      </c>
    </row>
    <row r="1807" hidden="1">
      <c r="A1807" s="9">
        <v>44430.0</v>
      </c>
      <c r="B1807" s="10" t="s">
        <v>97</v>
      </c>
      <c r="C1807" s="10" t="s">
        <v>105</v>
      </c>
      <c r="D1807" s="10" t="s">
        <v>397</v>
      </c>
      <c r="E1807" s="11">
        <v>330.0</v>
      </c>
      <c r="F1807" s="10" t="s">
        <v>14</v>
      </c>
      <c r="G1807" s="28">
        <f t="shared" si="1"/>
        <v>1</v>
      </c>
    </row>
    <row r="1808" hidden="1">
      <c r="A1808" s="9">
        <v>44430.0</v>
      </c>
      <c r="B1808" s="10" t="s">
        <v>306</v>
      </c>
      <c r="C1808" s="10" t="s">
        <v>414</v>
      </c>
      <c r="D1808" s="10" t="s">
        <v>404</v>
      </c>
      <c r="E1808" s="11">
        <v>270.0</v>
      </c>
      <c r="F1808" s="10" t="s">
        <v>14</v>
      </c>
      <c r="G1808" s="28">
        <f t="shared" si="1"/>
        <v>1</v>
      </c>
    </row>
    <row r="1809" hidden="1">
      <c r="A1809" s="9">
        <v>44430.0</v>
      </c>
      <c r="B1809" s="10" t="s">
        <v>400</v>
      </c>
      <c r="C1809" s="10" t="s">
        <v>403</v>
      </c>
      <c r="D1809" s="10" t="s">
        <v>397</v>
      </c>
      <c r="E1809" s="11">
        <v>330.0</v>
      </c>
      <c r="F1809" s="10" t="s">
        <v>14</v>
      </c>
      <c r="G1809" s="28">
        <f t="shared" si="1"/>
        <v>1</v>
      </c>
    </row>
    <row r="1810" hidden="1">
      <c r="A1810" s="9">
        <v>44430.0</v>
      </c>
      <c r="B1810" s="10" t="s">
        <v>400</v>
      </c>
      <c r="C1810" s="10" t="s">
        <v>405</v>
      </c>
      <c r="D1810" s="10" t="s">
        <v>396</v>
      </c>
      <c r="E1810" s="11">
        <v>300.0</v>
      </c>
      <c r="F1810" s="10" t="s">
        <v>18</v>
      </c>
      <c r="G1810" s="28">
        <f t="shared" si="1"/>
        <v>1</v>
      </c>
    </row>
    <row r="1811" hidden="1">
      <c r="A1811" s="9">
        <v>44430.0</v>
      </c>
      <c r="B1811" s="10" t="s">
        <v>400</v>
      </c>
      <c r="C1811" s="10">
        <v>8741.0</v>
      </c>
      <c r="D1811" s="10" t="s">
        <v>397</v>
      </c>
      <c r="E1811" s="11">
        <v>330.0</v>
      </c>
      <c r="F1811" s="10" t="s">
        <v>14</v>
      </c>
      <c r="G1811" s="28">
        <f t="shared" si="1"/>
        <v>1</v>
      </c>
    </row>
    <row r="1812" hidden="1">
      <c r="A1812" s="9">
        <v>44430.0</v>
      </c>
      <c r="B1812" s="10" t="s">
        <v>400</v>
      </c>
      <c r="C1812" s="10" t="s">
        <v>408</v>
      </c>
      <c r="D1812" s="10" t="s">
        <v>399</v>
      </c>
      <c r="E1812" s="11">
        <v>80.0</v>
      </c>
      <c r="F1812" s="10" t="s">
        <v>31</v>
      </c>
      <c r="G1812" s="28">
        <f t="shared" si="1"/>
        <v>1</v>
      </c>
    </row>
    <row r="1813" hidden="1">
      <c r="A1813" s="9">
        <v>44430.0</v>
      </c>
      <c r="B1813" s="10" t="s">
        <v>15</v>
      </c>
      <c r="C1813" s="10" t="s">
        <v>217</v>
      </c>
      <c r="D1813" s="10" t="s">
        <v>399</v>
      </c>
      <c r="E1813" s="11">
        <v>80.0</v>
      </c>
      <c r="F1813" s="10" t="s">
        <v>31</v>
      </c>
      <c r="G1813" s="28">
        <f t="shared" si="1"/>
        <v>1</v>
      </c>
    </row>
    <row r="1814" hidden="1">
      <c r="A1814" s="9">
        <v>44430.0</v>
      </c>
      <c r="B1814" s="10" t="s">
        <v>15</v>
      </c>
      <c r="C1814" s="10" t="s">
        <v>132</v>
      </c>
      <c r="D1814" s="10" t="s">
        <v>398</v>
      </c>
      <c r="E1814" s="11">
        <v>190.0</v>
      </c>
      <c r="F1814" s="10" t="s">
        <v>18</v>
      </c>
      <c r="G1814" s="28">
        <f t="shared" si="1"/>
        <v>1</v>
      </c>
    </row>
    <row r="1815" hidden="1">
      <c r="A1815" s="9">
        <v>44430.0</v>
      </c>
      <c r="B1815" s="10" t="s">
        <v>15</v>
      </c>
      <c r="C1815" s="16">
        <v>5.0E49</v>
      </c>
      <c r="D1815" s="10" t="s">
        <v>398</v>
      </c>
      <c r="E1815" s="11">
        <v>190.0</v>
      </c>
      <c r="F1815" s="10" t="s">
        <v>18</v>
      </c>
      <c r="G1815" s="28">
        <f t="shared" si="1"/>
        <v>1</v>
      </c>
    </row>
    <row r="1816" hidden="1">
      <c r="A1816" s="9">
        <v>44430.0</v>
      </c>
      <c r="B1816" s="10" t="s">
        <v>15</v>
      </c>
      <c r="C1816" s="16">
        <v>5.0E49</v>
      </c>
      <c r="D1816" s="10" t="s">
        <v>396</v>
      </c>
      <c r="E1816" s="11">
        <v>300.0</v>
      </c>
      <c r="F1816" s="10" t="s">
        <v>18</v>
      </c>
      <c r="G1816" s="28">
        <f t="shared" si="1"/>
        <v>1</v>
      </c>
    </row>
    <row r="1817" hidden="1">
      <c r="A1817" s="9">
        <v>44430.0</v>
      </c>
      <c r="B1817" s="10" t="s">
        <v>15</v>
      </c>
      <c r="C1817" s="10" t="s">
        <v>134</v>
      </c>
      <c r="D1817" s="10" t="s">
        <v>395</v>
      </c>
      <c r="E1817" s="11">
        <v>250.0</v>
      </c>
      <c r="F1817" s="10" t="s">
        <v>394</v>
      </c>
      <c r="G1817" s="28">
        <f t="shared" si="1"/>
        <v>1</v>
      </c>
    </row>
    <row r="1818" hidden="1">
      <c r="A1818" s="9">
        <v>44430.0</v>
      </c>
      <c r="B1818" s="10" t="s">
        <v>15</v>
      </c>
      <c r="C1818" s="10" t="s">
        <v>219</v>
      </c>
      <c r="D1818" s="10" t="s">
        <v>396</v>
      </c>
      <c r="E1818" s="11">
        <v>300.0</v>
      </c>
      <c r="F1818" s="10" t="s">
        <v>18</v>
      </c>
      <c r="G1818" s="28">
        <f t="shared" si="1"/>
        <v>1</v>
      </c>
    </row>
    <row r="1819" hidden="1">
      <c r="A1819" s="9">
        <v>44430.0</v>
      </c>
      <c r="B1819" s="10" t="s">
        <v>15</v>
      </c>
      <c r="C1819" s="10">
        <v>4645.0</v>
      </c>
      <c r="D1819" s="10" t="s">
        <v>409</v>
      </c>
      <c r="E1819" s="11">
        <v>180.0</v>
      </c>
      <c r="F1819" s="10" t="s">
        <v>21</v>
      </c>
      <c r="G1819" s="28">
        <f t="shared" si="1"/>
        <v>1</v>
      </c>
    </row>
    <row r="1820" hidden="1">
      <c r="A1820" s="9">
        <v>44430.0</v>
      </c>
      <c r="B1820" s="10" t="s">
        <v>15</v>
      </c>
      <c r="C1820" s="10" t="s">
        <v>136</v>
      </c>
      <c r="D1820" s="10" t="s">
        <v>402</v>
      </c>
      <c r="E1820" s="11">
        <v>150.0</v>
      </c>
      <c r="F1820" s="10" t="s">
        <v>160</v>
      </c>
      <c r="G1820" s="28">
        <f t="shared" si="1"/>
        <v>1</v>
      </c>
    </row>
    <row r="1821" hidden="1">
      <c r="A1821" s="9">
        <v>44430.0</v>
      </c>
      <c r="B1821" s="10" t="s">
        <v>15</v>
      </c>
      <c r="C1821" s="10" t="s">
        <v>221</v>
      </c>
      <c r="D1821" s="10" t="s">
        <v>397</v>
      </c>
      <c r="E1821" s="11">
        <v>330.0</v>
      </c>
      <c r="F1821" s="10" t="s">
        <v>14</v>
      </c>
      <c r="G1821" s="28">
        <f t="shared" si="1"/>
        <v>1</v>
      </c>
    </row>
    <row r="1822" hidden="1">
      <c r="A1822" s="9">
        <v>44430.0</v>
      </c>
      <c r="B1822" s="10" t="s">
        <v>15</v>
      </c>
      <c r="C1822" s="10" t="s">
        <v>182</v>
      </c>
      <c r="D1822" s="10" t="s">
        <v>409</v>
      </c>
      <c r="E1822" s="11">
        <v>180.0</v>
      </c>
      <c r="F1822" s="10" t="s">
        <v>21</v>
      </c>
      <c r="G1822" s="28">
        <f t="shared" si="1"/>
        <v>1</v>
      </c>
    </row>
    <row r="1823" hidden="1">
      <c r="A1823" s="9">
        <v>44430.0</v>
      </c>
      <c r="B1823" s="10" t="s">
        <v>15</v>
      </c>
      <c r="C1823" s="10" t="s">
        <v>137</v>
      </c>
      <c r="D1823" s="10" t="s">
        <v>402</v>
      </c>
      <c r="E1823" s="11">
        <v>150.0</v>
      </c>
      <c r="F1823" s="10" t="s">
        <v>160</v>
      </c>
      <c r="G1823" s="28">
        <f t="shared" si="1"/>
        <v>1</v>
      </c>
    </row>
    <row r="1824" hidden="1">
      <c r="A1824" s="9">
        <v>44430.0</v>
      </c>
      <c r="B1824" s="10" t="s">
        <v>15</v>
      </c>
      <c r="C1824" s="10" t="s">
        <v>139</v>
      </c>
      <c r="D1824" s="10" t="s">
        <v>397</v>
      </c>
      <c r="E1824" s="11">
        <v>330.0</v>
      </c>
      <c r="F1824" s="10" t="s">
        <v>14</v>
      </c>
      <c r="G1824" s="28">
        <f t="shared" si="1"/>
        <v>1</v>
      </c>
    </row>
    <row r="1825" hidden="1">
      <c r="A1825" s="9">
        <v>44430.0</v>
      </c>
      <c r="B1825" s="10" t="s">
        <v>69</v>
      </c>
      <c r="C1825" s="10" t="s">
        <v>71</v>
      </c>
      <c r="D1825" s="10" t="s">
        <v>402</v>
      </c>
      <c r="E1825" s="11">
        <v>150.0</v>
      </c>
      <c r="F1825" s="10" t="s">
        <v>160</v>
      </c>
      <c r="G1825" s="28">
        <f t="shared" si="1"/>
        <v>1</v>
      </c>
    </row>
    <row r="1826" hidden="1">
      <c r="A1826" s="9">
        <v>44430.0</v>
      </c>
      <c r="B1826" s="10" t="s">
        <v>69</v>
      </c>
      <c r="C1826" s="10" t="s">
        <v>72</v>
      </c>
      <c r="D1826" s="10" t="s">
        <v>413</v>
      </c>
      <c r="E1826" s="11">
        <v>100.0</v>
      </c>
      <c r="F1826" s="10" t="s">
        <v>160</v>
      </c>
      <c r="G1826" s="28">
        <f t="shared" si="1"/>
        <v>1</v>
      </c>
    </row>
    <row r="1827" hidden="1">
      <c r="A1827" s="9">
        <v>44430.0</v>
      </c>
      <c r="B1827" s="10" t="s">
        <v>69</v>
      </c>
      <c r="C1827" s="10" t="s">
        <v>73</v>
      </c>
      <c r="D1827" s="10" t="s">
        <v>393</v>
      </c>
      <c r="E1827" s="11">
        <v>260.0</v>
      </c>
      <c r="F1827" s="10" t="s">
        <v>394</v>
      </c>
      <c r="G1827" s="28">
        <f t="shared" si="1"/>
        <v>1</v>
      </c>
    </row>
    <row r="1828" hidden="1">
      <c r="A1828" s="9">
        <v>44430.0</v>
      </c>
      <c r="B1828" s="10" t="s">
        <v>69</v>
      </c>
      <c r="C1828" s="10" t="s">
        <v>74</v>
      </c>
      <c r="D1828" s="10" t="s">
        <v>409</v>
      </c>
      <c r="E1828" s="11">
        <v>180.0</v>
      </c>
      <c r="F1828" s="10" t="s">
        <v>21</v>
      </c>
      <c r="G1828" s="28">
        <f t="shared" si="1"/>
        <v>1</v>
      </c>
    </row>
    <row r="1829" hidden="1">
      <c r="A1829" s="9">
        <v>44430.0</v>
      </c>
      <c r="B1829" s="10" t="s">
        <v>69</v>
      </c>
      <c r="C1829" s="10">
        <v>7447.0</v>
      </c>
      <c r="D1829" s="10" t="s">
        <v>409</v>
      </c>
      <c r="E1829" s="11">
        <v>180.0</v>
      </c>
      <c r="F1829" s="10" t="s">
        <v>21</v>
      </c>
      <c r="G1829" s="28">
        <f t="shared" si="1"/>
        <v>1</v>
      </c>
    </row>
    <row r="1830" hidden="1">
      <c r="A1830" s="9">
        <v>44430.0</v>
      </c>
      <c r="B1830" s="10" t="s">
        <v>69</v>
      </c>
      <c r="C1830" s="10">
        <v>5649.0</v>
      </c>
      <c r="D1830" s="10" t="s">
        <v>395</v>
      </c>
      <c r="E1830" s="11">
        <v>250.0</v>
      </c>
      <c r="F1830" s="10" t="s">
        <v>394</v>
      </c>
      <c r="G1830" s="28">
        <f t="shared" si="1"/>
        <v>1</v>
      </c>
    </row>
    <row r="1831" hidden="1">
      <c r="A1831" s="9">
        <v>44430.0</v>
      </c>
      <c r="B1831" s="10" t="s">
        <v>69</v>
      </c>
      <c r="C1831" s="10" t="s">
        <v>148</v>
      </c>
      <c r="D1831" s="10" t="s">
        <v>398</v>
      </c>
      <c r="E1831" s="11">
        <v>190.0</v>
      </c>
      <c r="F1831" s="10" t="s">
        <v>18</v>
      </c>
      <c r="G1831" s="28">
        <f t="shared" si="1"/>
        <v>1</v>
      </c>
    </row>
    <row r="1832" hidden="1">
      <c r="A1832" s="9">
        <v>44430.0</v>
      </c>
      <c r="B1832" s="10" t="s">
        <v>69</v>
      </c>
      <c r="C1832" s="10" t="s">
        <v>75</v>
      </c>
      <c r="D1832" s="10" t="s">
        <v>399</v>
      </c>
      <c r="E1832" s="11">
        <v>80.0</v>
      </c>
      <c r="F1832" s="10" t="s">
        <v>31</v>
      </c>
      <c r="G1832" s="28">
        <f t="shared" si="1"/>
        <v>1</v>
      </c>
    </row>
    <row r="1833" hidden="1">
      <c r="A1833" s="9">
        <v>44430.0</v>
      </c>
      <c r="B1833" s="10" t="s">
        <v>69</v>
      </c>
      <c r="C1833" s="10">
        <v>843.0</v>
      </c>
      <c r="D1833" s="10" t="s">
        <v>398</v>
      </c>
      <c r="E1833" s="11">
        <v>190.0</v>
      </c>
      <c r="F1833" s="10" t="s">
        <v>18</v>
      </c>
      <c r="G1833" s="28">
        <f t="shared" si="1"/>
        <v>1</v>
      </c>
    </row>
    <row r="1834" hidden="1">
      <c r="A1834" s="9">
        <v>44430.0</v>
      </c>
      <c r="B1834" s="10" t="s">
        <v>69</v>
      </c>
      <c r="C1834" s="10">
        <v>5747.0</v>
      </c>
      <c r="D1834" s="10" t="s">
        <v>404</v>
      </c>
      <c r="E1834" s="11">
        <v>270.0</v>
      </c>
      <c r="F1834" s="10" t="s">
        <v>14</v>
      </c>
      <c r="G1834" s="28">
        <f t="shared" si="1"/>
        <v>1</v>
      </c>
    </row>
    <row r="1835" hidden="1">
      <c r="A1835" s="9">
        <v>44430.0</v>
      </c>
      <c r="B1835" s="10" t="s">
        <v>69</v>
      </c>
      <c r="C1835" s="10" t="s">
        <v>79</v>
      </c>
      <c r="D1835" s="10" t="s">
        <v>396</v>
      </c>
      <c r="E1835" s="11">
        <v>300.0</v>
      </c>
      <c r="F1835" s="10" t="s">
        <v>18</v>
      </c>
      <c r="G1835" s="28">
        <f t="shared" si="1"/>
        <v>1</v>
      </c>
    </row>
    <row r="1836" hidden="1">
      <c r="A1836" s="9">
        <v>44430.0</v>
      </c>
      <c r="B1836" s="10" t="s">
        <v>69</v>
      </c>
      <c r="C1836" s="10" t="s">
        <v>81</v>
      </c>
      <c r="D1836" s="10" t="s">
        <v>395</v>
      </c>
      <c r="E1836" s="11">
        <v>250.0</v>
      </c>
      <c r="F1836" s="10" t="s">
        <v>394</v>
      </c>
      <c r="G1836" s="28">
        <f t="shared" si="1"/>
        <v>1</v>
      </c>
    </row>
    <row r="1837" hidden="1">
      <c r="A1837" s="9">
        <v>44430.0</v>
      </c>
      <c r="B1837" s="10" t="s">
        <v>69</v>
      </c>
      <c r="C1837" s="10" t="s">
        <v>82</v>
      </c>
      <c r="D1837" s="10" t="s">
        <v>404</v>
      </c>
      <c r="E1837" s="11">
        <v>270.0</v>
      </c>
      <c r="F1837" s="10" t="s">
        <v>14</v>
      </c>
      <c r="G1837" s="28">
        <f t="shared" si="1"/>
        <v>1</v>
      </c>
    </row>
    <row r="1838" hidden="1">
      <c r="A1838" s="9">
        <v>44430.0</v>
      </c>
      <c r="B1838" s="10" t="s">
        <v>69</v>
      </c>
      <c r="C1838" s="10" t="s">
        <v>83</v>
      </c>
      <c r="D1838" s="10" t="s">
        <v>402</v>
      </c>
      <c r="E1838" s="11">
        <v>150.0</v>
      </c>
      <c r="F1838" s="10" t="s">
        <v>160</v>
      </c>
      <c r="G1838" s="28">
        <f t="shared" si="1"/>
        <v>1</v>
      </c>
    </row>
    <row r="1839" hidden="1">
      <c r="A1839" s="9">
        <v>44430.0</v>
      </c>
      <c r="B1839" s="10" t="s">
        <v>69</v>
      </c>
      <c r="C1839" s="10" t="s">
        <v>87</v>
      </c>
      <c r="D1839" s="10" t="s">
        <v>409</v>
      </c>
      <c r="E1839" s="11">
        <v>180.0</v>
      </c>
      <c r="F1839" s="10" t="s">
        <v>21</v>
      </c>
      <c r="G1839" s="28">
        <f t="shared" si="1"/>
        <v>1</v>
      </c>
    </row>
    <row r="1840" hidden="1">
      <c r="A1840" s="9">
        <v>44431.0</v>
      </c>
      <c r="B1840" s="10" t="s">
        <v>97</v>
      </c>
      <c r="C1840" s="16">
        <v>1.0E46</v>
      </c>
      <c r="D1840" s="10" t="s">
        <v>395</v>
      </c>
      <c r="E1840" s="11">
        <v>250.0</v>
      </c>
      <c r="F1840" s="10" t="s">
        <v>394</v>
      </c>
      <c r="G1840" s="28">
        <f t="shared" si="1"/>
        <v>2</v>
      </c>
    </row>
    <row r="1841" hidden="1">
      <c r="A1841" s="9">
        <v>44431.0</v>
      </c>
      <c r="B1841" s="10" t="s">
        <v>400</v>
      </c>
      <c r="C1841" s="10">
        <v>8741.0</v>
      </c>
      <c r="D1841" s="10" t="s">
        <v>413</v>
      </c>
      <c r="E1841" s="11">
        <v>100.0</v>
      </c>
      <c r="F1841" s="10" t="s">
        <v>160</v>
      </c>
      <c r="G1841" s="28">
        <f t="shared" si="1"/>
        <v>2</v>
      </c>
    </row>
    <row r="1842" hidden="1">
      <c r="A1842" s="9">
        <v>44431.0</v>
      </c>
      <c r="B1842" s="10" t="s">
        <v>400</v>
      </c>
      <c r="C1842" s="10" t="s">
        <v>408</v>
      </c>
      <c r="D1842" s="10" t="s">
        <v>395</v>
      </c>
      <c r="E1842" s="11">
        <v>250.0</v>
      </c>
      <c r="F1842" s="10" t="s">
        <v>394</v>
      </c>
      <c r="G1842" s="28">
        <f t="shared" si="1"/>
        <v>2</v>
      </c>
    </row>
    <row r="1843" hidden="1">
      <c r="A1843" s="9">
        <v>44431.0</v>
      </c>
      <c r="B1843" s="10" t="s">
        <v>15</v>
      </c>
      <c r="C1843" s="16">
        <v>5.0E49</v>
      </c>
      <c r="D1843" s="10" t="s">
        <v>396</v>
      </c>
      <c r="E1843" s="11">
        <v>300.0</v>
      </c>
      <c r="F1843" s="10" t="s">
        <v>18</v>
      </c>
      <c r="G1843" s="28">
        <f t="shared" si="1"/>
        <v>2</v>
      </c>
    </row>
    <row r="1844" hidden="1">
      <c r="A1844" s="9">
        <v>44431.0</v>
      </c>
      <c r="B1844" s="10" t="s">
        <v>15</v>
      </c>
      <c r="C1844" s="16">
        <v>5.0E49</v>
      </c>
      <c r="D1844" s="10" t="s">
        <v>395</v>
      </c>
      <c r="E1844" s="11">
        <v>250.0</v>
      </c>
      <c r="F1844" s="10" t="s">
        <v>394</v>
      </c>
      <c r="G1844" s="28">
        <f t="shared" si="1"/>
        <v>2</v>
      </c>
    </row>
    <row r="1845" hidden="1">
      <c r="A1845" s="9">
        <v>44431.0</v>
      </c>
      <c r="B1845" s="10" t="s">
        <v>15</v>
      </c>
      <c r="C1845" s="10" t="s">
        <v>134</v>
      </c>
      <c r="D1845" s="10" t="s">
        <v>393</v>
      </c>
      <c r="E1845" s="11">
        <v>260.0</v>
      </c>
      <c r="F1845" s="10" t="s">
        <v>394</v>
      </c>
      <c r="G1845" s="28">
        <f t="shared" si="1"/>
        <v>2</v>
      </c>
    </row>
    <row r="1846" hidden="1">
      <c r="A1846" s="9">
        <v>44431.0</v>
      </c>
      <c r="B1846" s="10" t="s">
        <v>15</v>
      </c>
      <c r="C1846" s="10" t="s">
        <v>219</v>
      </c>
      <c r="D1846" s="10" t="s">
        <v>396</v>
      </c>
      <c r="E1846" s="11">
        <v>300.0</v>
      </c>
      <c r="F1846" s="10" t="s">
        <v>18</v>
      </c>
      <c r="G1846" s="28">
        <f t="shared" si="1"/>
        <v>2</v>
      </c>
    </row>
    <row r="1847" hidden="1">
      <c r="A1847" s="9">
        <v>44431.0</v>
      </c>
      <c r="B1847" s="10" t="s">
        <v>15</v>
      </c>
      <c r="C1847" s="10">
        <v>4645.0</v>
      </c>
      <c r="D1847" s="10" t="s">
        <v>413</v>
      </c>
      <c r="E1847" s="11">
        <v>100.0</v>
      </c>
      <c r="F1847" s="10" t="s">
        <v>160</v>
      </c>
      <c r="G1847" s="28">
        <f t="shared" si="1"/>
        <v>2</v>
      </c>
    </row>
    <row r="1848" hidden="1">
      <c r="A1848" s="9">
        <v>44431.0</v>
      </c>
      <c r="B1848" s="10" t="s">
        <v>15</v>
      </c>
      <c r="C1848" s="10" t="s">
        <v>136</v>
      </c>
      <c r="D1848" s="10" t="s">
        <v>396</v>
      </c>
      <c r="E1848" s="11">
        <v>300.0</v>
      </c>
      <c r="F1848" s="10" t="s">
        <v>18</v>
      </c>
      <c r="G1848" s="28">
        <f t="shared" si="1"/>
        <v>2</v>
      </c>
    </row>
    <row r="1849" hidden="1">
      <c r="A1849" s="9">
        <v>44431.0</v>
      </c>
      <c r="B1849" s="10" t="s">
        <v>15</v>
      </c>
      <c r="C1849" s="10" t="s">
        <v>137</v>
      </c>
      <c r="D1849" s="10" t="s">
        <v>404</v>
      </c>
      <c r="E1849" s="11">
        <v>270.0</v>
      </c>
      <c r="F1849" s="10" t="s">
        <v>14</v>
      </c>
      <c r="G1849" s="28">
        <f t="shared" si="1"/>
        <v>2</v>
      </c>
    </row>
    <row r="1850" hidden="1">
      <c r="A1850" s="9">
        <v>44431.0</v>
      </c>
      <c r="B1850" s="10" t="s">
        <v>69</v>
      </c>
      <c r="C1850" s="10" t="s">
        <v>71</v>
      </c>
      <c r="D1850" s="10" t="s">
        <v>404</v>
      </c>
      <c r="E1850" s="11">
        <v>270.0</v>
      </c>
      <c r="F1850" s="10" t="s">
        <v>14</v>
      </c>
      <c r="G1850" s="28">
        <f t="shared" si="1"/>
        <v>2</v>
      </c>
    </row>
    <row r="1851" hidden="1">
      <c r="A1851" s="9">
        <v>44431.0</v>
      </c>
      <c r="B1851" s="10" t="s">
        <v>69</v>
      </c>
      <c r="C1851" s="10" t="s">
        <v>72</v>
      </c>
      <c r="D1851" s="10" t="s">
        <v>396</v>
      </c>
      <c r="E1851" s="11">
        <v>300.0</v>
      </c>
      <c r="F1851" s="10" t="s">
        <v>18</v>
      </c>
      <c r="G1851" s="28">
        <f t="shared" si="1"/>
        <v>2</v>
      </c>
    </row>
    <row r="1852" hidden="1">
      <c r="A1852" s="9">
        <v>44431.0</v>
      </c>
      <c r="B1852" s="10" t="s">
        <v>69</v>
      </c>
      <c r="C1852" s="10" t="s">
        <v>73</v>
      </c>
      <c r="D1852" s="10" t="s">
        <v>404</v>
      </c>
      <c r="E1852" s="11">
        <v>270.0</v>
      </c>
      <c r="F1852" s="10" t="s">
        <v>14</v>
      </c>
      <c r="G1852" s="28">
        <f t="shared" si="1"/>
        <v>2</v>
      </c>
    </row>
    <row r="1853" hidden="1">
      <c r="A1853" s="9">
        <v>44431.0</v>
      </c>
      <c r="B1853" s="10" t="s">
        <v>69</v>
      </c>
      <c r="C1853" s="10">
        <v>7447.0</v>
      </c>
      <c r="D1853" s="10" t="s">
        <v>397</v>
      </c>
      <c r="E1853" s="11">
        <v>330.0</v>
      </c>
      <c r="F1853" s="10" t="s">
        <v>14</v>
      </c>
      <c r="G1853" s="28">
        <f t="shared" si="1"/>
        <v>2</v>
      </c>
    </row>
    <row r="1854" hidden="1">
      <c r="A1854" s="9">
        <v>44431.0</v>
      </c>
      <c r="B1854" s="10" t="s">
        <v>69</v>
      </c>
      <c r="C1854" s="10">
        <v>5649.0</v>
      </c>
      <c r="D1854" s="10" t="s">
        <v>399</v>
      </c>
      <c r="E1854" s="11">
        <v>80.0</v>
      </c>
      <c r="F1854" s="10" t="s">
        <v>31</v>
      </c>
      <c r="G1854" s="28">
        <f t="shared" si="1"/>
        <v>2</v>
      </c>
    </row>
    <row r="1855" hidden="1">
      <c r="A1855" s="9">
        <v>44431.0</v>
      </c>
      <c r="B1855" s="10" t="s">
        <v>69</v>
      </c>
      <c r="C1855" s="10" t="s">
        <v>75</v>
      </c>
      <c r="D1855" s="10" t="s">
        <v>398</v>
      </c>
      <c r="E1855" s="11">
        <v>190.0</v>
      </c>
      <c r="F1855" s="10" t="s">
        <v>18</v>
      </c>
      <c r="G1855" s="28">
        <f t="shared" si="1"/>
        <v>2</v>
      </c>
    </row>
    <row r="1856" hidden="1">
      <c r="A1856" s="9">
        <v>44431.0</v>
      </c>
      <c r="B1856" s="10" t="s">
        <v>69</v>
      </c>
      <c r="C1856" s="10">
        <v>843.0</v>
      </c>
      <c r="D1856" s="10" t="s">
        <v>399</v>
      </c>
      <c r="E1856" s="11">
        <v>80.0</v>
      </c>
      <c r="F1856" s="10" t="s">
        <v>31</v>
      </c>
      <c r="G1856" s="28">
        <f t="shared" si="1"/>
        <v>2</v>
      </c>
    </row>
    <row r="1857" hidden="1">
      <c r="A1857" s="9">
        <v>44431.0</v>
      </c>
      <c r="B1857" s="10" t="s">
        <v>69</v>
      </c>
      <c r="C1857" s="10" t="s">
        <v>79</v>
      </c>
      <c r="D1857" s="10" t="s">
        <v>404</v>
      </c>
      <c r="E1857" s="11">
        <v>270.0</v>
      </c>
      <c r="F1857" s="10" t="s">
        <v>14</v>
      </c>
      <c r="G1857" s="28">
        <f t="shared" si="1"/>
        <v>2</v>
      </c>
    </row>
    <row r="1858" hidden="1">
      <c r="A1858" s="9">
        <v>44431.0</v>
      </c>
      <c r="B1858" s="10" t="s">
        <v>69</v>
      </c>
      <c r="C1858" s="10" t="s">
        <v>81</v>
      </c>
      <c r="D1858" s="10" t="s">
        <v>402</v>
      </c>
      <c r="E1858" s="11">
        <v>150.0</v>
      </c>
      <c r="F1858" s="10" t="s">
        <v>160</v>
      </c>
      <c r="G1858" s="28">
        <f t="shared" si="1"/>
        <v>2</v>
      </c>
    </row>
    <row r="1859" hidden="1">
      <c r="A1859" s="9">
        <v>44431.0</v>
      </c>
      <c r="B1859" s="10" t="s">
        <v>69</v>
      </c>
      <c r="C1859" s="10" t="s">
        <v>82</v>
      </c>
      <c r="D1859" s="10" t="s">
        <v>402</v>
      </c>
      <c r="E1859" s="11">
        <v>150.0</v>
      </c>
      <c r="F1859" s="10" t="s">
        <v>160</v>
      </c>
      <c r="G1859" s="28">
        <f t="shared" si="1"/>
        <v>2</v>
      </c>
    </row>
    <row r="1860" hidden="1">
      <c r="A1860" s="9">
        <v>44431.0</v>
      </c>
      <c r="B1860" s="10" t="s">
        <v>69</v>
      </c>
      <c r="C1860" s="10" t="s">
        <v>87</v>
      </c>
      <c r="D1860" s="10" t="s">
        <v>395</v>
      </c>
      <c r="E1860" s="11">
        <v>250.0</v>
      </c>
      <c r="F1860" s="10" t="s">
        <v>394</v>
      </c>
      <c r="G1860" s="28">
        <f t="shared" si="1"/>
        <v>2</v>
      </c>
    </row>
    <row r="1861" hidden="1">
      <c r="A1861" s="9">
        <v>44434.0</v>
      </c>
      <c r="B1861" s="10" t="s">
        <v>400</v>
      </c>
      <c r="C1861" s="10">
        <v>8741.0</v>
      </c>
      <c r="D1861" s="10" t="s">
        <v>415</v>
      </c>
      <c r="E1861" s="11">
        <v>120.0</v>
      </c>
      <c r="F1861" s="10" t="s">
        <v>18</v>
      </c>
      <c r="G1861" s="28">
        <f t="shared" si="1"/>
        <v>5</v>
      </c>
    </row>
    <row r="1862" hidden="1">
      <c r="A1862" s="9">
        <v>44434.0</v>
      </c>
      <c r="B1862" s="10" t="s">
        <v>15</v>
      </c>
      <c r="C1862" s="10" t="s">
        <v>217</v>
      </c>
      <c r="D1862" s="10" t="s">
        <v>416</v>
      </c>
      <c r="E1862" s="11">
        <v>90.0</v>
      </c>
      <c r="F1862" s="10" t="s">
        <v>18</v>
      </c>
      <c r="G1862" s="28">
        <f t="shared" si="1"/>
        <v>5</v>
      </c>
    </row>
    <row r="1863" hidden="1">
      <c r="A1863" s="9">
        <v>44434.0</v>
      </c>
      <c r="B1863" s="10" t="s">
        <v>69</v>
      </c>
      <c r="C1863" s="10" t="s">
        <v>72</v>
      </c>
      <c r="D1863" s="10" t="s">
        <v>417</v>
      </c>
      <c r="E1863" s="11">
        <v>250.0</v>
      </c>
      <c r="F1863" s="10" t="s">
        <v>18</v>
      </c>
      <c r="G1863" s="28">
        <f t="shared" si="1"/>
        <v>5</v>
      </c>
    </row>
    <row r="1864" hidden="1">
      <c r="A1864" s="9">
        <v>44435.0</v>
      </c>
      <c r="B1864" s="10" t="s">
        <v>15</v>
      </c>
      <c r="C1864" s="10" t="s">
        <v>221</v>
      </c>
      <c r="D1864" s="10" t="s">
        <v>416</v>
      </c>
      <c r="E1864" s="11">
        <v>90.0</v>
      </c>
      <c r="F1864" s="10" t="s">
        <v>18</v>
      </c>
      <c r="G1864" s="28">
        <f t="shared" si="1"/>
        <v>6</v>
      </c>
    </row>
    <row r="1865" hidden="1">
      <c r="A1865" s="9">
        <v>44436.0</v>
      </c>
      <c r="B1865" s="10" t="s">
        <v>69</v>
      </c>
      <c r="C1865" s="10" t="s">
        <v>72</v>
      </c>
      <c r="D1865" s="10" t="s">
        <v>418</v>
      </c>
      <c r="E1865" s="11">
        <v>120.0</v>
      </c>
      <c r="F1865" s="10" t="s">
        <v>160</v>
      </c>
      <c r="G1865" s="28">
        <f t="shared" si="1"/>
        <v>7</v>
      </c>
    </row>
    <row r="1866" hidden="1">
      <c r="A1866" s="9">
        <v>44437.0</v>
      </c>
      <c r="B1866" s="10" t="s">
        <v>15</v>
      </c>
      <c r="C1866" s="10" t="s">
        <v>221</v>
      </c>
      <c r="D1866" s="10" t="s">
        <v>415</v>
      </c>
      <c r="E1866" s="11">
        <v>120.0</v>
      </c>
      <c r="F1866" s="10" t="s">
        <v>18</v>
      </c>
      <c r="G1866" s="28">
        <f t="shared" si="1"/>
        <v>1</v>
      </c>
    </row>
    <row r="1867" hidden="1">
      <c r="A1867" s="9">
        <v>44437.0</v>
      </c>
      <c r="B1867" s="10" t="s">
        <v>69</v>
      </c>
      <c r="C1867" s="10" t="s">
        <v>72</v>
      </c>
      <c r="D1867" s="10" t="s">
        <v>415</v>
      </c>
      <c r="E1867" s="11">
        <v>120.0</v>
      </c>
      <c r="F1867" s="10" t="s">
        <v>18</v>
      </c>
      <c r="G1867" s="28">
        <f t="shared" si="1"/>
        <v>1</v>
      </c>
    </row>
    <row r="1868" hidden="1">
      <c r="A1868" s="9">
        <v>44438.0</v>
      </c>
      <c r="B1868" s="10" t="s">
        <v>69</v>
      </c>
      <c r="C1868" s="10" t="s">
        <v>72</v>
      </c>
      <c r="D1868" s="10" t="s">
        <v>417</v>
      </c>
      <c r="E1868" s="11">
        <v>250.0</v>
      </c>
      <c r="F1868" s="10" t="s">
        <v>18</v>
      </c>
      <c r="G1868" s="28">
        <f t="shared" si="1"/>
        <v>2</v>
      </c>
    </row>
  </sheetData>
  <autoFilter ref="$B$1:$B$1868">
    <filterColumn colId="0">
      <filters>
        <filter val="Chennai"/>
      </filters>
    </filterColumn>
  </autoFilter>
  <conditionalFormatting sqref="D2:D1868">
    <cfRule type="containsText" dxfId="0" priority="1" operator="containsText" text="unique ">
      <formula>NOT(ISERROR(SEARCH(("unique "),(D2))))</formula>
    </cfRule>
  </conditionalFormatting>
  <dataValidations>
    <dataValidation type="list" allowBlank="1" showErrorMessage="1" sqref="L3">
      <formula1>Sheet18!$K$3:$K$22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</sheetData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</sheetData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 ht="15.0" customHeight="1"/>
    <row r="8" hidden="1"/>
    <row r="9"/>
    <row r="10"/>
  </sheetData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</sheetData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9.88"/>
    <col customWidth="1" min="4" max="4" width="16.88"/>
    <col customWidth="1" min="6" max="6" width="21.88"/>
    <col customWidth="1" min="7" max="7" width="14.0"/>
    <col customWidth="1" min="8" max="10" width="20.5"/>
    <col customWidth="1" min="11" max="11" width="17.63"/>
    <col customWidth="1" min="12" max="12" width="16.88"/>
    <col customWidth="1" min="13" max="13" width="17.63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1" t="s">
        <v>5</v>
      </c>
      <c r="G1" s="2" t="s">
        <v>0</v>
      </c>
      <c r="H1" s="32"/>
      <c r="I1" s="32" t="s">
        <v>449</v>
      </c>
      <c r="J1" s="32" t="s">
        <v>450</v>
      </c>
      <c r="K1" s="32" t="str">
        <f>IFERROR(__xludf.DUMMYFUNCTION("UNIQUE(D:D)"),"Item_Name")</f>
        <v>Item_Name</v>
      </c>
      <c r="L1" s="32" t="s">
        <v>451</v>
      </c>
      <c r="M1" s="32" t="s">
        <v>447</v>
      </c>
      <c r="N1" s="32" t="s">
        <v>452</v>
      </c>
      <c r="O1" s="2" t="s">
        <v>1</v>
      </c>
      <c r="P1" s="33"/>
      <c r="Q1" s="34" t="s">
        <v>453</v>
      </c>
      <c r="R1" s="34"/>
      <c r="S1" s="33"/>
      <c r="T1" s="33"/>
      <c r="U1" s="33"/>
      <c r="V1" s="33"/>
      <c r="W1" s="33"/>
    </row>
    <row r="2">
      <c r="A2" s="9">
        <v>44409.0</v>
      </c>
      <c r="B2" s="10" t="s">
        <v>9</v>
      </c>
      <c r="C2" s="10" t="s">
        <v>10</v>
      </c>
      <c r="D2" s="10"/>
      <c r="E2" s="35">
        <v>160.0</v>
      </c>
      <c r="F2" s="12" t="s">
        <v>12</v>
      </c>
      <c r="G2" s="9">
        <v>44410.0</v>
      </c>
      <c r="H2" s="32">
        <f t="shared" ref="H2:H1874" si="1"> weekday(A2)</f>
        <v>1</v>
      </c>
      <c r="I2" s="32" t="s">
        <v>454</v>
      </c>
      <c r="J2" s="36">
        <f>SUM(M2:M23)</f>
        <v>380702.3447</v>
      </c>
      <c r="K2" s="37"/>
      <c r="L2" s="38">
        <f t="shared" ref="L2:L48" si="2">MONTH(A2)</f>
        <v>8</v>
      </c>
      <c r="M2" s="39">
        <f>sumif(B2:B1874,$N$2:$N$23,E2:E1874)</f>
        <v>25637.97667</v>
      </c>
      <c r="N2" s="40" t="str">
        <f>IFERROR(__xludf.DUMMYFUNCTION("UNIQUE(B2:B1874)"),"Chennai")</f>
        <v>Chennai</v>
      </c>
      <c r="O2" s="10" t="s">
        <v>9</v>
      </c>
      <c r="P2" s="33"/>
      <c r="Q2" s="33"/>
      <c r="R2" s="33"/>
      <c r="S2" s="33"/>
      <c r="T2" s="33"/>
      <c r="U2" s="33"/>
      <c r="V2" s="33"/>
      <c r="W2" s="33"/>
    </row>
    <row r="3">
      <c r="A3" s="9">
        <v>44409.0</v>
      </c>
      <c r="B3" s="10" t="s">
        <v>9</v>
      </c>
      <c r="C3" s="10" t="s">
        <v>10</v>
      </c>
      <c r="D3" s="10" t="s">
        <v>13</v>
      </c>
      <c r="E3" s="35">
        <v>230.0</v>
      </c>
      <c r="F3" s="10" t="s">
        <v>14</v>
      </c>
      <c r="G3" s="9">
        <v>44410.0</v>
      </c>
      <c r="H3" s="32">
        <f t="shared" si="1"/>
        <v>1</v>
      </c>
      <c r="I3" s="37">
        <f>IFERROR(__xludf.DUMMYFUNCTION("COUNTUNIQUE(D2:D1874)"),47.0)</f>
        <v>47</v>
      </c>
      <c r="J3" s="32"/>
      <c r="K3" s="37" t="str">
        <f>IFERROR(__xludf.DUMMYFUNCTION("""COMPUTED_VALUE"""),"Mushroom Fried Rice")</f>
        <v>Mushroom Fried Rice</v>
      </c>
      <c r="L3" s="38">
        <f t="shared" si="2"/>
        <v>8</v>
      </c>
      <c r="M3" s="39">
        <f t="shared" ref="M3:M23" si="3">sumif(B3:B2875,$N$2:$N$23,E3:E2875)</f>
        <v>65531.66136</v>
      </c>
      <c r="N3" s="40" t="str">
        <f>IFERROR(__xludf.DUMMYFUNCTION("""COMPUTED_VALUE"""),"Mumbai")</f>
        <v>Mumbai</v>
      </c>
      <c r="O3" s="10" t="s">
        <v>9</v>
      </c>
      <c r="P3" s="34"/>
      <c r="Q3" s="33"/>
      <c r="R3" s="33"/>
      <c r="S3" s="33"/>
      <c r="T3" s="33"/>
      <c r="U3" s="33"/>
      <c r="V3" s="33"/>
      <c r="W3" s="33"/>
    </row>
    <row r="4">
      <c r="A4" s="9">
        <v>44409.0</v>
      </c>
      <c r="B4" s="10" t="s">
        <v>9</v>
      </c>
      <c r="C4" s="10" t="s">
        <v>10</v>
      </c>
      <c r="D4" s="10" t="s">
        <v>17</v>
      </c>
      <c r="E4" s="35">
        <v>320.0</v>
      </c>
      <c r="F4" s="10" t="s">
        <v>18</v>
      </c>
      <c r="G4" s="9">
        <v>44410.0</v>
      </c>
      <c r="H4" s="32">
        <f t="shared" si="1"/>
        <v>1</v>
      </c>
      <c r="I4" s="37"/>
      <c r="J4" s="41"/>
      <c r="K4" s="42" t="str">
        <f>IFERROR(__xludf.DUMMYFUNCTION("""COMPUTED_VALUE"""),"Veg pizza")</f>
        <v>Veg pizza</v>
      </c>
      <c r="L4" s="38">
        <f t="shared" si="2"/>
        <v>8</v>
      </c>
      <c r="M4" s="39">
        <f t="shared" si="3"/>
        <v>10192.7956</v>
      </c>
      <c r="N4" s="40" t="str">
        <f>IFERROR(__xludf.DUMMYFUNCTION("""COMPUTED_VALUE"""),"Delhi")</f>
        <v>Delhi</v>
      </c>
      <c r="O4" s="10" t="s">
        <v>9</v>
      </c>
      <c r="P4" s="33"/>
      <c r="Q4" s="33"/>
      <c r="R4" s="33"/>
      <c r="S4" s="33"/>
      <c r="T4" s="34"/>
      <c r="U4" s="33"/>
      <c r="V4" s="33"/>
      <c r="W4" s="33"/>
    </row>
    <row r="5">
      <c r="A5" s="9">
        <v>44409.0</v>
      </c>
      <c r="B5" s="10" t="s">
        <v>9</v>
      </c>
      <c r="C5" s="10" t="s">
        <v>10</v>
      </c>
      <c r="D5" s="10" t="s">
        <v>19</v>
      </c>
      <c r="E5" s="35">
        <v>80.0</v>
      </c>
      <c r="F5" s="10" t="s">
        <v>14</v>
      </c>
      <c r="G5" s="9">
        <v>44410.0</v>
      </c>
      <c r="H5" s="32">
        <f t="shared" si="1"/>
        <v>1</v>
      </c>
      <c r="I5" s="34" t="s">
        <v>113</v>
      </c>
      <c r="J5" s="33"/>
      <c r="K5" s="42" t="str">
        <f>IFERROR(__xludf.DUMMYFUNCTION("""COMPUTED_VALUE"""),"Plain Rice")</f>
        <v>Plain Rice</v>
      </c>
      <c r="L5" s="38">
        <f t="shared" si="2"/>
        <v>8</v>
      </c>
      <c r="M5" s="39">
        <f t="shared" si="3"/>
        <v>19654.60643</v>
      </c>
      <c r="N5" s="40" t="str">
        <f>IFERROR(__xludf.DUMMYFUNCTION("""COMPUTED_VALUE"""),"Coimbatore")</f>
        <v>Coimbatore</v>
      </c>
      <c r="O5" s="10" t="s">
        <v>9</v>
      </c>
      <c r="P5" s="33"/>
      <c r="Q5" s="33"/>
      <c r="R5" s="33" t="str">
        <f>IFERROR(__xludf.DUMMYFUNCTION("UNIQUE(O2:O1874)"),"Chennai")</f>
        <v>Chennai</v>
      </c>
      <c r="S5" s="34" t="s">
        <v>114</v>
      </c>
      <c r="T5" s="33"/>
      <c r="U5" s="33"/>
      <c r="V5" s="33"/>
      <c r="W5" s="33"/>
    </row>
    <row r="6">
      <c r="A6" s="9">
        <v>44409.0</v>
      </c>
      <c r="B6" s="10" t="s">
        <v>9</v>
      </c>
      <c r="C6" s="10" t="s">
        <v>10</v>
      </c>
      <c r="D6" s="10" t="s">
        <v>20</v>
      </c>
      <c r="E6" s="35">
        <v>220.0</v>
      </c>
      <c r="F6" s="10" t="s">
        <v>21</v>
      </c>
      <c r="G6" s="9">
        <v>44410.0</v>
      </c>
      <c r="H6" s="32">
        <f t="shared" si="1"/>
        <v>1</v>
      </c>
      <c r="I6" s="33"/>
      <c r="J6" s="33"/>
      <c r="K6" s="37" t="str">
        <f>IFERROR(__xludf.DUMMYFUNCTION("""COMPUTED_VALUE"""),"Soya Chunks")</f>
        <v>Soya Chunks</v>
      </c>
      <c r="L6" s="38">
        <f t="shared" si="2"/>
        <v>8</v>
      </c>
      <c r="M6" s="39">
        <f t="shared" si="3"/>
        <v>77279.42955</v>
      </c>
      <c r="N6" s="40" t="str">
        <f>IFERROR(__xludf.DUMMYFUNCTION("""COMPUTED_VALUE"""),"Indore")</f>
        <v>Indore</v>
      </c>
      <c r="O6" s="10" t="s">
        <v>9</v>
      </c>
      <c r="P6" s="33" t="str">
        <f>unique(D3:)</f>
        <v>#ERROR!</v>
      </c>
      <c r="Q6" s="33"/>
      <c r="R6" s="33" t="str">
        <f>IFERROR(__xludf.DUMMYFUNCTION("""COMPUTED_VALUE"""),"Mumbai")</f>
        <v>Mumbai</v>
      </c>
      <c r="S6" s="33"/>
      <c r="T6" s="33"/>
      <c r="U6" s="33"/>
      <c r="V6" s="33"/>
      <c r="W6" s="33"/>
    </row>
    <row r="7">
      <c r="A7" s="9">
        <v>44409.0</v>
      </c>
      <c r="B7" s="10" t="s">
        <v>9</v>
      </c>
      <c r="C7" s="10" t="s">
        <v>10</v>
      </c>
      <c r="D7" s="10" t="s">
        <v>22</v>
      </c>
      <c r="E7" s="35">
        <v>300.0</v>
      </c>
      <c r="F7" s="10" t="s">
        <v>18</v>
      </c>
      <c r="G7" s="9">
        <v>44410.0</v>
      </c>
      <c r="H7" s="32">
        <f t="shared" si="1"/>
        <v>1</v>
      </c>
      <c r="I7" s="33">
        <f>SUMIFS(E2:E1874,B2:B1874,I5)</f>
        <v>2030</v>
      </c>
      <c r="J7" s="33"/>
      <c r="K7" s="37" t="str">
        <f>IFERROR(__xludf.DUMMYFUNCTION("""COMPUTED_VALUE"""),"Veggie Bowl")</f>
        <v>Veggie Bowl</v>
      </c>
      <c r="L7" s="38">
        <f t="shared" si="2"/>
        <v>8</v>
      </c>
      <c r="M7" s="39">
        <f t="shared" si="3"/>
        <v>46255.87512</v>
      </c>
      <c r="N7" s="40" t="str">
        <f>IFERROR(__xludf.DUMMYFUNCTION("""COMPUTED_VALUE"""),"Hyderabad")</f>
        <v>Hyderabad</v>
      </c>
      <c r="O7" s="10" t="s">
        <v>9</v>
      </c>
      <c r="P7" s="33"/>
      <c r="Q7" s="33"/>
      <c r="R7" s="33" t="str">
        <f>IFERROR(__xludf.DUMMYFUNCTION("""COMPUTED_VALUE"""),"Delhi")</f>
        <v>Delhi</v>
      </c>
      <c r="S7" s="33"/>
      <c r="T7" s="33"/>
      <c r="U7" s="33">
        <f>sumif(B2:B1874,S5,E2:E1874)</f>
        <v>11020</v>
      </c>
      <c r="V7" s="33"/>
      <c r="W7" s="33"/>
    </row>
    <row r="8">
      <c r="A8" s="9">
        <v>44409.0</v>
      </c>
      <c r="B8" s="10" t="s">
        <v>9</v>
      </c>
      <c r="C8" s="10" t="s">
        <v>10</v>
      </c>
      <c r="D8" s="10" t="s">
        <v>22</v>
      </c>
      <c r="E8" s="35">
        <v>300.0</v>
      </c>
      <c r="F8" s="10" t="s">
        <v>18</v>
      </c>
      <c r="G8" s="9">
        <v>44410.0</v>
      </c>
      <c r="H8" s="32">
        <f t="shared" si="1"/>
        <v>1</v>
      </c>
      <c r="I8" s="33"/>
      <c r="J8" s="33"/>
      <c r="K8" s="37" t="str">
        <f>IFERROR(__xludf.DUMMYFUNCTION("""COMPUTED_VALUE"""),"Veg Noodles")</f>
        <v>Veg Noodles</v>
      </c>
      <c r="L8" s="38">
        <f t="shared" si="2"/>
        <v>8</v>
      </c>
      <c r="M8" s="39">
        <f t="shared" si="3"/>
        <v>2030</v>
      </c>
      <c r="N8" s="40" t="str">
        <f>IFERROR(__xludf.DUMMYFUNCTION("""COMPUTED_VALUE"""),"Bhopal")</f>
        <v>Bhopal</v>
      </c>
      <c r="O8" s="10" t="s">
        <v>9</v>
      </c>
      <c r="P8" s="33"/>
      <c r="Q8" s="33"/>
      <c r="R8" s="33" t="str">
        <f>IFERROR(__xludf.DUMMYFUNCTION("""COMPUTED_VALUE"""),"Hyderabad")</f>
        <v>Hyderabad</v>
      </c>
      <c r="S8" s="33"/>
      <c r="T8" s="33"/>
      <c r="U8" s="33"/>
      <c r="V8" s="33"/>
      <c r="W8" s="33"/>
    </row>
    <row r="9">
      <c r="A9" s="9">
        <v>44409.0</v>
      </c>
      <c r="B9" s="10" t="s">
        <v>23</v>
      </c>
      <c r="C9" s="10" t="s">
        <v>24</v>
      </c>
      <c r="D9" s="10" t="s">
        <v>22</v>
      </c>
      <c r="E9" s="35">
        <v>300.0</v>
      </c>
      <c r="F9" s="10" t="s">
        <v>18</v>
      </c>
      <c r="G9" s="9">
        <v>44410.0</v>
      </c>
      <c r="H9" s="32">
        <f t="shared" si="1"/>
        <v>1</v>
      </c>
      <c r="I9" s="33" t="str">
        <f t="shared" ref="I9:I14" si="4">VLOOKUP(C3,$C1:$O1874,2,0)</f>
        <v/>
      </c>
      <c r="J9" s="33"/>
      <c r="K9" s="37" t="str">
        <f>IFERROR(__xludf.DUMMYFUNCTION("""COMPUTED_VALUE"""),"Bread with Jam")</f>
        <v>Bread with Jam</v>
      </c>
      <c r="L9" s="38">
        <f t="shared" si="2"/>
        <v>8</v>
      </c>
      <c r="M9" s="39">
        <f t="shared" si="3"/>
        <v>11020</v>
      </c>
      <c r="N9" s="40" t="str">
        <f>IFERROR(__xludf.DUMMYFUNCTION("""COMPUTED_VALUE"""),"Kolkata")</f>
        <v>Kolkata</v>
      </c>
      <c r="O9" s="10" t="s">
        <v>23</v>
      </c>
      <c r="P9" s="33"/>
      <c r="Q9" s="33"/>
      <c r="R9" s="33" t="str">
        <f>IFERROR(__xludf.DUMMYFUNCTION("""COMPUTED_VALUE"""),"Kolkata")</f>
        <v>Kolkata</v>
      </c>
      <c r="S9" s="33"/>
      <c r="T9" s="33"/>
      <c r="U9" s="33"/>
      <c r="V9" s="33"/>
      <c r="W9" s="33"/>
    </row>
    <row r="10">
      <c r="A10" s="9">
        <v>44409.0</v>
      </c>
      <c r="B10" s="10" t="s">
        <v>23</v>
      </c>
      <c r="C10" s="10" t="s">
        <v>25</v>
      </c>
      <c r="D10" s="10" t="s">
        <v>13</v>
      </c>
      <c r="E10" s="35">
        <v>230.0</v>
      </c>
      <c r="F10" s="10" t="s">
        <v>14</v>
      </c>
      <c r="G10" s="9">
        <v>44410.0</v>
      </c>
      <c r="H10" s="32">
        <f t="shared" si="1"/>
        <v>1</v>
      </c>
      <c r="I10" s="33" t="str">
        <f t="shared" si="4"/>
        <v/>
      </c>
      <c r="J10" s="33"/>
      <c r="K10" s="37" t="str">
        <f>IFERROR(__xludf.DUMMYFUNCTION("""COMPUTED_VALUE"""),"Spicy Fried Rice")</f>
        <v>Spicy Fried Rice</v>
      </c>
      <c r="L10" s="38">
        <f t="shared" si="2"/>
        <v>8</v>
      </c>
      <c r="M10" s="39">
        <f t="shared" si="3"/>
        <v>14340</v>
      </c>
      <c r="N10" s="40" t="str">
        <f>IFERROR(__xludf.DUMMYFUNCTION("""COMPUTED_VALUE"""),"Chandigarh")</f>
        <v>Chandigarh</v>
      </c>
      <c r="O10" s="10" t="s">
        <v>23</v>
      </c>
      <c r="P10" s="33"/>
      <c r="Q10" s="33"/>
      <c r="R10" s="33" t="str">
        <f>IFERROR(__xludf.DUMMYFUNCTION("""COMPUTED_VALUE"""),"Kochi")</f>
        <v>Kochi</v>
      </c>
      <c r="S10" s="33"/>
      <c r="T10" s="33"/>
      <c r="U10" s="33"/>
      <c r="V10" s="33"/>
      <c r="W10" s="33"/>
    </row>
    <row r="11">
      <c r="A11" s="9">
        <v>44409.0</v>
      </c>
      <c r="B11" s="10" t="s">
        <v>23</v>
      </c>
      <c r="C11" s="10" t="s">
        <v>26</v>
      </c>
      <c r="D11" s="10" t="s">
        <v>27</v>
      </c>
      <c r="E11" s="35">
        <v>190.0</v>
      </c>
      <c r="F11" s="10" t="s">
        <v>14</v>
      </c>
      <c r="G11" s="9">
        <v>44410.0</v>
      </c>
      <c r="H11" s="32">
        <f t="shared" si="1"/>
        <v>1</v>
      </c>
      <c r="I11" s="33" t="str">
        <f t="shared" si="4"/>
        <v>Mushroom Fried Rice</v>
      </c>
      <c r="J11" s="33"/>
      <c r="K11" s="37" t="str">
        <f>IFERROR(__xludf.DUMMYFUNCTION("""COMPUTED_VALUE"""),"Cheese Salad")</f>
        <v>Cheese Salad</v>
      </c>
      <c r="L11" s="38">
        <f t="shared" si="2"/>
        <v>8</v>
      </c>
      <c r="M11" s="39">
        <f t="shared" si="3"/>
        <v>16560</v>
      </c>
      <c r="N11" s="40" t="str">
        <f>IFERROR(__xludf.DUMMYFUNCTION("""COMPUTED_VALUE"""),"Bangalore")</f>
        <v>Bangalore</v>
      </c>
      <c r="O11" s="10" t="s">
        <v>23</v>
      </c>
      <c r="P11" s="33"/>
      <c r="Q11" s="33"/>
      <c r="R11" s="33" t="str">
        <f>IFERROR(__xludf.DUMMYFUNCTION("""COMPUTED_VALUE"""),"Bangalore")</f>
        <v>Bangalore</v>
      </c>
      <c r="S11" s="33"/>
      <c r="T11" s="33"/>
      <c r="U11" s="34"/>
      <c r="V11" s="33"/>
      <c r="W11" s="33"/>
    </row>
    <row r="12">
      <c r="A12" s="9">
        <v>44409.0</v>
      </c>
      <c r="B12" s="10" t="s">
        <v>23</v>
      </c>
      <c r="C12" s="10" t="s">
        <v>28</v>
      </c>
      <c r="D12" s="10" t="s">
        <v>19</v>
      </c>
      <c r="E12" s="35">
        <v>80.0</v>
      </c>
      <c r="F12" s="10" t="s">
        <v>14</v>
      </c>
      <c r="G12" s="9">
        <v>44410.0</v>
      </c>
      <c r="H12" s="32">
        <f t="shared" si="1"/>
        <v>1</v>
      </c>
      <c r="I12" s="33" t="str">
        <f t="shared" si="4"/>
        <v>Veg pizza</v>
      </c>
      <c r="J12" s="33"/>
      <c r="K12" s="37" t="str">
        <f>IFERROR(__xludf.DUMMYFUNCTION("""COMPUTED_VALUE"""),"Hummus Wrap")</f>
        <v>Hummus Wrap</v>
      </c>
      <c r="L12" s="38">
        <f t="shared" si="2"/>
        <v>8</v>
      </c>
      <c r="M12" s="39">
        <f t="shared" si="3"/>
        <v>55940</v>
      </c>
      <c r="N12" s="40" t="str">
        <f>IFERROR(__xludf.DUMMYFUNCTION("""COMPUTED_VALUE"""),"Mysore")</f>
        <v>Mysore</v>
      </c>
      <c r="O12" s="10" t="s">
        <v>23</v>
      </c>
      <c r="P12" s="33"/>
      <c r="Q12" s="33"/>
      <c r="R12" s="33" t="str">
        <f>IFERROR(__xludf.DUMMYFUNCTION("""COMPUTED_VALUE"""),"Mysore")</f>
        <v>Mysore</v>
      </c>
      <c r="S12" s="33"/>
      <c r="T12" s="33"/>
      <c r="U12" s="33"/>
      <c r="V12" s="33"/>
      <c r="W12" s="33"/>
    </row>
    <row r="13">
      <c r="A13" s="9">
        <v>44409.0</v>
      </c>
      <c r="B13" s="10" t="s">
        <v>23</v>
      </c>
      <c r="C13" s="10" t="s">
        <v>29</v>
      </c>
      <c r="D13" s="10" t="s">
        <v>27</v>
      </c>
      <c r="E13" s="35">
        <v>190.0</v>
      </c>
      <c r="F13" s="10" t="s">
        <v>14</v>
      </c>
      <c r="G13" s="9">
        <v>44410.0</v>
      </c>
      <c r="H13" s="32">
        <f t="shared" si="1"/>
        <v>1</v>
      </c>
      <c r="I13" s="33" t="str">
        <f t="shared" si="4"/>
        <v>Plain Rice</v>
      </c>
      <c r="J13" s="33"/>
      <c r="K13" s="37" t="str">
        <f>IFERROR(__xludf.DUMMYFUNCTION("""COMPUTED_VALUE"""),"Brinjal 65")</f>
        <v>Brinjal 65</v>
      </c>
      <c r="L13" s="38">
        <f t="shared" si="2"/>
        <v>8</v>
      </c>
      <c r="M13" s="39">
        <f t="shared" si="3"/>
        <v>2910</v>
      </c>
      <c r="N13" s="40" t="str">
        <f>IFERROR(__xludf.DUMMYFUNCTION("""COMPUTED_VALUE"""),"Jaipur")</f>
        <v>Jaipur</v>
      </c>
      <c r="O13" s="10" t="s">
        <v>23</v>
      </c>
      <c r="P13" s="33"/>
      <c r="Q13" s="33"/>
      <c r="R13" s="33" t="str">
        <f>IFERROR(__xludf.DUMMYFUNCTION("""COMPUTED_VALUE"""),"Coimbatore")</f>
        <v>Coimbatore</v>
      </c>
      <c r="S13" s="33"/>
      <c r="T13" s="33"/>
      <c r="U13" s="33"/>
      <c r="V13" s="33"/>
      <c r="W13" s="33"/>
    </row>
    <row r="14">
      <c r="A14" s="9">
        <v>44409.0</v>
      </c>
      <c r="B14" s="10" t="s">
        <v>23</v>
      </c>
      <c r="C14" s="10">
        <v>244.0</v>
      </c>
      <c r="D14" s="10" t="s">
        <v>30</v>
      </c>
      <c r="E14" s="35">
        <v>100.0</v>
      </c>
      <c r="F14" s="10" t="s">
        <v>31</v>
      </c>
      <c r="G14" s="9">
        <v>44410.0</v>
      </c>
      <c r="H14" s="32">
        <f t="shared" si="1"/>
        <v>1</v>
      </c>
      <c r="I14" s="33" t="str">
        <f t="shared" si="4"/>
        <v>Soya Chunks</v>
      </c>
      <c r="J14" s="33"/>
      <c r="K14" s="37" t="str">
        <f>IFERROR(__xludf.DUMMYFUNCTION("""COMPUTED_VALUE"""),"Vegan Fried Paneer")</f>
        <v>Vegan Fried Paneer</v>
      </c>
      <c r="L14" s="38">
        <f t="shared" si="2"/>
        <v>8</v>
      </c>
      <c r="M14" s="39">
        <f t="shared" si="3"/>
        <v>910</v>
      </c>
      <c r="N14" s="40" t="str">
        <f>IFERROR(__xludf.DUMMYFUNCTION("""COMPUTED_VALUE"""),"Trivandrum")</f>
        <v>Trivandrum</v>
      </c>
      <c r="O14" s="10" t="s">
        <v>23</v>
      </c>
      <c r="P14" s="33"/>
      <c r="Q14" s="33"/>
      <c r="R14" s="33" t="str">
        <f>IFERROR(__xludf.DUMMYFUNCTION("""COMPUTED_VALUE"""),"Indore")</f>
        <v>Indore</v>
      </c>
      <c r="S14" s="33"/>
      <c r="T14" s="33"/>
      <c r="U14" s="33"/>
      <c r="V14" s="33"/>
      <c r="W14" s="33"/>
    </row>
    <row r="15">
      <c r="A15" s="9">
        <v>44409.0</v>
      </c>
      <c r="B15" s="10" t="s">
        <v>23</v>
      </c>
      <c r="C15" s="10" t="s">
        <v>32</v>
      </c>
      <c r="D15" s="10" t="s">
        <v>20</v>
      </c>
      <c r="E15" s="35">
        <v>220.0</v>
      </c>
      <c r="F15" s="10" t="s">
        <v>21</v>
      </c>
      <c r="G15" s="9">
        <v>44410.0</v>
      </c>
      <c r="H15" s="32">
        <f t="shared" si="1"/>
        <v>1</v>
      </c>
      <c r="I15" s="33"/>
      <c r="J15" s="33"/>
      <c r="K15" s="37" t="str">
        <f>IFERROR(__xludf.DUMMYFUNCTION("""COMPUTED_VALUE"""),"Fruit Salad")</f>
        <v>Fruit Salad</v>
      </c>
      <c r="L15" s="38">
        <f t="shared" si="2"/>
        <v>8</v>
      </c>
      <c r="M15" s="39">
        <f t="shared" si="3"/>
        <v>690</v>
      </c>
      <c r="N15" s="37" t="str">
        <f>IFERROR(__xludf.DUMMYFUNCTION("""COMPUTED_VALUE"""),"Mangalore")</f>
        <v>Mangalore</v>
      </c>
      <c r="O15" s="10" t="s">
        <v>23</v>
      </c>
      <c r="P15" s="33"/>
      <c r="Q15" s="33"/>
      <c r="R15" s="33" t="str">
        <f>IFERROR(__xludf.DUMMYFUNCTION("""COMPUTED_VALUE"""),"Bhopal")</f>
        <v>Bhopal</v>
      </c>
      <c r="S15" s="33"/>
      <c r="T15" s="33"/>
      <c r="U15" s="33"/>
      <c r="V15" s="33"/>
      <c r="W15" s="33"/>
    </row>
    <row r="16">
      <c r="A16" s="9">
        <v>44409.0</v>
      </c>
      <c r="B16" s="10" t="s">
        <v>23</v>
      </c>
      <c r="C16" s="10" t="s">
        <v>33</v>
      </c>
      <c r="D16" s="10" t="s">
        <v>34</v>
      </c>
      <c r="E16" s="35">
        <v>250.0</v>
      </c>
      <c r="F16" s="10" t="s">
        <v>14</v>
      </c>
      <c r="G16" s="9">
        <v>44410.0</v>
      </c>
      <c r="H16" s="32">
        <f t="shared" si="1"/>
        <v>1</v>
      </c>
      <c r="I16" s="33"/>
      <c r="J16" s="33"/>
      <c r="K16" s="37" t="str">
        <f>IFERROR(__xludf.DUMMYFUNCTION("""COMPUTED_VALUE"""),"Spicy Quesadilla")</f>
        <v>Spicy Quesadilla</v>
      </c>
      <c r="L16" s="38">
        <f t="shared" si="2"/>
        <v>8</v>
      </c>
      <c r="M16" s="39">
        <f t="shared" si="3"/>
        <v>4330</v>
      </c>
      <c r="N16" s="37" t="str">
        <f>IFERROR(__xludf.DUMMYFUNCTION("""COMPUTED_VALUE"""),"Vizag")</f>
        <v>Vizag</v>
      </c>
      <c r="O16" s="10" t="s">
        <v>23</v>
      </c>
      <c r="P16" s="33"/>
      <c r="Q16" s="33"/>
      <c r="R16" s="33" t="str">
        <f>IFERROR(__xludf.DUMMYFUNCTION("""COMPUTED_VALUE"""),"Chandigarh")</f>
        <v>Chandigarh</v>
      </c>
      <c r="S16" s="33"/>
      <c r="T16" s="33"/>
      <c r="U16" s="33"/>
      <c r="V16" s="33"/>
      <c r="W16" s="33"/>
    </row>
    <row r="17">
      <c r="A17" s="9">
        <v>44409.0</v>
      </c>
      <c r="B17" s="10" t="s">
        <v>23</v>
      </c>
      <c r="C17" s="10" t="s">
        <v>35</v>
      </c>
      <c r="D17" s="10" t="s">
        <v>34</v>
      </c>
      <c r="E17" s="35">
        <v>250.0</v>
      </c>
      <c r="F17" s="10" t="s">
        <v>14</v>
      </c>
      <c r="G17" s="9">
        <v>44410.0</v>
      </c>
      <c r="H17" s="32">
        <f t="shared" si="1"/>
        <v>1</v>
      </c>
      <c r="I17" s="33"/>
      <c r="J17" s="33"/>
      <c r="K17" s="37" t="str">
        <f>IFERROR(__xludf.DUMMYFUNCTION("""COMPUTED_VALUE"""),"Spring Rolls")</f>
        <v>Spring Rolls</v>
      </c>
      <c r="L17" s="38">
        <f t="shared" si="2"/>
        <v>8</v>
      </c>
      <c r="M17" s="39">
        <f t="shared" si="3"/>
        <v>17830</v>
      </c>
      <c r="N17" s="37" t="str">
        <f>IFERROR(__xludf.DUMMYFUNCTION("""COMPUTED_VALUE"""),"Guwahati")</f>
        <v>Guwahati</v>
      </c>
      <c r="O17" s="10" t="s">
        <v>23</v>
      </c>
      <c r="P17" s="33"/>
      <c r="Q17" s="33"/>
      <c r="R17" s="33" t="str">
        <f>IFERROR(__xludf.DUMMYFUNCTION("""COMPUTED_VALUE"""),"Jaipur")</f>
        <v>Jaipur</v>
      </c>
      <c r="S17" s="33"/>
      <c r="T17" s="33"/>
      <c r="U17" s="33"/>
      <c r="V17" s="33"/>
      <c r="W17" s="33"/>
    </row>
    <row r="18">
      <c r="A18" s="9">
        <v>44409.0</v>
      </c>
      <c r="B18" s="10" t="s">
        <v>23</v>
      </c>
      <c r="C18" s="10">
        <v>6340.0</v>
      </c>
      <c r="D18" s="10" t="s">
        <v>34</v>
      </c>
      <c r="E18" s="35">
        <v>250.0</v>
      </c>
      <c r="F18" s="10" t="s">
        <v>14</v>
      </c>
      <c r="G18" s="9">
        <v>44410.0</v>
      </c>
      <c r="H18" s="32">
        <f t="shared" si="1"/>
        <v>1</v>
      </c>
      <c r="I18" s="33"/>
      <c r="J18" s="33"/>
      <c r="K18" s="37" t="str">
        <f>IFERROR(__xludf.DUMMYFUNCTION("""COMPUTED_VALUE"""),"Greek Tomato rice")</f>
        <v>Greek Tomato rice</v>
      </c>
      <c r="L18" s="38">
        <f t="shared" si="2"/>
        <v>8</v>
      </c>
      <c r="M18" s="39">
        <f t="shared" si="3"/>
        <v>0</v>
      </c>
      <c r="N18" s="37" t="str">
        <f>IFERROR(__xludf.DUMMYFUNCTION("""COMPUTED_VALUE"""),"City")</f>
        <v>City</v>
      </c>
      <c r="O18" s="10" t="s">
        <v>23</v>
      </c>
      <c r="P18" s="33"/>
      <c r="Q18" s="33"/>
      <c r="R18" s="33" t="str">
        <f>IFERROR(__xludf.DUMMYFUNCTION("""COMPUTED_VALUE"""),"Trivandrum")</f>
        <v>Trivandrum</v>
      </c>
      <c r="S18" s="33"/>
      <c r="T18" s="33"/>
      <c r="U18" s="33"/>
      <c r="V18" s="33"/>
      <c r="W18" s="33"/>
    </row>
    <row r="19">
      <c r="A19" s="9">
        <v>44409.0</v>
      </c>
      <c r="B19" s="10" t="s">
        <v>23</v>
      </c>
      <c r="C19" s="10">
        <v>1041.0</v>
      </c>
      <c r="D19" s="10" t="s">
        <v>20</v>
      </c>
      <c r="E19" s="35">
        <v>220.0</v>
      </c>
      <c r="F19" s="10" t="s">
        <v>21</v>
      </c>
      <c r="G19" s="9">
        <v>44410.0</v>
      </c>
      <c r="H19" s="32">
        <f t="shared" si="1"/>
        <v>1</v>
      </c>
      <c r="I19" s="33"/>
      <c r="J19" s="33"/>
      <c r="K19" s="37" t="str">
        <f>IFERROR(__xludf.DUMMYFUNCTION("""COMPUTED_VALUE"""),"Mango Lassi")</f>
        <v>Mango Lassi</v>
      </c>
      <c r="L19" s="38">
        <f t="shared" si="2"/>
        <v>8</v>
      </c>
      <c r="M19" s="39">
        <f t="shared" si="3"/>
        <v>2480</v>
      </c>
      <c r="N19" s="37" t="str">
        <f>IFERROR(__xludf.DUMMYFUNCTION("""COMPUTED_VALUE"""),"Pune")</f>
        <v>Pune</v>
      </c>
      <c r="O19" s="10" t="s">
        <v>23</v>
      </c>
      <c r="P19" s="33"/>
      <c r="Q19" s="33"/>
      <c r="R19" s="33" t="str">
        <f>IFERROR(__xludf.DUMMYFUNCTION("""COMPUTED_VALUE"""),"Mangalore")</f>
        <v>Mangalore</v>
      </c>
      <c r="S19" s="33"/>
      <c r="T19" s="33"/>
      <c r="U19" s="33"/>
      <c r="V19" s="33"/>
      <c r="W19" s="33"/>
    </row>
    <row r="20">
      <c r="A20" s="9">
        <v>44409.0</v>
      </c>
      <c r="B20" s="10" t="s">
        <v>23</v>
      </c>
      <c r="C20" s="10">
        <v>6245.0</v>
      </c>
      <c r="D20" s="10" t="s">
        <v>36</v>
      </c>
      <c r="E20" s="35">
        <v>180.0</v>
      </c>
      <c r="F20" s="10" t="s">
        <v>12</v>
      </c>
      <c r="G20" s="9">
        <v>44410.0</v>
      </c>
      <c r="H20" s="32">
        <f t="shared" si="1"/>
        <v>1</v>
      </c>
      <c r="I20" s="33"/>
      <c r="J20" s="33"/>
      <c r="K20" s="37" t="str">
        <f>IFERROR(__xludf.DUMMYFUNCTION("""COMPUTED_VALUE"""),"Mashed potatoes")</f>
        <v>Mashed potatoes</v>
      </c>
      <c r="L20" s="38">
        <f t="shared" si="2"/>
        <v>8</v>
      </c>
      <c r="M20" s="39">
        <f t="shared" si="3"/>
        <v>960</v>
      </c>
      <c r="N20" s="37" t="str">
        <f>IFERROR(__xludf.DUMMYFUNCTION("""COMPUTED_VALUE"""),"Noida")</f>
        <v>Noida</v>
      </c>
      <c r="O20" s="10" t="s">
        <v>23</v>
      </c>
      <c r="P20" s="33"/>
      <c r="Q20" s="33"/>
      <c r="R20" s="33" t="str">
        <f>IFERROR(__xludf.DUMMYFUNCTION("""COMPUTED_VALUE"""),"Vizag")</f>
        <v>Vizag</v>
      </c>
      <c r="S20" s="33"/>
      <c r="T20" s="33"/>
      <c r="U20" s="33"/>
      <c r="V20" s="33"/>
      <c r="W20" s="33"/>
    </row>
    <row r="21">
      <c r="A21" s="9">
        <v>44409.0</v>
      </c>
      <c r="B21" s="10" t="s">
        <v>23</v>
      </c>
      <c r="C21" s="10" t="s">
        <v>37</v>
      </c>
      <c r="D21" s="10" t="s">
        <v>34</v>
      </c>
      <c r="E21" s="35">
        <v>250.0</v>
      </c>
      <c r="F21" s="10" t="s">
        <v>14</v>
      </c>
      <c r="G21" s="9">
        <v>44410.0</v>
      </c>
      <c r="H21" s="32">
        <f t="shared" si="1"/>
        <v>1</v>
      </c>
      <c r="I21" s="33"/>
      <c r="J21" s="33"/>
      <c r="K21" s="37" t="str">
        <f>IFERROR(__xludf.DUMMYFUNCTION("""COMPUTED_VALUE"""),"Falafel")</f>
        <v>Falafel</v>
      </c>
      <c r="L21" s="38">
        <f t="shared" si="2"/>
        <v>8</v>
      </c>
      <c r="M21" s="39">
        <f t="shared" si="3"/>
        <v>1430</v>
      </c>
      <c r="N21" s="37" t="str">
        <f>IFERROR(__xludf.DUMMYFUNCTION("""COMPUTED_VALUE"""),"Gurgaon")</f>
        <v>Gurgaon</v>
      </c>
      <c r="O21" s="10" t="s">
        <v>23</v>
      </c>
      <c r="P21" s="33"/>
      <c r="Q21" s="33"/>
      <c r="R21" s="33" t="str">
        <f>IFERROR(__xludf.DUMMYFUNCTION("""COMPUTED_VALUE"""),"Guwahati")</f>
        <v>Guwahati</v>
      </c>
      <c r="S21" s="33"/>
      <c r="T21" s="33"/>
      <c r="U21" s="33"/>
      <c r="V21" s="33"/>
      <c r="W21" s="33"/>
    </row>
    <row r="22">
      <c r="A22" s="9">
        <v>44409.0</v>
      </c>
      <c r="B22" s="10" t="s">
        <v>23</v>
      </c>
      <c r="C22" s="10" t="s">
        <v>38</v>
      </c>
      <c r="D22" s="10" t="s">
        <v>30</v>
      </c>
      <c r="E22" s="35">
        <v>100.0</v>
      </c>
      <c r="F22" s="10" t="s">
        <v>31</v>
      </c>
      <c r="G22" s="9">
        <v>44410.0</v>
      </c>
      <c r="H22" s="32">
        <f t="shared" si="1"/>
        <v>1</v>
      </c>
      <c r="I22" s="33"/>
      <c r="J22" s="33"/>
      <c r="K22" s="37" t="str">
        <f>IFERROR(__xludf.DUMMYFUNCTION("""COMPUTED_VALUE"""),"Korean Noodles")</f>
        <v>Korean Noodles</v>
      </c>
      <c r="L22" s="38">
        <f t="shared" si="2"/>
        <v>8</v>
      </c>
      <c r="M22" s="39">
        <f t="shared" si="3"/>
        <v>4720</v>
      </c>
      <c r="N22" s="37" t="str">
        <f>IFERROR(__xludf.DUMMYFUNCTION("""COMPUTED_VALUE"""),"Nagpur")</f>
        <v>Nagpur</v>
      </c>
      <c r="O22" s="10" t="s">
        <v>23</v>
      </c>
      <c r="P22" s="33"/>
      <c r="Q22" s="33"/>
      <c r="R22" s="33" t="str">
        <f>IFERROR(__xludf.DUMMYFUNCTION("""COMPUTED_VALUE"""),"City")</f>
        <v>City</v>
      </c>
      <c r="S22" s="33"/>
      <c r="T22" s="33"/>
      <c r="U22" s="33"/>
      <c r="V22" s="33"/>
      <c r="W22" s="33"/>
    </row>
    <row r="23">
      <c r="A23" s="9">
        <v>44409.0</v>
      </c>
      <c r="B23" s="10" t="s">
        <v>23</v>
      </c>
      <c r="C23" s="10" t="s">
        <v>39</v>
      </c>
      <c r="D23" s="10" t="s">
        <v>36</v>
      </c>
      <c r="E23" s="35">
        <v>180.0</v>
      </c>
      <c r="F23" s="10" t="s">
        <v>12</v>
      </c>
      <c r="G23" s="9">
        <v>44410.0</v>
      </c>
      <c r="H23" s="32">
        <f t="shared" si="1"/>
        <v>1</v>
      </c>
      <c r="I23" s="33"/>
      <c r="J23" s="33"/>
      <c r="K23" s="37" t="str">
        <f>IFERROR(__xludf.DUMMYFUNCTION("""COMPUTED_VALUE"""),"Chicken Fried rice")</f>
        <v>Chicken Fried rice</v>
      </c>
      <c r="L23" s="38">
        <f t="shared" si="2"/>
        <v>8</v>
      </c>
      <c r="M23" s="39">
        <f t="shared" si="3"/>
        <v>0</v>
      </c>
      <c r="N23" s="37"/>
      <c r="O23" s="10" t="s">
        <v>23</v>
      </c>
      <c r="P23" s="33"/>
      <c r="Q23" s="33"/>
      <c r="R23" s="33" t="str">
        <f>IFERROR(__xludf.DUMMYFUNCTION("""COMPUTED_VALUE"""),"Pune")</f>
        <v>Pune</v>
      </c>
      <c r="S23" s="33"/>
      <c r="T23" s="33"/>
      <c r="U23" s="33"/>
      <c r="V23" s="33"/>
      <c r="W23" s="33"/>
    </row>
    <row r="24">
      <c r="A24" s="9">
        <v>44409.0</v>
      </c>
      <c r="B24" s="10" t="s">
        <v>40</v>
      </c>
      <c r="C24" s="10" t="s">
        <v>41</v>
      </c>
      <c r="D24" s="10" t="s">
        <v>22</v>
      </c>
      <c r="E24" s="35">
        <v>300.0</v>
      </c>
      <c r="F24" s="10" t="s">
        <v>18</v>
      </c>
      <c r="G24" s="9">
        <v>44410.0</v>
      </c>
      <c r="H24" s="32">
        <f t="shared" si="1"/>
        <v>1</v>
      </c>
      <c r="I24" s="33"/>
      <c r="J24" s="33"/>
      <c r="K24" s="37" t="str">
        <f>IFERROR(__xludf.DUMMYFUNCTION("""COMPUTED_VALUE"""),"Gobi 65")</f>
        <v>Gobi 65</v>
      </c>
      <c r="L24" s="38">
        <f t="shared" si="2"/>
        <v>8</v>
      </c>
      <c r="M24" s="33"/>
      <c r="N24" s="37"/>
      <c r="O24" s="10" t="s">
        <v>40</v>
      </c>
      <c r="P24" s="33"/>
      <c r="Q24" s="33"/>
      <c r="R24" s="33" t="str">
        <f>IFERROR(__xludf.DUMMYFUNCTION("""COMPUTED_VALUE"""),"Noida")</f>
        <v>Noida</v>
      </c>
      <c r="S24" s="33"/>
      <c r="T24" s="33"/>
      <c r="U24" s="33"/>
      <c r="V24" s="33"/>
      <c r="W24" s="33"/>
    </row>
    <row r="25">
      <c r="A25" s="9">
        <v>44409.0</v>
      </c>
      <c r="B25" s="10" t="s">
        <v>40</v>
      </c>
      <c r="C25" s="10" t="s">
        <v>41</v>
      </c>
      <c r="D25" s="10" t="s">
        <v>22</v>
      </c>
      <c r="E25" s="35">
        <v>300.0</v>
      </c>
      <c r="F25" s="10" t="s">
        <v>18</v>
      </c>
      <c r="G25" s="9">
        <v>44410.0</v>
      </c>
      <c r="H25" s="32">
        <f t="shared" si="1"/>
        <v>1</v>
      </c>
      <c r="I25" s="33"/>
      <c r="J25" s="33"/>
      <c r="K25" s="37" t="str">
        <f>IFERROR(__xludf.DUMMYFUNCTION("""COMPUTED_VALUE"""),"Vegetable salad")</f>
        <v>Vegetable salad</v>
      </c>
      <c r="L25" s="38">
        <f t="shared" si="2"/>
        <v>8</v>
      </c>
      <c r="M25" s="33"/>
      <c r="N25" s="37"/>
      <c r="O25" s="10" t="s">
        <v>40</v>
      </c>
      <c r="P25" s="33"/>
      <c r="Q25" s="33"/>
      <c r="R25" s="33" t="str">
        <f>IFERROR(__xludf.DUMMYFUNCTION("""COMPUTED_VALUE"""),"Gurgaon")</f>
        <v>Gurgaon</v>
      </c>
      <c r="S25" s="33"/>
      <c r="T25" s="33"/>
      <c r="U25" s="33"/>
      <c r="V25" s="33"/>
      <c r="W25" s="33"/>
    </row>
    <row r="26">
      <c r="A26" s="9">
        <v>44409.0</v>
      </c>
      <c r="B26" s="10" t="s">
        <v>9</v>
      </c>
      <c r="C26" s="10" t="s">
        <v>10</v>
      </c>
      <c r="D26" s="10" t="s">
        <v>11</v>
      </c>
      <c r="E26" s="35">
        <v>220.471014492754</v>
      </c>
      <c r="F26" s="12" t="s">
        <v>12</v>
      </c>
      <c r="G26" s="9">
        <v>44410.0</v>
      </c>
      <c r="H26" s="32">
        <f t="shared" si="1"/>
        <v>1</v>
      </c>
      <c r="I26" s="33"/>
      <c r="J26" s="33"/>
      <c r="K26" s="37" t="str">
        <f>IFERROR(__xludf.DUMMYFUNCTION("""COMPUTED_VALUE"""),"Buddha Veg bowl")</f>
        <v>Buddha Veg bowl</v>
      </c>
      <c r="L26" s="38">
        <f t="shared" si="2"/>
        <v>8</v>
      </c>
      <c r="M26" s="37"/>
      <c r="N26" s="37"/>
      <c r="O26" s="10" t="s">
        <v>40</v>
      </c>
      <c r="P26" s="33"/>
      <c r="Q26" s="33"/>
      <c r="R26" s="33" t="str">
        <f>IFERROR(__xludf.DUMMYFUNCTION("""COMPUTED_VALUE"""),"Nagpur")</f>
        <v>Nagpur</v>
      </c>
      <c r="S26" s="33"/>
      <c r="T26" s="33"/>
      <c r="U26" s="33"/>
      <c r="V26" s="33"/>
      <c r="W26" s="33"/>
    </row>
    <row r="27">
      <c r="A27" s="9">
        <v>44409.0</v>
      </c>
      <c r="B27" s="10" t="s">
        <v>9</v>
      </c>
      <c r="C27" s="10" t="s">
        <v>10</v>
      </c>
      <c r="D27" s="10" t="s">
        <v>13</v>
      </c>
      <c r="E27" s="35">
        <v>220.775362318841</v>
      </c>
      <c r="F27" s="10" t="s">
        <v>14</v>
      </c>
      <c r="G27" s="9">
        <v>44410.0</v>
      </c>
      <c r="H27" s="32">
        <f t="shared" si="1"/>
        <v>1</v>
      </c>
      <c r="I27" s="33"/>
      <c r="J27" s="33"/>
      <c r="K27" s="37" t="str">
        <f>IFERROR(__xludf.DUMMYFUNCTION("""COMPUTED_VALUE"""),"Vegetarian noodles")</f>
        <v>Vegetarian noodles</v>
      </c>
      <c r="L27" s="38">
        <f t="shared" si="2"/>
        <v>8</v>
      </c>
      <c r="M27" s="37"/>
      <c r="N27" s="37"/>
      <c r="O27" s="10" t="s">
        <v>97</v>
      </c>
      <c r="P27" s="33"/>
      <c r="Q27" s="33"/>
      <c r="R27" s="33"/>
      <c r="S27" s="33"/>
      <c r="T27" s="33"/>
      <c r="U27" s="33"/>
      <c r="V27" s="33"/>
      <c r="W27" s="33"/>
    </row>
    <row r="28">
      <c r="A28" s="9">
        <v>44409.0</v>
      </c>
      <c r="B28" s="10" t="s">
        <v>9</v>
      </c>
      <c r="C28" s="10" t="s">
        <v>10</v>
      </c>
      <c r="D28" s="10" t="s">
        <v>17</v>
      </c>
      <c r="E28" s="35">
        <v>221.079710144928</v>
      </c>
      <c r="F28" s="10" t="s">
        <v>18</v>
      </c>
      <c r="G28" s="9">
        <v>44410.0</v>
      </c>
      <c r="H28" s="32">
        <f t="shared" si="1"/>
        <v>1</v>
      </c>
      <c r="I28" s="33"/>
      <c r="J28" s="33"/>
      <c r="K28" s="37" t="str">
        <f>IFERROR(__xludf.DUMMYFUNCTION("""COMPUTED_VALUE"""),"Veg wrap")</f>
        <v>Veg wrap</v>
      </c>
      <c r="L28" s="38">
        <f t="shared" si="2"/>
        <v>8</v>
      </c>
      <c r="M28" s="37"/>
      <c r="N28" s="37"/>
      <c r="O28" s="10" t="s">
        <v>97</v>
      </c>
      <c r="P28" s="33"/>
      <c r="Q28" s="33"/>
      <c r="R28" s="33"/>
      <c r="S28" s="33"/>
      <c r="T28" s="33"/>
      <c r="U28" s="33"/>
      <c r="V28" s="33"/>
      <c r="W28" s="33"/>
    </row>
    <row r="29">
      <c r="A29" s="9">
        <v>44409.0</v>
      </c>
      <c r="B29" s="10" t="s">
        <v>9</v>
      </c>
      <c r="C29" s="10" t="s">
        <v>10</v>
      </c>
      <c r="D29" s="10" t="s">
        <v>19</v>
      </c>
      <c r="E29" s="35">
        <v>221.384057971015</v>
      </c>
      <c r="F29" s="10" t="s">
        <v>14</v>
      </c>
      <c r="G29" s="9">
        <v>44410.0</v>
      </c>
      <c r="H29" s="32">
        <f t="shared" si="1"/>
        <v>1</v>
      </c>
      <c r="I29" s="33"/>
      <c r="J29" s="33"/>
      <c r="K29" s="37" t="str">
        <f>IFERROR(__xludf.DUMMYFUNCTION("""COMPUTED_VALUE"""),"Bolognese pasta")</f>
        <v>Bolognese pasta</v>
      </c>
      <c r="L29" s="38">
        <f t="shared" si="2"/>
        <v>8</v>
      </c>
      <c r="M29" s="37"/>
      <c r="N29" s="37"/>
      <c r="O29" s="10" t="s">
        <v>97</v>
      </c>
      <c r="P29" s="33"/>
      <c r="Q29" s="33"/>
      <c r="R29" s="33"/>
      <c r="S29" s="33"/>
      <c r="T29" s="33"/>
      <c r="U29" s="33"/>
      <c r="V29" s="33"/>
      <c r="W29" s="33"/>
    </row>
    <row r="30">
      <c r="A30" s="9">
        <v>44409.0</v>
      </c>
      <c r="B30" s="10" t="s">
        <v>9</v>
      </c>
      <c r="C30" s="10" t="s">
        <v>10</v>
      </c>
      <c r="D30" s="10" t="s">
        <v>20</v>
      </c>
      <c r="E30" s="35">
        <v>221.688405797102</v>
      </c>
      <c r="F30" s="10" t="s">
        <v>21</v>
      </c>
      <c r="G30" s="9">
        <v>44410.0</v>
      </c>
      <c r="H30" s="32">
        <f t="shared" si="1"/>
        <v>1</v>
      </c>
      <c r="I30" s="33"/>
      <c r="J30" s="33"/>
      <c r="K30" s="37" t="str">
        <f>IFERROR(__xludf.DUMMYFUNCTION("""COMPUTED_VALUE"""),"vegetable sandwich")</f>
        <v>vegetable sandwich</v>
      </c>
      <c r="L30" s="38">
        <f t="shared" si="2"/>
        <v>8</v>
      </c>
      <c r="M30" s="37"/>
      <c r="N30" s="37"/>
      <c r="O30" s="10" t="s">
        <v>9</v>
      </c>
      <c r="P30" s="33"/>
      <c r="Q30" s="33"/>
      <c r="R30" s="33"/>
      <c r="S30" s="33"/>
      <c r="T30" s="33"/>
      <c r="U30" s="33"/>
      <c r="V30" s="33"/>
      <c r="W30" s="33"/>
    </row>
    <row r="31">
      <c r="A31" s="9">
        <v>44409.0</v>
      </c>
      <c r="B31" s="10" t="s">
        <v>9</v>
      </c>
      <c r="C31" s="10" t="s">
        <v>10</v>
      </c>
      <c r="D31" s="10" t="s">
        <v>22</v>
      </c>
      <c r="E31" s="35">
        <v>221.992753623189</v>
      </c>
      <c r="F31" s="10" t="s">
        <v>18</v>
      </c>
      <c r="G31" s="9">
        <v>44410.0</v>
      </c>
      <c r="H31" s="32">
        <f t="shared" si="1"/>
        <v>1</v>
      </c>
      <c r="I31" s="33"/>
      <c r="J31" s="33"/>
      <c r="K31" s="37" t="str">
        <f>IFERROR(__xludf.DUMMYFUNCTION("""COMPUTED_VALUE"""),"chilli parotta")</f>
        <v>chilli parotta</v>
      </c>
      <c r="L31" s="38">
        <f t="shared" si="2"/>
        <v>8</v>
      </c>
      <c r="M31" s="37"/>
      <c r="N31" s="37"/>
      <c r="O31" s="10" t="s">
        <v>97</v>
      </c>
      <c r="P31" s="33"/>
      <c r="Q31" s="33"/>
      <c r="R31" s="33"/>
      <c r="S31" s="33"/>
      <c r="T31" s="33"/>
      <c r="U31" s="33"/>
      <c r="V31" s="33"/>
      <c r="W31" s="33"/>
    </row>
    <row r="32">
      <c r="A32" s="9">
        <v>44409.0</v>
      </c>
      <c r="B32" s="10" t="s">
        <v>9</v>
      </c>
      <c r="C32" s="10" t="s">
        <v>10</v>
      </c>
      <c r="D32" s="10" t="s">
        <v>22</v>
      </c>
      <c r="E32" s="35">
        <v>222.297101449276</v>
      </c>
      <c r="F32" s="10" t="s">
        <v>18</v>
      </c>
      <c r="G32" s="9">
        <v>44410.0</v>
      </c>
      <c r="H32" s="32">
        <f t="shared" si="1"/>
        <v>1</v>
      </c>
      <c r="I32" s="33"/>
      <c r="J32" s="33"/>
      <c r="K32" s="37" t="str">
        <f>IFERROR(__xludf.DUMMYFUNCTION("""COMPUTED_VALUE"""),"fish fried rice")</f>
        <v>fish fried rice</v>
      </c>
      <c r="L32" s="38">
        <f t="shared" si="2"/>
        <v>8</v>
      </c>
      <c r="M32" s="37"/>
      <c r="N32" s="37"/>
      <c r="O32" s="10" t="s">
        <v>97</v>
      </c>
      <c r="P32" s="33"/>
      <c r="Q32" s="33"/>
      <c r="R32" s="33"/>
      <c r="S32" s="33"/>
      <c r="T32" s="33"/>
      <c r="U32" s="33"/>
      <c r="V32" s="33"/>
      <c r="W32" s="33"/>
    </row>
    <row r="33">
      <c r="A33" s="9">
        <v>44409.0</v>
      </c>
      <c r="B33" s="10" t="s">
        <v>23</v>
      </c>
      <c r="C33" s="10" t="s">
        <v>42</v>
      </c>
      <c r="D33" s="10" t="s">
        <v>22</v>
      </c>
      <c r="E33" s="35">
        <v>222.601449275363</v>
      </c>
      <c r="F33" s="10" t="s">
        <v>18</v>
      </c>
      <c r="G33" s="9">
        <v>44410.0</v>
      </c>
      <c r="H33" s="32">
        <f t="shared" si="1"/>
        <v>1</v>
      </c>
      <c r="I33" s="33"/>
      <c r="J33" s="33"/>
      <c r="K33" s="37" t="str">
        <f>IFERROR(__xludf.DUMMYFUNCTION("""COMPUTED_VALUE"""),"butter naan")</f>
        <v>butter naan</v>
      </c>
      <c r="L33" s="38">
        <f t="shared" si="2"/>
        <v>8</v>
      </c>
      <c r="M33" s="37"/>
      <c r="N33" s="37"/>
      <c r="O33" s="10" t="s">
        <v>97</v>
      </c>
      <c r="P33" s="33"/>
      <c r="Q33" s="33"/>
      <c r="R33" s="33"/>
      <c r="S33" s="33"/>
      <c r="T33" s="33"/>
      <c r="U33" s="33"/>
      <c r="V33" s="33"/>
      <c r="W33" s="33"/>
    </row>
    <row r="34">
      <c r="A34" s="9">
        <v>44409.0</v>
      </c>
      <c r="B34" s="10" t="s">
        <v>23</v>
      </c>
      <c r="C34" s="10" t="s">
        <v>43</v>
      </c>
      <c r="D34" s="10" t="s">
        <v>13</v>
      </c>
      <c r="E34" s="35">
        <v>222.90579710145</v>
      </c>
      <c r="F34" s="10" t="s">
        <v>14</v>
      </c>
      <c r="G34" s="9">
        <v>44410.0</v>
      </c>
      <c r="H34" s="32">
        <f t="shared" si="1"/>
        <v>1</v>
      </c>
      <c r="I34" s="33"/>
      <c r="J34" s="33"/>
      <c r="K34" s="37" t="str">
        <f>IFERROR(__xludf.DUMMYFUNCTION("""COMPUTED_VALUE"""),"apple milkshake")</f>
        <v>apple milkshake</v>
      </c>
      <c r="L34" s="38">
        <f t="shared" si="2"/>
        <v>8</v>
      </c>
      <c r="M34" s="37"/>
      <c r="N34" s="37"/>
      <c r="O34" s="10" t="s">
        <v>97</v>
      </c>
      <c r="P34" s="33"/>
      <c r="Q34" s="33"/>
      <c r="R34" s="33"/>
      <c r="S34" s="33"/>
      <c r="T34" s="33"/>
      <c r="U34" s="33"/>
      <c r="V34" s="33"/>
      <c r="W34" s="33"/>
    </row>
    <row r="35">
      <c r="A35" s="9">
        <v>44409.0</v>
      </c>
      <c r="B35" s="10" t="s">
        <v>23</v>
      </c>
      <c r="C35" s="10" t="s">
        <v>44</v>
      </c>
      <c r="D35" s="10" t="s">
        <v>27</v>
      </c>
      <c r="E35" s="35">
        <v>223.210144927537</v>
      </c>
      <c r="F35" s="10" t="s">
        <v>14</v>
      </c>
      <c r="G35" s="9">
        <v>44410.0</v>
      </c>
      <c r="H35" s="32">
        <f t="shared" si="1"/>
        <v>1</v>
      </c>
      <c r="I35" s="33"/>
      <c r="J35" s="33"/>
      <c r="K35" s="37" t="str">
        <f>IFERROR(__xludf.DUMMYFUNCTION("""COMPUTED_VALUE"""),"green peas masala")</f>
        <v>green peas masala</v>
      </c>
      <c r="L35" s="38">
        <f t="shared" si="2"/>
        <v>8</v>
      </c>
      <c r="M35" s="37"/>
      <c r="N35" s="37"/>
      <c r="O35" s="10" t="s">
        <v>97</v>
      </c>
      <c r="P35" s="33"/>
      <c r="Q35" s="33"/>
      <c r="R35" s="33"/>
      <c r="S35" s="33"/>
      <c r="T35" s="33"/>
      <c r="U35" s="33"/>
      <c r="V35" s="33"/>
      <c r="W35" s="33"/>
    </row>
    <row r="36">
      <c r="A36" s="9">
        <v>44409.0</v>
      </c>
      <c r="B36" s="10" t="s">
        <v>23</v>
      </c>
      <c r="C36" s="10" t="s">
        <v>28</v>
      </c>
      <c r="D36" s="10" t="s">
        <v>19</v>
      </c>
      <c r="E36" s="35">
        <v>223.514492753624</v>
      </c>
      <c r="F36" s="10" t="s">
        <v>14</v>
      </c>
      <c r="G36" s="9">
        <v>44410.0</v>
      </c>
      <c r="H36" s="32">
        <f t="shared" si="1"/>
        <v>1</v>
      </c>
      <c r="I36" s="33"/>
      <c r="J36" s="33"/>
      <c r="K36" s="37" t="str">
        <f>IFERROR(__xludf.DUMMYFUNCTION("""COMPUTED_VALUE"""),"dal tadka")</f>
        <v>dal tadka</v>
      </c>
      <c r="L36" s="38">
        <f t="shared" si="2"/>
        <v>8</v>
      </c>
      <c r="M36" s="37"/>
      <c r="N36" s="37"/>
      <c r="O36" s="10" t="s">
        <v>97</v>
      </c>
      <c r="P36" s="33"/>
      <c r="Q36" s="33"/>
      <c r="R36" s="33"/>
      <c r="S36" s="33"/>
      <c r="T36" s="33"/>
      <c r="U36" s="33"/>
      <c r="V36" s="33"/>
      <c r="W36" s="33"/>
    </row>
    <row r="37">
      <c r="A37" s="9">
        <v>44409.0</v>
      </c>
      <c r="B37" s="10" t="s">
        <v>23</v>
      </c>
      <c r="C37" s="10" t="s">
        <v>45</v>
      </c>
      <c r="D37" s="10" t="s">
        <v>27</v>
      </c>
      <c r="E37" s="35">
        <v>223.818840579711</v>
      </c>
      <c r="F37" s="10" t="s">
        <v>14</v>
      </c>
      <c r="G37" s="9">
        <v>44410.0</v>
      </c>
      <c r="H37" s="32">
        <f t="shared" si="1"/>
        <v>1</v>
      </c>
      <c r="I37" s="33"/>
      <c r="J37" s="33"/>
      <c r="K37" s="37" t="str">
        <f>IFERROR(__xludf.DUMMYFUNCTION("""COMPUTED_VALUE"""),"lasagne")</f>
        <v>lasagne</v>
      </c>
      <c r="L37" s="38">
        <f t="shared" si="2"/>
        <v>8</v>
      </c>
      <c r="M37" s="37"/>
      <c r="N37" s="37"/>
      <c r="O37" s="10" t="s">
        <v>97</v>
      </c>
      <c r="P37" s="33"/>
      <c r="Q37" s="33"/>
      <c r="R37" s="33"/>
      <c r="S37" s="33"/>
      <c r="T37" s="33"/>
      <c r="U37" s="33"/>
      <c r="V37" s="33"/>
      <c r="W37" s="33"/>
    </row>
    <row r="38">
      <c r="A38" s="9">
        <v>44409.0</v>
      </c>
      <c r="B38" s="10" t="s">
        <v>23</v>
      </c>
      <c r="C38" s="10">
        <v>245.0</v>
      </c>
      <c r="D38" s="10" t="s">
        <v>30</v>
      </c>
      <c r="E38" s="35">
        <v>224.123188405797</v>
      </c>
      <c r="F38" s="10" t="s">
        <v>31</v>
      </c>
      <c r="G38" s="9">
        <v>44410.0</v>
      </c>
      <c r="H38" s="32">
        <f t="shared" si="1"/>
        <v>1</v>
      </c>
      <c r="I38" s="33"/>
      <c r="J38" s="33"/>
      <c r="K38" s="37" t="str">
        <f>IFERROR(__xludf.DUMMYFUNCTION("""COMPUTED_VALUE"""),"chicken noodles")</f>
        <v>chicken noodles</v>
      </c>
      <c r="L38" s="38">
        <f t="shared" si="2"/>
        <v>8</v>
      </c>
      <c r="M38" s="37"/>
      <c r="N38" s="37"/>
      <c r="O38" s="10" t="s">
        <v>97</v>
      </c>
      <c r="P38" s="33"/>
      <c r="Q38" s="33"/>
      <c r="R38" s="33"/>
      <c r="S38" s="33"/>
      <c r="T38" s="33"/>
      <c r="U38" s="33"/>
      <c r="V38" s="33"/>
      <c r="W38" s="33"/>
    </row>
    <row r="39">
      <c r="A39" s="9">
        <v>44409.0</v>
      </c>
      <c r="B39" s="10" t="s">
        <v>23</v>
      </c>
      <c r="C39" s="10" t="s">
        <v>32</v>
      </c>
      <c r="D39" s="10" t="s">
        <v>20</v>
      </c>
      <c r="E39" s="35">
        <v>224.427536231884</v>
      </c>
      <c r="F39" s="10" t="s">
        <v>21</v>
      </c>
      <c r="G39" s="9">
        <v>44410.0</v>
      </c>
      <c r="H39" s="32">
        <f t="shared" si="1"/>
        <v>1</v>
      </c>
      <c r="I39" s="33"/>
      <c r="J39" s="33"/>
      <c r="K39" s="37" t="str">
        <f>IFERROR(__xludf.DUMMYFUNCTION("""COMPUTED_VALUE"""),"cheese quesadilla")</f>
        <v>cheese quesadilla</v>
      </c>
      <c r="L39" s="38">
        <f t="shared" si="2"/>
        <v>8</v>
      </c>
      <c r="M39" s="37"/>
      <c r="N39" s="37"/>
      <c r="O39" s="10" t="s">
        <v>97</v>
      </c>
      <c r="P39" s="33"/>
      <c r="Q39" s="33"/>
      <c r="R39" s="33"/>
      <c r="S39" s="33"/>
      <c r="T39" s="33"/>
      <c r="U39" s="33"/>
      <c r="V39" s="33"/>
      <c r="W39" s="33"/>
    </row>
    <row r="40">
      <c r="A40" s="9">
        <v>44409.0</v>
      </c>
      <c r="B40" s="10" t="s">
        <v>23</v>
      </c>
      <c r="C40" s="10" t="s">
        <v>33</v>
      </c>
      <c r="D40" s="10" t="s">
        <v>34</v>
      </c>
      <c r="E40" s="35">
        <v>224.731884057971</v>
      </c>
      <c r="F40" s="10" t="s">
        <v>14</v>
      </c>
      <c r="G40" s="9">
        <v>44410.0</v>
      </c>
      <c r="H40" s="32">
        <f t="shared" si="1"/>
        <v>1</v>
      </c>
      <c r="I40" s="33"/>
      <c r="J40" s="33"/>
      <c r="K40" s="37" t="str">
        <f>IFERROR(__xludf.DUMMYFUNCTION("""COMPUTED_VALUE"""),"cheese naan")</f>
        <v>cheese naan</v>
      </c>
      <c r="L40" s="38">
        <f t="shared" si="2"/>
        <v>8</v>
      </c>
      <c r="M40" s="37"/>
      <c r="N40" s="37"/>
      <c r="O40" s="10" t="s">
        <v>97</v>
      </c>
      <c r="P40" s="33"/>
      <c r="Q40" s="33"/>
      <c r="R40" s="33"/>
      <c r="S40" s="33"/>
      <c r="T40" s="33"/>
      <c r="U40" s="33"/>
      <c r="V40" s="33"/>
      <c r="W40" s="33"/>
    </row>
    <row r="41">
      <c r="A41" s="9">
        <v>44409.0</v>
      </c>
      <c r="B41" s="10" t="s">
        <v>23</v>
      </c>
      <c r="C41" s="10" t="s">
        <v>35</v>
      </c>
      <c r="D41" s="10" t="s">
        <v>34</v>
      </c>
      <c r="E41" s="35">
        <v>225.036231884058</v>
      </c>
      <c r="F41" s="10" t="s">
        <v>14</v>
      </c>
      <c r="G41" s="9">
        <v>44410.0</v>
      </c>
      <c r="H41" s="32">
        <f t="shared" si="1"/>
        <v>1</v>
      </c>
      <c r="I41" s="33"/>
      <c r="J41" s="33"/>
      <c r="K41" s="37" t="str">
        <f>IFERROR(__xludf.DUMMYFUNCTION("""COMPUTED_VALUE"""),"banana smoothie")</f>
        <v>banana smoothie</v>
      </c>
      <c r="L41" s="38">
        <f t="shared" si="2"/>
        <v>8</v>
      </c>
      <c r="M41" s="37"/>
      <c r="N41" s="37"/>
      <c r="O41" s="10" t="s">
        <v>97</v>
      </c>
      <c r="P41" s="33"/>
      <c r="Q41" s="33"/>
      <c r="R41" s="33"/>
      <c r="S41" s="33"/>
      <c r="T41" s="33"/>
      <c r="U41" s="33"/>
      <c r="V41" s="33"/>
      <c r="W41" s="33"/>
    </row>
    <row r="42">
      <c r="A42" s="9">
        <v>44409.0</v>
      </c>
      <c r="B42" s="10" t="s">
        <v>23</v>
      </c>
      <c r="C42" s="10">
        <v>4447.0</v>
      </c>
      <c r="D42" s="10" t="s">
        <v>34</v>
      </c>
      <c r="E42" s="35">
        <v>225.340579710145</v>
      </c>
      <c r="F42" s="10" t="s">
        <v>14</v>
      </c>
      <c r="G42" s="9">
        <v>44410.0</v>
      </c>
      <c r="H42" s="32">
        <f t="shared" si="1"/>
        <v>1</v>
      </c>
      <c r="I42" s="33"/>
      <c r="J42" s="33"/>
      <c r="K42" s="37" t="str">
        <f>IFERROR(__xludf.DUMMYFUNCTION("""COMPUTED_VALUE"""),"vietnamese fried rice")</f>
        <v>vietnamese fried rice</v>
      </c>
      <c r="L42" s="38">
        <f t="shared" si="2"/>
        <v>8</v>
      </c>
      <c r="M42" s="37"/>
      <c r="N42" s="37"/>
      <c r="O42" s="10" t="s">
        <v>97</v>
      </c>
      <c r="P42" s="33"/>
      <c r="Q42" s="33"/>
      <c r="R42" s="33"/>
      <c r="S42" s="33"/>
      <c r="T42" s="33"/>
      <c r="U42" s="33"/>
      <c r="V42" s="33"/>
      <c r="W42" s="33"/>
    </row>
    <row r="43">
      <c r="A43" s="9">
        <v>44409.0</v>
      </c>
      <c r="B43" s="10" t="s">
        <v>23</v>
      </c>
      <c r="C43" s="10">
        <v>4399.5</v>
      </c>
      <c r="D43" s="10" t="s">
        <v>20</v>
      </c>
      <c r="E43" s="35">
        <v>225.644927536232</v>
      </c>
      <c r="F43" s="10" t="s">
        <v>21</v>
      </c>
      <c r="G43" s="9">
        <v>44410.0</v>
      </c>
      <c r="H43" s="32">
        <f t="shared" si="1"/>
        <v>1</v>
      </c>
      <c r="I43" s="33"/>
      <c r="J43" s="33"/>
      <c r="K43" s="37" t="str">
        <f>IFERROR(__xludf.DUMMYFUNCTION("""COMPUTED_VALUE"""),"roasted veggies")</f>
        <v>roasted veggies</v>
      </c>
      <c r="L43" s="38">
        <f t="shared" si="2"/>
        <v>8</v>
      </c>
      <c r="M43" s="37"/>
      <c r="N43" s="37"/>
      <c r="O43" s="10" t="s">
        <v>97</v>
      </c>
      <c r="P43" s="33"/>
      <c r="Q43" s="33"/>
      <c r="R43" s="33"/>
      <c r="S43" s="33"/>
      <c r="T43" s="33"/>
      <c r="U43" s="33"/>
      <c r="V43" s="33"/>
      <c r="W43" s="33"/>
    </row>
    <row r="44">
      <c r="A44" s="9">
        <v>44409.0</v>
      </c>
      <c r="B44" s="10" t="s">
        <v>23</v>
      </c>
      <c r="C44" s="10">
        <v>4352.0</v>
      </c>
      <c r="D44" s="10" t="s">
        <v>36</v>
      </c>
      <c r="E44" s="35">
        <v>225.949275362319</v>
      </c>
      <c r="F44" s="10" t="s">
        <v>12</v>
      </c>
      <c r="G44" s="9">
        <v>44410.0</v>
      </c>
      <c r="H44" s="32">
        <f t="shared" si="1"/>
        <v>1</v>
      </c>
      <c r="I44" s="33"/>
      <c r="J44" s="33"/>
      <c r="K44" s="37" t="str">
        <f>IFERROR(__xludf.DUMMYFUNCTION("""COMPUTED_VALUE"""),"water melon juice")</f>
        <v>water melon juice</v>
      </c>
      <c r="L44" s="38">
        <f t="shared" si="2"/>
        <v>8</v>
      </c>
      <c r="M44" s="37"/>
      <c r="N44" s="37"/>
      <c r="O44" s="10" t="s">
        <v>97</v>
      </c>
      <c r="P44" s="33"/>
      <c r="Q44" s="33"/>
      <c r="R44" s="33"/>
      <c r="S44" s="33"/>
      <c r="T44" s="33"/>
      <c r="U44" s="33"/>
      <c r="V44" s="33"/>
      <c r="W44" s="33"/>
    </row>
    <row r="45">
      <c r="A45" s="9">
        <v>44409.0</v>
      </c>
      <c r="B45" s="10" t="s">
        <v>23</v>
      </c>
      <c r="C45" s="10" t="s">
        <v>46</v>
      </c>
      <c r="D45" s="10" t="s">
        <v>34</v>
      </c>
      <c r="E45" s="35">
        <v>226.253623188406</v>
      </c>
      <c r="F45" s="10" t="s">
        <v>14</v>
      </c>
      <c r="G45" s="9">
        <v>44410.0</v>
      </c>
      <c r="H45" s="32">
        <f t="shared" si="1"/>
        <v>1</v>
      </c>
      <c r="I45" s="33"/>
      <c r="J45" s="33"/>
      <c r="K45" s="37" t="str">
        <f>IFERROR(__xludf.DUMMYFUNCTION("""COMPUTED_VALUE"""),"banana crepes")</f>
        <v>banana crepes</v>
      </c>
      <c r="L45" s="38">
        <f t="shared" si="2"/>
        <v>8</v>
      </c>
      <c r="M45" s="37"/>
      <c r="N45" s="37"/>
      <c r="O45" s="10" t="s">
        <v>114</v>
      </c>
      <c r="P45" s="33"/>
      <c r="Q45" s="33"/>
      <c r="R45" s="33"/>
      <c r="S45" s="33"/>
      <c r="T45" s="33"/>
      <c r="U45" s="33"/>
      <c r="V45" s="33"/>
      <c r="W45" s="33"/>
    </row>
    <row r="46">
      <c r="A46" s="9">
        <v>44409.0</v>
      </c>
      <c r="B46" s="10" t="s">
        <v>23</v>
      </c>
      <c r="C46" s="10" t="s">
        <v>47</v>
      </c>
      <c r="D46" s="10" t="s">
        <v>30</v>
      </c>
      <c r="E46" s="35">
        <v>226.557971014493</v>
      </c>
      <c r="F46" s="10" t="s">
        <v>31</v>
      </c>
      <c r="G46" s="9">
        <v>44410.0</v>
      </c>
      <c r="H46" s="32">
        <f t="shared" si="1"/>
        <v>1</v>
      </c>
      <c r="I46" s="33"/>
      <c r="J46" s="33"/>
      <c r="K46" s="37" t="str">
        <f>IFERROR(__xludf.DUMMYFUNCTION("""COMPUTED_VALUE"""),"cheese omlette")</f>
        <v>cheese omlette</v>
      </c>
      <c r="L46" s="38">
        <f t="shared" si="2"/>
        <v>8</v>
      </c>
      <c r="M46" s="37"/>
      <c r="N46" s="37"/>
      <c r="O46" s="10" t="s">
        <v>114</v>
      </c>
      <c r="P46" s="33"/>
      <c r="Q46" s="33"/>
      <c r="R46" s="33"/>
      <c r="S46" s="33"/>
      <c r="T46" s="33"/>
      <c r="U46" s="33"/>
      <c r="V46" s="33"/>
      <c r="W46" s="33"/>
    </row>
    <row r="47">
      <c r="A47" s="9">
        <v>44409.0</v>
      </c>
      <c r="B47" s="10" t="s">
        <v>23</v>
      </c>
      <c r="C47" s="10" t="s">
        <v>39</v>
      </c>
      <c r="D47" s="10" t="s">
        <v>36</v>
      </c>
      <c r="E47" s="35">
        <v>226.86231884058</v>
      </c>
      <c r="F47" s="10" t="s">
        <v>12</v>
      </c>
      <c r="G47" s="9">
        <v>44410.0</v>
      </c>
      <c r="H47" s="32">
        <f t="shared" si="1"/>
        <v>1</v>
      </c>
      <c r="I47" s="33"/>
      <c r="J47" s="33"/>
      <c r="K47" s="33" t="str">
        <f>IFERROR(__xludf.DUMMYFUNCTION("""COMPUTED_VALUE"""),"vegetable pasta")</f>
        <v>vegetable pasta</v>
      </c>
      <c r="L47" s="38">
        <f t="shared" si="2"/>
        <v>8</v>
      </c>
      <c r="M47" s="37"/>
      <c r="N47" s="37"/>
      <c r="O47" s="10" t="s">
        <v>114</v>
      </c>
      <c r="P47" s="33"/>
      <c r="Q47" s="33"/>
      <c r="R47" s="33"/>
      <c r="S47" s="33"/>
      <c r="T47" s="33"/>
      <c r="U47" s="33"/>
      <c r="V47" s="33"/>
      <c r="W47" s="33"/>
    </row>
    <row r="48">
      <c r="A48" s="9">
        <v>44409.0</v>
      </c>
      <c r="B48" s="10" t="s">
        <v>40</v>
      </c>
      <c r="C48" s="10" t="s">
        <v>41</v>
      </c>
      <c r="D48" s="10" t="s">
        <v>22</v>
      </c>
      <c r="E48" s="35">
        <v>227.166666666667</v>
      </c>
      <c r="F48" s="10" t="s">
        <v>18</v>
      </c>
      <c r="G48" s="9">
        <v>44410.0</v>
      </c>
      <c r="H48" s="32">
        <f t="shared" si="1"/>
        <v>1</v>
      </c>
      <c r="I48" s="33"/>
      <c r="J48" s="33"/>
      <c r="K48" s="33" t="str">
        <f>IFERROR(__xludf.DUMMYFUNCTION("""COMPUTED_VALUE"""),"strawberry shake")</f>
        <v>strawberry shake</v>
      </c>
      <c r="L48" s="38">
        <f t="shared" si="2"/>
        <v>8</v>
      </c>
      <c r="M48" s="37"/>
      <c r="N48" s="37"/>
      <c r="O48" s="10" t="s">
        <v>114</v>
      </c>
      <c r="P48" s="33"/>
      <c r="Q48" s="33"/>
      <c r="R48" s="33"/>
      <c r="S48" s="33"/>
      <c r="T48" s="33"/>
      <c r="U48" s="33"/>
      <c r="V48" s="33"/>
      <c r="W48" s="33"/>
    </row>
    <row r="49">
      <c r="A49" s="9">
        <v>44409.0</v>
      </c>
      <c r="B49" s="10" t="s">
        <v>40</v>
      </c>
      <c r="C49" s="10" t="s">
        <v>41</v>
      </c>
      <c r="D49" s="10" t="s">
        <v>22</v>
      </c>
      <c r="E49" s="35">
        <v>227.471014492754</v>
      </c>
      <c r="F49" s="10" t="s">
        <v>18</v>
      </c>
      <c r="G49" s="9">
        <v>44410.0</v>
      </c>
      <c r="H49" s="32">
        <f t="shared" si="1"/>
        <v>1</v>
      </c>
      <c r="I49" s="33"/>
      <c r="J49" s="33"/>
      <c r="K49" s="33"/>
      <c r="L49" s="33"/>
      <c r="M49" s="33"/>
      <c r="N49" s="33"/>
      <c r="O49" s="10" t="s">
        <v>114</v>
      </c>
      <c r="P49" s="33"/>
      <c r="Q49" s="33"/>
      <c r="R49" s="33"/>
      <c r="S49" s="33"/>
      <c r="T49" s="33"/>
      <c r="U49" s="33"/>
      <c r="V49" s="33"/>
      <c r="W49" s="33"/>
    </row>
    <row r="50">
      <c r="A50" s="9">
        <v>44409.0</v>
      </c>
      <c r="B50" s="10" t="s">
        <v>9</v>
      </c>
      <c r="C50" s="10" t="s">
        <v>10</v>
      </c>
      <c r="D50" s="10" t="s">
        <v>11</v>
      </c>
      <c r="E50" s="35">
        <v>227.775362318841</v>
      </c>
      <c r="F50" s="12" t="s">
        <v>12</v>
      </c>
      <c r="G50" s="9">
        <v>44410.0</v>
      </c>
      <c r="H50" s="32">
        <f t="shared" si="1"/>
        <v>1</v>
      </c>
      <c r="I50" s="33"/>
      <c r="J50" s="33"/>
      <c r="K50" s="33"/>
      <c r="L50" s="33"/>
      <c r="M50" s="33"/>
      <c r="N50" s="33"/>
      <c r="O50" s="10" t="s">
        <v>114</v>
      </c>
      <c r="P50" s="33"/>
      <c r="Q50" s="33"/>
      <c r="R50" s="33"/>
      <c r="S50" s="33"/>
      <c r="T50" s="33"/>
      <c r="U50" s="33"/>
      <c r="V50" s="33"/>
      <c r="W50" s="33"/>
    </row>
    <row r="51">
      <c r="A51" s="9">
        <v>44409.0</v>
      </c>
      <c r="B51" s="10" t="s">
        <v>9</v>
      </c>
      <c r="C51" s="10" t="s">
        <v>10</v>
      </c>
      <c r="D51" s="10" t="s">
        <v>13</v>
      </c>
      <c r="E51" s="35">
        <v>228.079710144928</v>
      </c>
      <c r="F51" s="10" t="s">
        <v>14</v>
      </c>
      <c r="G51" s="9">
        <v>44410.0</v>
      </c>
      <c r="H51" s="32">
        <f t="shared" si="1"/>
        <v>1</v>
      </c>
      <c r="I51" s="33"/>
      <c r="J51" s="33"/>
      <c r="K51" s="33"/>
      <c r="L51" s="33"/>
      <c r="M51" s="33"/>
      <c r="N51" s="33"/>
      <c r="O51" s="10" t="s">
        <v>114</v>
      </c>
      <c r="P51" s="33"/>
      <c r="Q51" s="33"/>
      <c r="R51" s="33"/>
      <c r="S51" s="33"/>
      <c r="T51" s="33"/>
      <c r="U51" s="33"/>
      <c r="V51" s="33"/>
      <c r="W51" s="33"/>
    </row>
    <row r="52">
      <c r="A52" s="9">
        <v>44409.0</v>
      </c>
      <c r="B52" s="10" t="s">
        <v>9</v>
      </c>
      <c r="C52" s="10" t="s">
        <v>10</v>
      </c>
      <c r="D52" s="10" t="s">
        <v>17</v>
      </c>
      <c r="E52" s="35">
        <v>228.384057971015</v>
      </c>
      <c r="F52" s="10" t="s">
        <v>18</v>
      </c>
      <c r="G52" s="9">
        <v>44410.0</v>
      </c>
      <c r="H52" s="32">
        <f t="shared" si="1"/>
        <v>1</v>
      </c>
      <c r="I52" s="33"/>
      <c r="J52" s="33"/>
      <c r="K52" s="33"/>
      <c r="L52" s="33"/>
      <c r="M52" s="33"/>
      <c r="N52" s="33"/>
      <c r="O52" s="10" t="s">
        <v>114</v>
      </c>
      <c r="P52" s="33"/>
      <c r="Q52" s="33"/>
      <c r="R52" s="33"/>
      <c r="S52" s="33"/>
      <c r="T52" s="33"/>
      <c r="U52" s="33"/>
      <c r="V52" s="33"/>
      <c r="W52" s="33"/>
    </row>
    <row r="53">
      <c r="A53" s="9">
        <v>44409.0</v>
      </c>
      <c r="B53" s="10" t="s">
        <v>9</v>
      </c>
      <c r="C53" s="10" t="s">
        <v>10</v>
      </c>
      <c r="D53" s="10" t="s">
        <v>19</v>
      </c>
      <c r="E53" s="35">
        <v>228.688405797102</v>
      </c>
      <c r="F53" s="10" t="s">
        <v>14</v>
      </c>
      <c r="G53" s="9">
        <v>44410.0</v>
      </c>
      <c r="H53" s="32">
        <f t="shared" si="1"/>
        <v>1</v>
      </c>
      <c r="I53" s="33"/>
      <c r="J53" s="33"/>
      <c r="K53" s="33"/>
      <c r="L53" s="33"/>
      <c r="M53" s="33"/>
      <c r="N53" s="33"/>
      <c r="O53" s="10" t="s">
        <v>455</v>
      </c>
      <c r="P53" s="33"/>
      <c r="Q53" s="33"/>
      <c r="R53" s="33"/>
      <c r="S53" s="33"/>
      <c r="T53" s="33"/>
      <c r="U53" s="33"/>
      <c r="V53" s="33"/>
      <c r="W53" s="33"/>
    </row>
    <row r="54">
      <c r="A54" s="9">
        <v>44409.0</v>
      </c>
      <c r="B54" s="10" t="s">
        <v>9</v>
      </c>
      <c r="C54" s="10" t="s">
        <v>10</v>
      </c>
      <c r="D54" s="10" t="s">
        <v>20</v>
      </c>
      <c r="E54" s="35">
        <v>228.992753623189</v>
      </c>
      <c r="F54" s="10" t="s">
        <v>21</v>
      </c>
      <c r="G54" s="9">
        <v>44410.0</v>
      </c>
      <c r="H54" s="32">
        <f t="shared" si="1"/>
        <v>1</v>
      </c>
      <c r="I54" s="33"/>
      <c r="J54" s="33"/>
      <c r="K54" s="33"/>
      <c r="L54" s="33"/>
      <c r="M54" s="33"/>
      <c r="N54" s="33"/>
      <c r="O54" s="10" t="s">
        <v>455</v>
      </c>
      <c r="P54" s="33"/>
      <c r="Q54" s="33"/>
      <c r="R54" s="33"/>
      <c r="S54" s="33"/>
      <c r="T54" s="33"/>
      <c r="U54" s="33"/>
      <c r="V54" s="33"/>
      <c r="W54" s="33"/>
    </row>
    <row r="55">
      <c r="A55" s="9">
        <v>44409.0</v>
      </c>
      <c r="B55" s="10" t="s">
        <v>9</v>
      </c>
      <c r="C55" s="10" t="s">
        <v>10</v>
      </c>
      <c r="D55" s="10" t="s">
        <v>22</v>
      </c>
      <c r="E55" s="35">
        <v>229.297101449276</v>
      </c>
      <c r="F55" s="10" t="s">
        <v>18</v>
      </c>
      <c r="G55" s="9">
        <v>44410.0</v>
      </c>
      <c r="H55" s="32">
        <f t="shared" si="1"/>
        <v>1</v>
      </c>
      <c r="I55" s="33"/>
      <c r="J55" s="33"/>
      <c r="K55" s="33"/>
      <c r="L55" s="33"/>
      <c r="M55" s="33"/>
      <c r="N55" s="33"/>
      <c r="O55" s="10" t="s">
        <v>455</v>
      </c>
      <c r="P55" s="33"/>
      <c r="Q55" s="33"/>
      <c r="R55" s="33"/>
      <c r="S55" s="33"/>
      <c r="T55" s="33"/>
      <c r="U55" s="33"/>
      <c r="V55" s="33"/>
      <c r="W55" s="33"/>
    </row>
    <row r="56">
      <c r="A56" s="9">
        <v>44409.0</v>
      </c>
      <c r="B56" s="10" t="s">
        <v>9</v>
      </c>
      <c r="C56" s="10" t="s">
        <v>10</v>
      </c>
      <c r="D56" s="10" t="s">
        <v>22</v>
      </c>
      <c r="E56" s="35">
        <v>229.601449275363</v>
      </c>
      <c r="F56" s="10" t="s">
        <v>18</v>
      </c>
      <c r="G56" s="9">
        <v>44410.0</v>
      </c>
      <c r="H56" s="32">
        <f t="shared" si="1"/>
        <v>1</v>
      </c>
      <c r="I56" s="33"/>
      <c r="J56" s="33"/>
      <c r="K56" s="33"/>
      <c r="L56" s="33"/>
      <c r="M56" s="33"/>
      <c r="N56" s="33"/>
      <c r="O56" s="10" t="s">
        <v>455</v>
      </c>
      <c r="P56" s="33"/>
      <c r="Q56" s="33"/>
      <c r="R56" s="33"/>
      <c r="S56" s="33"/>
      <c r="T56" s="33"/>
      <c r="U56" s="33"/>
      <c r="V56" s="33"/>
      <c r="W56" s="33"/>
    </row>
    <row r="57">
      <c r="A57" s="9">
        <v>44409.0</v>
      </c>
      <c r="B57" s="10" t="s">
        <v>23</v>
      </c>
      <c r="C57" s="10" t="s">
        <v>48</v>
      </c>
      <c r="D57" s="10" t="s">
        <v>22</v>
      </c>
      <c r="E57" s="35">
        <v>229.90579710145</v>
      </c>
      <c r="F57" s="10" t="s">
        <v>18</v>
      </c>
      <c r="G57" s="9">
        <v>44410.0</v>
      </c>
      <c r="H57" s="32">
        <f t="shared" si="1"/>
        <v>1</v>
      </c>
      <c r="I57" s="33"/>
      <c r="J57" s="33"/>
      <c r="K57" s="33"/>
      <c r="L57" s="33"/>
      <c r="M57" s="33"/>
      <c r="N57" s="33"/>
      <c r="O57" s="10" t="s">
        <v>122</v>
      </c>
      <c r="P57" s="33"/>
      <c r="Q57" s="33"/>
      <c r="R57" s="33"/>
      <c r="S57" s="33"/>
      <c r="T57" s="33"/>
      <c r="U57" s="33"/>
      <c r="V57" s="33"/>
      <c r="W57" s="33"/>
    </row>
    <row r="58">
      <c r="A58" s="9">
        <v>44409.0</v>
      </c>
      <c r="B58" s="10" t="s">
        <v>23</v>
      </c>
      <c r="C58" s="10" t="s">
        <v>49</v>
      </c>
      <c r="D58" s="10" t="s">
        <v>13</v>
      </c>
      <c r="E58" s="35">
        <v>230.210144927537</v>
      </c>
      <c r="F58" s="10" t="s">
        <v>14</v>
      </c>
      <c r="G58" s="9">
        <v>44410.0</v>
      </c>
      <c r="H58" s="32">
        <f t="shared" si="1"/>
        <v>1</v>
      </c>
      <c r="I58" s="33"/>
      <c r="J58" s="33"/>
      <c r="K58" s="33"/>
      <c r="L58" s="33"/>
      <c r="M58" s="33"/>
      <c r="N58" s="33"/>
      <c r="O58" s="10" t="s">
        <v>122</v>
      </c>
      <c r="P58" s="33"/>
      <c r="Q58" s="33"/>
      <c r="R58" s="33"/>
      <c r="S58" s="33"/>
      <c r="T58" s="33"/>
      <c r="U58" s="33"/>
      <c r="V58" s="33"/>
      <c r="W58" s="33"/>
    </row>
    <row r="59">
      <c r="A59" s="9">
        <v>44409.0</v>
      </c>
      <c r="B59" s="10" t="s">
        <v>23</v>
      </c>
      <c r="C59" s="10" t="s">
        <v>50</v>
      </c>
      <c r="D59" s="10" t="s">
        <v>27</v>
      </c>
      <c r="E59" s="35">
        <v>230.514492753624</v>
      </c>
      <c r="F59" s="10" t="s">
        <v>14</v>
      </c>
      <c r="G59" s="9">
        <v>44410.0</v>
      </c>
      <c r="H59" s="32">
        <f t="shared" si="1"/>
        <v>1</v>
      </c>
      <c r="I59" s="33"/>
      <c r="J59" s="33"/>
      <c r="K59" s="33"/>
      <c r="L59" s="33"/>
      <c r="M59" s="33"/>
      <c r="N59" s="33"/>
      <c r="O59" s="10" t="s">
        <v>122</v>
      </c>
      <c r="P59" s="33"/>
      <c r="Q59" s="33"/>
      <c r="R59" s="33"/>
      <c r="S59" s="33"/>
      <c r="T59" s="33"/>
      <c r="U59" s="33"/>
      <c r="V59" s="33"/>
      <c r="W59" s="33"/>
    </row>
    <row r="60">
      <c r="A60" s="9">
        <v>44409.0</v>
      </c>
      <c r="B60" s="10" t="s">
        <v>23</v>
      </c>
      <c r="C60" s="10" t="s">
        <v>28</v>
      </c>
      <c r="D60" s="10" t="s">
        <v>19</v>
      </c>
      <c r="E60" s="35">
        <v>230.818840579711</v>
      </c>
      <c r="F60" s="10" t="s">
        <v>14</v>
      </c>
      <c r="G60" s="9">
        <v>44410.0</v>
      </c>
      <c r="H60" s="32">
        <f t="shared" si="1"/>
        <v>1</v>
      </c>
      <c r="I60" s="33"/>
      <c r="J60" s="33"/>
      <c r="K60" s="33"/>
      <c r="L60" s="33"/>
      <c r="M60" s="33"/>
      <c r="N60" s="33"/>
      <c r="O60" s="10" t="s">
        <v>122</v>
      </c>
      <c r="P60" s="33"/>
      <c r="Q60" s="33"/>
      <c r="R60" s="33"/>
      <c r="S60" s="33"/>
      <c r="T60" s="33"/>
      <c r="U60" s="33"/>
      <c r="V60" s="33"/>
      <c r="W60" s="33"/>
    </row>
    <row r="61">
      <c r="A61" s="9">
        <v>44409.0</v>
      </c>
      <c r="B61" s="10" t="s">
        <v>23</v>
      </c>
      <c r="C61" s="10" t="s">
        <v>51</v>
      </c>
      <c r="D61" s="10" t="s">
        <v>27</v>
      </c>
      <c r="E61" s="35">
        <v>231.123188405797</v>
      </c>
      <c r="F61" s="10" t="s">
        <v>14</v>
      </c>
      <c r="G61" s="9">
        <v>44410.0</v>
      </c>
      <c r="H61" s="32">
        <f t="shared" si="1"/>
        <v>1</v>
      </c>
      <c r="I61" s="33"/>
      <c r="J61" s="33"/>
      <c r="K61" s="33"/>
      <c r="L61" s="33"/>
      <c r="M61" s="33"/>
      <c r="N61" s="33"/>
      <c r="O61" s="10" t="s">
        <v>122</v>
      </c>
      <c r="P61" s="33"/>
      <c r="Q61" s="33"/>
      <c r="R61" s="33"/>
      <c r="S61" s="33"/>
      <c r="T61" s="33"/>
      <c r="U61" s="33"/>
      <c r="V61" s="33"/>
      <c r="W61" s="33"/>
    </row>
    <row r="62">
      <c r="A62" s="9">
        <v>44409.0</v>
      </c>
      <c r="B62" s="10" t="s">
        <v>23</v>
      </c>
      <c r="C62" s="10">
        <v>246.0</v>
      </c>
      <c r="D62" s="10" t="s">
        <v>30</v>
      </c>
      <c r="E62" s="35">
        <v>231.427536231884</v>
      </c>
      <c r="F62" s="10" t="s">
        <v>31</v>
      </c>
      <c r="G62" s="9">
        <v>44410.0</v>
      </c>
      <c r="H62" s="32">
        <f t="shared" si="1"/>
        <v>1</v>
      </c>
      <c r="I62" s="33"/>
      <c r="J62" s="33"/>
      <c r="K62" s="33"/>
      <c r="L62" s="33"/>
      <c r="M62" s="33"/>
      <c r="N62" s="33"/>
      <c r="O62" s="10" t="s">
        <v>122</v>
      </c>
      <c r="P62" s="33"/>
      <c r="Q62" s="33"/>
      <c r="R62" s="33"/>
      <c r="S62" s="33"/>
      <c r="T62" s="33"/>
      <c r="U62" s="33"/>
      <c r="V62" s="33"/>
      <c r="W62" s="33"/>
    </row>
    <row r="63">
      <c r="A63" s="9">
        <v>44409.0</v>
      </c>
      <c r="B63" s="10" t="s">
        <v>23</v>
      </c>
      <c r="C63" s="10" t="s">
        <v>32</v>
      </c>
      <c r="D63" s="10" t="s">
        <v>20</v>
      </c>
      <c r="E63" s="35">
        <v>231.731884057971</v>
      </c>
      <c r="F63" s="10" t="s">
        <v>21</v>
      </c>
      <c r="G63" s="9">
        <v>44410.0</v>
      </c>
      <c r="H63" s="32">
        <f t="shared" si="1"/>
        <v>1</v>
      </c>
      <c r="I63" s="33"/>
      <c r="J63" s="33"/>
      <c r="K63" s="33"/>
      <c r="L63" s="33"/>
      <c r="M63" s="33"/>
      <c r="N63" s="33"/>
      <c r="O63" s="10" t="s">
        <v>122</v>
      </c>
      <c r="P63" s="33"/>
      <c r="Q63" s="33"/>
      <c r="R63" s="33"/>
      <c r="S63" s="33"/>
      <c r="T63" s="33"/>
      <c r="U63" s="33"/>
      <c r="V63" s="33"/>
      <c r="W63" s="33"/>
    </row>
    <row r="64">
      <c r="A64" s="9">
        <v>44409.0</v>
      </c>
      <c r="B64" s="10" t="s">
        <v>23</v>
      </c>
      <c r="C64" s="10" t="s">
        <v>33</v>
      </c>
      <c r="D64" s="10" t="s">
        <v>34</v>
      </c>
      <c r="E64" s="35">
        <v>232.036231884058</v>
      </c>
      <c r="F64" s="10" t="s">
        <v>14</v>
      </c>
      <c r="G64" s="9">
        <v>44410.0</v>
      </c>
      <c r="H64" s="32">
        <f t="shared" si="1"/>
        <v>1</v>
      </c>
      <c r="I64" s="33"/>
      <c r="J64" s="33"/>
      <c r="K64" s="33"/>
      <c r="L64" s="33"/>
      <c r="M64" s="33"/>
      <c r="N64" s="33"/>
      <c r="O64" s="10" t="s">
        <v>15</v>
      </c>
      <c r="P64" s="33"/>
      <c r="Q64" s="33"/>
      <c r="R64" s="33"/>
      <c r="S64" s="33"/>
      <c r="T64" s="33"/>
      <c r="U64" s="33"/>
      <c r="V64" s="33"/>
      <c r="W64" s="33"/>
    </row>
    <row r="65">
      <c r="A65" s="9">
        <v>44409.0</v>
      </c>
      <c r="B65" s="10" t="s">
        <v>23</v>
      </c>
      <c r="C65" s="10" t="s">
        <v>35</v>
      </c>
      <c r="D65" s="10" t="s">
        <v>34</v>
      </c>
      <c r="E65" s="35">
        <v>232.340579710145</v>
      </c>
      <c r="F65" s="10" t="s">
        <v>14</v>
      </c>
      <c r="G65" s="9">
        <v>44410.0</v>
      </c>
      <c r="H65" s="32">
        <f t="shared" si="1"/>
        <v>1</v>
      </c>
      <c r="I65" s="33"/>
      <c r="J65" s="33"/>
      <c r="K65" s="33"/>
      <c r="L65" s="33"/>
      <c r="M65" s="33"/>
      <c r="N65" s="33"/>
      <c r="O65" s="10" t="s">
        <v>15</v>
      </c>
      <c r="P65" s="33"/>
      <c r="Q65" s="33"/>
      <c r="R65" s="33"/>
      <c r="S65" s="33"/>
      <c r="T65" s="33"/>
      <c r="U65" s="33"/>
      <c r="V65" s="33"/>
      <c r="W65" s="33"/>
    </row>
    <row r="66">
      <c r="A66" s="9">
        <v>44409.0</v>
      </c>
      <c r="B66" s="10" t="s">
        <v>23</v>
      </c>
      <c r="C66" s="10">
        <v>4304.5</v>
      </c>
      <c r="D66" s="10" t="s">
        <v>34</v>
      </c>
      <c r="E66" s="35">
        <v>232.644927536232</v>
      </c>
      <c r="F66" s="10" t="s">
        <v>14</v>
      </c>
      <c r="G66" s="9">
        <v>44410.0</v>
      </c>
      <c r="H66" s="32">
        <f t="shared" si="1"/>
        <v>1</v>
      </c>
      <c r="I66" s="33"/>
      <c r="J66" s="33"/>
      <c r="K66" s="33"/>
      <c r="L66" s="33"/>
      <c r="M66" s="33"/>
      <c r="N66" s="33"/>
      <c r="O66" s="10" t="s">
        <v>15</v>
      </c>
      <c r="P66" s="33"/>
      <c r="Q66" s="33"/>
      <c r="R66" s="33"/>
      <c r="S66" s="33"/>
      <c r="T66" s="33"/>
      <c r="U66" s="33"/>
      <c r="V66" s="33"/>
      <c r="W66" s="33"/>
    </row>
    <row r="67">
      <c r="A67" s="9">
        <v>44409.0</v>
      </c>
      <c r="B67" s="10" t="s">
        <v>23</v>
      </c>
      <c r="C67" s="10">
        <v>4257.0</v>
      </c>
      <c r="D67" s="10" t="s">
        <v>20</v>
      </c>
      <c r="E67" s="35">
        <v>232.949275362319</v>
      </c>
      <c r="F67" s="10" t="s">
        <v>21</v>
      </c>
      <c r="G67" s="9">
        <v>44410.0</v>
      </c>
      <c r="H67" s="32">
        <f t="shared" si="1"/>
        <v>1</v>
      </c>
      <c r="I67" s="33"/>
      <c r="J67" s="33"/>
      <c r="K67" s="33"/>
      <c r="L67" s="33"/>
      <c r="M67" s="33"/>
      <c r="N67" s="33"/>
      <c r="O67" s="10" t="s">
        <v>15</v>
      </c>
      <c r="P67" s="33"/>
      <c r="Q67" s="33"/>
      <c r="R67" s="33"/>
      <c r="S67" s="33"/>
      <c r="T67" s="33"/>
      <c r="U67" s="33"/>
      <c r="V67" s="33"/>
      <c r="W67" s="33"/>
    </row>
    <row r="68">
      <c r="A68" s="9">
        <v>44409.0</v>
      </c>
      <c r="B68" s="10" t="s">
        <v>23</v>
      </c>
      <c r="C68" s="10">
        <v>4209.5</v>
      </c>
      <c r="D68" s="10" t="s">
        <v>36</v>
      </c>
      <c r="E68" s="35">
        <v>233.253623188406</v>
      </c>
      <c r="F68" s="10" t="s">
        <v>12</v>
      </c>
      <c r="G68" s="9">
        <v>44410.0</v>
      </c>
      <c r="H68" s="32">
        <f t="shared" si="1"/>
        <v>1</v>
      </c>
      <c r="I68" s="33"/>
      <c r="J68" s="33"/>
      <c r="K68" s="33"/>
      <c r="L68" s="33"/>
      <c r="M68" s="33"/>
      <c r="N68" s="33"/>
      <c r="O68" s="10" t="s">
        <v>15</v>
      </c>
      <c r="P68" s="33"/>
      <c r="Q68" s="33"/>
      <c r="R68" s="33"/>
      <c r="S68" s="33"/>
      <c r="T68" s="33"/>
      <c r="U68" s="33"/>
      <c r="V68" s="33"/>
      <c r="W68" s="33"/>
    </row>
    <row r="69">
      <c r="A69" s="9">
        <v>44409.0</v>
      </c>
      <c r="B69" s="10" t="s">
        <v>23</v>
      </c>
      <c r="C69" s="10" t="s">
        <v>52</v>
      </c>
      <c r="D69" s="10" t="s">
        <v>34</v>
      </c>
      <c r="E69" s="35">
        <v>233.557971014493</v>
      </c>
      <c r="F69" s="10" t="s">
        <v>14</v>
      </c>
      <c r="G69" s="9">
        <v>44410.0</v>
      </c>
      <c r="H69" s="32">
        <f t="shared" si="1"/>
        <v>1</v>
      </c>
      <c r="I69" s="33"/>
      <c r="J69" s="33"/>
      <c r="K69" s="33"/>
      <c r="L69" s="33"/>
      <c r="M69" s="33"/>
      <c r="N69" s="33"/>
      <c r="O69" s="10" t="s">
        <v>15</v>
      </c>
      <c r="P69" s="33"/>
      <c r="Q69" s="33"/>
      <c r="R69" s="33"/>
      <c r="S69" s="33"/>
      <c r="T69" s="33"/>
      <c r="U69" s="33"/>
      <c r="V69" s="33"/>
      <c r="W69" s="33"/>
    </row>
    <row r="70">
      <c r="A70" s="9">
        <v>44409.0</v>
      </c>
      <c r="B70" s="10" t="s">
        <v>23</v>
      </c>
      <c r="C70" s="10" t="s">
        <v>53</v>
      </c>
      <c r="D70" s="10" t="s">
        <v>30</v>
      </c>
      <c r="E70" s="35">
        <v>233.86231884058</v>
      </c>
      <c r="F70" s="10" t="s">
        <v>31</v>
      </c>
      <c r="G70" s="9">
        <v>44410.0</v>
      </c>
      <c r="H70" s="32">
        <f t="shared" si="1"/>
        <v>1</v>
      </c>
      <c r="I70" s="33"/>
      <c r="J70" s="33"/>
      <c r="K70" s="33"/>
      <c r="L70" s="33"/>
      <c r="M70" s="33"/>
      <c r="N70" s="33"/>
      <c r="O70" s="10" t="s">
        <v>15</v>
      </c>
      <c r="P70" s="33"/>
      <c r="Q70" s="33"/>
      <c r="R70" s="33"/>
      <c r="S70" s="33"/>
      <c r="T70" s="33"/>
      <c r="U70" s="33"/>
      <c r="V70" s="33"/>
      <c r="W70" s="33"/>
    </row>
    <row r="71">
      <c r="A71" s="9">
        <v>44409.0</v>
      </c>
      <c r="B71" s="10" t="s">
        <v>23</v>
      </c>
      <c r="C71" s="10" t="s">
        <v>39</v>
      </c>
      <c r="D71" s="10" t="s">
        <v>36</v>
      </c>
      <c r="E71" s="35">
        <v>234.166666666667</v>
      </c>
      <c r="F71" s="10" t="s">
        <v>12</v>
      </c>
      <c r="G71" s="9">
        <v>44410.0</v>
      </c>
      <c r="H71" s="32">
        <f t="shared" si="1"/>
        <v>1</v>
      </c>
      <c r="I71" s="33"/>
      <c r="J71" s="33"/>
      <c r="K71" s="33"/>
      <c r="L71" s="33"/>
      <c r="M71" s="33"/>
      <c r="N71" s="33"/>
      <c r="O71" s="10" t="s">
        <v>15</v>
      </c>
      <c r="P71" s="33"/>
      <c r="Q71" s="33"/>
      <c r="R71" s="33"/>
      <c r="S71" s="33"/>
      <c r="T71" s="33"/>
      <c r="U71" s="33"/>
      <c r="V71" s="33"/>
      <c r="W71" s="33"/>
    </row>
    <row r="72">
      <c r="A72" s="9">
        <v>44409.0</v>
      </c>
      <c r="B72" s="10" t="s">
        <v>40</v>
      </c>
      <c r="C72" s="10" t="s">
        <v>41</v>
      </c>
      <c r="D72" s="10" t="s">
        <v>22</v>
      </c>
      <c r="E72" s="35">
        <v>234.471014492754</v>
      </c>
      <c r="F72" s="10" t="s">
        <v>18</v>
      </c>
      <c r="G72" s="9">
        <v>44410.0</v>
      </c>
      <c r="H72" s="32">
        <f t="shared" si="1"/>
        <v>1</v>
      </c>
      <c r="I72" s="33"/>
      <c r="J72" s="33"/>
      <c r="K72" s="33"/>
      <c r="L72" s="33"/>
      <c r="M72" s="33"/>
      <c r="N72" s="33"/>
      <c r="O72" s="10" t="s">
        <v>15</v>
      </c>
      <c r="P72" s="33"/>
      <c r="Q72" s="33"/>
      <c r="R72" s="33"/>
      <c r="S72" s="33"/>
      <c r="T72" s="33"/>
      <c r="U72" s="33"/>
      <c r="V72" s="33"/>
      <c r="W72" s="33"/>
    </row>
    <row r="73">
      <c r="A73" s="9">
        <v>44409.0</v>
      </c>
      <c r="B73" s="10" t="s">
        <v>40</v>
      </c>
      <c r="C73" s="10" t="s">
        <v>41</v>
      </c>
      <c r="D73" s="10" t="s">
        <v>22</v>
      </c>
      <c r="E73" s="35">
        <v>234.775362318841</v>
      </c>
      <c r="F73" s="10" t="s">
        <v>18</v>
      </c>
      <c r="G73" s="9">
        <v>44410.0</v>
      </c>
      <c r="H73" s="32">
        <f t="shared" si="1"/>
        <v>1</v>
      </c>
      <c r="I73" s="33"/>
      <c r="J73" s="33"/>
      <c r="K73" s="33"/>
      <c r="L73" s="33"/>
      <c r="M73" s="33"/>
      <c r="N73" s="33"/>
      <c r="O73" s="10" t="s">
        <v>15</v>
      </c>
      <c r="P73" s="33"/>
      <c r="Q73" s="33"/>
      <c r="R73" s="33"/>
      <c r="S73" s="33"/>
      <c r="T73" s="33"/>
      <c r="U73" s="33"/>
      <c r="V73" s="33"/>
      <c r="W73" s="33"/>
    </row>
    <row r="74">
      <c r="A74" s="9">
        <v>44409.0</v>
      </c>
      <c r="B74" s="10" t="s">
        <v>9</v>
      </c>
      <c r="C74" s="10" t="s">
        <v>10</v>
      </c>
      <c r="D74" s="10" t="s">
        <v>11</v>
      </c>
      <c r="E74" s="35">
        <v>235.079710144928</v>
      </c>
      <c r="F74" s="12" t="s">
        <v>12</v>
      </c>
      <c r="G74" s="9">
        <v>44410.0</v>
      </c>
      <c r="H74" s="32">
        <f t="shared" si="1"/>
        <v>1</v>
      </c>
      <c r="I74" s="33"/>
      <c r="J74" s="33"/>
      <c r="K74" s="33"/>
      <c r="L74" s="33"/>
      <c r="M74" s="33"/>
      <c r="N74" s="33"/>
      <c r="O74" s="10" t="s">
        <v>15</v>
      </c>
      <c r="P74" s="33"/>
      <c r="Q74" s="33"/>
      <c r="R74" s="33"/>
      <c r="S74" s="33"/>
      <c r="T74" s="33"/>
      <c r="U74" s="33"/>
      <c r="V74" s="33"/>
      <c r="W74" s="33"/>
    </row>
    <row r="75">
      <c r="A75" s="9">
        <v>44409.0</v>
      </c>
      <c r="B75" s="10" t="s">
        <v>9</v>
      </c>
      <c r="C75" s="10" t="s">
        <v>10</v>
      </c>
      <c r="D75" s="10" t="s">
        <v>13</v>
      </c>
      <c r="E75" s="35">
        <v>235.384057971015</v>
      </c>
      <c r="F75" s="10" t="s">
        <v>14</v>
      </c>
      <c r="G75" s="9">
        <v>44410.0</v>
      </c>
      <c r="H75" s="32">
        <f t="shared" si="1"/>
        <v>1</v>
      </c>
      <c r="I75" s="33"/>
      <c r="J75" s="33"/>
      <c r="K75" s="33"/>
      <c r="L75" s="33"/>
      <c r="M75" s="33"/>
      <c r="N75" s="33"/>
      <c r="O75" s="10" t="s">
        <v>15</v>
      </c>
      <c r="P75" s="33"/>
      <c r="Q75" s="33"/>
      <c r="R75" s="33"/>
      <c r="S75" s="33"/>
      <c r="T75" s="33"/>
      <c r="U75" s="33"/>
      <c r="V75" s="33"/>
      <c r="W75" s="33"/>
    </row>
    <row r="76">
      <c r="A76" s="9">
        <v>44409.0</v>
      </c>
      <c r="B76" s="10" t="s">
        <v>9</v>
      </c>
      <c r="C76" s="10" t="s">
        <v>10</v>
      </c>
      <c r="D76" s="10" t="s">
        <v>17</v>
      </c>
      <c r="E76" s="35">
        <v>235.688405797102</v>
      </c>
      <c r="F76" s="10" t="s">
        <v>18</v>
      </c>
      <c r="G76" s="9">
        <v>44410.0</v>
      </c>
      <c r="H76" s="32">
        <f t="shared" si="1"/>
        <v>1</v>
      </c>
      <c r="I76" s="33"/>
      <c r="J76" s="33"/>
      <c r="K76" s="33"/>
      <c r="L76" s="33"/>
      <c r="M76" s="33"/>
      <c r="N76" s="33"/>
      <c r="O76" s="10" t="s">
        <v>15</v>
      </c>
      <c r="P76" s="33"/>
      <c r="Q76" s="33"/>
      <c r="R76" s="33"/>
      <c r="S76" s="33"/>
      <c r="T76" s="33"/>
      <c r="U76" s="33"/>
      <c r="V76" s="33"/>
      <c r="W76" s="33"/>
    </row>
    <row r="77">
      <c r="A77" s="9">
        <v>44409.0</v>
      </c>
      <c r="B77" s="10" t="s">
        <v>9</v>
      </c>
      <c r="C77" s="10" t="s">
        <v>10</v>
      </c>
      <c r="D77" s="10" t="s">
        <v>19</v>
      </c>
      <c r="E77" s="35">
        <v>235.992753623189</v>
      </c>
      <c r="F77" s="10" t="s">
        <v>14</v>
      </c>
      <c r="G77" s="9">
        <v>44410.0</v>
      </c>
      <c r="H77" s="32">
        <f t="shared" si="1"/>
        <v>1</v>
      </c>
      <c r="I77" s="33"/>
      <c r="J77" s="33"/>
      <c r="K77" s="33"/>
      <c r="L77" s="33"/>
      <c r="M77" s="33"/>
      <c r="N77" s="33"/>
      <c r="O77" s="10" t="s">
        <v>15</v>
      </c>
      <c r="P77" s="33"/>
      <c r="Q77" s="33"/>
      <c r="R77" s="33"/>
      <c r="S77" s="33"/>
      <c r="T77" s="33"/>
      <c r="U77" s="33"/>
      <c r="V77" s="33"/>
      <c r="W77" s="33"/>
    </row>
    <row r="78">
      <c r="A78" s="9">
        <v>44409.0</v>
      </c>
      <c r="B78" s="10" t="s">
        <v>9</v>
      </c>
      <c r="C78" s="10" t="s">
        <v>10</v>
      </c>
      <c r="D78" s="10" t="s">
        <v>20</v>
      </c>
      <c r="E78" s="35">
        <v>236.297101449276</v>
      </c>
      <c r="F78" s="10" t="s">
        <v>21</v>
      </c>
      <c r="G78" s="9">
        <v>44410.0</v>
      </c>
      <c r="H78" s="32">
        <f t="shared" si="1"/>
        <v>1</v>
      </c>
      <c r="I78" s="33"/>
      <c r="J78" s="33"/>
      <c r="K78" s="33"/>
      <c r="L78" s="33"/>
      <c r="M78" s="33"/>
      <c r="N78" s="33"/>
      <c r="O78" s="10" t="s">
        <v>15</v>
      </c>
      <c r="P78" s="33"/>
      <c r="Q78" s="33"/>
      <c r="R78" s="33"/>
      <c r="S78" s="33"/>
      <c r="T78" s="33"/>
      <c r="U78" s="33"/>
      <c r="V78" s="33"/>
      <c r="W78" s="33"/>
    </row>
    <row r="79">
      <c r="A79" s="9">
        <v>44409.0</v>
      </c>
      <c r="B79" s="10" t="s">
        <v>9</v>
      </c>
      <c r="C79" s="10" t="s">
        <v>10</v>
      </c>
      <c r="D79" s="10" t="s">
        <v>22</v>
      </c>
      <c r="E79" s="35">
        <v>236.601449275363</v>
      </c>
      <c r="F79" s="10" t="s">
        <v>18</v>
      </c>
      <c r="G79" s="9">
        <v>44410.0</v>
      </c>
      <c r="H79" s="32">
        <f t="shared" si="1"/>
        <v>1</v>
      </c>
      <c r="I79" s="33"/>
      <c r="J79" s="33"/>
      <c r="K79" s="33"/>
      <c r="L79" s="33"/>
      <c r="M79" s="33"/>
      <c r="N79" s="33"/>
      <c r="O79" s="10" t="s">
        <v>15</v>
      </c>
      <c r="P79" s="33"/>
      <c r="Q79" s="33"/>
      <c r="R79" s="33"/>
      <c r="S79" s="33"/>
      <c r="T79" s="33"/>
      <c r="U79" s="33"/>
      <c r="V79" s="33"/>
      <c r="W79" s="33"/>
    </row>
    <row r="80">
      <c r="A80" s="9">
        <v>44409.0</v>
      </c>
      <c r="B80" s="10" t="s">
        <v>9</v>
      </c>
      <c r="C80" s="10" t="s">
        <v>10</v>
      </c>
      <c r="D80" s="10" t="s">
        <v>22</v>
      </c>
      <c r="E80" s="35">
        <v>236.90579710145</v>
      </c>
      <c r="F80" s="10" t="s">
        <v>18</v>
      </c>
      <c r="G80" s="9">
        <v>44410.0</v>
      </c>
      <c r="H80" s="32">
        <f t="shared" si="1"/>
        <v>1</v>
      </c>
      <c r="I80" s="33"/>
      <c r="J80" s="33"/>
      <c r="K80" s="33"/>
      <c r="L80" s="33"/>
      <c r="M80" s="33"/>
      <c r="N80" s="33"/>
      <c r="O80" s="10" t="s">
        <v>15</v>
      </c>
      <c r="P80" s="33"/>
      <c r="Q80" s="33"/>
      <c r="R80" s="33"/>
      <c r="S80" s="33"/>
      <c r="T80" s="33"/>
      <c r="U80" s="33"/>
      <c r="V80" s="33"/>
      <c r="W80" s="33"/>
    </row>
    <row r="81">
      <c r="A81" s="9">
        <v>44409.0</v>
      </c>
      <c r="B81" s="10" t="s">
        <v>23</v>
      </c>
      <c r="C81" s="10" t="s">
        <v>54</v>
      </c>
      <c r="D81" s="10" t="s">
        <v>22</v>
      </c>
      <c r="E81" s="35">
        <v>237.210144927537</v>
      </c>
      <c r="F81" s="10" t="s">
        <v>18</v>
      </c>
      <c r="G81" s="9">
        <v>44410.0</v>
      </c>
      <c r="H81" s="32">
        <f t="shared" si="1"/>
        <v>1</v>
      </c>
      <c r="I81" s="33"/>
      <c r="J81" s="33"/>
      <c r="K81" s="33"/>
      <c r="L81" s="33"/>
      <c r="M81" s="33"/>
      <c r="N81" s="33"/>
      <c r="O81" s="10" t="s">
        <v>15</v>
      </c>
      <c r="P81" s="33"/>
      <c r="Q81" s="33"/>
      <c r="R81" s="33"/>
      <c r="S81" s="33"/>
      <c r="T81" s="33"/>
      <c r="U81" s="33"/>
      <c r="V81" s="33"/>
      <c r="W81" s="33"/>
    </row>
    <row r="82">
      <c r="A82" s="9">
        <v>44409.0</v>
      </c>
      <c r="B82" s="10" t="s">
        <v>23</v>
      </c>
      <c r="C82" s="10" t="s">
        <v>55</v>
      </c>
      <c r="D82" s="10" t="s">
        <v>13</v>
      </c>
      <c r="E82" s="35">
        <v>237.514492753624</v>
      </c>
      <c r="F82" s="10" t="s">
        <v>14</v>
      </c>
      <c r="G82" s="9">
        <v>44410.0</v>
      </c>
      <c r="H82" s="32">
        <f t="shared" si="1"/>
        <v>1</v>
      </c>
      <c r="I82" s="33"/>
      <c r="J82" s="33"/>
      <c r="K82" s="33"/>
      <c r="L82" s="33"/>
      <c r="M82" s="33"/>
      <c r="N82" s="33"/>
      <c r="O82" s="10" t="s">
        <v>15</v>
      </c>
      <c r="P82" s="33"/>
      <c r="Q82" s="33"/>
      <c r="R82" s="33"/>
      <c r="S82" s="33"/>
      <c r="T82" s="33"/>
      <c r="U82" s="33"/>
      <c r="V82" s="33"/>
      <c r="W82" s="33"/>
    </row>
    <row r="83">
      <c r="A83" s="9">
        <v>44409.0</v>
      </c>
      <c r="B83" s="10" t="s">
        <v>23</v>
      </c>
      <c r="C83" s="10" t="s">
        <v>56</v>
      </c>
      <c r="D83" s="10" t="s">
        <v>27</v>
      </c>
      <c r="E83" s="35">
        <v>237.818840579711</v>
      </c>
      <c r="F83" s="10" t="s">
        <v>14</v>
      </c>
      <c r="G83" s="9">
        <v>44410.0</v>
      </c>
      <c r="H83" s="32">
        <f t="shared" si="1"/>
        <v>1</v>
      </c>
      <c r="I83" s="33"/>
      <c r="J83" s="33"/>
      <c r="K83" s="33"/>
      <c r="L83" s="33"/>
      <c r="M83" s="33"/>
      <c r="N83" s="33"/>
      <c r="O83" s="10" t="s">
        <v>15</v>
      </c>
      <c r="P83" s="33"/>
      <c r="Q83" s="33"/>
      <c r="R83" s="33"/>
      <c r="S83" s="33"/>
      <c r="T83" s="33"/>
      <c r="U83" s="33"/>
      <c r="V83" s="33"/>
      <c r="W83" s="33"/>
    </row>
    <row r="84">
      <c r="A84" s="9">
        <v>44409.0</v>
      </c>
      <c r="B84" s="10" t="s">
        <v>23</v>
      </c>
      <c r="C84" s="10" t="s">
        <v>28</v>
      </c>
      <c r="D84" s="10" t="s">
        <v>19</v>
      </c>
      <c r="E84" s="35">
        <v>238.123188405797</v>
      </c>
      <c r="F84" s="10" t="s">
        <v>14</v>
      </c>
      <c r="G84" s="9">
        <v>44410.0</v>
      </c>
      <c r="H84" s="32">
        <f t="shared" si="1"/>
        <v>1</v>
      </c>
      <c r="I84" s="33"/>
      <c r="J84" s="33"/>
      <c r="K84" s="33"/>
      <c r="L84" s="33"/>
      <c r="M84" s="33"/>
      <c r="N84" s="33"/>
      <c r="O84" s="10" t="s">
        <v>15</v>
      </c>
      <c r="P84" s="33"/>
      <c r="Q84" s="33"/>
      <c r="R84" s="33"/>
      <c r="S84" s="33"/>
      <c r="T84" s="33"/>
      <c r="U84" s="33"/>
      <c r="V84" s="33"/>
      <c r="W84" s="33"/>
    </row>
    <row r="85">
      <c r="A85" s="9">
        <v>44409.0</v>
      </c>
      <c r="B85" s="10" t="s">
        <v>23</v>
      </c>
      <c r="C85" s="10" t="s">
        <v>57</v>
      </c>
      <c r="D85" s="10" t="s">
        <v>27</v>
      </c>
      <c r="E85" s="35">
        <v>238.427536231884</v>
      </c>
      <c r="F85" s="10" t="s">
        <v>14</v>
      </c>
      <c r="G85" s="9">
        <v>44410.0</v>
      </c>
      <c r="H85" s="32">
        <f t="shared" si="1"/>
        <v>1</v>
      </c>
      <c r="I85" s="33"/>
      <c r="J85" s="33"/>
      <c r="K85" s="33"/>
      <c r="L85" s="33"/>
      <c r="M85" s="33"/>
      <c r="N85" s="33"/>
      <c r="O85" s="10" t="s">
        <v>15</v>
      </c>
      <c r="P85" s="33"/>
      <c r="Q85" s="33"/>
      <c r="R85" s="33"/>
      <c r="S85" s="33"/>
      <c r="T85" s="33"/>
      <c r="U85" s="33"/>
      <c r="V85" s="33"/>
      <c r="W85" s="33"/>
    </row>
    <row r="86">
      <c r="A86" s="9">
        <v>44409.0</v>
      </c>
      <c r="B86" s="10" t="s">
        <v>23</v>
      </c>
      <c r="C86" s="10">
        <v>247.0</v>
      </c>
      <c r="D86" s="10" t="s">
        <v>30</v>
      </c>
      <c r="E86" s="35">
        <v>238.731884057971</v>
      </c>
      <c r="F86" s="10" t="s">
        <v>31</v>
      </c>
      <c r="G86" s="9">
        <v>44410.0</v>
      </c>
      <c r="H86" s="32">
        <f t="shared" si="1"/>
        <v>1</v>
      </c>
      <c r="I86" s="33"/>
      <c r="J86" s="33"/>
      <c r="K86" s="33"/>
      <c r="L86" s="33"/>
      <c r="M86" s="33"/>
      <c r="N86" s="33"/>
      <c r="O86" s="10" t="s">
        <v>15</v>
      </c>
      <c r="P86" s="33"/>
      <c r="Q86" s="33"/>
      <c r="R86" s="33"/>
      <c r="S86" s="33"/>
      <c r="T86" s="33"/>
      <c r="U86" s="33"/>
      <c r="V86" s="33"/>
      <c r="W86" s="33"/>
    </row>
    <row r="87">
      <c r="A87" s="9">
        <v>44409.0</v>
      </c>
      <c r="B87" s="10" t="s">
        <v>23</v>
      </c>
      <c r="C87" s="10" t="s">
        <v>32</v>
      </c>
      <c r="D87" s="10" t="s">
        <v>20</v>
      </c>
      <c r="E87" s="35">
        <v>239.036231884058</v>
      </c>
      <c r="F87" s="10" t="s">
        <v>21</v>
      </c>
      <c r="G87" s="9">
        <v>44410.0</v>
      </c>
      <c r="H87" s="32">
        <f t="shared" si="1"/>
        <v>1</v>
      </c>
      <c r="I87" s="33"/>
      <c r="J87" s="33"/>
      <c r="K87" s="33"/>
      <c r="L87" s="33"/>
      <c r="M87" s="33"/>
      <c r="N87" s="33"/>
      <c r="O87" s="10" t="s">
        <v>15</v>
      </c>
      <c r="P87" s="33"/>
      <c r="Q87" s="33"/>
      <c r="R87" s="33"/>
      <c r="S87" s="33"/>
      <c r="T87" s="33"/>
      <c r="U87" s="33"/>
      <c r="V87" s="33"/>
      <c r="W87" s="33"/>
    </row>
    <row r="88">
      <c r="A88" s="9">
        <v>44409.0</v>
      </c>
      <c r="B88" s="10" t="s">
        <v>23</v>
      </c>
      <c r="C88" s="10" t="s">
        <v>33</v>
      </c>
      <c r="D88" s="10" t="s">
        <v>34</v>
      </c>
      <c r="E88" s="35">
        <v>239.340579710145</v>
      </c>
      <c r="F88" s="10" t="s">
        <v>14</v>
      </c>
      <c r="G88" s="9">
        <v>44410.0</v>
      </c>
      <c r="H88" s="32">
        <f t="shared" si="1"/>
        <v>1</v>
      </c>
      <c r="I88" s="33"/>
      <c r="J88" s="33"/>
      <c r="K88" s="33"/>
      <c r="L88" s="33"/>
      <c r="M88" s="33"/>
      <c r="N88" s="33"/>
      <c r="O88" s="10" t="s">
        <v>15</v>
      </c>
      <c r="P88" s="33"/>
      <c r="Q88" s="33"/>
      <c r="R88" s="33"/>
      <c r="S88" s="33"/>
      <c r="T88" s="33"/>
      <c r="U88" s="33"/>
      <c r="V88" s="33"/>
      <c r="W88" s="33"/>
    </row>
    <row r="89">
      <c r="A89" s="9">
        <v>44409.0</v>
      </c>
      <c r="B89" s="10" t="s">
        <v>23</v>
      </c>
      <c r="C89" s="10" t="s">
        <v>35</v>
      </c>
      <c r="D89" s="10" t="s">
        <v>34</v>
      </c>
      <c r="E89" s="35">
        <v>239.644927536232</v>
      </c>
      <c r="F89" s="10" t="s">
        <v>14</v>
      </c>
      <c r="G89" s="9">
        <v>44410.0</v>
      </c>
      <c r="H89" s="32">
        <f t="shared" si="1"/>
        <v>1</v>
      </c>
      <c r="I89" s="33"/>
      <c r="J89" s="33"/>
      <c r="K89" s="33"/>
      <c r="L89" s="33"/>
      <c r="M89" s="33"/>
      <c r="N89" s="33"/>
      <c r="O89" s="10" t="s">
        <v>15</v>
      </c>
      <c r="P89" s="33"/>
      <c r="Q89" s="33"/>
      <c r="R89" s="33"/>
      <c r="S89" s="33"/>
      <c r="T89" s="33"/>
      <c r="U89" s="33"/>
      <c r="V89" s="33"/>
      <c r="W89" s="33"/>
    </row>
    <row r="90">
      <c r="A90" s="9">
        <v>44409.0</v>
      </c>
      <c r="B90" s="10" t="s">
        <v>23</v>
      </c>
      <c r="C90" s="10">
        <v>4162.0</v>
      </c>
      <c r="D90" s="10" t="s">
        <v>34</v>
      </c>
      <c r="E90" s="35">
        <v>239.949275362319</v>
      </c>
      <c r="F90" s="10" t="s">
        <v>14</v>
      </c>
      <c r="G90" s="9">
        <v>44410.0</v>
      </c>
      <c r="H90" s="32">
        <f t="shared" si="1"/>
        <v>1</v>
      </c>
      <c r="I90" s="33"/>
      <c r="J90" s="33"/>
      <c r="K90" s="33"/>
      <c r="L90" s="33"/>
      <c r="M90" s="33"/>
      <c r="N90" s="33"/>
      <c r="O90" s="10" t="s">
        <v>15</v>
      </c>
      <c r="P90" s="33"/>
      <c r="Q90" s="33"/>
      <c r="R90" s="33"/>
      <c r="S90" s="33"/>
      <c r="T90" s="33"/>
      <c r="U90" s="33"/>
      <c r="V90" s="33"/>
      <c r="W90" s="33"/>
    </row>
    <row r="91">
      <c r="A91" s="9">
        <v>44409.0</v>
      </c>
      <c r="B91" s="10" t="s">
        <v>23</v>
      </c>
      <c r="C91" s="10">
        <v>4114.5</v>
      </c>
      <c r="D91" s="10" t="s">
        <v>20</v>
      </c>
      <c r="E91" s="35">
        <v>240.253623188406</v>
      </c>
      <c r="F91" s="10" t="s">
        <v>21</v>
      </c>
      <c r="G91" s="9">
        <v>44410.0</v>
      </c>
      <c r="H91" s="32">
        <f t="shared" si="1"/>
        <v>1</v>
      </c>
      <c r="I91" s="33"/>
      <c r="J91" s="33"/>
      <c r="K91" s="33"/>
      <c r="L91" s="33"/>
      <c r="M91" s="33"/>
      <c r="N91" s="33"/>
      <c r="O91" s="10" t="s">
        <v>15</v>
      </c>
      <c r="P91" s="33"/>
      <c r="Q91" s="33"/>
      <c r="R91" s="33"/>
      <c r="S91" s="33"/>
      <c r="T91" s="33"/>
      <c r="U91" s="33"/>
      <c r="V91" s="33"/>
      <c r="W91" s="33"/>
    </row>
    <row r="92">
      <c r="A92" s="9">
        <v>44409.0</v>
      </c>
      <c r="B92" s="10" t="s">
        <v>23</v>
      </c>
      <c r="C92" s="10">
        <v>4067.0</v>
      </c>
      <c r="D92" s="10" t="s">
        <v>36</v>
      </c>
      <c r="E92" s="35">
        <v>240.557971014493</v>
      </c>
      <c r="F92" s="10" t="s">
        <v>12</v>
      </c>
      <c r="G92" s="9">
        <v>44410.0</v>
      </c>
      <c r="H92" s="32">
        <f t="shared" si="1"/>
        <v>1</v>
      </c>
      <c r="I92" s="33"/>
      <c r="J92" s="33"/>
      <c r="K92" s="33"/>
      <c r="L92" s="33"/>
      <c r="M92" s="33"/>
      <c r="N92" s="33"/>
      <c r="O92" s="10" t="s">
        <v>15</v>
      </c>
      <c r="P92" s="33"/>
      <c r="Q92" s="33"/>
      <c r="R92" s="33"/>
      <c r="S92" s="33"/>
      <c r="T92" s="33"/>
      <c r="U92" s="33"/>
      <c r="V92" s="33"/>
      <c r="W92" s="33"/>
    </row>
    <row r="93">
      <c r="A93" s="9">
        <v>44409.0</v>
      </c>
      <c r="B93" s="10" t="s">
        <v>23</v>
      </c>
      <c r="C93" s="10" t="s">
        <v>58</v>
      </c>
      <c r="D93" s="10" t="s">
        <v>34</v>
      </c>
      <c r="E93" s="35">
        <v>240.86231884058</v>
      </c>
      <c r="F93" s="10" t="s">
        <v>14</v>
      </c>
      <c r="G93" s="9">
        <v>44410.0</v>
      </c>
      <c r="H93" s="32">
        <f t="shared" si="1"/>
        <v>1</v>
      </c>
      <c r="I93" s="33"/>
      <c r="J93" s="33"/>
      <c r="K93" s="33"/>
      <c r="L93" s="33"/>
      <c r="M93" s="33"/>
      <c r="N93" s="33"/>
      <c r="O93" s="10" t="s">
        <v>15</v>
      </c>
      <c r="P93" s="33"/>
      <c r="Q93" s="33"/>
      <c r="R93" s="33"/>
      <c r="S93" s="33"/>
      <c r="T93" s="33"/>
      <c r="U93" s="33"/>
      <c r="V93" s="33"/>
      <c r="W93" s="33"/>
    </row>
    <row r="94">
      <c r="A94" s="9">
        <v>44409.0</v>
      </c>
      <c r="B94" s="10" t="s">
        <v>23</v>
      </c>
      <c r="C94" s="10" t="s">
        <v>59</v>
      </c>
      <c r="D94" s="10" t="s">
        <v>30</v>
      </c>
      <c r="E94" s="35">
        <v>241.166666666667</v>
      </c>
      <c r="F94" s="10" t="s">
        <v>31</v>
      </c>
      <c r="G94" s="9">
        <v>44410.0</v>
      </c>
      <c r="H94" s="32">
        <f t="shared" si="1"/>
        <v>1</v>
      </c>
      <c r="I94" s="33"/>
      <c r="J94" s="33"/>
      <c r="K94" s="33"/>
      <c r="L94" s="33"/>
      <c r="M94" s="33"/>
      <c r="N94" s="33"/>
      <c r="O94" s="10" t="s">
        <v>15</v>
      </c>
      <c r="P94" s="33"/>
      <c r="Q94" s="33"/>
      <c r="R94" s="33"/>
      <c r="S94" s="33"/>
      <c r="T94" s="33"/>
      <c r="U94" s="33"/>
      <c r="V94" s="33"/>
      <c r="W94" s="33"/>
    </row>
    <row r="95">
      <c r="A95" s="9">
        <v>44409.0</v>
      </c>
      <c r="B95" s="10" t="s">
        <v>23</v>
      </c>
      <c r="C95" s="10" t="s">
        <v>39</v>
      </c>
      <c r="D95" s="10" t="s">
        <v>36</v>
      </c>
      <c r="E95" s="35">
        <v>241.471014492754</v>
      </c>
      <c r="F95" s="10" t="s">
        <v>12</v>
      </c>
      <c r="G95" s="9">
        <v>44410.0</v>
      </c>
      <c r="H95" s="32">
        <f t="shared" si="1"/>
        <v>1</v>
      </c>
      <c r="I95" s="33"/>
      <c r="J95" s="33"/>
      <c r="K95" s="33"/>
      <c r="L95" s="33"/>
      <c r="M95" s="33"/>
      <c r="N95" s="33"/>
      <c r="O95" s="10" t="s">
        <v>15</v>
      </c>
      <c r="P95" s="33"/>
      <c r="Q95" s="33"/>
      <c r="R95" s="33"/>
      <c r="S95" s="33"/>
      <c r="T95" s="33"/>
      <c r="U95" s="33"/>
      <c r="V95" s="33"/>
      <c r="W95" s="33"/>
    </row>
    <row r="96">
      <c r="A96" s="9">
        <v>44409.0</v>
      </c>
      <c r="B96" s="10" t="s">
        <v>40</v>
      </c>
      <c r="C96" s="10" t="s">
        <v>41</v>
      </c>
      <c r="D96" s="10" t="s">
        <v>22</v>
      </c>
      <c r="E96" s="35">
        <v>241.775362318841</v>
      </c>
      <c r="F96" s="10" t="s">
        <v>18</v>
      </c>
      <c r="G96" s="9">
        <v>44410.0</v>
      </c>
      <c r="H96" s="32">
        <f t="shared" si="1"/>
        <v>1</v>
      </c>
      <c r="I96" s="33"/>
      <c r="J96" s="33"/>
      <c r="K96" s="33"/>
      <c r="L96" s="33"/>
      <c r="M96" s="33"/>
      <c r="N96" s="33"/>
      <c r="O96" s="10" t="s">
        <v>15</v>
      </c>
      <c r="P96" s="33"/>
      <c r="Q96" s="33"/>
      <c r="R96" s="33"/>
      <c r="S96" s="33"/>
      <c r="T96" s="33"/>
      <c r="U96" s="33"/>
      <c r="V96" s="33"/>
      <c r="W96" s="33"/>
    </row>
    <row r="97">
      <c r="A97" s="9">
        <v>44409.0</v>
      </c>
      <c r="B97" s="10" t="s">
        <v>40</v>
      </c>
      <c r="C97" s="10" t="s">
        <v>41</v>
      </c>
      <c r="D97" s="10" t="s">
        <v>22</v>
      </c>
      <c r="E97" s="35">
        <v>242.079710144928</v>
      </c>
      <c r="F97" s="10" t="s">
        <v>18</v>
      </c>
      <c r="G97" s="9">
        <v>44410.0</v>
      </c>
      <c r="H97" s="32">
        <f t="shared" si="1"/>
        <v>1</v>
      </c>
      <c r="I97" s="33"/>
      <c r="J97" s="33"/>
      <c r="K97" s="33"/>
      <c r="L97" s="33"/>
      <c r="M97" s="33"/>
      <c r="N97" s="33"/>
      <c r="O97" s="10" t="s">
        <v>16</v>
      </c>
      <c r="P97" s="33"/>
      <c r="Q97" s="33"/>
      <c r="R97" s="33"/>
      <c r="S97" s="33"/>
      <c r="T97" s="33"/>
      <c r="U97" s="33"/>
      <c r="V97" s="33"/>
      <c r="W97" s="33"/>
    </row>
    <row r="98">
      <c r="A98" s="9">
        <v>44409.0</v>
      </c>
      <c r="B98" s="10" t="s">
        <v>9</v>
      </c>
      <c r="C98" s="10" t="s">
        <v>10</v>
      </c>
      <c r="D98" s="10" t="s">
        <v>11</v>
      </c>
      <c r="E98" s="35">
        <v>242.384057971015</v>
      </c>
      <c r="F98" s="12" t="s">
        <v>12</v>
      </c>
      <c r="G98" s="9">
        <v>44410.0</v>
      </c>
      <c r="H98" s="32">
        <f t="shared" si="1"/>
        <v>1</v>
      </c>
      <c r="I98" s="33"/>
      <c r="J98" s="33"/>
      <c r="K98" s="33"/>
      <c r="L98" s="33"/>
      <c r="M98" s="33"/>
      <c r="N98" s="33"/>
      <c r="O98" s="10" t="s">
        <v>16</v>
      </c>
      <c r="P98" s="33"/>
      <c r="Q98" s="33"/>
      <c r="R98" s="33"/>
      <c r="S98" s="33"/>
      <c r="T98" s="33"/>
      <c r="U98" s="33"/>
      <c r="V98" s="33"/>
      <c r="W98" s="33"/>
    </row>
    <row r="99">
      <c r="A99" s="9">
        <v>44409.0</v>
      </c>
      <c r="B99" s="10" t="s">
        <v>9</v>
      </c>
      <c r="C99" s="10" t="s">
        <v>10</v>
      </c>
      <c r="D99" s="10" t="s">
        <v>13</v>
      </c>
      <c r="E99" s="35">
        <v>242.688405797102</v>
      </c>
      <c r="F99" s="10" t="s">
        <v>14</v>
      </c>
      <c r="G99" s="9">
        <v>44410.0</v>
      </c>
      <c r="H99" s="32">
        <f t="shared" si="1"/>
        <v>1</v>
      </c>
      <c r="I99" s="33"/>
      <c r="J99" s="33"/>
      <c r="K99" s="33"/>
      <c r="L99" s="33"/>
      <c r="M99" s="33"/>
      <c r="N99" s="33"/>
      <c r="O99" s="10" t="s">
        <v>16</v>
      </c>
      <c r="P99" s="33"/>
      <c r="Q99" s="33"/>
      <c r="R99" s="33"/>
      <c r="S99" s="33"/>
      <c r="T99" s="33"/>
      <c r="U99" s="33"/>
      <c r="V99" s="33"/>
      <c r="W99" s="33"/>
    </row>
    <row r="100">
      <c r="A100" s="9">
        <v>44409.0</v>
      </c>
      <c r="B100" s="10" t="s">
        <v>9</v>
      </c>
      <c r="C100" s="10" t="s">
        <v>10</v>
      </c>
      <c r="D100" s="10" t="s">
        <v>17</v>
      </c>
      <c r="E100" s="35">
        <v>242.992753623189</v>
      </c>
      <c r="F100" s="10" t="s">
        <v>18</v>
      </c>
      <c r="G100" s="9">
        <v>44410.0</v>
      </c>
      <c r="H100" s="32">
        <f t="shared" si="1"/>
        <v>1</v>
      </c>
      <c r="I100" s="33"/>
      <c r="J100" s="33"/>
      <c r="K100" s="33"/>
      <c r="L100" s="33"/>
      <c r="M100" s="33"/>
      <c r="N100" s="33"/>
      <c r="O100" s="10" t="s">
        <v>16</v>
      </c>
      <c r="P100" s="33"/>
      <c r="Q100" s="33"/>
      <c r="R100" s="33"/>
      <c r="S100" s="33"/>
      <c r="T100" s="33"/>
      <c r="U100" s="33"/>
      <c r="V100" s="33"/>
      <c r="W100" s="33"/>
    </row>
    <row r="101">
      <c r="A101" s="9">
        <v>44409.0</v>
      </c>
      <c r="B101" s="10" t="s">
        <v>9</v>
      </c>
      <c r="C101" s="10" t="s">
        <v>10</v>
      </c>
      <c r="D101" s="10" t="s">
        <v>19</v>
      </c>
      <c r="E101" s="35">
        <v>243.297101449276</v>
      </c>
      <c r="F101" s="10" t="s">
        <v>14</v>
      </c>
      <c r="G101" s="9">
        <v>44410.0</v>
      </c>
      <c r="H101" s="32">
        <f t="shared" si="1"/>
        <v>1</v>
      </c>
      <c r="I101" s="33"/>
      <c r="J101" s="33"/>
      <c r="K101" s="33"/>
      <c r="L101" s="33"/>
      <c r="M101" s="33"/>
      <c r="N101" s="33"/>
      <c r="O101" s="10" t="s">
        <v>16</v>
      </c>
      <c r="P101" s="33"/>
      <c r="Q101" s="33"/>
      <c r="R101" s="33"/>
      <c r="S101" s="33"/>
      <c r="T101" s="33"/>
      <c r="U101" s="33"/>
      <c r="V101" s="33"/>
      <c r="W101" s="33"/>
    </row>
    <row r="102">
      <c r="A102" s="9">
        <v>44409.0</v>
      </c>
      <c r="B102" s="10" t="s">
        <v>9</v>
      </c>
      <c r="C102" s="10" t="s">
        <v>10</v>
      </c>
      <c r="D102" s="10" t="s">
        <v>20</v>
      </c>
      <c r="E102" s="35">
        <v>243.601449275363</v>
      </c>
      <c r="F102" s="10" t="s">
        <v>21</v>
      </c>
      <c r="G102" s="9">
        <v>44410.0</v>
      </c>
      <c r="H102" s="32">
        <f t="shared" si="1"/>
        <v>1</v>
      </c>
      <c r="I102" s="33"/>
      <c r="J102" s="33"/>
      <c r="K102" s="33"/>
      <c r="L102" s="33"/>
      <c r="M102" s="33"/>
      <c r="N102" s="33"/>
      <c r="O102" s="10" t="s">
        <v>16</v>
      </c>
      <c r="P102" s="33"/>
      <c r="Q102" s="33"/>
      <c r="R102" s="33"/>
      <c r="S102" s="33"/>
      <c r="T102" s="33"/>
      <c r="U102" s="33"/>
      <c r="V102" s="33"/>
      <c r="W102" s="33"/>
    </row>
    <row r="103">
      <c r="A103" s="9">
        <v>44409.0</v>
      </c>
      <c r="B103" s="10" t="s">
        <v>9</v>
      </c>
      <c r="C103" s="10" t="s">
        <v>10</v>
      </c>
      <c r="D103" s="10" t="s">
        <v>22</v>
      </c>
      <c r="E103" s="35">
        <v>243.90579710145</v>
      </c>
      <c r="F103" s="10" t="s">
        <v>18</v>
      </c>
      <c r="G103" s="9">
        <v>44410.0</v>
      </c>
      <c r="H103" s="32">
        <f t="shared" si="1"/>
        <v>1</v>
      </c>
      <c r="I103" s="33"/>
      <c r="J103" s="33"/>
      <c r="K103" s="33"/>
      <c r="L103" s="33"/>
      <c r="M103" s="33"/>
      <c r="N103" s="33"/>
      <c r="O103" s="10" t="s">
        <v>16</v>
      </c>
      <c r="P103" s="33"/>
      <c r="Q103" s="33"/>
      <c r="R103" s="33"/>
      <c r="S103" s="33"/>
      <c r="T103" s="33"/>
      <c r="U103" s="33"/>
      <c r="V103" s="33"/>
      <c r="W103" s="33"/>
    </row>
    <row r="104">
      <c r="A104" s="9">
        <v>44409.0</v>
      </c>
      <c r="B104" s="10" t="s">
        <v>9</v>
      </c>
      <c r="C104" s="10" t="s">
        <v>10</v>
      </c>
      <c r="D104" s="10" t="s">
        <v>22</v>
      </c>
      <c r="E104" s="35">
        <v>244.210144927537</v>
      </c>
      <c r="F104" s="10" t="s">
        <v>18</v>
      </c>
      <c r="G104" s="9">
        <v>44410.0</v>
      </c>
      <c r="H104" s="32">
        <f t="shared" si="1"/>
        <v>1</v>
      </c>
      <c r="I104" s="33"/>
      <c r="J104" s="33"/>
      <c r="K104" s="33"/>
      <c r="L104" s="33"/>
      <c r="M104" s="33"/>
      <c r="N104" s="33"/>
      <c r="O104" s="10" t="s">
        <v>16</v>
      </c>
      <c r="P104" s="33"/>
      <c r="Q104" s="33"/>
      <c r="R104" s="33"/>
      <c r="S104" s="33"/>
      <c r="T104" s="33"/>
      <c r="U104" s="33"/>
      <c r="V104" s="33"/>
      <c r="W104" s="33"/>
    </row>
    <row r="105">
      <c r="A105" s="9">
        <v>44409.0</v>
      </c>
      <c r="B105" s="10" t="s">
        <v>23</v>
      </c>
      <c r="C105" s="10" t="s">
        <v>60</v>
      </c>
      <c r="D105" s="10" t="s">
        <v>22</v>
      </c>
      <c r="E105" s="35">
        <v>244.514492753624</v>
      </c>
      <c r="F105" s="10" t="s">
        <v>18</v>
      </c>
      <c r="G105" s="9">
        <v>44410.0</v>
      </c>
      <c r="H105" s="32">
        <f t="shared" si="1"/>
        <v>1</v>
      </c>
      <c r="I105" s="33"/>
      <c r="J105" s="33"/>
      <c r="K105" s="33"/>
      <c r="L105" s="33"/>
      <c r="M105" s="33"/>
      <c r="N105" s="33"/>
      <c r="O105" s="10" t="s">
        <v>16</v>
      </c>
      <c r="P105" s="33"/>
      <c r="Q105" s="33"/>
      <c r="R105" s="33"/>
      <c r="S105" s="33"/>
      <c r="T105" s="33"/>
      <c r="U105" s="33"/>
      <c r="V105" s="33"/>
      <c r="W105" s="33"/>
    </row>
    <row r="106">
      <c r="A106" s="9">
        <v>44409.0</v>
      </c>
      <c r="B106" s="10" t="s">
        <v>23</v>
      </c>
      <c r="C106" s="10" t="s">
        <v>61</v>
      </c>
      <c r="D106" s="10" t="s">
        <v>13</v>
      </c>
      <c r="E106" s="35">
        <v>244.818840579711</v>
      </c>
      <c r="F106" s="10" t="s">
        <v>14</v>
      </c>
      <c r="G106" s="9">
        <v>44410.0</v>
      </c>
      <c r="H106" s="32">
        <f t="shared" si="1"/>
        <v>1</v>
      </c>
      <c r="I106" s="33"/>
      <c r="J106" s="33"/>
      <c r="K106" s="33"/>
      <c r="L106" s="33"/>
      <c r="M106" s="33"/>
      <c r="N106" s="33"/>
      <c r="O106" s="10" t="s">
        <v>16</v>
      </c>
      <c r="P106" s="33"/>
      <c r="Q106" s="33"/>
      <c r="R106" s="33"/>
      <c r="S106" s="33"/>
      <c r="T106" s="33"/>
      <c r="U106" s="33"/>
      <c r="V106" s="33"/>
      <c r="W106" s="33"/>
    </row>
    <row r="107">
      <c r="A107" s="9">
        <v>44409.0</v>
      </c>
      <c r="B107" s="10" t="s">
        <v>23</v>
      </c>
      <c r="C107" s="10" t="s">
        <v>62</v>
      </c>
      <c r="D107" s="10" t="s">
        <v>27</v>
      </c>
      <c r="E107" s="35">
        <v>245.123188405798</v>
      </c>
      <c r="F107" s="10" t="s">
        <v>14</v>
      </c>
      <c r="G107" s="9">
        <v>44410.0</v>
      </c>
      <c r="H107" s="32">
        <f t="shared" si="1"/>
        <v>1</v>
      </c>
      <c r="I107" s="33"/>
      <c r="J107" s="33"/>
      <c r="K107" s="33"/>
      <c r="L107" s="33"/>
      <c r="M107" s="33"/>
      <c r="N107" s="33"/>
      <c r="O107" s="10" t="s">
        <v>16</v>
      </c>
      <c r="P107" s="33"/>
      <c r="Q107" s="33"/>
      <c r="R107" s="33"/>
      <c r="S107" s="33"/>
      <c r="T107" s="33"/>
      <c r="U107" s="33"/>
      <c r="V107" s="33"/>
      <c r="W107" s="33"/>
    </row>
    <row r="108">
      <c r="A108" s="9">
        <v>44409.0</v>
      </c>
      <c r="B108" s="10" t="s">
        <v>23</v>
      </c>
      <c r="C108" s="10" t="s">
        <v>28</v>
      </c>
      <c r="D108" s="10" t="s">
        <v>19</v>
      </c>
      <c r="E108" s="35">
        <v>245.427536231884</v>
      </c>
      <c r="F108" s="10" t="s">
        <v>14</v>
      </c>
      <c r="G108" s="9">
        <v>44410.0</v>
      </c>
      <c r="H108" s="32">
        <f t="shared" si="1"/>
        <v>1</v>
      </c>
      <c r="I108" s="33"/>
      <c r="J108" s="33"/>
      <c r="K108" s="33"/>
      <c r="L108" s="33"/>
      <c r="M108" s="33"/>
      <c r="N108" s="33"/>
      <c r="O108" s="10" t="s">
        <v>16</v>
      </c>
      <c r="P108" s="33"/>
      <c r="Q108" s="33"/>
      <c r="R108" s="33"/>
      <c r="S108" s="33"/>
      <c r="T108" s="33"/>
      <c r="U108" s="33"/>
      <c r="V108" s="33"/>
      <c r="W108" s="33"/>
    </row>
    <row r="109">
      <c r="A109" s="9">
        <v>44409.0</v>
      </c>
      <c r="B109" s="10" t="s">
        <v>23</v>
      </c>
      <c r="C109" s="10" t="s">
        <v>63</v>
      </c>
      <c r="D109" s="10" t="s">
        <v>27</v>
      </c>
      <c r="E109" s="35">
        <v>245.731884057971</v>
      </c>
      <c r="F109" s="10" t="s">
        <v>14</v>
      </c>
      <c r="G109" s="9">
        <v>44410.0</v>
      </c>
      <c r="H109" s="32">
        <f t="shared" si="1"/>
        <v>1</v>
      </c>
      <c r="I109" s="33"/>
      <c r="J109" s="33"/>
      <c r="K109" s="33"/>
      <c r="L109" s="33"/>
      <c r="M109" s="33"/>
      <c r="N109" s="33"/>
      <c r="O109" s="10" t="s">
        <v>16</v>
      </c>
      <c r="P109" s="33"/>
      <c r="Q109" s="33"/>
      <c r="R109" s="33"/>
      <c r="S109" s="33"/>
      <c r="T109" s="33"/>
      <c r="U109" s="33"/>
      <c r="V109" s="33"/>
      <c r="W109" s="33"/>
    </row>
    <row r="110">
      <c r="A110" s="9">
        <v>44409.0</v>
      </c>
      <c r="B110" s="10" t="s">
        <v>23</v>
      </c>
      <c r="C110" s="10">
        <v>248.0</v>
      </c>
      <c r="D110" s="10" t="s">
        <v>30</v>
      </c>
      <c r="E110" s="35">
        <v>246.036231884058</v>
      </c>
      <c r="F110" s="10" t="s">
        <v>31</v>
      </c>
      <c r="G110" s="9">
        <v>44410.0</v>
      </c>
      <c r="H110" s="32">
        <f t="shared" si="1"/>
        <v>1</v>
      </c>
      <c r="I110" s="33"/>
      <c r="J110" s="33"/>
      <c r="K110" s="33"/>
      <c r="L110" s="33"/>
      <c r="M110" s="33"/>
      <c r="N110" s="33"/>
      <c r="O110" s="10" t="s">
        <v>16</v>
      </c>
      <c r="P110" s="33"/>
      <c r="Q110" s="33"/>
      <c r="R110" s="33"/>
      <c r="S110" s="33"/>
      <c r="T110" s="33"/>
      <c r="U110" s="33"/>
      <c r="V110" s="33"/>
      <c r="W110" s="33"/>
    </row>
    <row r="111">
      <c r="A111" s="9">
        <v>44409.0</v>
      </c>
      <c r="B111" s="10" t="s">
        <v>16</v>
      </c>
      <c r="C111" s="10" t="s">
        <v>64</v>
      </c>
      <c r="D111" s="10" t="s">
        <v>22</v>
      </c>
      <c r="E111" s="35">
        <v>300.0</v>
      </c>
      <c r="F111" s="10" t="s">
        <v>18</v>
      </c>
      <c r="G111" s="9">
        <v>44410.0</v>
      </c>
      <c r="H111" s="32">
        <f t="shared" si="1"/>
        <v>1</v>
      </c>
      <c r="I111" s="33"/>
      <c r="J111" s="33"/>
      <c r="K111" s="33"/>
      <c r="L111" s="33"/>
      <c r="M111" s="33"/>
      <c r="N111" s="33"/>
      <c r="O111" s="10" t="s">
        <v>16</v>
      </c>
      <c r="P111" s="33"/>
      <c r="Q111" s="33"/>
      <c r="R111" s="33"/>
      <c r="S111" s="33"/>
      <c r="T111" s="33"/>
      <c r="U111" s="33"/>
      <c r="V111" s="33"/>
      <c r="W111" s="33"/>
    </row>
    <row r="112">
      <c r="A112" s="9">
        <v>44409.0</v>
      </c>
      <c r="B112" s="10" t="s">
        <v>16</v>
      </c>
      <c r="C112" s="10" t="s">
        <v>65</v>
      </c>
      <c r="D112" s="10" t="s">
        <v>19</v>
      </c>
      <c r="E112" s="35">
        <v>80.0</v>
      </c>
      <c r="F112" s="10" t="s">
        <v>14</v>
      </c>
      <c r="G112" s="9">
        <v>44410.0</v>
      </c>
      <c r="H112" s="32">
        <f t="shared" si="1"/>
        <v>1</v>
      </c>
      <c r="I112" s="33"/>
      <c r="J112" s="33"/>
      <c r="K112" s="33"/>
      <c r="L112" s="33"/>
      <c r="M112" s="33"/>
      <c r="N112" s="33"/>
      <c r="O112" s="10" t="s">
        <v>16</v>
      </c>
      <c r="P112" s="33"/>
      <c r="Q112" s="33"/>
      <c r="R112" s="33"/>
      <c r="S112" s="33"/>
      <c r="T112" s="33"/>
      <c r="U112" s="33"/>
      <c r="V112" s="33"/>
      <c r="W112" s="33"/>
    </row>
    <row r="113">
      <c r="A113" s="9">
        <v>44409.0</v>
      </c>
      <c r="B113" s="10" t="s">
        <v>16</v>
      </c>
      <c r="C113" s="10" t="s">
        <v>66</v>
      </c>
      <c r="D113" s="10" t="s">
        <v>22</v>
      </c>
      <c r="E113" s="35">
        <v>300.0</v>
      </c>
      <c r="F113" s="10" t="s">
        <v>18</v>
      </c>
      <c r="G113" s="9">
        <v>44410.0</v>
      </c>
      <c r="H113" s="32">
        <f t="shared" si="1"/>
        <v>1</v>
      </c>
      <c r="I113" s="33"/>
      <c r="J113" s="33"/>
      <c r="K113" s="33"/>
      <c r="L113" s="33"/>
      <c r="M113" s="33"/>
      <c r="N113" s="33"/>
      <c r="O113" s="10" t="s">
        <v>16</v>
      </c>
      <c r="P113" s="33"/>
      <c r="Q113" s="33"/>
      <c r="R113" s="33"/>
      <c r="S113" s="33"/>
      <c r="T113" s="33"/>
      <c r="U113" s="33"/>
      <c r="V113" s="33"/>
      <c r="W113" s="33"/>
    </row>
    <row r="114">
      <c r="A114" s="9">
        <v>44409.0</v>
      </c>
      <c r="B114" s="10" t="s">
        <v>16</v>
      </c>
      <c r="C114" s="10" t="s">
        <v>66</v>
      </c>
      <c r="D114" s="10" t="s">
        <v>22</v>
      </c>
      <c r="E114" s="35">
        <v>300.0</v>
      </c>
      <c r="F114" s="10" t="s">
        <v>18</v>
      </c>
      <c r="G114" s="9">
        <v>44410.0</v>
      </c>
      <c r="H114" s="32">
        <f t="shared" si="1"/>
        <v>1</v>
      </c>
      <c r="I114" s="33"/>
      <c r="J114" s="33"/>
      <c r="K114" s="33"/>
      <c r="L114" s="33"/>
      <c r="M114" s="33"/>
      <c r="N114" s="33"/>
      <c r="O114" s="10" t="s">
        <v>16</v>
      </c>
      <c r="P114" s="33"/>
      <c r="Q114" s="33"/>
      <c r="R114" s="33"/>
      <c r="S114" s="33"/>
      <c r="T114" s="33"/>
      <c r="U114" s="33"/>
      <c r="V114" s="33"/>
      <c r="W114" s="33"/>
    </row>
    <row r="115">
      <c r="A115" s="9">
        <v>44409.0</v>
      </c>
      <c r="B115" s="10" t="s">
        <v>16</v>
      </c>
      <c r="C115" s="10" t="s">
        <v>67</v>
      </c>
      <c r="D115" s="10" t="s">
        <v>17</v>
      </c>
      <c r="E115" s="35">
        <v>320.0</v>
      </c>
      <c r="F115" s="10" t="s">
        <v>18</v>
      </c>
      <c r="G115" s="9">
        <v>44410.0</v>
      </c>
      <c r="H115" s="32">
        <f t="shared" si="1"/>
        <v>1</v>
      </c>
      <c r="I115" s="33"/>
      <c r="J115" s="33"/>
      <c r="K115" s="33"/>
      <c r="L115" s="33"/>
      <c r="M115" s="33"/>
      <c r="N115" s="33"/>
      <c r="O115" s="10" t="s">
        <v>16</v>
      </c>
      <c r="P115" s="33"/>
      <c r="Q115" s="33"/>
      <c r="R115" s="33"/>
      <c r="S115" s="33"/>
      <c r="T115" s="33"/>
      <c r="U115" s="33"/>
      <c r="V115" s="33"/>
      <c r="W115" s="33"/>
    </row>
    <row r="116">
      <c r="A116" s="9">
        <v>44409.0</v>
      </c>
      <c r="B116" s="10" t="s">
        <v>16</v>
      </c>
      <c r="C116" s="10" t="s">
        <v>68</v>
      </c>
      <c r="D116" s="10" t="s">
        <v>20</v>
      </c>
      <c r="E116" s="35">
        <v>220.0</v>
      </c>
      <c r="F116" s="10" t="s">
        <v>21</v>
      </c>
      <c r="G116" s="9">
        <v>44410.0</v>
      </c>
      <c r="H116" s="32">
        <f t="shared" si="1"/>
        <v>1</v>
      </c>
      <c r="I116" s="33"/>
      <c r="J116" s="33"/>
      <c r="K116" s="33"/>
      <c r="L116" s="33"/>
      <c r="M116" s="33"/>
      <c r="N116" s="33"/>
      <c r="O116" s="10" t="s">
        <v>16</v>
      </c>
      <c r="P116" s="33"/>
      <c r="Q116" s="33"/>
      <c r="R116" s="33"/>
      <c r="S116" s="33"/>
      <c r="T116" s="33"/>
      <c r="U116" s="33"/>
      <c r="V116" s="33"/>
      <c r="W116" s="33"/>
    </row>
    <row r="117">
      <c r="A117" s="9">
        <v>44409.0</v>
      </c>
      <c r="B117" s="10" t="s">
        <v>69</v>
      </c>
      <c r="C117" s="10" t="s">
        <v>70</v>
      </c>
      <c r="D117" s="10" t="s">
        <v>30</v>
      </c>
      <c r="E117" s="35">
        <v>100.0</v>
      </c>
      <c r="F117" s="10" t="s">
        <v>31</v>
      </c>
      <c r="G117" s="9">
        <v>44410.0</v>
      </c>
      <c r="H117" s="32">
        <f t="shared" si="1"/>
        <v>1</v>
      </c>
      <c r="I117" s="33"/>
      <c r="J117" s="33"/>
      <c r="K117" s="33"/>
      <c r="L117" s="33"/>
      <c r="M117" s="33"/>
      <c r="N117" s="33"/>
      <c r="O117" s="10" t="s">
        <v>69</v>
      </c>
      <c r="P117" s="33"/>
      <c r="Q117" s="33"/>
      <c r="R117" s="33"/>
      <c r="S117" s="33"/>
      <c r="T117" s="33"/>
      <c r="U117" s="33"/>
      <c r="V117" s="33"/>
      <c r="W117" s="33"/>
    </row>
    <row r="118">
      <c r="A118" s="9">
        <v>44409.0</v>
      </c>
      <c r="B118" s="10" t="s">
        <v>69</v>
      </c>
      <c r="C118" s="10" t="s">
        <v>71</v>
      </c>
      <c r="D118" s="10" t="s">
        <v>34</v>
      </c>
      <c r="E118" s="35">
        <v>250.0</v>
      </c>
      <c r="F118" s="10" t="s">
        <v>14</v>
      </c>
      <c r="G118" s="9">
        <v>44410.0</v>
      </c>
      <c r="H118" s="32">
        <f t="shared" si="1"/>
        <v>1</v>
      </c>
      <c r="I118" s="33"/>
      <c r="J118" s="33"/>
      <c r="K118" s="33"/>
      <c r="L118" s="33"/>
      <c r="M118" s="33"/>
      <c r="N118" s="33"/>
      <c r="O118" s="10" t="s">
        <v>69</v>
      </c>
      <c r="P118" s="33"/>
      <c r="Q118" s="33"/>
      <c r="R118" s="33"/>
      <c r="S118" s="33"/>
      <c r="T118" s="33"/>
      <c r="U118" s="33"/>
      <c r="V118" s="33"/>
      <c r="W118" s="33"/>
    </row>
    <row r="119">
      <c r="A119" s="9">
        <v>44409.0</v>
      </c>
      <c r="B119" s="10" t="s">
        <v>69</v>
      </c>
      <c r="C119" s="10" t="s">
        <v>72</v>
      </c>
      <c r="D119" s="10" t="s">
        <v>27</v>
      </c>
      <c r="E119" s="35">
        <v>190.0</v>
      </c>
      <c r="F119" s="10" t="s">
        <v>14</v>
      </c>
      <c r="G119" s="9">
        <v>44410.0</v>
      </c>
      <c r="H119" s="32">
        <f t="shared" si="1"/>
        <v>1</v>
      </c>
      <c r="I119" s="33"/>
      <c r="J119" s="33"/>
      <c r="K119" s="33"/>
      <c r="L119" s="33"/>
      <c r="M119" s="33"/>
      <c r="N119" s="33"/>
      <c r="O119" s="10" t="s">
        <v>69</v>
      </c>
      <c r="P119" s="33"/>
      <c r="Q119" s="33"/>
      <c r="R119" s="33"/>
      <c r="S119" s="33"/>
      <c r="T119" s="33"/>
      <c r="U119" s="33"/>
      <c r="V119" s="33"/>
      <c r="W119" s="33"/>
    </row>
    <row r="120">
      <c r="A120" s="9">
        <v>44409.0</v>
      </c>
      <c r="B120" s="10" t="s">
        <v>69</v>
      </c>
      <c r="C120" s="10" t="s">
        <v>73</v>
      </c>
      <c r="D120" s="10" t="s">
        <v>27</v>
      </c>
      <c r="E120" s="35">
        <v>190.0</v>
      </c>
      <c r="F120" s="10" t="s">
        <v>14</v>
      </c>
      <c r="G120" s="9">
        <v>44410.0</v>
      </c>
      <c r="H120" s="32">
        <f t="shared" si="1"/>
        <v>1</v>
      </c>
      <c r="I120" s="33"/>
      <c r="J120" s="33"/>
      <c r="K120" s="33"/>
      <c r="L120" s="33"/>
      <c r="M120" s="33"/>
      <c r="N120" s="33"/>
      <c r="O120" s="10" t="s">
        <v>69</v>
      </c>
      <c r="P120" s="33"/>
      <c r="Q120" s="33"/>
      <c r="R120" s="33"/>
      <c r="S120" s="33"/>
      <c r="T120" s="33"/>
      <c r="U120" s="33"/>
      <c r="V120" s="33"/>
      <c r="W120" s="33"/>
    </row>
    <row r="121">
      <c r="A121" s="9">
        <v>44409.0</v>
      </c>
      <c r="B121" s="10" t="s">
        <v>69</v>
      </c>
      <c r="C121" s="10" t="s">
        <v>74</v>
      </c>
      <c r="D121" s="10" t="s">
        <v>34</v>
      </c>
      <c r="E121" s="35">
        <v>250.0</v>
      </c>
      <c r="F121" s="10" t="s">
        <v>14</v>
      </c>
      <c r="G121" s="9">
        <v>44410.0</v>
      </c>
      <c r="H121" s="32">
        <f t="shared" si="1"/>
        <v>1</v>
      </c>
      <c r="I121" s="33"/>
      <c r="J121" s="33"/>
      <c r="K121" s="33"/>
      <c r="L121" s="33"/>
      <c r="M121" s="33"/>
      <c r="N121" s="33"/>
      <c r="O121" s="10" t="s">
        <v>69</v>
      </c>
      <c r="P121" s="33"/>
      <c r="Q121" s="33"/>
      <c r="R121" s="33"/>
      <c r="S121" s="33"/>
      <c r="T121" s="33"/>
      <c r="U121" s="33"/>
      <c r="V121" s="33"/>
      <c r="W121" s="33"/>
    </row>
    <row r="122">
      <c r="A122" s="9">
        <v>44409.0</v>
      </c>
      <c r="B122" s="10" t="s">
        <v>69</v>
      </c>
      <c r="C122" s="10">
        <v>2340.0</v>
      </c>
      <c r="D122" s="10" t="s">
        <v>17</v>
      </c>
      <c r="E122" s="35">
        <v>320.0</v>
      </c>
      <c r="F122" s="10" t="s">
        <v>18</v>
      </c>
      <c r="G122" s="9">
        <v>44410.0</v>
      </c>
      <c r="H122" s="32">
        <f t="shared" si="1"/>
        <v>1</v>
      </c>
      <c r="I122" s="33"/>
      <c r="J122" s="33"/>
      <c r="K122" s="33"/>
      <c r="L122" s="33"/>
      <c r="M122" s="33"/>
      <c r="N122" s="33"/>
      <c r="O122" s="10" t="s">
        <v>69</v>
      </c>
      <c r="P122" s="33"/>
      <c r="Q122" s="33"/>
      <c r="R122" s="33"/>
      <c r="S122" s="33"/>
      <c r="T122" s="33"/>
      <c r="U122" s="33"/>
      <c r="V122" s="33"/>
      <c r="W122" s="33"/>
    </row>
    <row r="123">
      <c r="A123" s="9">
        <v>44409.0</v>
      </c>
      <c r="B123" s="10" t="s">
        <v>69</v>
      </c>
      <c r="C123" s="10">
        <v>2440.0</v>
      </c>
      <c r="D123" s="10" t="s">
        <v>13</v>
      </c>
      <c r="E123" s="35">
        <v>230.0</v>
      </c>
      <c r="F123" s="10" t="s">
        <v>14</v>
      </c>
      <c r="G123" s="9">
        <v>44410.0</v>
      </c>
      <c r="H123" s="32">
        <f t="shared" si="1"/>
        <v>1</v>
      </c>
      <c r="I123" s="33"/>
      <c r="J123" s="33"/>
      <c r="K123" s="33"/>
      <c r="L123" s="33"/>
      <c r="M123" s="33"/>
      <c r="N123" s="33"/>
      <c r="O123" s="10" t="s">
        <v>69</v>
      </c>
      <c r="P123" s="33"/>
      <c r="Q123" s="33"/>
      <c r="R123" s="33"/>
      <c r="S123" s="33"/>
      <c r="T123" s="33"/>
      <c r="U123" s="33"/>
      <c r="V123" s="33"/>
      <c r="W123" s="33"/>
    </row>
    <row r="124">
      <c r="A124" s="9">
        <v>44409.0</v>
      </c>
      <c r="B124" s="10" t="s">
        <v>69</v>
      </c>
      <c r="C124" s="10">
        <v>7447.0</v>
      </c>
      <c r="D124" s="10" t="s">
        <v>27</v>
      </c>
      <c r="E124" s="35">
        <v>190.0</v>
      </c>
      <c r="F124" s="10" t="s">
        <v>14</v>
      </c>
      <c r="G124" s="9">
        <v>44410.0</v>
      </c>
      <c r="H124" s="32">
        <f t="shared" si="1"/>
        <v>1</v>
      </c>
      <c r="I124" s="33"/>
      <c r="J124" s="33"/>
      <c r="K124" s="33"/>
      <c r="L124" s="33"/>
      <c r="M124" s="33"/>
      <c r="N124" s="33"/>
      <c r="O124" s="10" t="s">
        <v>69</v>
      </c>
      <c r="P124" s="33"/>
      <c r="Q124" s="33"/>
      <c r="R124" s="33"/>
      <c r="S124" s="33"/>
      <c r="T124" s="33"/>
      <c r="U124" s="33"/>
      <c r="V124" s="33"/>
      <c r="W124" s="33"/>
    </row>
    <row r="125">
      <c r="A125" s="9">
        <v>44409.0</v>
      </c>
      <c r="B125" s="10" t="s">
        <v>69</v>
      </c>
      <c r="C125" s="10">
        <v>5649.0</v>
      </c>
      <c r="D125" s="10" t="s">
        <v>11</v>
      </c>
      <c r="E125" s="35">
        <v>160.0</v>
      </c>
      <c r="F125" s="10" t="s">
        <v>12</v>
      </c>
      <c r="G125" s="9">
        <v>44410.0</v>
      </c>
      <c r="H125" s="32">
        <f t="shared" si="1"/>
        <v>1</v>
      </c>
      <c r="I125" s="33"/>
      <c r="J125" s="33"/>
      <c r="K125" s="33"/>
      <c r="L125" s="33"/>
      <c r="M125" s="33"/>
      <c r="N125" s="33"/>
      <c r="O125" s="10" t="s">
        <v>69</v>
      </c>
      <c r="P125" s="33"/>
      <c r="Q125" s="33"/>
      <c r="R125" s="33"/>
      <c r="S125" s="33"/>
      <c r="T125" s="33"/>
      <c r="U125" s="33"/>
      <c r="V125" s="33"/>
      <c r="W125" s="33"/>
    </row>
    <row r="126">
      <c r="A126" s="9">
        <v>44409.0</v>
      </c>
      <c r="B126" s="10" t="s">
        <v>69</v>
      </c>
      <c r="C126" s="10">
        <v>6444.0</v>
      </c>
      <c r="D126" s="10" t="s">
        <v>34</v>
      </c>
      <c r="E126" s="35">
        <v>250.0</v>
      </c>
      <c r="F126" s="10" t="s">
        <v>14</v>
      </c>
      <c r="G126" s="9">
        <v>44410.0</v>
      </c>
      <c r="H126" s="32">
        <f t="shared" si="1"/>
        <v>1</v>
      </c>
      <c r="I126" s="33"/>
      <c r="J126" s="33"/>
      <c r="K126" s="33"/>
      <c r="L126" s="33"/>
      <c r="M126" s="33"/>
      <c r="N126" s="33"/>
      <c r="O126" s="10" t="s">
        <v>69</v>
      </c>
      <c r="P126" s="33"/>
      <c r="Q126" s="33"/>
      <c r="R126" s="33"/>
      <c r="S126" s="33"/>
      <c r="T126" s="33"/>
      <c r="U126" s="33"/>
      <c r="V126" s="33"/>
      <c r="W126" s="33"/>
    </row>
    <row r="127">
      <c r="A127" s="9">
        <v>44409.0</v>
      </c>
      <c r="B127" s="10" t="s">
        <v>69</v>
      </c>
      <c r="C127" s="10">
        <v>9045.0</v>
      </c>
      <c r="D127" s="10" t="s">
        <v>20</v>
      </c>
      <c r="E127" s="35">
        <v>220.0</v>
      </c>
      <c r="F127" s="10" t="s">
        <v>21</v>
      </c>
      <c r="G127" s="9">
        <v>44410.0</v>
      </c>
      <c r="H127" s="32">
        <f t="shared" si="1"/>
        <v>1</v>
      </c>
      <c r="I127" s="33"/>
      <c r="J127" s="33"/>
      <c r="K127" s="33"/>
      <c r="L127" s="33"/>
      <c r="M127" s="33"/>
      <c r="N127" s="33"/>
      <c r="O127" s="10" t="s">
        <v>69</v>
      </c>
      <c r="P127" s="33"/>
      <c r="Q127" s="33"/>
      <c r="R127" s="33"/>
      <c r="S127" s="33"/>
      <c r="T127" s="33"/>
      <c r="U127" s="33"/>
      <c r="V127" s="33"/>
      <c r="W127" s="33"/>
    </row>
    <row r="128">
      <c r="A128" s="9">
        <v>44409.0</v>
      </c>
      <c r="B128" s="10" t="s">
        <v>69</v>
      </c>
      <c r="C128" s="10" t="s">
        <v>75</v>
      </c>
      <c r="D128" s="10" t="s">
        <v>17</v>
      </c>
      <c r="E128" s="35">
        <v>320.0</v>
      </c>
      <c r="F128" s="10" t="s">
        <v>18</v>
      </c>
      <c r="G128" s="9">
        <v>44410.0</v>
      </c>
      <c r="H128" s="32">
        <f t="shared" si="1"/>
        <v>1</v>
      </c>
      <c r="I128" s="33"/>
      <c r="J128" s="33"/>
      <c r="K128" s="33"/>
      <c r="L128" s="33"/>
      <c r="M128" s="33"/>
      <c r="N128" s="33"/>
      <c r="O128" s="10" t="s">
        <v>69</v>
      </c>
      <c r="P128" s="33"/>
      <c r="Q128" s="33"/>
      <c r="R128" s="33"/>
      <c r="S128" s="33"/>
      <c r="T128" s="33"/>
      <c r="U128" s="33"/>
      <c r="V128" s="33"/>
      <c r="W128" s="33"/>
    </row>
    <row r="129">
      <c r="A129" s="9">
        <v>44409.0</v>
      </c>
      <c r="B129" s="10" t="s">
        <v>69</v>
      </c>
      <c r="C129" s="10">
        <v>843.0</v>
      </c>
      <c r="D129" s="10" t="s">
        <v>22</v>
      </c>
      <c r="E129" s="35">
        <v>300.0</v>
      </c>
      <c r="F129" s="10" t="s">
        <v>18</v>
      </c>
      <c r="G129" s="9">
        <v>44410.0</v>
      </c>
      <c r="H129" s="32">
        <f t="shared" si="1"/>
        <v>1</v>
      </c>
      <c r="I129" s="33"/>
      <c r="J129" s="33"/>
      <c r="K129" s="33"/>
      <c r="L129" s="33"/>
      <c r="M129" s="33"/>
      <c r="N129" s="33"/>
      <c r="O129" s="10" t="s">
        <v>69</v>
      </c>
      <c r="P129" s="33"/>
      <c r="Q129" s="33"/>
      <c r="R129" s="33"/>
      <c r="S129" s="33"/>
      <c r="T129" s="33"/>
      <c r="U129" s="33"/>
      <c r="V129" s="33"/>
      <c r="W129" s="33"/>
    </row>
    <row r="130">
      <c r="A130" s="9">
        <v>44409.0</v>
      </c>
      <c r="B130" s="10" t="s">
        <v>69</v>
      </c>
      <c r="C130" s="10">
        <v>5747.0</v>
      </c>
      <c r="D130" s="10" t="s">
        <v>11</v>
      </c>
      <c r="E130" s="35">
        <v>160.0</v>
      </c>
      <c r="F130" s="10" t="s">
        <v>12</v>
      </c>
      <c r="G130" s="9">
        <v>44410.0</v>
      </c>
      <c r="H130" s="32">
        <f t="shared" si="1"/>
        <v>1</v>
      </c>
      <c r="I130" s="33"/>
      <c r="J130" s="33"/>
      <c r="K130" s="33"/>
      <c r="L130" s="33"/>
      <c r="M130" s="33"/>
      <c r="N130" s="33"/>
      <c r="O130" s="10" t="s">
        <v>69</v>
      </c>
      <c r="P130" s="33"/>
      <c r="Q130" s="33"/>
      <c r="R130" s="33"/>
      <c r="S130" s="33"/>
      <c r="T130" s="33"/>
      <c r="U130" s="33"/>
      <c r="V130" s="33"/>
      <c r="W130" s="33"/>
    </row>
    <row r="131">
      <c r="A131" s="9">
        <v>44409.0</v>
      </c>
      <c r="B131" s="10" t="s">
        <v>69</v>
      </c>
      <c r="C131" s="10" t="s">
        <v>76</v>
      </c>
      <c r="D131" s="10" t="s">
        <v>27</v>
      </c>
      <c r="E131" s="35">
        <v>190.0</v>
      </c>
      <c r="F131" s="10" t="s">
        <v>14</v>
      </c>
      <c r="G131" s="9">
        <v>44410.0</v>
      </c>
      <c r="H131" s="32">
        <f t="shared" si="1"/>
        <v>1</v>
      </c>
      <c r="I131" s="33"/>
      <c r="J131" s="33"/>
      <c r="K131" s="33"/>
      <c r="L131" s="33"/>
      <c r="M131" s="33"/>
      <c r="N131" s="33"/>
      <c r="O131" s="10" t="s">
        <v>69</v>
      </c>
      <c r="P131" s="33"/>
      <c r="Q131" s="33"/>
      <c r="R131" s="33"/>
      <c r="S131" s="33"/>
      <c r="T131" s="33"/>
      <c r="U131" s="33"/>
      <c r="V131" s="33"/>
      <c r="W131" s="33"/>
    </row>
    <row r="132">
      <c r="A132" s="9">
        <v>44409.0</v>
      </c>
      <c r="B132" s="10" t="s">
        <v>69</v>
      </c>
      <c r="C132" s="10" t="s">
        <v>77</v>
      </c>
      <c r="D132" s="10" t="s">
        <v>13</v>
      </c>
      <c r="E132" s="35">
        <v>230.0</v>
      </c>
      <c r="F132" s="10" t="s">
        <v>14</v>
      </c>
      <c r="G132" s="9">
        <v>44410.0</v>
      </c>
      <c r="H132" s="32">
        <f t="shared" si="1"/>
        <v>1</v>
      </c>
      <c r="I132" s="33"/>
      <c r="J132" s="33"/>
      <c r="K132" s="33"/>
      <c r="L132" s="33"/>
      <c r="M132" s="33"/>
      <c r="N132" s="33"/>
      <c r="O132" s="10" t="s">
        <v>69</v>
      </c>
      <c r="P132" s="33"/>
      <c r="Q132" s="33"/>
      <c r="R132" s="33"/>
      <c r="S132" s="33"/>
      <c r="T132" s="33"/>
      <c r="U132" s="33"/>
      <c r="V132" s="33"/>
      <c r="W132" s="33"/>
    </row>
    <row r="133">
      <c r="A133" s="9">
        <v>44409.0</v>
      </c>
      <c r="B133" s="10" t="s">
        <v>69</v>
      </c>
      <c r="C133" s="10" t="s">
        <v>78</v>
      </c>
      <c r="D133" s="10" t="s">
        <v>17</v>
      </c>
      <c r="E133" s="35">
        <v>320.0</v>
      </c>
      <c r="F133" s="10" t="s">
        <v>18</v>
      </c>
      <c r="G133" s="9">
        <v>44410.0</v>
      </c>
      <c r="H133" s="32">
        <f t="shared" si="1"/>
        <v>1</v>
      </c>
      <c r="I133" s="33"/>
      <c r="J133" s="33"/>
      <c r="K133" s="33"/>
      <c r="L133" s="33"/>
      <c r="M133" s="33"/>
      <c r="N133" s="33"/>
      <c r="O133" s="10" t="s">
        <v>69</v>
      </c>
      <c r="P133" s="33"/>
      <c r="Q133" s="33"/>
      <c r="R133" s="33"/>
      <c r="S133" s="33"/>
      <c r="T133" s="33"/>
      <c r="U133" s="33"/>
      <c r="V133" s="33"/>
      <c r="W133" s="33"/>
    </row>
    <row r="134">
      <c r="A134" s="9">
        <v>44409.0</v>
      </c>
      <c r="B134" s="10" t="s">
        <v>69</v>
      </c>
      <c r="C134" s="10" t="s">
        <v>79</v>
      </c>
      <c r="D134" s="10" t="s">
        <v>30</v>
      </c>
      <c r="E134" s="35">
        <v>100.0</v>
      </c>
      <c r="F134" s="10" t="s">
        <v>31</v>
      </c>
      <c r="G134" s="9">
        <v>44410.0</v>
      </c>
      <c r="H134" s="32">
        <f t="shared" si="1"/>
        <v>1</v>
      </c>
      <c r="I134" s="33"/>
      <c r="J134" s="33"/>
      <c r="K134" s="33"/>
      <c r="L134" s="33"/>
      <c r="M134" s="33"/>
      <c r="N134" s="33"/>
      <c r="O134" s="10" t="s">
        <v>69</v>
      </c>
      <c r="P134" s="33"/>
      <c r="Q134" s="33"/>
      <c r="R134" s="33"/>
      <c r="S134" s="33"/>
      <c r="T134" s="33"/>
      <c r="U134" s="33"/>
      <c r="V134" s="33"/>
      <c r="W134" s="33"/>
    </row>
    <row r="135">
      <c r="A135" s="9">
        <v>44409.0</v>
      </c>
      <c r="B135" s="10" t="s">
        <v>69</v>
      </c>
      <c r="C135" s="10" t="s">
        <v>80</v>
      </c>
      <c r="D135" s="10" t="s">
        <v>11</v>
      </c>
      <c r="E135" s="35">
        <v>160.0</v>
      </c>
      <c r="F135" s="10" t="s">
        <v>12</v>
      </c>
      <c r="G135" s="9">
        <v>44410.0</v>
      </c>
      <c r="H135" s="32">
        <f t="shared" si="1"/>
        <v>1</v>
      </c>
      <c r="I135" s="33"/>
      <c r="J135" s="33"/>
      <c r="K135" s="33"/>
      <c r="L135" s="33"/>
      <c r="M135" s="33"/>
      <c r="N135" s="33"/>
      <c r="O135" s="10" t="s">
        <v>69</v>
      </c>
      <c r="P135" s="33"/>
      <c r="Q135" s="33"/>
      <c r="R135" s="33"/>
      <c r="S135" s="33"/>
      <c r="T135" s="33"/>
      <c r="U135" s="33"/>
      <c r="V135" s="33"/>
      <c r="W135" s="33"/>
    </row>
    <row r="136">
      <c r="A136" s="9">
        <v>44409.0</v>
      </c>
      <c r="B136" s="10" t="s">
        <v>69</v>
      </c>
      <c r="C136" s="10" t="s">
        <v>81</v>
      </c>
      <c r="D136" s="10" t="s">
        <v>13</v>
      </c>
      <c r="E136" s="35">
        <v>230.0</v>
      </c>
      <c r="F136" s="10" t="s">
        <v>14</v>
      </c>
      <c r="G136" s="9">
        <v>44410.0</v>
      </c>
      <c r="H136" s="32">
        <f t="shared" si="1"/>
        <v>1</v>
      </c>
      <c r="I136" s="33"/>
      <c r="J136" s="33"/>
      <c r="K136" s="33"/>
      <c r="L136" s="33"/>
      <c r="M136" s="33"/>
      <c r="N136" s="33"/>
      <c r="O136" s="10" t="s">
        <v>69</v>
      </c>
      <c r="P136" s="33"/>
      <c r="Q136" s="33"/>
      <c r="R136" s="33"/>
      <c r="S136" s="33"/>
      <c r="T136" s="33"/>
      <c r="U136" s="33"/>
      <c r="V136" s="33"/>
      <c r="W136" s="33"/>
    </row>
    <row r="137">
      <c r="A137" s="9">
        <v>44409.0</v>
      </c>
      <c r="B137" s="10" t="s">
        <v>69</v>
      </c>
      <c r="C137" s="10" t="s">
        <v>82</v>
      </c>
      <c r="D137" s="10" t="s">
        <v>13</v>
      </c>
      <c r="E137" s="35">
        <v>230.0</v>
      </c>
      <c r="F137" s="10" t="s">
        <v>14</v>
      </c>
      <c r="G137" s="9">
        <v>44410.0</v>
      </c>
      <c r="H137" s="32">
        <f t="shared" si="1"/>
        <v>1</v>
      </c>
      <c r="I137" s="33"/>
      <c r="J137" s="33"/>
      <c r="K137" s="33"/>
      <c r="L137" s="33"/>
      <c r="M137" s="33"/>
      <c r="N137" s="33"/>
      <c r="O137" s="10" t="s">
        <v>69</v>
      </c>
      <c r="P137" s="33"/>
      <c r="Q137" s="33"/>
      <c r="R137" s="33"/>
      <c r="S137" s="33"/>
      <c r="T137" s="33"/>
      <c r="U137" s="33"/>
      <c r="V137" s="33"/>
      <c r="W137" s="33"/>
    </row>
    <row r="138">
      <c r="A138" s="9">
        <v>44409.0</v>
      </c>
      <c r="B138" s="10" t="s">
        <v>69</v>
      </c>
      <c r="C138" s="10" t="s">
        <v>83</v>
      </c>
      <c r="D138" s="10" t="s">
        <v>20</v>
      </c>
      <c r="E138" s="35">
        <v>220.0</v>
      </c>
      <c r="F138" s="10" t="s">
        <v>21</v>
      </c>
      <c r="G138" s="9">
        <v>44410.0</v>
      </c>
      <c r="H138" s="32">
        <f t="shared" si="1"/>
        <v>1</v>
      </c>
      <c r="I138" s="33"/>
      <c r="J138" s="33"/>
      <c r="K138" s="33"/>
      <c r="L138" s="33"/>
      <c r="M138" s="33"/>
      <c r="N138" s="33"/>
      <c r="O138" s="10" t="s">
        <v>69</v>
      </c>
      <c r="P138" s="33"/>
      <c r="Q138" s="33"/>
      <c r="R138" s="33"/>
      <c r="S138" s="33"/>
      <c r="T138" s="33"/>
      <c r="U138" s="33"/>
      <c r="V138" s="33"/>
      <c r="W138" s="33"/>
    </row>
    <row r="139">
      <c r="A139" s="9">
        <v>44409.0</v>
      </c>
      <c r="B139" s="10" t="s">
        <v>69</v>
      </c>
      <c r="C139" s="10" t="s">
        <v>84</v>
      </c>
      <c r="D139" s="10" t="s">
        <v>27</v>
      </c>
      <c r="E139" s="35">
        <v>190.0</v>
      </c>
      <c r="F139" s="10" t="s">
        <v>14</v>
      </c>
      <c r="G139" s="9">
        <v>44410.0</v>
      </c>
      <c r="H139" s="32">
        <f t="shared" si="1"/>
        <v>1</v>
      </c>
      <c r="I139" s="33"/>
      <c r="J139" s="33"/>
      <c r="K139" s="33"/>
      <c r="L139" s="33"/>
      <c r="M139" s="33"/>
      <c r="N139" s="33"/>
      <c r="O139" s="10" t="s">
        <v>69</v>
      </c>
      <c r="P139" s="33"/>
      <c r="Q139" s="33"/>
      <c r="R139" s="33"/>
      <c r="S139" s="33"/>
      <c r="T139" s="33"/>
      <c r="U139" s="33"/>
      <c r="V139" s="33"/>
      <c r="W139" s="33"/>
    </row>
    <row r="140">
      <c r="A140" s="9">
        <v>44409.0</v>
      </c>
      <c r="B140" s="10" t="s">
        <v>69</v>
      </c>
      <c r="C140" s="10" t="s">
        <v>85</v>
      </c>
      <c r="D140" s="10" t="s">
        <v>11</v>
      </c>
      <c r="E140" s="35">
        <v>160.0</v>
      </c>
      <c r="F140" s="10" t="s">
        <v>12</v>
      </c>
      <c r="G140" s="9">
        <v>44410.0</v>
      </c>
      <c r="H140" s="32">
        <f t="shared" si="1"/>
        <v>1</v>
      </c>
      <c r="I140" s="33"/>
      <c r="J140" s="33"/>
      <c r="K140" s="33"/>
      <c r="L140" s="33"/>
      <c r="M140" s="33"/>
      <c r="N140" s="33"/>
      <c r="O140" s="10" t="s">
        <v>69</v>
      </c>
      <c r="P140" s="33"/>
      <c r="Q140" s="33"/>
      <c r="R140" s="33"/>
      <c r="S140" s="33"/>
      <c r="T140" s="33"/>
      <c r="U140" s="33"/>
      <c r="V140" s="33"/>
      <c r="W140" s="33"/>
    </row>
    <row r="141">
      <c r="A141" s="9">
        <v>44409.0</v>
      </c>
      <c r="B141" s="10" t="s">
        <v>69</v>
      </c>
      <c r="C141" s="10" t="s">
        <v>67</v>
      </c>
      <c r="D141" s="10" t="s">
        <v>13</v>
      </c>
      <c r="E141" s="35">
        <v>230.0</v>
      </c>
      <c r="F141" s="10" t="s">
        <v>14</v>
      </c>
      <c r="G141" s="9">
        <v>44410.0</v>
      </c>
      <c r="H141" s="32">
        <f t="shared" si="1"/>
        <v>1</v>
      </c>
      <c r="I141" s="33"/>
      <c r="J141" s="33"/>
      <c r="K141" s="33"/>
      <c r="L141" s="33"/>
      <c r="M141" s="33"/>
      <c r="N141" s="33"/>
      <c r="O141" s="10" t="s">
        <v>69</v>
      </c>
      <c r="P141" s="33"/>
      <c r="Q141" s="33"/>
      <c r="R141" s="33"/>
      <c r="S141" s="33"/>
      <c r="T141" s="33"/>
      <c r="U141" s="33"/>
      <c r="V141" s="33"/>
      <c r="W141" s="33"/>
    </row>
    <row r="142">
      <c r="A142" s="9">
        <v>44409.0</v>
      </c>
      <c r="B142" s="10" t="s">
        <v>69</v>
      </c>
      <c r="C142" s="10" t="s">
        <v>86</v>
      </c>
      <c r="D142" s="10" t="s">
        <v>13</v>
      </c>
      <c r="E142" s="35">
        <v>230.0</v>
      </c>
      <c r="F142" s="10" t="s">
        <v>14</v>
      </c>
      <c r="G142" s="9">
        <v>44410.0</v>
      </c>
      <c r="H142" s="32">
        <f t="shared" si="1"/>
        <v>1</v>
      </c>
      <c r="I142" s="33"/>
      <c r="J142" s="33"/>
      <c r="K142" s="33"/>
      <c r="L142" s="33"/>
      <c r="M142" s="33"/>
      <c r="N142" s="33"/>
      <c r="O142" s="10" t="s">
        <v>69</v>
      </c>
      <c r="P142" s="33"/>
      <c r="Q142" s="33"/>
      <c r="R142" s="33"/>
      <c r="S142" s="33"/>
      <c r="T142" s="33"/>
      <c r="U142" s="33"/>
      <c r="V142" s="33"/>
      <c r="W142" s="33"/>
    </row>
    <row r="143">
      <c r="A143" s="9">
        <v>44409.0</v>
      </c>
      <c r="B143" s="10" t="s">
        <v>69</v>
      </c>
      <c r="C143" s="10" t="s">
        <v>87</v>
      </c>
      <c r="D143" s="10" t="s">
        <v>13</v>
      </c>
      <c r="E143" s="35">
        <v>230.0</v>
      </c>
      <c r="F143" s="10" t="s">
        <v>14</v>
      </c>
      <c r="G143" s="9">
        <v>44410.0</v>
      </c>
      <c r="H143" s="32">
        <f t="shared" si="1"/>
        <v>1</v>
      </c>
      <c r="I143" s="33"/>
      <c r="J143" s="33"/>
      <c r="K143" s="33"/>
      <c r="L143" s="33"/>
      <c r="M143" s="33"/>
      <c r="N143" s="33"/>
      <c r="O143" s="10" t="s">
        <v>69</v>
      </c>
      <c r="P143" s="33"/>
      <c r="Q143" s="33"/>
      <c r="R143" s="33"/>
      <c r="S143" s="33"/>
      <c r="T143" s="33"/>
      <c r="U143" s="33"/>
      <c r="V143" s="33"/>
      <c r="W143" s="33"/>
    </row>
    <row r="144">
      <c r="A144" s="9">
        <v>44409.0</v>
      </c>
      <c r="B144" s="10" t="s">
        <v>69</v>
      </c>
      <c r="C144" s="10" t="s">
        <v>88</v>
      </c>
      <c r="D144" s="10" t="s">
        <v>22</v>
      </c>
      <c r="E144" s="35">
        <v>300.0</v>
      </c>
      <c r="F144" s="10" t="s">
        <v>18</v>
      </c>
      <c r="G144" s="9">
        <v>44410.0</v>
      </c>
      <c r="H144" s="32">
        <f t="shared" si="1"/>
        <v>1</v>
      </c>
      <c r="I144" s="33"/>
      <c r="J144" s="33"/>
      <c r="K144" s="33"/>
      <c r="L144" s="33"/>
      <c r="M144" s="33"/>
      <c r="N144" s="33"/>
      <c r="O144" s="10" t="s">
        <v>69</v>
      </c>
      <c r="P144" s="33"/>
      <c r="Q144" s="33"/>
      <c r="R144" s="33"/>
      <c r="S144" s="33"/>
      <c r="T144" s="33"/>
      <c r="U144" s="33"/>
      <c r="V144" s="33"/>
      <c r="W144" s="33"/>
    </row>
    <row r="145">
      <c r="A145" s="9">
        <v>44409.0</v>
      </c>
      <c r="B145" s="10" t="s">
        <v>69</v>
      </c>
      <c r="C145" s="10" t="s">
        <v>89</v>
      </c>
      <c r="D145" s="10" t="s">
        <v>27</v>
      </c>
      <c r="E145" s="35">
        <v>190.0</v>
      </c>
      <c r="F145" s="10" t="s">
        <v>14</v>
      </c>
      <c r="G145" s="9">
        <v>44410.0</v>
      </c>
      <c r="H145" s="32">
        <f t="shared" si="1"/>
        <v>1</v>
      </c>
      <c r="I145" s="33"/>
      <c r="J145" s="33"/>
      <c r="K145" s="33"/>
      <c r="L145" s="33"/>
      <c r="M145" s="33"/>
      <c r="N145" s="33"/>
      <c r="O145" s="10" t="s">
        <v>69</v>
      </c>
      <c r="P145" s="33"/>
      <c r="Q145" s="33"/>
      <c r="R145" s="33"/>
      <c r="S145" s="33"/>
      <c r="T145" s="33"/>
      <c r="U145" s="33"/>
      <c r="V145" s="33"/>
      <c r="W145" s="33"/>
    </row>
    <row r="146">
      <c r="A146" s="9">
        <v>44409.0</v>
      </c>
      <c r="B146" s="10" t="s">
        <v>69</v>
      </c>
      <c r="C146" s="10" t="s">
        <v>90</v>
      </c>
      <c r="D146" s="10" t="s">
        <v>17</v>
      </c>
      <c r="E146" s="35">
        <v>320.0</v>
      </c>
      <c r="F146" s="10" t="s">
        <v>18</v>
      </c>
      <c r="G146" s="9">
        <v>44410.0</v>
      </c>
      <c r="H146" s="32">
        <f t="shared" si="1"/>
        <v>1</v>
      </c>
      <c r="I146" s="33"/>
      <c r="J146" s="33"/>
      <c r="K146" s="33"/>
      <c r="L146" s="33"/>
      <c r="M146" s="33"/>
      <c r="N146" s="33"/>
      <c r="O146" s="10" t="s">
        <v>69</v>
      </c>
      <c r="P146" s="33"/>
      <c r="Q146" s="33"/>
      <c r="R146" s="33"/>
      <c r="S146" s="33"/>
      <c r="T146" s="33"/>
      <c r="U146" s="33"/>
      <c r="V146" s="33"/>
      <c r="W146" s="33"/>
    </row>
    <row r="147">
      <c r="A147" s="9">
        <v>44409.0</v>
      </c>
      <c r="B147" s="10" t="s">
        <v>69</v>
      </c>
      <c r="C147" s="10" t="s">
        <v>91</v>
      </c>
      <c r="D147" s="10" t="s">
        <v>19</v>
      </c>
      <c r="E147" s="35">
        <v>80.0</v>
      </c>
      <c r="F147" s="10" t="s">
        <v>14</v>
      </c>
      <c r="G147" s="9">
        <v>44410.0</v>
      </c>
      <c r="H147" s="32">
        <f t="shared" si="1"/>
        <v>1</v>
      </c>
      <c r="I147" s="33"/>
      <c r="J147" s="33"/>
      <c r="K147" s="33"/>
      <c r="L147" s="33"/>
      <c r="M147" s="33"/>
      <c r="N147" s="33"/>
      <c r="O147" s="10" t="s">
        <v>69</v>
      </c>
      <c r="P147" s="33"/>
      <c r="Q147" s="33"/>
      <c r="R147" s="33"/>
      <c r="S147" s="33"/>
      <c r="T147" s="33"/>
      <c r="U147" s="33"/>
      <c r="V147" s="33"/>
      <c r="W147" s="33"/>
    </row>
    <row r="148">
      <c r="A148" s="9">
        <v>44410.0</v>
      </c>
      <c r="B148" s="10" t="s">
        <v>9</v>
      </c>
      <c r="C148" s="10" t="s">
        <v>92</v>
      </c>
      <c r="D148" s="10" t="s">
        <v>13</v>
      </c>
      <c r="E148" s="35">
        <v>230.0</v>
      </c>
      <c r="F148" s="10" t="s">
        <v>14</v>
      </c>
      <c r="G148" s="9">
        <v>44411.0</v>
      </c>
      <c r="H148" s="32">
        <f t="shared" si="1"/>
        <v>2</v>
      </c>
      <c r="I148" s="33"/>
      <c r="J148" s="33"/>
      <c r="K148" s="33"/>
      <c r="L148" s="33"/>
      <c r="M148" s="33"/>
      <c r="N148" s="33"/>
      <c r="O148" s="10" t="s">
        <v>9</v>
      </c>
      <c r="P148" s="33"/>
      <c r="Q148" s="33"/>
      <c r="R148" s="33"/>
      <c r="S148" s="33"/>
      <c r="T148" s="33"/>
      <c r="U148" s="33"/>
      <c r="V148" s="33"/>
      <c r="W148" s="33"/>
    </row>
    <row r="149">
      <c r="A149" s="9">
        <v>44410.0</v>
      </c>
      <c r="B149" s="10" t="s">
        <v>9</v>
      </c>
      <c r="C149" s="10" t="s">
        <v>93</v>
      </c>
      <c r="D149" s="10" t="s">
        <v>27</v>
      </c>
      <c r="E149" s="35">
        <v>190.0</v>
      </c>
      <c r="F149" s="10" t="s">
        <v>14</v>
      </c>
      <c r="G149" s="9">
        <v>44411.0</v>
      </c>
      <c r="H149" s="32">
        <f t="shared" si="1"/>
        <v>2</v>
      </c>
      <c r="I149" s="33"/>
      <c r="J149" s="33"/>
      <c r="K149" s="33"/>
      <c r="L149" s="33"/>
      <c r="M149" s="33"/>
      <c r="N149" s="33"/>
      <c r="O149" s="10" t="s">
        <v>9</v>
      </c>
      <c r="P149" s="33"/>
      <c r="Q149" s="33"/>
      <c r="R149" s="33"/>
      <c r="S149" s="33"/>
      <c r="T149" s="33"/>
      <c r="U149" s="33"/>
      <c r="V149" s="33"/>
      <c r="W149" s="33"/>
    </row>
    <row r="150">
      <c r="A150" s="9">
        <v>44410.0</v>
      </c>
      <c r="B150" s="10" t="s">
        <v>23</v>
      </c>
      <c r="C150" s="10" t="s">
        <v>24</v>
      </c>
      <c r="D150" s="10" t="s">
        <v>30</v>
      </c>
      <c r="E150" s="35">
        <v>100.0</v>
      </c>
      <c r="F150" s="10" t="s">
        <v>31</v>
      </c>
      <c r="G150" s="9">
        <v>44411.0</v>
      </c>
      <c r="H150" s="32">
        <f t="shared" si="1"/>
        <v>2</v>
      </c>
      <c r="I150" s="33"/>
      <c r="J150" s="33"/>
      <c r="K150" s="33"/>
      <c r="L150" s="33"/>
      <c r="M150" s="33"/>
      <c r="N150" s="33"/>
      <c r="O150" s="10" t="s">
        <v>23</v>
      </c>
      <c r="P150" s="33"/>
      <c r="Q150" s="33"/>
      <c r="R150" s="33"/>
      <c r="S150" s="33"/>
      <c r="T150" s="33"/>
      <c r="U150" s="33"/>
      <c r="V150" s="33"/>
      <c r="W150" s="33"/>
    </row>
    <row r="151">
      <c r="A151" s="9">
        <v>44410.0</v>
      </c>
      <c r="B151" s="10" t="s">
        <v>23</v>
      </c>
      <c r="C151" s="10" t="s">
        <v>25</v>
      </c>
      <c r="D151" s="10" t="s">
        <v>13</v>
      </c>
      <c r="E151" s="35">
        <v>230.0</v>
      </c>
      <c r="F151" s="10" t="s">
        <v>14</v>
      </c>
      <c r="G151" s="9">
        <v>44411.0</v>
      </c>
      <c r="H151" s="32">
        <f t="shared" si="1"/>
        <v>2</v>
      </c>
      <c r="I151" s="33"/>
      <c r="J151" s="33"/>
      <c r="K151" s="33"/>
      <c r="L151" s="33"/>
      <c r="M151" s="33"/>
      <c r="N151" s="33"/>
      <c r="O151" s="10" t="s">
        <v>23</v>
      </c>
      <c r="P151" s="33"/>
      <c r="Q151" s="33"/>
      <c r="R151" s="33"/>
      <c r="S151" s="33"/>
      <c r="T151" s="33"/>
      <c r="U151" s="33"/>
      <c r="V151" s="33"/>
      <c r="W151" s="33"/>
    </row>
    <row r="152">
      <c r="A152" s="9">
        <v>44410.0</v>
      </c>
      <c r="B152" s="10" t="s">
        <v>23</v>
      </c>
      <c r="C152" s="10" t="s">
        <v>26</v>
      </c>
      <c r="D152" s="10" t="s">
        <v>19</v>
      </c>
      <c r="E152" s="35">
        <v>80.0</v>
      </c>
      <c r="F152" s="10" t="s">
        <v>14</v>
      </c>
      <c r="G152" s="9">
        <v>44411.0</v>
      </c>
      <c r="H152" s="32">
        <f t="shared" si="1"/>
        <v>2</v>
      </c>
      <c r="I152" s="33"/>
      <c r="J152" s="33"/>
      <c r="K152" s="33"/>
      <c r="L152" s="33"/>
      <c r="M152" s="33"/>
      <c r="N152" s="33"/>
      <c r="O152" s="10" t="s">
        <v>23</v>
      </c>
      <c r="P152" s="33"/>
      <c r="Q152" s="33"/>
      <c r="R152" s="33"/>
      <c r="S152" s="33"/>
      <c r="T152" s="33"/>
      <c r="U152" s="33"/>
      <c r="V152" s="33"/>
      <c r="W152" s="33"/>
    </row>
    <row r="153">
      <c r="A153" s="9">
        <v>44410.0</v>
      </c>
      <c r="B153" s="10" t="s">
        <v>23</v>
      </c>
      <c r="C153" s="10" t="s">
        <v>28</v>
      </c>
      <c r="D153" s="10" t="s">
        <v>36</v>
      </c>
      <c r="E153" s="35">
        <v>180.0</v>
      </c>
      <c r="F153" s="10" t="s">
        <v>12</v>
      </c>
      <c r="G153" s="9">
        <v>44411.0</v>
      </c>
      <c r="H153" s="32">
        <f t="shared" si="1"/>
        <v>2</v>
      </c>
      <c r="I153" s="33"/>
      <c r="J153" s="33"/>
      <c r="K153" s="33"/>
      <c r="L153" s="33"/>
      <c r="M153" s="33"/>
      <c r="N153" s="33"/>
      <c r="O153" s="10" t="s">
        <v>23</v>
      </c>
      <c r="P153" s="33"/>
      <c r="Q153" s="33"/>
      <c r="R153" s="33"/>
      <c r="S153" s="33"/>
      <c r="T153" s="33"/>
      <c r="U153" s="33"/>
      <c r="V153" s="33"/>
      <c r="W153" s="33"/>
    </row>
    <row r="154">
      <c r="A154" s="9">
        <v>44410.0</v>
      </c>
      <c r="B154" s="10" t="s">
        <v>23</v>
      </c>
      <c r="C154" s="10" t="s">
        <v>94</v>
      </c>
      <c r="D154" s="10" t="s">
        <v>30</v>
      </c>
      <c r="E154" s="35">
        <v>100.0</v>
      </c>
      <c r="F154" s="10" t="s">
        <v>31</v>
      </c>
      <c r="G154" s="9">
        <v>44411.0</v>
      </c>
      <c r="H154" s="32">
        <f t="shared" si="1"/>
        <v>2</v>
      </c>
      <c r="I154" s="33"/>
      <c r="J154" s="33"/>
      <c r="K154" s="33"/>
      <c r="L154" s="33"/>
      <c r="M154" s="33"/>
      <c r="N154" s="33"/>
      <c r="O154" s="10" t="s">
        <v>23</v>
      </c>
      <c r="P154" s="33"/>
      <c r="Q154" s="33"/>
      <c r="R154" s="33"/>
      <c r="S154" s="33"/>
      <c r="T154" s="33"/>
      <c r="U154" s="33"/>
      <c r="V154" s="33"/>
      <c r="W154" s="33"/>
    </row>
    <row r="155">
      <c r="A155" s="9">
        <v>44410.0</v>
      </c>
      <c r="B155" s="10" t="s">
        <v>23</v>
      </c>
      <c r="C155" s="10" t="s">
        <v>32</v>
      </c>
      <c r="D155" s="10" t="s">
        <v>22</v>
      </c>
      <c r="E155" s="35">
        <v>300.0</v>
      </c>
      <c r="F155" s="10" t="s">
        <v>18</v>
      </c>
      <c r="G155" s="9">
        <v>44411.0</v>
      </c>
      <c r="H155" s="32">
        <f t="shared" si="1"/>
        <v>2</v>
      </c>
      <c r="I155" s="33"/>
      <c r="J155" s="33"/>
      <c r="K155" s="33"/>
      <c r="L155" s="33"/>
      <c r="M155" s="33"/>
      <c r="N155" s="33"/>
      <c r="O155" s="10" t="s">
        <v>23</v>
      </c>
      <c r="P155" s="33"/>
      <c r="Q155" s="33"/>
      <c r="R155" s="33"/>
      <c r="S155" s="33"/>
      <c r="T155" s="33"/>
      <c r="U155" s="33"/>
      <c r="V155" s="33"/>
      <c r="W155" s="33"/>
    </row>
    <row r="156">
      <c r="A156" s="9">
        <v>44410.0</v>
      </c>
      <c r="B156" s="10" t="s">
        <v>23</v>
      </c>
      <c r="C156" s="10" t="s">
        <v>33</v>
      </c>
      <c r="D156" s="10" t="s">
        <v>13</v>
      </c>
      <c r="E156" s="35">
        <v>230.0</v>
      </c>
      <c r="F156" s="10" t="s">
        <v>14</v>
      </c>
      <c r="G156" s="9">
        <v>44411.0</v>
      </c>
      <c r="H156" s="32">
        <f t="shared" si="1"/>
        <v>2</v>
      </c>
      <c r="I156" s="33"/>
      <c r="J156" s="33"/>
      <c r="K156" s="33"/>
      <c r="L156" s="33"/>
      <c r="M156" s="33"/>
      <c r="N156" s="33"/>
      <c r="O156" s="10" t="s">
        <v>23</v>
      </c>
      <c r="P156" s="33"/>
      <c r="Q156" s="33"/>
      <c r="R156" s="33"/>
      <c r="S156" s="33"/>
      <c r="T156" s="33"/>
      <c r="U156" s="33"/>
      <c r="V156" s="33"/>
      <c r="W156" s="33"/>
    </row>
    <row r="157">
      <c r="A157" s="9">
        <v>44410.0</v>
      </c>
      <c r="B157" s="10" t="s">
        <v>23</v>
      </c>
      <c r="C157" s="10" t="s">
        <v>35</v>
      </c>
      <c r="D157" s="10" t="s">
        <v>11</v>
      </c>
      <c r="E157" s="35">
        <v>160.0</v>
      </c>
      <c r="F157" s="10" t="s">
        <v>12</v>
      </c>
      <c r="G157" s="9">
        <v>44411.0</v>
      </c>
      <c r="H157" s="32">
        <f t="shared" si="1"/>
        <v>2</v>
      </c>
      <c r="I157" s="33"/>
      <c r="J157" s="33"/>
      <c r="K157" s="33"/>
      <c r="L157" s="33"/>
      <c r="M157" s="33"/>
      <c r="N157" s="33"/>
      <c r="O157" s="10" t="s">
        <v>23</v>
      </c>
      <c r="P157" s="33"/>
      <c r="Q157" s="33"/>
      <c r="R157" s="33"/>
      <c r="S157" s="33"/>
      <c r="T157" s="33"/>
      <c r="U157" s="33"/>
      <c r="V157" s="33"/>
      <c r="W157" s="33"/>
    </row>
    <row r="158">
      <c r="A158" s="9">
        <v>44410.0</v>
      </c>
      <c r="B158" s="10" t="s">
        <v>23</v>
      </c>
      <c r="C158" s="10">
        <v>7742.0</v>
      </c>
      <c r="D158" s="10" t="s">
        <v>20</v>
      </c>
      <c r="E158" s="35">
        <v>220.0</v>
      </c>
      <c r="F158" s="10" t="s">
        <v>21</v>
      </c>
      <c r="G158" s="9">
        <v>44411.0</v>
      </c>
      <c r="H158" s="32">
        <f t="shared" si="1"/>
        <v>2</v>
      </c>
      <c r="I158" s="33"/>
      <c r="J158" s="33"/>
      <c r="K158" s="33"/>
      <c r="L158" s="33"/>
      <c r="M158" s="33"/>
      <c r="N158" s="33"/>
      <c r="O158" s="10" t="s">
        <v>23</v>
      </c>
      <c r="P158" s="33"/>
      <c r="Q158" s="33"/>
      <c r="R158" s="33"/>
      <c r="S158" s="33"/>
      <c r="T158" s="33"/>
      <c r="U158" s="33"/>
      <c r="V158" s="33"/>
      <c r="W158" s="33"/>
    </row>
    <row r="159">
      <c r="A159" s="9">
        <v>44410.0</v>
      </c>
      <c r="B159" s="10" t="s">
        <v>23</v>
      </c>
      <c r="C159" s="10">
        <v>8240.0</v>
      </c>
      <c r="D159" s="10" t="s">
        <v>27</v>
      </c>
      <c r="E159" s="35">
        <v>190.0</v>
      </c>
      <c r="F159" s="10" t="s">
        <v>14</v>
      </c>
      <c r="G159" s="9">
        <v>44411.0</v>
      </c>
      <c r="H159" s="32">
        <f t="shared" si="1"/>
        <v>2</v>
      </c>
      <c r="I159" s="33"/>
      <c r="J159" s="33"/>
      <c r="K159" s="33"/>
      <c r="L159" s="33"/>
      <c r="M159" s="33"/>
      <c r="N159" s="33"/>
      <c r="O159" s="10" t="s">
        <v>23</v>
      </c>
      <c r="P159" s="33"/>
      <c r="Q159" s="33"/>
      <c r="R159" s="33"/>
      <c r="S159" s="33"/>
      <c r="T159" s="33"/>
      <c r="U159" s="33"/>
      <c r="V159" s="33"/>
      <c r="W159" s="33"/>
    </row>
    <row r="160">
      <c r="A160" s="9">
        <v>44410.0</v>
      </c>
      <c r="B160" s="10" t="s">
        <v>23</v>
      </c>
      <c r="C160" s="10">
        <v>748.0</v>
      </c>
      <c r="D160" s="10" t="s">
        <v>30</v>
      </c>
      <c r="E160" s="35">
        <v>100.0</v>
      </c>
      <c r="F160" s="10" t="s">
        <v>31</v>
      </c>
      <c r="G160" s="9">
        <v>44411.0</v>
      </c>
      <c r="H160" s="32">
        <f t="shared" si="1"/>
        <v>2</v>
      </c>
      <c r="I160" s="33"/>
      <c r="J160" s="33"/>
      <c r="K160" s="33"/>
      <c r="L160" s="33"/>
      <c r="M160" s="33"/>
      <c r="N160" s="33"/>
      <c r="O160" s="10" t="s">
        <v>23</v>
      </c>
      <c r="P160" s="33"/>
      <c r="Q160" s="33"/>
      <c r="R160" s="33"/>
      <c r="S160" s="33"/>
      <c r="T160" s="33"/>
      <c r="U160" s="33"/>
      <c r="V160" s="33"/>
      <c r="W160" s="33"/>
    </row>
    <row r="161">
      <c r="A161" s="9">
        <v>44410.0</v>
      </c>
      <c r="B161" s="10" t="s">
        <v>23</v>
      </c>
      <c r="C161" s="10">
        <v>1041.0</v>
      </c>
      <c r="D161" s="10" t="s">
        <v>30</v>
      </c>
      <c r="E161" s="35">
        <v>100.0</v>
      </c>
      <c r="F161" s="10" t="s">
        <v>31</v>
      </c>
      <c r="G161" s="9">
        <v>44411.0</v>
      </c>
      <c r="H161" s="32">
        <f t="shared" si="1"/>
        <v>2</v>
      </c>
      <c r="I161" s="33"/>
      <c r="J161" s="33"/>
      <c r="K161" s="33"/>
      <c r="L161" s="33"/>
      <c r="M161" s="33"/>
      <c r="N161" s="33"/>
      <c r="O161" s="10" t="s">
        <v>23</v>
      </c>
      <c r="P161" s="33"/>
      <c r="Q161" s="33"/>
      <c r="R161" s="33"/>
      <c r="S161" s="33"/>
      <c r="T161" s="33"/>
      <c r="U161" s="33"/>
      <c r="V161" s="33"/>
      <c r="W161" s="33"/>
    </row>
    <row r="162">
      <c r="A162" s="9">
        <v>44410.0</v>
      </c>
      <c r="B162" s="10" t="s">
        <v>23</v>
      </c>
      <c r="C162" s="10">
        <v>6245.0</v>
      </c>
      <c r="D162" s="10" t="s">
        <v>36</v>
      </c>
      <c r="E162" s="35">
        <v>180.0</v>
      </c>
      <c r="F162" s="10" t="s">
        <v>12</v>
      </c>
      <c r="G162" s="9">
        <v>44411.0</v>
      </c>
      <c r="H162" s="32">
        <f t="shared" si="1"/>
        <v>2</v>
      </c>
      <c r="I162" s="33"/>
      <c r="J162" s="33"/>
      <c r="K162" s="33"/>
      <c r="L162" s="33"/>
      <c r="M162" s="33"/>
      <c r="N162" s="33"/>
      <c r="O162" s="10" t="s">
        <v>23</v>
      </c>
      <c r="P162" s="33"/>
      <c r="Q162" s="33"/>
      <c r="R162" s="33"/>
      <c r="S162" s="33"/>
      <c r="T162" s="33"/>
      <c r="U162" s="33"/>
      <c r="V162" s="33"/>
      <c r="W162" s="33"/>
    </row>
    <row r="163">
      <c r="A163" s="9">
        <v>44410.0</v>
      </c>
      <c r="B163" s="10" t="s">
        <v>23</v>
      </c>
      <c r="C163" s="10" t="s">
        <v>95</v>
      </c>
      <c r="D163" s="10" t="s">
        <v>22</v>
      </c>
      <c r="E163" s="35">
        <v>300.0</v>
      </c>
      <c r="F163" s="10" t="s">
        <v>18</v>
      </c>
      <c r="G163" s="9">
        <v>44411.0</v>
      </c>
      <c r="H163" s="32">
        <f t="shared" si="1"/>
        <v>2</v>
      </c>
      <c r="I163" s="33"/>
      <c r="J163" s="33"/>
      <c r="K163" s="33"/>
      <c r="L163" s="33"/>
      <c r="M163" s="33"/>
      <c r="N163" s="33"/>
      <c r="O163" s="10" t="s">
        <v>23</v>
      </c>
      <c r="P163" s="33"/>
      <c r="Q163" s="33"/>
      <c r="R163" s="33"/>
      <c r="S163" s="33"/>
      <c r="T163" s="33"/>
      <c r="U163" s="33"/>
      <c r="V163" s="33"/>
      <c r="W163" s="33"/>
    </row>
    <row r="164">
      <c r="A164" s="9">
        <v>44410.0</v>
      </c>
      <c r="B164" s="10" t="s">
        <v>23</v>
      </c>
      <c r="C164" s="10" t="s">
        <v>37</v>
      </c>
      <c r="D164" s="10" t="s">
        <v>30</v>
      </c>
      <c r="E164" s="35">
        <v>100.0</v>
      </c>
      <c r="F164" s="10" t="s">
        <v>31</v>
      </c>
      <c r="G164" s="9">
        <v>44411.0</v>
      </c>
      <c r="H164" s="32">
        <f t="shared" si="1"/>
        <v>2</v>
      </c>
      <c r="I164" s="33"/>
      <c r="J164" s="33"/>
      <c r="K164" s="33"/>
      <c r="L164" s="33"/>
      <c r="M164" s="33"/>
      <c r="N164" s="33"/>
      <c r="O164" s="10" t="s">
        <v>23</v>
      </c>
      <c r="P164" s="33"/>
      <c r="Q164" s="33"/>
      <c r="R164" s="33"/>
      <c r="S164" s="33"/>
      <c r="T164" s="33"/>
      <c r="U164" s="33"/>
      <c r="V164" s="33"/>
      <c r="W164" s="33"/>
    </row>
    <row r="165">
      <c r="A165" s="9">
        <v>44410.0</v>
      </c>
      <c r="B165" s="10" t="s">
        <v>23</v>
      </c>
      <c r="C165" s="10" t="s">
        <v>96</v>
      </c>
      <c r="D165" s="10" t="s">
        <v>30</v>
      </c>
      <c r="E165" s="35">
        <v>100.0</v>
      </c>
      <c r="F165" s="10" t="s">
        <v>31</v>
      </c>
      <c r="G165" s="9">
        <v>44411.0</v>
      </c>
      <c r="H165" s="32">
        <f t="shared" si="1"/>
        <v>2</v>
      </c>
      <c r="I165" s="33"/>
      <c r="J165" s="33"/>
      <c r="K165" s="33"/>
      <c r="L165" s="33"/>
      <c r="M165" s="33"/>
      <c r="N165" s="33"/>
      <c r="O165" s="10" t="s">
        <v>23</v>
      </c>
      <c r="P165" s="33"/>
      <c r="Q165" s="33"/>
      <c r="R165" s="33"/>
      <c r="S165" s="33"/>
      <c r="T165" s="33"/>
      <c r="U165" s="33"/>
      <c r="V165" s="33"/>
      <c r="W165" s="33"/>
    </row>
    <row r="166">
      <c r="A166" s="9">
        <v>44410.0</v>
      </c>
      <c r="B166" s="10" t="s">
        <v>40</v>
      </c>
      <c r="C166" s="10">
        <v>4640.0</v>
      </c>
      <c r="D166" s="10" t="s">
        <v>13</v>
      </c>
      <c r="E166" s="35">
        <v>230.0</v>
      </c>
      <c r="F166" s="10" t="s">
        <v>14</v>
      </c>
      <c r="G166" s="9">
        <v>44411.0</v>
      </c>
      <c r="H166" s="32">
        <f t="shared" si="1"/>
        <v>2</v>
      </c>
      <c r="I166" s="33"/>
      <c r="J166" s="33"/>
      <c r="K166" s="33"/>
      <c r="L166" s="33"/>
      <c r="M166" s="33"/>
      <c r="N166" s="33"/>
      <c r="O166" s="10" t="s">
        <v>40</v>
      </c>
      <c r="P166" s="33"/>
      <c r="Q166" s="33"/>
      <c r="R166" s="33"/>
      <c r="S166" s="33"/>
      <c r="T166" s="33"/>
      <c r="U166" s="33"/>
      <c r="V166" s="33"/>
      <c r="W166" s="33"/>
    </row>
    <row r="167">
      <c r="A167" s="9">
        <v>44410.0</v>
      </c>
      <c r="B167" s="10" t="s">
        <v>97</v>
      </c>
      <c r="C167" s="16">
        <v>1.0E46</v>
      </c>
      <c r="D167" s="10" t="s">
        <v>19</v>
      </c>
      <c r="E167" s="35">
        <v>80.0</v>
      </c>
      <c r="F167" s="10" t="s">
        <v>14</v>
      </c>
      <c r="G167" s="9">
        <v>44411.0</v>
      </c>
      <c r="H167" s="32">
        <f t="shared" si="1"/>
        <v>2</v>
      </c>
      <c r="I167" s="33"/>
      <c r="J167" s="33"/>
      <c r="K167" s="33"/>
      <c r="L167" s="33"/>
      <c r="M167" s="33"/>
      <c r="N167" s="33"/>
      <c r="O167" s="10" t="s">
        <v>97</v>
      </c>
      <c r="P167" s="33"/>
      <c r="Q167" s="33"/>
      <c r="R167" s="33"/>
      <c r="S167" s="33"/>
      <c r="T167" s="33"/>
      <c r="U167" s="33"/>
      <c r="V167" s="33"/>
      <c r="W167" s="33"/>
    </row>
    <row r="168">
      <c r="A168" s="9">
        <v>44410.0</v>
      </c>
      <c r="B168" s="10" t="s">
        <v>97</v>
      </c>
      <c r="C168" s="10" t="s">
        <v>98</v>
      </c>
      <c r="D168" s="10" t="s">
        <v>34</v>
      </c>
      <c r="E168" s="35">
        <v>250.0</v>
      </c>
      <c r="F168" s="10" t="s">
        <v>14</v>
      </c>
      <c r="G168" s="9">
        <v>44411.0</v>
      </c>
      <c r="H168" s="32">
        <f t="shared" si="1"/>
        <v>2</v>
      </c>
      <c r="I168" s="33"/>
      <c r="J168" s="33"/>
      <c r="K168" s="33"/>
      <c r="L168" s="33"/>
      <c r="M168" s="33"/>
      <c r="N168" s="33"/>
      <c r="O168" s="10" t="s">
        <v>97</v>
      </c>
      <c r="P168" s="33"/>
      <c r="Q168" s="33"/>
      <c r="R168" s="33"/>
      <c r="S168" s="33"/>
      <c r="T168" s="33"/>
      <c r="U168" s="33"/>
      <c r="V168" s="33"/>
      <c r="W168" s="33"/>
    </row>
    <row r="169">
      <c r="A169" s="9">
        <v>44410.0</v>
      </c>
      <c r="B169" s="10" t="s">
        <v>97</v>
      </c>
      <c r="C169" s="10" t="s">
        <v>99</v>
      </c>
      <c r="D169" s="10" t="s">
        <v>13</v>
      </c>
      <c r="E169" s="35">
        <v>230.0</v>
      </c>
      <c r="F169" s="10" t="s">
        <v>14</v>
      </c>
      <c r="G169" s="9">
        <v>44411.0</v>
      </c>
      <c r="H169" s="32">
        <f t="shared" si="1"/>
        <v>2</v>
      </c>
      <c r="I169" s="33"/>
      <c r="J169" s="33"/>
      <c r="K169" s="33"/>
      <c r="L169" s="33"/>
      <c r="M169" s="33"/>
      <c r="N169" s="33"/>
      <c r="O169" s="10" t="s">
        <v>97</v>
      </c>
      <c r="P169" s="33"/>
      <c r="Q169" s="33"/>
      <c r="R169" s="33"/>
      <c r="S169" s="33"/>
      <c r="T169" s="33"/>
      <c r="U169" s="33"/>
      <c r="V169" s="33"/>
      <c r="W169" s="33"/>
    </row>
    <row r="170">
      <c r="A170" s="9">
        <v>44410.0</v>
      </c>
      <c r="B170" s="10" t="s">
        <v>97</v>
      </c>
      <c r="C170" s="16">
        <v>4.0E47</v>
      </c>
      <c r="D170" s="10" t="s">
        <v>36</v>
      </c>
      <c r="E170" s="35">
        <v>180.0</v>
      </c>
      <c r="F170" s="10" t="s">
        <v>12</v>
      </c>
      <c r="G170" s="9">
        <v>44411.0</v>
      </c>
      <c r="H170" s="32">
        <f t="shared" si="1"/>
        <v>2</v>
      </c>
      <c r="I170" s="33"/>
      <c r="J170" s="33"/>
      <c r="K170" s="33"/>
      <c r="L170" s="33"/>
      <c r="M170" s="33"/>
      <c r="N170" s="33"/>
      <c r="O170" s="10" t="s">
        <v>97</v>
      </c>
      <c r="P170" s="33"/>
      <c r="Q170" s="33"/>
      <c r="R170" s="33"/>
      <c r="S170" s="33"/>
      <c r="T170" s="33"/>
      <c r="U170" s="33"/>
      <c r="V170" s="33"/>
      <c r="W170" s="33"/>
    </row>
    <row r="171">
      <c r="A171" s="9">
        <v>44410.0</v>
      </c>
      <c r="B171" s="10" t="s">
        <v>97</v>
      </c>
      <c r="C171" s="10" t="s">
        <v>100</v>
      </c>
      <c r="D171" s="10" t="s">
        <v>30</v>
      </c>
      <c r="E171" s="35">
        <v>100.0</v>
      </c>
      <c r="F171" s="10" t="s">
        <v>31</v>
      </c>
      <c r="G171" s="9">
        <v>44411.0</v>
      </c>
      <c r="H171" s="32">
        <f t="shared" si="1"/>
        <v>2</v>
      </c>
      <c r="I171" s="33"/>
      <c r="J171" s="33"/>
      <c r="K171" s="33"/>
      <c r="L171" s="33"/>
      <c r="M171" s="33"/>
      <c r="N171" s="33"/>
      <c r="O171" s="10" t="s">
        <v>97</v>
      </c>
      <c r="P171" s="33"/>
      <c r="Q171" s="33"/>
      <c r="R171" s="33"/>
      <c r="S171" s="33"/>
      <c r="T171" s="33"/>
      <c r="U171" s="33"/>
      <c r="V171" s="33"/>
      <c r="W171" s="33"/>
    </row>
    <row r="172">
      <c r="A172" s="9">
        <v>44410.0</v>
      </c>
      <c r="B172" s="10" t="s">
        <v>97</v>
      </c>
      <c r="C172" s="10" t="s">
        <v>101</v>
      </c>
      <c r="D172" s="10" t="s">
        <v>11</v>
      </c>
      <c r="E172" s="35">
        <v>160.0</v>
      </c>
      <c r="F172" s="10" t="s">
        <v>12</v>
      </c>
      <c r="G172" s="9">
        <v>44411.0</v>
      </c>
      <c r="H172" s="32">
        <f t="shared" si="1"/>
        <v>2</v>
      </c>
      <c r="I172" s="33"/>
      <c r="J172" s="33"/>
      <c r="K172" s="33"/>
      <c r="L172" s="33"/>
      <c r="M172" s="33"/>
      <c r="N172" s="33"/>
      <c r="O172" s="10" t="s">
        <v>97</v>
      </c>
      <c r="P172" s="33"/>
      <c r="Q172" s="33"/>
      <c r="R172" s="33"/>
      <c r="S172" s="33"/>
      <c r="T172" s="33"/>
      <c r="U172" s="33"/>
      <c r="V172" s="33"/>
      <c r="W172" s="33"/>
    </row>
    <row r="173">
      <c r="A173" s="9">
        <v>44410.0</v>
      </c>
      <c r="B173" s="10" t="s">
        <v>97</v>
      </c>
      <c r="C173" s="10" t="s">
        <v>102</v>
      </c>
      <c r="D173" s="10" t="s">
        <v>22</v>
      </c>
      <c r="E173" s="35">
        <v>300.0</v>
      </c>
      <c r="F173" s="10" t="s">
        <v>18</v>
      </c>
      <c r="G173" s="9">
        <v>44411.0</v>
      </c>
      <c r="H173" s="32">
        <f t="shared" si="1"/>
        <v>2</v>
      </c>
      <c r="I173" s="33"/>
      <c r="J173" s="33"/>
      <c r="K173" s="33"/>
      <c r="L173" s="33"/>
      <c r="M173" s="33"/>
      <c r="N173" s="33"/>
      <c r="O173" s="10" t="s">
        <v>97</v>
      </c>
      <c r="P173" s="33"/>
      <c r="Q173" s="33"/>
      <c r="R173" s="33"/>
      <c r="S173" s="33"/>
      <c r="T173" s="33"/>
      <c r="U173" s="33"/>
      <c r="V173" s="33"/>
      <c r="W173" s="33"/>
    </row>
    <row r="174">
      <c r="A174" s="9">
        <v>44410.0</v>
      </c>
      <c r="B174" s="10" t="s">
        <v>97</v>
      </c>
      <c r="C174" s="10">
        <v>1544.0</v>
      </c>
      <c r="D174" s="10" t="s">
        <v>22</v>
      </c>
      <c r="E174" s="35">
        <v>300.0</v>
      </c>
      <c r="F174" s="10" t="s">
        <v>18</v>
      </c>
      <c r="G174" s="9">
        <v>44411.0</v>
      </c>
      <c r="H174" s="32">
        <f t="shared" si="1"/>
        <v>2</v>
      </c>
      <c r="I174" s="33"/>
      <c r="J174" s="33"/>
      <c r="K174" s="33"/>
      <c r="L174" s="33"/>
      <c r="M174" s="33"/>
      <c r="N174" s="33"/>
      <c r="O174" s="10" t="s">
        <v>97</v>
      </c>
      <c r="P174" s="33"/>
      <c r="Q174" s="33"/>
      <c r="R174" s="33"/>
      <c r="S174" s="33"/>
      <c r="T174" s="33"/>
      <c r="U174" s="33"/>
      <c r="V174" s="33"/>
      <c r="W174" s="33"/>
    </row>
    <row r="175">
      <c r="A175" s="9">
        <v>44410.0</v>
      </c>
      <c r="B175" s="10" t="s">
        <v>97</v>
      </c>
      <c r="C175" s="10">
        <v>4340.0</v>
      </c>
      <c r="D175" s="10" t="s">
        <v>22</v>
      </c>
      <c r="E175" s="35">
        <v>300.0</v>
      </c>
      <c r="F175" s="10" t="s">
        <v>18</v>
      </c>
      <c r="G175" s="9">
        <v>44411.0</v>
      </c>
      <c r="H175" s="32">
        <f t="shared" si="1"/>
        <v>2</v>
      </c>
      <c r="I175" s="33"/>
      <c r="J175" s="33"/>
      <c r="K175" s="33"/>
      <c r="L175" s="33"/>
      <c r="M175" s="33"/>
      <c r="N175" s="33"/>
      <c r="O175" s="10" t="s">
        <v>97</v>
      </c>
      <c r="P175" s="33"/>
      <c r="Q175" s="33"/>
      <c r="R175" s="33"/>
      <c r="S175" s="33"/>
      <c r="T175" s="33"/>
      <c r="U175" s="33"/>
      <c r="V175" s="33"/>
      <c r="W175" s="33"/>
    </row>
    <row r="176">
      <c r="A176" s="9">
        <v>44410.0</v>
      </c>
      <c r="B176" s="10" t="s">
        <v>97</v>
      </c>
      <c r="C176" s="10">
        <v>8041.0</v>
      </c>
      <c r="D176" s="10" t="s">
        <v>22</v>
      </c>
      <c r="E176" s="35">
        <v>300.0</v>
      </c>
      <c r="F176" s="10" t="s">
        <v>18</v>
      </c>
      <c r="G176" s="9">
        <v>44411.0</v>
      </c>
      <c r="H176" s="32">
        <f t="shared" si="1"/>
        <v>2</v>
      </c>
      <c r="I176" s="33"/>
      <c r="J176" s="33"/>
      <c r="K176" s="33"/>
      <c r="L176" s="33"/>
      <c r="M176" s="33"/>
      <c r="N176" s="33"/>
      <c r="O176" s="10" t="s">
        <v>97</v>
      </c>
      <c r="P176" s="33"/>
      <c r="Q176" s="33"/>
      <c r="R176" s="33"/>
      <c r="S176" s="33"/>
      <c r="T176" s="33"/>
      <c r="U176" s="33"/>
      <c r="V176" s="33"/>
      <c r="W176" s="33"/>
    </row>
    <row r="177">
      <c r="A177" s="9">
        <v>44410.0</v>
      </c>
      <c r="B177" s="10" t="s">
        <v>97</v>
      </c>
      <c r="C177" s="10" t="s">
        <v>103</v>
      </c>
      <c r="D177" s="10" t="s">
        <v>34</v>
      </c>
      <c r="E177" s="35">
        <v>250.0</v>
      </c>
      <c r="F177" s="10" t="s">
        <v>14</v>
      </c>
      <c r="G177" s="9">
        <v>44411.0</v>
      </c>
      <c r="H177" s="32">
        <f t="shared" si="1"/>
        <v>2</v>
      </c>
      <c r="I177" s="33"/>
      <c r="J177" s="33"/>
      <c r="K177" s="33"/>
      <c r="L177" s="33"/>
      <c r="M177" s="33"/>
      <c r="N177" s="33"/>
      <c r="O177" s="10" t="s">
        <v>97</v>
      </c>
      <c r="P177" s="33"/>
      <c r="Q177" s="33"/>
      <c r="R177" s="33"/>
      <c r="S177" s="33"/>
      <c r="T177" s="33"/>
      <c r="U177" s="33"/>
      <c r="V177" s="33"/>
      <c r="W177" s="33"/>
    </row>
    <row r="178">
      <c r="A178" s="9">
        <v>44410.0</v>
      </c>
      <c r="B178" s="10" t="s">
        <v>97</v>
      </c>
      <c r="C178" s="10" t="s">
        <v>104</v>
      </c>
      <c r="D178" s="10" t="s">
        <v>34</v>
      </c>
      <c r="E178" s="35">
        <v>250.0</v>
      </c>
      <c r="F178" s="10" t="s">
        <v>14</v>
      </c>
      <c r="G178" s="9">
        <v>44411.0</v>
      </c>
      <c r="H178" s="32">
        <f t="shared" si="1"/>
        <v>2</v>
      </c>
      <c r="I178" s="33"/>
      <c r="J178" s="33"/>
      <c r="K178" s="33"/>
      <c r="L178" s="33"/>
      <c r="M178" s="33"/>
      <c r="N178" s="33"/>
      <c r="O178" s="10" t="s">
        <v>97</v>
      </c>
      <c r="P178" s="33"/>
      <c r="Q178" s="33"/>
      <c r="R178" s="33"/>
      <c r="S178" s="33"/>
      <c r="T178" s="33"/>
      <c r="U178" s="33"/>
      <c r="V178" s="33"/>
      <c r="W178" s="33"/>
    </row>
    <row r="179">
      <c r="A179" s="9">
        <v>44410.0</v>
      </c>
      <c r="B179" s="10" t="s">
        <v>97</v>
      </c>
      <c r="C179" s="10" t="s">
        <v>105</v>
      </c>
      <c r="D179" s="10" t="s">
        <v>36</v>
      </c>
      <c r="E179" s="35">
        <v>180.0</v>
      </c>
      <c r="F179" s="10" t="s">
        <v>12</v>
      </c>
      <c r="G179" s="9">
        <v>44411.0</v>
      </c>
      <c r="H179" s="32">
        <f t="shared" si="1"/>
        <v>2</v>
      </c>
      <c r="I179" s="33"/>
      <c r="J179" s="33"/>
      <c r="K179" s="33"/>
      <c r="L179" s="33"/>
      <c r="M179" s="33"/>
      <c r="N179" s="33"/>
      <c r="O179" s="10" t="s">
        <v>97</v>
      </c>
      <c r="P179" s="33"/>
      <c r="Q179" s="33"/>
      <c r="R179" s="33"/>
      <c r="S179" s="33"/>
      <c r="T179" s="33"/>
      <c r="U179" s="33"/>
      <c r="V179" s="33"/>
      <c r="W179" s="33"/>
    </row>
    <row r="180">
      <c r="A180" s="9">
        <v>44410.0</v>
      </c>
      <c r="B180" s="10" t="s">
        <v>97</v>
      </c>
      <c r="C180" s="10">
        <v>6145.0</v>
      </c>
      <c r="D180" s="10" t="s">
        <v>22</v>
      </c>
      <c r="E180" s="35">
        <v>300.0</v>
      </c>
      <c r="F180" s="10" t="s">
        <v>18</v>
      </c>
      <c r="G180" s="9">
        <v>44411.0</v>
      </c>
      <c r="H180" s="32">
        <f t="shared" si="1"/>
        <v>2</v>
      </c>
      <c r="I180" s="33"/>
      <c r="J180" s="33"/>
      <c r="K180" s="33"/>
      <c r="L180" s="33"/>
      <c r="M180" s="33"/>
      <c r="N180" s="33"/>
      <c r="O180" s="10" t="s">
        <v>97</v>
      </c>
      <c r="P180" s="33"/>
      <c r="Q180" s="33"/>
      <c r="R180" s="33"/>
      <c r="S180" s="33"/>
      <c r="T180" s="33"/>
      <c r="U180" s="33"/>
      <c r="V180" s="33"/>
      <c r="W180" s="33"/>
    </row>
    <row r="181">
      <c r="A181" s="9">
        <v>44410.0</v>
      </c>
      <c r="B181" s="10" t="s">
        <v>97</v>
      </c>
      <c r="C181" s="10">
        <v>5049.0</v>
      </c>
      <c r="D181" s="10" t="s">
        <v>22</v>
      </c>
      <c r="E181" s="35">
        <v>300.0</v>
      </c>
      <c r="F181" s="10" t="s">
        <v>18</v>
      </c>
      <c r="G181" s="9">
        <v>44411.0</v>
      </c>
      <c r="H181" s="32">
        <f t="shared" si="1"/>
        <v>2</v>
      </c>
      <c r="I181" s="33"/>
      <c r="J181" s="33"/>
      <c r="K181" s="33"/>
      <c r="L181" s="33"/>
      <c r="M181" s="33"/>
      <c r="N181" s="33"/>
      <c r="O181" s="10" t="s">
        <v>97</v>
      </c>
      <c r="P181" s="33"/>
      <c r="Q181" s="33"/>
      <c r="R181" s="33"/>
      <c r="S181" s="33"/>
      <c r="T181" s="33"/>
      <c r="U181" s="33"/>
      <c r="V181" s="33"/>
      <c r="W181" s="33"/>
    </row>
    <row r="182">
      <c r="A182" s="9">
        <v>44410.0</v>
      </c>
      <c r="B182" s="10" t="s">
        <v>97</v>
      </c>
      <c r="C182" s="10">
        <v>1342.0</v>
      </c>
      <c r="D182" s="10" t="s">
        <v>20</v>
      </c>
      <c r="E182" s="35">
        <v>220.0</v>
      </c>
      <c r="F182" s="10" t="s">
        <v>21</v>
      </c>
      <c r="G182" s="9">
        <v>44411.0</v>
      </c>
      <c r="H182" s="32">
        <f t="shared" si="1"/>
        <v>2</v>
      </c>
      <c r="I182" s="33"/>
      <c r="J182" s="33"/>
      <c r="K182" s="33"/>
      <c r="L182" s="33"/>
      <c r="M182" s="33"/>
      <c r="N182" s="33"/>
      <c r="O182" s="10" t="s">
        <v>97</v>
      </c>
      <c r="P182" s="33"/>
      <c r="Q182" s="33"/>
      <c r="R182" s="33"/>
      <c r="S182" s="33"/>
      <c r="T182" s="33"/>
      <c r="U182" s="33"/>
      <c r="V182" s="33"/>
      <c r="W182" s="33"/>
    </row>
    <row r="183">
      <c r="A183" s="9">
        <v>44410.0</v>
      </c>
      <c r="B183" s="10" t="s">
        <v>97</v>
      </c>
      <c r="C183" s="10" t="s">
        <v>106</v>
      </c>
      <c r="D183" s="10" t="s">
        <v>17</v>
      </c>
      <c r="E183" s="35">
        <v>320.0</v>
      </c>
      <c r="F183" s="10" t="s">
        <v>18</v>
      </c>
      <c r="G183" s="9">
        <v>44411.0</v>
      </c>
      <c r="H183" s="32">
        <f t="shared" si="1"/>
        <v>2</v>
      </c>
      <c r="I183" s="33"/>
      <c r="J183" s="33"/>
      <c r="K183" s="33"/>
      <c r="L183" s="33"/>
      <c r="M183" s="33"/>
      <c r="N183" s="33"/>
      <c r="O183" s="10" t="s">
        <v>97</v>
      </c>
      <c r="P183" s="33"/>
      <c r="Q183" s="33"/>
      <c r="R183" s="33"/>
      <c r="S183" s="33"/>
      <c r="T183" s="33"/>
      <c r="U183" s="33"/>
      <c r="V183" s="33"/>
      <c r="W183" s="33"/>
    </row>
    <row r="184">
      <c r="A184" s="9">
        <v>44410.0</v>
      </c>
      <c r="B184" s="10" t="s">
        <v>97</v>
      </c>
      <c r="C184" s="10" t="s">
        <v>107</v>
      </c>
      <c r="D184" s="10" t="s">
        <v>27</v>
      </c>
      <c r="E184" s="35">
        <v>190.0</v>
      </c>
      <c r="F184" s="10" t="s">
        <v>14</v>
      </c>
      <c r="G184" s="9">
        <v>44411.0</v>
      </c>
      <c r="H184" s="32">
        <f t="shared" si="1"/>
        <v>2</v>
      </c>
      <c r="I184" s="33"/>
      <c r="J184" s="33"/>
      <c r="K184" s="33"/>
      <c r="L184" s="33"/>
      <c r="M184" s="33"/>
      <c r="N184" s="33"/>
      <c r="O184" s="10" t="s">
        <v>97</v>
      </c>
      <c r="P184" s="33"/>
      <c r="Q184" s="33"/>
      <c r="R184" s="33"/>
      <c r="S184" s="33"/>
      <c r="T184" s="33"/>
      <c r="U184" s="33"/>
      <c r="V184" s="33"/>
      <c r="W184" s="33"/>
    </row>
    <row r="185">
      <c r="A185" s="9">
        <v>44410.0</v>
      </c>
      <c r="B185" s="10" t="s">
        <v>97</v>
      </c>
      <c r="C185" s="10" t="s">
        <v>108</v>
      </c>
      <c r="D185" s="10" t="s">
        <v>27</v>
      </c>
      <c r="E185" s="35">
        <v>190.0</v>
      </c>
      <c r="F185" s="10" t="s">
        <v>14</v>
      </c>
      <c r="G185" s="9">
        <v>44411.0</v>
      </c>
      <c r="H185" s="32">
        <f t="shared" si="1"/>
        <v>2</v>
      </c>
      <c r="I185" s="33"/>
      <c r="J185" s="33"/>
      <c r="K185" s="33"/>
      <c r="L185" s="33"/>
      <c r="M185" s="33"/>
      <c r="N185" s="33"/>
      <c r="O185" s="10" t="s">
        <v>97</v>
      </c>
      <c r="P185" s="33"/>
      <c r="Q185" s="33"/>
      <c r="R185" s="33"/>
      <c r="S185" s="33"/>
      <c r="T185" s="33"/>
      <c r="U185" s="33"/>
      <c r="V185" s="33"/>
      <c r="W185" s="33"/>
    </row>
    <row r="186">
      <c r="A186" s="9">
        <v>44410.0</v>
      </c>
      <c r="B186" s="10" t="s">
        <v>97</v>
      </c>
      <c r="C186" s="10" t="s">
        <v>109</v>
      </c>
      <c r="D186" s="10" t="s">
        <v>13</v>
      </c>
      <c r="E186" s="35">
        <v>230.0</v>
      </c>
      <c r="F186" s="10" t="s">
        <v>14</v>
      </c>
      <c r="G186" s="9">
        <v>44411.0</v>
      </c>
      <c r="H186" s="32">
        <f t="shared" si="1"/>
        <v>2</v>
      </c>
      <c r="I186" s="33"/>
      <c r="J186" s="33"/>
      <c r="K186" s="33"/>
      <c r="L186" s="33"/>
      <c r="M186" s="33"/>
      <c r="N186" s="33"/>
      <c r="O186" s="10" t="s">
        <v>97</v>
      </c>
      <c r="P186" s="33"/>
      <c r="Q186" s="33"/>
      <c r="R186" s="33"/>
      <c r="S186" s="33"/>
      <c r="T186" s="33"/>
      <c r="U186" s="33"/>
      <c r="V186" s="33"/>
      <c r="W186" s="33"/>
    </row>
    <row r="187">
      <c r="A187" s="9">
        <v>44410.0</v>
      </c>
      <c r="B187" s="10" t="s">
        <v>97</v>
      </c>
      <c r="C187" s="10" t="s">
        <v>110</v>
      </c>
      <c r="D187" s="10" t="s">
        <v>11</v>
      </c>
      <c r="E187" s="35">
        <v>160.0</v>
      </c>
      <c r="F187" s="10" t="s">
        <v>12</v>
      </c>
      <c r="G187" s="9">
        <v>44411.0</v>
      </c>
      <c r="H187" s="32">
        <f t="shared" si="1"/>
        <v>2</v>
      </c>
      <c r="I187" s="33"/>
      <c r="J187" s="33"/>
      <c r="K187" s="33"/>
      <c r="L187" s="33"/>
      <c r="M187" s="33"/>
      <c r="N187" s="33"/>
      <c r="O187" s="10" t="s">
        <v>97</v>
      </c>
      <c r="P187" s="33"/>
      <c r="Q187" s="33"/>
      <c r="R187" s="33"/>
      <c r="S187" s="33"/>
      <c r="T187" s="33"/>
      <c r="U187" s="33"/>
      <c r="V187" s="33"/>
      <c r="W187" s="33"/>
    </row>
    <row r="188">
      <c r="A188" s="9">
        <v>44410.0</v>
      </c>
      <c r="B188" s="10" t="s">
        <v>97</v>
      </c>
      <c r="C188" s="10" t="s">
        <v>111</v>
      </c>
      <c r="D188" s="10" t="s">
        <v>27</v>
      </c>
      <c r="E188" s="35">
        <v>190.0</v>
      </c>
      <c r="F188" s="10" t="s">
        <v>14</v>
      </c>
      <c r="G188" s="9">
        <v>44411.0</v>
      </c>
      <c r="H188" s="32">
        <f t="shared" si="1"/>
        <v>2</v>
      </c>
      <c r="I188" s="33"/>
      <c r="J188" s="33"/>
      <c r="K188" s="33"/>
      <c r="L188" s="33"/>
      <c r="M188" s="33"/>
      <c r="N188" s="33"/>
      <c r="O188" s="10" t="s">
        <v>97</v>
      </c>
      <c r="P188" s="33"/>
      <c r="Q188" s="33"/>
      <c r="R188" s="33"/>
      <c r="S188" s="33"/>
      <c r="T188" s="33"/>
      <c r="U188" s="33"/>
      <c r="V188" s="33"/>
      <c r="W188" s="33"/>
    </row>
    <row r="189">
      <c r="A189" s="9">
        <v>44410.0</v>
      </c>
      <c r="B189" s="10" t="s">
        <v>97</v>
      </c>
      <c r="C189" s="10" t="s">
        <v>112</v>
      </c>
      <c r="D189" s="10" t="s">
        <v>22</v>
      </c>
      <c r="E189" s="35">
        <v>300.0</v>
      </c>
      <c r="F189" s="10" t="s">
        <v>18</v>
      </c>
      <c r="G189" s="9">
        <v>44411.0</v>
      </c>
      <c r="H189" s="32">
        <f t="shared" si="1"/>
        <v>2</v>
      </c>
      <c r="I189" s="33"/>
      <c r="J189" s="33"/>
      <c r="K189" s="33"/>
      <c r="L189" s="33"/>
      <c r="M189" s="33"/>
      <c r="N189" s="33"/>
      <c r="O189" s="10" t="s">
        <v>97</v>
      </c>
      <c r="P189" s="33"/>
      <c r="Q189" s="33"/>
      <c r="R189" s="33"/>
      <c r="S189" s="33"/>
      <c r="T189" s="33"/>
      <c r="U189" s="33"/>
      <c r="V189" s="33"/>
      <c r="W189" s="33"/>
    </row>
    <row r="190">
      <c r="A190" s="9">
        <v>44410.0</v>
      </c>
      <c r="B190" s="10" t="s">
        <v>113</v>
      </c>
      <c r="C190" s="10">
        <v>7940.0</v>
      </c>
      <c r="D190" s="10" t="s">
        <v>27</v>
      </c>
      <c r="E190" s="35">
        <v>190.0</v>
      </c>
      <c r="F190" s="10" t="s">
        <v>14</v>
      </c>
      <c r="G190" s="9">
        <v>44411.0</v>
      </c>
      <c r="H190" s="32">
        <f t="shared" si="1"/>
        <v>2</v>
      </c>
      <c r="I190" s="33"/>
      <c r="J190" s="33"/>
      <c r="K190" s="33"/>
      <c r="L190" s="33"/>
      <c r="M190" s="33"/>
      <c r="N190" s="33"/>
      <c r="O190" s="10" t="s">
        <v>113</v>
      </c>
      <c r="P190" s="33"/>
      <c r="Q190" s="33"/>
      <c r="R190" s="33"/>
      <c r="S190" s="33"/>
      <c r="T190" s="33"/>
      <c r="U190" s="33"/>
      <c r="V190" s="33"/>
      <c r="W190" s="33"/>
    </row>
    <row r="191">
      <c r="A191" s="9">
        <v>44410.0</v>
      </c>
      <c r="B191" s="10" t="s">
        <v>113</v>
      </c>
      <c r="C191" s="10">
        <v>7940.0</v>
      </c>
      <c r="D191" s="10" t="s">
        <v>36</v>
      </c>
      <c r="E191" s="35">
        <v>180.0</v>
      </c>
      <c r="F191" s="10" t="s">
        <v>12</v>
      </c>
      <c r="G191" s="9">
        <v>44411.0</v>
      </c>
      <c r="H191" s="32">
        <f t="shared" si="1"/>
        <v>2</v>
      </c>
      <c r="I191" s="33"/>
      <c r="J191" s="33"/>
      <c r="K191" s="33"/>
      <c r="L191" s="33"/>
      <c r="M191" s="33"/>
      <c r="N191" s="33"/>
      <c r="O191" s="10" t="s">
        <v>113</v>
      </c>
      <c r="P191" s="33"/>
      <c r="Q191" s="33"/>
      <c r="R191" s="33"/>
      <c r="S191" s="33"/>
      <c r="T191" s="33"/>
      <c r="U191" s="33"/>
      <c r="V191" s="33"/>
      <c r="W191" s="33"/>
    </row>
    <row r="192">
      <c r="A192" s="9">
        <v>44410.0</v>
      </c>
      <c r="B192" s="10" t="s">
        <v>113</v>
      </c>
      <c r="C192" s="10">
        <v>7940.0</v>
      </c>
      <c r="D192" s="10" t="s">
        <v>11</v>
      </c>
      <c r="E192" s="35">
        <v>160.0</v>
      </c>
      <c r="F192" s="10" t="s">
        <v>12</v>
      </c>
      <c r="G192" s="9">
        <v>44411.0</v>
      </c>
      <c r="H192" s="32">
        <f t="shared" si="1"/>
        <v>2</v>
      </c>
      <c r="I192" s="33"/>
      <c r="J192" s="33"/>
      <c r="K192" s="33"/>
      <c r="L192" s="33"/>
      <c r="M192" s="33"/>
      <c r="N192" s="33"/>
      <c r="O192" s="10" t="s">
        <v>113</v>
      </c>
      <c r="P192" s="33"/>
      <c r="Q192" s="33"/>
      <c r="R192" s="33"/>
      <c r="S192" s="33"/>
      <c r="T192" s="33"/>
      <c r="U192" s="33"/>
      <c r="V192" s="33"/>
      <c r="W192" s="33"/>
    </row>
    <row r="193">
      <c r="A193" s="9">
        <v>44410.0</v>
      </c>
      <c r="B193" s="10" t="s">
        <v>113</v>
      </c>
      <c r="C193" s="10">
        <v>7940.0</v>
      </c>
      <c r="D193" s="10" t="s">
        <v>13</v>
      </c>
      <c r="E193" s="35">
        <v>230.0</v>
      </c>
      <c r="F193" s="10" t="s">
        <v>14</v>
      </c>
      <c r="G193" s="9">
        <v>44411.0</v>
      </c>
      <c r="H193" s="32">
        <f t="shared" si="1"/>
        <v>2</v>
      </c>
      <c r="I193" s="33"/>
      <c r="J193" s="33"/>
      <c r="K193" s="33"/>
      <c r="L193" s="33"/>
      <c r="M193" s="33"/>
      <c r="N193" s="33"/>
      <c r="O193" s="10" t="s">
        <v>113</v>
      </c>
      <c r="P193" s="33"/>
      <c r="Q193" s="33"/>
      <c r="R193" s="33"/>
      <c r="S193" s="33"/>
      <c r="T193" s="33"/>
      <c r="U193" s="33"/>
      <c r="V193" s="33"/>
      <c r="W193" s="33"/>
    </row>
    <row r="194">
      <c r="A194" s="9">
        <v>44410.0</v>
      </c>
      <c r="B194" s="10" t="s">
        <v>113</v>
      </c>
      <c r="C194" s="10">
        <v>7940.0</v>
      </c>
      <c r="D194" s="10" t="s">
        <v>17</v>
      </c>
      <c r="E194" s="35">
        <v>320.0</v>
      </c>
      <c r="F194" s="10" t="s">
        <v>18</v>
      </c>
      <c r="G194" s="9">
        <v>44411.0</v>
      </c>
      <c r="H194" s="32">
        <f t="shared" si="1"/>
        <v>2</v>
      </c>
      <c r="I194" s="33"/>
      <c r="J194" s="33"/>
      <c r="K194" s="33"/>
      <c r="L194" s="33"/>
      <c r="M194" s="33"/>
      <c r="N194" s="33"/>
      <c r="O194" s="10" t="s">
        <v>113</v>
      </c>
      <c r="P194" s="33"/>
      <c r="Q194" s="33"/>
      <c r="R194" s="33"/>
      <c r="S194" s="33"/>
      <c r="T194" s="33"/>
      <c r="U194" s="33"/>
      <c r="V194" s="33"/>
      <c r="W194" s="33"/>
    </row>
    <row r="195">
      <c r="A195" s="9">
        <v>44410.0</v>
      </c>
      <c r="B195" s="10" t="s">
        <v>113</v>
      </c>
      <c r="C195" s="10">
        <v>7940.0</v>
      </c>
      <c r="D195" s="10" t="s">
        <v>30</v>
      </c>
      <c r="E195" s="35">
        <v>100.0</v>
      </c>
      <c r="F195" s="10" t="s">
        <v>31</v>
      </c>
      <c r="G195" s="9">
        <v>44411.0</v>
      </c>
      <c r="H195" s="32">
        <f t="shared" si="1"/>
        <v>2</v>
      </c>
      <c r="I195" s="33"/>
      <c r="J195" s="33"/>
      <c r="K195" s="33"/>
      <c r="L195" s="33"/>
      <c r="M195" s="33"/>
      <c r="N195" s="33"/>
      <c r="O195" s="10" t="s">
        <v>113</v>
      </c>
      <c r="P195" s="33"/>
      <c r="Q195" s="33"/>
      <c r="R195" s="33"/>
      <c r="S195" s="33"/>
      <c r="T195" s="33"/>
      <c r="U195" s="33"/>
      <c r="V195" s="33"/>
      <c r="W195" s="33"/>
    </row>
    <row r="196">
      <c r="A196" s="9">
        <v>44410.0</v>
      </c>
      <c r="B196" s="10" t="s">
        <v>113</v>
      </c>
      <c r="C196" s="10">
        <v>7940.0</v>
      </c>
      <c r="D196" s="10" t="s">
        <v>34</v>
      </c>
      <c r="E196" s="35">
        <v>250.0</v>
      </c>
      <c r="F196" s="10" t="s">
        <v>14</v>
      </c>
      <c r="G196" s="9">
        <v>44411.0</v>
      </c>
      <c r="H196" s="32">
        <f t="shared" si="1"/>
        <v>2</v>
      </c>
      <c r="I196" s="33"/>
      <c r="J196" s="33"/>
      <c r="K196" s="33"/>
      <c r="L196" s="33"/>
      <c r="M196" s="33"/>
      <c r="N196" s="33"/>
      <c r="O196" s="10" t="s">
        <v>113</v>
      </c>
      <c r="P196" s="33"/>
      <c r="Q196" s="33"/>
      <c r="R196" s="33"/>
      <c r="S196" s="33"/>
      <c r="T196" s="33"/>
      <c r="U196" s="33"/>
      <c r="V196" s="33"/>
      <c r="W196" s="33"/>
    </row>
    <row r="197">
      <c r="A197" s="9">
        <v>44410.0</v>
      </c>
      <c r="B197" s="10" t="s">
        <v>113</v>
      </c>
      <c r="C197" s="10">
        <v>7940.0</v>
      </c>
      <c r="D197" s="10" t="s">
        <v>19</v>
      </c>
      <c r="E197" s="35">
        <v>80.0</v>
      </c>
      <c r="F197" s="10" t="s">
        <v>14</v>
      </c>
      <c r="G197" s="9">
        <v>44411.0</v>
      </c>
      <c r="H197" s="32">
        <f t="shared" si="1"/>
        <v>2</v>
      </c>
      <c r="I197" s="33"/>
      <c r="J197" s="33"/>
      <c r="K197" s="33"/>
      <c r="L197" s="33"/>
      <c r="M197" s="33"/>
      <c r="N197" s="33"/>
      <c r="O197" s="10" t="s">
        <v>113</v>
      </c>
      <c r="P197" s="33"/>
      <c r="Q197" s="33"/>
      <c r="R197" s="33"/>
      <c r="S197" s="33"/>
      <c r="T197" s="33"/>
      <c r="U197" s="33"/>
      <c r="V197" s="33"/>
      <c r="W197" s="33"/>
    </row>
    <row r="198">
      <c r="A198" s="9">
        <v>44410.0</v>
      </c>
      <c r="B198" s="10" t="s">
        <v>113</v>
      </c>
      <c r="C198" s="10">
        <v>7940.0</v>
      </c>
      <c r="D198" s="10" t="s">
        <v>20</v>
      </c>
      <c r="E198" s="35">
        <v>220.0</v>
      </c>
      <c r="F198" s="10" t="s">
        <v>21</v>
      </c>
      <c r="G198" s="9">
        <v>44411.0</v>
      </c>
      <c r="H198" s="32">
        <f t="shared" si="1"/>
        <v>2</v>
      </c>
      <c r="I198" s="33"/>
      <c r="J198" s="33"/>
      <c r="K198" s="33"/>
      <c r="L198" s="33"/>
      <c r="M198" s="33"/>
      <c r="N198" s="33"/>
      <c r="O198" s="10" t="s">
        <v>113</v>
      </c>
      <c r="P198" s="33"/>
      <c r="Q198" s="33"/>
      <c r="R198" s="33"/>
      <c r="S198" s="33"/>
      <c r="T198" s="33"/>
      <c r="U198" s="33"/>
      <c r="V198" s="33"/>
      <c r="W198" s="33"/>
    </row>
    <row r="199">
      <c r="A199" s="9">
        <v>44410.0</v>
      </c>
      <c r="B199" s="10" t="s">
        <v>113</v>
      </c>
      <c r="C199" s="10">
        <v>7940.0</v>
      </c>
      <c r="D199" s="10" t="s">
        <v>22</v>
      </c>
      <c r="E199" s="35">
        <v>300.0</v>
      </c>
      <c r="F199" s="10" t="s">
        <v>18</v>
      </c>
      <c r="G199" s="9">
        <v>44411.0</v>
      </c>
      <c r="H199" s="32">
        <f t="shared" si="1"/>
        <v>2</v>
      </c>
      <c r="I199" s="33"/>
      <c r="J199" s="33"/>
      <c r="K199" s="33"/>
      <c r="L199" s="33"/>
      <c r="M199" s="33"/>
      <c r="N199" s="33"/>
      <c r="O199" s="10" t="s">
        <v>113</v>
      </c>
      <c r="P199" s="33"/>
      <c r="Q199" s="33"/>
      <c r="R199" s="33"/>
      <c r="S199" s="33"/>
      <c r="T199" s="33"/>
      <c r="U199" s="33"/>
      <c r="V199" s="33"/>
      <c r="W199" s="33"/>
    </row>
    <row r="200">
      <c r="A200" s="9">
        <v>44410.0</v>
      </c>
      <c r="B200" s="10" t="s">
        <v>114</v>
      </c>
      <c r="C200" s="10">
        <v>5043.0</v>
      </c>
      <c r="D200" s="10" t="s">
        <v>36</v>
      </c>
      <c r="E200" s="35">
        <v>180.0</v>
      </c>
      <c r="F200" s="10" t="s">
        <v>12</v>
      </c>
      <c r="G200" s="9">
        <v>44411.0</v>
      </c>
      <c r="H200" s="32">
        <f t="shared" si="1"/>
        <v>2</v>
      </c>
      <c r="I200" s="33"/>
      <c r="J200" s="33"/>
      <c r="K200" s="33"/>
      <c r="L200" s="33"/>
      <c r="M200" s="33"/>
      <c r="N200" s="33"/>
      <c r="O200" s="10" t="s">
        <v>114</v>
      </c>
      <c r="P200" s="33"/>
      <c r="Q200" s="33"/>
      <c r="R200" s="33"/>
      <c r="S200" s="33"/>
      <c r="T200" s="33"/>
      <c r="U200" s="33"/>
      <c r="V200" s="33"/>
      <c r="W200" s="33"/>
    </row>
    <row r="201">
      <c r="A201" s="9">
        <v>44410.0</v>
      </c>
      <c r="B201" s="10" t="s">
        <v>114</v>
      </c>
      <c r="C201" s="10">
        <v>5043.0</v>
      </c>
      <c r="D201" s="10" t="s">
        <v>11</v>
      </c>
      <c r="E201" s="35">
        <v>160.0</v>
      </c>
      <c r="F201" s="10" t="s">
        <v>12</v>
      </c>
      <c r="G201" s="9">
        <v>44411.0</v>
      </c>
      <c r="H201" s="32">
        <f t="shared" si="1"/>
        <v>2</v>
      </c>
      <c r="I201" s="33"/>
      <c r="J201" s="33"/>
      <c r="K201" s="33"/>
      <c r="L201" s="33"/>
      <c r="M201" s="33"/>
      <c r="N201" s="33"/>
      <c r="O201" s="10" t="s">
        <v>114</v>
      </c>
      <c r="P201" s="33"/>
      <c r="Q201" s="33"/>
      <c r="R201" s="33"/>
      <c r="S201" s="33"/>
      <c r="T201" s="33"/>
      <c r="U201" s="33"/>
      <c r="V201" s="33"/>
      <c r="W201" s="33"/>
    </row>
    <row r="202">
      <c r="A202" s="9">
        <v>44410.0</v>
      </c>
      <c r="B202" s="10" t="s">
        <v>114</v>
      </c>
      <c r="C202" s="10">
        <v>5043.0</v>
      </c>
      <c r="D202" s="10" t="s">
        <v>13</v>
      </c>
      <c r="E202" s="35">
        <v>230.0</v>
      </c>
      <c r="F202" s="10" t="s">
        <v>14</v>
      </c>
      <c r="G202" s="9">
        <v>44411.0</v>
      </c>
      <c r="H202" s="32">
        <f t="shared" si="1"/>
        <v>2</v>
      </c>
      <c r="I202" s="33"/>
      <c r="J202" s="33"/>
      <c r="K202" s="33"/>
      <c r="L202" s="33"/>
      <c r="M202" s="33"/>
      <c r="N202" s="33"/>
      <c r="O202" s="10" t="s">
        <v>114</v>
      </c>
      <c r="P202" s="33"/>
      <c r="Q202" s="33"/>
      <c r="R202" s="33"/>
      <c r="S202" s="33"/>
      <c r="T202" s="33"/>
      <c r="U202" s="33"/>
      <c r="V202" s="33"/>
      <c r="W202" s="33"/>
    </row>
    <row r="203">
      <c r="A203" s="9">
        <v>44410.0</v>
      </c>
      <c r="B203" s="10" t="s">
        <v>114</v>
      </c>
      <c r="C203" s="10">
        <v>5043.0</v>
      </c>
      <c r="D203" s="10" t="s">
        <v>17</v>
      </c>
      <c r="E203" s="35">
        <v>320.0</v>
      </c>
      <c r="F203" s="10" t="s">
        <v>18</v>
      </c>
      <c r="G203" s="9">
        <v>44411.0</v>
      </c>
      <c r="H203" s="32">
        <f t="shared" si="1"/>
        <v>2</v>
      </c>
      <c r="I203" s="33"/>
      <c r="J203" s="33"/>
      <c r="K203" s="33"/>
      <c r="L203" s="33"/>
      <c r="M203" s="33"/>
      <c r="N203" s="33"/>
      <c r="O203" s="10" t="s">
        <v>114</v>
      </c>
      <c r="P203" s="33"/>
      <c r="Q203" s="33"/>
      <c r="R203" s="33"/>
      <c r="S203" s="33"/>
      <c r="T203" s="33"/>
      <c r="U203" s="33"/>
      <c r="V203" s="33"/>
      <c r="W203" s="33"/>
    </row>
    <row r="204">
      <c r="A204" s="9">
        <v>44410.0</v>
      </c>
      <c r="B204" s="10" t="s">
        <v>114</v>
      </c>
      <c r="C204" s="10">
        <v>5043.0</v>
      </c>
      <c r="D204" s="10" t="s">
        <v>30</v>
      </c>
      <c r="E204" s="35">
        <v>100.0</v>
      </c>
      <c r="F204" s="10" t="s">
        <v>31</v>
      </c>
      <c r="G204" s="9">
        <v>44411.0</v>
      </c>
      <c r="H204" s="32">
        <f t="shared" si="1"/>
        <v>2</v>
      </c>
      <c r="I204" s="33"/>
      <c r="J204" s="33"/>
      <c r="K204" s="33"/>
      <c r="L204" s="33"/>
      <c r="M204" s="33"/>
      <c r="N204" s="33"/>
      <c r="O204" s="10" t="s">
        <v>114</v>
      </c>
      <c r="P204" s="33"/>
      <c r="Q204" s="33"/>
      <c r="R204" s="33"/>
      <c r="S204" s="33"/>
      <c r="T204" s="33"/>
      <c r="U204" s="33"/>
      <c r="V204" s="33"/>
      <c r="W204" s="33"/>
    </row>
    <row r="205">
      <c r="A205" s="9">
        <v>44410.0</v>
      </c>
      <c r="B205" s="10" t="s">
        <v>114</v>
      </c>
      <c r="C205" s="10">
        <v>5043.0</v>
      </c>
      <c r="D205" s="10" t="s">
        <v>34</v>
      </c>
      <c r="E205" s="35">
        <v>250.0</v>
      </c>
      <c r="F205" s="10" t="s">
        <v>14</v>
      </c>
      <c r="G205" s="9">
        <v>44411.0</v>
      </c>
      <c r="H205" s="32">
        <f t="shared" si="1"/>
        <v>2</v>
      </c>
      <c r="I205" s="33"/>
      <c r="J205" s="33"/>
      <c r="K205" s="33"/>
      <c r="L205" s="33"/>
      <c r="M205" s="33"/>
      <c r="N205" s="33"/>
      <c r="O205" s="10" t="s">
        <v>114</v>
      </c>
      <c r="P205" s="33"/>
      <c r="Q205" s="33"/>
      <c r="R205" s="33"/>
      <c r="S205" s="33"/>
      <c r="T205" s="33"/>
      <c r="U205" s="33"/>
      <c r="V205" s="33"/>
      <c r="W205" s="33"/>
    </row>
    <row r="206">
      <c r="A206" s="9">
        <v>44410.0</v>
      </c>
      <c r="B206" s="10" t="s">
        <v>115</v>
      </c>
      <c r="C206" s="10" t="s">
        <v>116</v>
      </c>
      <c r="D206" s="10" t="s">
        <v>34</v>
      </c>
      <c r="E206" s="35">
        <v>250.0</v>
      </c>
      <c r="F206" s="10" t="s">
        <v>14</v>
      </c>
      <c r="G206" s="9">
        <v>44411.0</v>
      </c>
      <c r="H206" s="32">
        <f t="shared" si="1"/>
        <v>2</v>
      </c>
      <c r="I206" s="33"/>
      <c r="J206" s="33"/>
      <c r="K206" s="33"/>
      <c r="L206" s="33"/>
      <c r="M206" s="33"/>
      <c r="N206" s="33"/>
      <c r="O206" s="10" t="s">
        <v>115</v>
      </c>
      <c r="P206" s="33"/>
      <c r="Q206" s="33"/>
      <c r="R206" s="33"/>
      <c r="S206" s="33"/>
      <c r="T206" s="33"/>
      <c r="U206" s="33"/>
      <c r="V206" s="33"/>
      <c r="W206" s="33"/>
    </row>
    <row r="207">
      <c r="A207" s="9">
        <v>44410.0</v>
      </c>
      <c r="B207" s="10" t="s">
        <v>115</v>
      </c>
      <c r="C207" s="16">
        <v>9.0E42</v>
      </c>
      <c r="D207" s="10" t="s">
        <v>36</v>
      </c>
      <c r="E207" s="35">
        <v>180.0</v>
      </c>
      <c r="F207" s="10" t="s">
        <v>12</v>
      </c>
      <c r="G207" s="9">
        <v>44411.0</v>
      </c>
      <c r="H207" s="32">
        <f t="shared" si="1"/>
        <v>2</v>
      </c>
      <c r="I207" s="33"/>
      <c r="J207" s="33"/>
      <c r="K207" s="33"/>
      <c r="L207" s="33"/>
      <c r="M207" s="33"/>
      <c r="N207" s="33"/>
      <c r="O207" s="10" t="s">
        <v>115</v>
      </c>
      <c r="P207" s="33"/>
      <c r="Q207" s="33"/>
      <c r="R207" s="33"/>
      <c r="S207" s="33"/>
      <c r="T207" s="33"/>
      <c r="U207" s="33"/>
      <c r="V207" s="33"/>
      <c r="W207" s="33"/>
    </row>
    <row r="208">
      <c r="A208" s="9">
        <v>44410.0</v>
      </c>
      <c r="B208" s="10" t="s">
        <v>115</v>
      </c>
      <c r="C208" s="10" t="s">
        <v>117</v>
      </c>
      <c r="D208" s="10" t="s">
        <v>22</v>
      </c>
      <c r="E208" s="35">
        <v>300.0</v>
      </c>
      <c r="F208" s="10" t="s">
        <v>18</v>
      </c>
      <c r="G208" s="9">
        <v>44411.0</v>
      </c>
      <c r="H208" s="32">
        <f t="shared" si="1"/>
        <v>2</v>
      </c>
      <c r="I208" s="33"/>
      <c r="J208" s="33"/>
      <c r="K208" s="33"/>
      <c r="L208" s="33"/>
      <c r="M208" s="33"/>
      <c r="N208" s="33"/>
      <c r="O208" s="10" t="s">
        <v>115</v>
      </c>
      <c r="P208" s="33"/>
      <c r="Q208" s="33"/>
      <c r="R208" s="33"/>
      <c r="S208" s="33"/>
      <c r="T208" s="33"/>
      <c r="U208" s="33"/>
      <c r="V208" s="33"/>
      <c r="W208" s="33"/>
    </row>
    <row r="209">
      <c r="A209" s="9">
        <v>44410.0</v>
      </c>
      <c r="B209" s="10" t="s">
        <v>115</v>
      </c>
      <c r="C209" s="10">
        <v>8647.0</v>
      </c>
      <c r="D209" s="10" t="s">
        <v>11</v>
      </c>
      <c r="E209" s="35">
        <v>160.0</v>
      </c>
      <c r="F209" s="10" t="s">
        <v>12</v>
      </c>
      <c r="G209" s="9">
        <v>44411.0</v>
      </c>
      <c r="H209" s="32">
        <f t="shared" si="1"/>
        <v>2</v>
      </c>
      <c r="I209" s="33"/>
      <c r="J209" s="33"/>
      <c r="K209" s="33"/>
      <c r="L209" s="33"/>
      <c r="M209" s="33"/>
      <c r="N209" s="33"/>
      <c r="O209" s="10" t="s">
        <v>115</v>
      </c>
      <c r="P209" s="33"/>
      <c r="Q209" s="33"/>
      <c r="R209" s="33"/>
      <c r="S209" s="33"/>
      <c r="T209" s="33"/>
      <c r="U209" s="33"/>
      <c r="V209" s="33"/>
      <c r="W209" s="33"/>
    </row>
    <row r="210">
      <c r="A210" s="9">
        <v>44410.0</v>
      </c>
      <c r="B210" s="10" t="s">
        <v>115</v>
      </c>
      <c r="C210" s="10" t="s">
        <v>118</v>
      </c>
      <c r="D210" s="10" t="s">
        <v>22</v>
      </c>
      <c r="E210" s="35">
        <v>300.0</v>
      </c>
      <c r="F210" s="10" t="s">
        <v>18</v>
      </c>
      <c r="G210" s="9">
        <v>44411.0</v>
      </c>
      <c r="H210" s="32">
        <f t="shared" si="1"/>
        <v>2</v>
      </c>
      <c r="I210" s="33"/>
      <c r="J210" s="33"/>
      <c r="K210" s="33"/>
      <c r="L210" s="33"/>
      <c r="M210" s="33"/>
      <c r="N210" s="33"/>
      <c r="O210" s="10" t="s">
        <v>115</v>
      </c>
      <c r="P210" s="33"/>
      <c r="Q210" s="33"/>
      <c r="R210" s="33"/>
      <c r="S210" s="33"/>
      <c r="T210" s="33"/>
      <c r="U210" s="33"/>
      <c r="V210" s="33"/>
      <c r="W210" s="33"/>
    </row>
    <row r="211">
      <c r="A211" s="9">
        <v>44410.0</v>
      </c>
      <c r="B211" s="10" t="s">
        <v>115</v>
      </c>
      <c r="C211" s="10" t="s">
        <v>119</v>
      </c>
      <c r="D211" s="10" t="s">
        <v>30</v>
      </c>
      <c r="E211" s="35">
        <v>100.0</v>
      </c>
      <c r="F211" s="10" t="s">
        <v>31</v>
      </c>
      <c r="G211" s="9">
        <v>44411.0</v>
      </c>
      <c r="H211" s="32">
        <f t="shared" si="1"/>
        <v>2</v>
      </c>
      <c r="I211" s="33"/>
      <c r="J211" s="33"/>
      <c r="K211" s="33"/>
      <c r="L211" s="33"/>
      <c r="M211" s="33"/>
      <c r="N211" s="33"/>
      <c r="O211" s="10" t="s">
        <v>115</v>
      </c>
      <c r="P211" s="33"/>
      <c r="Q211" s="33"/>
      <c r="R211" s="33"/>
      <c r="S211" s="33"/>
      <c r="T211" s="33"/>
      <c r="U211" s="33"/>
      <c r="V211" s="33"/>
      <c r="W211" s="33"/>
    </row>
    <row r="212">
      <c r="A212" s="9">
        <v>44410.0</v>
      </c>
      <c r="B212" s="10" t="s">
        <v>115</v>
      </c>
      <c r="C212" s="10" t="s">
        <v>120</v>
      </c>
      <c r="D212" s="10" t="s">
        <v>11</v>
      </c>
      <c r="E212" s="35">
        <v>160.0</v>
      </c>
      <c r="F212" s="10" t="s">
        <v>12</v>
      </c>
      <c r="G212" s="9">
        <v>44411.0</v>
      </c>
      <c r="H212" s="32">
        <f t="shared" si="1"/>
        <v>2</v>
      </c>
      <c r="I212" s="33"/>
      <c r="J212" s="33"/>
      <c r="K212" s="33"/>
      <c r="L212" s="33"/>
      <c r="M212" s="33"/>
      <c r="N212" s="33"/>
      <c r="O212" s="10" t="s">
        <v>115</v>
      </c>
      <c r="P212" s="33"/>
      <c r="Q212" s="33"/>
      <c r="R212" s="33"/>
      <c r="S212" s="33"/>
      <c r="T212" s="33"/>
      <c r="U212" s="33"/>
      <c r="V212" s="33"/>
      <c r="W212" s="33"/>
    </row>
    <row r="213">
      <c r="A213" s="9">
        <v>44410.0</v>
      </c>
      <c r="B213" s="10" t="s">
        <v>115</v>
      </c>
      <c r="C213" s="10" t="s">
        <v>121</v>
      </c>
      <c r="D213" s="10" t="s">
        <v>22</v>
      </c>
      <c r="E213" s="35">
        <v>300.0</v>
      </c>
      <c r="F213" s="10" t="s">
        <v>18</v>
      </c>
      <c r="G213" s="9">
        <v>44411.0</v>
      </c>
      <c r="H213" s="32">
        <f t="shared" si="1"/>
        <v>2</v>
      </c>
      <c r="I213" s="33"/>
      <c r="J213" s="33"/>
      <c r="K213" s="33"/>
      <c r="L213" s="33"/>
      <c r="M213" s="33"/>
      <c r="N213" s="33"/>
      <c r="O213" s="10" t="s">
        <v>115</v>
      </c>
      <c r="P213" s="33"/>
      <c r="Q213" s="33"/>
      <c r="R213" s="33"/>
      <c r="S213" s="33"/>
      <c r="T213" s="33"/>
      <c r="U213" s="33"/>
      <c r="V213" s="33"/>
      <c r="W213" s="33"/>
    </row>
    <row r="214">
      <c r="A214" s="9">
        <v>44410.0</v>
      </c>
      <c r="B214" s="10" t="s">
        <v>122</v>
      </c>
      <c r="C214" s="10" t="s">
        <v>123</v>
      </c>
      <c r="D214" s="10" t="s">
        <v>30</v>
      </c>
      <c r="E214" s="35">
        <v>100.0</v>
      </c>
      <c r="F214" s="10" t="s">
        <v>31</v>
      </c>
      <c r="G214" s="9">
        <v>44411.0</v>
      </c>
      <c r="H214" s="32">
        <f t="shared" si="1"/>
        <v>2</v>
      </c>
      <c r="I214" s="33"/>
      <c r="J214" s="33"/>
      <c r="K214" s="33"/>
      <c r="L214" s="33"/>
      <c r="M214" s="33"/>
      <c r="N214" s="33"/>
      <c r="O214" s="10" t="s">
        <v>122</v>
      </c>
      <c r="P214" s="33"/>
      <c r="Q214" s="33"/>
      <c r="R214" s="33"/>
      <c r="S214" s="33"/>
      <c r="T214" s="33"/>
      <c r="U214" s="33"/>
      <c r="V214" s="33"/>
      <c r="W214" s="33"/>
    </row>
    <row r="215">
      <c r="A215" s="9">
        <v>44410.0</v>
      </c>
      <c r="B215" s="10" t="s">
        <v>122</v>
      </c>
      <c r="C215" s="10" t="s">
        <v>124</v>
      </c>
      <c r="D215" s="10" t="s">
        <v>11</v>
      </c>
      <c r="E215" s="35">
        <v>160.0</v>
      </c>
      <c r="F215" s="10" t="s">
        <v>12</v>
      </c>
      <c r="G215" s="9">
        <v>44411.0</v>
      </c>
      <c r="H215" s="32">
        <f t="shared" si="1"/>
        <v>2</v>
      </c>
      <c r="I215" s="33"/>
      <c r="J215" s="33"/>
      <c r="K215" s="33"/>
      <c r="L215" s="33"/>
      <c r="M215" s="33"/>
      <c r="N215" s="33"/>
      <c r="O215" s="10" t="s">
        <v>122</v>
      </c>
      <c r="P215" s="33"/>
      <c r="Q215" s="33"/>
      <c r="R215" s="33"/>
      <c r="S215" s="33"/>
      <c r="T215" s="33"/>
      <c r="U215" s="33"/>
      <c r="V215" s="33"/>
      <c r="W215" s="33"/>
    </row>
    <row r="216">
      <c r="A216" s="9">
        <v>44410.0</v>
      </c>
      <c r="B216" s="10" t="s">
        <v>122</v>
      </c>
      <c r="C216" s="10" t="s">
        <v>125</v>
      </c>
      <c r="D216" s="10" t="s">
        <v>11</v>
      </c>
      <c r="E216" s="35">
        <v>160.0</v>
      </c>
      <c r="F216" s="10" t="s">
        <v>12</v>
      </c>
      <c r="G216" s="9">
        <v>44411.0</v>
      </c>
      <c r="H216" s="32">
        <f t="shared" si="1"/>
        <v>2</v>
      </c>
      <c r="I216" s="33"/>
      <c r="J216" s="33"/>
      <c r="K216" s="33"/>
      <c r="L216" s="33"/>
      <c r="M216" s="33"/>
      <c r="N216" s="33"/>
      <c r="O216" s="10" t="s">
        <v>122</v>
      </c>
      <c r="P216" s="33"/>
      <c r="Q216" s="33"/>
      <c r="R216" s="33"/>
      <c r="S216" s="33"/>
      <c r="T216" s="33"/>
      <c r="U216" s="33"/>
      <c r="V216" s="33"/>
      <c r="W216" s="33"/>
    </row>
    <row r="217">
      <c r="A217" s="9">
        <v>44410.0</v>
      </c>
      <c r="B217" s="10" t="s">
        <v>122</v>
      </c>
      <c r="C217" s="10" t="s">
        <v>126</v>
      </c>
      <c r="D217" s="10" t="s">
        <v>30</v>
      </c>
      <c r="E217" s="35">
        <v>100.0</v>
      </c>
      <c r="F217" s="10" t="s">
        <v>31</v>
      </c>
      <c r="G217" s="9">
        <v>44411.0</v>
      </c>
      <c r="H217" s="32">
        <f t="shared" si="1"/>
        <v>2</v>
      </c>
      <c r="I217" s="33"/>
      <c r="J217" s="33"/>
      <c r="K217" s="33"/>
      <c r="L217" s="33"/>
      <c r="M217" s="33"/>
      <c r="N217" s="33"/>
      <c r="O217" s="10" t="s">
        <v>122</v>
      </c>
      <c r="P217" s="33"/>
      <c r="Q217" s="33"/>
      <c r="R217" s="33"/>
      <c r="S217" s="33"/>
      <c r="T217" s="33"/>
      <c r="U217" s="33"/>
      <c r="V217" s="33"/>
      <c r="W217" s="33"/>
    </row>
    <row r="218">
      <c r="A218" s="9">
        <v>44410.0</v>
      </c>
      <c r="B218" s="10" t="s">
        <v>122</v>
      </c>
      <c r="C218" s="10" t="s">
        <v>127</v>
      </c>
      <c r="D218" s="10" t="s">
        <v>30</v>
      </c>
      <c r="E218" s="35">
        <v>100.0</v>
      </c>
      <c r="F218" s="10" t="s">
        <v>31</v>
      </c>
      <c r="G218" s="9">
        <v>44411.0</v>
      </c>
      <c r="H218" s="32">
        <f t="shared" si="1"/>
        <v>2</v>
      </c>
      <c r="I218" s="33"/>
      <c r="J218" s="33"/>
      <c r="K218" s="33"/>
      <c r="L218" s="33"/>
      <c r="M218" s="33"/>
      <c r="N218" s="33"/>
      <c r="O218" s="10" t="s">
        <v>122</v>
      </c>
      <c r="P218" s="33"/>
      <c r="Q218" s="33"/>
      <c r="R218" s="33"/>
      <c r="S218" s="33"/>
      <c r="T218" s="33"/>
      <c r="U218" s="33"/>
      <c r="V218" s="33"/>
      <c r="W218" s="33"/>
    </row>
    <row r="219">
      <c r="A219" s="9">
        <v>44410.0</v>
      </c>
      <c r="B219" s="10" t="s">
        <v>122</v>
      </c>
      <c r="C219" s="10" t="s">
        <v>128</v>
      </c>
      <c r="D219" s="10" t="s">
        <v>13</v>
      </c>
      <c r="E219" s="35">
        <v>230.0</v>
      </c>
      <c r="F219" s="10" t="s">
        <v>14</v>
      </c>
      <c r="G219" s="9">
        <v>44411.0</v>
      </c>
      <c r="H219" s="32">
        <f t="shared" si="1"/>
        <v>2</v>
      </c>
      <c r="I219" s="33"/>
      <c r="J219" s="33"/>
      <c r="K219" s="33"/>
      <c r="L219" s="33"/>
      <c r="M219" s="33"/>
      <c r="N219" s="33"/>
      <c r="O219" s="10" t="s">
        <v>122</v>
      </c>
      <c r="P219" s="33"/>
      <c r="Q219" s="33"/>
      <c r="R219" s="33"/>
      <c r="S219" s="33"/>
      <c r="T219" s="33"/>
      <c r="U219" s="33"/>
      <c r="V219" s="33"/>
      <c r="W219" s="33"/>
    </row>
    <row r="220">
      <c r="A220" s="9">
        <v>44410.0</v>
      </c>
      <c r="B220" s="10" t="s">
        <v>122</v>
      </c>
      <c r="C220" s="10" t="s">
        <v>129</v>
      </c>
      <c r="D220" s="10" t="s">
        <v>22</v>
      </c>
      <c r="E220" s="35">
        <v>300.0</v>
      </c>
      <c r="F220" s="10" t="s">
        <v>18</v>
      </c>
      <c r="G220" s="9">
        <v>44411.0</v>
      </c>
      <c r="H220" s="32">
        <f t="shared" si="1"/>
        <v>2</v>
      </c>
      <c r="I220" s="33"/>
      <c r="J220" s="33"/>
      <c r="K220" s="33"/>
      <c r="L220" s="33"/>
      <c r="M220" s="33"/>
      <c r="N220" s="33"/>
      <c r="O220" s="10" t="s">
        <v>122</v>
      </c>
      <c r="P220" s="33"/>
      <c r="Q220" s="33"/>
      <c r="R220" s="33"/>
      <c r="S220" s="33"/>
      <c r="T220" s="33"/>
      <c r="U220" s="33"/>
      <c r="V220" s="33"/>
      <c r="W220" s="33"/>
    </row>
    <row r="221">
      <c r="A221" s="9">
        <v>44410.0</v>
      </c>
      <c r="B221" s="10" t="s">
        <v>15</v>
      </c>
      <c r="C221" s="10" t="s">
        <v>130</v>
      </c>
      <c r="D221" s="10" t="s">
        <v>13</v>
      </c>
      <c r="E221" s="35">
        <v>230.0</v>
      </c>
      <c r="F221" s="10" t="s">
        <v>14</v>
      </c>
      <c r="G221" s="9">
        <v>44411.0</v>
      </c>
      <c r="H221" s="32">
        <f t="shared" si="1"/>
        <v>2</v>
      </c>
      <c r="I221" s="33"/>
      <c r="J221" s="33"/>
      <c r="K221" s="33"/>
      <c r="L221" s="33"/>
      <c r="M221" s="33"/>
      <c r="N221" s="33"/>
      <c r="O221" s="10" t="s">
        <v>15</v>
      </c>
      <c r="P221" s="33"/>
      <c r="Q221" s="33"/>
      <c r="R221" s="33"/>
      <c r="S221" s="33"/>
      <c r="T221" s="33"/>
      <c r="U221" s="33"/>
      <c r="V221" s="33"/>
      <c r="W221" s="33"/>
    </row>
    <row r="222">
      <c r="A222" s="9">
        <v>44410.0</v>
      </c>
      <c r="B222" s="10" t="s">
        <v>15</v>
      </c>
      <c r="C222" s="10" t="s">
        <v>131</v>
      </c>
      <c r="D222" s="10" t="s">
        <v>27</v>
      </c>
      <c r="E222" s="35">
        <v>190.0</v>
      </c>
      <c r="F222" s="10" t="s">
        <v>14</v>
      </c>
      <c r="G222" s="9">
        <v>44411.0</v>
      </c>
      <c r="H222" s="32">
        <f t="shared" si="1"/>
        <v>2</v>
      </c>
      <c r="I222" s="33"/>
      <c r="J222" s="33"/>
      <c r="K222" s="33"/>
      <c r="L222" s="33"/>
      <c r="M222" s="33"/>
      <c r="N222" s="33"/>
      <c r="O222" s="10" t="s">
        <v>15</v>
      </c>
      <c r="P222" s="33"/>
      <c r="Q222" s="33"/>
      <c r="R222" s="33"/>
      <c r="S222" s="33"/>
      <c r="T222" s="33"/>
      <c r="U222" s="33"/>
      <c r="V222" s="33"/>
      <c r="W222" s="33"/>
    </row>
    <row r="223">
      <c r="A223" s="9">
        <v>44410.0</v>
      </c>
      <c r="B223" s="10" t="s">
        <v>15</v>
      </c>
      <c r="C223" s="10" t="s">
        <v>132</v>
      </c>
      <c r="D223" s="10" t="s">
        <v>36</v>
      </c>
      <c r="E223" s="35">
        <v>180.0</v>
      </c>
      <c r="F223" s="10" t="s">
        <v>12</v>
      </c>
      <c r="G223" s="9">
        <v>44411.0</v>
      </c>
      <c r="H223" s="32">
        <f t="shared" si="1"/>
        <v>2</v>
      </c>
      <c r="I223" s="33"/>
      <c r="J223" s="33"/>
      <c r="K223" s="33"/>
      <c r="L223" s="33"/>
      <c r="M223" s="33"/>
      <c r="N223" s="33"/>
      <c r="O223" s="10" t="s">
        <v>15</v>
      </c>
      <c r="P223" s="33"/>
      <c r="Q223" s="33"/>
      <c r="R223" s="33"/>
      <c r="S223" s="33"/>
      <c r="T223" s="33"/>
      <c r="U223" s="33"/>
      <c r="V223" s="33"/>
      <c r="W223" s="33"/>
    </row>
    <row r="224">
      <c r="A224" s="9">
        <v>44410.0</v>
      </c>
      <c r="B224" s="10" t="s">
        <v>15</v>
      </c>
      <c r="C224" s="16">
        <v>5.0E49</v>
      </c>
      <c r="D224" s="10" t="s">
        <v>13</v>
      </c>
      <c r="E224" s="35">
        <v>230.0</v>
      </c>
      <c r="F224" s="10" t="s">
        <v>14</v>
      </c>
      <c r="G224" s="9">
        <v>44411.0</v>
      </c>
      <c r="H224" s="32">
        <f t="shared" si="1"/>
        <v>2</v>
      </c>
      <c r="I224" s="33"/>
      <c r="J224" s="33"/>
      <c r="K224" s="33"/>
      <c r="L224" s="33"/>
      <c r="M224" s="33"/>
      <c r="N224" s="33"/>
      <c r="O224" s="10" t="s">
        <v>15</v>
      </c>
      <c r="P224" s="33"/>
      <c r="Q224" s="33"/>
      <c r="R224" s="33"/>
      <c r="S224" s="33"/>
      <c r="T224" s="33"/>
      <c r="U224" s="33"/>
      <c r="V224" s="33"/>
      <c r="W224" s="33"/>
    </row>
    <row r="225">
      <c r="A225" s="9">
        <v>44410.0</v>
      </c>
      <c r="B225" s="10" t="s">
        <v>15</v>
      </c>
      <c r="C225" s="10" t="s">
        <v>133</v>
      </c>
      <c r="D225" s="10" t="s">
        <v>22</v>
      </c>
      <c r="E225" s="35">
        <v>300.0</v>
      </c>
      <c r="F225" s="10" t="s">
        <v>18</v>
      </c>
      <c r="G225" s="9">
        <v>44411.0</v>
      </c>
      <c r="H225" s="32">
        <f t="shared" si="1"/>
        <v>2</v>
      </c>
      <c r="I225" s="33"/>
      <c r="J225" s="33"/>
      <c r="K225" s="33"/>
      <c r="L225" s="33"/>
      <c r="M225" s="33"/>
      <c r="N225" s="33"/>
      <c r="O225" s="10" t="s">
        <v>15</v>
      </c>
      <c r="P225" s="33"/>
      <c r="Q225" s="33"/>
      <c r="R225" s="33"/>
      <c r="S225" s="33"/>
      <c r="T225" s="33"/>
      <c r="U225" s="33"/>
      <c r="V225" s="33"/>
      <c r="W225" s="33"/>
    </row>
    <row r="226">
      <c r="A226" s="9">
        <v>44410.0</v>
      </c>
      <c r="B226" s="10" t="s">
        <v>15</v>
      </c>
      <c r="C226" s="10" t="s">
        <v>134</v>
      </c>
      <c r="D226" s="10" t="s">
        <v>27</v>
      </c>
      <c r="E226" s="35">
        <v>190.0</v>
      </c>
      <c r="F226" s="10" t="s">
        <v>14</v>
      </c>
      <c r="G226" s="9">
        <v>44411.0</v>
      </c>
      <c r="H226" s="32">
        <f t="shared" si="1"/>
        <v>2</v>
      </c>
      <c r="I226" s="33"/>
      <c r="J226" s="33"/>
      <c r="K226" s="33"/>
      <c r="L226" s="33"/>
      <c r="M226" s="33"/>
      <c r="N226" s="33"/>
      <c r="O226" s="10" t="s">
        <v>15</v>
      </c>
      <c r="P226" s="33"/>
      <c r="Q226" s="33"/>
      <c r="R226" s="33"/>
      <c r="S226" s="33"/>
      <c r="T226" s="33"/>
      <c r="U226" s="33"/>
      <c r="V226" s="33"/>
      <c r="W226" s="33"/>
    </row>
    <row r="227">
      <c r="A227" s="9">
        <v>44410.0</v>
      </c>
      <c r="B227" s="10" t="s">
        <v>15</v>
      </c>
      <c r="C227" s="10" t="s">
        <v>135</v>
      </c>
      <c r="D227" s="10" t="s">
        <v>13</v>
      </c>
      <c r="E227" s="35">
        <v>230.0</v>
      </c>
      <c r="F227" s="10" t="s">
        <v>14</v>
      </c>
      <c r="G227" s="9">
        <v>44411.0</v>
      </c>
      <c r="H227" s="32">
        <f t="shared" si="1"/>
        <v>2</v>
      </c>
      <c r="I227" s="33"/>
      <c r="J227" s="33"/>
      <c r="K227" s="33"/>
      <c r="L227" s="33"/>
      <c r="M227" s="33"/>
      <c r="N227" s="33"/>
      <c r="O227" s="10" t="s">
        <v>15</v>
      </c>
      <c r="P227" s="33"/>
      <c r="Q227" s="33"/>
      <c r="R227" s="33"/>
      <c r="S227" s="33"/>
      <c r="T227" s="33"/>
      <c r="U227" s="33"/>
      <c r="V227" s="33"/>
      <c r="W227" s="33"/>
    </row>
    <row r="228">
      <c r="A228" s="9">
        <v>44410.0</v>
      </c>
      <c r="B228" s="10" t="s">
        <v>15</v>
      </c>
      <c r="C228" s="10" t="s">
        <v>135</v>
      </c>
      <c r="D228" s="10" t="s">
        <v>20</v>
      </c>
      <c r="E228" s="35">
        <v>220.0</v>
      </c>
      <c r="F228" s="10" t="s">
        <v>21</v>
      </c>
      <c r="G228" s="9">
        <v>44411.0</v>
      </c>
      <c r="H228" s="32">
        <f t="shared" si="1"/>
        <v>2</v>
      </c>
      <c r="I228" s="33"/>
      <c r="J228" s="33"/>
      <c r="K228" s="33"/>
      <c r="L228" s="33"/>
      <c r="M228" s="33"/>
      <c r="N228" s="33"/>
      <c r="O228" s="10" t="s">
        <v>15</v>
      </c>
      <c r="P228" s="33"/>
      <c r="Q228" s="33"/>
      <c r="R228" s="33"/>
      <c r="S228" s="33"/>
      <c r="T228" s="33"/>
      <c r="U228" s="33"/>
      <c r="V228" s="33"/>
      <c r="W228" s="33"/>
    </row>
    <row r="229">
      <c r="A229" s="9">
        <v>44410.0</v>
      </c>
      <c r="B229" s="10" t="s">
        <v>15</v>
      </c>
      <c r="C229" s="10">
        <v>1344.0</v>
      </c>
      <c r="D229" s="10" t="s">
        <v>20</v>
      </c>
      <c r="E229" s="35">
        <v>220.0</v>
      </c>
      <c r="F229" s="10" t="s">
        <v>21</v>
      </c>
      <c r="G229" s="9">
        <v>44411.0</v>
      </c>
      <c r="H229" s="32">
        <f t="shared" si="1"/>
        <v>2</v>
      </c>
      <c r="I229" s="33"/>
      <c r="J229" s="33"/>
      <c r="K229" s="33"/>
      <c r="L229" s="33"/>
      <c r="M229" s="33"/>
      <c r="N229" s="33"/>
      <c r="O229" s="10" t="s">
        <v>15</v>
      </c>
      <c r="P229" s="33"/>
      <c r="Q229" s="33"/>
      <c r="R229" s="33"/>
      <c r="S229" s="33"/>
      <c r="T229" s="33"/>
      <c r="U229" s="33"/>
      <c r="V229" s="33"/>
      <c r="W229" s="33"/>
    </row>
    <row r="230">
      <c r="A230" s="9">
        <v>44410.0</v>
      </c>
      <c r="B230" s="10" t="s">
        <v>15</v>
      </c>
      <c r="C230" s="10" t="s">
        <v>136</v>
      </c>
      <c r="D230" s="10" t="s">
        <v>36</v>
      </c>
      <c r="E230" s="35">
        <v>180.0</v>
      </c>
      <c r="F230" s="10" t="s">
        <v>12</v>
      </c>
      <c r="G230" s="9">
        <v>44411.0</v>
      </c>
      <c r="H230" s="32">
        <f t="shared" si="1"/>
        <v>2</v>
      </c>
      <c r="I230" s="33"/>
      <c r="J230" s="33"/>
      <c r="K230" s="33"/>
      <c r="L230" s="33"/>
      <c r="M230" s="33"/>
      <c r="N230" s="33"/>
      <c r="O230" s="10" t="s">
        <v>15</v>
      </c>
      <c r="P230" s="33"/>
      <c r="Q230" s="33"/>
      <c r="R230" s="33"/>
      <c r="S230" s="33"/>
      <c r="T230" s="33"/>
      <c r="U230" s="33"/>
      <c r="V230" s="33"/>
      <c r="W230" s="33"/>
    </row>
    <row r="231">
      <c r="A231" s="9">
        <v>44410.0</v>
      </c>
      <c r="B231" s="10" t="s">
        <v>15</v>
      </c>
      <c r="C231" s="10" t="s">
        <v>137</v>
      </c>
      <c r="D231" s="10" t="s">
        <v>22</v>
      </c>
      <c r="E231" s="35">
        <v>300.0</v>
      </c>
      <c r="F231" s="10" t="s">
        <v>18</v>
      </c>
      <c r="G231" s="9">
        <v>44411.0</v>
      </c>
      <c r="H231" s="32">
        <f t="shared" si="1"/>
        <v>2</v>
      </c>
      <c r="I231" s="33"/>
      <c r="J231" s="33"/>
      <c r="K231" s="33"/>
      <c r="L231" s="33"/>
      <c r="M231" s="33"/>
      <c r="N231" s="33"/>
      <c r="O231" s="10" t="s">
        <v>15</v>
      </c>
      <c r="P231" s="33"/>
      <c r="Q231" s="33"/>
      <c r="R231" s="33"/>
      <c r="S231" s="33"/>
      <c r="T231" s="33"/>
      <c r="U231" s="33"/>
      <c r="V231" s="33"/>
      <c r="W231" s="33"/>
    </row>
    <row r="232">
      <c r="A232" s="9">
        <v>44410.0</v>
      </c>
      <c r="B232" s="10" t="s">
        <v>15</v>
      </c>
      <c r="C232" s="10" t="s">
        <v>138</v>
      </c>
      <c r="D232" s="10" t="s">
        <v>36</v>
      </c>
      <c r="E232" s="35">
        <v>180.0</v>
      </c>
      <c r="F232" s="10" t="s">
        <v>12</v>
      </c>
      <c r="G232" s="9">
        <v>44411.0</v>
      </c>
      <c r="H232" s="32">
        <f t="shared" si="1"/>
        <v>2</v>
      </c>
      <c r="I232" s="33"/>
      <c r="J232" s="33"/>
      <c r="K232" s="33"/>
      <c r="L232" s="33"/>
      <c r="M232" s="33"/>
      <c r="N232" s="33"/>
      <c r="O232" s="10" t="s">
        <v>15</v>
      </c>
      <c r="P232" s="33"/>
      <c r="Q232" s="33"/>
      <c r="R232" s="33"/>
      <c r="S232" s="33"/>
      <c r="T232" s="33"/>
      <c r="U232" s="33"/>
      <c r="V232" s="33"/>
      <c r="W232" s="33"/>
    </row>
    <row r="233">
      <c r="A233" s="9">
        <v>44410.0</v>
      </c>
      <c r="B233" s="10" t="s">
        <v>15</v>
      </c>
      <c r="C233" s="10" t="s">
        <v>138</v>
      </c>
      <c r="D233" s="10" t="s">
        <v>30</v>
      </c>
      <c r="E233" s="35">
        <v>100.0</v>
      </c>
      <c r="F233" s="10" t="s">
        <v>31</v>
      </c>
      <c r="G233" s="9">
        <v>44411.0</v>
      </c>
      <c r="H233" s="32">
        <f t="shared" si="1"/>
        <v>2</v>
      </c>
      <c r="I233" s="33"/>
      <c r="J233" s="33"/>
      <c r="K233" s="33"/>
      <c r="L233" s="33"/>
      <c r="M233" s="33"/>
      <c r="N233" s="33"/>
      <c r="O233" s="10" t="s">
        <v>15</v>
      </c>
      <c r="P233" s="33"/>
      <c r="Q233" s="33"/>
      <c r="R233" s="33"/>
      <c r="S233" s="33"/>
      <c r="T233" s="33"/>
      <c r="U233" s="33"/>
      <c r="V233" s="33"/>
      <c r="W233" s="33"/>
    </row>
    <row r="234">
      <c r="A234" s="9">
        <v>44410.0</v>
      </c>
      <c r="B234" s="10" t="s">
        <v>15</v>
      </c>
      <c r="C234" s="10" t="s">
        <v>139</v>
      </c>
      <c r="D234" s="10" t="s">
        <v>27</v>
      </c>
      <c r="E234" s="35">
        <v>190.0</v>
      </c>
      <c r="F234" s="10" t="s">
        <v>14</v>
      </c>
      <c r="G234" s="9">
        <v>44411.0</v>
      </c>
      <c r="H234" s="32">
        <f t="shared" si="1"/>
        <v>2</v>
      </c>
      <c r="I234" s="33"/>
      <c r="J234" s="33"/>
      <c r="K234" s="33"/>
      <c r="L234" s="33"/>
      <c r="M234" s="33"/>
      <c r="N234" s="33"/>
      <c r="O234" s="10" t="s">
        <v>15</v>
      </c>
      <c r="P234" s="33"/>
      <c r="Q234" s="33"/>
      <c r="R234" s="33"/>
      <c r="S234" s="33"/>
      <c r="T234" s="33"/>
      <c r="U234" s="33"/>
      <c r="V234" s="33"/>
      <c r="W234" s="33"/>
    </row>
    <row r="235">
      <c r="A235" s="9">
        <v>44410.0</v>
      </c>
      <c r="B235" s="10" t="s">
        <v>15</v>
      </c>
      <c r="C235" s="10" t="s">
        <v>139</v>
      </c>
      <c r="D235" s="10" t="s">
        <v>11</v>
      </c>
      <c r="E235" s="35">
        <v>160.0</v>
      </c>
      <c r="F235" s="10" t="s">
        <v>12</v>
      </c>
      <c r="G235" s="9">
        <v>44411.0</v>
      </c>
      <c r="H235" s="32">
        <f t="shared" si="1"/>
        <v>2</v>
      </c>
      <c r="I235" s="33"/>
      <c r="J235" s="33"/>
      <c r="K235" s="33"/>
      <c r="L235" s="33"/>
      <c r="M235" s="33"/>
      <c r="N235" s="33"/>
      <c r="O235" s="10" t="s">
        <v>15</v>
      </c>
      <c r="P235" s="33"/>
      <c r="Q235" s="33"/>
      <c r="R235" s="33"/>
      <c r="S235" s="33"/>
      <c r="T235" s="33"/>
      <c r="U235" s="33"/>
      <c r="V235" s="33"/>
      <c r="W235" s="33"/>
    </row>
    <row r="236">
      <c r="A236" s="9">
        <v>44410.0</v>
      </c>
      <c r="B236" s="10" t="s">
        <v>15</v>
      </c>
      <c r="C236" s="10" t="s">
        <v>140</v>
      </c>
      <c r="D236" s="10" t="s">
        <v>22</v>
      </c>
      <c r="E236" s="35">
        <v>300.0</v>
      </c>
      <c r="F236" s="10" t="s">
        <v>18</v>
      </c>
      <c r="G236" s="9">
        <v>44411.0</v>
      </c>
      <c r="H236" s="32">
        <f t="shared" si="1"/>
        <v>2</v>
      </c>
      <c r="I236" s="33"/>
      <c r="J236" s="33"/>
      <c r="K236" s="33"/>
      <c r="L236" s="33"/>
      <c r="M236" s="33"/>
      <c r="N236" s="33"/>
      <c r="O236" s="10" t="s">
        <v>15</v>
      </c>
      <c r="P236" s="33"/>
      <c r="Q236" s="33"/>
      <c r="R236" s="33"/>
      <c r="S236" s="33"/>
      <c r="T236" s="33"/>
      <c r="U236" s="33"/>
      <c r="V236" s="33"/>
      <c r="W236" s="33"/>
    </row>
    <row r="237">
      <c r="A237" s="9">
        <v>44410.0</v>
      </c>
      <c r="B237" s="10" t="s">
        <v>16</v>
      </c>
      <c r="C237" s="10" t="s">
        <v>141</v>
      </c>
      <c r="D237" s="10" t="s">
        <v>20</v>
      </c>
      <c r="E237" s="35">
        <v>220.0</v>
      </c>
      <c r="F237" s="10" t="s">
        <v>21</v>
      </c>
      <c r="G237" s="9">
        <v>44411.0</v>
      </c>
      <c r="H237" s="32">
        <f t="shared" si="1"/>
        <v>2</v>
      </c>
      <c r="I237" s="33"/>
      <c r="J237" s="33"/>
      <c r="K237" s="33"/>
      <c r="L237" s="33"/>
      <c r="M237" s="33"/>
      <c r="N237" s="33"/>
      <c r="O237" s="10" t="s">
        <v>16</v>
      </c>
      <c r="P237" s="33"/>
      <c r="Q237" s="33"/>
      <c r="R237" s="33"/>
      <c r="S237" s="33"/>
      <c r="T237" s="33"/>
      <c r="U237" s="33"/>
      <c r="V237" s="33"/>
      <c r="W237" s="33"/>
    </row>
    <row r="238">
      <c r="A238" s="9">
        <v>44410.0</v>
      </c>
      <c r="B238" s="10" t="s">
        <v>16</v>
      </c>
      <c r="C238" s="10" t="s">
        <v>141</v>
      </c>
      <c r="D238" s="10" t="s">
        <v>22</v>
      </c>
      <c r="E238" s="35">
        <v>300.0</v>
      </c>
      <c r="F238" s="10" t="s">
        <v>18</v>
      </c>
      <c r="G238" s="9">
        <v>44411.0</v>
      </c>
      <c r="H238" s="32">
        <f t="shared" si="1"/>
        <v>2</v>
      </c>
      <c r="I238" s="33"/>
      <c r="J238" s="33"/>
      <c r="K238" s="33"/>
      <c r="L238" s="33"/>
      <c r="M238" s="33"/>
      <c r="N238" s="33"/>
      <c r="O238" s="10" t="s">
        <v>16</v>
      </c>
      <c r="P238" s="33"/>
      <c r="Q238" s="33"/>
      <c r="R238" s="33"/>
      <c r="S238" s="33"/>
      <c r="T238" s="33"/>
      <c r="U238" s="33"/>
      <c r="V238" s="33"/>
      <c r="W238" s="33"/>
    </row>
    <row r="239">
      <c r="A239" s="9">
        <v>44410.0</v>
      </c>
      <c r="B239" s="10" t="s">
        <v>16</v>
      </c>
      <c r="C239" s="10">
        <v>2543.0</v>
      </c>
      <c r="D239" s="10" t="s">
        <v>17</v>
      </c>
      <c r="E239" s="35">
        <v>320.0</v>
      </c>
      <c r="F239" s="10" t="s">
        <v>18</v>
      </c>
      <c r="G239" s="9">
        <v>44411.0</v>
      </c>
      <c r="H239" s="32">
        <f t="shared" si="1"/>
        <v>2</v>
      </c>
      <c r="I239" s="33"/>
      <c r="J239" s="33"/>
      <c r="K239" s="33"/>
      <c r="L239" s="33"/>
      <c r="M239" s="33"/>
      <c r="N239" s="33"/>
      <c r="O239" s="10" t="s">
        <v>16</v>
      </c>
      <c r="P239" s="33"/>
      <c r="Q239" s="33"/>
      <c r="R239" s="33"/>
      <c r="S239" s="33"/>
      <c r="T239" s="33"/>
      <c r="U239" s="33"/>
      <c r="V239" s="33"/>
      <c r="W239" s="33"/>
    </row>
    <row r="240">
      <c r="A240" s="9">
        <v>44410.0</v>
      </c>
      <c r="B240" s="10" t="s">
        <v>16</v>
      </c>
      <c r="C240" s="10" t="s">
        <v>142</v>
      </c>
      <c r="D240" s="10" t="s">
        <v>20</v>
      </c>
      <c r="E240" s="35">
        <v>220.0</v>
      </c>
      <c r="F240" s="10" t="s">
        <v>21</v>
      </c>
      <c r="G240" s="9">
        <v>44411.0</v>
      </c>
      <c r="H240" s="32">
        <f t="shared" si="1"/>
        <v>2</v>
      </c>
      <c r="I240" s="33"/>
      <c r="J240" s="33"/>
      <c r="K240" s="33"/>
      <c r="L240" s="33"/>
      <c r="M240" s="33"/>
      <c r="N240" s="33"/>
      <c r="O240" s="10" t="s">
        <v>16</v>
      </c>
      <c r="P240" s="33"/>
      <c r="Q240" s="33"/>
      <c r="R240" s="33"/>
      <c r="S240" s="33"/>
      <c r="T240" s="33"/>
      <c r="U240" s="33"/>
      <c r="V240" s="33"/>
      <c r="W240" s="33"/>
    </row>
    <row r="241">
      <c r="A241" s="9">
        <v>44410.0</v>
      </c>
      <c r="B241" s="10" t="s">
        <v>16</v>
      </c>
      <c r="C241" s="10" t="s">
        <v>142</v>
      </c>
      <c r="D241" s="10" t="s">
        <v>22</v>
      </c>
      <c r="E241" s="35">
        <v>300.0</v>
      </c>
      <c r="F241" s="10" t="s">
        <v>18</v>
      </c>
      <c r="G241" s="9">
        <v>44411.0</v>
      </c>
      <c r="H241" s="32">
        <f t="shared" si="1"/>
        <v>2</v>
      </c>
      <c r="I241" s="33"/>
      <c r="J241" s="33"/>
      <c r="K241" s="33"/>
      <c r="L241" s="33"/>
      <c r="M241" s="33"/>
      <c r="N241" s="33"/>
      <c r="O241" s="10" t="s">
        <v>16</v>
      </c>
      <c r="P241" s="33"/>
      <c r="Q241" s="33"/>
      <c r="R241" s="33"/>
      <c r="S241" s="33"/>
      <c r="T241" s="33"/>
      <c r="U241" s="33"/>
      <c r="V241" s="33"/>
      <c r="W241" s="33"/>
    </row>
    <row r="242">
      <c r="A242" s="9">
        <v>44410.0</v>
      </c>
      <c r="B242" s="10" t="s">
        <v>16</v>
      </c>
      <c r="C242" s="10" t="s">
        <v>143</v>
      </c>
      <c r="D242" s="10" t="s">
        <v>20</v>
      </c>
      <c r="E242" s="35">
        <v>220.0</v>
      </c>
      <c r="F242" s="10" t="s">
        <v>21</v>
      </c>
      <c r="G242" s="9">
        <v>44411.0</v>
      </c>
      <c r="H242" s="32">
        <f t="shared" si="1"/>
        <v>2</v>
      </c>
      <c r="I242" s="33"/>
      <c r="J242" s="33"/>
      <c r="K242" s="33"/>
      <c r="L242" s="33"/>
      <c r="M242" s="33"/>
      <c r="N242" s="33"/>
      <c r="O242" s="10" t="s">
        <v>16</v>
      </c>
      <c r="P242" s="33"/>
      <c r="Q242" s="33"/>
      <c r="R242" s="33"/>
      <c r="S242" s="33"/>
      <c r="T242" s="33"/>
      <c r="U242" s="33"/>
      <c r="V242" s="33"/>
      <c r="W242" s="33"/>
    </row>
    <row r="243">
      <c r="A243" s="9">
        <v>44410.0</v>
      </c>
      <c r="B243" s="10" t="s">
        <v>16</v>
      </c>
      <c r="C243" s="10">
        <v>4143.0</v>
      </c>
      <c r="D243" s="10" t="s">
        <v>20</v>
      </c>
      <c r="E243" s="35">
        <v>220.0</v>
      </c>
      <c r="F243" s="10" t="s">
        <v>21</v>
      </c>
      <c r="G243" s="9">
        <v>44411.0</v>
      </c>
      <c r="H243" s="32">
        <f t="shared" si="1"/>
        <v>2</v>
      </c>
      <c r="I243" s="33"/>
      <c r="J243" s="33"/>
      <c r="K243" s="33"/>
      <c r="L243" s="33"/>
      <c r="M243" s="33"/>
      <c r="N243" s="33"/>
      <c r="O243" s="10" t="s">
        <v>16</v>
      </c>
      <c r="P243" s="33"/>
      <c r="Q243" s="33"/>
      <c r="R243" s="33"/>
      <c r="S243" s="33"/>
      <c r="T243" s="33"/>
      <c r="U243" s="33"/>
      <c r="V243" s="33"/>
      <c r="W243" s="33"/>
    </row>
    <row r="244">
      <c r="A244" s="9">
        <v>44410.0</v>
      </c>
      <c r="B244" s="10" t="s">
        <v>16</v>
      </c>
      <c r="C244" s="10">
        <v>4841.0</v>
      </c>
      <c r="D244" s="10" t="s">
        <v>19</v>
      </c>
      <c r="E244" s="35">
        <v>80.0</v>
      </c>
      <c r="F244" s="10" t="s">
        <v>14</v>
      </c>
      <c r="G244" s="9">
        <v>44411.0</v>
      </c>
      <c r="H244" s="32">
        <f t="shared" si="1"/>
        <v>2</v>
      </c>
      <c r="I244" s="33"/>
      <c r="J244" s="33"/>
      <c r="K244" s="33"/>
      <c r="L244" s="33"/>
      <c r="M244" s="33"/>
      <c r="N244" s="33"/>
      <c r="O244" s="10" t="s">
        <v>16</v>
      </c>
      <c r="P244" s="33"/>
      <c r="Q244" s="33"/>
      <c r="R244" s="33"/>
      <c r="S244" s="33"/>
      <c r="T244" s="33"/>
      <c r="U244" s="33"/>
      <c r="V244" s="33"/>
      <c r="W244" s="33"/>
    </row>
    <row r="245">
      <c r="A245" s="9">
        <v>44410.0</v>
      </c>
      <c r="B245" s="10" t="s">
        <v>16</v>
      </c>
      <c r="C245" s="10" t="s">
        <v>144</v>
      </c>
      <c r="D245" s="10" t="s">
        <v>22</v>
      </c>
      <c r="E245" s="35">
        <v>300.0</v>
      </c>
      <c r="F245" s="10" t="s">
        <v>18</v>
      </c>
      <c r="G245" s="9">
        <v>44411.0</v>
      </c>
      <c r="H245" s="32">
        <f t="shared" si="1"/>
        <v>2</v>
      </c>
      <c r="I245" s="33"/>
      <c r="J245" s="33"/>
      <c r="K245" s="33"/>
      <c r="L245" s="33"/>
      <c r="M245" s="33"/>
      <c r="N245" s="33"/>
      <c r="O245" s="10" t="s">
        <v>16</v>
      </c>
      <c r="P245" s="33"/>
      <c r="Q245" s="33"/>
      <c r="R245" s="33"/>
      <c r="S245" s="33"/>
      <c r="T245" s="33"/>
      <c r="U245" s="33"/>
      <c r="V245" s="33"/>
      <c r="W245" s="33"/>
    </row>
    <row r="246">
      <c r="A246" s="9">
        <v>44410.0</v>
      </c>
      <c r="B246" s="10" t="s">
        <v>16</v>
      </c>
      <c r="C246" s="10" t="s">
        <v>145</v>
      </c>
      <c r="D246" s="10" t="s">
        <v>20</v>
      </c>
      <c r="E246" s="35">
        <v>220.0</v>
      </c>
      <c r="F246" s="10" t="s">
        <v>21</v>
      </c>
      <c r="G246" s="9">
        <v>44411.0</v>
      </c>
      <c r="H246" s="32">
        <f t="shared" si="1"/>
        <v>2</v>
      </c>
      <c r="I246" s="33"/>
      <c r="J246" s="33"/>
      <c r="K246" s="33"/>
      <c r="L246" s="33"/>
      <c r="M246" s="33"/>
      <c r="N246" s="33"/>
      <c r="O246" s="10" t="s">
        <v>16</v>
      </c>
      <c r="P246" s="33"/>
      <c r="Q246" s="33"/>
      <c r="R246" s="33"/>
      <c r="S246" s="33"/>
      <c r="T246" s="33"/>
      <c r="U246" s="33"/>
      <c r="V246" s="33"/>
      <c r="W246" s="33"/>
    </row>
    <row r="247">
      <c r="A247" s="9">
        <v>44410.0</v>
      </c>
      <c r="B247" s="10" t="s">
        <v>16</v>
      </c>
      <c r="C247" s="10">
        <v>6141.0</v>
      </c>
      <c r="D247" s="10" t="s">
        <v>22</v>
      </c>
      <c r="E247" s="35">
        <v>300.0</v>
      </c>
      <c r="F247" s="10" t="s">
        <v>18</v>
      </c>
      <c r="G247" s="9">
        <v>44411.0</v>
      </c>
      <c r="H247" s="32">
        <f t="shared" si="1"/>
        <v>2</v>
      </c>
      <c r="I247" s="33"/>
      <c r="J247" s="33"/>
      <c r="K247" s="33"/>
      <c r="L247" s="33"/>
      <c r="M247" s="33"/>
      <c r="N247" s="33"/>
      <c r="O247" s="10" t="s">
        <v>16</v>
      </c>
      <c r="P247" s="33"/>
      <c r="Q247" s="33"/>
      <c r="R247" s="33"/>
      <c r="S247" s="33"/>
      <c r="T247" s="33"/>
      <c r="U247" s="33"/>
      <c r="V247" s="33"/>
      <c r="W247" s="33"/>
    </row>
    <row r="248">
      <c r="A248" s="9">
        <v>44410.0</v>
      </c>
      <c r="B248" s="10" t="s">
        <v>16</v>
      </c>
      <c r="C248" s="10">
        <v>1945.0</v>
      </c>
      <c r="D248" s="10" t="s">
        <v>17</v>
      </c>
      <c r="E248" s="35">
        <v>320.0</v>
      </c>
      <c r="F248" s="10" t="s">
        <v>18</v>
      </c>
      <c r="G248" s="9">
        <v>44411.0</v>
      </c>
      <c r="H248" s="32">
        <f t="shared" si="1"/>
        <v>2</v>
      </c>
      <c r="I248" s="33"/>
      <c r="J248" s="33"/>
      <c r="K248" s="33"/>
      <c r="L248" s="33"/>
      <c r="M248" s="33"/>
      <c r="N248" s="33"/>
      <c r="O248" s="10" t="s">
        <v>16</v>
      </c>
      <c r="P248" s="33"/>
      <c r="Q248" s="33"/>
      <c r="R248" s="33"/>
      <c r="S248" s="33"/>
      <c r="T248" s="33"/>
      <c r="U248" s="33"/>
      <c r="V248" s="33"/>
      <c r="W248" s="33"/>
    </row>
    <row r="249">
      <c r="A249" s="9">
        <v>44410.0</v>
      </c>
      <c r="B249" s="10" t="s">
        <v>16</v>
      </c>
      <c r="C249" s="10" t="s">
        <v>146</v>
      </c>
      <c r="D249" s="10" t="s">
        <v>22</v>
      </c>
      <c r="E249" s="35">
        <v>300.0</v>
      </c>
      <c r="F249" s="10" t="s">
        <v>18</v>
      </c>
      <c r="G249" s="9">
        <v>44411.0</v>
      </c>
      <c r="H249" s="32">
        <f t="shared" si="1"/>
        <v>2</v>
      </c>
      <c r="I249" s="33"/>
      <c r="J249" s="33"/>
      <c r="K249" s="33"/>
      <c r="L249" s="33"/>
      <c r="M249" s="33"/>
      <c r="N249" s="33"/>
      <c r="O249" s="10" t="s">
        <v>16</v>
      </c>
      <c r="P249" s="33"/>
      <c r="Q249" s="33"/>
      <c r="R249" s="33"/>
      <c r="S249" s="33"/>
      <c r="T249" s="33"/>
      <c r="U249" s="33"/>
      <c r="V249" s="33"/>
      <c r="W249" s="33"/>
    </row>
    <row r="250">
      <c r="A250" s="9">
        <v>44410.0</v>
      </c>
      <c r="B250" s="10" t="s">
        <v>16</v>
      </c>
      <c r="C250" s="10" t="s">
        <v>147</v>
      </c>
      <c r="D250" s="10" t="s">
        <v>20</v>
      </c>
      <c r="E250" s="35">
        <v>220.0</v>
      </c>
      <c r="F250" s="10" t="s">
        <v>21</v>
      </c>
      <c r="G250" s="9">
        <v>44411.0</v>
      </c>
      <c r="H250" s="32">
        <f t="shared" si="1"/>
        <v>2</v>
      </c>
      <c r="I250" s="33"/>
      <c r="J250" s="33"/>
      <c r="K250" s="33"/>
      <c r="L250" s="33"/>
      <c r="M250" s="33"/>
      <c r="N250" s="33"/>
      <c r="O250" s="10" t="s">
        <v>16</v>
      </c>
      <c r="P250" s="33"/>
      <c r="Q250" s="33"/>
      <c r="R250" s="33"/>
      <c r="S250" s="33"/>
      <c r="T250" s="33"/>
      <c r="U250" s="33"/>
      <c r="V250" s="33"/>
      <c r="W250" s="33"/>
    </row>
    <row r="251">
      <c r="A251" s="9">
        <v>44410.0</v>
      </c>
      <c r="B251" s="10" t="s">
        <v>16</v>
      </c>
      <c r="C251" s="10" t="s">
        <v>67</v>
      </c>
      <c r="D251" s="10" t="s">
        <v>22</v>
      </c>
      <c r="E251" s="35">
        <v>300.0</v>
      </c>
      <c r="F251" s="10" t="s">
        <v>18</v>
      </c>
      <c r="G251" s="9">
        <v>44411.0</v>
      </c>
      <c r="H251" s="32">
        <f t="shared" si="1"/>
        <v>2</v>
      </c>
      <c r="I251" s="33"/>
      <c r="J251" s="33"/>
      <c r="K251" s="33"/>
      <c r="L251" s="33"/>
      <c r="M251" s="33"/>
      <c r="N251" s="33"/>
      <c r="O251" s="10" t="s">
        <v>16</v>
      </c>
      <c r="P251" s="33"/>
      <c r="Q251" s="33"/>
      <c r="R251" s="33"/>
      <c r="S251" s="33"/>
      <c r="T251" s="33"/>
      <c r="U251" s="33"/>
      <c r="V251" s="33"/>
      <c r="W251" s="33"/>
    </row>
    <row r="252">
      <c r="A252" s="9">
        <v>44410.0</v>
      </c>
      <c r="B252" s="10" t="s">
        <v>69</v>
      </c>
      <c r="C252" s="10" t="s">
        <v>70</v>
      </c>
      <c r="D252" s="10" t="s">
        <v>22</v>
      </c>
      <c r="E252" s="35">
        <v>300.0</v>
      </c>
      <c r="F252" s="10" t="s">
        <v>18</v>
      </c>
      <c r="G252" s="9">
        <v>44411.0</v>
      </c>
      <c r="H252" s="32">
        <f t="shared" si="1"/>
        <v>2</v>
      </c>
      <c r="I252" s="33"/>
      <c r="J252" s="33"/>
      <c r="K252" s="33"/>
      <c r="L252" s="33"/>
      <c r="M252" s="33"/>
      <c r="N252" s="33"/>
      <c r="O252" s="10" t="s">
        <v>69</v>
      </c>
      <c r="P252" s="33"/>
      <c r="Q252" s="33"/>
      <c r="R252" s="33"/>
      <c r="S252" s="33"/>
      <c r="T252" s="33"/>
      <c r="U252" s="33"/>
      <c r="V252" s="33"/>
      <c r="W252" s="33"/>
    </row>
    <row r="253">
      <c r="A253" s="9">
        <v>44410.0</v>
      </c>
      <c r="B253" s="10" t="s">
        <v>69</v>
      </c>
      <c r="C253" s="10" t="s">
        <v>71</v>
      </c>
      <c r="D253" s="10" t="s">
        <v>11</v>
      </c>
      <c r="E253" s="35">
        <v>160.0</v>
      </c>
      <c r="F253" s="10" t="s">
        <v>12</v>
      </c>
      <c r="G253" s="9">
        <v>44411.0</v>
      </c>
      <c r="H253" s="32">
        <f t="shared" si="1"/>
        <v>2</v>
      </c>
      <c r="I253" s="33"/>
      <c r="J253" s="33"/>
      <c r="K253" s="33"/>
      <c r="L253" s="33"/>
      <c r="M253" s="33"/>
      <c r="N253" s="33"/>
      <c r="O253" s="10" t="s">
        <v>69</v>
      </c>
      <c r="P253" s="33"/>
      <c r="Q253" s="33"/>
      <c r="R253" s="33"/>
      <c r="S253" s="33"/>
      <c r="T253" s="33"/>
      <c r="U253" s="33"/>
      <c r="V253" s="33"/>
      <c r="W253" s="33"/>
    </row>
    <row r="254">
      <c r="A254" s="9">
        <v>44410.0</v>
      </c>
      <c r="B254" s="10" t="s">
        <v>69</v>
      </c>
      <c r="C254" s="10" t="s">
        <v>72</v>
      </c>
      <c r="D254" s="10" t="s">
        <v>36</v>
      </c>
      <c r="E254" s="35">
        <v>180.0</v>
      </c>
      <c r="F254" s="10" t="s">
        <v>12</v>
      </c>
      <c r="G254" s="9">
        <v>44411.0</v>
      </c>
      <c r="H254" s="32">
        <f t="shared" si="1"/>
        <v>2</v>
      </c>
      <c r="I254" s="33"/>
      <c r="J254" s="33"/>
      <c r="K254" s="33"/>
      <c r="L254" s="33"/>
      <c r="M254" s="33"/>
      <c r="N254" s="33"/>
      <c r="O254" s="10" t="s">
        <v>69</v>
      </c>
      <c r="P254" s="33"/>
      <c r="Q254" s="33"/>
      <c r="R254" s="33"/>
      <c r="S254" s="33"/>
      <c r="T254" s="33"/>
      <c r="U254" s="33"/>
      <c r="V254" s="33"/>
      <c r="W254" s="33"/>
    </row>
    <row r="255">
      <c r="A255" s="9">
        <v>44410.0</v>
      </c>
      <c r="B255" s="10" t="s">
        <v>69</v>
      </c>
      <c r="C255" s="10" t="s">
        <v>73</v>
      </c>
      <c r="D255" s="10" t="s">
        <v>13</v>
      </c>
      <c r="E255" s="35">
        <v>230.0</v>
      </c>
      <c r="F255" s="10" t="s">
        <v>14</v>
      </c>
      <c r="G255" s="9">
        <v>44411.0</v>
      </c>
      <c r="H255" s="32">
        <f t="shared" si="1"/>
        <v>2</v>
      </c>
      <c r="I255" s="33"/>
      <c r="J255" s="33"/>
      <c r="K255" s="33"/>
      <c r="L255" s="33"/>
      <c r="M255" s="33"/>
      <c r="N255" s="33"/>
      <c r="O255" s="10" t="s">
        <v>69</v>
      </c>
      <c r="P255" s="33"/>
      <c r="Q255" s="33"/>
      <c r="R255" s="33"/>
      <c r="S255" s="33"/>
      <c r="T255" s="33"/>
      <c r="U255" s="33"/>
      <c r="V255" s="33"/>
      <c r="W255" s="33"/>
    </row>
    <row r="256">
      <c r="A256" s="9">
        <v>44410.0</v>
      </c>
      <c r="B256" s="10" t="s">
        <v>69</v>
      </c>
      <c r="C256" s="10" t="s">
        <v>74</v>
      </c>
      <c r="D256" s="10" t="s">
        <v>20</v>
      </c>
      <c r="E256" s="35">
        <v>220.0</v>
      </c>
      <c r="F256" s="10" t="s">
        <v>21</v>
      </c>
      <c r="G256" s="9">
        <v>44411.0</v>
      </c>
      <c r="H256" s="32">
        <f t="shared" si="1"/>
        <v>2</v>
      </c>
      <c r="I256" s="33"/>
      <c r="J256" s="33"/>
      <c r="K256" s="33"/>
      <c r="L256" s="33"/>
      <c r="M256" s="33"/>
      <c r="N256" s="33"/>
      <c r="O256" s="10" t="s">
        <v>69</v>
      </c>
      <c r="P256" s="33"/>
      <c r="Q256" s="33"/>
      <c r="R256" s="33"/>
      <c r="S256" s="33"/>
      <c r="T256" s="33"/>
      <c r="U256" s="33"/>
      <c r="V256" s="33"/>
      <c r="W256" s="33"/>
    </row>
    <row r="257">
      <c r="A257" s="9">
        <v>44410.0</v>
      </c>
      <c r="B257" s="10" t="s">
        <v>69</v>
      </c>
      <c r="C257" s="10">
        <v>2340.0</v>
      </c>
      <c r="D257" s="10" t="s">
        <v>27</v>
      </c>
      <c r="E257" s="35">
        <v>190.0</v>
      </c>
      <c r="F257" s="10" t="s">
        <v>14</v>
      </c>
      <c r="G257" s="9">
        <v>44411.0</v>
      </c>
      <c r="H257" s="32">
        <f t="shared" si="1"/>
        <v>2</v>
      </c>
      <c r="I257" s="33"/>
      <c r="J257" s="33"/>
      <c r="K257" s="33"/>
      <c r="L257" s="33"/>
      <c r="M257" s="33"/>
      <c r="N257" s="33"/>
      <c r="O257" s="10" t="s">
        <v>69</v>
      </c>
      <c r="P257" s="33"/>
      <c r="Q257" s="33"/>
      <c r="R257" s="33"/>
      <c r="S257" s="33"/>
      <c r="T257" s="33"/>
      <c r="U257" s="33"/>
      <c r="V257" s="33"/>
      <c r="W257" s="33"/>
    </row>
    <row r="258">
      <c r="A258" s="9">
        <v>44410.0</v>
      </c>
      <c r="B258" s="10" t="s">
        <v>69</v>
      </c>
      <c r="C258" s="10">
        <v>2440.0</v>
      </c>
      <c r="D258" s="10" t="s">
        <v>17</v>
      </c>
      <c r="E258" s="35">
        <v>320.0</v>
      </c>
      <c r="F258" s="10" t="s">
        <v>18</v>
      </c>
      <c r="G258" s="9">
        <v>44411.0</v>
      </c>
      <c r="H258" s="32">
        <f t="shared" si="1"/>
        <v>2</v>
      </c>
      <c r="I258" s="33"/>
      <c r="J258" s="33"/>
      <c r="K258" s="33"/>
      <c r="L258" s="33"/>
      <c r="M258" s="33"/>
      <c r="N258" s="33"/>
      <c r="O258" s="10" t="s">
        <v>69</v>
      </c>
      <c r="P258" s="33"/>
      <c r="Q258" s="33"/>
      <c r="R258" s="33"/>
      <c r="S258" s="33"/>
      <c r="T258" s="33"/>
      <c r="U258" s="33"/>
      <c r="V258" s="33"/>
      <c r="W258" s="33"/>
    </row>
    <row r="259">
      <c r="A259" s="9">
        <v>44410.0</v>
      </c>
      <c r="B259" s="10" t="s">
        <v>69</v>
      </c>
      <c r="C259" s="10">
        <v>7447.0</v>
      </c>
      <c r="D259" s="10" t="s">
        <v>11</v>
      </c>
      <c r="E259" s="35">
        <v>160.0</v>
      </c>
      <c r="F259" s="10" t="s">
        <v>12</v>
      </c>
      <c r="G259" s="9">
        <v>44411.0</v>
      </c>
      <c r="H259" s="32">
        <f t="shared" si="1"/>
        <v>2</v>
      </c>
      <c r="I259" s="33"/>
      <c r="J259" s="33"/>
      <c r="K259" s="33"/>
      <c r="L259" s="33"/>
      <c r="M259" s="33"/>
      <c r="N259" s="33"/>
      <c r="O259" s="10" t="s">
        <v>69</v>
      </c>
      <c r="P259" s="33"/>
      <c r="Q259" s="33"/>
      <c r="R259" s="33"/>
      <c r="S259" s="33"/>
      <c r="T259" s="33"/>
      <c r="U259" s="33"/>
      <c r="V259" s="33"/>
      <c r="W259" s="33"/>
    </row>
    <row r="260">
      <c r="A260" s="9">
        <v>44410.0</v>
      </c>
      <c r="B260" s="10" t="s">
        <v>69</v>
      </c>
      <c r="C260" s="10">
        <v>5649.0</v>
      </c>
      <c r="D260" s="10" t="s">
        <v>30</v>
      </c>
      <c r="E260" s="35">
        <v>100.0</v>
      </c>
      <c r="F260" s="10" t="s">
        <v>31</v>
      </c>
      <c r="G260" s="9">
        <v>44411.0</v>
      </c>
      <c r="H260" s="32">
        <f t="shared" si="1"/>
        <v>2</v>
      </c>
      <c r="I260" s="33"/>
      <c r="J260" s="33"/>
      <c r="K260" s="33"/>
      <c r="L260" s="33"/>
      <c r="M260" s="33"/>
      <c r="N260" s="33"/>
      <c r="O260" s="10" t="s">
        <v>69</v>
      </c>
      <c r="P260" s="33"/>
      <c r="Q260" s="33"/>
      <c r="R260" s="33"/>
      <c r="S260" s="33"/>
      <c r="T260" s="33"/>
      <c r="U260" s="33"/>
      <c r="V260" s="33"/>
      <c r="W260" s="33"/>
    </row>
    <row r="261">
      <c r="A261" s="9">
        <v>44410.0</v>
      </c>
      <c r="B261" s="10" t="s">
        <v>69</v>
      </c>
      <c r="C261" s="10" t="s">
        <v>148</v>
      </c>
      <c r="D261" s="10" t="s">
        <v>20</v>
      </c>
      <c r="E261" s="35">
        <v>220.0</v>
      </c>
      <c r="F261" s="10" t="s">
        <v>21</v>
      </c>
      <c r="G261" s="9">
        <v>44411.0</v>
      </c>
      <c r="H261" s="32">
        <f t="shared" si="1"/>
        <v>2</v>
      </c>
      <c r="I261" s="33"/>
      <c r="J261" s="33"/>
      <c r="K261" s="33"/>
      <c r="L261" s="33"/>
      <c r="M261" s="33"/>
      <c r="N261" s="33"/>
      <c r="O261" s="10" t="s">
        <v>69</v>
      </c>
      <c r="P261" s="33"/>
      <c r="Q261" s="33"/>
      <c r="R261" s="33"/>
      <c r="S261" s="33"/>
      <c r="T261" s="33"/>
      <c r="U261" s="33"/>
      <c r="V261" s="33"/>
      <c r="W261" s="33"/>
    </row>
    <row r="262">
      <c r="A262" s="9">
        <v>44410.0</v>
      </c>
      <c r="B262" s="10" t="s">
        <v>69</v>
      </c>
      <c r="C262" s="10">
        <v>9045.0</v>
      </c>
      <c r="D262" s="10" t="s">
        <v>13</v>
      </c>
      <c r="E262" s="35">
        <v>230.0</v>
      </c>
      <c r="F262" s="10" t="s">
        <v>14</v>
      </c>
      <c r="G262" s="9">
        <v>44411.0</v>
      </c>
      <c r="H262" s="32">
        <f t="shared" si="1"/>
        <v>2</v>
      </c>
      <c r="I262" s="33"/>
      <c r="J262" s="33"/>
      <c r="K262" s="33"/>
      <c r="L262" s="33"/>
      <c r="M262" s="33"/>
      <c r="N262" s="33"/>
      <c r="O262" s="10" t="s">
        <v>69</v>
      </c>
      <c r="P262" s="33"/>
      <c r="Q262" s="33"/>
      <c r="R262" s="33"/>
      <c r="S262" s="33"/>
      <c r="T262" s="33"/>
      <c r="U262" s="33"/>
      <c r="V262" s="33"/>
      <c r="W262" s="33"/>
    </row>
    <row r="263">
      <c r="A263" s="9">
        <v>44410.0</v>
      </c>
      <c r="B263" s="10" t="s">
        <v>69</v>
      </c>
      <c r="C263" s="10" t="s">
        <v>75</v>
      </c>
      <c r="D263" s="10" t="s">
        <v>22</v>
      </c>
      <c r="E263" s="35">
        <v>300.0</v>
      </c>
      <c r="F263" s="10" t="s">
        <v>18</v>
      </c>
      <c r="G263" s="9">
        <v>44411.0</v>
      </c>
      <c r="H263" s="32">
        <f t="shared" si="1"/>
        <v>2</v>
      </c>
      <c r="I263" s="33"/>
      <c r="J263" s="33"/>
      <c r="K263" s="33"/>
      <c r="L263" s="33"/>
      <c r="M263" s="33"/>
      <c r="N263" s="33"/>
      <c r="O263" s="10" t="s">
        <v>69</v>
      </c>
      <c r="P263" s="33"/>
      <c r="Q263" s="33"/>
      <c r="R263" s="33"/>
      <c r="S263" s="33"/>
      <c r="T263" s="33"/>
      <c r="U263" s="33"/>
      <c r="V263" s="33"/>
      <c r="W263" s="33"/>
    </row>
    <row r="264">
      <c r="A264" s="9">
        <v>44410.0</v>
      </c>
      <c r="B264" s="10" t="s">
        <v>69</v>
      </c>
      <c r="C264" s="10">
        <v>5747.0</v>
      </c>
      <c r="D264" s="10" t="s">
        <v>19</v>
      </c>
      <c r="E264" s="35">
        <v>80.0</v>
      </c>
      <c r="F264" s="10" t="s">
        <v>14</v>
      </c>
      <c r="G264" s="9">
        <v>44411.0</v>
      </c>
      <c r="H264" s="32">
        <f t="shared" si="1"/>
        <v>2</v>
      </c>
      <c r="I264" s="33"/>
      <c r="J264" s="33"/>
      <c r="K264" s="33"/>
      <c r="L264" s="33"/>
      <c r="M264" s="33"/>
      <c r="N264" s="33"/>
      <c r="O264" s="10" t="s">
        <v>69</v>
      </c>
      <c r="P264" s="33"/>
      <c r="Q264" s="33"/>
      <c r="R264" s="33"/>
      <c r="S264" s="33"/>
      <c r="T264" s="33"/>
      <c r="U264" s="33"/>
      <c r="V264" s="33"/>
      <c r="W264" s="33"/>
    </row>
    <row r="265">
      <c r="A265" s="9">
        <v>44410.0</v>
      </c>
      <c r="B265" s="10" t="s">
        <v>69</v>
      </c>
      <c r="C265" s="10" t="s">
        <v>76</v>
      </c>
      <c r="D265" s="10" t="s">
        <v>30</v>
      </c>
      <c r="E265" s="35">
        <v>100.0</v>
      </c>
      <c r="F265" s="10" t="s">
        <v>31</v>
      </c>
      <c r="G265" s="9">
        <v>44411.0</v>
      </c>
      <c r="H265" s="32">
        <f t="shared" si="1"/>
        <v>2</v>
      </c>
      <c r="I265" s="33"/>
      <c r="J265" s="33"/>
      <c r="K265" s="33"/>
      <c r="L265" s="33"/>
      <c r="M265" s="33"/>
      <c r="N265" s="33"/>
      <c r="O265" s="10" t="s">
        <v>69</v>
      </c>
      <c r="P265" s="33"/>
      <c r="Q265" s="33"/>
      <c r="R265" s="33"/>
      <c r="S265" s="33"/>
      <c r="T265" s="33"/>
      <c r="U265" s="33"/>
      <c r="V265" s="33"/>
      <c r="W265" s="33"/>
    </row>
    <row r="266">
      <c r="A266" s="9">
        <v>44410.0</v>
      </c>
      <c r="B266" s="10" t="s">
        <v>69</v>
      </c>
      <c r="C266" s="10" t="s">
        <v>77</v>
      </c>
      <c r="D266" s="10" t="s">
        <v>19</v>
      </c>
      <c r="E266" s="35">
        <v>80.0</v>
      </c>
      <c r="F266" s="10" t="s">
        <v>14</v>
      </c>
      <c r="G266" s="9">
        <v>44411.0</v>
      </c>
      <c r="H266" s="32">
        <f t="shared" si="1"/>
        <v>2</v>
      </c>
      <c r="I266" s="33"/>
      <c r="J266" s="33"/>
      <c r="K266" s="33"/>
      <c r="L266" s="33"/>
      <c r="M266" s="33"/>
      <c r="N266" s="33"/>
      <c r="O266" s="10" t="s">
        <v>69</v>
      </c>
      <c r="P266" s="33"/>
      <c r="Q266" s="33"/>
      <c r="R266" s="33"/>
      <c r="S266" s="33"/>
      <c r="T266" s="33"/>
      <c r="U266" s="33"/>
      <c r="V266" s="33"/>
      <c r="W266" s="33"/>
    </row>
    <row r="267">
      <c r="A267" s="9">
        <v>44410.0</v>
      </c>
      <c r="B267" s="10" t="s">
        <v>69</v>
      </c>
      <c r="C267" s="10" t="s">
        <v>78</v>
      </c>
      <c r="D267" s="10" t="s">
        <v>22</v>
      </c>
      <c r="E267" s="35">
        <v>300.0</v>
      </c>
      <c r="F267" s="10" t="s">
        <v>18</v>
      </c>
      <c r="G267" s="9">
        <v>44411.0</v>
      </c>
      <c r="H267" s="32">
        <f t="shared" si="1"/>
        <v>2</v>
      </c>
      <c r="I267" s="33"/>
      <c r="J267" s="33"/>
      <c r="K267" s="33"/>
      <c r="L267" s="33"/>
      <c r="M267" s="33"/>
      <c r="N267" s="33"/>
      <c r="O267" s="10" t="s">
        <v>69</v>
      </c>
      <c r="P267" s="33"/>
      <c r="Q267" s="33"/>
      <c r="R267" s="33"/>
      <c r="S267" s="33"/>
      <c r="T267" s="33"/>
      <c r="U267" s="33"/>
      <c r="V267" s="33"/>
      <c r="W267" s="33"/>
    </row>
    <row r="268">
      <c r="A268" s="9">
        <v>44410.0</v>
      </c>
      <c r="B268" s="10" t="s">
        <v>69</v>
      </c>
      <c r="C268" s="10" t="s">
        <v>79</v>
      </c>
      <c r="D268" s="10" t="s">
        <v>27</v>
      </c>
      <c r="E268" s="35">
        <v>190.0</v>
      </c>
      <c r="F268" s="10" t="s">
        <v>14</v>
      </c>
      <c r="G268" s="9">
        <v>44411.0</v>
      </c>
      <c r="H268" s="32">
        <f t="shared" si="1"/>
        <v>2</v>
      </c>
      <c r="I268" s="33"/>
      <c r="J268" s="33"/>
      <c r="K268" s="33"/>
      <c r="L268" s="33"/>
      <c r="M268" s="33"/>
      <c r="N268" s="33"/>
      <c r="O268" s="10" t="s">
        <v>69</v>
      </c>
      <c r="P268" s="33"/>
      <c r="Q268" s="33"/>
      <c r="R268" s="33"/>
      <c r="S268" s="33"/>
      <c r="T268" s="33"/>
      <c r="U268" s="33"/>
      <c r="V268" s="33"/>
      <c r="W268" s="33"/>
    </row>
    <row r="269">
      <c r="A269" s="9">
        <v>44410.0</v>
      </c>
      <c r="B269" s="10" t="s">
        <v>69</v>
      </c>
      <c r="C269" s="10" t="s">
        <v>80</v>
      </c>
      <c r="D269" s="10" t="s">
        <v>11</v>
      </c>
      <c r="E269" s="35">
        <v>160.0</v>
      </c>
      <c r="F269" s="10" t="s">
        <v>12</v>
      </c>
      <c r="G269" s="9">
        <v>44411.0</v>
      </c>
      <c r="H269" s="32">
        <f t="shared" si="1"/>
        <v>2</v>
      </c>
      <c r="I269" s="33"/>
      <c r="J269" s="33"/>
      <c r="K269" s="33"/>
      <c r="L269" s="33"/>
      <c r="M269" s="33"/>
      <c r="N269" s="33"/>
      <c r="O269" s="10" t="s">
        <v>69</v>
      </c>
      <c r="P269" s="33"/>
      <c r="Q269" s="33"/>
      <c r="R269" s="33"/>
      <c r="S269" s="33"/>
      <c r="T269" s="33"/>
      <c r="U269" s="33"/>
      <c r="V269" s="33"/>
      <c r="W269" s="33"/>
    </row>
    <row r="270">
      <c r="A270" s="9">
        <v>44410.0</v>
      </c>
      <c r="B270" s="10" t="s">
        <v>69</v>
      </c>
      <c r="C270" s="10" t="s">
        <v>81</v>
      </c>
      <c r="D270" s="10" t="s">
        <v>22</v>
      </c>
      <c r="E270" s="35">
        <v>300.0</v>
      </c>
      <c r="F270" s="10" t="s">
        <v>18</v>
      </c>
      <c r="G270" s="9">
        <v>44411.0</v>
      </c>
      <c r="H270" s="32">
        <f t="shared" si="1"/>
        <v>2</v>
      </c>
      <c r="I270" s="33"/>
      <c r="J270" s="33"/>
      <c r="K270" s="33"/>
      <c r="L270" s="33"/>
      <c r="M270" s="33"/>
      <c r="N270" s="33"/>
      <c r="O270" s="10" t="s">
        <v>69</v>
      </c>
      <c r="P270" s="33"/>
      <c r="Q270" s="33"/>
      <c r="R270" s="33"/>
      <c r="S270" s="33"/>
      <c r="T270" s="33"/>
      <c r="U270" s="33"/>
      <c r="V270" s="33"/>
      <c r="W270" s="33"/>
    </row>
    <row r="271">
      <c r="A271" s="9">
        <v>44410.0</v>
      </c>
      <c r="B271" s="10" t="s">
        <v>69</v>
      </c>
      <c r="C271" s="10" t="s">
        <v>82</v>
      </c>
      <c r="D271" s="10" t="s">
        <v>13</v>
      </c>
      <c r="E271" s="35">
        <v>230.0</v>
      </c>
      <c r="F271" s="10" t="s">
        <v>14</v>
      </c>
      <c r="G271" s="9">
        <v>44411.0</v>
      </c>
      <c r="H271" s="32">
        <f t="shared" si="1"/>
        <v>2</v>
      </c>
      <c r="I271" s="33"/>
      <c r="J271" s="33"/>
      <c r="K271" s="33"/>
      <c r="L271" s="33"/>
      <c r="M271" s="33"/>
      <c r="N271" s="33"/>
      <c r="O271" s="10" t="s">
        <v>69</v>
      </c>
      <c r="P271" s="33"/>
      <c r="Q271" s="33"/>
      <c r="R271" s="33"/>
      <c r="S271" s="33"/>
      <c r="T271" s="33"/>
      <c r="U271" s="33"/>
      <c r="V271" s="33"/>
      <c r="W271" s="33"/>
    </row>
    <row r="272">
      <c r="A272" s="9">
        <v>44410.0</v>
      </c>
      <c r="B272" s="10" t="s">
        <v>69</v>
      </c>
      <c r="C272" s="10" t="s">
        <v>83</v>
      </c>
      <c r="D272" s="10" t="s">
        <v>34</v>
      </c>
      <c r="E272" s="35">
        <v>250.0</v>
      </c>
      <c r="F272" s="10" t="s">
        <v>14</v>
      </c>
      <c r="G272" s="9">
        <v>44411.0</v>
      </c>
      <c r="H272" s="32">
        <f t="shared" si="1"/>
        <v>2</v>
      </c>
      <c r="I272" s="33"/>
      <c r="J272" s="33"/>
      <c r="K272" s="33"/>
      <c r="L272" s="33"/>
      <c r="M272" s="33"/>
      <c r="N272" s="33"/>
      <c r="O272" s="10" t="s">
        <v>69</v>
      </c>
      <c r="P272" s="33"/>
      <c r="Q272" s="33"/>
      <c r="R272" s="33"/>
      <c r="S272" s="33"/>
      <c r="T272" s="33"/>
      <c r="U272" s="33"/>
      <c r="V272" s="33"/>
      <c r="W272" s="33"/>
    </row>
    <row r="273">
      <c r="A273" s="9">
        <v>44410.0</v>
      </c>
      <c r="B273" s="10" t="s">
        <v>69</v>
      </c>
      <c r="C273" s="10" t="s">
        <v>84</v>
      </c>
      <c r="D273" s="10" t="s">
        <v>19</v>
      </c>
      <c r="E273" s="35">
        <v>80.0</v>
      </c>
      <c r="F273" s="10" t="s">
        <v>14</v>
      </c>
      <c r="G273" s="9">
        <v>44411.0</v>
      </c>
      <c r="H273" s="32">
        <f t="shared" si="1"/>
        <v>2</v>
      </c>
      <c r="I273" s="33"/>
      <c r="J273" s="33"/>
      <c r="K273" s="33"/>
      <c r="L273" s="33"/>
      <c r="M273" s="33"/>
      <c r="N273" s="33"/>
      <c r="O273" s="10" t="s">
        <v>69</v>
      </c>
      <c r="P273" s="33"/>
      <c r="Q273" s="33"/>
      <c r="R273" s="33"/>
      <c r="S273" s="33"/>
      <c r="T273" s="33"/>
      <c r="U273" s="33"/>
      <c r="V273" s="33"/>
      <c r="W273" s="33"/>
    </row>
    <row r="274">
      <c r="A274" s="9">
        <v>44410.0</v>
      </c>
      <c r="B274" s="10" t="s">
        <v>69</v>
      </c>
      <c r="C274" s="10" t="s">
        <v>85</v>
      </c>
      <c r="D274" s="10" t="s">
        <v>13</v>
      </c>
      <c r="E274" s="35">
        <v>230.0</v>
      </c>
      <c r="F274" s="10" t="s">
        <v>14</v>
      </c>
      <c r="G274" s="9">
        <v>44411.0</v>
      </c>
      <c r="H274" s="32">
        <f t="shared" si="1"/>
        <v>2</v>
      </c>
      <c r="I274" s="33"/>
      <c r="J274" s="33"/>
      <c r="K274" s="33"/>
      <c r="L274" s="33"/>
      <c r="M274" s="33"/>
      <c r="N274" s="33"/>
      <c r="O274" s="10" t="s">
        <v>69</v>
      </c>
      <c r="P274" s="33"/>
      <c r="Q274" s="33"/>
      <c r="R274" s="33"/>
      <c r="S274" s="33"/>
      <c r="T274" s="33"/>
      <c r="U274" s="33"/>
      <c r="V274" s="33"/>
      <c r="W274" s="33"/>
    </row>
    <row r="275">
      <c r="A275" s="9">
        <v>44410.0</v>
      </c>
      <c r="B275" s="10" t="s">
        <v>69</v>
      </c>
      <c r="C275" s="10" t="s">
        <v>67</v>
      </c>
      <c r="D275" s="10" t="s">
        <v>19</v>
      </c>
      <c r="E275" s="35">
        <v>80.0</v>
      </c>
      <c r="F275" s="10" t="s">
        <v>14</v>
      </c>
      <c r="G275" s="9">
        <v>44411.0</v>
      </c>
      <c r="H275" s="32">
        <f t="shared" si="1"/>
        <v>2</v>
      </c>
      <c r="I275" s="33"/>
      <c r="J275" s="33"/>
      <c r="K275" s="33"/>
      <c r="L275" s="33"/>
      <c r="M275" s="33"/>
      <c r="N275" s="33"/>
      <c r="O275" s="10" t="s">
        <v>69</v>
      </c>
      <c r="P275" s="33"/>
      <c r="Q275" s="33"/>
      <c r="R275" s="33"/>
      <c r="S275" s="33"/>
      <c r="T275" s="33"/>
      <c r="U275" s="33"/>
      <c r="V275" s="33"/>
      <c r="W275" s="33"/>
    </row>
    <row r="276">
      <c r="A276" s="9">
        <v>44410.0</v>
      </c>
      <c r="B276" s="10" t="s">
        <v>69</v>
      </c>
      <c r="C276" s="10" t="s">
        <v>86</v>
      </c>
      <c r="D276" s="10" t="s">
        <v>22</v>
      </c>
      <c r="E276" s="35">
        <v>300.0</v>
      </c>
      <c r="F276" s="10" t="s">
        <v>18</v>
      </c>
      <c r="G276" s="9">
        <v>44411.0</v>
      </c>
      <c r="H276" s="32">
        <f t="shared" si="1"/>
        <v>2</v>
      </c>
      <c r="I276" s="33"/>
      <c r="J276" s="33"/>
      <c r="K276" s="33"/>
      <c r="L276" s="33"/>
      <c r="M276" s="33"/>
      <c r="N276" s="33"/>
      <c r="O276" s="10" t="s">
        <v>69</v>
      </c>
      <c r="P276" s="33"/>
      <c r="Q276" s="33"/>
      <c r="R276" s="33"/>
      <c r="S276" s="33"/>
      <c r="T276" s="33"/>
      <c r="U276" s="33"/>
      <c r="V276" s="33"/>
      <c r="W276" s="33"/>
    </row>
    <row r="277">
      <c r="A277" s="9">
        <v>44410.0</v>
      </c>
      <c r="B277" s="10" t="s">
        <v>69</v>
      </c>
      <c r="C277" s="10" t="s">
        <v>87</v>
      </c>
      <c r="D277" s="10" t="s">
        <v>30</v>
      </c>
      <c r="E277" s="35">
        <v>100.0</v>
      </c>
      <c r="F277" s="10" t="s">
        <v>31</v>
      </c>
      <c r="G277" s="9">
        <v>44411.0</v>
      </c>
      <c r="H277" s="32">
        <f t="shared" si="1"/>
        <v>2</v>
      </c>
      <c r="I277" s="33"/>
      <c r="J277" s="33"/>
      <c r="K277" s="33"/>
      <c r="L277" s="33"/>
      <c r="M277" s="33"/>
      <c r="N277" s="33"/>
      <c r="O277" s="10" t="s">
        <v>69</v>
      </c>
      <c r="P277" s="33"/>
      <c r="Q277" s="33"/>
      <c r="R277" s="33"/>
      <c r="S277" s="33"/>
      <c r="T277" s="33"/>
      <c r="U277" s="33"/>
      <c r="V277" s="33"/>
      <c r="W277" s="33"/>
    </row>
    <row r="278">
      <c r="A278" s="9">
        <v>44410.0</v>
      </c>
      <c r="B278" s="10" t="s">
        <v>69</v>
      </c>
      <c r="C278" s="10" t="s">
        <v>88</v>
      </c>
      <c r="D278" s="10" t="s">
        <v>13</v>
      </c>
      <c r="E278" s="35">
        <v>230.0</v>
      </c>
      <c r="F278" s="10" t="s">
        <v>14</v>
      </c>
      <c r="G278" s="9">
        <v>44411.0</v>
      </c>
      <c r="H278" s="32">
        <f t="shared" si="1"/>
        <v>2</v>
      </c>
      <c r="I278" s="33"/>
      <c r="J278" s="33"/>
      <c r="K278" s="33"/>
      <c r="L278" s="33"/>
      <c r="M278" s="33"/>
      <c r="N278" s="33"/>
      <c r="O278" s="10" t="s">
        <v>69</v>
      </c>
      <c r="P278" s="33"/>
      <c r="Q278" s="33"/>
      <c r="R278" s="33"/>
      <c r="S278" s="33"/>
      <c r="T278" s="33"/>
      <c r="U278" s="33"/>
      <c r="V278" s="33"/>
      <c r="W278" s="33"/>
    </row>
    <row r="279">
      <c r="A279" s="9">
        <v>44410.0</v>
      </c>
      <c r="B279" s="10" t="s">
        <v>69</v>
      </c>
      <c r="C279" s="10" t="s">
        <v>90</v>
      </c>
      <c r="D279" s="10" t="s">
        <v>36</v>
      </c>
      <c r="E279" s="35">
        <v>180.0</v>
      </c>
      <c r="F279" s="10" t="s">
        <v>12</v>
      </c>
      <c r="G279" s="9">
        <v>44411.0</v>
      </c>
      <c r="H279" s="32">
        <f t="shared" si="1"/>
        <v>2</v>
      </c>
      <c r="I279" s="33"/>
      <c r="J279" s="33"/>
      <c r="K279" s="33"/>
      <c r="L279" s="33"/>
      <c r="M279" s="33"/>
      <c r="N279" s="33"/>
      <c r="O279" s="10" t="s">
        <v>69</v>
      </c>
      <c r="P279" s="33"/>
      <c r="Q279" s="33"/>
      <c r="R279" s="33"/>
      <c r="S279" s="33"/>
      <c r="T279" s="33"/>
      <c r="U279" s="33"/>
      <c r="V279" s="33"/>
      <c r="W279" s="33"/>
    </row>
    <row r="280">
      <c r="A280" s="9">
        <v>44410.0</v>
      </c>
      <c r="B280" s="10" t="s">
        <v>69</v>
      </c>
      <c r="C280" s="10" t="s">
        <v>91</v>
      </c>
      <c r="D280" s="10" t="s">
        <v>34</v>
      </c>
      <c r="E280" s="35">
        <v>250.0</v>
      </c>
      <c r="F280" s="10" t="s">
        <v>14</v>
      </c>
      <c r="G280" s="9">
        <v>44411.0</v>
      </c>
      <c r="H280" s="32">
        <f t="shared" si="1"/>
        <v>2</v>
      </c>
      <c r="I280" s="33"/>
      <c r="J280" s="33"/>
      <c r="K280" s="33"/>
      <c r="L280" s="33"/>
      <c r="M280" s="33"/>
      <c r="N280" s="33"/>
      <c r="O280" s="10" t="s">
        <v>69</v>
      </c>
      <c r="P280" s="33"/>
      <c r="Q280" s="33"/>
      <c r="R280" s="33"/>
      <c r="S280" s="33"/>
      <c r="T280" s="33"/>
      <c r="U280" s="33"/>
      <c r="V280" s="33"/>
      <c r="W280" s="33"/>
    </row>
    <row r="281">
      <c r="A281" s="9">
        <v>44413.0</v>
      </c>
      <c r="B281" s="10" t="s">
        <v>9</v>
      </c>
      <c r="C281" s="10" t="s">
        <v>149</v>
      </c>
      <c r="D281" s="10" t="s">
        <v>150</v>
      </c>
      <c r="E281" s="35">
        <v>230.0</v>
      </c>
      <c r="F281" s="10" t="s">
        <v>21</v>
      </c>
      <c r="G281" s="9">
        <v>44414.0</v>
      </c>
      <c r="H281" s="32">
        <f t="shared" si="1"/>
        <v>5</v>
      </c>
      <c r="I281" s="33"/>
      <c r="J281" s="33"/>
      <c r="K281" s="33"/>
      <c r="L281" s="33"/>
      <c r="M281" s="33"/>
      <c r="N281" s="33"/>
      <c r="O281" s="10" t="s">
        <v>9</v>
      </c>
      <c r="P281" s="33"/>
      <c r="Q281" s="33"/>
      <c r="R281" s="33"/>
      <c r="S281" s="33"/>
      <c r="T281" s="33"/>
      <c r="U281" s="33"/>
      <c r="V281" s="33"/>
      <c r="W281" s="33"/>
    </row>
    <row r="282">
      <c r="A282" s="9">
        <v>44413.0</v>
      </c>
      <c r="B282" s="10" t="s">
        <v>9</v>
      </c>
      <c r="C282" s="10" t="s">
        <v>151</v>
      </c>
      <c r="D282" s="10" t="s">
        <v>152</v>
      </c>
      <c r="E282" s="35">
        <v>250.0</v>
      </c>
      <c r="F282" s="10" t="s">
        <v>21</v>
      </c>
      <c r="G282" s="9">
        <v>44414.0</v>
      </c>
      <c r="H282" s="32">
        <f t="shared" si="1"/>
        <v>5</v>
      </c>
      <c r="I282" s="33"/>
      <c r="J282" s="33"/>
      <c r="K282" s="33"/>
      <c r="L282" s="33"/>
      <c r="M282" s="33"/>
      <c r="N282" s="33"/>
      <c r="O282" s="10" t="s">
        <v>9</v>
      </c>
      <c r="P282" s="33"/>
      <c r="Q282" s="33"/>
      <c r="R282" s="33"/>
      <c r="S282" s="33"/>
      <c r="T282" s="33"/>
      <c r="U282" s="33"/>
      <c r="V282" s="33"/>
      <c r="W282" s="33"/>
    </row>
    <row r="283">
      <c r="A283" s="9">
        <v>44413.0</v>
      </c>
      <c r="B283" s="10" t="s">
        <v>23</v>
      </c>
      <c r="C283" s="10" t="s">
        <v>25</v>
      </c>
      <c r="D283" s="10" t="s">
        <v>153</v>
      </c>
      <c r="E283" s="35">
        <v>220.0</v>
      </c>
      <c r="F283" s="10" t="s">
        <v>12</v>
      </c>
      <c r="G283" s="9">
        <v>44414.0</v>
      </c>
      <c r="H283" s="32">
        <f t="shared" si="1"/>
        <v>5</v>
      </c>
      <c r="I283" s="33"/>
      <c r="J283" s="33"/>
      <c r="K283" s="33"/>
      <c r="L283" s="33"/>
      <c r="M283" s="33"/>
      <c r="N283" s="33"/>
      <c r="O283" s="10" t="s">
        <v>23</v>
      </c>
      <c r="P283" s="33"/>
      <c r="Q283" s="33"/>
      <c r="R283" s="33"/>
      <c r="S283" s="33"/>
      <c r="T283" s="33"/>
      <c r="U283" s="33"/>
      <c r="V283" s="33"/>
      <c r="W283" s="33"/>
    </row>
    <row r="284">
      <c r="A284" s="9">
        <v>44413.0</v>
      </c>
      <c r="B284" s="10" t="s">
        <v>23</v>
      </c>
      <c r="C284" s="10" t="s">
        <v>154</v>
      </c>
      <c r="D284" s="10" t="s">
        <v>152</v>
      </c>
      <c r="E284" s="35">
        <v>250.0</v>
      </c>
      <c r="F284" s="10" t="s">
        <v>21</v>
      </c>
      <c r="G284" s="9">
        <v>44414.0</v>
      </c>
      <c r="H284" s="32">
        <f t="shared" si="1"/>
        <v>5</v>
      </c>
      <c r="I284" s="33"/>
      <c r="J284" s="33"/>
      <c r="K284" s="33"/>
      <c r="L284" s="33"/>
      <c r="M284" s="33"/>
      <c r="N284" s="33"/>
      <c r="O284" s="10" t="s">
        <v>23</v>
      </c>
      <c r="P284" s="33"/>
      <c r="Q284" s="33"/>
      <c r="R284" s="33"/>
      <c r="S284" s="33"/>
      <c r="T284" s="33"/>
      <c r="U284" s="33"/>
      <c r="V284" s="33"/>
      <c r="W284" s="33"/>
    </row>
    <row r="285">
      <c r="A285" s="9">
        <v>44413.0</v>
      </c>
      <c r="B285" s="10" t="s">
        <v>23</v>
      </c>
      <c r="C285" s="10" t="s">
        <v>26</v>
      </c>
      <c r="D285" s="10" t="s">
        <v>155</v>
      </c>
      <c r="E285" s="35">
        <v>220.0</v>
      </c>
      <c r="F285" s="10" t="s">
        <v>18</v>
      </c>
      <c r="G285" s="9">
        <v>44414.0</v>
      </c>
      <c r="H285" s="32">
        <f t="shared" si="1"/>
        <v>5</v>
      </c>
      <c r="I285" s="33"/>
      <c r="J285" s="33"/>
      <c r="K285" s="33"/>
      <c r="L285" s="33"/>
      <c r="M285" s="33"/>
      <c r="N285" s="33"/>
      <c r="O285" s="10" t="s">
        <v>23</v>
      </c>
      <c r="P285" s="33"/>
      <c r="Q285" s="33"/>
      <c r="R285" s="33"/>
      <c r="S285" s="33"/>
      <c r="T285" s="33"/>
      <c r="U285" s="33"/>
      <c r="V285" s="33"/>
      <c r="W285" s="33"/>
    </row>
    <row r="286">
      <c r="A286" s="9">
        <v>44413.0</v>
      </c>
      <c r="B286" s="10" t="s">
        <v>23</v>
      </c>
      <c r="C286" s="10" t="s">
        <v>29</v>
      </c>
      <c r="D286" s="10" t="s">
        <v>156</v>
      </c>
      <c r="E286" s="35">
        <v>120.0</v>
      </c>
      <c r="F286" s="10" t="s">
        <v>21</v>
      </c>
      <c r="G286" s="9">
        <v>44414.0</v>
      </c>
      <c r="H286" s="32">
        <f t="shared" si="1"/>
        <v>5</v>
      </c>
      <c r="I286" s="33"/>
      <c r="J286" s="33"/>
      <c r="K286" s="33"/>
      <c r="L286" s="33"/>
      <c r="M286" s="33"/>
      <c r="N286" s="33"/>
      <c r="O286" s="10" t="s">
        <v>23</v>
      </c>
      <c r="P286" s="33"/>
      <c r="Q286" s="33"/>
      <c r="R286" s="33"/>
      <c r="S286" s="33"/>
      <c r="T286" s="33"/>
      <c r="U286" s="33"/>
      <c r="V286" s="33"/>
      <c r="W286" s="33"/>
    </row>
    <row r="287">
      <c r="A287" s="9">
        <v>44413.0</v>
      </c>
      <c r="B287" s="10" t="s">
        <v>23</v>
      </c>
      <c r="C287" s="10" t="s">
        <v>157</v>
      </c>
      <c r="D287" s="10" t="s">
        <v>158</v>
      </c>
      <c r="E287" s="35">
        <v>200.0</v>
      </c>
      <c r="F287" s="10" t="s">
        <v>14</v>
      </c>
      <c r="G287" s="9">
        <v>44414.0</v>
      </c>
      <c r="H287" s="32">
        <f t="shared" si="1"/>
        <v>5</v>
      </c>
      <c r="I287" s="33"/>
      <c r="J287" s="33"/>
      <c r="K287" s="33"/>
      <c r="L287" s="33"/>
      <c r="M287" s="33"/>
      <c r="N287" s="33"/>
      <c r="O287" s="10" t="s">
        <v>23</v>
      </c>
      <c r="P287" s="33"/>
      <c r="Q287" s="33"/>
      <c r="R287" s="33"/>
      <c r="S287" s="33"/>
      <c r="T287" s="33"/>
      <c r="U287" s="33"/>
      <c r="V287" s="33"/>
      <c r="W287" s="33"/>
    </row>
    <row r="288">
      <c r="A288" s="9">
        <v>44413.0</v>
      </c>
      <c r="B288" s="10" t="s">
        <v>23</v>
      </c>
      <c r="C288" s="16">
        <v>7.0E45</v>
      </c>
      <c r="D288" s="10" t="s">
        <v>158</v>
      </c>
      <c r="E288" s="35">
        <v>200.0</v>
      </c>
      <c r="F288" s="10" t="s">
        <v>14</v>
      </c>
      <c r="G288" s="9">
        <v>44414.0</v>
      </c>
      <c r="H288" s="32">
        <f t="shared" si="1"/>
        <v>5</v>
      </c>
      <c r="I288" s="33"/>
      <c r="J288" s="33"/>
      <c r="K288" s="33"/>
      <c r="L288" s="33"/>
      <c r="M288" s="33"/>
      <c r="N288" s="33"/>
      <c r="O288" s="10" t="s">
        <v>23</v>
      </c>
      <c r="P288" s="33"/>
      <c r="Q288" s="33"/>
      <c r="R288" s="33"/>
      <c r="S288" s="33"/>
      <c r="T288" s="33"/>
      <c r="U288" s="33"/>
      <c r="V288" s="33"/>
      <c r="W288" s="33"/>
    </row>
    <row r="289">
      <c r="A289" s="9">
        <v>44413.0</v>
      </c>
      <c r="B289" s="10" t="s">
        <v>23</v>
      </c>
      <c r="C289" s="10" t="s">
        <v>94</v>
      </c>
      <c r="D289" s="10" t="s">
        <v>159</v>
      </c>
      <c r="E289" s="35">
        <v>90.0</v>
      </c>
      <c r="F289" s="10" t="s">
        <v>160</v>
      </c>
      <c r="G289" s="9">
        <v>44414.0</v>
      </c>
      <c r="H289" s="32">
        <f t="shared" si="1"/>
        <v>5</v>
      </c>
      <c r="I289" s="33"/>
      <c r="J289" s="33"/>
      <c r="K289" s="33"/>
      <c r="L289" s="33"/>
      <c r="M289" s="33"/>
      <c r="N289" s="33"/>
      <c r="O289" s="10" t="s">
        <v>23</v>
      </c>
      <c r="P289" s="33"/>
      <c r="Q289" s="33"/>
      <c r="R289" s="33"/>
      <c r="S289" s="33"/>
      <c r="T289" s="33"/>
      <c r="U289" s="33"/>
      <c r="V289" s="33"/>
      <c r="W289" s="33"/>
    </row>
    <row r="290">
      <c r="A290" s="9">
        <v>44413.0</v>
      </c>
      <c r="B290" s="10" t="s">
        <v>23</v>
      </c>
      <c r="C290" s="10" t="s">
        <v>35</v>
      </c>
      <c r="D290" s="10" t="s">
        <v>161</v>
      </c>
      <c r="E290" s="35">
        <v>240.0</v>
      </c>
      <c r="F290" s="10" t="s">
        <v>21</v>
      </c>
      <c r="G290" s="9">
        <v>44414.0</v>
      </c>
      <c r="H290" s="32">
        <f t="shared" si="1"/>
        <v>5</v>
      </c>
      <c r="I290" s="33"/>
      <c r="J290" s="33"/>
      <c r="K290" s="33"/>
      <c r="L290" s="33"/>
      <c r="M290" s="33"/>
      <c r="N290" s="33"/>
      <c r="O290" s="10" t="s">
        <v>23</v>
      </c>
      <c r="P290" s="33"/>
      <c r="Q290" s="33"/>
      <c r="R290" s="33"/>
      <c r="S290" s="33"/>
      <c r="T290" s="33"/>
      <c r="U290" s="33"/>
      <c r="V290" s="33"/>
      <c r="W290" s="33"/>
    </row>
    <row r="291">
      <c r="A291" s="9">
        <v>44413.0</v>
      </c>
      <c r="B291" s="10" t="s">
        <v>23</v>
      </c>
      <c r="C291" s="10">
        <v>1041.0</v>
      </c>
      <c r="D291" s="10" t="s">
        <v>162</v>
      </c>
      <c r="E291" s="35">
        <v>130.0</v>
      </c>
      <c r="F291" s="10" t="s">
        <v>18</v>
      </c>
      <c r="G291" s="9">
        <v>44414.0</v>
      </c>
      <c r="H291" s="32">
        <f t="shared" si="1"/>
        <v>5</v>
      </c>
      <c r="I291" s="33"/>
      <c r="J291" s="33"/>
      <c r="K291" s="33"/>
      <c r="L291" s="33"/>
      <c r="M291" s="33"/>
      <c r="N291" s="33"/>
      <c r="O291" s="10" t="s">
        <v>23</v>
      </c>
      <c r="P291" s="33"/>
      <c r="Q291" s="33"/>
      <c r="R291" s="33"/>
      <c r="S291" s="33"/>
      <c r="T291" s="33"/>
      <c r="U291" s="33"/>
      <c r="V291" s="33"/>
      <c r="W291" s="33"/>
    </row>
    <row r="292">
      <c r="A292" s="9">
        <v>44413.0</v>
      </c>
      <c r="B292" s="10" t="s">
        <v>23</v>
      </c>
      <c r="C292" s="10">
        <v>2841.0</v>
      </c>
      <c r="D292" s="10" t="s">
        <v>159</v>
      </c>
      <c r="E292" s="35">
        <v>90.0</v>
      </c>
      <c r="F292" s="10" t="s">
        <v>160</v>
      </c>
      <c r="G292" s="9">
        <v>44414.0</v>
      </c>
      <c r="H292" s="32">
        <f t="shared" si="1"/>
        <v>5</v>
      </c>
      <c r="I292" s="33"/>
      <c r="J292" s="33"/>
      <c r="K292" s="33"/>
      <c r="L292" s="33"/>
      <c r="M292" s="33"/>
      <c r="N292" s="33"/>
      <c r="O292" s="10" t="s">
        <v>23</v>
      </c>
      <c r="P292" s="33"/>
      <c r="Q292" s="33"/>
      <c r="R292" s="33"/>
      <c r="S292" s="33"/>
      <c r="T292" s="33"/>
      <c r="U292" s="33"/>
      <c r="V292" s="33"/>
      <c r="W292" s="33"/>
    </row>
    <row r="293">
      <c r="A293" s="9">
        <v>44413.0</v>
      </c>
      <c r="B293" s="10" t="s">
        <v>23</v>
      </c>
      <c r="C293" s="10">
        <v>6245.0</v>
      </c>
      <c r="D293" s="10" t="s">
        <v>153</v>
      </c>
      <c r="E293" s="35">
        <v>220.0</v>
      </c>
      <c r="F293" s="10" t="s">
        <v>12</v>
      </c>
      <c r="G293" s="9">
        <v>44414.0</v>
      </c>
      <c r="H293" s="32">
        <f t="shared" si="1"/>
        <v>5</v>
      </c>
      <c r="I293" s="33"/>
      <c r="J293" s="33"/>
      <c r="K293" s="33"/>
      <c r="L293" s="33"/>
      <c r="M293" s="33"/>
      <c r="N293" s="33"/>
      <c r="O293" s="10" t="s">
        <v>23</v>
      </c>
      <c r="P293" s="33"/>
      <c r="Q293" s="33"/>
      <c r="R293" s="33"/>
      <c r="S293" s="33"/>
      <c r="T293" s="33"/>
      <c r="U293" s="33"/>
      <c r="V293" s="33"/>
      <c r="W293" s="33"/>
    </row>
    <row r="294">
      <c r="A294" s="9">
        <v>44413.0</v>
      </c>
      <c r="B294" s="10" t="s">
        <v>23</v>
      </c>
      <c r="C294" s="10" t="s">
        <v>163</v>
      </c>
      <c r="D294" s="10" t="s">
        <v>156</v>
      </c>
      <c r="E294" s="35">
        <v>120.0</v>
      </c>
      <c r="F294" s="10" t="s">
        <v>21</v>
      </c>
      <c r="G294" s="9">
        <v>44414.0</v>
      </c>
      <c r="H294" s="32">
        <f t="shared" si="1"/>
        <v>5</v>
      </c>
      <c r="I294" s="33"/>
      <c r="J294" s="33"/>
      <c r="K294" s="33"/>
      <c r="L294" s="33"/>
      <c r="M294" s="33"/>
      <c r="N294" s="33"/>
      <c r="O294" s="10" t="s">
        <v>23</v>
      </c>
      <c r="P294" s="33"/>
      <c r="Q294" s="33"/>
      <c r="R294" s="33"/>
      <c r="S294" s="33"/>
      <c r="T294" s="33"/>
      <c r="U294" s="33"/>
      <c r="V294" s="33"/>
      <c r="W294" s="33"/>
    </row>
    <row r="295">
      <c r="A295" s="9">
        <v>44413.0</v>
      </c>
      <c r="B295" s="10" t="s">
        <v>23</v>
      </c>
      <c r="C295" s="10" t="s">
        <v>95</v>
      </c>
      <c r="D295" s="10" t="s">
        <v>159</v>
      </c>
      <c r="E295" s="35">
        <v>90.0</v>
      </c>
      <c r="F295" s="10" t="s">
        <v>160</v>
      </c>
      <c r="G295" s="9">
        <v>44414.0</v>
      </c>
      <c r="H295" s="32">
        <f t="shared" si="1"/>
        <v>5</v>
      </c>
      <c r="I295" s="33"/>
      <c r="J295" s="33"/>
      <c r="K295" s="33"/>
      <c r="L295" s="33"/>
      <c r="M295" s="33"/>
      <c r="N295" s="33"/>
      <c r="O295" s="10" t="s">
        <v>23</v>
      </c>
      <c r="P295" s="33"/>
      <c r="Q295" s="33"/>
      <c r="R295" s="33"/>
      <c r="S295" s="33"/>
      <c r="T295" s="33"/>
      <c r="U295" s="33"/>
      <c r="V295" s="33"/>
      <c r="W295" s="33"/>
    </row>
    <row r="296">
      <c r="A296" s="9">
        <v>44413.0</v>
      </c>
      <c r="B296" s="10" t="s">
        <v>23</v>
      </c>
      <c r="C296" s="10" t="s">
        <v>164</v>
      </c>
      <c r="D296" s="10" t="s">
        <v>153</v>
      </c>
      <c r="E296" s="35">
        <v>220.0</v>
      </c>
      <c r="F296" s="10" t="s">
        <v>12</v>
      </c>
      <c r="G296" s="9">
        <v>44414.0</v>
      </c>
      <c r="H296" s="32">
        <f t="shared" si="1"/>
        <v>5</v>
      </c>
      <c r="I296" s="33"/>
      <c r="J296" s="33"/>
      <c r="K296" s="33"/>
      <c r="L296" s="33"/>
      <c r="M296" s="33"/>
      <c r="N296" s="33"/>
      <c r="O296" s="10" t="s">
        <v>23</v>
      </c>
      <c r="P296" s="33"/>
      <c r="Q296" s="33"/>
      <c r="R296" s="33"/>
      <c r="S296" s="33"/>
      <c r="T296" s="33"/>
      <c r="U296" s="33"/>
      <c r="V296" s="33"/>
      <c r="W296" s="33"/>
    </row>
    <row r="297">
      <c r="A297" s="9">
        <v>44413.0</v>
      </c>
      <c r="B297" s="10" t="s">
        <v>23</v>
      </c>
      <c r="C297" s="10" t="s">
        <v>165</v>
      </c>
      <c r="D297" s="10" t="s">
        <v>159</v>
      </c>
      <c r="E297" s="35">
        <v>90.0</v>
      </c>
      <c r="F297" s="10" t="s">
        <v>160</v>
      </c>
      <c r="G297" s="9">
        <v>44414.0</v>
      </c>
      <c r="H297" s="32">
        <f t="shared" si="1"/>
        <v>5</v>
      </c>
      <c r="I297" s="33"/>
      <c r="J297" s="33"/>
      <c r="K297" s="33"/>
      <c r="L297" s="33"/>
      <c r="M297" s="33"/>
      <c r="N297" s="33"/>
      <c r="O297" s="10" t="s">
        <v>23</v>
      </c>
      <c r="P297" s="33"/>
      <c r="Q297" s="33"/>
      <c r="R297" s="33"/>
      <c r="S297" s="33"/>
      <c r="T297" s="33"/>
      <c r="U297" s="33"/>
      <c r="V297" s="33"/>
      <c r="W297" s="33"/>
    </row>
    <row r="298">
      <c r="A298" s="9">
        <v>44413.0</v>
      </c>
      <c r="B298" s="10" t="s">
        <v>23</v>
      </c>
      <c r="C298" s="10" t="s">
        <v>39</v>
      </c>
      <c r="D298" s="10" t="s">
        <v>159</v>
      </c>
      <c r="E298" s="35">
        <v>90.0</v>
      </c>
      <c r="F298" s="10" t="s">
        <v>160</v>
      </c>
      <c r="G298" s="9">
        <v>44414.0</v>
      </c>
      <c r="H298" s="32">
        <f t="shared" si="1"/>
        <v>5</v>
      </c>
      <c r="I298" s="33"/>
      <c r="J298" s="33"/>
      <c r="K298" s="33"/>
      <c r="L298" s="33"/>
      <c r="M298" s="33"/>
      <c r="N298" s="33"/>
      <c r="O298" s="10" t="s">
        <v>23</v>
      </c>
      <c r="P298" s="33"/>
      <c r="Q298" s="33"/>
      <c r="R298" s="33"/>
      <c r="S298" s="33"/>
      <c r="T298" s="33"/>
      <c r="U298" s="33"/>
      <c r="V298" s="33"/>
      <c r="W298" s="33"/>
    </row>
    <row r="299">
      <c r="A299" s="9">
        <v>44413.0</v>
      </c>
      <c r="B299" s="10" t="s">
        <v>23</v>
      </c>
      <c r="C299" s="10" t="s">
        <v>96</v>
      </c>
      <c r="D299" s="10" t="s">
        <v>166</v>
      </c>
      <c r="E299" s="35">
        <v>200.0</v>
      </c>
      <c r="F299" s="10" t="s">
        <v>14</v>
      </c>
      <c r="G299" s="9">
        <v>44414.0</v>
      </c>
      <c r="H299" s="32">
        <f t="shared" si="1"/>
        <v>5</v>
      </c>
      <c r="I299" s="33"/>
      <c r="J299" s="33"/>
      <c r="K299" s="33"/>
      <c r="L299" s="33"/>
      <c r="M299" s="33"/>
      <c r="N299" s="33"/>
      <c r="O299" s="10" t="s">
        <v>23</v>
      </c>
      <c r="P299" s="33"/>
      <c r="Q299" s="33"/>
      <c r="R299" s="33"/>
      <c r="S299" s="33"/>
      <c r="T299" s="33"/>
      <c r="U299" s="33"/>
      <c r="V299" s="33"/>
      <c r="W299" s="33"/>
    </row>
    <row r="300">
      <c r="A300" s="9">
        <v>44413.0</v>
      </c>
      <c r="B300" s="10" t="s">
        <v>40</v>
      </c>
      <c r="C300" s="10" t="s">
        <v>41</v>
      </c>
      <c r="D300" s="10" t="s">
        <v>161</v>
      </c>
      <c r="E300" s="35">
        <v>240.0</v>
      </c>
      <c r="F300" s="10" t="s">
        <v>21</v>
      </c>
      <c r="G300" s="9">
        <v>44414.0</v>
      </c>
      <c r="H300" s="32">
        <f t="shared" si="1"/>
        <v>5</v>
      </c>
      <c r="I300" s="33"/>
      <c r="J300" s="33"/>
      <c r="K300" s="33"/>
      <c r="L300" s="33"/>
      <c r="M300" s="33"/>
      <c r="N300" s="33"/>
      <c r="O300" s="10" t="s">
        <v>40</v>
      </c>
      <c r="P300" s="33"/>
      <c r="Q300" s="33"/>
      <c r="R300" s="33"/>
      <c r="S300" s="33"/>
      <c r="T300" s="33"/>
      <c r="U300" s="33"/>
      <c r="V300" s="33"/>
      <c r="W300" s="33"/>
    </row>
    <row r="301">
      <c r="A301" s="9">
        <v>44413.0</v>
      </c>
      <c r="B301" s="10" t="s">
        <v>40</v>
      </c>
      <c r="C301" s="10" t="s">
        <v>41</v>
      </c>
      <c r="D301" s="10" t="s">
        <v>159</v>
      </c>
      <c r="E301" s="35">
        <v>90.0</v>
      </c>
      <c r="F301" s="10" t="s">
        <v>160</v>
      </c>
      <c r="G301" s="9">
        <v>44414.0</v>
      </c>
      <c r="H301" s="32">
        <f t="shared" si="1"/>
        <v>5</v>
      </c>
      <c r="I301" s="33"/>
      <c r="J301" s="33"/>
      <c r="K301" s="33"/>
      <c r="L301" s="33"/>
      <c r="M301" s="33"/>
      <c r="N301" s="33"/>
      <c r="O301" s="10" t="s">
        <v>40</v>
      </c>
      <c r="P301" s="33"/>
      <c r="Q301" s="33"/>
      <c r="R301" s="33"/>
      <c r="S301" s="33"/>
      <c r="T301" s="33"/>
      <c r="U301" s="33"/>
      <c r="V301" s="33"/>
      <c r="W301" s="33"/>
    </row>
    <row r="302">
      <c r="A302" s="9">
        <v>44413.0</v>
      </c>
      <c r="B302" s="10" t="s">
        <v>40</v>
      </c>
      <c r="C302" s="10" t="s">
        <v>41</v>
      </c>
      <c r="D302" s="10" t="s">
        <v>166</v>
      </c>
      <c r="E302" s="35">
        <v>200.0</v>
      </c>
      <c r="F302" s="10" t="s">
        <v>14</v>
      </c>
      <c r="G302" s="9">
        <v>44414.0</v>
      </c>
      <c r="H302" s="32">
        <f t="shared" si="1"/>
        <v>5</v>
      </c>
      <c r="I302" s="33"/>
      <c r="J302" s="33"/>
      <c r="K302" s="33"/>
      <c r="L302" s="33"/>
      <c r="M302" s="33"/>
      <c r="N302" s="33"/>
      <c r="O302" s="10" t="s">
        <v>40</v>
      </c>
      <c r="P302" s="33"/>
      <c r="Q302" s="33"/>
      <c r="R302" s="33"/>
      <c r="S302" s="33"/>
      <c r="T302" s="33"/>
      <c r="U302" s="33"/>
      <c r="V302" s="33"/>
      <c r="W302" s="33"/>
    </row>
    <row r="303">
      <c r="A303" s="9">
        <v>44413.0</v>
      </c>
      <c r="B303" s="10" t="s">
        <v>40</v>
      </c>
      <c r="C303" s="10" t="s">
        <v>167</v>
      </c>
      <c r="D303" s="10" t="s">
        <v>159</v>
      </c>
      <c r="E303" s="35">
        <v>90.0</v>
      </c>
      <c r="F303" s="10" t="s">
        <v>160</v>
      </c>
      <c r="G303" s="9">
        <v>44414.0</v>
      </c>
      <c r="H303" s="32">
        <f t="shared" si="1"/>
        <v>5</v>
      </c>
      <c r="I303" s="33"/>
      <c r="J303" s="33"/>
      <c r="K303" s="33"/>
      <c r="L303" s="33"/>
      <c r="M303" s="33"/>
      <c r="N303" s="33"/>
      <c r="O303" s="10" t="s">
        <v>40</v>
      </c>
      <c r="P303" s="33"/>
      <c r="Q303" s="33"/>
      <c r="R303" s="33"/>
      <c r="S303" s="33"/>
      <c r="T303" s="33"/>
      <c r="U303" s="33"/>
      <c r="V303" s="33"/>
      <c r="W303" s="33"/>
    </row>
    <row r="304">
      <c r="A304" s="9">
        <v>44413.0</v>
      </c>
      <c r="B304" s="10" t="s">
        <v>40</v>
      </c>
      <c r="C304" s="10" t="s">
        <v>168</v>
      </c>
      <c r="D304" s="10" t="s">
        <v>156</v>
      </c>
      <c r="E304" s="35">
        <v>120.0</v>
      </c>
      <c r="F304" s="10" t="s">
        <v>21</v>
      </c>
      <c r="G304" s="9">
        <v>44414.0</v>
      </c>
      <c r="H304" s="32">
        <f t="shared" si="1"/>
        <v>5</v>
      </c>
      <c r="I304" s="33"/>
      <c r="J304" s="33"/>
      <c r="K304" s="33"/>
      <c r="L304" s="33"/>
      <c r="M304" s="33"/>
      <c r="N304" s="33"/>
      <c r="O304" s="10" t="s">
        <v>40</v>
      </c>
      <c r="P304" s="33"/>
      <c r="Q304" s="33"/>
      <c r="R304" s="33"/>
      <c r="S304" s="33"/>
      <c r="T304" s="33"/>
      <c r="U304" s="33"/>
      <c r="V304" s="33"/>
      <c r="W304" s="33"/>
    </row>
    <row r="305">
      <c r="A305" s="9">
        <v>44413.0</v>
      </c>
      <c r="B305" s="10" t="s">
        <v>40</v>
      </c>
      <c r="C305" s="10" t="s">
        <v>169</v>
      </c>
      <c r="D305" s="10" t="s">
        <v>161</v>
      </c>
      <c r="E305" s="35">
        <v>240.0</v>
      </c>
      <c r="F305" s="10" t="s">
        <v>21</v>
      </c>
      <c r="G305" s="9">
        <v>44414.0</v>
      </c>
      <c r="H305" s="32">
        <f t="shared" si="1"/>
        <v>5</v>
      </c>
      <c r="I305" s="33"/>
      <c r="J305" s="33"/>
      <c r="K305" s="33"/>
      <c r="L305" s="33"/>
      <c r="M305" s="33"/>
      <c r="N305" s="33"/>
      <c r="O305" s="10" t="s">
        <v>40</v>
      </c>
      <c r="P305" s="33"/>
      <c r="Q305" s="33"/>
      <c r="R305" s="33"/>
      <c r="S305" s="33"/>
      <c r="T305" s="33"/>
      <c r="U305" s="33"/>
      <c r="V305" s="33"/>
      <c r="W305" s="33"/>
    </row>
    <row r="306">
      <c r="A306" s="9">
        <v>44413.0</v>
      </c>
      <c r="B306" s="10" t="s">
        <v>97</v>
      </c>
      <c r="C306" s="16">
        <v>1.0E46</v>
      </c>
      <c r="D306" s="10" t="s">
        <v>152</v>
      </c>
      <c r="E306" s="35">
        <v>250.0</v>
      </c>
      <c r="F306" s="10" t="s">
        <v>21</v>
      </c>
      <c r="G306" s="9">
        <v>44414.0</v>
      </c>
      <c r="H306" s="32">
        <f t="shared" si="1"/>
        <v>5</v>
      </c>
      <c r="I306" s="33"/>
      <c r="J306" s="33"/>
      <c r="K306" s="33"/>
      <c r="L306" s="33"/>
      <c r="M306" s="33"/>
      <c r="N306" s="33"/>
      <c r="O306" s="10" t="s">
        <v>97</v>
      </c>
      <c r="P306" s="33"/>
      <c r="Q306" s="33"/>
      <c r="R306" s="33"/>
      <c r="S306" s="33"/>
      <c r="T306" s="33"/>
      <c r="U306" s="33"/>
      <c r="V306" s="33"/>
      <c r="W306" s="33"/>
    </row>
    <row r="307">
      <c r="A307" s="9">
        <v>44413.0</v>
      </c>
      <c r="B307" s="10" t="s">
        <v>97</v>
      </c>
      <c r="C307" s="10" t="s">
        <v>102</v>
      </c>
      <c r="D307" s="10" t="s">
        <v>155</v>
      </c>
      <c r="E307" s="35">
        <v>220.0</v>
      </c>
      <c r="F307" s="10" t="s">
        <v>18</v>
      </c>
      <c r="G307" s="9">
        <v>44414.0</v>
      </c>
      <c r="H307" s="32">
        <f t="shared" si="1"/>
        <v>5</v>
      </c>
      <c r="I307" s="33"/>
      <c r="J307" s="33"/>
      <c r="K307" s="33"/>
      <c r="L307" s="33"/>
      <c r="M307" s="33"/>
      <c r="N307" s="33"/>
      <c r="O307" s="10" t="s">
        <v>97</v>
      </c>
      <c r="P307" s="33"/>
      <c r="Q307" s="33"/>
      <c r="R307" s="33"/>
      <c r="S307" s="33"/>
      <c r="T307" s="33"/>
      <c r="U307" s="33"/>
      <c r="V307" s="33"/>
      <c r="W307" s="33"/>
    </row>
    <row r="308">
      <c r="A308" s="9">
        <v>44413.0</v>
      </c>
      <c r="B308" s="10" t="s">
        <v>97</v>
      </c>
      <c r="C308" s="10">
        <v>2649.0</v>
      </c>
      <c r="D308" s="10" t="s">
        <v>159</v>
      </c>
      <c r="E308" s="35">
        <v>90.0</v>
      </c>
      <c r="F308" s="10" t="s">
        <v>160</v>
      </c>
      <c r="G308" s="9">
        <v>44414.0</v>
      </c>
      <c r="H308" s="32">
        <f t="shared" si="1"/>
        <v>5</v>
      </c>
      <c r="I308" s="33"/>
      <c r="J308" s="33"/>
      <c r="K308" s="33"/>
      <c r="L308" s="33"/>
      <c r="M308" s="33"/>
      <c r="N308" s="33"/>
      <c r="O308" s="10" t="s">
        <v>97</v>
      </c>
      <c r="P308" s="33"/>
      <c r="Q308" s="33"/>
      <c r="R308" s="33"/>
      <c r="S308" s="33"/>
      <c r="T308" s="33"/>
      <c r="U308" s="33"/>
      <c r="V308" s="33"/>
      <c r="W308" s="33"/>
    </row>
    <row r="309">
      <c r="A309" s="9">
        <v>44413.0</v>
      </c>
      <c r="B309" s="10" t="s">
        <v>97</v>
      </c>
      <c r="C309" s="10">
        <v>8041.0</v>
      </c>
      <c r="D309" s="10" t="s">
        <v>159</v>
      </c>
      <c r="E309" s="35">
        <v>90.0</v>
      </c>
      <c r="F309" s="10" t="s">
        <v>160</v>
      </c>
      <c r="G309" s="9">
        <v>44414.0</v>
      </c>
      <c r="H309" s="32">
        <f t="shared" si="1"/>
        <v>5</v>
      </c>
      <c r="I309" s="33"/>
      <c r="J309" s="33"/>
      <c r="K309" s="33"/>
      <c r="L309" s="33"/>
      <c r="M309" s="33"/>
      <c r="N309" s="33"/>
      <c r="O309" s="10" t="s">
        <v>97</v>
      </c>
      <c r="P309" s="33"/>
      <c r="Q309" s="33"/>
      <c r="R309" s="33"/>
      <c r="S309" s="33"/>
      <c r="T309" s="33"/>
      <c r="U309" s="33"/>
      <c r="V309" s="33"/>
      <c r="W309" s="33"/>
    </row>
    <row r="310">
      <c r="A310" s="9">
        <v>44413.0</v>
      </c>
      <c r="B310" s="10" t="s">
        <v>97</v>
      </c>
      <c r="C310" s="10">
        <v>8345.0</v>
      </c>
      <c r="D310" s="10" t="s">
        <v>156</v>
      </c>
      <c r="E310" s="35">
        <v>120.0</v>
      </c>
      <c r="F310" s="10" t="s">
        <v>21</v>
      </c>
      <c r="G310" s="9">
        <v>44414.0</v>
      </c>
      <c r="H310" s="32">
        <f t="shared" si="1"/>
        <v>5</v>
      </c>
      <c r="I310" s="33"/>
      <c r="J310" s="33"/>
      <c r="K310" s="33"/>
      <c r="L310" s="33"/>
      <c r="M310" s="33"/>
      <c r="N310" s="33"/>
      <c r="O310" s="10" t="s">
        <v>97</v>
      </c>
      <c r="P310" s="33"/>
      <c r="Q310" s="33"/>
      <c r="R310" s="33"/>
      <c r="S310" s="33"/>
      <c r="T310" s="33"/>
      <c r="U310" s="33"/>
      <c r="V310" s="33"/>
      <c r="W310" s="33"/>
    </row>
    <row r="311">
      <c r="A311" s="9">
        <v>44413.0</v>
      </c>
      <c r="B311" s="10" t="s">
        <v>97</v>
      </c>
      <c r="C311" s="10" t="s">
        <v>103</v>
      </c>
      <c r="D311" s="10" t="s">
        <v>159</v>
      </c>
      <c r="E311" s="35">
        <v>90.0</v>
      </c>
      <c r="F311" s="10" t="s">
        <v>160</v>
      </c>
      <c r="G311" s="9">
        <v>44414.0</v>
      </c>
      <c r="H311" s="32">
        <f t="shared" si="1"/>
        <v>5</v>
      </c>
      <c r="I311" s="33"/>
      <c r="J311" s="33"/>
      <c r="K311" s="33"/>
      <c r="L311" s="33"/>
      <c r="M311" s="33"/>
      <c r="N311" s="33"/>
      <c r="O311" s="10" t="s">
        <v>97</v>
      </c>
      <c r="P311" s="33"/>
      <c r="Q311" s="33"/>
      <c r="R311" s="33"/>
      <c r="S311" s="33"/>
      <c r="T311" s="33"/>
      <c r="U311" s="33"/>
      <c r="V311" s="33"/>
      <c r="W311" s="33"/>
    </row>
    <row r="312">
      <c r="A312" s="9">
        <v>44413.0</v>
      </c>
      <c r="B312" s="10" t="s">
        <v>97</v>
      </c>
      <c r="C312" s="10">
        <v>7941.0</v>
      </c>
      <c r="D312" s="10" t="s">
        <v>156</v>
      </c>
      <c r="E312" s="35">
        <v>120.0</v>
      </c>
      <c r="F312" s="10" t="s">
        <v>21</v>
      </c>
      <c r="G312" s="9">
        <v>44414.0</v>
      </c>
      <c r="H312" s="32">
        <f t="shared" si="1"/>
        <v>5</v>
      </c>
      <c r="I312" s="33"/>
      <c r="J312" s="33"/>
      <c r="K312" s="33"/>
      <c r="L312" s="33"/>
      <c r="M312" s="33"/>
      <c r="N312" s="33"/>
      <c r="O312" s="10" t="s">
        <v>97</v>
      </c>
      <c r="P312" s="33"/>
      <c r="Q312" s="33"/>
      <c r="R312" s="33"/>
      <c r="S312" s="33"/>
      <c r="T312" s="33"/>
      <c r="U312" s="33"/>
      <c r="V312" s="33"/>
      <c r="W312" s="33"/>
    </row>
    <row r="313">
      <c r="A313" s="9">
        <v>44413.0</v>
      </c>
      <c r="B313" s="10" t="s">
        <v>97</v>
      </c>
      <c r="C313" s="10" t="s">
        <v>105</v>
      </c>
      <c r="D313" s="10" t="s">
        <v>166</v>
      </c>
      <c r="E313" s="35">
        <v>200.0</v>
      </c>
      <c r="F313" s="10" t="s">
        <v>14</v>
      </c>
      <c r="G313" s="9">
        <v>44414.0</v>
      </c>
      <c r="H313" s="32">
        <f t="shared" si="1"/>
        <v>5</v>
      </c>
      <c r="I313" s="33"/>
      <c r="J313" s="33"/>
      <c r="K313" s="33"/>
      <c r="L313" s="33"/>
      <c r="M313" s="33"/>
      <c r="N313" s="33"/>
      <c r="O313" s="10" t="s">
        <v>97</v>
      </c>
      <c r="P313" s="33"/>
      <c r="Q313" s="33"/>
      <c r="R313" s="33"/>
      <c r="S313" s="33"/>
      <c r="T313" s="33"/>
      <c r="U313" s="33"/>
      <c r="V313" s="33"/>
      <c r="W313" s="33"/>
    </row>
    <row r="314">
      <c r="A314" s="9">
        <v>44413.0</v>
      </c>
      <c r="B314" s="10" t="s">
        <v>97</v>
      </c>
      <c r="C314" s="10">
        <v>5049.0</v>
      </c>
      <c r="D314" s="10" t="s">
        <v>161</v>
      </c>
      <c r="E314" s="35">
        <v>240.0</v>
      </c>
      <c r="F314" s="10" t="s">
        <v>21</v>
      </c>
      <c r="G314" s="9">
        <v>44414.0</v>
      </c>
      <c r="H314" s="32">
        <f t="shared" si="1"/>
        <v>5</v>
      </c>
      <c r="I314" s="33"/>
      <c r="J314" s="33"/>
      <c r="K314" s="33"/>
      <c r="L314" s="33"/>
      <c r="M314" s="33"/>
      <c r="N314" s="33"/>
      <c r="O314" s="10" t="s">
        <v>97</v>
      </c>
      <c r="P314" s="33"/>
      <c r="Q314" s="33"/>
      <c r="R314" s="33"/>
      <c r="S314" s="33"/>
      <c r="T314" s="33"/>
      <c r="U314" s="33"/>
      <c r="V314" s="33"/>
      <c r="W314" s="33"/>
    </row>
    <row r="315">
      <c r="A315" s="9">
        <v>44413.0</v>
      </c>
      <c r="B315" s="10" t="s">
        <v>97</v>
      </c>
      <c r="C315" s="10">
        <v>1342.0</v>
      </c>
      <c r="D315" s="10" t="s">
        <v>166</v>
      </c>
      <c r="E315" s="35">
        <v>200.0</v>
      </c>
      <c r="F315" s="10" t="s">
        <v>14</v>
      </c>
      <c r="G315" s="9">
        <v>44414.0</v>
      </c>
      <c r="H315" s="32">
        <f t="shared" si="1"/>
        <v>5</v>
      </c>
      <c r="I315" s="33"/>
      <c r="J315" s="33"/>
      <c r="K315" s="33"/>
      <c r="L315" s="33"/>
      <c r="M315" s="33"/>
      <c r="N315" s="33"/>
      <c r="O315" s="10" t="s">
        <v>97</v>
      </c>
      <c r="P315" s="33"/>
      <c r="Q315" s="33"/>
      <c r="R315" s="33"/>
      <c r="S315" s="33"/>
      <c r="T315" s="33"/>
      <c r="U315" s="33"/>
      <c r="V315" s="33"/>
      <c r="W315" s="33"/>
    </row>
    <row r="316">
      <c r="A316" s="9">
        <v>44413.0</v>
      </c>
      <c r="B316" s="10" t="s">
        <v>97</v>
      </c>
      <c r="C316" s="10">
        <v>5048.0</v>
      </c>
      <c r="D316" s="10" t="s">
        <v>161</v>
      </c>
      <c r="E316" s="35">
        <v>240.0</v>
      </c>
      <c r="F316" s="10" t="s">
        <v>21</v>
      </c>
      <c r="G316" s="9">
        <v>44414.0</v>
      </c>
      <c r="H316" s="32">
        <f t="shared" si="1"/>
        <v>5</v>
      </c>
      <c r="I316" s="33"/>
      <c r="J316" s="33"/>
      <c r="K316" s="33"/>
      <c r="L316" s="33"/>
      <c r="M316" s="33"/>
      <c r="N316" s="33"/>
      <c r="O316" s="10" t="s">
        <v>97</v>
      </c>
      <c r="P316" s="33"/>
      <c r="Q316" s="33"/>
      <c r="R316" s="33"/>
      <c r="S316" s="33"/>
      <c r="T316" s="33"/>
      <c r="U316" s="33"/>
      <c r="V316" s="33"/>
      <c r="W316" s="33"/>
    </row>
    <row r="317">
      <c r="A317" s="9">
        <v>44413.0</v>
      </c>
      <c r="B317" s="10" t="s">
        <v>97</v>
      </c>
      <c r="C317" s="10">
        <v>1641.0</v>
      </c>
      <c r="D317" s="10" t="s">
        <v>156</v>
      </c>
      <c r="E317" s="35">
        <v>120.0</v>
      </c>
      <c r="F317" s="10" t="s">
        <v>21</v>
      </c>
      <c r="G317" s="9">
        <v>44414.0</v>
      </c>
      <c r="H317" s="32">
        <f t="shared" si="1"/>
        <v>5</v>
      </c>
      <c r="I317" s="33"/>
      <c r="J317" s="33"/>
      <c r="K317" s="33"/>
      <c r="L317" s="33"/>
      <c r="M317" s="33"/>
      <c r="N317" s="33"/>
      <c r="O317" s="10" t="s">
        <v>97</v>
      </c>
      <c r="P317" s="33"/>
      <c r="Q317" s="33"/>
      <c r="R317" s="33"/>
      <c r="S317" s="33"/>
      <c r="T317" s="33"/>
      <c r="U317" s="33"/>
      <c r="V317" s="33"/>
      <c r="W317" s="33"/>
    </row>
    <row r="318">
      <c r="A318" s="9">
        <v>44413.0</v>
      </c>
      <c r="B318" s="10" t="s">
        <v>97</v>
      </c>
      <c r="C318" s="10" t="s">
        <v>107</v>
      </c>
      <c r="D318" s="10" t="s">
        <v>159</v>
      </c>
      <c r="E318" s="35">
        <v>90.0</v>
      </c>
      <c r="F318" s="10" t="s">
        <v>160</v>
      </c>
      <c r="G318" s="9">
        <v>44414.0</v>
      </c>
      <c r="H318" s="32">
        <f t="shared" si="1"/>
        <v>5</v>
      </c>
      <c r="I318" s="33"/>
      <c r="J318" s="33"/>
      <c r="K318" s="33"/>
      <c r="L318" s="33"/>
      <c r="M318" s="33"/>
      <c r="N318" s="33"/>
      <c r="O318" s="10" t="s">
        <v>97</v>
      </c>
      <c r="P318" s="33"/>
      <c r="Q318" s="33"/>
      <c r="R318" s="33"/>
      <c r="S318" s="33"/>
      <c r="T318" s="33"/>
      <c r="U318" s="33"/>
      <c r="V318" s="33"/>
      <c r="W318" s="33"/>
    </row>
    <row r="319">
      <c r="A319" s="9">
        <v>44413.0</v>
      </c>
      <c r="B319" s="10" t="s">
        <v>97</v>
      </c>
      <c r="C319" s="10" t="s">
        <v>109</v>
      </c>
      <c r="D319" s="10" t="s">
        <v>152</v>
      </c>
      <c r="E319" s="35">
        <v>250.0</v>
      </c>
      <c r="F319" s="10" t="s">
        <v>21</v>
      </c>
      <c r="G319" s="9">
        <v>44414.0</v>
      </c>
      <c r="H319" s="32">
        <f t="shared" si="1"/>
        <v>5</v>
      </c>
      <c r="I319" s="33"/>
      <c r="J319" s="33"/>
      <c r="K319" s="33"/>
      <c r="L319" s="33"/>
      <c r="M319" s="33"/>
      <c r="N319" s="33"/>
      <c r="O319" s="10" t="s">
        <v>97</v>
      </c>
      <c r="P319" s="33"/>
      <c r="Q319" s="33"/>
      <c r="R319" s="33"/>
      <c r="S319" s="33"/>
      <c r="T319" s="33"/>
      <c r="U319" s="33"/>
      <c r="V319" s="33"/>
      <c r="W319" s="33"/>
    </row>
    <row r="320">
      <c r="A320" s="9">
        <v>44413.0</v>
      </c>
      <c r="B320" s="10" t="s">
        <v>97</v>
      </c>
      <c r="C320" s="10" t="s">
        <v>110</v>
      </c>
      <c r="D320" s="10" t="s">
        <v>166</v>
      </c>
      <c r="E320" s="35">
        <v>200.0</v>
      </c>
      <c r="F320" s="10" t="s">
        <v>14</v>
      </c>
      <c r="G320" s="9">
        <v>44414.0</v>
      </c>
      <c r="H320" s="32">
        <f t="shared" si="1"/>
        <v>5</v>
      </c>
      <c r="I320" s="33"/>
      <c r="J320" s="33"/>
      <c r="K320" s="33"/>
      <c r="L320" s="33"/>
      <c r="M320" s="33"/>
      <c r="N320" s="33"/>
      <c r="O320" s="10" t="s">
        <v>97</v>
      </c>
      <c r="P320" s="33"/>
      <c r="Q320" s="33"/>
      <c r="R320" s="33"/>
      <c r="S320" s="33"/>
      <c r="T320" s="33"/>
      <c r="U320" s="33"/>
      <c r="V320" s="33"/>
      <c r="W320" s="33"/>
    </row>
    <row r="321">
      <c r="A321" s="9">
        <v>44413.0</v>
      </c>
      <c r="B321" s="10" t="s">
        <v>97</v>
      </c>
      <c r="C321" s="10" t="s">
        <v>170</v>
      </c>
      <c r="D321" s="10" t="s">
        <v>153</v>
      </c>
      <c r="E321" s="35">
        <v>220.0</v>
      </c>
      <c r="F321" s="10" t="s">
        <v>12</v>
      </c>
      <c r="G321" s="9">
        <v>44414.0</v>
      </c>
      <c r="H321" s="32">
        <f t="shared" si="1"/>
        <v>5</v>
      </c>
      <c r="I321" s="33"/>
      <c r="J321" s="33"/>
      <c r="K321" s="33"/>
      <c r="L321" s="33"/>
      <c r="M321" s="33"/>
      <c r="N321" s="33"/>
      <c r="O321" s="10" t="s">
        <v>97</v>
      </c>
      <c r="P321" s="33"/>
      <c r="Q321" s="33"/>
      <c r="R321" s="33"/>
      <c r="S321" s="33"/>
      <c r="T321" s="33"/>
      <c r="U321" s="33"/>
      <c r="V321" s="33"/>
      <c r="W321" s="33"/>
    </row>
    <row r="322">
      <c r="A322" s="9">
        <v>44413.0</v>
      </c>
      <c r="B322" s="10" t="s">
        <v>97</v>
      </c>
      <c r="C322" s="10" t="s">
        <v>171</v>
      </c>
      <c r="D322" s="10" t="s">
        <v>156</v>
      </c>
      <c r="E322" s="35">
        <v>120.0</v>
      </c>
      <c r="F322" s="10" t="s">
        <v>21</v>
      </c>
      <c r="G322" s="9">
        <v>44414.0</v>
      </c>
      <c r="H322" s="32">
        <f t="shared" si="1"/>
        <v>5</v>
      </c>
      <c r="I322" s="33"/>
      <c r="J322" s="33"/>
      <c r="K322" s="33"/>
      <c r="L322" s="33"/>
      <c r="M322" s="33"/>
      <c r="N322" s="33"/>
      <c r="O322" s="10" t="s">
        <v>97</v>
      </c>
      <c r="P322" s="33"/>
      <c r="Q322" s="33"/>
      <c r="R322" s="33"/>
      <c r="S322" s="33"/>
      <c r="T322" s="33"/>
      <c r="U322" s="33"/>
      <c r="V322" s="33"/>
      <c r="W322" s="33"/>
    </row>
    <row r="323">
      <c r="A323" s="9">
        <v>44413.0</v>
      </c>
      <c r="B323" s="10" t="s">
        <v>97</v>
      </c>
      <c r="C323" s="10" t="s">
        <v>172</v>
      </c>
      <c r="D323" s="10" t="s">
        <v>161</v>
      </c>
      <c r="E323" s="35">
        <v>240.0</v>
      </c>
      <c r="F323" s="10" t="s">
        <v>21</v>
      </c>
      <c r="G323" s="9">
        <v>44414.0</v>
      </c>
      <c r="H323" s="32">
        <f t="shared" si="1"/>
        <v>5</v>
      </c>
      <c r="I323" s="33"/>
      <c r="J323" s="33"/>
      <c r="K323" s="33"/>
      <c r="L323" s="33"/>
      <c r="M323" s="33"/>
      <c r="N323" s="33"/>
      <c r="O323" s="10" t="s">
        <v>97</v>
      </c>
      <c r="P323" s="33"/>
      <c r="Q323" s="33"/>
      <c r="R323" s="33"/>
      <c r="S323" s="33"/>
      <c r="T323" s="33"/>
      <c r="U323" s="33"/>
      <c r="V323" s="33"/>
      <c r="W323" s="33"/>
    </row>
    <row r="324">
      <c r="A324" s="9">
        <v>44413.0</v>
      </c>
      <c r="B324" s="10" t="s">
        <v>97</v>
      </c>
      <c r="C324" s="10" t="s">
        <v>173</v>
      </c>
      <c r="D324" s="10" t="s">
        <v>150</v>
      </c>
      <c r="E324" s="35">
        <v>230.0</v>
      </c>
      <c r="F324" s="10" t="s">
        <v>21</v>
      </c>
      <c r="G324" s="9">
        <v>44414.0</v>
      </c>
      <c r="H324" s="32">
        <f t="shared" si="1"/>
        <v>5</v>
      </c>
      <c r="I324" s="33"/>
      <c r="J324" s="33"/>
      <c r="K324" s="33"/>
      <c r="L324" s="33"/>
      <c r="M324" s="33"/>
      <c r="N324" s="33"/>
      <c r="O324" s="10" t="s">
        <v>97</v>
      </c>
      <c r="P324" s="33"/>
      <c r="Q324" s="33"/>
      <c r="R324" s="33"/>
      <c r="S324" s="33"/>
      <c r="T324" s="33"/>
      <c r="U324" s="33"/>
      <c r="V324" s="33"/>
      <c r="W324" s="33"/>
    </row>
    <row r="325">
      <c r="A325" s="9">
        <v>44413.0</v>
      </c>
      <c r="B325" s="10" t="s">
        <v>114</v>
      </c>
      <c r="C325" s="10">
        <v>5043.0</v>
      </c>
      <c r="D325" s="10" t="s">
        <v>150</v>
      </c>
      <c r="E325" s="35">
        <v>230.0</v>
      </c>
      <c r="F325" s="10" t="s">
        <v>21</v>
      </c>
      <c r="G325" s="9">
        <v>44414.0</v>
      </c>
      <c r="H325" s="32">
        <f t="shared" si="1"/>
        <v>5</v>
      </c>
      <c r="I325" s="33"/>
      <c r="J325" s="33"/>
      <c r="K325" s="33"/>
      <c r="L325" s="33"/>
      <c r="M325" s="33"/>
      <c r="N325" s="33"/>
      <c r="O325" s="10" t="s">
        <v>114</v>
      </c>
      <c r="P325" s="33"/>
      <c r="Q325" s="33"/>
      <c r="R325" s="33"/>
      <c r="S325" s="33"/>
      <c r="T325" s="33"/>
      <c r="U325" s="33"/>
      <c r="V325" s="33"/>
      <c r="W325" s="33"/>
    </row>
    <row r="326">
      <c r="A326" s="9">
        <v>44413.0</v>
      </c>
      <c r="B326" s="10" t="s">
        <v>114</v>
      </c>
      <c r="C326" s="10">
        <v>5043.0</v>
      </c>
      <c r="D326" s="10" t="s">
        <v>158</v>
      </c>
      <c r="E326" s="35">
        <v>200.0</v>
      </c>
      <c r="F326" s="10" t="s">
        <v>14</v>
      </c>
      <c r="G326" s="9">
        <v>44414.0</v>
      </c>
      <c r="H326" s="32">
        <f t="shared" si="1"/>
        <v>5</v>
      </c>
      <c r="I326" s="33"/>
      <c r="J326" s="33"/>
      <c r="K326" s="33"/>
      <c r="L326" s="33"/>
      <c r="M326" s="33"/>
      <c r="N326" s="33"/>
      <c r="O326" s="10" t="s">
        <v>114</v>
      </c>
      <c r="P326" s="33"/>
      <c r="Q326" s="33"/>
      <c r="R326" s="33"/>
      <c r="S326" s="33"/>
      <c r="T326" s="33"/>
      <c r="U326" s="33"/>
      <c r="V326" s="33"/>
      <c r="W326" s="33"/>
    </row>
    <row r="327">
      <c r="A327" s="9">
        <v>44413.0</v>
      </c>
      <c r="B327" s="10" t="s">
        <v>114</v>
      </c>
      <c r="C327" s="10">
        <v>5043.0</v>
      </c>
      <c r="D327" s="10" t="s">
        <v>159</v>
      </c>
      <c r="E327" s="35">
        <v>90.0</v>
      </c>
      <c r="F327" s="10" t="s">
        <v>160</v>
      </c>
      <c r="G327" s="9">
        <v>44414.0</v>
      </c>
      <c r="H327" s="32">
        <f t="shared" si="1"/>
        <v>5</v>
      </c>
      <c r="I327" s="33"/>
      <c r="J327" s="33"/>
      <c r="K327" s="33"/>
      <c r="L327" s="33"/>
      <c r="M327" s="33"/>
      <c r="N327" s="33"/>
      <c r="O327" s="10" t="s">
        <v>114</v>
      </c>
      <c r="P327" s="33"/>
      <c r="Q327" s="33"/>
      <c r="R327" s="33"/>
      <c r="S327" s="33"/>
      <c r="T327" s="33"/>
      <c r="U327" s="33"/>
      <c r="V327" s="33"/>
      <c r="W327" s="33"/>
    </row>
    <row r="328">
      <c r="A328" s="9">
        <v>44413.0</v>
      </c>
      <c r="B328" s="10" t="s">
        <v>114</v>
      </c>
      <c r="C328" s="10">
        <v>5043.0</v>
      </c>
      <c r="D328" s="10" t="s">
        <v>166</v>
      </c>
      <c r="E328" s="35">
        <v>200.0</v>
      </c>
      <c r="F328" s="10" t="s">
        <v>14</v>
      </c>
      <c r="G328" s="9">
        <v>44414.0</v>
      </c>
      <c r="H328" s="32">
        <f t="shared" si="1"/>
        <v>5</v>
      </c>
      <c r="I328" s="33"/>
      <c r="J328" s="33"/>
      <c r="K328" s="33"/>
      <c r="L328" s="33"/>
      <c r="M328" s="33"/>
      <c r="N328" s="33"/>
      <c r="O328" s="10" t="s">
        <v>114</v>
      </c>
      <c r="P328" s="33"/>
      <c r="Q328" s="33"/>
      <c r="R328" s="33"/>
      <c r="S328" s="33"/>
      <c r="T328" s="33"/>
      <c r="U328" s="33"/>
      <c r="V328" s="33"/>
      <c r="W328" s="33"/>
    </row>
    <row r="329">
      <c r="A329" s="9">
        <v>44413.0</v>
      </c>
      <c r="B329" s="10" t="s">
        <v>114</v>
      </c>
      <c r="C329" s="10">
        <v>5043.0</v>
      </c>
      <c r="D329" s="10" t="s">
        <v>153</v>
      </c>
      <c r="E329" s="35">
        <v>220.0</v>
      </c>
      <c r="F329" s="10" t="s">
        <v>12</v>
      </c>
      <c r="G329" s="9">
        <v>44414.0</v>
      </c>
      <c r="H329" s="32">
        <f t="shared" si="1"/>
        <v>5</v>
      </c>
      <c r="I329" s="33"/>
      <c r="J329" s="33"/>
      <c r="K329" s="33"/>
      <c r="L329" s="33"/>
      <c r="M329" s="33"/>
      <c r="N329" s="33"/>
      <c r="O329" s="10" t="s">
        <v>114</v>
      </c>
      <c r="P329" s="33"/>
      <c r="Q329" s="33"/>
      <c r="R329" s="33"/>
      <c r="S329" s="33"/>
      <c r="T329" s="33"/>
      <c r="U329" s="33"/>
      <c r="V329" s="33"/>
      <c r="W329" s="33"/>
    </row>
    <row r="330">
      <c r="A330" s="9">
        <v>44413.0</v>
      </c>
      <c r="B330" s="10" t="s">
        <v>114</v>
      </c>
      <c r="C330" s="10">
        <v>5043.0</v>
      </c>
      <c r="D330" s="10" t="s">
        <v>152</v>
      </c>
      <c r="E330" s="35">
        <v>250.0</v>
      </c>
      <c r="F330" s="10" t="s">
        <v>21</v>
      </c>
      <c r="G330" s="9">
        <v>44414.0</v>
      </c>
      <c r="H330" s="32">
        <f t="shared" si="1"/>
        <v>5</v>
      </c>
      <c r="I330" s="33"/>
      <c r="J330" s="33"/>
      <c r="K330" s="33"/>
      <c r="L330" s="33"/>
      <c r="M330" s="33"/>
      <c r="N330" s="33"/>
      <c r="O330" s="10" t="s">
        <v>114</v>
      </c>
      <c r="P330" s="33"/>
      <c r="Q330" s="33"/>
      <c r="R330" s="33"/>
      <c r="S330" s="33"/>
      <c r="T330" s="33"/>
      <c r="U330" s="33"/>
      <c r="V330" s="33"/>
      <c r="W330" s="33"/>
    </row>
    <row r="331">
      <c r="A331" s="9">
        <v>44413.0</v>
      </c>
      <c r="B331" s="10" t="s">
        <v>115</v>
      </c>
      <c r="C331" s="10" t="s">
        <v>174</v>
      </c>
      <c r="D331" s="10" t="s">
        <v>159</v>
      </c>
      <c r="E331" s="35">
        <v>90.0</v>
      </c>
      <c r="F331" s="10" t="s">
        <v>160</v>
      </c>
      <c r="G331" s="9">
        <v>44414.0</v>
      </c>
      <c r="H331" s="32">
        <f t="shared" si="1"/>
        <v>5</v>
      </c>
      <c r="I331" s="33"/>
      <c r="J331" s="33"/>
      <c r="K331" s="33"/>
      <c r="L331" s="33"/>
      <c r="M331" s="33"/>
      <c r="N331" s="33"/>
      <c r="O331" s="10" t="s">
        <v>115</v>
      </c>
      <c r="P331" s="33"/>
      <c r="Q331" s="33"/>
      <c r="R331" s="33"/>
      <c r="S331" s="33"/>
      <c r="T331" s="33"/>
      <c r="U331" s="33"/>
      <c r="V331" s="33"/>
      <c r="W331" s="33"/>
    </row>
    <row r="332">
      <c r="A332" s="9">
        <v>44413.0</v>
      </c>
      <c r="B332" s="10" t="s">
        <v>115</v>
      </c>
      <c r="C332" s="16">
        <v>9.0E42</v>
      </c>
      <c r="D332" s="10" t="s">
        <v>162</v>
      </c>
      <c r="E332" s="35">
        <v>130.0</v>
      </c>
      <c r="F332" s="10" t="s">
        <v>18</v>
      </c>
      <c r="G332" s="9">
        <v>44414.0</v>
      </c>
      <c r="H332" s="32">
        <f t="shared" si="1"/>
        <v>5</v>
      </c>
      <c r="I332" s="33"/>
      <c r="J332" s="33"/>
      <c r="K332" s="33"/>
      <c r="L332" s="33"/>
      <c r="M332" s="33"/>
      <c r="N332" s="33"/>
      <c r="O332" s="10" t="s">
        <v>115</v>
      </c>
      <c r="P332" s="33"/>
      <c r="Q332" s="33"/>
      <c r="R332" s="33"/>
      <c r="S332" s="33"/>
      <c r="T332" s="33"/>
      <c r="U332" s="33"/>
      <c r="V332" s="33"/>
      <c r="W332" s="33"/>
    </row>
    <row r="333">
      <c r="A333" s="9">
        <v>44413.0</v>
      </c>
      <c r="B333" s="10" t="s">
        <v>115</v>
      </c>
      <c r="C333" s="10">
        <v>6840.0</v>
      </c>
      <c r="D333" s="10" t="s">
        <v>153</v>
      </c>
      <c r="E333" s="35">
        <v>220.0</v>
      </c>
      <c r="F333" s="10" t="s">
        <v>12</v>
      </c>
      <c r="G333" s="9">
        <v>44414.0</v>
      </c>
      <c r="H333" s="32">
        <f t="shared" si="1"/>
        <v>5</v>
      </c>
      <c r="I333" s="33"/>
      <c r="J333" s="33"/>
      <c r="K333" s="33"/>
      <c r="L333" s="33"/>
      <c r="M333" s="33"/>
      <c r="N333" s="33"/>
      <c r="O333" s="10" t="s">
        <v>115</v>
      </c>
      <c r="P333" s="33"/>
      <c r="Q333" s="33"/>
      <c r="R333" s="33"/>
      <c r="S333" s="33"/>
      <c r="T333" s="33"/>
      <c r="U333" s="33"/>
      <c r="V333" s="33"/>
      <c r="W333" s="33"/>
    </row>
    <row r="334">
      <c r="A334" s="9">
        <v>44413.0</v>
      </c>
      <c r="B334" s="10" t="s">
        <v>115</v>
      </c>
      <c r="C334" s="10">
        <v>9645.0</v>
      </c>
      <c r="D334" s="10" t="s">
        <v>150</v>
      </c>
      <c r="E334" s="35">
        <v>230.0</v>
      </c>
      <c r="F334" s="10" t="s">
        <v>21</v>
      </c>
      <c r="G334" s="9">
        <v>44414.0</v>
      </c>
      <c r="H334" s="32">
        <f t="shared" si="1"/>
        <v>5</v>
      </c>
      <c r="I334" s="33"/>
      <c r="J334" s="33"/>
      <c r="K334" s="33"/>
      <c r="L334" s="33"/>
      <c r="M334" s="33"/>
      <c r="N334" s="33"/>
      <c r="O334" s="10" t="s">
        <v>115</v>
      </c>
      <c r="P334" s="33"/>
      <c r="Q334" s="33"/>
      <c r="R334" s="33"/>
      <c r="S334" s="33"/>
      <c r="T334" s="33"/>
      <c r="U334" s="33"/>
      <c r="V334" s="33"/>
      <c r="W334" s="33"/>
    </row>
    <row r="335">
      <c r="A335" s="9">
        <v>44413.0</v>
      </c>
      <c r="B335" s="10" t="s">
        <v>115</v>
      </c>
      <c r="C335" s="10">
        <v>8647.0</v>
      </c>
      <c r="D335" s="10" t="s">
        <v>153</v>
      </c>
      <c r="E335" s="35">
        <v>220.0</v>
      </c>
      <c r="F335" s="10" t="s">
        <v>12</v>
      </c>
      <c r="G335" s="9">
        <v>44414.0</v>
      </c>
      <c r="H335" s="32">
        <f t="shared" si="1"/>
        <v>5</v>
      </c>
      <c r="I335" s="33"/>
      <c r="J335" s="33"/>
      <c r="K335" s="33"/>
      <c r="L335" s="33"/>
      <c r="M335" s="33"/>
      <c r="N335" s="33"/>
      <c r="O335" s="10" t="s">
        <v>115</v>
      </c>
      <c r="P335" s="33"/>
      <c r="Q335" s="33"/>
      <c r="R335" s="33"/>
      <c r="S335" s="33"/>
      <c r="T335" s="33"/>
      <c r="U335" s="33"/>
      <c r="V335" s="33"/>
      <c r="W335" s="33"/>
    </row>
    <row r="336">
      <c r="A336" s="9">
        <v>44413.0</v>
      </c>
      <c r="B336" s="10" t="s">
        <v>115</v>
      </c>
      <c r="C336" s="10" t="s">
        <v>119</v>
      </c>
      <c r="D336" s="10" t="s">
        <v>150</v>
      </c>
      <c r="E336" s="35">
        <v>230.0</v>
      </c>
      <c r="F336" s="10" t="s">
        <v>21</v>
      </c>
      <c r="G336" s="9">
        <v>44414.0</v>
      </c>
      <c r="H336" s="32">
        <f t="shared" si="1"/>
        <v>5</v>
      </c>
      <c r="I336" s="33"/>
      <c r="J336" s="33"/>
      <c r="K336" s="33"/>
      <c r="L336" s="33"/>
      <c r="M336" s="33"/>
      <c r="N336" s="33"/>
      <c r="O336" s="10" t="s">
        <v>115</v>
      </c>
      <c r="P336" s="33"/>
      <c r="Q336" s="33"/>
      <c r="R336" s="33"/>
      <c r="S336" s="33"/>
      <c r="T336" s="33"/>
      <c r="U336" s="33"/>
      <c r="V336" s="33"/>
      <c r="W336" s="33"/>
    </row>
    <row r="337">
      <c r="A337" s="9">
        <v>44413.0</v>
      </c>
      <c r="B337" s="10" t="s">
        <v>115</v>
      </c>
      <c r="C337" s="10" t="s">
        <v>120</v>
      </c>
      <c r="D337" s="10" t="s">
        <v>153</v>
      </c>
      <c r="E337" s="35">
        <v>220.0</v>
      </c>
      <c r="F337" s="10" t="s">
        <v>12</v>
      </c>
      <c r="G337" s="9">
        <v>44414.0</v>
      </c>
      <c r="H337" s="32">
        <f t="shared" si="1"/>
        <v>5</v>
      </c>
      <c r="I337" s="33"/>
      <c r="J337" s="33"/>
      <c r="K337" s="33"/>
      <c r="L337" s="33"/>
      <c r="M337" s="33"/>
      <c r="N337" s="33"/>
      <c r="O337" s="10" t="s">
        <v>115</v>
      </c>
      <c r="P337" s="33"/>
      <c r="Q337" s="33"/>
      <c r="R337" s="33"/>
      <c r="S337" s="33"/>
      <c r="T337" s="33"/>
      <c r="U337" s="33"/>
      <c r="V337" s="33"/>
      <c r="W337" s="33"/>
    </row>
    <row r="338">
      <c r="A338" s="9">
        <v>44413.0</v>
      </c>
      <c r="B338" s="10" t="s">
        <v>115</v>
      </c>
      <c r="C338" s="10" t="s">
        <v>175</v>
      </c>
      <c r="D338" s="10" t="s">
        <v>158</v>
      </c>
      <c r="E338" s="35">
        <v>200.0</v>
      </c>
      <c r="F338" s="10" t="s">
        <v>14</v>
      </c>
      <c r="G338" s="9">
        <v>44414.0</v>
      </c>
      <c r="H338" s="32">
        <f t="shared" si="1"/>
        <v>5</v>
      </c>
      <c r="I338" s="33"/>
      <c r="J338" s="33"/>
      <c r="K338" s="33"/>
      <c r="L338" s="33"/>
      <c r="M338" s="33"/>
      <c r="N338" s="33"/>
      <c r="O338" s="10" t="s">
        <v>115</v>
      </c>
      <c r="P338" s="33"/>
      <c r="Q338" s="33"/>
      <c r="R338" s="33"/>
      <c r="S338" s="33"/>
      <c r="T338" s="33"/>
      <c r="U338" s="33"/>
      <c r="V338" s="33"/>
      <c r="W338" s="33"/>
    </row>
    <row r="339">
      <c r="A339" s="9">
        <v>44413.0</v>
      </c>
      <c r="B339" s="10" t="s">
        <v>115</v>
      </c>
      <c r="C339" s="10" t="s">
        <v>176</v>
      </c>
      <c r="D339" s="10" t="s">
        <v>162</v>
      </c>
      <c r="E339" s="35">
        <v>130.0</v>
      </c>
      <c r="F339" s="10" t="s">
        <v>18</v>
      </c>
      <c r="G339" s="9">
        <v>44414.0</v>
      </c>
      <c r="H339" s="32">
        <f t="shared" si="1"/>
        <v>5</v>
      </c>
      <c r="I339" s="33"/>
      <c r="J339" s="33"/>
      <c r="K339" s="33"/>
      <c r="L339" s="33"/>
      <c r="M339" s="33"/>
      <c r="N339" s="33"/>
      <c r="O339" s="10" t="s">
        <v>115</v>
      </c>
      <c r="P339" s="33"/>
      <c r="Q339" s="33"/>
      <c r="R339" s="33"/>
      <c r="S339" s="33"/>
      <c r="T339" s="33"/>
      <c r="U339" s="33"/>
      <c r="V339" s="33"/>
      <c r="W339" s="33"/>
    </row>
    <row r="340">
      <c r="A340" s="9">
        <v>44413.0</v>
      </c>
      <c r="B340" s="10" t="s">
        <v>115</v>
      </c>
      <c r="C340" s="10" t="s">
        <v>177</v>
      </c>
      <c r="D340" s="10" t="s">
        <v>153</v>
      </c>
      <c r="E340" s="35">
        <v>220.0</v>
      </c>
      <c r="F340" s="10" t="s">
        <v>12</v>
      </c>
      <c r="G340" s="9">
        <v>44414.0</v>
      </c>
      <c r="H340" s="32">
        <f t="shared" si="1"/>
        <v>5</v>
      </c>
      <c r="I340" s="33"/>
      <c r="J340" s="33"/>
      <c r="K340" s="33"/>
      <c r="L340" s="33"/>
      <c r="M340" s="33"/>
      <c r="N340" s="33"/>
      <c r="O340" s="10" t="s">
        <v>115</v>
      </c>
      <c r="P340" s="33"/>
      <c r="Q340" s="33"/>
      <c r="R340" s="33"/>
      <c r="S340" s="33"/>
      <c r="T340" s="33"/>
      <c r="U340" s="33"/>
      <c r="V340" s="33"/>
      <c r="W340" s="33"/>
    </row>
    <row r="341">
      <c r="A341" s="9">
        <v>44413.0</v>
      </c>
      <c r="B341" s="10" t="s">
        <v>122</v>
      </c>
      <c r="C341" s="10" t="s">
        <v>124</v>
      </c>
      <c r="D341" s="10" t="s">
        <v>166</v>
      </c>
      <c r="E341" s="35">
        <v>200.0</v>
      </c>
      <c r="F341" s="10" t="s">
        <v>14</v>
      </c>
      <c r="G341" s="9">
        <v>44414.0</v>
      </c>
      <c r="H341" s="32">
        <f t="shared" si="1"/>
        <v>5</v>
      </c>
      <c r="I341" s="33"/>
      <c r="J341" s="33"/>
      <c r="K341" s="33"/>
      <c r="L341" s="33"/>
      <c r="M341" s="33"/>
      <c r="N341" s="33"/>
      <c r="O341" s="10" t="s">
        <v>122</v>
      </c>
      <c r="P341" s="33"/>
      <c r="Q341" s="33"/>
      <c r="R341" s="33"/>
      <c r="S341" s="33"/>
      <c r="T341" s="33"/>
      <c r="U341" s="33"/>
      <c r="V341" s="33"/>
      <c r="W341" s="33"/>
    </row>
    <row r="342">
      <c r="A342" s="9">
        <v>44413.0</v>
      </c>
      <c r="B342" s="10" t="s">
        <v>122</v>
      </c>
      <c r="C342" s="10" t="s">
        <v>178</v>
      </c>
      <c r="D342" s="10" t="s">
        <v>158</v>
      </c>
      <c r="E342" s="35">
        <v>200.0</v>
      </c>
      <c r="F342" s="10" t="s">
        <v>14</v>
      </c>
      <c r="G342" s="9">
        <v>44414.0</v>
      </c>
      <c r="H342" s="32">
        <f t="shared" si="1"/>
        <v>5</v>
      </c>
      <c r="I342" s="33"/>
      <c r="J342" s="33"/>
      <c r="K342" s="33"/>
      <c r="L342" s="33"/>
      <c r="M342" s="33"/>
      <c r="N342" s="33"/>
      <c r="O342" s="10" t="s">
        <v>122</v>
      </c>
      <c r="P342" s="33"/>
      <c r="Q342" s="33"/>
      <c r="R342" s="33"/>
      <c r="S342" s="33"/>
      <c r="T342" s="33"/>
      <c r="U342" s="33"/>
      <c r="V342" s="33"/>
      <c r="W342" s="33"/>
    </row>
    <row r="343">
      <c r="A343" s="9">
        <v>44413.0</v>
      </c>
      <c r="B343" s="10" t="s">
        <v>122</v>
      </c>
      <c r="C343" s="10" t="s">
        <v>179</v>
      </c>
      <c r="D343" s="10" t="s">
        <v>153</v>
      </c>
      <c r="E343" s="35">
        <v>220.0</v>
      </c>
      <c r="F343" s="10" t="s">
        <v>12</v>
      </c>
      <c r="G343" s="9">
        <v>44414.0</v>
      </c>
      <c r="H343" s="32">
        <f t="shared" si="1"/>
        <v>5</v>
      </c>
      <c r="I343" s="33"/>
      <c r="J343" s="33"/>
      <c r="K343" s="33"/>
      <c r="L343" s="33"/>
      <c r="M343" s="33"/>
      <c r="N343" s="33"/>
      <c r="O343" s="10" t="s">
        <v>122</v>
      </c>
      <c r="P343" s="33"/>
      <c r="Q343" s="33"/>
      <c r="R343" s="33"/>
      <c r="S343" s="33"/>
      <c r="T343" s="33"/>
      <c r="U343" s="33"/>
      <c r="V343" s="33"/>
      <c r="W343" s="33"/>
    </row>
    <row r="344">
      <c r="A344" s="9">
        <v>44413.0</v>
      </c>
      <c r="B344" s="10" t="s">
        <v>122</v>
      </c>
      <c r="C344" s="10" t="s">
        <v>125</v>
      </c>
      <c r="D344" s="10" t="s">
        <v>158</v>
      </c>
      <c r="E344" s="35">
        <v>200.0</v>
      </c>
      <c r="F344" s="10" t="s">
        <v>14</v>
      </c>
      <c r="G344" s="9">
        <v>44414.0</v>
      </c>
      <c r="H344" s="32">
        <f t="shared" si="1"/>
        <v>5</v>
      </c>
      <c r="I344" s="33"/>
      <c r="J344" s="33"/>
      <c r="K344" s="33"/>
      <c r="L344" s="33"/>
      <c r="M344" s="33"/>
      <c r="N344" s="33"/>
      <c r="O344" s="10" t="s">
        <v>122</v>
      </c>
      <c r="P344" s="33"/>
      <c r="Q344" s="33"/>
      <c r="R344" s="33"/>
      <c r="S344" s="33"/>
      <c r="T344" s="33"/>
      <c r="U344" s="33"/>
      <c r="V344" s="33"/>
      <c r="W344" s="33"/>
    </row>
    <row r="345">
      <c r="A345" s="9">
        <v>44413.0</v>
      </c>
      <c r="B345" s="10" t="s">
        <v>122</v>
      </c>
      <c r="C345" s="10" t="s">
        <v>127</v>
      </c>
      <c r="D345" s="10" t="s">
        <v>161</v>
      </c>
      <c r="E345" s="35">
        <v>240.0</v>
      </c>
      <c r="F345" s="10" t="s">
        <v>21</v>
      </c>
      <c r="G345" s="9">
        <v>44414.0</v>
      </c>
      <c r="H345" s="32">
        <f t="shared" si="1"/>
        <v>5</v>
      </c>
      <c r="I345" s="33"/>
      <c r="J345" s="33"/>
      <c r="K345" s="33"/>
      <c r="L345" s="33"/>
      <c r="M345" s="33"/>
      <c r="N345" s="33"/>
      <c r="O345" s="10" t="s">
        <v>122</v>
      </c>
      <c r="P345" s="33"/>
      <c r="Q345" s="33"/>
      <c r="R345" s="33"/>
      <c r="S345" s="33"/>
      <c r="T345" s="33"/>
      <c r="U345" s="33"/>
      <c r="V345" s="33"/>
      <c r="W345" s="33"/>
    </row>
    <row r="346">
      <c r="A346" s="9">
        <v>44413.0</v>
      </c>
      <c r="B346" s="10" t="s">
        <v>122</v>
      </c>
      <c r="C346" s="10" t="s">
        <v>180</v>
      </c>
      <c r="D346" s="10" t="s">
        <v>155</v>
      </c>
      <c r="E346" s="35">
        <v>220.0</v>
      </c>
      <c r="F346" s="10" t="s">
        <v>18</v>
      </c>
      <c r="G346" s="9">
        <v>44414.0</v>
      </c>
      <c r="H346" s="32">
        <f t="shared" si="1"/>
        <v>5</v>
      </c>
      <c r="I346" s="33"/>
      <c r="J346" s="33"/>
      <c r="K346" s="33"/>
      <c r="L346" s="33"/>
      <c r="M346" s="33"/>
      <c r="N346" s="33"/>
      <c r="O346" s="10" t="s">
        <v>122</v>
      </c>
      <c r="P346" s="33"/>
      <c r="Q346" s="33"/>
      <c r="R346" s="33"/>
      <c r="S346" s="33"/>
      <c r="T346" s="33"/>
      <c r="U346" s="33"/>
      <c r="V346" s="33"/>
      <c r="W346" s="33"/>
    </row>
    <row r="347">
      <c r="A347" s="9">
        <v>44413.0</v>
      </c>
      <c r="B347" s="10" t="s">
        <v>15</v>
      </c>
      <c r="C347" s="10" t="s">
        <v>181</v>
      </c>
      <c r="D347" s="10" t="s">
        <v>159</v>
      </c>
      <c r="E347" s="35">
        <v>90.0</v>
      </c>
      <c r="F347" s="10" t="s">
        <v>160</v>
      </c>
      <c r="G347" s="9">
        <v>44414.0</v>
      </c>
      <c r="H347" s="32">
        <f t="shared" si="1"/>
        <v>5</v>
      </c>
      <c r="I347" s="33"/>
      <c r="J347" s="33"/>
      <c r="K347" s="33"/>
      <c r="L347" s="33"/>
      <c r="M347" s="33"/>
      <c r="N347" s="33"/>
      <c r="O347" s="10" t="s">
        <v>15</v>
      </c>
      <c r="P347" s="33"/>
      <c r="Q347" s="33"/>
      <c r="R347" s="33"/>
      <c r="S347" s="33"/>
      <c r="T347" s="33"/>
      <c r="U347" s="33"/>
      <c r="V347" s="33"/>
      <c r="W347" s="33"/>
    </row>
    <row r="348">
      <c r="A348" s="9">
        <v>44413.0</v>
      </c>
      <c r="B348" s="10" t="s">
        <v>15</v>
      </c>
      <c r="C348" s="10" t="s">
        <v>131</v>
      </c>
      <c r="D348" s="10" t="s">
        <v>161</v>
      </c>
      <c r="E348" s="35">
        <v>240.0</v>
      </c>
      <c r="F348" s="10" t="s">
        <v>21</v>
      </c>
      <c r="G348" s="9">
        <v>44414.0</v>
      </c>
      <c r="H348" s="32">
        <f t="shared" si="1"/>
        <v>5</v>
      </c>
      <c r="I348" s="33"/>
      <c r="J348" s="33"/>
      <c r="K348" s="33"/>
      <c r="L348" s="33"/>
      <c r="M348" s="33"/>
      <c r="N348" s="33"/>
      <c r="O348" s="10" t="s">
        <v>15</v>
      </c>
      <c r="P348" s="33"/>
      <c r="Q348" s="33"/>
      <c r="R348" s="33"/>
      <c r="S348" s="33"/>
      <c r="T348" s="33"/>
      <c r="U348" s="33"/>
      <c r="V348" s="33"/>
      <c r="W348" s="33"/>
    </row>
    <row r="349">
      <c r="A349" s="9">
        <v>44413.0</v>
      </c>
      <c r="B349" s="10" t="s">
        <v>15</v>
      </c>
      <c r="C349" s="10" t="s">
        <v>132</v>
      </c>
      <c r="D349" s="10" t="s">
        <v>150</v>
      </c>
      <c r="E349" s="35">
        <v>230.0</v>
      </c>
      <c r="F349" s="10" t="s">
        <v>21</v>
      </c>
      <c r="G349" s="9">
        <v>44414.0</v>
      </c>
      <c r="H349" s="32">
        <f t="shared" si="1"/>
        <v>5</v>
      </c>
      <c r="I349" s="33"/>
      <c r="J349" s="33"/>
      <c r="K349" s="33"/>
      <c r="L349" s="33"/>
      <c r="M349" s="33"/>
      <c r="N349" s="33"/>
      <c r="O349" s="10" t="s">
        <v>15</v>
      </c>
      <c r="P349" s="33"/>
      <c r="Q349" s="33"/>
      <c r="R349" s="33"/>
      <c r="S349" s="33"/>
      <c r="T349" s="33"/>
      <c r="U349" s="33"/>
      <c r="V349" s="33"/>
      <c r="W349" s="33"/>
    </row>
    <row r="350">
      <c r="A350" s="9">
        <v>44413.0</v>
      </c>
      <c r="B350" s="10" t="s">
        <v>15</v>
      </c>
      <c r="C350" s="16">
        <v>5.0E49</v>
      </c>
      <c r="D350" s="10" t="s">
        <v>159</v>
      </c>
      <c r="E350" s="35">
        <v>90.0</v>
      </c>
      <c r="F350" s="10" t="s">
        <v>160</v>
      </c>
      <c r="G350" s="9">
        <v>44414.0</v>
      </c>
      <c r="H350" s="32">
        <f t="shared" si="1"/>
        <v>5</v>
      </c>
      <c r="I350" s="33"/>
      <c r="J350" s="33"/>
      <c r="K350" s="33"/>
      <c r="L350" s="33"/>
      <c r="M350" s="33"/>
      <c r="N350" s="33"/>
      <c r="O350" s="10" t="s">
        <v>15</v>
      </c>
      <c r="P350" s="33"/>
      <c r="Q350" s="33"/>
      <c r="R350" s="33"/>
      <c r="S350" s="33"/>
      <c r="T350" s="33"/>
      <c r="U350" s="33"/>
      <c r="V350" s="33"/>
      <c r="W350" s="33"/>
    </row>
    <row r="351">
      <c r="A351" s="9">
        <v>44413.0</v>
      </c>
      <c r="B351" s="10" t="s">
        <v>15</v>
      </c>
      <c r="C351" s="16">
        <v>5.0E49</v>
      </c>
      <c r="D351" s="10" t="s">
        <v>153</v>
      </c>
      <c r="E351" s="35">
        <v>220.0</v>
      </c>
      <c r="F351" s="10" t="s">
        <v>12</v>
      </c>
      <c r="G351" s="9">
        <v>44414.0</v>
      </c>
      <c r="H351" s="32">
        <f t="shared" si="1"/>
        <v>5</v>
      </c>
      <c r="I351" s="33"/>
      <c r="J351" s="33"/>
      <c r="K351" s="33"/>
      <c r="L351" s="33"/>
      <c r="M351" s="33"/>
      <c r="N351" s="33"/>
      <c r="O351" s="10" t="s">
        <v>15</v>
      </c>
      <c r="P351" s="33"/>
      <c r="Q351" s="33"/>
      <c r="R351" s="33"/>
      <c r="S351" s="33"/>
      <c r="T351" s="33"/>
      <c r="U351" s="33"/>
      <c r="V351" s="33"/>
      <c r="W351" s="33"/>
    </row>
    <row r="352">
      <c r="A352" s="9">
        <v>44413.0</v>
      </c>
      <c r="B352" s="10" t="s">
        <v>15</v>
      </c>
      <c r="C352" s="10" t="s">
        <v>133</v>
      </c>
      <c r="D352" s="10" t="s">
        <v>150</v>
      </c>
      <c r="E352" s="35">
        <v>230.0</v>
      </c>
      <c r="F352" s="10" t="s">
        <v>21</v>
      </c>
      <c r="G352" s="9">
        <v>44414.0</v>
      </c>
      <c r="H352" s="32">
        <f t="shared" si="1"/>
        <v>5</v>
      </c>
      <c r="I352" s="33"/>
      <c r="J352" s="33"/>
      <c r="K352" s="33"/>
      <c r="L352" s="33"/>
      <c r="M352" s="33"/>
      <c r="N352" s="33"/>
      <c r="O352" s="10" t="s">
        <v>15</v>
      </c>
      <c r="P352" s="33"/>
      <c r="Q352" s="33"/>
      <c r="R352" s="33"/>
      <c r="S352" s="33"/>
      <c r="T352" s="33"/>
      <c r="U352" s="33"/>
      <c r="V352" s="33"/>
      <c r="W352" s="33"/>
    </row>
    <row r="353">
      <c r="A353" s="9">
        <v>44413.0</v>
      </c>
      <c r="B353" s="10" t="s">
        <v>15</v>
      </c>
      <c r="C353" s="10" t="s">
        <v>133</v>
      </c>
      <c r="D353" s="10" t="s">
        <v>159</v>
      </c>
      <c r="E353" s="35">
        <v>90.0</v>
      </c>
      <c r="F353" s="10" t="s">
        <v>160</v>
      </c>
      <c r="G353" s="9">
        <v>44414.0</v>
      </c>
      <c r="H353" s="32">
        <f t="shared" si="1"/>
        <v>5</v>
      </c>
      <c r="I353" s="33"/>
      <c r="J353" s="33"/>
      <c r="K353" s="33"/>
      <c r="L353" s="33"/>
      <c r="M353" s="33"/>
      <c r="N353" s="33"/>
      <c r="O353" s="10" t="s">
        <v>15</v>
      </c>
      <c r="P353" s="33"/>
      <c r="Q353" s="33"/>
      <c r="R353" s="33"/>
      <c r="S353" s="33"/>
      <c r="T353" s="33"/>
      <c r="U353" s="33"/>
      <c r="V353" s="33"/>
      <c r="W353" s="33"/>
    </row>
    <row r="354">
      <c r="A354" s="9">
        <v>44413.0</v>
      </c>
      <c r="B354" s="10" t="s">
        <v>15</v>
      </c>
      <c r="C354" s="10" t="s">
        <v>135</v>
      </c>
      <c r="D354" s="10" t="s">
        <v>159</v>
      </c>
      <c r="E354" s="35">
        <v>90.0</v>
      </c>
      <c r="F354" s="10" t="s">
        <v>160</v>
      </c>
      <c r="G354" s="9">
        <v>44414.0</v>
      </c>
      <c r="H354" s="32">
        <f t="shared" si="1"/>
        <v>5</v>
      </c>
      <c r="I354" s="33"/>
      <c r="J354" s="33"/>
      <c r="K354" s="33"/>
      <c r="L354" s="33"/>
      <c r="M354" s="33"/>
      <c r="N354" s="33"/>
      <c r="O354" s="10" t="s">
        <v>15</v>
      </c>
      <c r="P354" s="33"/>
      <c r="Q354" s="33"/>
      <c r="R354" s="33"/>
      <c r="S354" s="33"/>
      <c r="T354" s="33"/>
      <c r="U354" s="33"/>
      <c r="V354" s="33"/>
      <c r="W354" s="33"/>
    </row>
    <row r="355">
      <c r="A355" s="9">
        <v>44413.0</v>
      </c>
      <c r="B355" s="10" t="s">
        <v>15</v>
      </c>
      <c r="C355" s="10" t="s">
        <v>135</v>
      </c>
      <c r="D355" s="10" t="s">
        <v>152</v>
      </c>
      <c r="E355" s="35">
        <v>250.0</v>
      </c>
      <c r="F355" s="10" t="s">
        <v>21</v>
      </c>
      <c r="G355" s="9">
        <v>44414.0</v>
      </c>
      <c r="H355" s="32">
        <f t="shared" si="1"/>
        <v>5</v>
      </c>
      <c r="I355" s="33"/>
      <c r="J355" s="33"/>
      <c r="K355" s="33"/>
      <c r="L355" s="33"/>
      <c r="M355" s="33"/>
      <c r="N355" s="33"/>
      <c r="O355" s="10" t="s">
        <v>15</v>
      </c>
      <c r="P355" s="33"/>
      <c r="Q355" s="33"/>
      <c r="R355" s="33"/>
      <c r="S355" s="33"/>
      <c r="T355" s="33"/>
      <c r="U355" s="33"/>
      <c r="V355" s="33"/>
      <c r="W355" s="33"/>
    </row>
    <row r="356">
      <c r="A356" s="9">
        <v>44413.0</v>
      </c>
      <c r="B356" s="10" t="s">
        <v>15</v>
      </c>
      <c r="C356" s="10">
        <v>1344.0</v>
      </c>
      <c r="D356" s="10" t="s">
        <v>159</v>
      </c>
      <c r="E356" s="35">
        <v>90.0</v>
      </c>
      <c r="F356" s="10" t="s">
        <v>160</v>
      </c>
      <c r="G356" s="9">
        <v>44414.0</v>
      </c>
      <c r="H356" s="32">
        <f t="shared" si="1"/>
        <v>5</v>
      </c>
      <c r="I356" s="33"/>
      <c r="J356" s="33"/>
      <c r="K356" s="33"/>
      <c r="L356" s="33"/>
      <c r="M356" s="33"/>
      <c r="N356" s="33"/>
      <c r="O356" s="10" t="s">
        <v>15</v>
      </c>
      <c r="P356" s="33"/>
      <c r="Q356" s="33"/>
      <c r="R356" s="33"/>
      <c r="S356" s="33"/>
      <c r="T356" s="33"/>
      <c r="U356" s="33"/>
      <c r="V356" s="33"/>
      <c r="W356" s="33"/>
    </row>
    <row r="357">
      <c r="A357" s="9">
        <v>44413.0</v>
      </c>
      <c r="B357" s="10" t="s">
        <v>15</v>
      </c>
      <c r="C357" s="10">
        <v>4645.0</v>
      </c>
      <c r="D357" s="10" t="s">
        <v>158</v>
      </c>
      <c r="E357" s="35">
        <v>200.0</v>
      </c>
      <c r="F357" s="10" t="s">
        <v>14</v>
      </c>
      <c r="G357" s="9">
        <v>44414.0</v>
      </c>
      <c r="H357" s="32">
        <f t="shared" si="1"/>
        <v>5</v>
      </c>
      <c r="I357" s="33"/>
      <c r="J357" s="33"/>
      <c r="K357" s="33"/>
      <c r="L357" s="33"/>
      <c r="M357" s="33"/>
      <c r="N357" s="33"/>
      <c r="O357" s="10" t="s">
        <v>15</v>
      </c>
      <c r="P357" s="33"/>
      <c r="Q357" s="33"/>
      <c r="R357" s="33"/>
      <c r="S357" s="33"/>
      <c r="T357" s="33"/>
      <c r="U357" s="33"/>
      <c r="V357" s="33"/>
      <c r="W357" s="33"/>
    </row>
    <row r="358">
      <c r="A358" s="9">
        <v>44413.0</v>
      </c>
      <c r="B358" s="10" t="s">
        <v>15</v>
      </c>
      <c r="C358" s="10">
        <v>9841.0</v>
      </c>
      <c r="D358" s="10" t="s">
        <v>161</v>
      </c>
      <c r="E358" s="35">
        <v>240.0</v>
      </c>
      <c r="F358" s="10" t="s">
        <v>21</v>
      </c>
      <c r="G358" s="9">
        <v>44414.0</v>
      </c>
      <c r="H358" s="32">
        <f t="shared" si="1"/>
        <v>5</v>
      </c>
      <c r="I358" s="33"/>
      <c r="J358" s="33"/>
      <c r="K358" s="33"/>
      <c r="L358" s="33"/>
      <c r="M358" s="33"/>
      <c r="N358" s="33"/>
      <c r="O358" s="10" t="s">
        <v>15</v>
      </c>
      <c r="P358" s="33"/>
      <c r="Q358" s="33"/>
      <c r="R358" s="33"/>
      <c r="S358" s="33"/>
      <c r="T358" s="33"/>
      <c r="U358" s="33"/>
      <c r="V358" s="33"/>
      <c r="W358" s="33"/>
    </row>
    <row r="359">
      <c r="A359" s="9">
        <v>44413.0</v>
      </c>
      <c r="B359" s="10" t="s">
        <v>15</v>
      </c>
      <c r="C359" s="10" t="s">
        <v>182</v>
      </c>
      <c r="D359" s="10" t="s">
        <v>159</v>
      </c>
      <c r="E359" s="35">
        <v>90.0</v>
      </c>
      <c r="F359" s="10" t="s">
        <v>160</v>
      </c>
      <c r="G359" s="9">
        <v>44414.0</v>
      </c>
      <c r="H359" s="32">
        <f t="shared" si="1"/>
        <v>5</v>
      </c>
      <c r="I359" s="33"/>
      <c r="J359" s="33"/>
      <c r="K359" s="33"/>
      <c r="L359" s="33"/>
      <c r="M359" s="33"/>
      <c r="N359" s="33"/>
      <c r="O359" s="10" t="s">
        <v>15</v>
      </c>
      <c r="P359" s="33"/>
      <c r="Q359" s="33"/>
      <c r="R359" s="33"/>
      <c r="S359" s="33"/>
      <c r="T359" s="33"/>
      <c r="U359" s="33"/>
      <c r="V359" s="33"/>
      <c r="W359" s="33"/>
    </row>
    <row r="360">
      <c r="A360" s="9">
        <v>44413.0</v>
      </c>
      <c r="B360" s="10" t="s">
        <v>15</v>
      </c>
      <c r="C360" s="10">
        <v>3446.0</v>
      </c>
      <c r="D360" s="10" t="s">
        <v>150</v>
      </c>
      <c r="E360" s="35">
        <v>230.0</v>
      </c>
      <c r="F360" s="10" t="s">
        <v>21</v>
      </c>
      <c r="G360" s="9">
        <v>44414.0</v>
      </c>
      <c r="H360" s="32">
        <f t="shared" si="1"/>
        <v>5</v>
      </c>
      <c r="I360" s="33"/>
      <c r="J360" s="33"/>
      <c r="K360" s="33"/>
      <c r="L360" s="33"/>
      <c r="M360" s="33"/>
      <c r="N360" s="33"/>
      <c r="O360" s="10" t="s">
        <v>15</v>
      </c>
      <c r="P360" s="33"/>
      <c r="Q360" s="33"/>
      <c r="R360" s="33"/>
      <c r="S360" s="33"/>
      <c r="T360" s="33"/>
      <c r="U360" s="33"/>
      <c r="V360" s="33"/>
      <c r="W360" s="33"/>
    </row>
    <row r="361">
      <c r="A361" s="9">
        <v>44413.0</v>
      </c>
      <c r="B361" s="10" t="s">
        <v>15</v>
      </c>
      <c r="C361" s="10" t="s">
        <v>183</v>
      </c>
      <c r="D361" s="10" t="s">
        <v>150</v>
      </c>
      <c r="E361" s="35">
        <v>230.0</v>
      </c>
      <c r="F361" s="10" t="s">
        <v>21</v>
      </c>
      <c r="G361" s="9">
        <v>44414.0</v>
      </c>
      <c r="H361" s="32">
        <f t="shared" si="1"/>
        <v>5</v>
      </c>
      <c r="I361" s="33"/>
      <c r="J361" s="33"/>
      <c r="K361" s="33"/>
      <c r="L361" s="33"/>
      <c r="M361" s="33"/>
      <c r="N361" s="33"/>
      <c r="O361" s="10" t="s">
        <v>15</v>
      </c>
      <c r="P361" s="33"/>
      <c r="Q361" s="33"/>
      <c r="R361" s="33"/>
      <c r="S361" s="33"/>
      <c r="T361" s="33"/>
      <c r="U361" s="33"/>
      <c r="V361" s="33"/>
      <c r="W361" s="33"/>
    </row>
    <row r="362">
      <c r="A362" s="9">
        <v>44413.0</v>
      </c>
      <c r="B362" s="10" t="s">
        <v>15</v>
      </c>
      <c r="C362" s="10">
        <v>8943.0</v>
      </c>
      <c r="D362" s="10" t="s">
        <v>161</v>
      </c>
      <c r="E362" s="35">
        <v>240.0</v>
      </c>
      <c r="F362" s="10" t="s">
        <v>21</v>
      </c>
      <c r="G362" s="9">
        <v>44414.0</v>
      </c>
      <c r="H362" s="32">
        <f t="shared" si="1"/>
        <v>5</v>
      </c>
      <c r="I362" s="33"/>
      <c r="J362" s="33"/>
      <c r="K362" s="33"/>
      <c r="L362" s="33"/>
      <c r="M362" s="33"/>
      <c r="N362" s="33"/>
      <c r="O362" s="10" t="s">
        <v>15</v>
      </c>
      <c r="P362" s="33"/>
      <c r="Q362" s="33"/>
      <c r="R362" s="33"/>
      <c r="S362" s="33"/>
      <c r="T362" s="33"/>
      <c r="U362" s="33"/>
      <c r="V362" s="33"/>
      <c r="W362" s="33"/>
    </row>
    <row r="363">
      <c r="A363" s="9">
        <v>44413.0</v>
      </c>
      <c r="B363" s="10" t="s">
        <v>15</v>
      </c>
      <c r="C363" s="10" t="s">
        <v>184</v>
      </c>
      <c r="D363" s="10" t="s">
        <v>153</v>
      </c>
      <c r="E363" s="35">
        <v>220.0</v>
      </c>
      <c r="F363" s="10" t="s">
        <v>12</v>
      </c>
      <c r="G363" s="9">
        <v>44414.0</v>
      </c>
      <c r="H363" s="32">
        <f t="shared" si="1"/>
        <v>5</v>
      </c>
      <c r="I363" s="33"/>
      <c r="J363" s="33"/>
      <c r="K363" s="33"/>
      <c r="L363" s="33"/>
      <c r="M363" s="33"/>
      <c r="N363" s="33"/>
      <c r="O363" s="10" t="s">
        <v>15</v>
      </c>
      <c r="P363" s="33"/>
      <c r="Q363" s="33"/>
      <c r="R363" s="33"/>
      <c r="S363" s="33"/>
      <c r="T363" s="33"/>
      <c r="U363" s="33"/>
      <c r="V363" s="33"/>
      <c r="W363" s="33"/>
    </row>
    <row r="364">
      <c r="A364" s="9">
        <v>44413.0</v>
      </c>
      <c r="B364" s="10" t="s">
        <v>15</v>
      </c>
      <c r="C364" s="10" t="s">
        <v>185</v>
      </c>
      <c r="D364" s="10" t="s">
        <v>159</v>
      </c>
      <c r="E364" s="35">
        <v>90.0</v>
      </c>
      <c r="F364" s="10" t="s">
        <v>160</v>
      </c>
      <c r="G364" s="9">
        <v>44414.0</v>
      </c>
      <c r="H364" s="32">
        <f t="shared" si="1"/>
        <v>5</v>
      </c>
      <c r="I364" s="33"/>
      <c r="J364" s="33"/>
      <c r="K364" s="33"/>
      <c r="L364" s="33"/>
      <c r="M364" s="33"/>
      <c r="N364" s="33"/>
      <c r="O364" s="10" t="s">
        <v>15</v>
      </c>
      <c r="P364" s="33"/>
      <c r="Q364" s="33"/>
      <c r="R364" s="33"/>
      <c r="S364" s="33"/>
      <c r="T364" s="33"/>
      <c r="U364" s="33"/>
      <c r="V364" s="33"/>
      <c r="W364" s="33"/>
    </row>
    <row r="365">
      <c r="A365" s="9">
        <v>44413.0</v>
      </c>
      <c r="B365" s="10" t="s">
        <v>15</v>
      </c>
      <c r="C365" s="10" t="s">
        <v>139</v>
      </c>
      <c r="D365" s="10" t="s">
        <v>152</v>
      </c>
      <c r="E365" s="35">
        <v>250.0</v>
      </c>
      <c r="F365" s="10" t="s">
        <v>21</v>
      </c>
      <c r="G365" s="9">
        <v>44414.0</v>
      </c>
      <c r="H365" s="32">
        <f t="shared" si="1"/>
        <v>5</v>
      </c>
      <c r="I365" s="33"/>
      <c r="J365" s="33"/>
      <c r="K365" s="33"/>
      <c r="L365" s="33"/>
      <c r="M365" s="33"/>
      <c r="N365" s="33"/>
      <c r="O365" s="10" t="s">
        <v>15</v>
      </c>
      <c r="P365" s="33"/>
      <c r="Q365" s="33"/>
      <c r="R365" s="33"/>
      <c r="S365" s="33"/>
      <c r="T365" s="33"/>
      <c r="U365" s="33"/>
      <c r="V365" s="33"/>
      <c r="W365" s="33"/>
    </row>
    <row r="366">
      <c r="A366" s="9">
        <v>44413.0</v>
      </c>
      <c r="B366" s="10" t="s">
        <v>15</v>
      </c>
      <c r="C366" s="10" t="s">
        <v>139</v>
      </c>
      <c r="D366" s="10" t="s">
        <v>155</v>
      </c>
      <c r="E366" s="35">
        <v>220.0</v>
      </c>
      <c r="F366" s="10" t="s">
        <v>18</v>
      </c>
      <c r="G366" s="9">
        <v>44414.0</v>
      </c>
      <c r="H366" s="32">
        <f t="shared" si="1"/>
        <v>5</v>
      </c>
      <c r="I366" s="33"/>
      <c r="J366" s="33"/>
      <c r="K366" s="33"/>
      <c r="L366" s="33"/>
      <c r="M366" s="33"/>
      <c r="N366" s="33"/>
      <c r="O366" s="10" t="s">
        <v>15</v>
      </c>
      <c r="P366" s="33"/>
      <c r="Q366" s="33"/>
      <c r="R366" s="33"/>
      <c r="S366" s="33"/>
      <c r="T366" s="33"/>
      <c r="U366" s="33"/>
      <c r="V366" s="33"/>
      <c r="W366" s="33"/>
    </row>
    <row r="367">
      <c r="A367" s="9">
        <v>44413.0</v>
      </c>
      <c r="B367" s="10" t="s">
        <v>15</v>
      </c>
      <c r="C367" s="10" t="s">
        <v>129</v>
      </c>
      <c r="D367" s="10" t="s">
        <v>166</v>
      </c>
      <c r="E367" s="35">
        <v>200.0</v>
      </c>
      <c r="F367" s="10" t="s">
        <v>14</v>
      </c>
      <c r="G367" s="9">
        <v>44414.0</v>
      </c>
      <c r="H367" s="32">
        <f t="shared" si="1"/>
        <v>5</v>
      </c>
      <c r="I367" s="33"/>
      <c r="J367" s="33"/>
      <c r="K367" s="33"/>
      <c r="L367" s="33"/>
      <c r="M367" s="33"/>
      <c r="N367" s="33"/>
      <c r="O367" s="10" t="s">
        <v>15</v>
      </c>
      <c r="P367" s="33"/>
      <c r="Q367" s="33"/>
      <c r="R367" s="33"/>
      <c r="S367" s="33"/>
      <c r="T367" s="33"/>
      <c r="U367" s="33"/>
      <c r="V367" s="33"/>
      <c r="W367" s="33"/>
    </row>
    <row r="368">
      <c r="A368" s="9">
        <v>44413.0</v>
      </c>
      <c r="B368" s="10" t="s">
        <v>16</v>
      </c>
      <c r="C368" s="16">
        <v>5.0E41</v>
      </c>
      <c r="D368" s="10" t="s">
        <v>159</v>
      </c>
      <c r="E368" s="35">
        <v>90.0</v>
      </c>
      <c r="F368" s="10" t="s">
        <v>160</v>
      </c>
      <c r="G368" s="9">
        <v>44414.0</v>
      </c>
      <c r="H368" s="32">
        <f t="shared" si="1"/>
        <v>5</v>
      </c>
      <c r="I368" s="33"/>
      <c r="J368" s="33"/>
      <c r="K368" s="33"/>
      <c r="L368" s="33"/>
      <c r="M368" s="33"/>
      <c r="N368" s="33"/>
      <c r="O368" s="10" t="s">
        <v>16</v>
      </c>
      <c r="P368" s="33"/>
      <c r="Q368" s="33"/>
      <c r="R368" s="33"/>
      <c r="S368" s="33"/>
      <c r="T368" s="33"/>
      <c r="U368" s="33"/>
      <c r="V368" s="33"/>
      <c r="W368" s="33"/>
    </row>
    <row r="369">
      <c r="A369" s="9">
        <v>44413.0</v>
      </c>
      <c r="B369" s="10" t="s">
        <v>16</v>
      </c>
      <c r="C369" s="10" t="s">
        <v>186</v>
      </c>
      <c r="D369" s="10" t="s">
        <v>152</v>
      </c>
      <c r="E369" s="35">
        <v>250.0</v>
      </c>
      <c r="F369" s="10" t="s">
        <v>21</v>
      </c>
      <c r="G369" s="9">
        <v>44414.0</v>
      </c>
      <c r="H369" s="32">
        <f t="shared" si="1"/>
        <v>5</v>
      </c>
      <c r="I369" s="33"/>
      <c r="J369" s="33"/>
      <c r="K369" s="33"/>
      <c r="L369" s="33"/>
      <c r="M369" s="33"/>
      <c r="N369" s="33"/>
      <c r="O369" s="10" t="s">
        <v>16</v>
      </c>
      <c r="P369" s="33"/>
      <c r="Q369" s="33"/>
      <c r="R369" s="33"/>
      <c r="S369" s="33"/>
      <c r="T369" s="33"/>
      <c r="U369" s="33"/>
      <c r="V369" s="33"/>
      <c r="W369" s="33"/>
    </row>
    <row r="370">
      <c r="A370" s="9">
        <v>44413.0</v>
      </c>
      <c r="B370" s="10" t="s">
        <v>16</v>
      </c>
      <c r="C370" s="10" t="s">
        <v>187</v>
      </c>
      <c r="D370" s="10" t="s">
        <v>155</v>
      </c>
      <c r="E370" s="35">
        <v>220.0</v>
      </c>
      <c r="F370" s="10" t="s">
        <v>18</v>
      </c>
      <c r="G370" s="9">
        <v>44414.0</v>
      </c>
      <c r="H370" s="32">
        <f t="shared" si="1"/>
        <v>5</v>
      </c>
      <c r="I370" s="33"/>
      <c r="J370" s="33"/>
      <c r="K370" s="33"/>
      <c r="L370" s="33"/>
      <c r="M370" s="33"/>
      <c r="N370" s="33"/>
      <c r="O370" s="10" t="s">
        <v>16</v>
      </c>
      <c r="P370" s="33"/>
      <c r="Q370" s="33"/>
      <c r="R370" s="33"/>
      <c r="S370" s="33"/>
      <c r="T370" s="33"/>
      <c r="U370" s="33"/>
      <c r="V370" s="33"/>
      <c r="W370" s="33"/>
    </row>
    <row r="371">
      <c r="A371" s="9">
        <v>44413.0</v>
      </c>
      <c r="B371" s="10" t="s">
        <v>16</v>
      </c>
      <c r="C371" s="10" t="s">
        <v>188</v>
      </c>
      <c r="D371" s="10" t="s">
        <v>162</v>
      </c>
      <c r="E371" s="35">
        <v>130.0</v>
      </c>
      <c r="F371" s="10" t="s">
        <v>18</v>
      </c>
      <c r="G371" s="9">
        <v>44414.0</v>
      </c>
      <c r="H371" s="32">
        <f t="shared" si="1"/>
        <v>5</v>
      </c>
      <c r="I371" s="33"/>
      <c r="J371" s="33"/>
      <c r="K371" s="33"/>
      <c r="L371" s="33"/>
      <c r="M371" s="33"/>
      <c r="N371" s="33"/>
      <c r="O371" s="10" t="s">
        <v>16</v>
      </c>
      <c r="P371" s="33"/>
      <c r="Q371" s="33"/>
      <c r="R371" s="33"/>
      <c r="S371" s="33"/>
      <c r="T371" s="33"/>
      <c r="U371" s="33"/>
      <c r="V371" s="33"/>
      <c r="W371" s="33"/>
    </row>
    <row r="372">
      <c r="A372" s="9">
        <v>44413.0</v>
      </c>
      <c r="B372" s="10" t="s">
        <v>16</v>
      </c>
      <c r="C372" s="10">
        <v>7848.0</v>
      </c>
      <c r="D372" s="10" t="s">
        <v>162</v>
      </c>
      <c r="E372" s="35">
        <v>130.0</v>
      </c>
      <c r="F372" s="10" t="s">
        <v>18</v>
      </c>
      <c r="G372" s="9">
        <v>44414.0</v>
      </c>
      <c r="H372" s="32">
        <f t="shared" si="1"/>
        <v>5</v>
      </c>
      <c r="I372" s="33"/>
      <c r="J372" s="33"/>
      <c r="K372" s="33"/>
      <c r="L372" s="33"/>
      <c r="M372" s="33"/>
      <c r="N372" s="33"/>
      <c r="O372" s="10" t="s">
        <v>16</v>
      </c>
      <c r="P372" s="33"/>
      <c r="Q372" s="33"/>
      <c r="R372" s="33"/>
      <c r="S372" s="33"/>
      <c r="T372" s="33"/>
      <c r="U372" s="33"/>
      <c r="V372" s="33"/>
      <c r="W372" s="33"/>
    </row>
    <row r="373">
      <c r="A373" s="9">
        <v>44413.0</v>
      </c>
      <c r="B373" s="10" t="s">
        <v>16</v>
      </c>
      <c r="C373" s="10" t="s">
        <v>145</v>
      </c>
      <c r="D373" s="10" t="s">
        <v>159</v>
      </c>
      <c r="E373" s="35">
        <v>90.0</v>
      </c>
      <c r="F373" s="10" t="s">
        <v>160</v>
      </c>
      <c r="G373" s="9">
        <v>44414.0</v>
      </c>
      <c r="H373" s="32">
        <f t="shared" si="1"/>
        <v>5</v>
      </c>
      <c r="I373" s="33"/>
      <c r="J373" s="33"/>
      <c r="K373" s="33"/>
      <c r="L373" s="33"/>
      <c r="M373" s="33"/>
      <c r="N373" s="33"/>
      <c r="O373" s="10" t="s">
        <v>16</v>
      </c>
      <c r="P373" s="33"/>
      <c r="Q373" s="33"/>
      <c r="R373" s="33"/>
      <c r="S373" s="33"/>
      <c r="T373" s="33"/>
      <c r="U373" s="33"/>
      <c r="V373" s="33"/>
      <c r="W373" s="33"/>
    </row>
    <row r="374">
      <c r="A374" s="9">
        <v>44413.0</v>
      </c>
      <c r="B374" s="10" t="s">
        <v>16</v>
      </c>
      <c r="C374" s="10">
        <v>6141.0</v>
      </c>
      <c r="D374" s="10" t="s">
        <v>159</v>
      </c>
      <c r="E374" s="35">
        <v>90.0</v>
      </c>
      <c r="F374" s="10" t="s">
        <v>160</v>
      </c>
      <c r="G374" s="9">
        <v>44414.0</v>
      </c>
      <c r="H374" s="32">
        <f t="shared" si="1"/>
        <v>5</v>
      </c>
      <c r="I374" s="33"/>
      <c r="J374" s="33"/>
      <c r="K374" s="33"/>
      <c r="L374" s="33"/>
      <c r="M374" s="33"/>
      <c r="N374" s="33"/>
      <c r="O374" s="10" t="s">
        <v>16</v>
      </c>
      <c r="P374" s="33"/>
      <c r="Q374" s="33"/>
      <c r="R374" s="33"/>
      <c r="S374" s="33"/>
      <c r="T374" s="33"/>
      <c r="U374" s="33"/>
      <c r="V374" s="33"/>
      <c r="W374" s="33"/>
    </row>
    <row r="375">
      <c r="A375" s="9">
        <v>44413.0</v>
      </c>
      <c r="B375" s="10" t="s">
        <v>16</v>
      </c>
      <c r="C375" s="10" t="s">
        <v>189</v>
      </c>
      <c r="D375" s="10" t="s">
        <v>159</v>
      </c>
      <c r="E375" s="35">
        <v>90.0</v>
      </c>
      <c r="F375" s="10" t="s">
        <v>160</v>
      </c>
      <c r="G375" s="9">
        <v>44414.0</v>
      </c>
      <c r="H375" s="32">
        <f t="shared" si="1"/>
        <v>5</v>
      </c>
      <c r="I375" s="33"/>
      <c r="J375" s="33"/>
      <c r="K375" s="33"/>
      <c r="L375" s="33"/>
      <c r="M375" s="33"/>
      <c r="N375" s="33"/>
      <c r="O375" s="10" t="s">
        <v>16</v>
      </c>
      <c r="P375" s="33"/>
      <c r="Q375" s="33"/>
      <c r="R375" s="33"/>
      <c r="S375" s="33"/>
      <c r="T375" s="33"/>
      <c r="U375" s="33"/>
      <c r="V375" s="33"/>
      <c r="W375" s="33"/>
    </row>
    <row r="376">
      <c r="A376" s="9">
        <v>44413.0</v>
      </c>
      <c r="B376" s="10" t="s">
        <v>16</v>
      </c>
      <c r="C376" s="10">
        <v>1945.0</v>
      </c>
      <c r="D376" s="10" t="s">
        <v>159</v>
      </c>
      <c r="E376" s="35">
        <v>90.0</v>
      </c>
      <c r="F376" s="10" t="s">
        <v>160</v>
      </c>
      <c r="G376" s="9">
        <v>44414.0</v>
      </c>
      <c r="H376" s="32">
        <f t="shared" si="1"/>
        <v>5</v>
      </c>
      <c r="I376" s="33"/>
      <c r="J376" s="33"/>
      <c r="K376" s="33"/>
      <c r="L376" s="33"/>
      <c r="M376" s="33"/>
      <c r="N376" s="33"/>
      <c r="O376" s="10" t="s">
        <v>16</v>
      </c>
      <c r="P376" s="33"/>
      <c r="Q376" s="33"/>
      <c r="R376" s="33"/>
      <c r="S376" s="33"/>
      <c r="T376" s="33"/>
      <c r="U376" s="33"/>
      <c r="V376" s="33"/>
      <c r="W376" s="33"/>
    </row>
    <row r="377">
      <c r="A377" s="9">
        <v>44413.0</v>
      </c>
      <c r="B377" s="10" t="s">
        <v>16</v>
      </c>
      <c r="C377" s="10" t="s">
        <v>190</v>
      </c>
      <c r="D377" s="10" t="s">
        <v>155</v>
      </c>
      <c r="E377" s="35">
        <v>220.0</v>
      </c>
      <c r="F377" s="10" t="s">
        <v>18</v>
      </c>
      <c r="G377" s="9">
        <v>44414.0</v>
      </c>
      <c r="H377" s="32">
        <f t="shared" si="1"/>
        <v>5</v>
      </c>
      <c r="I377" s="33"/>
      <c r="J377" s="33"/>
      <c r="K377" s="33"/>
      <c r="L377" s="33"/>
      <c r="M377" s="33"/>
      <c r="N377" s="33"/>
      <c r="O377" s="10" t="s">
        <v>16</v>
      </c>
      <c r="P377" s="33"/>
      <c r="Q377" s="33"/>
      <c r="R377" s="33"/>
      <c r="S377" s="33"/>
      <c r="T377" s="33"/>
      <c r="U377" s="33"/>
      <c r="V377" s="33"/>
      <c r="W377" s="33"/>
    </row>
    <row r="378">
      <c r="A378" s="9">
        <v>44413.0</v>
      </c>
      <c r="B378" s="10" t="s">
        <v>16</v>
      </c>
      <c r="C378" s="10" t="s">
        <v>191</v>
      </c>
      <c r="D378" s="10" t="s">
        <v>152</v>
      </c>
      <c r="E378" s="35">
        <v>250.0</v>
      </c>
      <c r="F378" s="10" t="s">
        <v>21</v>
      </c>
      <c r="G378" s="9">
        <v>44414.0</v>
      </c>
      <c r="H378" s="32">
        <f t="shared" si="1"/>
        <v>5</v>
      </c>
      <c r="I378" s="33"/>
      <c r="J378" s="33"/>
      <c r="K378" s="33"/>
      <c r="L378" s="33"/>
      <c r="M378" s="33"/>
      <c r="N378" s="33"/>
      <c r="O378" s="10" t="s">
        <v>16</v>
      </c>
      <c r="P378" s="33"/>
      <c r="Q378" s="33"/>
      <c r="R378" s="33"/>
      <c r="S378" s="33"/>
      <c r="T378" s="33"/>
      <c r="U378" s="33"/>
      <c r="V378" s="33"/>
      <c r="W378" s="33"/>
    </row>
    <row r="379">
      <c r="A379" s="9">
        <v>44413.0</v>
      </c>
      <c r="B379" s="10" t="s">
        <v>16</v>
      </c>
      <c r="C379" s="10" t="s">
        <v>192</v>
      </c>
      <c r="D379" s="10" t="s">
        <v>159</v>
      </c>
      <c r="E379" s="35">
        <v>90.0</v>
      </c>
      <c r="F379" s="10" t="s">
        <v>160</v>
      </c>
      <c r="G379" s="9">
        <v>44414.0</v>
      </c>
      <c r="H379" s="32">
        <f t="shared" si="1"/>
        <v>5</v>
      </c>
      <c r="I379" s="33"/>
      <c r="J379" s="33"/>
      <c r="K379" s="33"/>
      <c r="L379" s="33"/>
      <c r="M379" s="33"/>
      <c r="N379" s="33"/>
      <c r="O379" s="10" t="s">
        <v>16</v>
      </c>
      <c r="P379" s="33"/>
      <c r="Q379" s="33"/>
      <c r="R379" s="33"/>
      <c r="S379" s="33"/>
      <c r="T379" s="33"/>
      <c r="U379" s="33"/>
      <c r="V379" s="33"/>
      <c r="W379" s="33"/>
    </row>
    <row r="380">
      <c r="A380" s="9">
        <v>44413.0</v>
      </c>
      <c r="B380" s="10" t="s">
        <v>16</v>
      </c>
      <c r="C380" s="10" t="s">
        <v>193</v>
      </c>
      <c r="D380" s="10" t="s">
        <v>152</v>
      </c>
      <c r="E380" s="35">
        <v>250.0</v>
      </c>
      <c r="F380" s="10" t="s">
        <v>21</v>
      </c>
      <c r="G380" s="9">
        <v>44414.0</v>
      </c>
      <c r="H380" s="32">
        <f t="shared" si="1"/>
        <v>5</v>
      </c>
      <c r="I380" s="33"/>
      <c r="J380" s="33"/>
      <c r="K380" s="33"/>
      <c r="L380" s="33"/>
      <c r="M380" s="33"/>
      <c r="N380" s="33"/>
      <c r="O380" s="10" t="s">
        <v>16</v>
      </c>
      <c r="P380" s="33"/>
      <c r="Q380" s="33"/>
      <c r="R380" s="33"/>
      <c r="S380" s="33"/>
      <c r="T380" s="33"/>
      <c r="U380" s="33"/>
      <c r="V380" s="33"/>
      <c r="W380" s="33"/>
    </row>
    <row r="381">
      <c r="A381" s="9">
        <v>44413.0</v>
      </c>
      <c r="B381" s="10" t="s">
        <v>16</v>
      </c>
      <c r="C381" s="10" t="s">
        <v>194</v>
      </c>
      <c r="D381" s="10" t="s">
        <v>162</v>
      </c>
      <c r="E381" s="35">
        <v>130.0</v>
      </c>
      <c r="F381" s="10" t="s">
        <v>18</v>
      </c>
      <c r="G381" s="9">
        <v>44414.0</v>
      </c>
      <c r="H381" s="32">
        <f t="shared" si="1"/>
        <v>5</v>
      </c>
      <c r="I381" s="33"/>
      <c r="J381" s="33"/>
      <c r="K381" s="33"/>
      <c r="L381" s="33"/>
      <c r="M381" s="33"/>
      <c r="N381" s="33"/>
      <c r="O381" s="10" t="s">
        <v>16</v>
      </c>
      <c r="P381" s="33"/>
      <c r="Q381" s="33"/>
      <c r="R381" s="33"/>
      <c r="S381" s="33"/>
      <c r="T381" s="33"/>
      <c r="U381" s="33"/>
      <c r="V381" s="33"/>
      <c r="W381" s="33"/>
    </row>
    <row r="382">
      <c r="A382" s="9">
        <v>44413.0</v>
      </c>
      <c r="B382" s="10" t="s">
        <v>69</v>
      </c>
      <c r="C382" s="10" t="s">
        <v>70</v>
      </c>
      <c r="D382" s="10" t="s">
        <v>156</v>
      </c>
      <c r="E382" s="35">
        <v>120.0</v>
      </c>
      <c r="F382" s="10" t="s">
        <v>21</v>
      </c>
      <c r="G382" s="9">
        <v>44414.0</v>
      </c>
      <c r="H382" s="32">
        <f t="shared" si="1"/>
        <v>5</v>
      </c>
      <c r="I382" s="33"/>
      <c r="J382" s="33"/>
      <c r="K382" s="33"/>
      <c r="L382" s="33"/>
      <c r="M382" s="33"/>
      <c r="N382" s="33"/>
      <c r="O382" s="10" t="s">
        <v>69</v>
      </c>
      <c r="P382" s="33"/>
      <c r="Q382" s="33"/>
      <c r="R382" s="33"/>
      <c r="S382" s="33"/>
      <c r="T382" s="33"/>
      <c r="U382" s="33"/>
      <c r="V382" s="33"/>
      <c r="W382" s="33"/>
    </row>
    <row r="383">
      <c r="A383" s="9">
        <v>44413.0</v>
      </c>
      <c r="B383" s="10" t="s">
        <v>69</v>
      </c>
      <c r="C383" s="10" t="s">
        <v>71</v>
      </c>
      <c r="D383" s="10" t="s">
        <v>153</v>
      </c>
      <c r="E383" s="35">
        <v>220.0</v>
      </c>
      <c r="F383" s="10" t="s">
        <v>12</v>
      </c>
      <c r="G383" s="9">
        <v>44414.0</v>
      </c>
      <c r="H383" s="32">
        <f t="shared" si="1"/>
        <v>5</v>
      </c>
      <c r="I383" s="33"/>
      <c r="J383" s="33"/>
      <c r="K383" s="33"/>
      <c r="L383" s="33"/>
      <c r="M383" s="33"/>
      <c r="N383" s="33"/>
      <c r="O383" s="10" t="s">
        <v>69</v>
      </c>
      <c r="P383" s="33"/>
      <c r="Q383" s="33"/>
      <c r="R383" s="33"/>
      <c r="S383" s="33"/>
      <c r="T383" s="33"/>
      <c r="U383" s="33"/>
      <c r="V383" s="33"/>
      <c r="W383" s="33"/>
    </row>
    <row r="384">
      <c r="A384" s="9">
        <v>44413.0</v>
      </c>
      <c r="B384" s="10" t="s">
        <v>69</v>
      </c>
      <c r="C384" s="10" t="s">
        <v>72</v>
      </c>
      <c r="D384" s="10" t="s">
        <v>156</v>
      </c>
      <c r="E384" s="35">
        <v>120.0</v>
      </c>
      <c r="F384" s="10" t="s">
        <v>21</v>
      </c>
      <c r="G384" s="9">
        <v>44414.0</v>
      </c>
      <c r="H384" s="32">
        <f t="shared" si="1"/>
        <v>5</v>
      </c>
      <c r="I384" s="33"/>
      <c r="J384" s="33"/>
      <c r="K384" s="33"/>
      <c r="L384" s="33"/>
      <c r="M384" s="33"/>
      <c r="N384" s="33"/>
      <c r="O384" s="10" t="s">
        <v>69</v>
      </c>
      <c r="P384" s="33"/>
      <c r="Q384" s="33"/>
      <c r="R384" s="33"/>
      <c r="S384" s="33"/>
      <c r="T384" s="33"/>
      <c r="U384" s="33"/>
      <c r="V384" s="33"/>
      <c r="W384" s="33"/>
    </row>
    <row r="385">
      <c r="A385" s="9">
        <v>44413.0</v>
      </c>
      <c r="B385" s="10" t="s">
        <v>69</v>
      </c>
      <c r="C385" s="10" t="s">
        <v>195</v>
      </c>
      <c r="D385" s="10" t="s">
        <v>159</v>
      </c>
      <c r="E385" s="35">
        <v>90.0</v>
      </c>
      <c r="F385" s="10" t="s">
        <v>160</v>
      </c>
      <c r="G385" s="9">
        <v>44414.0</v>
      </c>
      <c r="H385" s="32">
        <f t="shared" si="1"/>
        <v>5</v>
      </c>
      <c r="I385" s="33"/>
      <c r="J385" s="33"/>
      <c r="K385" s="33"/>
      <c r="L385" s="33"/>
      <c r="M385" s="33"/>
      <c r="N385" s="33"/>
      <c r="O385" s="10" t="s">
        <v>69</v>
      </c>
      <c r="P385" s="33"/>
      <c r="Q385" s="33"/>
      <c r="R385" s="33"/>
      <c r="S385" s="33"/>
      <c r="T385" s="33"/>
      <c r="U385" s="33"/>
      <c r="V385" s="33"/>
      <c r="W385" s="33"/>
    </row>
    <row r="386">
      <c r="A386" s="9">
        <v>44413.0</v>
      </c>
      <c r="B386" s="10" t="s">
        <v>69</v>
      </c>
      <c r="C386" s="10" t="s">
        <v>73</v>
      </c>
      <c r="D386" s="10" t="s">
        <v>166</v>
      </c>
      <c r="E386" s="35">
        <v>200.0</v>
      </c>
      <c r="F386" s="10" t="s">
        <v>14</v>
      </c>
      <c r="G386" s="9">
        <v>44414.0</v>
      </c>
      <c r="H386" s="32">
        <f t="shared" si="1"/>
        <v>5</v>
      </c>
      <c r="I386" s="33"/>
      <c r="J386" s="33"/>
      <c r="K386" s="33"/>
      <c r="L386" s="33"/>
      <c r="M386" s="33"/>
      <c r="N386" s="33"/>
      <c r="O386" s="10" t="s">
        <v>69</v>
      </c>
      <c r="P386" s="33"/>
      <c r="Q386" s="33"/>
      <c r="R386" s="33"/>
      <c r="S386" s="33"/>
      <c r="T386" s="33"/>
      <c r="U386" s="33"/>
      <c r="V386" s="33"/>
      <c r="W386" s="33"/>
    </row>
    <row r="387">
      <c r="A387" s="9">
        <v>44413.0</v>
      </c>
      <c r="B387" s="10" t="s">
        <v>69</v>
      </c>
      <c r="C387" s="10" t="s">
        <v>74</v>
      </c>
      <c r="D387" s="10" t="s">
        <v>156</v>
      </c>
      <c r="E387" s="35">
        <v>120.0</v>
      </c>
      <c r="F387" s="10" t="s">
        <v>21</v>
      </c>
      <c r="G387" s="9">
        <v>44414.0</v>
      </c>
      <c r="H387" s="32">
        <f t="shared" si="1"/>
        <v>5</v>
      </c>
      <c r="I387" s="33"/>
      <c r="J387" s="33"/>
      <c r="K387" s="33"/>
      <c r="L387" s="33"/>
      <c r="M387" s="33"/>
      <c r="N387" s="33"/>
      <c r="O387" s="10" t="s">
        <v>69</v>
      </c>
      <c r="P387" s="33"/>
      <c r="Q387" s="33"/>
      <c r="R387" s="33"/>
      <c r="S387" s="33"/>
      <c r="T387" s="33"/>
      <c r="U387" s="33"/>
      <c r="V387" s="33"/>
      <c r="W387" s="33"/>
    </row>
    <row r="388">
      <c r="A388" s="9">
        <v>44413.0</v>
      </c>
      <c r="B388" s="10" t="s">
        <v>69</v>
      </c>
      <c r="C388" s="10">
        <v>2340.0</v>
      </c>
      <c r="D388" s="10" t="s">
        <v>159</v>
      </c>
      <c r="E388" s="35">
        <v>90.0</v>
      </c>
      <c r="F388" s="10" t="s">
        <v>160</v>
      </c>
      <c r="G388" s="9">
        <v>44414.0</v>
      </c>
      <c r="H388" s="32">
        <f t="shared" si="1"/>
        <v>5</v>
      </c>
      <c r="I388" s="33"/>
      <c r="J388" s="33"/>
      <c r="K388" s="33"/>
      <c r="L388" s="33"/>
      <c r="M388" s="33"/>
      <c r="N388" s="33"/>
      <c r="O388" s="10" t="s">
        <v>69</v>
      </c>
      <c r="P388" s="33"/>
      <c r="Q388" s="33"/>
      <c r="R388" s="33"/>
      <c r="S388" s="33"/>
      <c r="T388" s="33"/>
      <c r="U388" s="33"/>
      <c r="V388" s="33"/>
      <c r="W388" s="33"/>
    </row>
    <row r="389">
      <c r="A389" s="9">
        <v>44413.0</v>
      </c>
      <c r="B389" s="10" t="s">
        <v>69</v>
      </c>
      <c r="C389" s="10">
        <v>2440.0</v>
      </c>
      <c r="D389" s="10" t="s">
        <v>152</v>
      </c>
      <c r="E389" s="35">
        <v>250.0</v>
      </c>
      <c r="F389" s="10" t="s">
        <v>21</v>
      </c>
      <c r="G389" s="9">
        <v>44414.0</v>
      </c>
      <c r="H389" s="32">
        <f t="shared" si="1"/>
        <v>5</v>
      </c>
      <c r="I389" s="33"/>
      <c r="J389" s="33"/>
      <c r="K389" s="33"/>
      <c r="L389" s="33"/>
      <c r="M389" s="33"/>
      <c r="N389" s="33"/>
      <c r="O389" s="10" t="s">
        <v>69</v>
      </c>
      <c r="P389" s="33"/>
      <c r="Q389" s="33"/>
      <c r="R389" s="33"/>
      <c r="S389" s="33"/>
      <c r="T389" s="33"/>
      <c r="U389" s="33"/>
      <c r="V389" s="33"/>
      <c r="W389" s="33"/>
    </row>
    <row r="390">
      <c r="A390" s="9">
        <v>44413.0</v>
      </c>
      <c r="B390" s="10" t="s">
        <v>69</v>
      </c>
      <c r="C390" s="10">
        <v>7447.0</v>
      </c>
      <c r="D390" s="10" t="s">
        <v>150</v>
      </c>
      <c r="E390" s="35">
        <v>230.0</v>
      </c>
      <c r="F390" s="10" t="s">
        <v>21</v>
      </c>
      <c r="G390" s="9">
        <v>44414.0</v>
      </c>
      <c r="H390" s="32">
        <f t="shared" si="1"/>
        <v>5</v>
      </c>
      <c r="I390" s="33"/>
      <c r="J390" s="33"/>
      <c r="K390" s="33"/>
      <c r="L390" s="33"/>
      <c r="M390" s="33"/>
      <c r="N390" s="33"/>
      <c r="O390" s="10" t="s">
        <v>69</v>
      </c>
      <c r="P390" s="33"/>
      <c r="Q390" s="33"/>
      <c r="R390" s="33"/>
      <c r="S390" s="33"/>
      <c r="T390" s="33"/>
      <c r="U390" s="33"/>
      <c r="V390" s="33"/>
      <c r="W390" s="33"/>
    </row>
    <row r="391">
      <c r="A391" s="9">
        <v>44413.0</v>
      </c>
      <c r="B391" s="10" t="s">
        <v>69</v>
      </c>
      <c r="C391" s="10">
        <v>9045.0</v>
      </c>
      <c r="D391" s="10" t="s">
        <v>156</v>
      </c>
      <c r="E391" s="35">
        <v>120.0</v>
      </c>
      <c r="F391" s="10" t="s">
        <v>21</v>
      </c>
      <c r="G391" s="9">
        <v>44414.0</v>
      </c>
      <c r="H391" s="32">
        <f t="shared" si="1"/>
        <v>5</v>
      </c>
      <c r="I391" s="33"/>
      <c r="J391" s="33"/>
      <c r="K391" s="33"/>
      <c r="L391" s="33"/>
      <c r="M391" s="33"/>
      <c r="N391" s="33"/>
      <c r="O391" s="10" t="s">
        <v>69</v>
      </c>
      <c r="P391" s="33"/>
      <c r="Q391" s="33"/>
      <c r="R391" s="33"/>
      <c r="S391" s="33"/>
      <c r="T391" s="33"/>
      <c r="U391" s="33"/>
      <c r="V391" s="33"/>
      <c r="W391" s="33"/>
    </row>
    <row r="392">
      <c r="A392" s="9">
        <v>44413.0</v>
      </c>
      <c r="B392" s="10" t="s">
        <v>69</v>
      </c>
      <c r="C392" s="10" t="s">
        <v>75</v>
      </c>
      <c r="D392" s="10" t="s">
        <v>159</v>
      </c>
      <c r="E392" s="35">
        <v>90.0</v>
      </c>
      <c r="F392" s="10" t="s">
        <v>160</v>
      </c>
      <c r="G392" s="9">
        <v>44414.0</v>
      </c>
      <c r="H392" s="32">
        <f t="shared" si="1"/>
        <v>5</v>
      </c>
      <c r="I392" s="33"/>
      <c r="J392" s="33"/>
      <c r="K392" s="33"/>
      <c r="L392" s="33"/>
      <c r="M392" s="33"/>
      <c r="N392" s="33"/>
      <c r="O392" s="10" t="s">
        <v>69</v>
      </c>
      <c r="P392" s="33"/>
      <c r="Q392" s="33"/>
      <c r="R392" s="33"/>
      <c r="S392" s="33"/>
      <c r="T392" s="33"/>
      <c r="U392" s="33"/>
      <c r="V392" s="33"/>
      <c r="W392" s="33"/>
    </row>
    <row r="393">
      <c r="A393" s="9">
        <v>44413.0</v>
      </c>
      <c r="B393" s="10" t="s">
        <v>69</v>
      </c>
      <c r="C393" s="10">
        <v>843.0</v>
      </c>
      <c r="D393" s="10" t="s">
        <v>156</v>
      </c>
      <c r="E393" s="35">
        <v>120.0</v>
      </c>
      <c r="F393" s="10" t="s">
        <v>21</v>
      </c>
      <c r="G393" s="9">
        <v>44414.0</v>
      </c>
      <c r="H393" s="32">
        <f t="shared" si="1"/>
        <v>5</v>
      </c>
      <c r="I393" s="33"/>
      <c r="J393" s="33"/>
      <c r="K393" s="33"/>
      <c r="L393" s="33"/>
      <c r="M393" s="33"/>
      <c r="N393" s="33"/>
      <c r="O393" s="10" t="s">
        <v>69</v>
      </c>
      <c r="P393" s="33"/>
      <c r="Q393" s="33"/>
      <c r="R393" s="33"/>
      <c r="S393" s="33"/>
      <c r="T393" s="33"/>
      <c r="U393" s="33"/>
      <c r="V393" s="33"/>
      <c r="W393" s="33"/>
    </row>
    <row r="394">
      <c r="A394" s="9">
        <v>44413.0</v>
      </c>
      <c r="B394" s="10" t="s">
        <v>69</v>
      </c>
      <c r="C394" s="10">
        <v>5747.0</v>
      </c>
      <c r="D394" s="10" t="s">
        <v>159</v>
      </c>
      <c r="E394" s="35">
        <v>90.0</v>
      </c>
      <c r="F394" s="10" t="s">
        <v>160</v>
      </c>
      <c r="G394" s="9">
        <v>44414.0</v>
      </c>
      <c r="H394" s="32">
        <f t="shared" si="1"/>
        <v>5</v>
      </c>
      <c r="I394" s="33"/>
      <c r="J394" s="33"/>
      <c r="K394" s="33"/>
      <c r="L394" s="33"/>
      <c r="M394" s="33"/>
      <c r="N394" s="33"/>
      <c r="O394" s="10" t="s">
        <v>69</v>
      </c>
      <c r="P394" s="33"/>
      <c r="Q394" s="33"/>
      <c r="R394" s="33"/>
      <c r="S394" s="33"/>
      <c r="T394" s="33"/>
      <c r="U394" s="33"/>
      <c r="V394" s="33"/>
      <c r="W394" s="33"/>
    </row>
    <row r="395">
      <c r="A395" s="9">
        <v>44413.0</v>
      </c>
      <c r="B395" s="10" t="s">
        <v>69</v>
      </c>
      <c r="C395" s="10" t="s">
        <v>196</v>
      </c>
      <c r="D395" s="10" t="s">
        <v>159</v>
      </c>
      <c r="E395" s="35">
        <v>90.0</v>
      </c>
      <c r="F395" s="10" t="s">
        <v>160</v>
      </c>
      <c r="G395" s="9">
        <v>44414.0</v>
      </c>
      <c r="H395" s="32">
        <f t="shared" si="1"/>
        <v>5</v>
      </c>
      <c r="I395" s="33"/>
      <c r="J395" s="33"/>
      <c r="K395" s="33"/>
      <c r="L395" s="33"/>
      <c r="M395" s="33"/>
      <c r="N395" s="33"/>
      <c r="O395" s="10" t="s">
        <v>69</v>
      </c>
      <c r="P395" s="33"/>
      <c r="Q395" s="33"/>
      <c r="R395" s="33"/>
      <c r="S395" s="33"/>
      <c r="T395" s="33"/>
      <c r="U395" s="33"/>
      <c r="V395" s="33"/>
      <c r="W395" s="33"/>
    </row>
    <row r="396">
      <c r="A396" s="9">
        <v>44413.0</v>
      </c>
      <c r="B396" s="10" t="s">
        <v>69</v>
      </c>
      <c r="C396" s="10" t="s">
        <v>76</v>
      </c>
      <c r="D396" s="10" t="s">
        <v>161</v>
      </c>
      <c r="E396" s="35">
        <v>240.0</v>
      </c>
      <c r="F396" s="10" t="s">
        <v>21</v>
      </c>
      <c r="G396" s="9">
        <v>44414.0</v>
      </c>
      <c r="H396" s="32">
        <f t="shared" si="1"/>
        <v>5</v>
      </c>
      <c r="I396" s="33"/>
      <c r="J396" s="33"/>
      <c r="K396" s="33"/>
      <c r="L396" s="33"/>
      <c r="M396" s="33"/>
      <c r="N396" s="33"/>
      <c r="O396" s="10" t="s">
        <v>69</v>
      </c>
      <c r="P396" s="33"/>
      <c r="Q396" s="33"/>
      <c r="R396" s="33"/>
      <c r="S396" s="33"/>
      <c r="T396" s="33"/>
      <c r="U396" s="33"/>
      <c r="V396" s="33"/>
      <c r="W396" s="33"/>
    </row>
    <row r="397">
      <c r="A397" s="9">
        <v>44413.0</v>
      </c>
      <c r="B397" s="10" t="s">
        <v>69</v>
      </c>
      <c r="C397" s="10" t="s">
        <v>81</v>
      </c>
      <c r="D397" s="10" t="s">
        <v>159</v>
      </c>
      <c r="E397" s="35">
        <v>90.0</v>
      </c>
      <c r="F397" s="10" t="s">
        <v>160</v>
      </c>
      <c r="G397" s="9">
        <v>44414.0</v>
      </c>
      <c r="H397" s="32">
        <f t="shared" si="1"/>
        <v>5</v>
      </c>
      <c r="I397" s="33"/>
      <c r="J397" s="33"/>
      <c r="K397" s="33"/>
      <c r="L397" s="33"/>
      <c r="M397" s="33"/>
      <c r="N397" s="33"/>
      <c r="O397" s="10" t="s">
        <v>69</v>
      </c>
      <c r="P397" s="33"/>
      <c r="Q397" s="33"/>
      <c r="R397" s="33"/>
      <c r="S397" s="33"/>
      <c r="T397" s="33"/>
      <c r="U397" s="33"/>
      <c r="V397" s="33"/>
      <c r="W397" s="33"/>
    </row>
    <row r="398">
      <c r="A398" s="9">
        <v>44413.0</v>
      </c>
      <c r="B398" s="10" t="s">
        <v>69</v>
      </c>
      <c r="C398" s="10" t="s">
        <v>82</v>
      </c>
      <c r="D398" s="10" t="s">
        <v>166</v>
      </c>
      <c r="E398" s="35">
        <v>200.0</v>
      </c>
      <c r="F398" s="10" t="s">
        <v>14</v>
      </c>
      <c r="G398" s="9">
        <v>44414.0</v>
      </c>
      <c r="H398" s="32">
        <f t="shared" si="1"/>
        <v>5</v>
      </c>
      <c r="I398" s="33"/>
      <c r="J398" s="33"/>
      <c r="K398" s="33"/>
      <c r="L398" s="33"/>
      <c r="M398" s="33"/>
      <c r="N398" s="33"/>
      <c r="O398" s="10" t="s">
        <v>69</v>
      </c>
      <c r="P398" s="33"/>
      <c r="Q398" s="33"/>
      <c r="R398" s="33"/>
      <c r="S398" s="33"/>
      <c r="T398" s="33"/>
      <c r="U398" s="33"/>
      <c r="V398" s="33"/>
      <c r="W398" s="33"/>
    </row>
    <row r="399">
      <c r="A399" s="9">
        <v>44413.0</v>
      </c>
      <c r="B399" s="10" t="s">
        <v>69</v>
      </c>
      <c r="C399" s="10" t="s">
        <v>83</v>
      </c>
      <c r="D399" s="10" t="s">
        <v>152</v>
      </c>
      <c r="E399" s="35">
        <v>250.0</v>
      </c>
      <c r="F399" s="10" t="s">
        <v>21</v>
      </c>
      <c r="G399" s="9">
        <v>44414.0</v>
      </c>
      <c r="H399" s="32">
        <f t="shared" si="1"/>
        <v>5</v>
      </c>
      <c r="I399" s="33"/>
      <c r="J399" s="33"/>
      <c r="K399" s="33"/>
      <c r="L399" s="33"/>
      <c r="M399" s="33"/>
      <c r="N399" s="33"/>
      <c r="O399" s="10" t="s">
        <v>69</v>
      </c>
      <c r="P399" s="33"/>
      <c r="Q399" s="33"/>
      <c r="R399" s="33"/>
      <c r="S399" s="33"/>
      <c r="T399" s="33"/>
      <c r="U399" s="33"/>
      <c r="V399" s="33"/>
      <c r="W399" s="33"/>
    </row>
    <row r="400">
      <c r="A400" s="9">
        <v>44413.0</v>
      </c>
      <c r="B400" s="10" t="s">
        <v>69</v>
      </c>
      <c r="C400" s="10" t="s">
        <v>84</v>
      </c>
      <c r="D400" s="10" t="s">
        <v>155</v>
      </c>
      <c r="E400" s="35">
        <v>220.0</v>
      </c>
      <c r="F400" s="10" t="s">
        <v>18</v>
      </c>
      <c r="G400" s="9">
        <v>44414.0</v>
      </c>
      <c r="H400" s="32">
        <f t="shared" si="1"/>
        <v>5</v>
      </c>
      <c r="I400" s="33"/>
      <c r="J400" s="33"/>
      <c r="K400" s="33"/>
      <c r="L400" s="33"/>
      <c r="M400" s="33"/>
      <c r="N400" s="33"/>
      <c r="O400" s="10" t="s">
        <v>69</v>
      </c>
      <c r="P400" s="33"/>
      <c r="Q400" s="33"/>
      <c r="R400" s="33"/>
      <c r="S400" s="33"/>
      <c r="T400" s="33"/>
      <c r="U400" s="33"/>
      <c r="V400" s="33"/>
      <c r="W400" s="33"/>
    </row>
    <row r="401">
      <c r="A401" s="9">
        <v>44413.0</v>
      </c>
      <c r="B401" s="10" t="s">
        <v>69</v>
      </c>
      <c r="C401" s="10" t="s">
        <v>86</v>
      </c>
      <c r="D401" s="10" t="s">
        <v>158</v>
      </c>
      <c r="E401" s="35">
        <v>200.0</v>
      </c>
      <c r="F401" s="10" t="s">
        <v>14</v>
      </c>
      <c r="G401" s="9">
        <v>44414.0</v>
      </c>
      <c r="H401" s="32">
        <f t="shared" si="1"/>
        <v>5</v>
      </c>
      <c r="I401" s="33"/>
      <c r="J401" s="33"/>
      <c r="K401" s="33"/>
      <c r="L401" s="33"/>
      <c r="M401" s="33"/>
      <c r="N401" s="33"/>
      <c r="O401" s="10" t="s">
        <v>69</v>
      </c>
      <c r="P401" s="33"/>
      <c r="Q401" s="33"/>
      <c r="R401" s="33"/>
      <c r="S401" s="33"/>
      <c r="T401" s="33"/>
      <c r="U401" s="33"/>
      <c r="V401" s="33"/>
      <c r="W401" s="33"/>
    </row>
    <row r="402">
      <c r="A402" s="9">
        <v>44413.0</v>
      </c>
      <c r="B402" s="10" t="s">
        <v>69</v>
      </c>
      <c r="C402" s="10" t="s">
        <v>86</v>
      </c>
      <c r="D402" s="10" t="s">
        <v>152</v>
      </c>
      <c r="E402" s="35">
        <v>250.0</v>
      </c>
      <c r="F402" s="10" t="s">
        <v>21</v>
      </c>
      <c r="G402" s="9">
        <v>44414.0</v>
      </c>
      <c r="H402" s="32">
        <f t="shared" si="1"/>
        <v>5</v>
      </c>
      <c r="I402" s="33"/>
      <c r="J402" s="33"/>
      <c r="K402" s="33"/>
      <c r="L402" s="33"/>
      <c r="M402" s="33"/>
      <c r="N402" s="33"/>
      <c r="O402" s="10" t="s">
        <v>69</v>
      </c>
      <c r="P402" s="33"/>
      <c r="Q402" s="33"/>
      <c r="R402" s="33"/>
      <c r="S402" s="33"/>
      <c r="T402" s="33"/>
      <c r="U402" s="33"/>
      <c r="V402" s="33"/>
      <c r="W402" s="33"/>
    </row>
    <row r="403">
      <c r="A403" s="9">
        <v>44413.0</v>
      </c>
      <c r="B403" s="10" t="s">
        <v>69</v>
      </c>
      <c r="C403" s="10" t="s">
        <v>87</v>
      </c>
      <c r="D403" s="10" t="s">
        <v>158</v>
      </c>
      <c r="E403" s="35">
        <v>200.0</v>
      </c>
      <c r="F403" s="10" t="s">
        <v>14</v>
      </c>
      <c r="G403" s="9">
        <v>44414.0</v>
      </c>
      <c r="H403" s="32">
        <f t="shared" si="1"/>
        <v>5</v>
      </c>
      <c r="I403" s="33"/>
      <c r="J403" s="33"/>
      <c r="K403" s="33"/>
      <c r="L403" s="33"/>
      <c r="M403" s="33"/>
      <c r="N403" s="33"/>
      <c r="O403" s="10" t="s">
        <v>69</v>
      </c>
      <c r="P403" s="33"/>
      <c r="Q403" s="33"/>
      <c r="R403" s="33"/>
      <c r="S403" s="33"/>
      <c r="T403" s="33"/>
      <c r="U403" s="33"/>
      <c r="V403" s="33"/>
      <c r="W403" s="33"/>
    </row>
    <row r="404">
      <c r="A404" s="9">
        <v>44413.0</v>
      </c>
      <c r="B404" s="10" t="s">
        <v>69</v>
      </c>
      <c r="C404" s="10" t="s">
        <v>88</v>
      </c>
      <c r="D404" s="10" t="s">
        <v>162</v>
      </c>
      <c r="E404" s="35">
        <v>130.0</v>
      </c>
      <c r="F404" s="10" t="s">
        <v>18</v>
      </c>
      <c r="G404" s="9">
        <v>44414.0</v>
      </c>
      <c r="H404" s="32">
        <f t="shared" si="1"/>
        <v>5</v>
      </c>
      <c r="I404" s="33"/>
      <c r="J404" s="33"/>
      <c r="K404" s="33"/>
      <c r="L404" s="33"/>
      <c r="M404" s="33"/>
      <c r="N404" s="33"/>
      <c r="O404" s="10" t="s">
        <v>69</v>
      </c>
      <c r="P404" s="33"/>
      <c r="Q404" s="33"/>
      <c r="R404" s="33"/>
      <c r="S404" s="33"/>
      <c r="T404" s="33"/>
      <c r="U404" s="33"/>
      <c r="V404" s="33"/>
      <c r="W404" s="33"/>
    </row>
    <row r="405">
      <c r="A405" s="9">
        <v>44413.0</v>
      </c>
      <c r="B405" s="10" t="s">
        <v>69</v>
      </c>
      <c r="C405" s="10" t="s">
        <v>89</v>
      </c>
      <c r="D405" s="10" t="s">
        <v>153</v>
      </c>
      <c r="E405" s="35">
        <v>220.0</v>
      </c>
      <c r="F405" s="10" t="s">
        <v>12</v>
      </c>
      <c r="G405" s="9">
        <v>44414.0</v>
      </c>
      <c r="H405" s="32">
        <f t="shared" si="1"/>
        <v>5</v>
      </c>
      <c r="I405" s="33"/>
      <c r="J405" s="33"/>
      <c r="K405" s="33"/>
      <c r="L405" s="33"/>
      <c r="M405" s="33"/>
      <c r="N405" s="33"/>
      <c r="O405" s="10" t="s">
        <v>69</v>
      </c>
      <c r="P405" s="33"/>
      <c r="Q405" s="33"/>
      <c r="R405" s="33"/>
      <c r="S405" s="33"/>
      <c r="T405" s="33"/>
      <c r="U405" s="33"/>
      <c r="V405" s="33"/>
      <c r="W405" s="33"/>
    </row>
    <row r="406">
      <c r="A406" s="9">
        <v>44413.0</v>
      </c>
      <c r="B406" s="10" t="s">
        <v>69</v>
      </c>
      <c r="C406" s="10" t="s">
        <v>90</v>
      </c>
      <c r="D406" s="10" t="s">
        <v>159</v>
      </c>
      <c r="E406" s="35">
        <v>90.0</v>
      </c>
      <c r="F406" s="10" t="s">
        <v>160</v>
      </c>
      <c r="G406" s="9">
        <v>44414.0</v>
      </c>
      <c r="H406" s="32">
        <f t="shared" si="1"/>
        <v>5</v>
      </c>
      <c r="I406" s="33"/>
      <c r="J406" s="33"/>
      <c r="K406" s="33"/>
      <c r="L406" s="33"/>
      <c r="M406" s="33"/>
      <c r="N406" s="33"/>
      <c r="O406" s="10" t="s">
        <v>69</v>
      </c>
      <c r="P406" s="33"/>
      <c r="Q406" s="33"/>
      <c r="R406" s="33"/>
      <c r="S406" s="33"/>
      <c r="T406" s="33"/>
      <c r="U406" s="33"/>
      <c r="V406" s="33"/>
      <c r="W406" s="33"/>
    </row>
    <row r="407">
      <c r="A407" s="9">
        <v>44413.0</v>
      </c>
      <c r="B407" s="10" t="s">
        <v>69</v>
      </c>
      <c r="C407" s="10" t="s">
        <v>91</v>
      </c>
      <c r="D407" s="10" t="s">
        <v>152</v>
      </c>
      <c r="E407" s="35">
        <v>250.0</v>
      </c>
      <c r="F407" s="10" t="s">
        <v>21</v>
      </c>
      <c r="G407" s="9">
        <v>44414.0</v>
      </c>
      <c r="H407" s="32">
        <f t="shared" si="1"/>
        <v>5</v>
      </c>
      <c r="I407" s="33"/>
      <c r="J407" s="33"/>
      <c r="K407" s="33"/>
      <c r="L407" s="33"/>
      <c r="M407" s="33"/>
      <c r="N407" s="33"/>
      <c r="O407" s="10" t="s">
        <v>69</v>
      </c>
      <c r="P407" s="33"/>
      <c r="Q407" s="33"/>
      <c r="R407" s="33"/>
      <c r="S407" s="33"/>
      <c r="T407" s="33"/>
      <c r="U407" s="33"/>
      <c r="V407" s="33"/>
      <c r="W407" s="33"/>
    </row>
    <row r="408">
      <c r="A408" s="9">
        <v>44414.0</v>
      </c>
      <c r="B408" s="10" t="s">
        <v>9</v>
      </c>
      <c r="C408" s="10" t="s">
        <v>197</v>
      </c>
      <c r="D408" s="10" t="s">
        <v>152</v>
      </c>
      <c r="E408" s="35">
        <v>250.0</v>
      </c>
      <c r="F408" s="10" t="s">
        <v>21</v>
      </c>
      <c r="G408" s="9">
        <v>44415.0</v>
      </c>
      <c r="H408" s="32">
        <f t="shared" si="1"/>
        <v>6</v>
      </c>
      <c r="I408" s="33"/>
      <c r="J408" s="33"/>
      <c r="K408" s="33"/>
      <c r="L408" s="33"/>
      <c r="M408" s="33"/>
      <c r="N408" s="33"/>
      <c r="O408" s="10" t="s">
        <v>9</v>
      </c>
      <c r="P408" s="33"/>
      <c r="Q408" s="33"/>
      <c r="R408" s="33"/>
      <c r="S408" s="33"/>
      <c r="T408" s="33"/>
      <c r="U408" s="33"/>
      <c r="V408" s="33"/>
      <c r="W408" s="33"/>
    </row>
    <row r="409">
      <c r="A409" s="9">
        <v>44414.0</v>
      </c>
      <c r="B409" s="10" t="s">
        <v>9</v>
      </c>
      <c r="C409" s="10" t="s">
        <v>149</v>
      </c>
      <c r="D409" s="10" t="s">
        <v>158</v>
      </c>
      <c r="E409" s="35">
        <v>200.0</v>
      </c>
      <c r="F409" s="10" t="s">
        <v>14</v>
      </c>
      <c r="G409" s="9">
        <v>44415.0</v>
      </c>
      <c r="H409" s="32">
        <f t="shared" si="1"/>
        <v>6</v>
      </c>
      <c r="I409" s="33"/>
      <c r="J409" s="33"/>
      <c r="K409" s="33"/>
      <c r="L409" s="33"/>
      <c r="M409" s="33"/>
      <c r="N409" s="33"/>
      <c r="O409" s="10" t="s">
        <v>9</v>
      </c>
      <c r="P409" s="33"/>
      <c r="Q409" s="33"/>
      <c r="R409" s="33"/>
      <c r="S409" s="33"/>
      <c r="T409" s="33"/>
      <c r="U409" s="33"/>
      <c r="V409" s="33"/>
      <c r="W409" s="33"/>
    </row>
    <row r="410">
      <c r="A410" s="9">
        <v>44414.0</v>
      </c>
      <c r="B410" s="10" t="s">
        <v>9</v>
      </c>
      <c r="C410" s="10">
        <v>7843.0</v>
      </c>
      <c r="D410" s="10" t="s">
        <v>152</v>
      </c>
      <c r="E410" s="35">
        <v>250.0</v>
      </c>
      <c r="F410" s="10" t="s">
        <v>21</v>
      </c>
      <c r="G410" s="9">
        <v>44415.0</v>
      </c>
      <c r="H410" s="32">
        <f t="shared" si="1"/>
        <v>6</v>
      </c>
      <c r="I410" s="33"/>
      <c r="J410" s="33"/>
      <c r="K410" s="33"/>
      <c r="L410" s="33"/>
      <c r="M410" s="33"/>
      <c r="N410" s="33"/>
      <c r="O410" s="10" t="s">
        <v>9</v>
      </c>
      <c r="P410" s="33"/>
      <c r="Q410" s="33"/>
      <c r="R410" s="33"/>
      <c r="S410" s="33"/>
      <c r="T410" s="33"/>
      <c r="U410" s="33"/>
      <c r="V410" s="33"/>
      <c r="W410" s="33"/>
    </row>
    <row r="411">
      <c r="A411" s="9">
        <v>44414.0</v>
      </c>
      <c r="B411" s="10" t="s">
        <v>9</v>
      </c>
      <c r="C411" s="10" t="s">
        <v>92</v>
      </c>
      <c r="D411" s="10" t="s">
        <v>158</v>
      </c>
      <c r="E411" s="35">
        <v>200.0</v>
      </c>
      <c r="F411" s="10" t="s">
        <v>14</v>
      </c>
      <c r="G411" s="9">
        <v>44415.0</v>
      </c>
      <c r="H411" s="32">
        <f t="shared" si="1"/>
        <v>6</v>
      </c>
      <c r="I411" s="33"/>
      <c r="J411" s="33"/>
      <c r="K411" s="33"/>
      <c r="L411" s="33"/>
      <c r="M411" s="33"/>
      <c r="N411" s="33"/>
      <c r="O411" s="10" t="s">
        <v>9</v>
      </c>
      <c r="P411" s="33"/>
      <c r="Q411" s="33"/>
      <c r="R411" s="33"/>
      <c r="S411" s="33"/>
      <c r="T411" s="33"/>
      <c r="U411" s="33"/>
      <c r="V411" s="33"/>
      <c r="W411" s="33"/>
    </row>
    <row r="412">
      <c r="A412" s="9">
        <v>44414.0</v>
      </c>
      <c r="B412" s="10" t="s">
        <v>23</v>
      </c>
      <c r="C412" s="10" t="s">
        <v>198</v>
      </c>
      <c r="D412" s="10" t="s">
        <v>162</v>
      </c>
      <c r="E412" s="35">
        <v>130.0</v>
      </c>
      <c r="F412" s="10" t="s">
        <v>18</v>
      </c>
      <c r="G412" s="9">
        <v>44415.0</v>
      </c>
      <c r="H412" s="32">
        <f t="shared" si="1"/>
        <v>6</v>
      </c>
      <c r="I412" s="33"/>
      <c r="J412" s="33"/>
      <c r="K412" s="33"/>
      <c r="L412" s="33"/>
      <c r="M412" s="33"/>
      <c r="N412" s="33"/>
      <c r="O412" s="10" t="s">
        <v>23</v>
      </c>
      <c r="P412" s="33"/>
      <c r="Q412" s="33"/>
      <c r="R412" s="33"/>
      <c r="S412" s="33"/>
      <c r="T412" s="33"/>
      <c r="U412" s="33"/>
      <c r="V412" s="33"/>
      <c r="W412" s="33"/>
    </row>
    <row r="413">
      <c r="A413" s="9">
        <v>44414.0</v>
      </c>
      <c r="B413" s="10" t="s">
        <v>23</v>
      </c>
      <c r="C413" s="10" t="s">
        <v>199</v>
      </c>
      <c r="D413" s="10" t="s">
        <v>156</v>
      </c>
      <c r="E413" s="35">
        <v>120.0</v>
      </c>
      <c r="F413" s="10" t="s">
        <v>21</v>
      </c>
      <c r="G413" s="9">
        <v>44415.0</v>
      </c>
      <c r="H413" s="32">
        <f t="shared" si="1"/>
        <v>6</v>
      </c>
      <c r="I413" s="33"/>
      <c r="J413" s="33"/>
      <c r="K413" s="33"/>
      <c r="L413" s="33"/>
      <c r="M413" s="33"/>
      <c r="N413" s="33"/>
      <c r="O413" s="10" t="s">
        <v>23</v>
      </c>
      <c r="P413" s="33"/>
      <c r="Q413" s="33"/>
      <c r="R413" s="33"/>
      <c r="S413" s="33"/>
      <c r="T413" s="33"/>
      <c r="U413" s="33"/>
      <c r="V413" s="33"/>
      <c r="W413" s="33"/>
    </row>
    <row r="414">
      <c r="A414" s="9">
        <v>44414.0</v>
      </c>
      <c r="B414" s="10" t="s">
        <v>23</v>
      </c>
      <c r="C414" s="10" t="s">
        <v>25</v>
      </c>
      <c r="D414" s="10" t="s">
        <v>162</v>
      </c>
      <c r="E414" s="35">
        <v>130.0</v>
      </c>
      <c r="F414" s="10" t="s">
        <v>18</v>
      </c>
      <c r="G414" s="9">
        <v>44415.0</v>
      </c>
      <c r="H414" s="32">
        <f t="shared" si="1"/>
        <v>6</v>
      </c>
      <c r="I414" s="33"/>
      <c r="J414" s="33"/>
      <c r="K414" s="33"/>
      <c r="L414" s="33"/>
      <c r="M414" s="33"/>
      <c r="N414" s="33"/>
      <c r="O414" s="10" t="s">
        <v>23</v>
      </c>
      <c r="P414" s="33"/>
      <c r="Q414" s="33"/>
      <c r="R414" s="33"/>
      <c r="S414" s="33"/>
      <c r="T414" s="33"/>
      <c r="U414" s="33"/>
      <c r="V414" s="33"/>
      <c r="W414" s="33"/>
    </row>
    <row r="415">
      <c r="A415" s="9">
        <v>44414.0</v>
      </c>
      <c r="B415" s="10" t="s">
        <v>23</v>
      </c>
      <c r="C415" s="10" t="s">
        <v>154</v>
      </c>
      <c r="D415" s="10" t="s">
        <v>156</v>
      </c>
      <c r="E415" s="35">
        <v>120.0</v>
      </c>
      <c r="F415" s="10" t="s">
        <v>21</v>
      </c>
      <c r="G415" s="9">
        <v>44415.0</v>
      </c>
      <c r="H415" s="32">
        <f t="shared" si="1"/>
        <v>6</v>
      </c>
      <c r="I415" s="33"/>
      <c r="J415" s="33"/>
      <c r="K415" s="33"/>
      <c r="L415" s="33"/>
      <c r="M415" s="33"/>
      <c r="N415" s="33"/>
      <c r="O415" s="10" t="s">
        <v>23</v>
      </c>
      <c r="P415" s="33"/>
      <c r="Q415" s="33"/>
      <c r="R415" s="33"/>
      <c r="S415" s="33"/>
      <c r="T415" s="33"/>
      <c r="U415" s="33"/>
      <c r="V415" s="33"/>
      <c r="W415" s="33"/>
    </row>
    <row r="416">
      <c r="A416" s="9">
        <v>44414.0</v>
      </c>
      <c r="B416" s="10" t="s">
        <v>23</v>
      </c>
      <c r="C416" s="10" t="s">
        <v>200</v>
      </c>
      <c r="D416" s="10" t="s">
        <v>152</v>
      </c>
      <c r="E416" s="35">
        <v>250.0</v>
      </c>
      <c r="F416" s="10" t="s">
        <v>21</v>
      </c>
      <c r="G416" s="9">
        <v>44415.0</v>
      </c>
      <c r="H416" s="32">
        <f t="shared" si="1"/>
        <v>6</v>
      </c>
      <c r="I416" s="33"/>
      <c r="J416" s="33"/>
      <c r="K416" s="33"/>
      <c r="L416" s="33"/>
      <c r="M416" s="33"/>
      <c r="N416" s="33"/>
      <c r="O416" s="10" t="s">
        <v>23</v>
      </c>
      <c r="P416" s="33"/>
      <c r="Q416" s="33"/>
      <c r="R416" s="33"/>
      <c r="S416" s="33"/>
      <c r="T416" s="33"/>
      <c r="U416" s="33"/>
      <c r="V416" s="33"/>
      <c r="W416" s="33"/>
    </row>
    <row r="417">
      <c r="A417" s="9">
        <v>44414.0</v>
      </c>
      <c r="B417" s="10" t="s">
        <v>23</v>
      </c>
      <c r="C417" s="10" t="s">
        <v>26</v>
      </c>
      <c r="D417" s="10" t="s">
        <v>153</v>
      </c>
      <c r="E417" s="35">
        <v>220.0</v>
      </c>
      <c r="F417" s="10" t="s">
        <v>12</v>
      </c>
      <c r="G417" s="9">
        <v>44415.0</v>
      </c>
      <c r="H417" s="32">
        <f t="shared" si="1"/>
        <v>6</v>
      </c>
      <c r="I417" s="33"/>
      <c r="J417" s="33"/>
      <c r="K417" s="33"/>
      <c r="L417" s="33"/>
      <c r="M417" s="33"/>
      <c r="N417" s="33"/>
      <c r="O417" s="10" t="s">
        <v>23</v>
      </c>
      <c r="P417" s="33"/>
      <c r="Q417" s="33"/>
      <c r="R417" s="33"/>
      <c r="S417" s="33"/>
      <c r="T417" s="33"/>
      <c r="U417" s="33"/>
      <c r="V417" s="33"/>
      <c r="W417" s="33"/>
    </row>
    <row r="418">
      <c r="A418" s="9">
        <v>44414.0</v>
      </c>
      <c r="B418" s="10" t="s">
        <v>23</v>
      </c>
      <c r="C418" s="10" t="s">
        <v>29</v>
      </c>
      <c r="D418" s="10" t="s">
        <v>152</v>
      </c>
      <c r="E418" s="35">
        <v>250.0</v>
      </c>
      <c r="F418" s="10" t="s">
        <v>21</v>
      </c>
      <c r="G418" s="9">
        <v>44415.0</v>
      </c>
      <c r="H418" s="32">
        <f t="shared" si="1"/>
        <v>6</v>
      </c>
      <c r="I418" s="33"/>
      <c r="J418" s="33"/>
      <c r="K418" s="33"/>
      <c r="L418" s="33"/>
      <c r="M418" s="33"/>
      <c r="N418" s="33"/>
      <c r="O418" s="10" t="s">
        <v>23</v>
      </c>
      <c r="P418" s="33"/>
      <c r="Q418" s="33"/>
      <c r="R418" s="33"/>
      <c r="S418" s="33"/>
      <c r="T418" s="33"/>
      <c r="U418" s="33"/>
      <c r="V418" s="33"/>
      <c r="W418" s="33"/>
    </row>
    <row r="419">
      <c r="A419" s="9">
        <v>44414.0</v>
      </c>
      <c r="B419" s="10" t="s">
        <v>23</v>
      </c>
      <c r="C419" s="16">
        <v>7.0E45</v>
      </c>
      <c r="D419" s="10" t="s">
        <v>156</v>
      </c>
      <c r="E419" s="35">
        <v>120.0</v>
      </c>
      <c r="F419" s="10" t="s">
        <v>21</v>
      </c>
      <c r="G419" s="9">
        <v>44415.0</v>
      </c>
      <c r="H419" s="32">
        <f t="shared" si="1"/>
        <v>6</v>
      </c>
      <c r="I419" s="33"/>
      <c r="J419" s="33"/>
      <c r="K419" s="33"/>
      <c r="L419" s="33"/>
      <c r="M419" s="33"/>
      <c r="N419" s="33"/>
      <c r="O419" s="10" t="s">
        <v>23</v>
      </c>
      <c r="P419" s="33"/>
      <c r="Q419" s="33"/>
      <c r="R419" s="33"/>
      <c r="S419" s="33"/>
      <c r="T419" s="33"/>
      <c r="U419" s="33"/>
      <c r="V419" s="33"/>
      <c r="W419" s="33"/>
    </row>
    <row r="420">
      <c r="A420" s="9">
        <v>44414.0</v>
      </c>
      <c r="B420" s="10" t="s">
        <v>23</v>
      </c>
      <c r="C420" s="10" t="s">
        <v>94</v>
      </c>
      <c r="D420" s="10" t="s">
        <v>166</v>
      </c>
      <c r="E420" s="35">
        <v>200.0</v>
      </c>
      <c r="F420" s="10" t="s">
        <v>14</v>
      </c>
      <c r="G420" s="9">
        <v>44415.0</v>
      </c>
      <c r="H420" s="32">
        <f t="shared" si="1"/>
        <v>6</v>
      </c>
      <c r="I420" s="33"/>
      <c r="J420" s="33"/>
      <c r="K420" s="33"/>
      <c r="L420" s="33"/>
      <c r="M420" s="33"/>
      <c r="N420" s="33"/>
      <c r="O420" s="10" t="s">
        <v>23</v>
      </c>
      <c r="P420" s="33"/>
      <c r="Q420" s="33"/>
      <c r="R420" s="33"/>
      <c r="S420" s="33"/>
      <c r="T420" s="33"/>
      <c r="U420" s="33"/>
      <c r="V420" s="33"/>
      <c r="W420" s="33"/>
    </row>
    <row r="421">
      <c r="A421" s="9">
        <v>44414.0</v>
      </c>
      <c r="B421" s="10" t="s">
        <v>23</v>
      </c>
      <c r="C421" s="10" t="s">
        <v>94</v>
      </c>
      <c r="D421" s="10" t="s">
        <v>156</v>
      </c>
      <c r="E421" s="35">
        <v>120.0</v>
      </c>
      <c r="F421" s="10" t="s">
        <v>21</v>
      </c>
      <c r="G421" s="9">
        <v>44415.0</v>
      </c>
      <c r="H421" s="32">
        <f t="shared" si="1"/>
        <v>6</v>
      </c>
      <c r="I421" s="33"/>
      <c r="J421" s="33"/>
      <c r="K421" s="33"/>
      <c r="L421" s="33"/>
      <c r="M421" s="33"/>
      <c r="N421" s="33"/>
      <c r="O421" s="10" t="s">
        <v>23</v>
      </c>
      <c r="P421" s="33"/>
      <c r="Q421" s="33"/>
      <c r="R421" s="33"/>
      <c r="S421" s="33"/>
      <c r="T421" s="33"/>
      <c r="U421" s="33"/>
      <c r="V421" s="33"/>
      <c r="W421" s="33"/>
    </row>
    <row r="422">
      <c r="A422" s="9">
        <v>44414.0</v>
      </c>
      <c r="B422" s="10" t="s">
        <v>23</v>
      </c>
      <c r="C422" s="10" t="s">
        <v>33</v>
      </c>
      <c r="D422" s="10" t="s">
        <v>156</v>
      </c>
      <c r="E422" s="35">
        <v>120.0</v>
      </c>
      <c r="F422" s="10" t="s">
        <v>21</v>
      </c>
      <c r="G422" s="9">
        <v>44415.0</v>
      </c>
      <c r="H422" s="32">
        <f t="shared" si="1"/>
        <v>6</v>
      </c>
      <c r="I422" s="33"/>
      <c r="J422" s="33"/>
      <c r="K422" s="33"/>
      <c r="L422" s="33"/>
      <c r="M422" s="33"/>
      <c r="N422" s="33"/>
      <c r="O422" s="10" t="s">
        <v>23</v>
      </c>
      <c r="P422" s="33"/>
      <c r="Q422" s="33"/>
      <c r="R422" s="33"/>
      <c r="S422" s="33"/>
      <c r="T422" s="33"/>
      <c r="U422" s="33"/>
      <c r="V422" s="33"/>
      <c r="W422" s="33"/>
    </row>
    <row r="423">
      <c r="A423" s="9">
        <v>44414.0</v>
      </c>
      <c r="B423" s="10" t="s">
        <v>23</v>
      </c>
      <c r="C423" s="10" t="s">
        <v>35</v>
      </c>
      <c r="D423" s="10" t="s">
        <v>156</v>
      </c>
      <c r="E423" s="35">
        <v>120.0</v>
      </c>
      <c r="F423" s="10" t="s">
        <v>21</v>
      </c>
      <c r="G423" s="9">
        <v>44415.0</v>
      </c>
      <c r="H423" s="32">
        <f t="shared" si="1"/>
        <v>6</v>
      </c>
      <c r="I423" s="33"/>
      <c r="J423" s="33"/>
      <c r="K423" s="33"/>
      <c r="L423" s="33"/>
      <c r="M423" s="33"/>
      <c r="N423" s="33"/>
      <c r="O423" s="10" t="s">
        <v>23</v>
      </c>
      <c r="P423" s="33"/>
      <c r="Q423" s="33"/>
      <c r="R423" s="33"/>
      <c r="S423" s="33"/>
      <c r="T423" s="33"/>
      <c r="U423" s="33"/>
      <c r="V423" s="33"/>
      <c r="W423" s="33"/>
    </row>
    <row r="424">
      <c r="A424" s="9">
        <v>44414.0</v>
      </c>
      <c r="B424" s="10" t="s">
        <v>23</v>
      </c>
      <c r="C424" s="10" t="s">
        <v>35</v>
      </c>
      <c r="D424" s="10" t="s">
        <v>153</v>
      </c>
      <c r="E424" s="35">
        <v>220.0</v>
      </c>
      <c r="F424" s="10" t="s">
        <v>12</v>
      </c>
      <c r="G424" s="9">
        <v>44415.0</v>
      </c>
      <c r="H424" s="32">
        <f t="shared" si="1"/>
        <v>6</v>
      </c>
      <c r="I424" s="33"/>
      <c r="J424" s="33"/>
      <c r="K424" s="33"/>
      <c r="L424" s="33"/>
      <c r="M424" s="33"/>
      <c r="N424" s="33"/>
      <c r="O424" s="10" t="s">
        <v>23</v>
      </c>
      <c r="P424" s="33"/>
      <c r="Q424" s="33"/>
      <c r="R424" s="33"/>
      <c r="S424" s="33"/>
      <c r="T424" s="33"/>
      <c r="U424" s="33"/>
      <c r="V424" s="33"/>
      <c r="W424" s="33"/>
    </row>
    <row r="425">
      <c r="A425" s="9">
        <v>44414.0</v>
      </c>
      <c r="B425" s="10" t="s">
        <v>23</v>
      </c>
      <c r="C425" s="10" t="s">
        <v>201</v>
      </c>
      <c r="D425" s="10" t="s">
        <v>155</v>
      </c>
      <c r="E425" s="35">
        <v>220.0</v>
      </c>
      <c r="F425" s="10" t="s">
        <v>18</v>
      </c>
      <c r="G425" s="9">
        <v>44415.0</v>
      </c>
      <c r="H425" s="32">
        <f t="shared" si="1"/>
        <v>6</v>
      </c>
      <c r="I425" s="33"/>
      <c r="J425" s="33"/>
      <c r="K425" s="33"/>
      <c r="L425" s="33"/>
      <c r="M425" s="33"/>
      <c r="N425" s="33"/>
      <c r="O425" s="10" t="s">
        <v>23</v>
      </c>
      <c r="P425" s="33"/>
      <c r="Q425" s="33"/>
      <c r="R425" s="33"/>
      <c r="S425" s="33"/>
      <c r="T425" s="33"/>
      <c r="U425" s="33"/>
      <c r="V425" s="33"/>
      <c r="W425" s="33"/>
    </row>
    <row r="426">
      <c r="A426" s="9">
        <v>44414.0</v>
      </c>
      <c r="B426" s="10" t="s">
        <v>23</v>
      </c>
      <c r="C426" s="10">
        <v>7742.0</v>
      </c>
      <c r="D426" s="10" t="s">
        <v>155</v>
      </c>
      <c r="E426" s="35">
        <v>220.0</v>
      </c>
      <c r="F426" s="10" t="s">
        <v>18</v>
      </c>
      <c r="G426" s="9">
        <v>44415.0</v>
      </c>
      <c r="H426" s="32">
        <f t="shared" si="1"/>
        <v>6</v>
      </c>
      <c r="I426" s="33"/>
      <c r="J426" s="33"/>
      <c r="K426" s="33"/>
      <c r="L426" s="33"/>
      <c r="M426" s="33"/>
      <c r="N426" s="33"/>
      <c r="O426" s="10" t="s">
        <v>23</v>
      </c>
      <c r="P426" s="33"/>
      <c r="Q426" s="33"/>
      <c r="R426" s="33"/>
      <c r="S426" s="33"/>
      <c r="T426" s="33"/>
      <c r="U426" s="33"/>
      <c r="V426" s="33"/>
      <c r="W426" s="33"/>
    </row>
    <row r="427">
      <c r="A427" s="9">
        <v>44414.0</v>
      </c>
      <c r="B427" s="10" t="s">
        <v>23</v>
      </c>
      <c r="C427" s="10">
        <v>748.0</v>
      </c>
      <c r="D427" s="10" t="s">
        <v>166</v>
      </c>
      <c r="E427" s="35">
        <v>200.0</v>
      </c>
      <c r="F427" s="10" t="s">
        <v>14</v>
      </c>
      <c r="G427" s="9">
        <v>44415.0</v>
      </c>
      <c r="H427" s="32">
        <f t="shared" si="1"/>
        <v>6</v>
      </c>
      <c r="I427" s="33"/>
      <c r="J427" s="33"/>
      <c r="K427" s="33"/>
      <c r="L427" s="33"/>
      <c r="M427" s="33"/>
      <c r="N427" s="33"/>
      <c r="O427" s="10" t="s">
        <v>23</v>
      </c>
      <c r="P427" s="33"/>
      <c r="Q427" s="33"/>
      <c r="R427" s="33"/>
      <c r="S427" s="33"/>
      <c r="T427" s="33"/>
      <c r="U427" s="33"/>
      <c r="V427" s="33"/>
      <c r="W427" s="33"/>
    </row>
    <row r="428">
      <c r="A428" s="9">
        <v>44414.0</v>
      </c>
      <c r="B428" s="10" t="s">
        <v>23</v>
      </c>
      <c r="C428" s="10">
        <v>748.0</v>
      </c>
      <c r="D428" s="10" t="s">
        <v>155</v>
      </c>
      <c r="E428" s="35">
        <v>220.0</v>
      </c>
      <c r="F428" s="10" t="s">
        <v>18</v>
      </c>
      <c r="G428" s="9">
        <v>44415.0</v>
      </c>
      <c r="H428" s="32">
        <f t="shared" si="1"/>
        <v>6</v>
      </c>
      <c r="I428" s="33"/>
      <c r="J428" s="33"/>
      <c r="K428" s="33"/>
      <c r="L428" s="33"/>
      <c r="M428" s="33"/>
      <c r="N428" s="33"/>
      <c r="O428" s="10" t="s">
        <v>23</v>
      </c>
      <c r="P428" s="33"/>
      <c r="Q428" s="33"/>
      <c r="R428" s="33"/>
      <c r="S428" s="33"/>
      <c r="T428" s="33"/>
      <c r="U428" s="33"/>
      <c r="V428" s="33"/>
      <c r="W428" s="33"/>
    </row>
    <row r="429">
      <c r="A429" s="9">
        <v>44414.0</v>
      </c>
      <c r="B429" s="10" t="s">
        <v>23</v>
      </c>
      <c r="C429" s="10">
        <v>2841.0</v>
      </c>
      <c r="D429" s="10" t="s">
        <v>166</v>
      </c>
      <c r="E429" s="35">
        <v>200.0</v>
      </c>
      <c r="F429" s="10" t="s">
        <v>14</v>
      </c>
      <c r="G429" s="9">
        <v>44415.0</v>
      </c>
      <c r="H429" s="32">
        <f t="shared" si="1"/>
        <v>6</v>
      </c>
      <c r="I429" s="33"/>
      <c r="J429" s="33"/>
      <c r="K429" s="33"/>
      <c r="L429" s="33"/>
      <c r="M429" s="33"/>
      <c r="N429" s="33"/>
      <c r="O429" s="10" t="s">
        <v>23</v>
      </c>
      <c r="P429" s="33"/>
      <c r="Q429" s="33"/>
      <c r="R429" s="33"/>
      <c r="S429" s="33"/>
      <c r="T429" s="33"/>
      <c r="U429" s="33"/>
      <c r="V429" s="33"/>
      <c r="W429" s="33"/>
    </row>
    <row r="430">
      <c r="A430" s="9">
        <v>44414.0</v>
      </c>
      <c r="B430" s="10" t="s">
        <v>23</v>
      </c>
      <c r="C430" s="10">
        <v>6245.0</v>
      </c>
      <c r="D430" s="10" t="s">
        <v>166</v>
      </c>
      <c r="E430" s="35">
        <v>200.0</v>
      </c>
      <c r="F430" s="10" t="s">
        <v>14</v>
      </c>
      <c r="G430" s="9">
        <v>44415.0</v>
      </c>
      <c r="H430" s="32">
        <f t="shared" si="1"/>
        <v>6</v>
      </c>
      <c r="I430" s="33"/>
      <c r="J430" s="33"/>
      <c r="K430" s="33"/>
      <c r="L430" s="33"/>
      <c r="M430" s="33"/>
      <c r="N430" s="33"/>
      <c r="O430" s="10" t="s">
        <v>23</v>
      </c>
      <c r="P430" s="33"/>
      <c r="Q430" s="33"/>
      <c r="R430" s="33"/>
      <c r="S430" s="33"/>
      <c r="T430" s="33"/>
      <c r="U430" s="33"/>
      <c r="V430" s="33"/>
      <c r="W430" s="33"/>
    </row>
    <row r="431">
      <c r="A431" s="9">
        <v>44414.0</v>
      </c>
      <c r="B431" s="10" t="s">
        <v>23</v>
      </c>
      <c r="C431" s="10">
        <v>7449.0</v>
      </c>
      <c r="D431" s="10" t="s">
        <v>156</v>
      </c>
      <c r="E431" s="35">
        <v>120.0</v>
      </c>
      <c r="F431" s="10" t="s">
        <v>21</v>
      </c>
      <c r="G431" s="9">
        <v>44415.0</v>
      </c>
      <c r="H431" s="32">
        <f t="shared" si="1"/>
        <v>6</v>
      </c>
      <c r="I431" s="33"/>
      <c r="J431" s="33"/>
      <c r="K431" s="33"/>
      <c r="L431" s="33"/>
      <c r="M431" s="33"/>
      <c r="N431" s="33"/>
      <c r="O431" s="10" t="s">
        <v>23</v>
      </c>
      <c r="P431" s="33"/>
      <c r="Q431" s="33"/>
      <c r="R431" s="33"/>
      <c r="S431" s="33"/>
      <c r="T431" s="33"/>
      <c r="U431" s="33"/>
      <c r="V431" s="33"/>
      <c r="W431" s="33"/>
    </row>
    <row r="432">
      <c r="A432" s="9">
        <v>44414.0</v>
      </c>
      <c r="B432" s="10" t="s">
        <v>23</v>
      </c>
      <c r="C432" s="10" t="s">
        <v>163</v>
      </c>
      <c r="D432" s="10" t="s">
        <v>153</v>
      </c>
      <c r="E432" s="35">
        <v>220.0</v>
      </c>
      <c r="F432" s="10" t="s">
        <v>12</v>
      </c>
      <c r="G432" s="9">
        <v>44415.0</v>
      </c>
      <c r="H432" s="32">
        <f t="shared" si="1"/>
        <v>6</v>
      </c>
      <c r="I432" s="33"/>
      <c r="J432" s="33"/>
      <c r="K432" s="33"/>
      <c r="L432" s="33"/>
      <c r="M432" s="33"/>
      <c r="N432" s="33"/>
      <c r="O432" s="10" t="s">
        <v>23</v>
      </c>
      <c r="P432" s="33"/>
      <c r="Q432" s="33"/>
      <c r="R432" s="33"/>
      <c r="S432" s="33"/>
      <c r="T432" s="33"/>
      <c r="U432" s="33"/>
      <c r="V432" s="33"/>
      <c r="W432" s="33"/>
    </row>
    <row r="433">
      <c r="A433" s="9">
        <v>44414.0</v>
      </c>
      <c r="B433" s="10" t="s">
        <v>23</v>
      </c>
      <c r="C433" s="10" t="s">
        <v>95</v>
      </c>
      <c r="D433" s="10" t="s">
        <v>162</v>
      </c>
      <c r="E433" s="35">
        <v>130.0</v>
      </c>
      <c r="F433" s="10" t="s">
        <v>18</v>
      </c>
      <c r="G433" s="9">
        <v>44415.0</v>
      </c>
      <c r="H433" s="32">
        <f t="shared" si="1"/>
        <v>6</v>
      </c>
      <c r="I433" s="33"/>
      <c r="J433" s="33"/>
      <c r="K433" s="33"/>
      <c r="L433" s="33"/>
      <c r="M433" s="33"/>
      <c r="N433" s="33"/>
      <c r="O433" s="10" t="s">
        <v>23</v>
      </c>
      <c r="P433" s="33"/>
      <c r="Q433" s="33"/>
      <c r="R433" s="33"/>
      <c r="S433" s="33"/>
      <c r="T433" s="33"/>
      <c r="U433" s="33"/>
      <c r="V433" s="33"/>
      <c r="W433" s="33"/>
    </row>
    <row r="434">
      <c r="A434" s="9">
        <v>44414.0</v>
      </c>
      <c r="B434" s="10" t="s">
        <v>23</v>
      </c>
      <c r="C434" s="10" t="s">
        <v>202</v>
      </c>
      <c r="D434" s="10" t="s">
        <v>156</v>
      </c>
      <c r="E434" s="35">
        <v>120.0</v>
      </c>
      <c r="F434" s="10" t="s">
        <v>21</v>
      </c>
      <c r="G434" s="9">
        <v>44415.0</v>
      </c>
      <c r="H434" s="32">
        <f t="shared" si="1"/>
        <v>6</v>
      </c>
      <c r="I434" s="33"/>
      <c r="J434" s="33"/>
      <c r="K434" s="33"/>
      <c r="L434" s="33"/>
      <c r="M434" s="33"/>
      <c r="N434" s="33"/>
      <c r="O434" s="10" t="s">
        <v>23</v>
      </c>
      <c r="P434" s="33"/>
      <c r="Q434" s="33"/>
      <c r="R434" s="33"/>
      <c r="S434" s="33"/>
      <c r="T434" s="33"/>
      <c r="U434" s="33"/>
      <c r="V434" s="33"/>
      <c r="W434" s="33"/>
    </row>
    <row r="435">
      <c r="A435" s="9">
        <v>44414.0</v>
      </c>
      <c r="B435" s="10" t="s">
        <v>23</v>
      </c>
      <c r="C435" s="10" t="s">
        <v>96</v>
      </c>
      <c r="D435" s="10" t="s">
        <v>156</v>
      </c>
      <c r="E435" s="35">
        <v>120.0</v>
      </c>
      <c r="F435" s="10" t="s">
        <v>21</v>
      </c>
      <c r="G435" s="9">
        <v>44415.0</v>
      </c>
      <c r="H435" s="32">
        <f t="shared" si="1"/>
        <v>6</v>
      </c>
      <c r="I435" s="33"/>
      <c r="J435" s="33"/>
      <c r="K435" s="33"/>
      <c r="L435" s="33"/>
      <c r="M435" s="33"/>
      <c r="N435" s="33"/>
      <c r="O435" s="10" t="s">
        <v>23</v>
      </c>
      <c r="P435" s="33"/>
      <c r="Q435" s="33"/>
      <c r="R435" s="33"/>
      <c r="S435" s="33"/>
      <c r="T435" s="33"/>
      <c r="U435" s="33"/>
      <c r="V435" s="33"/>
      <c r="W435" s="33"/>
    </row>
    <row r="436">
      <c r="A436" s="9">
        <v>44414.0</v>
      </c>
      <c r="B436" s="10" t="s">
        <v>40</v>
      </c>
      <c r="C436" s="10" t="s">
        <v>41</v>
      </c>
      <c r="D436" s="10" t="s">
        <v>158</v>
      </c>
      <c r="E436" s="35">
        <v>200.0</v>
      </c>
      <c r="F436" s="10" t="s">
        <v>14</v>
      </c>
      <c r="G436" s="9">
        <v>44415.0</v>
      </c>
      <c r="H436" s="32">
        <f t="shared" si="1"/>
        <v>6</v>
      </c>
      <c r="I436" s="33"/>
      <c r="J436" s="33"/>
      <c r="K436" s="33"/>
      <c r="L436" s="33"/>
      <c r="M436" s="33"/>
      <c r="N436" s="33"/>
      <c r="O436" s="10" t="s">
        <v>40</v>
      </c>
      <c r="P436" s="33"/>
      <c r="Q436" s="33"/>
      <c r="R436" s="33"/>
      <c r="S436" s="33"/>
      <c r="T436" s="33"/>
      <c r="U436" s="33"/>
      <c r="V436" s="33"/>
      <c r="W436" s="33"/>
    </row>
    <row r="437">
      <c r="A437" s="9">
        <v>44414.0</v>
      </c>
      <c r="B437" s="10" t="s">
        <v>40</v>
      </c>
      <c r="C437" s="10" t="s">
        <v>41</v>
      </c>
      <c r="D437" s="10" t="s">
        <v>162</v>
      </c>
      <c r="E437" s="35">
        <v>130.0</v>
      </c>
      <c r="F437" s="10" t="s">
        <v>18</v>
      </c>
      <c r="G437" s="9">
        <v>44415.0</v>
      </c>
      <c r="H437" s="32">
        <f t="shared" si="1"/>
        <v>6</v>
      </c>
      <c r="I437" s="33"/>
      <c r="J437" s="33"/>
      <c r="K437" s="33"/>
      <c r="L437" s="33"/>
      <c r="M437" s="33"/>
      <c r="N437" s="33"/>
      <c r="O437" s="10" t="s">
        <v>40</v>
      </c>
      <c r="P437" s="33"/>
      <c r="Q437" s="33"/>
      <c r="R437" s="33"/>
      <c r="S437" s="33"/>
      <c r="T437" s="33"/>
      <c r="U437" s="33"/>
      <c r="V437" s="33"/>
      <c r="W437" s="33"/>
    </row>
    <row r="438">
      <c r="A438" s="9">
        <v>44414.0</v>
      </c>
      <c r="B438" s="10" t="s">
        <v>40</v>
      </c>
      <c r="C438" s="10" t="s">
        <v>167</v>
      </c>
      <c r="D438" s="10" t="s">
        <v>150</v>
      </c>
      <c r="E438" s="35">
        <v>230.0</v>
      </c>
      <c r="F438" s="10" t="s">
        <v>21</v>
      </c>
      <c r="G438" s="9">
        <v>44415.0</v>
      </c>
      <c r="H438" s="32">
        <f t="shared" si="1"/>
        <v>6</v>
      </c>
      <c r="I438" s="33"/>
      <c r="J438" s="33"/>
      <c r="K438" s="33"/>
      <c r="L438" s="33"/>
      <c r="M438" s="33"/>
      <c r="N438" s="33"/>
      <c r="O438" s="10" t="s">
        <v>40</v>
      </c>
      <c r="P438" s="33"/>
      <c r="Q438" s="33"/>
      <c r="R438" s="33"/>
      <c r="S438" s="33"/>
      <c r="T438" s="33"/>
      <c r="U438" s="33"/>
      <c r="V438" s="33"/>
      <c r="W438" s="33"/>
    </row>
    <row r="439">
      <c r="A439" s="9">
        <v>44414.0</v>
      </c>
      <c r="B439" s="10" t="s">
        <v>40</v>
      </c>
      <c r="C439" s="10">
        <v>4640.0</v>
      </c>
      <c r="D439" s="10" t="s">
        <v>156</v>
      </c>
      <c r="E439" s="35">
        <v>120.0</v>
      </c>
      <c r="F439" s="10" t="s">
        <v>21</v>
      </c>
      <c r="G439" s="9">
        <v>44415.0</v>
      </c>
      <c r="H439" s="32">
        <f t="shared" si="1"/>
        <v>6</v>
      </c>
      <c r="I439" s="33"/>
      <c r="J439" s="33"/>
      <c r="K439" s="33"/>
      <c r="L439" s="33"/>
      <c r="M439" s="33"/>
      <c r="N439" s="33"/>
      <c r="O439" s="10" t="s">
        <v>40</v>
      </c>
      <c r="P439" s="33"/>
      <c r="Q439" s="33"/>
      <c r="R439" s="33"/>
      <c r="S439" s="33"/>
      <c r="T439" s="33"/>
      <c r="U439" s="33"/>
      <c r="V439" s="33"/>
      <c r="W439" s="33"/>
    </row>
    <row r="440">
      <c r="A440" s="9">
        <v>44414.0</v>
      </c>
      <c r="B440" s="10" t="s">
        <v>40</v>
      </c>
      <c r="C440" s="10" t="s">
        <v>168</v>
      </c>
      <c r="D440" s="10" t="s">
        <v>158</v>
      </c>
      <c r="E440" s="35">
        <v>200.0</v>
      </c>
      <c r="F440" s="10" t="s">
        <v>14</v>
      </c>
      <c r="G440" s="9">
        <v>44415.0</v>
      </c>
      <c r="H440" s="32">
        <f t="shared" si="1"/>
        <v>6</v>
      </c>
      <c r="I440" s="33"/>
      <c r="J440" s="33"/>
      <c r="K440" s="33"/>
      <c r="L440" s="33"/>
      <c r="M440" s="33"/>
      <c r="N440" s="33"/>
      <c r="O440" s="10" t="s">
        <v>40</v>
      </c>
      <c r="P440" s="33"/>
      <c r="Q440" s="33"/>
      <c r="R440" s="33"/>
      <c r="S440" s="33"/>
      <c r="T440" s="33"/>
      <c r="U440" s="33"/>
      <c r="V440" s="33"/>
      <c r="W440" s="33"/>
    </row>
    <row r="441">
      <c r="A441" s="9">
        <v>44414.0</v>
      </c>
      <c r="B441" s="10" t="s">
        <v>40</v>
      </c>
      <c r="C441" s="10" t="s">
        <v>169</v>
      </c>
      <c r="D441" s="10" t="s">
        <v>158</v>
      </c>
      <c r="E441" s="35">
        <v>200.0</v>
      </c>
      <c r="F441" s="10" t="s">
        <v>14</v>
      </c>
      <c r="G441" s="9">
        <v>44415.0</v>
      </c>
      <c r="H441" s="32">
        <f t="shared" si="1"/>
        <v>6</v>
      </c>
      <c r="I441" s="33"/>
      <c r="J441" s="33"/>
      <c r="K441" s="33"/>
      <c r="L441" s="33"/>
      <c r="M441" s="33"/>
      <c r="N441" s="33"/>
      <c r="O441" s="10" t="s">
        <v>40</v>
      </c>
      <c r="P441" s="33"/>
      <c r="Q441" s="33"/>
      <c r="R441" s="33"/>
      <c r="S441" s="33"/>
      <c r="T441" s="33"/>
      <c r="U441" s="33"/>
      <c r="V441" s="33"/>
      <c r="W441" s="33"/>
    </row>
    <row r="442">
      <c r="A442" s="9">
        <v>44414.0</v>
      </c>
      <c r="B442" s="10" t="s">
        <v>97</v>
      </c>
      <c r="C442" s="10" t="s">
        <v>203</v>
      </c>
      <c r="D442" s="10" t="s">
        <v>156</v>
      </c>
      <c r="E442" s="35">
        <v>120.0</v>
      </c>
      <c r="F442" s="10" t="s">
        <v>21</v>
      </c>
      <c r="G442" s="9">
        <v>44415.0</v>
      </c>
      <c r="H442" s="32">
        <f t="shared" si="1"/>
        <v>6</v>
      </c>
      <c r="I442" s="33"/>
      <c r="J442" s="33"/>
      <c r="K442" s="33"/>
      <c r="L442" s="33"/>
      <c r="M442" s="33"/>
      <c r="N442" s="33"/>
      <c r="O442" s="10" t="s">
        <v>97</v>
      </c>
      <c r="P442" s="33"/>
      <c r="Q442" s="33"/>
      <c r="R442" s="33"/>
      <c r="S442" s="33"/>
      <c r="T442" s="33"/>
      <c r="U442" s="33"/>
      <c r="V442" s="33"/>
      <c r="W442" s="33"/>
    </row>
    <row r="443">
      <c r="A443" s="9">
        <v>44414.0</v>
      </c>
      <c r="B443" s="10" t="s">
        <v>97</v>
      </c>
      <c r="C443" s="16">
        <v>1.0E46</v>
      </c>
      <c r="D443" s="10" t="s">
        <v>155</v>
      </c>
      <c r="E443" s="35">
        <v>220.0</v>
      </c>
      <c r="F443" s="10" t="s">
        <v>18</v>
      </c>
      <c r="G443" s="9">
        <v>44415.0</v>
      </c>
      <c r="H443" s="32">
        <f t="shared" si="1"/>
        <v>6</v>
      </c>
      <c r="I443" s="33"/>
      <c r="J443" s="33"/>
      <c r="K443" s="33"/>
      <c r="L443" s="33"/>
      <c r="M443" s="33"/>
      <c r="N443" s="33"/>
      <c r="O443" s="10" t="s">
        <v>97</v>
      </c>
      <c r="P443" s="33"/>
      <c r="Q443" s="33"/>
      <c r="R443" s="33"/>
      <c r="S443" s="33"/>
      <c r="T443" s="33"/>
      <c r="U443" s="33"/>
      <c r="V443" s="33"/>
      <c r="W443" s="33"/>
    </row>
    <row r="444">
      <c r="A444" s="9">
        <v>44414.0</v>
      </c>
      <c r="B444" s="10" t="s">
        <v>97</v>
      </c>
      <c r="C444" s="10" t="s">
        <v>98</v>
      </c>
      <c r="D444" s="10" t="s">
        <v>156</v>
      </c>
      <c r="E444" s="35">
        <v>120.0</v>
      </c>
      <c r="F444" s="10" t="s">
        <v>21</v>
      </c>
      <c r="G444" s="9">
        <v>44415.0</v>
      </c>
      <c r="H444" s="32">
        <f t="shared" si="1"/>
        <v>6</v>
      </c>
      <c r="I444" s="33"/>
      <c r="J444" s="33"/>
      <c r="K444" s="33"/>
      <c r="L444" s="33"/>
      <c r="M444" s="33"/>
      <c r="N444" s="33"/>
      <c r="O444" s="10" t="s">
        <v>97</v>
      </c>
      <c r="P444" s="33"/>
      <c r="Q444" s="33"/>
      <c r="R444" s="33"/>
      <c r="S444" s="33"/>
      <c r="T444" s="33"/>
      <c r="U444" s="33"/>
      <c r="V444" s="33"/>
      <c r="W444" s="33"/>
    </row>
    <row r="445">
      <c r="A445" s="9">
        <v>44414.0</v>
      </c>
      <c r="B445" s="10" t="s">
        <v>97</v>
      </c>
      <c r="C445" s="16">
        <v>4.0E47</v>
      </c>
      <c r="D445" s="10" t="s">
        <v>159</v>
      </c>
      <c r="E445" s="35">
        <v>90.0</v>
      </c>
      <c r="F445" s="10" t="s">
        <v>160</v>
      </c>
      <c r="G445" s="9">
        <v>44415.0</v>
      </c>
      <c r="H445" s="32">
        <f t="shared" si="1"/>
        <v>6</v>
      </c>
      <c r="I445" s="33"/>
      <c r="J445" s="33"/>
      <c r="K445" s="33"/>
      <c r="L445" s="33"/>
      <c r="M445" s="33"/>
      <c r="N445" s="33"/>
      <c r="O445" s="10" t="s">
        <v>97</v>
      </c>
      <c r="P445" s="33"/>
      <c r="Q445" s="33"/>
      <c r="R445" s="33"/>
      <c r="S445" s="33"/>
      <c r="T445" s="33"/>
      <c r="U445" s="33"/>
      <c r="V445" s="33"/>
      <c r="W445" s="33"/>
    </row>
    <row r="446">
      <c r="A446" s="9">
        <v>44414.0</v>
      </c>
      <c r="B446" s="10" t="s">
        <v>97</v>
      </c>
      <c r="C446" s="10" t="s">
        <v>204</v>
      </c>
      <c r="D446" s="10" t="s">
        <v>156</v>
      </c>
      <c r="E446" s="35">
        <v>120.0</v>
      </c>
      <c r="F446" s="10" t="s">
        <v>21</v>
      </c>
      <c r="G446" s="9">
        <v>44415.0</v>
      </c>
      <c r="H446" s="32">
        <f t="shared" si="1"/>
        <v>6</v>
      </c>
      <c r="I446" s="33"/>
      <c r="J446" s="33"/>
      <c r="K446" s="33"/>
      <c r="L446" s="33"/>
      <c r="M446" s="33"/>
      <c r="N446" s="33"/>
      <c r="O446" s="10" t="s">
        <v>97</v>
      </c>
      <c r="P446" s="33"/>
      <c r="Q446" s="33"/>
      <c r="R446" s="33"/>
      <c r="S446" s="33"/>
      <c r="T446" s="33"/>
      <c r="U446" s="33"/>
      <c r="V446" s="33"/>
      <c r="W446" s="33"/>
    </row>
    <row r="447">
      <c r="A447" s="9">
        <v>44414.0</v>
      </c>
      <c r="B447" s="10" t="s">
        <v>97</v>
      </c>
      <c r="C447" s="10" t="s">
        <v>100</v>
      </c>
      <c r="D447" s="10" t="s">
        <v>166</v>
      </c>
      <c r="E447" s="35">
        <v>200.0</v>
      </c>
      <c r="F447" s="10" t="s">
        <v>14</v>
      </c>
      <c r="G447" s="9">
        <v>44415.0</v>
      </c>
      <c r="H447" s="32">
        <f t="shared" si="1"/>
        <v>6</v>
      </c>
      <c r="I447" s="33"/>
      <c r="J447" s="33"/>
      <c r="K447" s="33"/>
      <c r="L447" s="33"/>
      <c r="M447" s="33"/>
      <c r="N447" s="33"/>
      <c r="O447" s="10" t="s">
        <v>97</v>
      </c>
      <c r="P447" s="33"/>
      <c r="Q447" s="33"/>
      <c r="R447" s="33"/>
      <c r="S447" s="33"/>
      <c r="T447" s="33"/>
      <c r="U447" s="33"/>
      <c r="V447" s="33"/>
      <c r="W447" s="33"/>
    </row>
    <row r="448">
      <c r="A448" s="9">
        <v>44414.0</v>
      </c>
      <c r="B448" s="10" t="s">
        <v>97</v>
      </c>
      <c r="C448" s="10" t="s">
        <v>101</v>
      </c>
      <c r="D448" s="10" t="s">
        <v>166</v>
      </c>
      <c r="E448" s="35">
        <v>200.0</v>
      </c>
      <c r="F448" s="10" t="s">
        <v>14</v>
      </c>
      <c r="G448" s="9">
        <v>44415.0</v>
      </c>
      <c r="H448" s="32">
        <f t="shared" si="1"/>
        <v>6</v>
      </c>
      <c r="I448" s="33"/>
      <c r="J448" s="33"/>
      <c r="K448" s="33"/>
      <c r="L448" s="33"/>
      <c r="M448" s="33"/>
      <c r="N448" s="33"/>
      <c r="O448" s="10" t="s">
        <v>97</v>
      </c>
      <c r="P448" s="33"/>
      <c r="Q448" s="33"/>
      <c r="R448" s="33"/>
      <c r="S448" s="33"/>
      <c r="T448" s="33"/>
      <c r="U448" s="33"/>
      <c r="V448" s="33"/>
      <c r="W448" s="33"/>
    </row>
    <row r="449">
      <c r="A449" s="9">
        <v>44414.0</v>
      </c>
      <c r="B449" s="10" t="s">
        <v>97</v>
      </c>
      <c r="C449" s="10">
        <v>2649.0</v>
      </c>
      <c r="D449" s="10" t="s">
        <v>158</v>
      </c>
      <c r="E449" s="35">
        <v>200.0</v>
      </c>
      <c r="F449" s="10" t="s">
        <v>14</v>
      </c>
      <c r="G449" s="9">
        <v>44415.0</v>
      </c>
      <c r="H449" s="32">
        <f t="shared" si="1"/>
        <v>6</v>
      </c>
      <c r="I449" s="33"/>
      <c r="J449" s="33"/>
      <c r="K449" s="33"/>
      <c r="L449" s="33"/>
      <c r="M449" s="33"/>
      <c r="N449" s="33"/>
      <c r="O449" s="10" t="s">
        <v>97</v>
      </c>
      <c r="P449" s="33"/>
      <c r="Q449" s="33"/>
      <c r="R449" s="33"/>
      <c r="S449" s="33"/>
      <c r="T449" s="33"/>
      <c r="U449" s="33"/>
      <c r="V449" s="33"/>
      <c r="W449" s="33"/>
    </row>
    <row r="450">
      <c r="A450" s="9">
        <v>44414.0</v>
      </c>
      <c r="B450" s="10" t="s">
        <v>97</v>
      </c>
      <c r="C450" s="10">
        <v>2649.0</v>
      </c>
      <c r="D450" s="10" t="s">
        <v>166</v>
      </c>
      <c r="E450" s="35">
        <v>200.0</v>
      </c>
      <c r="F450" s="10" t="s">
        <v>14</v>
      </c>
      <c r="G450" s="9">
        <v>44415.0</v>
      </c>
      <c r="H450" s="32">
        <f t="shared" si="1"/>
        <v>6</v>
      </c>
      <c r="I450" s="33"/>
      <c r="J450" s="33"/>
      <c r="K450" s="33"/>
      <c r="L450" s="33"/>
      <c r="M450" s="33"/>
      <c r="N450" s="33"/>
      <c r="O450" s="10" t="s">
        <v>97</v>
      </c>
      <c r="P450" s="33"/>
      <c r="Q450" s="33"/>
      <c r="R450" s="33"/>
      <c r="S450" s="33"/>
      <c r="T450" s="33"/>
      <c r="U450" s="33"/>
      <c r="V450" s="33"/>
      <c r="W450" s="33"/>
    </row>
    <row r="451">
      <c r="A451" s="9">
        <v>44414.0</v>
      </c>
      <c r="B451" s="10" t="s">
        <v>97</v>
      </c>
      <c r="C451" s="10">
        <v>8043.0</v>
      </c>
      <c r="D451" s="10" t="s">
        <v>159</v>
      </c>
      <c r="E451" s="35">
        <v>90.0</v>
      </c>
      <c r="F451" s="10" t="s">
        <v>160</v>
      </c>
      <c r="G451" s="9">
        <v>44415.0</v>
      </c>
      <c r="H451" s="32">
        <f t="shared" si="1"/>
        <v>6</v>
      </c>
      <c r="I451" s="33"/>
      <c r="J451" s="33"/>
      <c r="K451" s="33"/>
      <c r="L451" s="33"/>
      <c r="M451" s="33"/>
      <c r="N451" s="33"/>
      <c r="O451" s="10" t="s">
        <v>97</v>
      </c>
      <c r="P451" s="33"/>
      <c r="Q451" s="33"/>
      <c r="R451" s="33"/>
      <c r="S451" s="33"/>
      <c r="T451" s="33"/>
      <c r="U451" s="33"/>
      <c r="V451" s="33"/>
      <c r="W451" s="33"/>
    </row>
    <row r="452">
      <c r="A452" s="9">
        <v>44414.0</v>
      </c>
      <c r="B452" s="10" t="s">
        <v>97</v>
      </c>
      <c r="C452" s="10" t="s">
        <v>103</v>
      </c>
      <c r="D452" s="10" t="s">
        <v>153</v>
      </c>
      <c r="E452" s="35">
        <v>220.0</v>
      </c>
      <c r="F452" s="10" t="s">
        <v>12</v>
      </c>
      <c r="G452" s="9">
        <v>44415.0</v>
      </c>
      <c r="H452" s="32">
        <f t="shared" si="1"/>
        <v>6</v>
      </c>
      <c r="I452" s="33"/>
      <c r="J452" s="33"/>
      <c r="K452" s="33"/>
      <c r="L452" s="33"/>
      <c r="M452" s="33"/>
      <c r="N452" s="33"/>
      <c r="O452" s="10" t="s">
        <v>97</v>
      </c>
      <c r="P452" s="33"/>
      <c r="Q452" s="33"/>
      <c r="R452" s="33"/>
      <c r="S452" s="33"/>
      <c r="T452" s="33"/>
      <c r="U452" s="33"/>
      <c r="V452" s="33"/>
      <c r="W452" s="33"/>
    </row>
    <row r="453">
      <c r="A453" s="9">
        <v>44414.0</v>
      </c>
      <c r="B453" s="10" t="s">
        <v>97</v>
      </c>
      <c r="C453" s="10">
        <v>6145.0</v>
      </c>
      <c r="D453" s="10" t="s">
        <v>152</v>
      </c>
      <c r="E453" s="35">
        <v>250.0</v>
      </c>
      <c r="F453" s="10" t="s">
        <v>21</v>
      </c>
      <c r="G453" s="9">
        <v>44415.0</v>
      </c>
      <c r="H453" s="32">
        <f t="shared" si="1"/>
        <v>6</v>
      </c>
      <c r="I453" s="33"/>
      <c r="J453" s="33"/>
      <c r="K453" s="33"/>
      <c r="L453" s="33"/>
      <c r="M453" s="33"/>
      <c r="N453" s="33"/>
      <c r="O453" s="10" t="s">
        <v>97</v>
      </c>
      <c r="P453" s="33"/>
      <c r="Q453" s="33"/>
      <c r="R453" s="33"/>
      <c r="S453" s="33"/>
      <c r="T453" s="33"/>
      <c r="U453" s="33"/>
      <c r="V453" s="33"/>
      <c r="W453" s="33"/>
    </row>
    <row r="454">
      <c r="A454" s="9">
        <v>44414.0</v>
      </c>
      <c r="B454" s="10" t="s">
        <v>97</v>
      </c>
      <c r="C454" s="10">
        <v>1342.0</v>
      </c>
      <c r="D454" s="10" t="s">
        <v>159</v>
      </c>
      <c r="E454" s="35">
        <v>90.0</v>
      </c>
      <c r="F454" s="10" t="s">
        <v>160</v>
      </c>
      <c r="G454" s="9">
        <v>44415.0</v>
      </c>
      <c r="H454" s="32">
        <f t="shared" si="1"/>
        <v>6</v>
      </c>
      <c r="I454" s="33"/>
      <c r="J454" s="33"/>
      <c r="K454" s="33"/>
      <c r="L454" s="33"/>
      <c r="M454" s="33"/>
      <c r="N454" s="33"/>
      <c r="O454" s="10" t="s">
        <v>97</v>
      </c>
      <c r="P454" s="33"/>
      <c r="Q454" s="33"/>
      <c r="R454" s="33"/>
      <c r="S454" s="33"/>
      <c r="T454" s="33"/>
      <c r="U454" s="33"/>
      <c r="V454" s="33"/>
      <c r="W454" s="33"/>
    </row>
    <row r="455">
      <c r="A455" s="9">
        <v>44414.0</v>
      </c>
      <c r="B455" s="10" t="s">
        <v>97</v>
      </c>
      <c r="C455" s="10">
        <v>5048.0</v>
      </c>
      <c r="D455" s="10" t="s">
        <v>152</v>
      </c>
      <c r="E455" s="35">
        <v>250.0</v>
      </c>
      <c r="F455" s="10" t="s">
        <v>21</v>
      </c>
      <c r="G455" s="9">
        <v>44415.0</v>
      </c>
      <c r="H455" s="32">
        <f t="shared" si="1"/>
        <v>6</v>
      </c>
      <c r="I455" s="33"/>
      <c r="J455" s="33"/>
      <c r="K455" s="33"/>
      <c r="L455" s="33"/>
      <c r="M455" s="33"/>
      <c r="N455" s="33"/>
      <c r="O455" s="10" t="s">
        <v>97</v>
      </c>
      <c r="P455" s="33"/>
      <c r="Q455" s="33"/>
      <c r="R455" s="33"/>
      <c r="S455" s="33"/>
      <c r="T455" s="33"/>
      <c r="U455" s="33"/>
      <c r="V455" s="33"/>
      <c r="W455" s="33"/>
    </row>
    <row r="456">
      <c r="A456" s="9">
        <v>44414.0</v>
      </c>
      <c r="B456" s="10" t="s">
        <v>97</v>
      </c>
      <c r="C456" s="10">
        <v>8247.0</v>
      </c>
      <c r="D456" s="10" t="s">
        <v>156</v>
      </c>
      <c r="E456" s="35">
        <v>120.0</v>
      </c>
      <c r="F456" s="10" t="s">
        <v>21</v>
      </c>
      <c r="G456" s="9">
        <v>44415.0</v>
      </c>
      <c r="H456" s="32">
        <f t="shared" si="1"/>
        <v>6</v>
      </c>
      <c r="I456" s="33"/>
      <c r="J456" s="33"/>
      <c r="K456" s="33"/>
      <c r="L456" s="33"/>
      <c r="M456" s="33"/>
      <c r="N456" s="33"/>
      <c r="O456" s="10" t="s">
        <v>97</v>
      </c>
      <c r="P456" s="33"/>
      <c r="Q456" s="33"/>
      <c r="R456" s="33"/>
      <c r="S456" s="33"/>
      <c r="T456" s="33"/>
      <c r="U456" s="33"/>
      <c r="V456" s="33"/>
      <c r="W456" s="33"/>
    </row>
    <row r="457">
      <c r="A457" s="9">
        <v>44414.0</v>
      </c>
      <c r="B457" s="10" t="s">
        <v>97</v>
      </c>
      <c r="C457" s="10" t="s">
        <v>109</v>
      </c>
      <c r="D457" s="10" t="s">
        <v>159</v>
      </c>
      <c r="E457" s="35">
        <v>90.0</v>
      </c>
      <c r="F457" s="10" t="s">
        <v>160</v>
      </c>
      <c r="G457" s="9">
        <v>44415.0</v>
      </c>
      <c r="H457" s="32">
        <f t="shared" si="1"/>
        <v>6</v>
      </c>
      <c r="I457" s="33"/>
      <c r="J457" s="33"/>
      <c r="K457" s="33"/>
      <c r="L457" s="33"/>
      <c r="M457" s="33"/>
      <c r="N457" s="33"/>
      <c r="O457" s="10" t="s">
        <v>97</v>
      </c>
      <c r="P457" s="33"/>
      <c r="Q457" s="33"/>
      <c r="R457" s="33"/>
      <c r="S457" s="33"/>
      <c r="T457" s="33"/>
      <c r="U457" s="33"/>
      <c r="V457" s="33"/>
      <c r="W457" s="33"/>
    </row>
    <row r="458">
      <c r="A458" s="9">
        <v>44414.0</v>
      </c>
      <c r="B458" s="10" t="s">
        <v>97</v>
      </c>
      <c r="C458" s="10" t="s">
        <v>205</v>
      </c>
      <c r="D458" s="10" t="s">
        <v>156</v>
      </c>
      <c r="E458" s="35">
        <v>120.0</v>
      </c>
      <c r="F458" s="10" t="s">
        <v>21</v>
      </c>
      <c r="G458" s="9">
        <v>44415.0</v>
      </c>
      <c r="H458" s="32">
        <f t="shared" si="1"/>
        <v>6</v>
      </c>
      <c r="I458" s="33"/>
      <c r="J458" s="33"/>
      <c r="K458" s="33"/>
      <c r="L458" s="33"/>
      <c r="M458" s="33"/>
      <c r="N458" s="33"/>
      <c r="O458" s="10" t="s">
        <v>97</v>
      </c>
      <c r="P458" s="33"/>
      <c r="Q458" s="33"/>
      <c r="R458" s="33"/>
      <c r="S458" s="33"/>
      <c r="T458" s="33"/>
      <c r="U458" s="33"/>
      <c r="V458" s="33"/>
      <c r="W458" s="33"/>
    </row>
    <row r="459">
      <c r="A459" s="9">
        <v>44414.0</v>
      </c>
      <c r="B459" s="10" t="s">
        <v>97</v>
      </c>
      <c r="C459" s="10" t="s">
        <v>170</v>
      </c>
      <c r="D459" s="10" t="s">
        <v>166</v>
      </c>
      <c r="E459" s="35">
        <v>200.0</v>
      </c>
      <c r="F459" s="10" t="s">
        <v>14</v>
      </c>
      <c r="G459" s="9">
        <v>44415.0</v>
      </c>
      <c r="H459" s="32">
        <f t="shared" si="1"/>
        <v>6</v>
      </c>
      <c r="I459" s="33"/>
      <c r="J459" s="33"/>
      <c r="K459" s="33"/>
      <c r="L459" s="33"/>
      <c r="M459" s="33"/>
      <c r="N459" s="33"/>
      <c r="O459" s="10" t="s">
        <v>97</v>
      </c>
      <c r="P459" s="33"/>
      <c r="Q459" s="33"/>
      <c r="R459" s="33"/>
      <c r="S459" s="33"/>
      <c r="T459" s="33"/>
      <c r="U459" s="33"/>
      <c r="V459" s="33"/>
      <c r="W459" s="33"/>
    </row>
    <row r="460">
      <c r="A460" s="9">
        <v>44414.0</v>
      </c>
      <c r="B460" s="10" t="s">
        <v>97</v>
      </c>
      <c r="C460" s="10" t="s">
        <v>206</v>
      </c>
      <c r="D460" s="10" t="s">
        <v>152</v>
      </c>
      <c r="E460" s="35">
        <v>250.0</v>
      </c>
      <c r="F460" s="10" t="s">
        <v>21</v>
      </c>
      <c r="G460" s="9">
        <v>44415.0</v>
      </c>
      <c r="H460" s="32">
        <f t="shared" si="1"/>
        <v>6</v>
      </c>
      <c r="I460" s="33"/>
      <c r="J460" s="33"/>
      <c r="K460" s="33"/>
      <c r="L460" s="33"/>
      <c r="M460" s="33"/>
      <c r="N460" s="33"/>
      <c r="O460" s="10" t="s">
        <v>97</v>
      </c>
      <c r="P460" s="33"/>
      <c r="Q460" s="33"/>
      <c r="R460" s="33"/>
      <c r="S460" s="33"/>
      <c r="T460" s="33"/>
      <c r="U460" s="33"/>
      <c r="V460" s="33"/>
      <c r="W460" s="33"/>
    </row>
    <row r="461">
      <c r="A461" s="9">
        <v>44414.0</v>
      </c>
      <c r="B461" s="10" t="s">
        <v>97</v>
      </c>
      <c r="C461" s="10" t="s">
        <v>207</v>
      </c>
      <c r="D461" s="10" t="s">
        <v>156</v>
      </c>
      <c r="E461" s="35">
        <v>120.0</v>
      </c>
      <c r="F461" s="10" t="s">
        <v>21</v>
      </c>
      <c r="G461" s="9">
        <v>44415.0</v>
      </c>
      <c r="H461" s="32">
        <f t="shared" si="1"/>
        <v>6</v>
      </c>
      <c r="I461" s="33"/>
      <c r="J461" s="33"/>
      <c r="K461" s="33"/>
      <c r="L461" s="33"/>
      <c r="M461" s="33"/>
      <c r="N461" s="33"/>
      <c r="O461" s="10" t="s">
        <v>97</v>
      </c>
      <c r="P461" s="33"/>
      <c r="Q461" s="33"/>
      <c r="R461" s="33"/>
      <c r="S461" s="33"/>
      <c r="T461" s="33"/>
      <c r="U461" s="33"/>
      <c r="V461" s="33"/>
      <c r="W461" s="33"/>
    </row>
    <row r="462">
      <c r="A462" s="9">
        <v>44414.0</v>
      </c>
      <c r="B462" s="10" t="s">
        <v>97</v>
      </c>
      <c r="C462" s="10" t="s">
        <v>208</v>
      </c>
      <c r="D462" s="10" t="s">
        <v>159</v>
      </c>
      <c r="E462" s="35">
        <v>90.0</v>
      </c>
      <c r="F462" s="10" t="s">
        <v>160</v>
      </c>
      <c r="G462" s="9">
        <v>44415.0</v>
      </c>
      <c r="H462" s="32">
        <f t="shared" si="1"/>
        <v>6</v>
      </c>
      <c r="I462" s="33"/>
      <c r="J462" s="33"/>
      <c r="K462" s="33"/>
      <c r="L462" s="33"/>
      <c r="M462" s="33"/>
      <c r="N462" s="33"/>
      <c r="O462" s="10" t="s">
        <v>97</v>
      </c>
      <c r="P462" s="33"/>
      <c r="Q462" s="33"/>
      <c r="R462" s="33"/>
      <c r="S462" s="33"/>
      <c r="T462" s="33"/>
      <c r="U462" s="33"/>
      <c r="V462" s="33"/>
      <c r="W462" s="33"/>
    </row>
    <row r="463">
      <c r="A463" s="9">
        <v>44414.0</v>
      </c>
      <c r="B463" s="10" t="s">
        <v>97</v>
      </c>
      <c r="C463" s="10" t="s">
        <v>171</v>
      </c>
      <c r="D463" s="10" t="s">
        <v>159</v>
      </c>
      <c r="E463" s="35">
        <v>90.0</v>
      </c>
      <c r="F463" s="10" t="s">
        <v>160</v>
      </c>
      <c r="G463" s="9">
        <v>44415.0</v>
      </c>
      <c r="H463" s="32">
        <f t="shared" si="1"/>
        <v>6</v>
      </c>
      <c r="I463" s="33"/>
      <c r="J463" s="33"/>
      <c r="K463" s="33"/>
      <c r="L463" s="33"/>
      <c r="M463" s="33"/>
      <c r="N463" s="33"/>
      <c r="O463" s="10" t="s">
        <v>97</v>
      </c>
      <c r="P463" s="33"/>
      <c r="Q463" s="33"/>
      <c r="R463" s="33"/>
      <c r="S463" s="33"/>
      <c r="T463" s="33"/>
      <c r="U463" s="33"/>
      <c r="V463" s="33"/>
      <c r="W463" s="33"/>
    </row>
    <row r="464">
      <c r="A464" s="9">
        <v>44414.0</v>
      </c>
      <c r="B464" s="10" t="s">
        <v>97</v>
      </c>
      <c r="C464" s="10" t="s">
        <v>172</v>
      </c>
      <c r="D464" s="10" t="s">
        <v>156</v>
      </c>
      <c r="E464" s="35">
        <v>120.0</v>
      </c>
      <c r="F464" s="10" t="s">
        <v>21</v>
      </c>
      <c r="G464" s="9">
        <v>44415.0</v>
      </c>
      <c r="H464" s="32">
        <f t="shared" si="1"/>
        <v>6</v>
      </c>
      <c r="I464" s="33"/>
      <c r="J464" s="33"/>
      <c r="K464" s="33"/>
      <c r="L464" s="33"/>
      <c r="M464" s="33"/>
      <c r="N464" s="33"/>
      <c r="O464" s="10" t="s">
        <v>97</v>
      </c>
      <c r="P464" s="33"/>
      <c r="Q464" s="33"/>
      <c r="R464" s="33"/>
      <c r="S464" s="33"/>
      <c r="T464" s="33"/>
      <c r="U464" s="33"/>
      <c r="V464" s="33"/>
      <c r="W464" s="33"/>
    </row>
    <row r="465">
      <c r="A465" s="9">
        <v>44414.0</v>
      </c>
      <c r="B465" s="10" t="s">
        <v>97</v>
      </c>
      <c r="C465" s="10" t="s">
        <v>173</v>
      </c>
      <c r="D465" s="10" t="s">
        <v>166</v>
      </c>
      <c r="E465" s="35">
        <v>200.0</v>
      </c>
      <c r="F465" s="10" t="s">
        <v>14</v>
      </c>
      <c r="G465" s="9">
        <v>44415.0</v>
      </c>
      <c r="H465" s="32">
        <f t="shared" si="1"/>
        <v>6</v>
      </c>
      <c r="I465" s="33"/>
      <c r="J465" s="33"/>
      <c r="K465" s="33"/>
      <c r="L465" s="33"/>
      <c r="M465" s="33"/>
      <c r="N465" s="33"/>
      <c r="O465" s="10" t="s">
        <v>97</v>
      </c>
      <c r="P465" s="33"/>
      <c r="Q465" s="33"/>
      <c r="R465" s="33"/>
      <c r="S465" s="33"/>
      <c r="T465" s="33"/>
      <c r="U465" s="33"/>
      <c r="V465" s="33"/>
      <c r="W465" s="33"/>
    </row>
    <row r="466">
      <c r="A466" s="9">
        <v>44414.0</v>
      </c>
      <c r="B466" s="10" t="s">
        <v>97</v>
      </c>
      <c r="C466" s="10" t="s">
        <v>209</v>
      </c>
      <c r="D466" s="10" t="s">
        <v>166</v>
      </c>
      <c r="E466" s="35">
        <v>200.0</v>
      </c>
      <c r="F466" s="10" t="s">
        <v>14</v>
      </c>
      <c r="G466" s="9">
        <v>44415.0</v>
      </c>
      <c r="H466" s="32">
        <f t="shared" si="1"/>
        <v>6</v>
      </c>
      <c r="I466" s="33"/>
      <c r="J466" s="33"/>
      <c r="K466" s="33"/>
      <c r="L466" s="33"/>
      <c r="M466" s="33"/>
      <c r="N466" s="33"/>
      <c r="O466" s="10" t="s">
        <v>97</v>
      </c>
      <c r="P466" s="33"/>
      <c r="Q466" s="33"/>
      <c r="R466" s="33"/>
      <c r="S466" s="33"/>
      <c r="T466" s="33"/>
      <c r="U466" s="33"/>
      <c r="V466" s="33"/>
      <c r="W466" s="33"/>
    </row>
    <row r="467">
      <c r="A467" s="9">
        <v>44414.0</v>
      </c>
      <c r="B467" s="10" t="s">
        <v>97</v>
      </c>
      <c r="C467" s="10" t="s">
        <v>210</v>
      </c>
      <c r="D467" s="10" t="s">
        <v>153</v>
      </c>
      <c r="E467" s="35">
        <v>220.0</v>
      </c>
      <c r="F467" s="10" t="s">
        <v>12</v>
      </c>
      <c r="G467" s="9">
        <v>44415.0</v>
      </c>
      <c r="H467" s="32">
        <f t="shared" si="1"/>
        <v>6</v>
      </c>
      <c r="I467" s="33"/>
      <c r="J467" s="33"/>
      <c r="K467" s="33"/>
      <c r="L467" s="33"/>
      <c r="M467" s="33"/>
      <c r="N467" s="33"/>
      <c r="O467" s="10" t="s">
        <v>97</v>
      </c>
      <c r="P467" s="33"/>
      <c r="Q467" s="33"/>
      <c r="R467" s="33"/>
      <c r="S467" s="33"/>
      <c r="T467" s="33"/>
      <c r="U467" s="33"/>
      <c r="V467" s="33"/>
      <c r="W467" s="33"/>
    </row>
    <row r="468">
      <c r="A468" s="9">
        <v>44414.0</v>
      </c>
      <c r="B468" s="10" t="s">
        <v>114</v>
      </c>
      <c r="C468" s="10">
        <v>5043.0</v>
      </c>
      <c r="D468" s="10" t="s">
        <v>161</v>
      </c>
      <c r="E468" s="35">
        <v>240.0</v>
      </c>
      <c r="F468" s="10" t="s">
        <v>21</v>
      </c>
      <c r="G468" s="9">
        <v>44415.0</v>
      </c>
      <c r="H468" s="32">
        <f t="shared" si="1"/>
        <v>6</v>
      </c>
      <c r="I468" s="33"/>
      <c r="J468" s="33"/>
      <c r="K468" s="33"/>
      <c r="L468" s="33"/>
      <c r="M468" s="33"/>
      <c r="N468" s="33"/>
      <c r="O468" s="10" t="s">
        <v>114</v>
      </c>
      <c r="P468" s="33"/>
      <c r="Q468" s="33"/>
      <c r="R468" s="33"/>
      <c r="S468" s="33"/>
      <c r="T468" s="33"/>
      <c r="U468" s="33"/>
      <c r="V468" s="33"/>
      <c r="W468" s="33"/>
    </row>
    <row r="469">
      <c r="A469" s="9">
        <v>44414.0</v>
      </c>
      <c r="B469" s="10" t="s">
        <v>114</v>
      </c>
      <c r="C469" s="10">
        <v>5043.0</v>
      </c>
      <c r="D469" s="10" t="s">
        <v>150</v>
      </c>
      <c r="E469" s="35">
        <v>230.0</v>
      </c>
      <c r="F469" s="10" t="s">
        <v>21</v>
      </c>
      <c r="G469" s="9">
        <v>44415.0</v>
      </c>
      <c r="H469" s="32">
        <f t="shared" si="1"/>
        <v>6</v>
      </c>
      <c r="I469" s="33"/>
      <c r="J469" s="33"/>
      <c r="K469" s="33"/>
      <c r="L469" s="33"/>
      <c r="M469" s="33"/>
      <c r="N469" s="33"/>
      <c r="O469" s="10" t="s">
        <v>114</v>
      </c>
      <c r="P469" s="33"/>
      <c r="Q469" s="33"/>
      <c r="R469" s="33"/>
      <c r="S469" s="33"/>
      <c r="T469" s="33"/>
      <c r="U469" s="33"/>
      <c r="V469" s="33"/>
      <c r="W469" s="33"/>
    </row>
    <row r="470">
      <c r="A470" s="9">
        <v>44414.0</v>
      </c>
      <c r="B470" s="10" t="s">
        <v>114</v>
      </c>
      <c r="C470" s="10">
        <v>5043.0</v>
      </c>
      <c r="D470" s="10" t="s">
        <v>158</v>
      </c>
      <c r="E470" s="35">
        <v>200.0</v>
      </c>
      <c r="F470" s="10" t="s">
        <v>14</v>
      </c>
      <c r="G470" s="9">
        <v>44415.0</v>
      </c>
      <c r="H470" s="32">
        <f t="shared" si="1"/>
        <v>6</v>
      </c>
      <c r="I470" s="33"/>
      <c r="J470" s="33"/>
      <c r="K470" s="33"/>
      <c r="L470" s="33"/>
      <c r="M470" s="33"/>
      <c r="N470" s="33"/>
      <c r="O470" s="10" t="s">
        <v>114</v>
      </c>
      <c r="P470" s="33"/>
      <c r="Q470" s="33"/>
      <c r="R470" s="33"/>
      <c r="S470" s="33"/>
      <c r="T470" s="33"/>
      <c r="U470" s="33"/>
      <c r="V470" s="33"/>
      <c r="W470" s="33"/>
    </row>
    <row r="471">
      <c r="A471" s="9">
        <v>44414.0</v>
      </c>
      <c r="B471" s="10" t="s">
        <v>114</v>
      </c>
      <c r="C471" s="10">
        <v>5043.0</v>
      </c>
      <c r="D471" s="10" t="s">
        <v>166</v>
      </c>
      <c r="E471" s="35">
        <v>200.0</v>
      </c>
      <c r="F471" s="10" t="s">
        <v>14</v>
      </c>
      <c r="G471" s="9">
        <v>44415.0</v>
      </c>
      <c r="H471" s="32">
        <f t="shared" si="1"/>
        <v>6</v>
      </c>
      <c r="I471" s="33"/>
      <c r="J471" s="33"/>
      <c r="K471" s="33"/>
      <c r="L471" s="33"/>
      <c r="M471" s="33"/>
      <c r="N471" s="33"/>
      <c r="O471" s="10" t="s">
        <v>114</v>
      </c>
      <c r="P471" s="33"/>
      <c r="Q471" s="33"/>
      <c r="R471" s="33"/>
      <c r="S471" s="33"/>
      <c r="T471" s="33"/>
      <c r="U471" s="33"/>
      <c r="V471" s="33"/>
      <c r="W471" s="33"/>
    </row>
    <row r="472">
      <c r="A472" s="9">
        <v>44414.0</v>
      </c>
      <c r="B472" s="10" t="s">
        <v>114</v>
      </c>
      <c r="C472" s="10">
        <v>5043.0</v>
      </c>
      <c r="D472" s="10" t="s">
        <v>156</v>
      </c>
      <c r="E472" s="35">
        <v>120.0</v>
      </c>
      <c r="F472" s="10" t="s">
        <v>21</v>
      </c>
      <c r="G472" s="9">
        <v>44415.0</v>
      </c>
      <c r="H472" s="32">
        <f t="shared" si="1"/>
        <v>6</v>
      </c>
      <c r="I472" s="33"/>
      <c r="J472" s="33"/>
      <c r="K472" s="33"/>
      <c r="L472" s="33"/>
      <c r="M472" s="33"/>
      <c r="N472" s="33"/>
      <c r="O472" s="10" t="s">
        <v>114</v>
      </c>
      <c r="P472" s="33"/>
      <c r="Q472" s="33"/>
      <c r="R472" s="33"/>
      <c r="S472" s="33"/>
      <c r="T472" s="33"/>
      <c r="U472" s="33"/>
      <c r="V472" s="33"/>
      <c r="W472" s="33"/>
    </row>
    <row r="473">
      <c r="A473" s="9">
        <v>44414.0</v>
      </c>
      <c r="B473" s="10" t="s">
        <v>114</v>
      </c>
      <c r="C473" s="10">
        <v>5043.0</v>
      </c>
      <c r="D473" s="10" t="s">
        <v>153</v>
      </c>
      <c r="E473" s="35">
        <v>220.0</v>
      </c>
      <c r="F473" s="10" t="s">
        <v>12</v>
      </c>
      <c r="G473" s="9">
        <v>44415.0</v>
      </c>
      <c r="H473" s="32">
        <f t="shared" si="1"/>
        <v>6</v>
      </c>
      <c r="I473" s="33"/>
      <c r="J473" s="33"/>
      <c r="K473" s="33"/>
      <c r="L473" s="33"/>
      <c r="M473" s="33"/>
      <c r="N473" s="33"/>
      <c r="O473" s="10" t="s">
        <v>114</v>
      </c>
      <c r="P473" s="33"/>
      <c r="Q473" s="33"/>
      <c r="R473" s="33"/>
      <c r="S473" s="33"/>
      <c r="T473" s="33"/>
      <c r="U473" s="33"/>
      <c r="V473" s="33"/>
      <c r="W473" s="33"/>
    </row>
    <row r="474">
      <c r="A474" s="9">
        <v>44414.0</v>
      </c>
      <c r="B474" s="10" t="s">
        <v>211</v>
      </c>
      <c r="C474" s="10">
        <v>4142.0</v>
      </c>
      <c r="D474" s="10" t="s">
        <v>156</v>
      </c>
      <c r="E474" s="35">
        <v>120.0</v>
      </c>
      <c r="F474" s="10" t="s">
        <v>21</v>
      </c>
      <c r="G474" s="9">
        <v>44415.0</v>
      </c>
      <c r="H474" s="32">
        <f t="shared" si="1"/>
        <v>6</v>
      </c>
      <c r="I474" s="33"/>
      <c r="J474" s="33"/>
      <c r="K474" s="33"/>
      <c r="L474" s="33"/>
      <c r="M474" s="33"/>
      <c r="N474" s="33"/>
      <c r="O474" s="10" t="s">
        <v>211</v>
      </c>
      <c r="P474" s="33"/>
      <c r="Q474" s="33"/>
      <c r="R474" s="33"/>
      <c r="S474" s="33"/>
      <c r="T474" s="33"/>
      <c r="U474" s="33"/>
      <c r="V474" s="33"/>
      <c r="W474" s="33"/>
    </row>
    <row r="475">
      <c r="A475" s="9">
        <v>44414.0</v>
      </c>
      <c r="B475" s="10" t="s">
        <v>211</v>
      </c>
      <c r="C475" s="10" t="s">
        <v>212</v>
      </c>
      <c r="D475" s="10" t="s">
        <v>150</v>
      </c>
      <c r="E475" s="35">
        <v>230.0</v>
      </c>
      <c r="F475" s="10" t="s">
        <v>21</v>
      </c>
      <c r="G475" s="9">
        <v>44415.0</v>
      </c>
      <c r="H475" s="32">
        <f t="shared" si="1"/>
        <v>6</v>
      </c>
      <c r="I475" s="33"/>
      <c r="J475" s="33"/>
      <c r="K475" s="33"/>
      <c r="L475" s="33"/>
      <c r="M475" s="33"/>
      <c r="N475" s="33"/>
      <c r="O475" s="10" t="s">
        <v>211</v>
      </c>
      <c r="P475" s="33"/>
      <c r="Q475" s="33"/>
      <c r="R475" s="33"/>
      <c r="S475" s="33"/>
      <c r="T475" s="33"/>
      <c r="U475" s="33"/>
      <c r="V475" s="33"/>
      <c r="W475" s="33"/>
    </row>
    <row r="476">
      <c r="A476" s="9">
        <v>44414.0</v>
      </c>
      <c r="B476" s="10" t="s">
        <v>211</v>
      </c>
      <c r="C476" s="10" t="s">
        <v>212</v>
      </c>
      <c r="D476" s="10" t="s">
        <v>150</v>
      </c>
      <c r="E476" s="35">
        <v>230.0</v>
      </c>
      <c r="F476" s="10" t="s">
        <v>21</v>
      </c>
      <c r="G476" s="9">
        <v>44415.0</v>
      </c>
      <c r="H476" s="32">
        <f t="shared" si="1"/>
        <v>6</v>
      </c>
      <c r="I476" s="33"/>
      <c r="J476" s="33"/>
      <c r="K476" s="33"/>
      <c r="L476" s="33"/>
      <c r="M476" s="33"/>
      <c r="N476" s="33"/>
      <c r="O476" s="10" t="s">
        <v>211</v>
      </c>
      <c r="P476" s="33"/>
      <c r="Q476" s="33"/>
      <c r="R476" s="33"/>
      <c r="S476" s="33"/>
      <c r="T476" s="33"/>
      <c r="U476" s="33"/>
      <c r="V476" s="33"/>
      <c r="W476" s="33"/>
    </row>
    <row r="477">
      <c r="A477" s="9">
        <v>44414.0</v>
      </c>
      <c r="B477" s="10" t="s">
        <v>211</v>
      </c>
      <c r="C477" s="10">
        <v>7744.0</v>
      </c>
      <c r="D477" s="10" t="s">
        <v>158</v>
      </c>
      <c r="E477" s="35">
        <v>200.0</v>
      </c>
      <c r="F477" s="10" t="s">
        <v>14</v>
      </c>
      <c r="G477" s="9">
        <v>44415.0</v>
      </c>
      <c r="H477" s="32">
        <f t="shared" si="1"/>
        <v>6</v>
      </c>
      <c r="I477" s="33"/>
      <c r="J477" s="33"/>
      <c r="K477" s="33"/>
      <c r="L477" s="33"/>
      <c r="M477" s="33"/>
      <c r="N477" s="33"/>
      <c r="O477" s="10" t="s">
        <v>211</v>
      </c>
      <c r="P477" s="33"/>
      <c r="Q477" s="33"/>
      <c r="R477" s="33"/>
      <c r="S477" s="33"/>
      <c r="T477" s="33"/>
      <c r="U477" s="33"/>
      <c r="V477" s="33"/>
      <c r="W477" s="33"/>
    </row>
    <row r="478">
      <c r="A478" s="9">
        <v>44414.0</v>
      </c>
      <c r="B478" s="10" t="s">
        <v>211</v>
      </c>
      <c r="C478" s="10">
        <v>540.0</v>
      </c>
      <c r="D478" s="10" t="s">
        <v>156</v>
      </c>
      <c r="E478" s="35">
        <v>120.0</v>
      </c>
      <c r="F478" s="10" t="s">
        <v>21</v>
      </c>
      <c r="G478" s="9">
        <v>44415.0</v>
      </c>
      <c r="H478" s="32">
        <f t="shared" si="1"/>
        <v>6</v>
      </c>
      <c r="I478" s="33"/>
      <c r="J478" s="33"/>
      <c r="K478" s="33"/>
      <c r="L478" s="33"/>
      <c r="M478" s="33"/>
      <c r="N478" s="33"/>
      <c r="O478" s="10" t="s">
        <v>211</v>
      </c>
      <c r="P478" s="33"/>
      <c r="Q478" s="33"/>
      <c r="R478" s="33"/>
      <c r="S478" s="33"/>
      <c r="T478" s="33"/>
      <c r="U478" s="33"/>
      <c r="V478" s="33"/>
      <c r="W478" s="33"/>
    </row>
    <row r="479">
      <c r="A479" s="9">
        <v>44414.0</v>
      </c>
      <c r="B479" s="10" t="s">
        <v>115</v>
      </c>
      <c r="C479" s="10" t="s">
        <v>116</v>
      </c>
      <c r="D479" s="10" t="s">
        <v>156</v>
      </c>
      <c r="E479" s="35">
        <v>120.0</v>
      </c>
      <c r="F479" s="10" t="s">
        <v>21</v>
      </c>
      <c r="G479" s="9">
        <v>44415.0</v>
      </c>
      <c r="H479" s="32">
        <f t="shared" si="1"/>
        <v>6</v>
      </c>
      <c r="I479" s="33"/>
      <c r="J479" s="33"/>
      <c r="K479" s="33"/>
      <c r="L479" s="33"/>
      <c r="M479" s="33"/>
      <c r="N479" s="33"/>
      <c r="O479" s="10" t="s">
        <v>115</v>
      </c>
      <c r="P479" s="33"/>
      <c r="Q479" s="33"/>
      <c r="R479" s="33"/>
      <c r="S479" s="33"/>
      <c r="T479" s="33"/>
      <c r="U479" s="33"/>
      <c r="V479" s="33"/>
      <c r="W479" s="33"/>
    </row>
    <row r="480">
      <c r="A480" s="9">
        <v>44414.0</v>
      </c>
      <c r="B480" s="10" t="s">
        <v>115</v>
      </c>
      <c r="C480" s="10" t="s">
        <v>213</v>
      </c>
      <c r="D480" s="10" t="s">
        <v>159</v>
      </c>
      <c r="E480" s="35">
        <v>90.0</v>
      </c>
      <c r="F480" s="10" t="s">
        <v>160</v>
      </c>
      <c r="G480" s="9">
        <v>44415.0</v>
      </c>
      <c r="H480" s="32">
        <f t="shared" si="1"/>
        <v>6</v>
      </c>
      <c r="I480" s="33"/>
      <c r="J480" s="33"/>
      <c r="K480" s="33"/>
      <c r="L480" s="33"/>
      <c r="M480" s="33"/>
      <c r="N480" s="33"/>
      <c r="O480" s="10" t="s">
        <v>115</v>
      </c>
      <c r="P480" s="33"/>
      <c r="Q480" s="33"/>
      <c r="R480" s="33"/>
      <c r="S480" s="33"/>
      <c r="T480" s="33"/>
      <c r="U480" s="33"/>
      <c r="V480" s="33"/>
      <c r="W480" s="33"/>
    </row>
    <row r="481">
      <c r="A481" s="9">
        <v>44414.0</v>
      </c>
      <c r="B481" s="10" t="s">
        <v>115</v>
      </c>
      <c r="C481" s="10">
        <v>6840.0</v>
      </c>
      <c r="D481" s="10" t="s">
        <v>153</v>
      </c>
      <c r="E481" s="35">
        <v>220.0</v>
      </c>
      <c r="F481" s="10" t="s">
        <v>12</v>
      </c>
      <c r="G481" s="9">
        <v>44415.0</v>
      </c>
      <c r="H481" s="32">
        <f t="shared" si="1"/>
        <v>6</v>
      </c>
      <c r="I481" s="33"/>
      <c r="J481" s="33"/>
      <c r="K481" s="33"/>
      <c r="L481" s="33"/>
      <c r="M481" s="33"/>
      <c r="N481" s="33"/>
      <c r="O481" s="10" t="s">
        <v>115</v>
      </c>
      <c r="P481" s="33"/>
      <c r="Q481" s="33"/>
      <c r="R481" s="33"/>
      <c r="S481" s="33"/>
      <c r="T481" s="33"/>
      <c r="U481" s="33"/>
      <c r="V481" s="33"/>
      <c r="W481" s="33"/>
    </row>
    <row r="482">
      <c r="A482" s="9">
        <v>44414.0</v>
      </c>
      <c r="B482" s="10" t="s">
        <v>115</v>
      </c>
      <c r="C482" s="10" t="s">
        <v>214</v>
      </c>
      <c r="D482" s="10" t="s">
        <v>162</v>
      </c>
      <c r="E482" s="35">
        <v>130.0</v>
      </c>
      <c r="F482" s="10" t="s">
        <v>18</v>
      </c>
      <c r="G482" s="9">
        <v>44415.0</v>
      </c>
      <c r="H482" s="32">
        <f t="shared" si="1"/>
        <v>6</v>
      </c>
      <c r="I482" s="33"/>
      <c r="J482" s="33"/>
      <c r="K482" s="33"/>
      <c r="L482" s="33"/>
      <c r="M482" s="33"/>
      <c r="N482" s="33"/>
      <c r="O482" s="10" t="s">
        <v>115</v>
      </c>
      <c r="P482" s="33"/>
      <c r="Q482" s="33"/>
      <c r="R482" s="33"/>
      <c r="S482" s="33"/>
      <c r="T482" s="33"/>
      <c r="U482" s="33"/>
      <c r="V482" s="33"/>
      <c r="W482" s="33"/>
    </row>
    <row r="483">
      <c r="A483" s="9">
        <v>44414.0</v>
      </c>
      <c r="B483" s="10" t="s">
        <v>115</v>
      </c>
      <c r="C483" s="10" t="s">
        <v>119</v>
      </c>
      <c r="D483" s="10" t="s">
        <v>153</v>
      </c>
      <c r="E483" s="35">
        <v>220.0</v>
      </c>
      <c r="F483" s="10" t="s">
        <v>12</v>
      </c>
      <c r="G483" s="9">
        <v>44415.0</v>
      </c>
      <c r="H483" s="32">
        <f t="shared" si="1"/>
        <v>6</v>
      </c>
      <c r="I483" s="33"/>
      <c r="J483" s="33"/>
      <c r="K483" s="33"/>
      <c r="L483" s="33"/>
      <c r="M483" s="33"/>
      <c r="N483" s="33"/>
      <c r="O483" s="10" t="s">
        <v>115</v>
      </c>
      <c r="P483" s="33"/>
      <c r="Q483" s="33"/>
      <c r="R483" s="33"/>
      <c r="S483" s="33"/>
      <c r="T483" s="33"/>
      <c r="U483" s="33"/>
      <c r="V483" s="33"/>
      <c r="W483" s="33"/>
    </row>
    <row r="484">
      <c r="A484" s="9">
        <v>44414.0</v>
      </c>
      <c r="B484" s="10" t="s">
        <v>115</v>
      </c>
      <c r="C484" s="10" t="s">
        <v>120</v>
      </c>
      <c r="D484" s="10" t="s">
        <v>156</v>
      </c>
      <c r="E484" s="35">
        <v>120.0</v>
      </c>
      <c r="F484" s="10" t="s">
        <v>21</v>
      </c>
      <c r="G484" s="9">
        <v>44415.0</v>
      </c>
      <c r="H484" s="32">
        <f t="shared" si="1"/>
        <v>6</v>
      </c>
      <c r="I484" s="33"/>
      <c r="J484" s="33"/>
      <c r="K484" s="33"/>
      <c r="L484" s="33"/>
      <c r="M484" s="33"/>
      <c r="N484" s="33"/>
      <c r="O484" s="10" t="s">
        <v>115</v>
      </c>
      <c r="P484" s="33"/>
      <c r="Q484" s="33"/>
      <c r="R484" s="33"/>
      <c r="S484" s="33"/>
      <c r="T484" s="33"/>
      <c r="U484" s="33"/>
      <c r="V484" s="33"/>
      <c r="W484" s="33"/>
    </row>
    <row r="485">
      <c r="A485" s="9">
        <v>44415.0</v>
      </c>
      <c r="B485" s="10" t="s">
        <v>115</v>
      </c>
      <c r="C485" s="10" t="s">
        <v>175</v>
      </c>
      <c r="D485" s="10" t="s">
        <v>153</v>
      </c>
      <c r="E485" s="35">
        <v>220.0</v>
      </c>
      <c r="F485" s="10" t="s">
        <v>12</v>
      </c>
      <c r="G485" s="9">
        <v>44415.0</v>
      </c>
      <c r="H485" s="32">
        <f t="shared" si="1"/>
        <v>7</v>
      </c>
      <c r="I485" s="33"/>
      <c r="J485" s="33"/>
      <c r="K485" s="33"/>
      <c r="L485" s="33"/>
      <c r="M485" s="33"/>
      <c r="N485" s="33"/>
      <c r="O485" s="10" t="s">
        <v>115</v>
      </c>
      <c r="P485" s="33"/>
      <c r="Q485" s="33"/>
      <c r="R485" s="33"/>
      <c r="S485" s="33"/>
      <c r="T485" s="33"/>
      <c r="U485" s="33"/>
      <c r="V485" s="33"/>
      <c r="W485" s="33"/>
    </row>
    <row r="486">
      <c r="A486" s="9">
        <v>44416.0</v>
      </c>
      <c r="B486" s="10" t="s">
        <v>115</v>
      </c>
      <c r="C486" s="10" t="s">
        <v>121</v>
      </c>
      <c r="D486" s="10" t="s">
        <v>152</v>
      </c>
      <c r="E486" s="35">
        <v>250.0</v>
      </c>
      <c r="F486" s="10" t="s">
        <v>21</v>
      </c>
      <c r="G486" s="9">
        <v>44415.0</v>
      </c>
      <c r="H486" s="32">
        <f t="shared" si="1"/>
        <v>1</v>
      </c>
      <c r="I486" s="33"/>
      <c r="J486" s="33"/>
      <c r="K486" s="33"/>
      <c r="L486" s="33"/>
      <c r="M486" s="33"/>
      <c r="N486" s="33"/>
      <c r="O486" s="10" t="s">
        <v>115</v>
      </c>
      <c r="P486" s="33"/>
      <c r="Q486" s="33"/>
      <c r="R486" s="33"/>
      <c r="S486" s="33"/>
      <c r="T486" s="33"/>
      <c r="U486" s="33"/>
      <c r="V486" s="33"/>
      <c r="W486" s="33"/>
    </row>
    <row r="487">
      <c r="A487" s="9">
        <v>44417.0</v>
      </c>
      <c r="B487" s="10" t="s">
        <v>115</v>
      </c>
      <c r="C487" s="10" t="s">
        <v>176</v>
      </c>
      <c r="D487" s="10" t="s">
        <v>158</v>
      </c>
      <c r="E487" s="35">
        <v>200.0</v>
      </c>
      <c r="F487" s="10" t="s">
        <v>14</v>
      </c>
      <c r="G487" s="9">
        <v>44415.0</v>
      </c>
      <c r="H487" s="32">
        <f t="shared" si="1"/>
        <v>2</v>
      </c>
      <c r="I487" s="33"/>
      <c r="J487" s="33"/>
      <c r="K487" s="33"/>
      <c r="L487" s="33"/>
      <c r="M487" s="33"/>
      <c r="N487" s="33"/>
      <c r="O487" s="10" t="s">
        <v>115</v>
      </c>
      <c r="P487" s="33"/>
      <c r="Q487" s="33"/>
      <c r="R487" s="33"/>
      <c r="S487" s="33"/>
      <c r="T487" s="33"/>
      <c r="U487" s="33"/>
      <c r="V487" s="33"/>
      <c r="W487" s="33"/>
    </row>
    <row r="488">
      <c r="A488" s="9">
        <v>44418.0</v>
      </c>
      <c r="B488" s="10" t="s">
        <v>122</v>
      </c>
      <c r="C488" s="10" t="s">
        <v>123</v>
      </c>
      <c r="D488" s="10" t="s">
        <v>158</v>
      </c>
      <c r="E488" s="35">
        <v>200.0</v>
      </c>
      <c r="F488" s="10" t="s">
        <v>14</v>
      </c>
      <c r="G488" s="9">
        <v>44415.0</v>
      </c>
      <c r="H488" s="32">
        <f t="shared" si="1"/>
        <v>3</v>
      </c>
      <c r="I488" s="33"/>
      <c r="J488" s="33"/>
      <c r="K488" s="33"/>
      <c r="L488" s="33"/>
      <c r="M488" s="33"/>
      <c r="N488" s="33"/>
      <c r="O488" s="10" t="s">
        <v>122</v>
      </c>
      <c r="P488" s="33"/>
      <c r="Q488" s="33"/>
      <c r="R488" s="33"/>
      <c r="S488" s="33"/>
      <c r="T488" s="33"/>
      <c r="U488" s="33"/>
      <c r="V488" s="33"/>
      <c r="W488" s="33"/>
    </row>
    <row r="489">
      <c r="A489" s="9">
        <v>44419.0</v>
      </c>
      <c r="B489" s="10" t="s">
        <v>122</v>
      </c>
      <c r="C489" s="10" t="s">
        <v>124</v>
      </c>
      <c r="D489" s="10" t="s">
        <v>155</v>
      </c>
      <c r="E489" s="35">
        <v>220.0</v>
      </c>
      <c r="F489" s="10" t="s">
        <v>18</v>
      </c>
      <c r="G489" s="9">
        <v>44415.0</v>
      </c>
      <c r="H489" s="32">
        <f t="shared" si="1"/>
        <v>4</v>
      </c>
      <c r="I489" s="33"/>
      <c r="J489" s="33"/>
      <c r="K489" s="33"/>
      <c r="L489" s="33"/>
      <c r="M489" s="33"/>
      <c r="N489" s="33"/>
      <c r="O489" s="10" t="s">
        <v>122</v>
      </c>
      <c r="P489" s="33"/>
      <c r="Q489" s="33"/>
      <c r="R489" s="33"/>
      <c r="S489" s="33"/>
      <c r="T489" s="33"/>
      <c r="U489" s="33"/>
      <c r="V489" s="33"/>
      <c r="W489" s="33"/>
    </row>
    <row r="490">
      <c r="A490" s="9">
        <v>44420.0</v>
      </c>
      <c r="B490" s="10" t="s">
        <v>122</v>
      </c>
      <c r="C490" s="10" t="s">
        <v>125</v>
      </c>
      <c r="D490" s="10" t="s">
        <v>156</v>
      </c>
      <c r="E490" s="35">
        <v>120.0</v>
      </c>
      <c r="F490" s="10" t="s">
        <v>21</v>
      </c>
      <c r="G490" s="9">
        <v>44415.0</v>
      </c>
      <c r="H490" s="32">
        <f t="shared" si="1"/>
        <v>5</v>
      </c>
      <c r="I490" s="33"/>
      <c r="J490" s="33"/>
      <c r="K490" s="33"/>
      <c r="L490" s="33"/>
      <c r="M490" s="33"/>
      <c r="N490" s="33"/>
      <c r="O490" s="10" t="s">
        <v>122</v>
      </c>
      <c r="P490" s="33"/>
      <c r="Q490" s="33"/>
      <c r="R490" s="33"/>
      <c r="S490" s="33"/>
      <c r="T490" s="33"/>
      <c r="U490" s="33"/>
      <c r="V490" s="33"/>
      <c r="W490" s="33"/>
    </row>
    <row r="491">
      <c r="A491" s="9">
        <v>44421.0</v>
      </c>
      <c r="B491" s="10" t="s">
        <v>122</v>
      </c>
      <c r="C491" s="10" t="s">
        <v>127</v>
      </c>
      <c r="D491" s="10" t="s">
        <v>152</v>
      </c>
      <c r="E491" s="35">
        <v>250.0</v>
      </c>
      <c r="F491" s="10" t="s">
        <v>21</v>
      </c>
      <c r="G491" s="9">
        <v>44415.0</v>
      </c>
      <c r="H491" s="32">
        <f t="shared" si="1"/>
        <v>6</v>
      </c>
      <c r="I491" s="33"/>
      <c r="J491" s="33"/>
      <c r="K491" s="33"/>
      <c r="L491" s="33"/>
      <c r="M491" s="33"/>
      <c r="N491" s="33"/>
      <c r="O491" s="10" t="s">
        <v>122</v>
      </c>
      <c r="P491" s="33"/>
      <c r="Q491" s="33"/>
      <c r="R491" s="33"/>
      <c r="S491" s="33"/>
      <c r="T491" s="33"/>
      <c r="U491" s="33"/>
      <c r="V491" s="33"/>
      <c r="W491" s="33"/>
    </row>
    <row r="492">
      <c r="A492" s="9">
        <v>44422.0</v>
      </c>
      <c r="B492" s="10" t="s">
        <v>122</v>
      </c>
      <c r="C492" s="10" t="s">
        <v>215</v>
      </c>
      <c r="D492" s="10" t="s">
        <v>162</v>
      </c>
      <c r="E492" s="35">
        <v>130.0</v>
      </c>
      <c r="F492" s="10" t="s">
        <v>18</v>
      </c>
      <c r="G492" s="9">
        <v>44415.0</v>
      </c>
      <c r="H492" s="32">
        <f t="shared" si="1"/>
        <v>7</v>
      </c>
      <c r="I492" s="33"/>
      <c r="J492" s="33"/>
      <c r="K492" s="33"/>
      <c r="L492" s="33"/>
      <c r="M492" s="33"/>
      <c r="N492" s="33"/>
      <c r="O492" s="10" t="s">
        <v>122</v>
      </c>
      <c r="P492" s="33"/>
      <c r="Q492" s="33"/>
      <c r="R492" s="33"/>
      <c r="S492" s="33"/>
      <c r="T492" s="33"/>
      <c r="U492" s="33"/>
      <c r="V492" s="33"/>
      <c r="W492" s="33"/>
    </row>
    <row r="493">
      <c r="A493" s="9">
        <v>44423.0</v>
      </c>
      <c r="B493" s="10" t="s">
        <v>122</v>
      </c>
      <c r="C493" s="10" t="s">
        <v>180</v>
      </c>
      <c r="D493" s="10" t="s">
        <v>162</v>
      </c>
      <c r="E493" s="35">
        <v>130.0</v>
      </c>
      <c r="F493" s="10" t="s">
        <v>18</v>
      </c>
      <c r="G493" s="9">
        <v>44415.0</v>
      </c>
      <c r="H493" s="32">
        <f t="shared" si="1"/>
        <v>1</v>
      </c>
      <c r="I493" s="33"/>
      <c r="J493" s="33"/>
      <c r="K493" s="33"/>
      <c r="L493" s="33"/>
      <c r="M493" s="33"/>
      <c r="N493" s="33"/>
      <c r="O493" s="10" t="s">
        <v>122</v>
      </c>
      <c r="P493" s="33"/>
      <c r="Q493" s="33"/>
      <c r="R493" s="33"/>
      <c r="S493" s="33"/>
      <c r="T493" s="33"/>
      <c r="U493" s="33"/>
      <c r="V493" s="33"/>
      <c r="W493" s="33"/>
    </row>
    <row r="494">
      <c r="A494" s="9">
        <v>44424.0</v>
      </c>
      <c r="B494" s="10" t="s">
        <v>15</v>
      </c>
      <c r="C494" s="10" t="s">
        <v>216</v>
      </c>
      <c r="D494" s="10" t="s">
        <v>153</v>
      </c>
      <c r="E494" s="35">
        <v>220.0</v>
      </c>
      <c r="F494" s="10" t="s">
        <v>12</v>
      </c>
      <c r="G494" s="9">
        <v>44415.0</v>
      </c>
      <c r="H494" s="32">
        <f t="shared" si="1"/>
        <v>2</v>
      </c>
      <c r="I494" s="33"/>
      <c r="J494" s="33"/>
      <c r="K494" s="33"/>
      <c r="L494" s="33"/>
      <c r="M494" s="33"/>
      <c r="N494" s="33"/>
      <c r="O494" s="10" t="s">
        <v>15</v>
      </c>
      <c r="P494" s="33"/>
      <c r="Q494" s="33"/>
      <c r="R494" s="33"/>
      <c r="S494" s="33"/>
      <c r="T494" s="33"/>
      <c r="U494" s="33"/>
      <c r="V494" s="33"/>
      <c r="W494" s="33"/>
    </row>
    <row r="495">
      <c r="A495" s="9">
        <v>44425.0</v>
      </c>
      <c r="B495" s="10" t="s">
        <v>15</v>
      </c>
      <c r="C495" s="10" t="s">
        <v>181</v>
      </c>
      <c r="D495" s="10" t="s">
        <v>159</v>
      </c>
      <c r="E495" s="35">
        <v>90.0</v>
      </c>
      <c r="F495" s="10" t="s">
        <v>160</v>
      </c>
      <c r="G495" s="9">
        <v>44415.0</v>
      </c>
      <c r="H495" s="32">
        <f t="shared" si="1"/>
        <v>3</v>
      </c>
      <c r="I495" s="33"/>
      <c r="J495" s="33"/>
      <c r="K495" s="33"/>
      <c r="L495" s="33"/>
      <c r="M495" s="33"/>
      <c r="N495" s="33"/>
      <c r="O495" s="10" t="s">
        <v>15</v>
      </c>
      <c r="P495" s="33"/>
      <c r="Q495" s="33"/>
      <c r="R495" s="33"/>
      <c r="S495" s="33"/>
      <c r="T495" s="33"/>
      <c r="U495" s="33"/>
      <c r="V495" s="33"/>
      <c r="W495" s="33"/>
    </row>
    <row r="496">
      <c r="A496" s="9">
        <v>44426.0</v>
      </c>
      <c r="B496" s="10" t="s">
        <v>15</v>
      </c>
      <c r="C496" s="10" t="s">
        <v>131</v>
      </c>
      <c r="D496" s="10" t="s">
        <v>153</v>
      </c>
      <c r="E496" s="35">
        <v>220.0</v>
      </c>
      <c r="F496" s="10" t="s">
        <v>12</v>
      </c>
      <c r="G496" s="9">
        <v>44415.0</v>
      </c>
      <c r="H496" s="32">
        <f t="shared" si="1"/>
        <v>4</v>
      </c>
      <c r="I496" s="33"/>
      <c r="J496" s="33"/>
      <c r="K496" s="33"/>
      <c r="L496" s="33"/>
      <c r="M496" s="33"/>
      <c r="N496" s="33"/>
      <c r="O496" s="10" t="s">
        <v>15</v>
      </c>
      <c r="P496" s="33"/>
      <c r="Q496" s="33"/>
      <c r="R496" s="33"/>
      <c r="S496" s="33"/>
      <c r="T496" s="33"/>
      <c r="U496" s="33"/>
      <c r="V496" s="33"/>
      <c r="W496" s="33"/>
    </row>
    <row r="497">
      <c r="A497" s="9">
        <v>44427.0</v>
      </c>
      <c r="B497" s="10" t="s">
        <v>15</v>
      </c>
      <c r="C497" s="10" t="s">
        <v>217</v>
      </c>
      <c r="D497" s="10" t="s">
        <v>159</v>
      </c>
      <c r="E497" s="35">
        <v>90.0</v>
      </c>
      <c r="F497" s="10" t="s">
        <v>160</v>
      </c>
      <c r="G497" s="9">
        <v>44415.0</v>
      </c>
      <c r="H497" s="32">
        <f t="shared" si="1"/>
        <v>5</v>
      </c>
      <c r="I497" s="33"/>
      <c r="J497" s="33"/>
      <c r="K497" s="33"/>
      <c r="L497" s="33"/>
      <c r="M497" s="33"/>
      <c r="N497" s="33"/>
      <c r="O497" s="10" t="s">
        <v>15</v>
      </c>
      <c r="P497" s="33"/>
      <c r="Q497" s="33"/>
      <c r="R497" s="33"/>
      <c r="S497" s="33"/>
      <c r="T497" s="33"/>
      <c r="U497" s="33"/>
      <c r="V497" s="33"/>
      <c r="W497" s="33"/>
    </row>
    <row r="498">
      <c r="A498" s="9">
        <v>44428.0</v>
      </c>
      <c r="B498" s="10" t="s">
        <v>15</v>
      </c>
      <c r="C498" s="10" t="s">
        <v>132</v>
      </c>
      <c r="D498" s="10" t="s">
        <v>156</v>
      </c>
      <c r="E498" s="35">
        <v>120.0</v>
      </c>
      <c r="F498" s="10" t="s">
        <v>21</v>
      </c>
      <c r="G498" s="9">
        <v>44415.0</v>
      </c>
      <c r="H498" s="32">
        <f t="shared" si="1"/>
        <v>6</v>
      </c>
      <c r="I498" s="33"/>
      <c r="J498" s="33"/>
      <c r="K498" s="33"/>
      <c r="L498" s="33"/>
      <c r="M498" s="33"/>
      <c r="N498" s="33"/>
      <c r="O498" s="10" t="s">
        <v>15</v>
      </c>
      <c r="P498" s="33"/>
      <c r="Q498" s="33"/>
      <c r="R498" s="33"/>
      <c r="S498" s="33"/>
      <c r="T498" s="33"/>
      <c r="U498" s="33"/>
      <c r="V498" s="33"/>
      <c r="W498" s="33"/>
    </row>
    <row r="499">
      <c r="A499" s="9">
        <v>44429.0</v>
      </c>
      <c r="B499" s="10" t="s">
        <v>15</v>
      </c>
      <c r="C499" s="16">
        <v>5.0E49</v>
      </c>
      <c r="D499" s="10" t="s">
        <v>150</v>
      </c>
      <c r="E499" s="35">
        <v>230.0</v>
      </c>
      <c r="F499" s="10" t="s">
        <v>21</v>
      </c>
      <c r="G499" s="9">
        <v>44415.0</v>
      </c>
      <c r="H499" s="32">
        <f t="shared" si="1"/>
        <v>7</v>
      </c>
      <c r="I499" s="33"/>
      <c r="J499" s="33"/>
      <c r="K499" s="33"/>
      <c r="L499" s="33"/>
      <c r="M499" s="33"/>
      <c r="N499" s="33"/>
      <c r="O499" s="10" t="s">
        <v>15</v>
      </c>
      <c r="P499" s="33"/>
      <c r="Q499" s="33"/>
      <c r="R499" s="33"/>
      <c r="S499" s="33"/>
      <c r="T499" s="33"/>
      <c r="U499" s="33"/>
      <c r="V499" s="33"/>
      <c r="W499" s="33"/>
    </row>
    <row r="500">
      <c r="A500" s="9">
        <v>44430.0</v>
      </c>
      <c r="B500" s="10" t="s">
        <v>15</v>
      </c>
      <c r="C500" s="16">
        <v>5.0E49</v>
      </c>
      <c r="D500" s="10" t="s">
        <v>152</v>
      </c>
      <c r="E500" s="35">
        <v>250.0</v>
      </c>
      <c r="F500" s="10" t="s">
        <v>21</v>
      </c>
      <c r="G500" s="9">
        <v>44415.0</v>
      </c>
      <c r="H500" s="32">
        <f t="shared" si="1"/>
        <v>1</v>
      </c>
      <c r="I500" s="33"/>
      <c r="J500" s="33"/>
      <c r="K500" s="33"/>
      <c r="L500" s="33"/>
      <c r="M500" s="33"/>
      <c r="N500" s="33"/>
      <c r="O500" s="10" t="s">
        <v>15</v>
      </c>
      <c r="P500" s="33"/>
      <c r="Q500" s="33"/>
      <c r="R500" s="33"/>
      <c r="S500" s="33"/>
      <c r="T500" s="33"/>
      <c r="U500" s="33"/>
      <c r="V500" s="33"/>
      <c r="W500" s="33"/>
    </row>
    <row r="501">
      <c r="A501" s="9">
        <v>44431.0</v>
      </c>
      <c r="B501" s="10" t="s">
        <v>15</v>
      </c>
      <c r="C501" s="10" t="s">
        <v>124</v>
      </c>
      <c r="D501" s="10" t="s">
        <v>156</v>
      </c>
      <c r="E501" s="35">
        <v>120.0</v>
      </c>
      <c r="F501" s="10" t="s">
        <v>21</v>
      </c>
      <c r="G501" s="9">
        <v>44415.0</v>
      </c>
      <c r="H501" s="32">
        <f t="shared" si="1"/>
        <v>2</v>
      </c>
      <c r="I501" s="33"/>
      <c r="J501" s="33"/>
      <c r="K501" s="33"/>
      <c r="L501" s="33"/>
      <c r="M501" s="33"/>
      <c r="N501" s="33"/>
      <c r="O501" s="10" t="s">
        <v>15</v>
      </c>
      <c r="P501" s="33"/>
      <c r="Q501" s="33"/>
      <c r="R501" s="33"/>
      <c r="S501" s="33"/>
      <c r="T501" s="33"/>
      <c r="U501" s="33"/>
      <c r="V501" s="33"/>
      <c r="W501" s="33"/>
    </row>
    <row r="502">
      <c r="A502" s="9">
        <v>44432.0</v>
      </c>
      <c r="B502" s="10" t="s">
        <v>15</v>
      </c>
      <c r="C502" s="10" t="s">
        <v>133</v>
      </c>
      <c r="D502" s="10" t="s">
        <v>166</v>
      </c>
      <c r="E502" s="35">
        <v>200.0</v>
      </c>
      <c r="F502" s="10" t="s">
        <v>14</v>
      </c>
      <c r="G502" s="9">
        <v>44415.0</v>
      </c>
      <c r="H502" s="32">
        <f t="shared" si="1"/>
        <v>3</v>
      </c>
      <c r="I502" s="33"/>
      <c r="J502" s="33"/>
      <c r="K502" s="33"/>
      <c r="L502" s="33"/>
      <c r="M502" s="33"/>
      <c r="N502" s="33"/>
      <c r="O502" s="10" t="s">
        <v>15</v>
      </c>
      <c r="P502" s="33"/>
      <c r="Q502" s="33"/>
      <c r="R502" s="33"/>
      <c r="S502" s="33"/>
      <c r="T502" s="33"/>
      <c r="U502" s="33"/>
      <c r="V502" s="33"/>
      <c r="W502" s="33"/>
    </row>
    <row r="503">
      <c r="A503" s="9">
        <v>44433.0</v>
      </c>
      <c r="B503" s="10" t="s">
        <v>15</v>
      </c>
      <c r="C503" s="10" t="s">
        <v>133</v>
      </c>
      <c r="D503" s="10" t="s">
        <v>152</v>
      </c>
      <c r="E503" s="35">
        <v>250.0</v>
      </c>
      <c r="F503" s="10" t="s">
        <v>21</v>
      </c>
      <c r="G503" s="9">
        <v>44415.0</v>
      </c>
      <c r="H503" s="32">
        <f t="shared" si="1"/>
        <v>4</v>
      </c>
      <c r="I503" s="33"/>
      <c r="J503" s="33"/>
      <c r="K503" s="33"/>
      <c r="L503" s="33"/>
      <c r="M503" s="33"/>
      <c r="N503" s="33"/>
      <c r="O503" s="10" t="s">
        <v>15</v>
      </c>
      <c r="P503" s="33"/>
      <c r="Q503" s="33"/>
      <c r="R503" s="33"/>
      <c r="S503" s="33"/>
      <c r="T503" s="33"/>
      <c r="U503" s="33"/>
      <c r="V503" s="33"/>
      <c r="W503" s="33"/>
    </row>
    <row r="504">
      <c r="A504" s="9">
        <v>44434.0</v>
      </c>
      <c r="B504" s="10" t="s">
        <v>15</v>
      </c>
      <c r="C504" s="16">
        <v>6.0E40</v>
      </c>
      <c r="D504" s="10" t="s">
        <v>159</v>
      </c>
      <c r="E504" s="35">
        <v>90.0</v>
      </c>
      <c r="F504" s="10" t="s">
        <v>160</v>
      </c>
      <c r="G504" s="9">
        <v>44415.0</v>
      </c>
      <c r="H504" s="32">
        <f t="shared" si="1"/>
        <v>5</v>
      </c>
      <c r="I504" s="33"/>
      <c r="J504" s="33"/>
      <c r="K504" s="33"/>
      <c r="L504" s="33"/>
      <c r="M504" s="33"/>
      <c r="N504" s="33"/>
      <c r="O504" s="10" t="s">
        <v>15</v>
      </c>
      <c r="P504" s="33"/>
      <c r="Q504" s="33"/>
      <c r="R504" s="33"/>
      <c r="S504" s="33"/>
      <c r="T504" s="33"/>
      <c r="U504" s="33"/>
      <c r="V504" s="33"/>
      <c r="W504" s="33"/>
    </row>
    <row r="505">
      <c r="A505" s="9">
        <v>44435.0</v>
      </c>
      <c r="B505" s="10" t="s">
        <v>15</v>
      </c>
      <c r="C505" s="16">
        <v>6.0E40</v>
      </c>
      <c r="D505" s="10" t="s">
        <v>152</v>
      </c>
      <c r="E505" s="35">
        <v>250.0</v>
      </c>
      <c r="F505" s="10" t="s">
        <v>21</v>
      </c>
      <c r="G505" s="9">
        <v>44415.0</v>
      </c>
      <c r="H505" s="32">
        <f t="shared" si="1"/>
        <v>6</v>
      </c>
      <c r="I505" s="33"/>
      <c r="J505" s="33"/>
      <c r="K505" s="33"/>
      <c r="L505" s="33"/>
      <c r="M505" s="33"/>
      <c r="N505" s="33"/>
      <c r="O505" s="10" t="s">
        <v>15</v>
      </c>
      <c r="P505" s="33"/>
      <c r="Q505" s="33"/>
      <c r="R505" s="33"/>
      <c r="S505" s="33"/>
      <c r="T505" s="33"/>
      <c r="U505" s="33"/>
      <c r="V505" s="33"/>
      <c r="W505" s="33"/>
    </row>
    <row r="506">
      <c r="A506" s="9">
        <v>44436.0</v>
      </c>
      <c r="B506" s="10" t="s">
        <v>15</v>
      </c>
      <c r="C506" s="10" t="s">
        <v>218</v>
      </c>
      <c r="D506" s="10" t="s">
        <v>159</v>
      </c>
      <c r="E506" s="35">
        <v>90.0</v>
      </c>
      <c r="F506" s="10" t="s">
        <v>160</v>
      </c>
      <c r="G506" s="9">
        <v>44415.0</v>
      </c>
      <c r="H506" s="32">
        <f t="shared" si="1"/>
        <v>7</v>
      </c>
      <c r="I506" s="33"/>
      <c r="J506" s="33"/>
      <c r="K506" s="33"/>
      <c r="L506" s="33"/>
      <c r="M506" s="33"/>
      <c r="N506" s="33"/>
      <c r="O506" s="10" t="s">
        <v>15</v>
      </c>
      <c r="P506" s="33"/>
      <c r="Q506" s="33"/>
      <c r="R506" s="33"/>
      <c r="S506" s="33"/>
      <c r="T506" s="33"/>
      <c r="U506" s="33"/>
      <c r="V506" s="33"/>
      <c r="W506" s="33"/>
    </row>
    <row r="507">
      <c r="A507" s="9">
        <v>44437.0</v>
      </c>
      <c r="B507" s="10" t="s">
        <v>15</v>
      </c>
      <c r="C507" s="10" t="s">
        <v>219</v>
      </c>
      <c r="D507" s="10" t="s">
        <v>159</v>
      </c>
      <c r="E507" s="35">
        <v>90.0</v>
      </c>
      <c r="F507" s="10" t="s">
        <v>160</v>
      </c>
      <c r="G507" s="9">
        <v>44415.0</v>
      </c>
      <c r="H507" s="32">
        <f t="shared" si="1"/>
        <v>1</v>
      </c>
      <c r="I507" s="33"/>
      <c r="J507" s="33"/>
      <c r="K507" s="33"/>
      <c r="L507" s="33"/>
      <c r="M507" s="33"/>
      <c r="N507" s="33"/>
      <c r="O507" s="10" t="s">
        <v>15</v>
      </c>
      <c r="P507" s="33"/>
      <c r="Q507" s="33"/>
      <c r="R507" s="33"/>
      <c r="S507" s="33"/>
      <c r="T507" s="33"/>
      <c r="U507" s="33"/>
      <c r="V507" s="33"/>
      <c r="W507" s="33"/>
    </row>
    <row r="508">
      <c r="A508" s="9">
        <v>44438.0</v>
      </c>
      <c r="B508" s="10" t="s">
        <v>15</v>
      </c>
      <c r="C508" s="10" t="s">
        <v>219</v>
      </c>
      <c r="D508" s="10" t="s">
        <v>152</v>
      </c>
      <c r="E508" s="35">
        <v>250.0</v>
      </c>
      <c r="F508" s="10" t="s">
        <v>21</v>
      </c>
      <c r="G508" s="9">
        <v>44415.0</v>
      </c>
      <c r="H508" s="32">
        <f t="shared" si="1"/>
        <v>2</v>
      </c>
      <c r="I508" s="33"/>
      <c r="J508" s="33"/>
      <c r="K508" s="33"/>
      <c r="L508" s="33"/>
      <c r="M508" s="33"/>
      <c r="N508" s="33"/>
      <c r="O508" s="10" t="s">
        <v>15</v>
      </c>
      <c r="P508" s="33"/>
      <c r="Q508" s="33"/>
      <c r="R508" s="33"/>
      <c r="S508" s="33"/>
      <c r="T508" s="33"/>
      <c r="U508" s="33"/>
      <c r="V508" s="33"/>
      <c r="W508" s="33"/>
    </row>
    <row r="509">
      <c r="A509" s="9">
        <v>44439.0</v>
      </c>
      <c r="B509" s="10" t="s">
        <v>15</v>
      </c>
      <c r="C509" s="10" t="s">
        <v>135</v>
      </c>
      <c r="D509" s="10" t="s">
        <v>150</v>
      </c>
      <c r="E509" s="35">
        <v>230.0</v>
      </c>
      <c r="F509" s="10" t="s">
        <v>21</v>
      </c>
      <c r="G509" s="9">
        <v>44415.0</v>
      </c>
      <c r="H509" s="32">
        <f t="shared" si="1"/>
        <v>3</v>
      </c>
      <c r="I509" s="33"/>
      <c r="J509" s="33"/>
      <c r="K509" s="33"/>
      <c r="L509" s="33"/>
      <c r="M509" s="33"/>
      <c r="N509" s="33"/>
      <c r="O509" s="10" t="s">
        <v>15</v>
      </c>
      <c r="P509" s="33"/>
      <c r="Q509" s="33"/>
      <c r="R509" s="33"/>
      <c r="S509" s="33"/>
      <c r="T509" s="33"/>
      <c r="U509" s="33"/>
      <c r="V509" s="33"/>
      <c r="W509" s="33"/>
    </row>
    <row r="510">
      <c r="A510" s="9">
        <v>44440.0</v>
      </c>
      <c r="B510" s="10" t="s">
        <v>15</v>
      </c>
      <c r="C510" s="10" t="s">
        <v>135</v>
      </c>
      <c r="D510" s="10" t="s">
        <v>156</v>
      </c>
      <c r="E510" s="35">
        <v>120.0</v>
      </c>
      <c r="F510" s="10" t="s">
        <v>21</v>
      </c>
      <c r="G510" s="9">
        <v>44415.0</v>
      </c>
      <c r="H510" s="32">
        <f t="shared" si="1"/>
        <v>4</v>
      </c>
      <c r="I510" s="33"/>
      <c r="J510" s="33"/>
      <c r="K510" s="33"/>
      <c r="L510" s="33"/>
      <c r="M510" s="33"/>
      <c r="N510" s="33"/>
      <c r="O510" s="10" t="s">
        <v>15</v>
      </c>
      <c r="P510" s="33"/>
      <c r="Q510" s="33"/>
      <c r="R510" s="33"/>
      <c r="S510" s="33"/>
      <c r="T510" s="33"/>
      <c r="U510" s="33"/>
      <c r="V510" s="33"/>
      <c r="W510" s="33"/>
    </row>
    <row r="511">
      <c r="A511" s="9">
        <v>44441.0</v>
      </c>
      <c r="B511" s="10" t="s">
        <v>15</v>
      </c>
      <c r="C511" s="10" t="s">
        <v>220</v>
      </c>
      <c r="D511" s="10" t="s">
        <v>159</v>
      </c>
      <c r="E511" s="35">
        <v>90.0</v>
      </c>
      <c r="F511" s="10" t="s">
        <v>160</v>
      </c>
      <c r="G511" s="9">
        <v>44415.0</v>
      </c>
      <c r="H511" s="32">
        <f t="shared" si="1"/>
        <v>5</v>
      </c>
      <c r="I511" s="33"/>
      <c r="J511" s="33"/>
      <c r="K511" s="33"/>
      <c r="L511" s="33"/>
      <c r="M511" s="33"/>
      <c r="N511" s="33"/>
      <c r="O511" s="10" t="s">
        <v>15</v>
      </c>
      <c r="P511" s="33"/>
      <c r="Q511" s="33"/>
      <c r="R511" s="33"/>
      <c r="S511" s="33"/>
      <c r="T511" s="33"/>
      <c r="U511" s="33"/>
      <c r="V511" s="33"/>
      <c r="W511" s="33"/>
    </row>
    <row r="512">
      <c r="A512" s="9">
        <v>44442.0</v>
      </c>
      <c r="B512" s="10" t="s">
        <v>15</v>
      </c>
      <c r="C512" s="10">
        <v>4645.0</v>
      </c>
      <c r="D512" s="10" t="s">
        <v>150</v>
      </c>
      <c r="E512" s="35">
        <v>230.0</v>
      </c>
      <c r="F512" s="10" t="s">
        <v>21</v>
      </c>
      <c r="G512" s="9">
        <v>44415.0</v>
      </c>
      <c r="H512" s="32">
        <f t="shared" si="1"/>
        <v>6</v>
      </c>
      <c r="I512" s="33"/>
      <c r="J512" s="33"/>
      <c r="K512" s="33"/>
      <c r="L512" s="33"/>
      <c r="M512" s="33"/>
      <c r="N512" s="33"/>
      <c r="O512" s="10" t="s">
        <v>15</v>
      </c>
      <c r="P512" s="33"/>
      <c r="Q512" s="33"/>
      <c r="R512" s="33"/>
      <c r="S512" s="33"/>
      <c r="T512" s="33"/>
      <c r="U512" s="33"/>
      <c r="V512" s="33"/>
      <c r="W512" s="33"/>
    </row>
    <row r="513">
      <c r="A513" s="9">
        <v>44443.0</v>
      </c>
      <c r="B513" s="10" t="s">
        <v>15</v>
      </c>
      <c r="C513" s="10" t="s">
        <v>221</v>
      </c>
      <c r="D513" s="10" t="s">
        <v>153</v>
      </c>
      <c r="E513" s="35">
        <v>220.0</v>
      </c>
      <c r="F513" s="10" t="s">
        <v>12</v>
      </c>
      <c r="G513" s="9">
        <v>44415.0</v>
      </c>
      <c r="H513" s="32">
        <f t="shared" si="1"/>
        <v>7</v>
      </c>
      <c r="I513" s="33"/>
      <c r="J513" s="33"/>
      <c r="K513" s="33"/>
      <c r="L513" s="33"/>
      <c r="M513" s="33"/>
      <c r="N513" s="33"/>
      <c r="O513" s="10" t="s">
        <v>15</v>
      </c>
      <c r="P513" s="33"/>
      <c r="Q513" s="33"/>
      <c r="R513" s="33"/>
      <c r="S513" s="33"/>
      <c r="T513" s="33"/>
      <c r="U513" s="33"/>
      <c r="V513" s="33"/>
      <c r="W513" s="33"/>
    </row>
    <row r="514">
      <c r="A514" s="9">
        <v>44444.0</v>
      </c>
      <c r="B514" s="10" t="s">
        <v>15</v>
      </c>
      <c r="C514" s="10">
        <v>3446.0</v>
      </c>
      <c r="D514" s="10" t="s">
        <v>156</v>
      </c>
      <c r="E514" s="35">
        <v>120.0</v>
      </c>
      <c r="F514" s="10" t="s">
        <v>21</v>
      </c>
      <c r="G514" s="9">
        <v>44415.0</v>
      </c>
      <c r="H514" s="32">
        <f t="shared" si="1"/>
        <v>1</v>
      </c>
      <c r="I514" s="33"/>
      <c r="J514" s="33"/>
      <c r="K514" s="33"/>
      <c r="L514" s="33"/>
      <c r="M514" s="33"/>
      <c r="N514" s="33"/>
      <c r="O514" s="10" t="s">
        <v>15</v>
      </c>
      <c r="P514" s="33"/>
      <c r="Q514" s="33"/>
      <c r="R514" s="33"/>
      <c r="S514" s="33"/>
      <c r="T514" s="33"/>
      <c r="U514" s="33"/>
      <c r="V514" s="33"/>
      <c r="W514" s="33"/>
    </row>
    <row r="515">
      <c r="A515" s="9">
        <v>44445.0</v>
      </c>
      <c r="B515" s="10" t="s">
        <v>15</v>
      </c>
      <c r="C515" s="10" t="s">
        <v>222</v>
      </c>
      <c r="D515" s="10" t="s">
        <v>150</v>
      </c>
      <c r="E515" s="35">
        <v>230.0</v>
      </c>
      <c r="F515" s="10" t="s">
        <v>21</v>
      </c>
      <c r="G515" s="9">
        <v>44415.0</v>
      </c>
      <c r="H515" s="32">
        <f t="shared" si="1"/>
        <v>2</v>
      </c>
      <c r="I515" s="33"/>
      <c r="J515" s="33"/>
      <c r="K515" s="33"/>
      <c r="L515" s="33"/>
      <c r="M515" s="33"/>
      <c r="N515" s="33"/>
      <c r="O515" s="10" t="s">
        <v>15</v>
      </c>
      <c r="P515" s="33"/>
      <c r="Q515" s="33"/>
      <c r="R515" s="33"/>
      <c r="S515" s="33"/>
      <c r="T515" s="33"/>
      <c r="U515" s="33"/>
      <c r="V515" s="33"/>
      <c r="W515" s="33"/>
    </row>
    <row r="516">
      <c r="A516" s="9">
        <v>44446.0</v>
      </c>
      <c r="B516" s="10" t="s">
        <v>15</v>
      </c>
      <c r="C516" s="10" t="s">
        <v>222</v>
      </c>
      <c r="D516" s="10" t="s">
        <v>156</v>
      </c>
      <c r="E516" s="35">
        <v>120.0</v>
      </c>
      <c r="F516" s="10" t="s">
        <v>21</v>
      </c>
      <c r="G516" s="9">
        <v>44415.0</v>
      </c>
      <c r="H516" s="32">
        <f t="shared" si="1"/>
        <v>3</v>
      </c>
      <c r="I516" s="33"/>
      <c r="J516" s="33"/>
      <c r="K516" s="33"/>
      <c r="L516" s="33"/>
      <c r="M516" s="33"/>
      <c r="N516" s="33"/>
      <c r="O516" s="10" t="s">
        <v>15</v>
      </c>
      <c r="P516" s="33"/>
      <c r="Q516" s="33"/>
      <c r="R516" s="33"/>
      <c r="S516" s="33"/>
      <c r="T516" s="33"/>
      <c r="U516" s="33"/>
      <c r="V516" s="33"/>
      <c r="W516" s="33"/>
    </row>
    <row r="517">
      <c r="A517" s="9">
        <v>44447.0</v>
      </c>
      <c r="B517" s="10" t="s">
        <v>15</v>
      </c>
      <c r="C517" s="10" t="s">
        <v>184</v>
      </c>
      <c r="D517" s="10" t="s">
        <v>166</v>
      </c>
      <c r="E517" s="35">
        <v>200.0</v>
      </c>
      <c r="F517" s="10" t="s">
        <v>14</v>
      </c>
      <c r="G517" s="9">
        <v>44415.0</v>
      </c>
      <c r="H517" s="32">
        <f t="shared" si="1"/>
        <v>4</v>
      </c>
      <c r="I517" s="33"/>
      <c r="J517" s="33"/>
      <c r="K517" s="33"/>
      <c r="L517" s="33"/>
      <c r="M517" s="33"/>
      <c r="N517" s="33"/>
      <c r="O517" s="10" t="s">
        <v>15</v>
      </c>
      <c r="P517" s="33"/>
      <c r="Q517" s="33"/>
      <c r="R517" s="33"/>
      <c r="S517" s="33"/>
      <c r="T517" s="33"/>
      <c r="U517" s="33"/>
      <c r="V517" s="33"/>
      <c r="W517" s="33"/>
    </row>
    <row r="518">
      <c r="A518" s="9">
        <v>44448.0</v>
      </c>
      <c r="B518" s="10" t="s">
        <v>15</v>
      </c>
      <c r="C518" s="10" t="s">
        <v>223</v>
      </c>
      <c r="D518" s="10" t="s">
        <v>159</v>
      </c>
      <c r="E518" s="35">
        <v>90.0</v>
      </c>
      <c r="F518" s="10" t="s">
        <v>160</v>
      </c>
      <c r="G518" s="9">
        <v>44415.0</v>
      </c>
      <c r="H518" s="32">
        <f t="shared" si="1"/>
        <v>5</v>
      </c>
      <c r="I518" s="33"/>
      <c r="J518" s="33"/>
      <c r="K518" s="33"/>
      <c r="L518" s="33"/>
      <c r="M518" s="33"/>
      <c r="N518" s="33"/>
      <c r="O518" s="10" t="s">
        <v>15</v>
      </c>
      <c r="P518" s="33"/>
      <c r="Q518" s="33"/>
      <c r="R518" s="33"/>
      <c r="S518" s="33"/>
      <c r="T518" s="33"/>
      <c r="U518" s="33"/>
      <c r="V518" s="33"/>
      <c r="W518" s="33"/>
    </row>
    <row r="519">
      <c r="A519" s="9">
        <v>44449.0</v>
      </c>
      <c r="B519" s="10" t="s">
        <v>15</v>
      </c>
      <c r="C519" s="10" t="s">
        <v>224</v>
      </c>
      <c r="D519" s="10" t="s">
        <v>152</v>
      </c>
      <c r="E519" s="35">
        <v>250.0</v>
      </c>
      <c r="F519" s="10" t="s">
        <v>21</v>
      </c>
      <c r="G519" s="9">
        <v>44415.0</v>
      </c>
      <c r="H519" s="32">
        <f t="shared" si="1"/>
        <v>6</v>
      </c>
      <c r="I519" s="33"/>
      <c r="J519" s="33"/>
      <c r="K519" s="33"/>
      <c r="L519" s="33"/>
      <c r="M519" s="33"/>
      <c r="N519" s="33"/>
      <c r="O519" s="10" t="s">
        <v>15</v>
      </c>
      <c r="P519" s="33"/>
      <c r="Q519" s="33"/>
      <c r="R519" s="33"/>
      <c r="S519" s="33"/>
      <c r="T519" s="33"/>
      <c r="U519" s="33"/>
      <c r="V519" s="33"/>
      <c r="W519" s="33"/>
    </row>
    <row r="520">
      <c r="A520" s="9">
        <v>44450.0</v>
      </c>
      <c r="B520" s="10" t="s">
        <v>15</v>
      </c>
      <c r="C520" s="10" t="s">
        <v>225</v>
      </c>
      <c r="D520" s="10" t="s">
        <v>152</v>
      </c>
      <c r="E520" s="35">
        <v>250.0</v>
      </c>
      <c r="F520" s="10" t="s">
        <v>21</v>
      </c>
      <c r="G520" s="9">
        <v>44415.0</v>
      </c>
      <c r="H520" s="32">
        <f t="shared" si="1"/>
        <v>7</v>
      </c>
      <c r="I520" s="33"/>
      <c r="J520" s="33"/>
      <c r="K520" s="33"/>
      <c r="L520" s="33"/>
      <c r="M520" s="33"/>
      <c r="N520" s="33"/>
      <c r="O520" s="10" t="s">
        <v>15</v>
      </c>
      <c r="P520" s="33"/>
      <c r="Q520" s="33"/>
      <c r="R520" s="33"/>
      <c r="S520" s="33"/>
      <c r="T520" s="33"/>
      <c r="U520" s="33"/>
      <c r="V520" s="33"/>
      <c r="W520" s="33"/>
    </row>
    <row r="521">
      <c r="A521" s="9">
        <v>44451.0</v>
      </c>
      <c r="B521" s="10" t="s">
        <v>15</v>
      </c>
      <c r="C521" s="10" t="s">
        <v>140</v>
      </c>
      <c r="D521" s="10" t="s">
        <v>159</v>
      </c>
      <c r="E521" s="35">
        <v>90.0</v>
      </c>
      <c r="F521" s="10" t="s">
        <v>160</v>
      </c>
      <c r="G521" s="9">
        <v>44415.0</v>
      </c>
      <c r="H521" s="32">
        <f t="shared" si="1"/>
        <v>1</v>
      </c>
      <c r="I521" s="33"/>
      <c r="J521" s="33"/>
      <c r="K521" s="33"/>
      <c r="L521" s="33"/>
      <c r="M521" s="33"/>
      <c r="N521" s="33"/>
      <c r="O521" s="10" t="s">
        <v>15</v>
      </c>
      <c r="P521" s="33"/>
      <c r="Q521" s="33"/>
      <c r="R521" s="33"/>
      <c r="S521" s="33"/>
      <c r="T521" s="33"/>
      <c r="U521" s="33"/>
      <c r="V521" s="33"/>
      <c r="W521" s="33"/>
    </row>
    <row r="522">
      <c r="A522" s="9">
        <v>44452.0</v>
      </c>
      <c r="B522" s="10" t="s">
        <v>15</v>
      </c>
      <c r="C522" s="10" t="s">
        <v>226</v>
      </c>
      <c r="D522" s="10" t="s">
        <v>158</v>
      </c>
      <c r="E522" s="35">
        <v>200.0</v>
      </c>
      <c r="F522" s="10" t="s">
        <v>14</v>
      </c>
      <c r="G522" s="9">
        <v>44415.0</v>
      </c>
      <c r="H522" s="32">
        <f t="shared" si="1"/>
        <v>2</v>
      </c>
      <c r="I522" s="33"/>
      <c r="J522" s="33"/>
      <c r="K522" s="33"/>
      <c r="L522" s="33"/>
      <c r="M522" s="33"/>
      <c r="N522" s="33"/>
      <c r="O522" s="10" t="s">
        <v>15</v>
      </c>
      <c r="P522" s="33"/>
      <c r="Q522" s="33"/>
      <c r="R522" s="33"/>
      <c r="S522" s="33"/>
      <c r="T522" s="33"/>
      <c r="U522" s="33"/>
      <c r="V522" s="33"/>
      <c r="W522" s="33"/>
    </row>
    <row r="523">
      <c r="A523" s="9">
        <v>44453.0</v>
      </c>
      <c r="B523" s="10" t="s">
        <v>15</v>
      </c>
      <c r="C523" s="10" t="s">
        <v>226</v>
      </c>
      <c r="D523" s="10" t="s">
        <v>162</v>
      </c>
      <c r="E523" s="35">
        <v>130.0</v>
      </c>
      <c r="F523" s="10" t="s">
        <v>18</v>
      </c>
      <c r="G523" s="9">
        <v>44415.0</v>
      </c>
      <c r="H523" s="32">
        <f t="shared" si="1"/>
        <v>3</v>
      </c>
      <c r="I523" s="33"/>
      <c r="J523" s="33"/>
      <c r="K523" s="33"/>
      <c r="L523" s="33"/>
      <c r="M523" s="33"/>
      <c r="N523" s="33"/>
      <c r="O523" s="10" t="s">
        <v>15</v>
      </c>
      <c r="P523" s="33"/>
      <c r="Q523" s="33"/>
      <c r="R523" s="33"/>
      <c r="S523" s="33"/>
      <c r="T523" s="33"/>
      <c r="U523" s="33"/>
      <c r="V523" s="33"/>
      <c r="W523" s="33"/>
    </row>
    <row r="524">
      <c r="A524" s="9">
        <v>44454.0</v>
      </c>
      <c r="B524" s="10" t="s">
        <v>16</v>
      </c>
      <c r="C524" s="10" t="s">
        <v>227</v>
      </c>
      <c r="D524" s="10" t="s">
        <v>159</v>
      </c>
      <c r="E524" s="35">
        <v>90.0</v>
      </c>
      <c r="F524" s="10" t="s">
        <v>160</v>
      </c>
      <c r="G524" s="9">
        <v>44415.0</v>
      </c>
      <c r="H524" s="32">
        <f t="shared" si="1"/>
        <v>4</v>
      </c>
      <c r="I524" s="33"/>
      <c r="J524" s="33"/>
      <c r="K524" s="33"/>
      <c r="L524" s="33"/>
      <c r="M524" s="33"/>
      <c r="N524" s="33"/>
      <c r="O524" s="10" t="s">
        <v>16</v>
      </c>
      <c r="P524" s="33"/>
      <c r="Q524" s="33"/>
      <c r="R524" s="33"/>
      <c r="S524" s="33"/>
      <c r="T524" s="33"/>
      <c r="U524" s="33"/>
      <c r="V524" s="33"/>
      <c r="W524" s="33"/>
    </row>
    <row r="525">
      <c r="A525" s="9">
        <v>44455.0</v>
      </c>
      <c r="B525" s="10" t="s">
        <v>16</v>
      </c>
      <c r="C525" s="10" t="s">
        <v>227</v>
      </c>
      <c r="D525" s="10" t="s">
        <v>152</v>
      </c>
      <c r="E525" s="35">
        <v>250.0</v>
      </c>
      <c r="F525" s="10" t="s">
        <v>21</v>
      </c>
      <c r="G525" s="9">
        <v>44415.0</v>
      </c>
      <c r="H525" s="32">
        <f t="shared" si="1"/>
        <v>5</v>
      </c>
      <c r="I525" s="33"/>
      <c r="J525" s="33"/>
      <c r="K525" s="33"/>
      <c r="L525" s="33"/>
      <c r="M525" s="33"/>
      <c r="N525" s="33"/>
      <c r="O525" s="10" t="s">
        <v>16</v>
      </c>
      <c r="P525" s="33"/>
      <c r="Q525" s="33"/>
      <c r="R525" s="33"/>
      <c r="S525" s="33"/>
      <c r="T525" s="33"/>
      <c r="U525" s="33"/>
      <c r="V525" s="33"/>
      <c r="W525" s="33"/>
    </row>
    <row r="526">
      <c r="A526" s="9">
        <v>44456.0</v>
      </c>
      <c r="B526" s="10" t="s">
        <v>16</v>
      </c>
      <c r="C526" s="10" t="s">
        <v>187</v>
      </c>
      <c r="D526" s="10" t="s">
        <v>159</v>
      </c>
      <c r="E526" s="35">
        <v>90.0</v>
      </c>
      <c r="F526" s="10" t="s">
        <v>160</v>
      </c>
      <c r="G526" s="9">
        <v>44415.0</v>
      </c>
      <c r="H526" s="32">
        <f t="shared" si="1"/>
        <v>6</v>
      </c>
      <c r="I526" s="33"/>
      <c r="J526" s="33"/>
      <c r="K526" s="33"/>
      <c r="L526" s="33"/>
      <c r="M526" s="33"/>
      <c r="N526" s="33"/>
      <c r="O526" s="10" t="s">
        <v>16</v>
      </c>
      <c r="P526" s="33"/>
      <c r="Q526" s="33"/>
      <c r="R526" s="33"/>
      <c r="S526" s="33"/>
      <c r="T526" s="33"/>
      <c r="U526" s="33"/>
      <c r="V526" s="33"/>
      <c r="W526" s="33"/>
    </row>
    <row r="527">
      <c r="A527" s="9">
        <v>44457.0</v>
      </c>
      <c r="B527" s="10" t="s">
        <v>16</v>
      </c>
      <c r="C527" s="10">
        <v>4643.0</v>
      </c>
      <c r="D527" s="10" t="s">
        <v>159</v>
      </c>
      <c r="E527" s="35">
        <v>90.0</v>
      </c>
      <c r="F527" s="10" t="s">
        <v>160</v>
      </c>
      <c r="G527" s="9">
        <v>44415.0</v>
      </c>
      <c r="H527" s="32">
        <f t="shared" si="1"/>
        <v>7</v>
      </c>
      <c r="I527" s="33"/>
      <c r="J527" s="33"/>
      <c r="K527" s="33"/>
      <c r="L527" s="33"/>
      <c r="M527" s="33"/>
      <c r="N527" s="33"/>
      <c r="O527" s="10" t="s">
        <v>16</v>
      </c>
      <c r="P527" s="33"/>
      <c r="Q527" s="33"/>
      <c r="R527" s="33"/>
      <c r="S527" s="33"/>
      <c r="T527" s="33"/>
      <c r="U527" s="33"/>
      <c r="V527" s="33"/>
      <c r="W527" s="33"/>
    </row>
    <row r="528">
      <c r="A528" s="9">
        <v>44458.0</v>
      </c>
      <c r="B528" s="10" t="s">
        <v>16</v>
      </c>
      <c r="C528" s="10" t="s">
        <v>142</v>
      </c>
      <c r="D528" s="10" t="s">
        <v>159</v>
      </c>
      <c r="E528" s="35">
        <v>90.0</v>
      </c>
      <c r="F528" s="10" t="s">
        <v>160</v>
      </c>
      <c r="G528" s="9">
        <v>44415.0</v>
      </c>
      <c r="H528" s="32">
        <f t="shared" si="1"/>
        <v>1</v>
      </c>
      <c r="I528" s="33"/>
      <c r="J528" s="33"/>
      <c r="K528" s="33"/>
      <c r="L528" s="33"/>
      <c r="M528" s="33"/>
      <c r="N528" s="33"/>
      <c r="O528" s="10" t="s">
        <v>16</v>
      </c>
      <c r="P528" s="33"/>
      <c r="Q528" s="33"/>
      <c r="R528" s="33"/>
      <c r="S528" s="33"/>
      <c r="T528" s="33"/>
      <c r="U528" s="33"/>
      <c r="V528" s="33"/>
      <c r="W528" s="33"/>
    </row>
    <row r="529">
      <c r="A529" s="9">
        <v>44459.0</v>
      </c>
      <c r="B529" s="10" t="s">
        <v>16</v>
      </c>
      <c r="C529" s="10" t="s">
        <v>145</v>
      </c>
      <c r="D529" s="10" t="s">
        <v>159</v>
      </c>
      <c r="E529" s="35">
        <v>90.0</v>
      </c>
      <c r="F529" s="10" t="s">
        <v>160</v>
      </c>
      <c r="G529" s="9">
        <v>44415.0</v>
      </c>
      <c r="H529" s="32">
        <f t="shared" si="1"/>
        <v>2</v>
      </c>
      <c r="I529" s="33"/>
      <c r="J529" s="33"/>
      <c r="K529" s="33"/>
      <c r="L529" s="33"/>
      <c r="M529" s="33"/>
      <c r="N529" s="33"/>
      <c r="O529" s="10" t="s">
        <v>16</v>
      </c>
      <c r="P529" s="33"/>
      <c r="Q529" s="33"/>
      <c r="R529" s="33"/>
      <c r="S529" s="33"/>
      <c r="T529" s="33"/>
      <c r="U529" s="33"/>
      <c r="V529" s="33"/>
      <c r="W529" s="33"/>
    </row>
    <row r="530">
      <c r="A530" s="9">
        <v>44460.0</v>
      </c>
      <c r="B530" s="10" t="s">
        <v>16</v>
      </c>
      <c r="C530" s="10">
        <v>6141.0</v>
      </c>
      <c r="D530" s="10" t="s">
        <v>152</v>
      </c>
      <c r="E530" s="35">
        <v>250.0</v>
      </c>
      <c r="F530" s="10" t="s">
        <v>21</v>
      </c>
      <c r="G530" s="9">
        <v>44415.0</v>
      </c>
      <c r="H530" s="32">
        <f t="shared" si="1"/>
        <v>3</v>
      </c>
      <c r="I530" s="33"/>
      <c r="J530" s="33"/>
      <c r="K530" s="33"/>
      <c r="L530" s="33"/>
      <c r="M530" s="33"/>
      <c r="N530" s="33"/>
      <c r="O530" s="10" t="s">
        <v>16</v>
      </c>
      <c r="P530" s="33"/>
      <c r="Q530" s="33"/>
      <c r="R530" s="33"/>
      <c r="S530" s="33"/>
      <c r="T530" s="33"/>
      <c r="U530" s="33"/>
      <c r="V530" s="33"/>
      <c r="W530" s="33"/>
    </row>
    <row r="531">
      <c r="A531" s="9">
        <v>44461.0</v>
      </c>
      <c r="B531" s="10" t="s">
        <v>16</v>
      </c>
      <c r="C531" s="10" t="s">
        <v>228</v>
      </c>
      <c r="D531" s="10" t="s">
        <v>152</v>
      </c>
      <c r="E531" s="35">
        <v>250.0</v>
      </c>
      <c r="F531" s="10" t="s">
        <v>21</v>
      </c>
      <c r="G531" s="9">
        <v>44415.0</v>
      </c>
      <c r="H531" s="32">
        <f t="shared" si="1"/>
        <v>4</v>
      </c>
      <c r="I531" s="33"/>
      <c r="J531" s="33"/>
      <c r="K531" s="33"/>
      <c r="L531" s="33"/>
      <c r="M531" s="33"/>
      <c r="N531" s="33"/>
      <c r="O531" s="10" t="s">
        <v>16</v>
      </c>
      <c r="P531" s="33"/>
      <c r="Q531" s="33"/>
      <c r="R531" s="33"/>
      <c r="S531" s="33"/>
      <c r="T531" s="33"/>
      <c r="U531" s="33"/>
      <c r="V531" s="33"/>
      <c r="W531" s="33"/>
    </row>
    <row r="532">
      <c r="A532" s="9">
        <v>44462.0</v>
      </c>
      <c r="B532" s="10" t="s">
        <v>16</v>
      </c>
      <c r="C532" s="10">
        <v>4340.0</v>
      </c>
      <c r="D532" s="10" t="s">
        <v>152</v>
      </c>
      <c r="E532" s="35">
        <v>250.0</v>
      </c>
      <c r="F532" s="10" t="s">
        <v>21</v>
      </c>
      <c r="G532" s="9">
        <v>44415.0</v>
      </c>
      <c r="H532" s="32">
        <f t="shared" si="1"/>
        <v>5</v>
      </c>
      <c r="I532" s="33"/>
      <c r="J532" s="33"/>
      <c r="K532" s="33"/>
      <c r="L532" s="33"/>
      <c r="M532" s="33"/>
      <c r="N532" s="33"/>
      <c r="O532" s="10" t="s">
        <v>16</v>
      </c>
      <c r="P532" s="33"/>
      <c r="Q532" s="33"/>
      <c r="R532" s="33"/>
      <c r="S532" s="33"/>
      <c r="T532" s="33"/>
      <c r="U532" s="33"/>
      <c r="V532" s="33"/>
      <c r="W532" s="33"/>
    </row>
    <row r="533">
      <c r="A533" s="9">
        <v>44463.0</v>
      </c>
      <c r="B533" s="10" t="s">
        <v>16</v>
      </c>
      <c r="C533" s="10">
        <v>1945.0</v>
      </c>
      <c r="D533" s="10" t="s">
        <v>162</v>
      </c>
      <c r="E533" s="35">
        <v>130.0</v>
      </c>
      <c r="F533" s="10" t="s">
        <v>18</v>
      </c>
      <c r="G533" s="9">
        <v>44415.0</v>
      </c>
      <c r="H533" s="32">
        <f t="shared" si="1"/>
        <v>6</v>
      </c>
      <c r="I533" s="33"/>
      <c r="J533" s="33"/>
      <c r="K533" s="33"/>
      <c r="L533" s="33"/>
      <c r="M533" s="33"/>
      <c r="N533" s="33"/>
      <c r="O533" s="10" t="s">
        <v>16</v>
      </c>
      <c r="P533" s="33"/>
      <c r="Q533" s="33"/>
      <c r="R533" s="33"/>
      <c r="S533" s="33"/>
      <c r="T533" s="33"/>
      <c r="U533" s="33"/>
      <c r="V533" s="33"/>
      <c r="W533" s="33"/>
    </row>
    <row r="534">
      <c r="A534" s="9">
        <v>44464.0</v>
      </c>
      <c r="B534" s="10" t="s">
        <v>16</v>
      </c>
      <c r="C534" s="10" t="s">
        <v>229</v>
      </c>
      <c r="D534" s="10" t="s">
        <v>162</v>
      </c>
      <c r="E534" s="35">
        <v>130.0</v>
      </c>
      <c r="F534" s="10" t="s">
        <v>18</v>
      </c>
      <c r="G534" s="9">
        <v>44415.0</v>
      </c>
      <c r="H534" s="32">
        <f t="shared" si="1"/>
        <v>7</v>
      </c>
      <c r="I534" s="33"/>
      <c r="J534" s="33"/>
      <c r="K534" s="33"/>
      <c r="L534" s="33"/>
      <c r="M534" s="33"/>
      <c r="N534" s="33"/>
      <c r="O534" s="10" t="s">
        <v>16</v>
      </c>
      <c r="P534" s="33"/>
      <c r="Q534" s="33"/>
      <c r="R534" s="33"/>
      <c r="S534" s="33"/>
      <c r="T534" s="33"/>
      <c r="U534" s="33"/>
      <c r="V534" s="33"/>
      <c r="W534" s="33"/>
    </row>
    <row r="535">
      <c r="A535" s="9">
        <v>44465.0</v>
      </c>
      <c r="B535" s="10" t="s">
        <v>16</v>
      </c>
      <c r="C535" s="10" t="s">
        <v>230</v>
      </c>
      <c r="D535" s="10" t="s">
        <v>159</v>
      </c>
      <c r="E535" s="35">
        <v>90.0</v>
      </c>
      <c r="F535" s="10" t="s">
        <v>160</v>
      </c>
      <c r="G535" s="9">
        <v>44415.0</v>
      </c>
      <c r="H535" s="32">
        <f t="shared" si="1"/>
        <v>1</v>
      </c>
      <c r="I535" s="33"/>
      <c r="J535" s="33"/>
      <c r="K535" s="33"/>
      <c r="L535" s="33"/>
      <c r="M535" s="33"/>
      <c r="N535" s="33"/>
      <c r="O535" s="10" t="s">
        <v>16</v>
      </c>
      <c r="P535" s="33"/>
      <c r="Q535" s="33"/>
      <c r="R535" s="33"/>
      <c r="S535" s="33"/>
      <c r="T535" s="33"/>
      <c r="U535" s="33"/>
      <c r="V535" s="33"/>
      <c r="W535" s="33"/>
    </row>
    <row r="536">
      <c r="A536" s="9">
        <v>44466.0</v>
      </c>
      <c r="B536" s="10" t="s">
        <v>16</v>
      </c>
      <c r="C536" s="10" t="s">
        <v>110</v>
      </c>
      <c r="D536" s="10" t="s">
        <v>159</v>
      </c>
      <c r="E536" s="35">
        <v>90.0</v>
      </c>
      <c r="F536" s="10" t="s">
        <v>160</v>
      </c>
      <c r="G536" s="9">
        <v>44415.0</v>
      </c>
      <c r="H536" s="32">
        <f t="shared" si="1"/>
        <v>2</v>
      </c>
      <c r="I536" s="33"/>
      <c r="J536" s="33"/>
      <c r="K536" s="33"/>
      <c r="L536" s="33"/>
      <c r="M536" s="33"/>
      <c r="N536" s="33"/>
      <c r="O536" s="10" t="s">
        <v>16</v>
      </c>
      <c r="P536" s="33"/>
      <c r="Q536" s="33"/>
      <c r="R536" s="33"/>
      <c r="S536" s="33"/>
      <c r="T536" s="33"/>
      <c r="U536" s="33"/>
      <c r="V536" s="33"/>
      <c r="W536" s="33"/>
    </row>
    <row r="537">
      <c r="A537" s="9">
        <v>44467.0</v>
      </c>
      <c r="B537" s="10" t="s">
        <v>16</v>
      </c>
      <c r="C537" s="10" t="s">
        <v>190</v>
      </c>
      <c r="D537" s="10" t="s">
        <v>159</v>
      </c>
      <c r="E537" s="35">
        <v>90.0</v>
      </c>
      <c r="F537" s="10" t="s">
        <v>160</v>
      </c>
      <c r="G537" s="9">
        <v>44415.0</v>
      </c>
      <c r="H537" s="32">
        <f t="shared" si="1"/>
        <v>3</v>
      </c>
      <c r="I537" s="33"/>
      <c r="J537" s="33"/>
      <c r="K537" s="33"/>
      <c r="L537" s="33"/>
      <c r="M537" s="33"/>
      <c r="N537" s="33"/>
      <c r="O537" s="10" t="s">
        <v>16</v>
      </c>
      <c r="P537" s="33"/>
      <c r="Q537" s="33"/>
      <c r="R537" s="33"/>
      <c r="S537" s="33"/>
      <c r="T537" s="33"/>
      <c r="U537" s="33"/>
      <c r="V537" s="33"/>
      <c r="W537" s="33"/>
    </row>
    <row r="538">
      <c r="A538" s="9">
        <v>44468.0</v>
      </c>
      <c r="B538" s="10" t="s">
        <v>69</v>
      </c>
      <c r="C538" s="10" t="s">
        <v>70</v>
      </c>
      <c r="D538" s="10" t="s">
        <v>152</v>
      </c>
      <c r="E538" s="35">
        <v>250.0</v>
      </c>
      <c r="F538" s="10" t="s">
        <v>21</v>
      </c>
      <c r="G538" s="9">
        <v>44415.0</v>
      </c>
      <c r="H538" s="32">
        <f t="shared" si="1"/>
        <v>4</v>
      </c>
      <c r="I538" s="33"/>
      <c r="J538" s="33"/>
      <c r="K538" s="33"/>
      <c r="L538" s="33"/>
      <c r="M538" s="33"/>
      <c r="N538" s="33"/>
      <c r="O538" s="10" t="s">
        <v>69</v>
      </c>
      <c r="P538" s="33"/>
      <c r="Q538" s="33"/>
      <c r="R538" s="33"/>
      <c r="S538" s="33"/>
      <c r="T538" s="33"/>
      <c r="U538" s="33"/>
      <c r="V538" s="33"/>
      <c r="W538" s="33"/>
    </row>
    <row r="539">
      <c r="A539" s="9">
        <v>44469.0</v>
      </c>
      <c r="B539" s="10" t="s">
        <v>69</v>
      </c>
      <c r="C539" s="10" t="s">
        <v>71</v>
      </c>
      <c r="D539" s="10" t="s">
        <v>156</v>
      </c>
      <c r="E539" s="35">
        <v>120.0</v>
      </c>
      <c r="F539" s="10" t="s">
        <v>21</v>
      </c>
      <c r="G539" s="9">
        <v>44415.0</v>
      </c>
      <c r="H539" s="32">
        <f t="shared" si="1"/>
        <v>5</v>
      </c>
      <c r="I539" s="33"/>
      <c r="J539" s="33"/>
      <c r="K539" s="33"/>
      <c r="L539" s="33"/>
      <c r="M539" s="33"/>
      <c r="N539" s="33"/>
      <c r="O539" s="10" t="s">
        <v>69</v>
      </c>
      <c r="P539" s="33"/>
      <c r="Q539" s="33"/>
      <c r="R539" s="33"/>
      <c r="S539" s="33"/>
      <c r="T539" s="33"/>
      <c r="U539" s="33"/>
      <c r="V539" s="33"/>
      <c r="W539" s="33"/>
    </row>
    <row r="540">
      <c r="A540" s="9">
        <v>44470.0</v>
      </c>
      <c r="B540" s="10" t="s">
        <v>69</v>
      </c>
      <c r="C540" s="10" t="s">
        <v>195</v>
      </c>
      <c r="D540" s="10" t="s">
        <v>166</v>
      </c>
      <c r="E540" s="35">
        <v>200.0</v>
      </c>
      <c r="F540" s="10" t="s">
        <v>14</v>
      </c>
      <c r="G540" s="9">
        <v>44415.0</v>
      </c>
      <c r="H540" s="32">
        <f t="shared" si="1"/>
        <v>6</v>
      </c>
      <c r="I540" s="33"/>
      <c r="J540" s="33"/>
      <c r="K540" s="33"/>
      <c r="L540" s="33"/>
      <c r="M540" s="33"/>
      <c r="N540" s="33"/>
      <c r="O540" s="10" t="s">
        <v>69</v>
      </c>
      <c r="P540" s="33"/>
      <c r="Q540" s="33"/>
      <c r="R540" s="33"/>
      <c r="S540" s="33"/>
      <c r="T540" s="33"/>
      <c r="U540" s="33"/>
      <c r="V540" s="33"/>
      <c r="W540" s="33"/>
    </row>
    <row r="541">
      <c r="A541" s="9">
        <v>44471.0</v>
      </c>
      <c r="B541" s="10" t="s">
        <v>69</v>
      </c>
      <c r="C541" s="10" t="s">
        <v>74</v>
      </c>
      <c r="D541" s="10" t="s">
        <v>150</v>
      </c>
      <c r="E541" s="35">
        <v>230.0</v>
      </c>
      <c r="F541" s="10" t="s">
        <v>21</v>
      </c>
      <c r="G541" s="9">
        <v>44415.0</v>
      </c>
      <c r="H541" s="32">
        <f t="shared" si="1"/>
        <v>7</v>
      </c>
      <c r="I541" s="33"/>
      <c r="J541" s="33"/>
      <c r="K541" s="33"/>
      <c r="L541" s="33"/>
      <c r="M541" s="33"/>
      <c r="N541" s="33"/>
      <c r="O541" s="10" t="s">
        <v>69</v>
      </c>
      <c r="P541" s="33"/>
      <c r="Q541" s="33"/>
      <c r="R541" s="33"/>
      <c r="S541" s="33"/>
      <c r="T541" s="33"/>
      <c r="U541" s="33"/>
      <c r="V541" s="33"/>
      <c r="W541" s="33"/>
    </row>
    <row r="542">
      <c r="A542" s="9">
        <v>44472.0</v>
      </c>
      <c r="B542" s="10" t="s">
        <v>69</v>
      </c>
      <c r="C542" s="10">
        <v>2340.0</v>
      </c>
      <c r="D542" s="10" t="s">
        <v>155</v>
      </c>
      <c r="E542" s="35">
        <v>220.0</v>
      </c>
      <c r="F542" s="10" t="s">
        <v>18</v>
      </c>
      <c r="G542" s="9">
        <v>44415.0</v>
      </c>
      <c r="H542" s="32">
        <f t="shared" si="1"/>
        <v>1</v>
      </c>
      <c r="I542" s="33"/>
      <c r="J542" s="33"/>
      <c r="K542" s="33"/>
      <c r="L542" s="33"/>
      <c r="M542" s="33"/>
      <c r="N542" s="33"/>
      <c r="O542" s="10" t="s">
        <v>69</v>
      </c>
      <c r="P542" s="33"/>
      <c r="Q542" s="33"/>
      <c r="R542" s="33"/>
      <c r="S542" s="33"/>
      <c r="T542" s="33"/>
      <c r="U542" s="33"/>
      <c r="V542" s="33"/>
      <c r="W542" s="33"/>
    </row>
    <row r="543">
      <c r="A543" s="9">
        <v>44473.0</v>
      </c>
      <c r="B543" s="10" t="s">
        <v>69</v>
      </c>
      <c r="C543" s="10">
        <v>2440.0</v>
      </c>
      <c r="D543" s="10" t="s">
        <v>153</v>
      </c>
      <c r="E543" s="35">
        <v>220.0</v>
      </c>
      <c r="F543" s="10" t="s">
        <v>12</v>
      </c>
      <c r="G543" s="9">
        <v>44415.0</v>
      </c>
      <c r="H543" s="32">
        <f t="shared" si="1"/>
        <v>2</v>
      </c>
      <c r="I543" s="33"/>
      <c r="J543" s="33"/>
      <c r="K543" s="33"/>
      <c r="L543" s="33"/>
      <c r="M543" s="33"/>
      <c r="N543" s="33"/>
      <c r="O543" s="10" t="s">
        <v>69</v>
      </c>
      <c r="P543" s="33"/>
      <c r="Q543" s="33"/>
      <c r="R543" s="33"/>
      <c r="S543" s="33"/>
      <c r="T543" s="33"/>
      <c r="U543" s="33"/>
      <c r="V543" s="33"/>
      <c r="W543" s="33"/>
    </row>
    <row r="544">
      <c r="A544" s="9">
        <v>44474.0</v>
      </c>
      <c r="B544" s="10" t="s">
        <v>69</v>
      </c>
      <c r="C544" s="10">
        <v>7447.0</v>
      </c>
      <c r="D544" s="10" t="s">
        <v>159</v>
      </c>
      <c r="E544" s="35">
        <v>90.0</v>
      </c>
      <c r="F544" s="10" t="s">
        <v>160</v>
      </c>
      <c r="G544" s="9">
        <v>44415.0</v>
      </c>
      <c r="H544" s="32">
        <f t="shared" si="1"/>
        <v>3</v>
      </c>
      <c r="I544" s="33"/>
      <c r="J544" s="33"/>
      <c r="K544" s="33"/>
      <c r="L544" s="33"/>
      <c r="M544" s="33"/>
      <c r="N544" s="33"/>
      <c r="O544" s="10" t="s">
        <v>69</v>
      </c>
      <c r="P544" s="33"/>
      <c r="Q544" s="33"/>
      <c r="R544" s="33"/>
      <c r="S544" s="33"/>
      <c r="T544" s="33"/>
      <c r="U544" s="33"/>
      <c r="V544" s="33"/>
      <c r="W544" s="33"/>
    </row>
    <row r="545">
      <c r="A545" s="9">
        <v>44475.0</v>
      </c>
      <c r="B545" s="10" t="s">
        <v>69</v>
      </c>
      <c r="C545" s="10">
        <v>9045.0</v>
      </c>
      <c r="D545" s="10" t="s">
        <v>153</v>
      </c>
      <c r="E545" s="35">
        <v>220.0</v>
      </c>
      <c r="F545" s="10" t="s">
        <v>12</v>
      </c>
      <c r="G545" s="9">
        <v>44415.0</v>
      </c>
      <c r="H545" s="32">
        <f t="shared" si="1"/>
        <v>4</v>
      </c>
      <c r="I545" s="33"/>
      <c r="J545" s="33"/>
      <c r="K545" s="33"/>
      <c r="L545" s="33"/>
      <c r="M545" s="33"/>
      <c r="N545" s="33"/>
      <c r="O545" s="10" t="s">
        <v>69</v>
      </c>
      <c r="P545" s="33"/>
      <c r="Q545" s="33"/>
      <c r="R545" s="33"/>
      <c r="S545" s="33"/>
      <c r="T545" s="33"/>
      <c r="U545" s="33"/>
      <c r="V545" s="33"/>
      <c r="W545" s="33"/>
    </row>
    <row r="546">
      <c r="A546" s="9">
        <v>44476.0</v>
      </c>
      <c r="B546" s="10" t="s">
        <v>69</v>
      </c>
      <c r="C546" s="10" t="s">
        <v>75</v>
      </c>
      <c r="D546" s="10" t="s">
        <v>152</v>
      </c>
      <c r="E546" s="35">
        <v>250.0</v>
      </c>
      <c r="F546" s="10" t="s">
        <v>21</v>
      </c>
      <c r="G546" s="9">
        <v>44415.0</v>
      </c>
      <c r="H546" s="32">
        <f t="shared" si="1"/>
        <v>5</v>
      </c>
      <c r="I546" s="33"/>
      <c r="J546" s="33"/>
      <c r="K546" s="33"/>
      <c r="L546" s="33"/>
      <c r="M546" s="33"/>
      <c r="N546" s="33"/>
      <c r="O546" s="10" t="s">
        <v>69</v>
      </c>
      <c r="P546" s="33"/>
      <c r="Q546" s="33"/>
      <c r="R546" s="33"/>
      <c r="S546" s="33"/>
      <c r="T546" s="33"/>
      <c r="U546" s="33"/>
      <c r="V546" s="33"/>
      <c r="W546" s="33"/>
    </row>
    <row r="547">
      <c r="A547" s="9">
        <v>44477.0</v>
      </c>
      <c r="B547" s="10" t="s">
        <v>69</v>
      </c>
      <c r="C547" s="10">
        <v>5747.0</v>
      </c>
      <c r="D547" s="10" t="s">
        <v>152</v>
      </c>
      <c r="E547" s="35">
        <v>250.0</v>
      </c>
      <c r="F547" s="10" t="s">
        <v>21</v>
      </c>
      <c r="G547" s="9">
        <v>44415.0</v>
      </c>
      <c r="H547" s="32">
        <f t="shared" si="1"/>
        <v>6</v>
      </c>
      <c r="I547" s="33"/>
      <c r="J547" s="33"/>
      <c r="K547" s="33"/>
      <c r="L547" s="33"/>
      <c r="M547" s="33"/>
      <c r="N547" s="33"/>
      <c r="O547" s="10" t="s">
        <v>69</v>
      </c>
      <c r="P547" s="33"/>
      <c r="Q547" s="33"/>
      <c r="R547" s="33"/>
      <c r="S547" s="33"/>
      <c r="T547" s="33"/>
      <c r="U547" s="33"/>
      <c r="V547" s="33"/>
      <c r="W547" s="33"/>
    </row>
    <row r="548">
      <c r="A548" s="9">
        <v>44478.0</v>
      </c>
      <c r="B548" s="10" t="s">
        <v>69</v>
      </c>
      <c r="C548" s="10" t="s">
        <v>196</v>
      </c>
      <c r="D548" s="10" t="s">
        <v>162</v>
      </c>
      <c r="E548" s="35">
        <v>130.0</v>
      </c>
      <c r="F548" s="10" t="s">
        <v>18</v>
      </c>
      <c r="G548" s="9">
        <v>44415.0</v>
      </c>
      <c r="H548" s="32">
        <f t="shared" si="1"/>
        <v>7</v>
      </c>
      <c r="I548" s="33"/>
      <c r="J548" s="33"/>
      <c r="K548" s="33"/>
      <c r="L548" s="33"/>
      <c r="M548" s="33"/>
      <c r="N548" s="33"/>
      <c r="O548" s="10" t="s">
        <v>69</v>
      </c>
      <c r="P548" s="33"/>
      <c r="Q548" s="33"/>
      <c r="R548" s="33"/>
      <c r="S548" s="33"/>
      <c r="T548" s="33"/>
      <c r="U548" s="33"/>
      <c r="V548" s="33"/>
      <c r="W548" s="33"/>
    </row>
    <row r="549">
      <c r="A549" s="9">
        <v>44479.0</v>
      </c>
      <c r="B549" s="10" t="s">
        <v>69</v>
      </c>
      <c r="C549" s="10" t="s">
        <v>76</v>
      </c>
      <c r="D549" s="10" t="s">
        <v>166</v>
      </c>
      <c r="E549" s="35">
        <v>200.0</v>
      </c>
      <c r="F549" s="10" t="s">
        <v>14</v>
      </c>
      <c r="G549" s="9">
        <v>44415.0</v>
      </c>
      <c r="H549" s="32">
        <f t="shared" si="1"/>
        <v>1</v>
      </c>
      <c r="I549" s="33"/>
      <c r="J549" s="33"/>
      <c r="K549" s="33"/>
      <c r="L549" s="33"/>
      <c r="M549" s="33"/>
      <c r="N549" s="33"/>
      <c r="O549" s="10" t="s">
        <v>69</v>
      </c>
      <c r="P549" s="33"/>
      <c r="Q549" s="33"/>
      <c r="R549" s="33"/>
      <c r="S549" s="33"/>
      <c r="T549" s="33"/>
      <c r="U549" s="33"/>
      <c r="V549" s="33"/>
      <c r="W549" s="33"/>
    </row>
    <row r="550">
      <c r="A550" s="9">
        <v>44480.0</v>
      </c>
      <c r="B550" s="10" t="s">
        <v>69</v>
      </c>
      <c r="C550" s="10" t="s">
        <v>79</v>
      </c>
      <c r="D550" s="10" t="s">
        <v>166</v>
      </c>
      <c r="E550" s="35">
        <v>200.0</v>
      </c>
      <c r="F550" s="10" t="s">
        <v>14</v>
      </c>
      <c r="G550" s="9">
        <v>44415.0</v>
      </c>
      <c r="H550" s="32">
        <f t="shared" si="1"/>
        <v>2</v>
      </c>
      <c r="I550" s="33"/>
      <c r="J550" s="33"/>
      <c r="K550" s="33"/>
      <c r="L550" s="33"/>
      <c r="M550" s="33"/>
      <c r="N550" s="33"/>
      <c r="O550" s="10" t="s">
        <v>69</v>
      </c>
      <c r="P550" s="33"/>
      <c r="Q550" s="33"/>
      <c r="R550" s="33"/>
      <c r="S550" s="33"/>
      <c r="T550" s="33"/>
      <c r="U550" s="33"/>
      <c r="V550" s="33"/>
      <c r="W550" s="33"/>
    </row>
    <row r="551">
      <c r="A551" s="9">
        <v>44481.0</v>
      </c>
      <c r="B551" s="10" t="s">
        <v>69</v>
      </c>
      <c r="C551" s="10" t="s">
        <v>81</v>
      </c>
      <c r="D551" s="10" t="s">
        <v>166</v>
      </c>
      <c r="E551" s="35">
        <v>200.0</v>
      </c>
      <c r="F551" s="10" t="s">
        <v>14</v>
      </c>
      <c r="G551" s="9">
        <v>44415.0</v>
      </c>
      <c r="H551" s="32">
        <f t="shared" si="1"/>
        <v>3</v>
      </c>
      <c r="I551" s="33"/>
      <c r="J551" s="33"/>
      <c r="K551" s="33"/>
      <c r="L551" s="33"/>
      <c r="M551" s="33"/>
      <c r="N551" s="33"/>
      <c r="O551" s="10" t="s">
        <v>69</v>
      </c>
      <c r="P551" s="33"/>
      <c r="Q551" s="33"/>
      <c r="R551" s="33"/>
      <c r="S551" s="33"/>
      <c r="T551" s="33"/>
      <c r="U551" s="33"/>
      <c r="V551" s="33"/>
      <c r="W551" s="33"/>
    </row>
    <row r="552">
      <c r="A552" s="9">
        <v>44482.0</v>
      </c>
      <c r="B552" s="10" t="s">
        <v>69</v>
      </c>
      <c r="C552" s="10" t="s">
        <v>82</v>
      </c>
      <c r="D552" s="10" t="s">
        <v>150</v>
      </c>
      <c r="E552" s="35">
        <v>230.0</v>
      </c>
      <c r="F552" s="10" t="s">
        <v>21</v>
      </c>
      <c r="G552" s="9">
        <v>44415.0</v>
      </c>
      <c r="H552" s="32">
        <f t="shared" si="1"/>
        <v>4</v>
      </c>
      <c r="I552" s="33"/>
      <c r="J552" s="33"/>
      <c r="K552" s="33"/>
      <c r="L552" s="33"/>
      <c r="M552" s="33"/>
      <c r="N552" s="33"/>
      <c r="O552" s="10" t="s">
        <v>69</v>
      </c>
      <c r="P552" s="33"/>
      <c r="Q552" s="33"/>
      <c r="R552" s="33"/>
      <c r="S552" s="33"/>
      <c r="T552" s="33"/>
      <c r="U552" s="33"/>
      <c r="V552" s="33"/>
      <c r="W552" s="33"/>
    </row>
    <row r="553">
      <c r="A553" s="9">
        <v>44483.0</v>
      </c>
      <c r="B553" s="10" t="s">
        <v>69</v>
      </c>
      <c r="C553" s="10" t="s">
        <v>83</v>
      </c>
      <c r="D553" s="10" t="s">
        <v>150</v>
      </c>
      <c r="E553" s="35">
        <v>230.0</v>
      </c>
      <c r="F553" s="10" t="s">
        <v>21</v>
      </c>
      <c r="G553" s="9">
        <v>44415.0</v>
      </c>
      <c r="H553" s="32">
        <f t="shared" si="1"/>
        <v>5</v>
      </c>
      <c r="I553" s="33"/>
      <c r="J553" s="33"/>
      <c r="K553" s="33"/>
      <c r="L553" s="33"/>
      <c r="M553" s="33"/>
      <c r="N553" s="33"/>
      <c r="O553" s="10" t="s">
        <v>69</v>
      </c>
      <c r="P553" s="33"/>
      <c r="Q553" s="33"/>
      <c r="R553" s="33"/>
      <c r="S553" s="33"/>
      <c r="T553" s="33"/>
      <c r="U553" s="33"/>
      <c r="V553" s="33"/>
      <c r="W553" s="33"/>
    </row>
    <row r="554">
      <c r="A554" s="9">
        <v>44484.0</v>
      </c>
      <c r="B554" s="10" t="s">
        <v>69</v>
      </c>
      <c r="C554" s="10" t="s">
        <v>84</v>
      </c>
      <c r="D554" s="10" t="s">
        <v>159</v>
      </c>
      <c r="E554" s="35">
        <v>90.0</v>
      </c>
      <c r="F554" s="10" t="s">
        <v>160</v>
      </c>
      <c r="G554" s="9">
        <v>44415.0</v>
      </c>
      <c r="H554" s="32">
        <f t="shared" si="1"/>
        <v>6</v>
      </c>
      <c r="I554" s="33"/>
      <c r="J554" s="33"/>
      <c r="K554" s="33"/>
      <c r="L554" s="33"/>
      <c r="M554" s="33"/>
      <c r="N554" s="33"/>
      <c r="O554" s="10" t="s">
        <v>69</v>
      </c>
      <c r="P554" s="33"/>
      <c r="Q554" s="33"/>
      <c r="R554" s="33"/>
      <c r="S554" s="33"/>
      <c r="T554" s="33"/>
      <c r="U554" s="33"/>
      <c r="V554" s="33"/>
      <c r="W554" s="33"/>
    </row>
    <row r="555">
      <c r="A555" s="9">
        <v>44485.0</v>
      </c>
      <c r="B555" s="10" t="s">
        <v>69</v>
      </c>
      <c r="C555" s="10" t="s">
        <v>85</v>
      </c>
      <c r="D555" s="10" t="s">
        <v>158</v>
      </c>
      <c r="E555" s="35">
        <v>200.0</v>
      </c>
      <c r="F555" s="10" t="s">
        <v>14</v>
      </c>
      <c r="G555" s="9">
        <v>44415.0</v>
      </c>
      <c r="H555" s="32">
        <f t="shared" si="1"/>
        <v>7</v>
      </c>
      <c r="I555" s="33"/>
      <c r="J555" s="33"/>
      <c r="K555" s="33"/>
      <c r="L555" s="33"/>
      <c r="M555" s="33"/>
      <c r="N555" s="33"/>
      <c r="O555" s="10" t="s">
        <v>69</v>
      </c>
      <c r="P555" s="33"/>
      <c r="Q555" s="33"/>
      <c r="R555" s="33"/>
      <c r="S555" s="33"/>
      <c r="T555" s="33"/>
      <c r="U555" s="33"/>
      <c r="V555" s="33"/>
      <c r="W555" s="33"/>
    </row>
    <row r="556">
      <c r="A556" s="9">
        <v>44486.0</v>
      </c>
      <c r="B556" s="10" t="s">
        <v>69</v>
      </c>
      <c r="C556" s="10" t="s">
        <v>86</v>
      </c>
      <c r="D556" s="10" t="s">
        <v>159</v>
      </c>
      <c r="E556" s="35">
        <v>90.0</v>
      </c>
      <c r="F556" s="10" t="s">
        <v>160</v>
      </c>
      <c r="G556" s="9">
        <v>44415.0</v>
      </c>
      <c r="H556" s="32">
        <f t="shared" si="1"/>
        <v>1</v>
      </c>
      <c r="I556" s="33"/>
      <c r="J556" s="33"/>
      <c r="K556" s="33"/>
      <c r="L556" s="33"/>
      <c r="M556" s="33"/>
      <c r="N556" s="33"/>
      <c r="O556" s="10" t="s">
        <v>69</v>
      </c>
      <c r="P556" s="33"/>
      <c r="Q556" s="33"/>
      <c r="R556" s="33"/>
      <c r="S556" s="33"/>
      <c r="T556" s="33"/>
      <c r="U556" s="33"/>
      <c r="V556" s="33"/>
      <c r="W556" s="33"/>
    </row>
    <row r="557">
      <c r="A557" s="9">
        <v>44487.0</v>
      </c>
      <c r="B557" s="10" t="s">
        <v>69</v>
      </c>
      <c r="C557" s="10" t="s">
        <v>87</v>
      </c>
      <c r="D557" s="10" t="s">
        <v>150</v>
      </c>
      <c r="E557" s="35">
        <v>230.0</v>
      </c>
      <c r="F557" s="10" t="s">
        <v>21</v>
      </c>
      <c r="G557" s="9">
        <v>44415.0</v>
      </c>
      <c r="H557" s="32">
        <f t="shared" si="1"/>
        <v>2</v>
      </c>
      <c r="I557" s="33"/>
      <c r="J557" s="33"/>
      <c r="K557" s="33"/>
      <c r="L557" s="33"/>
      <c r="M557" s="33"/>
      <c r="N557" s="33"/>
      <c r="O557" s="10" t="s">
        <v>69</v>
      </c>
      <c r="P557" s="33"/>
      <c r="Q557" s="33"/>
      <c r="R557" s="33"/>
      <c r="S557" s="33"/>
      <c r="T557" s="33"/>
      <c r="U557" s="33"/>
      <c r="V557" s="33"/>
      <c r="W557" s="33"/>
    </row>
    <row r="558">
      <c r="A558" s="9">
        <v>44488.0</v>
      </c>
      <c r="B558" s="10" t="s">
        <v>69</v>
      </c>
      <c r="C558" s="10" t="s">
        <v>89</v>
      </c>
      <c r="D558" s="10" t="s">
        <v>156</v>
      </c>
      <c r="E558" s="35">
        <v>120.0</v>
      </c>
      <c r="F558" s="10" t="s">
        <v>21</v>
      </c>
      <c r="G558" s="9">
        <v>44415.0</v>
      </c>
      <c r="H558" s="32">
        <f t="shared" si="1"/>
        <v>3</v>
      </c>
      <c r="I558" s="33"/>
      <c r="J558" s="33"/>
      <c r="K558" s="33"/>
      <c r="L558" s="33"/>
      <c r="M558" s="33"/>
      <c r="N558" s="33"/>
      <c r="O558" s="10" t="s">
        <v>69</v>
      </c>
      <c r="P558" s="33"/>
      <c r="Q558" s="33"/>
      <c r="R558" s="33"/>
      <c r="S558" s="33"/>
      <c r="T558" s="33"/>
      <c r="U558" s="33"/>
      <c r="V558" s="33"/>
      <c r="W558" s="33"/>
    </row>
    <row r="559">
      <c r="A559" s="9">
        <v>44489.0</v>
      </c>
      <c r="B559" s="10" t="s">
        <v>69</v>
      </c>
      <c r="C559" s="10" t="s">
        <v>91</v>
      </c>
      <c r="D559" s="10" t="s">
        <v>158</v>
      </c>
      <c r="E559" s="35">
        <v>200.0</v>
      </c>
      <c r="F559" s="10" t="s">
        <v>14</v>
      </c>
      <c r="G559" s="9">
        <v>44415.0</v>
      </c>
      <c r="H559" s="32">
        <f t="shared" si="1"/>
        <v>4</v>
      </c>
      <c r="I559" s="33"/>
      <c r="J559" s="33"/>
      <c r="K559" s="33"/>
      <c r="L559" s="33"/>
      <c r="M559" s="33"/>
      <c r="N559" s="33"/>
      <c r="O559" s="10" t="s">
        <v>69</v>
      </c>
      <c r="P559" s="33"/>
      <c r="Q559" s="33"/>
      <c r="R559" s="33"/>
      <c r="S559" s="33"/>
      <c r="T559" s="33"/>
      <c r="U559" s="33"/>
      <c r="V559" s="33"/>
      <c r="W559" s="33"/>
    </row>
    <row r="560">
      <c r="A560" s="9">
        <v>44490.0</v>
      </c>
      <c r="B560" s="10" t="s">
        <v>9</v>
      </c>
      <c r="C560" s="10" t="s">
        <v>231</v>
      </c>
      <c r="D560" s="10" t="s">
        <v>158</v>
      </c>
      <c r="E560" s="35">
        <v>200.0</v>
      </c>
      <c r="F560" s="10" t="s">
        <v>14</v>
      </c>
      <c r="G560" s="9">
        <v>44416.0</v>
      </c>
      <c r="H560" s="32">
        <f t="shared" si="1"/>
        <v>5</v>
      </c>
      <c r="I560" s="33"/>
      <c r="J560" s="33"/>
      <c r="K560" s="33"/>
      <c r="L560" s="33"/>
      <c r="M560" s="33"/>
      <c r="N560" s="33"/>
      <c r="O560" s="10" t="s">
        <v>9</v>
      </c>
      <c r="P560" s="33"/>
      <c r="Q560" s="33"/>
      <c r="R560" s="33"/>
      <c r="S560" s="33"/>
      <c r="T560" s="33"/>
      <c r="U560" s="33"/>
      <c r="V560" s="33"/>
      <c r="W560" s="33"/>
    </row>
    <row r="561">
      <c r="A561" s="9">
        <v>44491.0</v>
      </c>
      <c r="B561" s="10" t="s">
        <v>9</v>
      </c>
      <c r="C561" s="16">
        <v>4.0E47</v>
      </c>
      <c r="D561" s="10" t="s">
        <v>158</v>
      </c>
      <c r="E561" s="35">
        <v>200.0</v>
      </c>
      <c r="F561" s="10" t="s">
        <v>14</v>
      </c>
      <c r="G561" s="9">
        <v>44416.0</v>
      </c>
      <c r="H561" s="32">
        <f t="shared" si="1"/>
        <v>6</v>
      </c>
      <c r="I561" s="33"/>
      <c r="J561" s="33"/>
      <c r="K561" s="33"/>
      <c r="L561" s="33"/>
      <c r="M561" s="33"/>
      <c r="N561" s="33"/>
      <c r="O561" s="10" t="s">
        <v>9</v>
      </c>
      <c r="P561" s="33"/>
      <c r="Q561" s="33"/>
      <c r="R561" s="33"/>
      <c r="S561" s="33"/>
      <c r="T561" s="33"/>
      <c r="U561" s="33"/>
      <c r="V561" s="33"/>
      <c r="W561" s="33"/>
    </row>
    <row r="562">
      <c r="A562" s="9">
        <v>44492.0</v>
      </c>
      <c r="B562" s="10" t="s">
        <v>9</v>
      </c>
      <c r="C562" s="16">
        <v>4.0E47</v>
      </c>
      <c r="D562" s="10" t="s">
        <v>159</v>
      </c>
      <c r="E562" s="35">
        <v>90.0</v>
      </c>
      <c r="F562" s="10" t="s">
        <v>160</v>
      </c>
      <c r="G562" s="9">
        <v>44416.0</v>
      </c>
      <c r="H562" s="32">
        <f t="shared" si="1"/>
        <v>7</v>
      </c>
      <c r="I562" s="33"/>
      <c r="J562" s="33"/>
      <c r="K562" s="33"/>
      <c r="L562" s="33"/>
      <c r="M562" s="33"/>
      <c r="N562" s="33"/>
      <c r="O562" s="10" t="s">
        <v>9</v>
      </c>
      <c r="P562" s="33"/>
      <c r="Q562" s="33"/>
      <c r="R562" s="33"/>
      <c r="S562" s="33"/>
      <c r="T562" s="33"/>
      <c r="U562" s="33"/>
      <c r="V562" s="33"/>
      <c r="W562" s="33"/>
    </row>
    <row r="563">
      <c r="A563" s="9">
        <v>44493.0</v>
      </c>
      <c r="B563" s="10" t="s">
        <v>9</v>
      </c>
      <c r="C563" s="10" t="s">
        <v>232</v>
      </c>
      <c r="D563" s="10" t="s">
        <v>150</v>
      </c>
      <c r="E563" s="35">
        <v>230.0</v>
      </c>
      <c r="F563" s="10" t="s">
        <v>21</v>
      </c>
      <c r="G563" s="9">
        <v>44416.0</v>
      </c>
      <c r="H563" s="32">
        <f t="shared" si="1"/>
        <v>1</v>
      </c>
      <c r="I563" s="33"/>
      <c r="J563" s="33"/>
      <c r="K563" s="33"/>
      <c r="L563" s="33"/>
      <c r="M563" s="33"/>
      <c r="N563" s="33"/>
      <c r="O563" s="10" t="s">
        <v>9</v>
      </c>
      <c r="P563" s="33"/>
      <c r="Q563" s="33"/>
      <c r="R563" s="33"/>
      <c r="S563" s="33"/>
      <c r="T563" s="33"/>
      <c r="U563" s="33"/>
      <c r="V563" s="33"/>
      <c r="W563" s="33"/>
    </row>
    <row r="564">
      <c r="A564" s="9">
        <v>44494.0</v>
      </c>
      <c r="B564" s="10" t="s">
        <v>9</v>
      </c>
      <c r="C564" s="10" t="s">
        <v>233</v>
      </c>
      <c r="D564" s="10" t="s">
        <v>159</v>
      </c>
      <c r="E564" s="35">
        <v>90.0</v>
      </c>
      <c r="F564" s="10" t="s">
        <v>160</v>
      </c>
      <c r="G564" s="9">
        <v>44416.0</v>
      </c>
      <c r="H564" s="32">
        <f t="shared" si="1"/>
        <v>2</v>
      </c>
      <c r="I564" s="33"/>
      <c r="J564" s="33"/>
      <c r="K564" s="33"/>
      <c r="L564" s="33"/>
      <c r="M564" s="33"/>
      <c r="N564" s="33"/>
      <c r="O564" s="10" t="s">
        <v>9</v>
      </c>
      <c r="P564" s="33"/>
      <c r="Q564" s="33"/>
      <c r="R564" s="33"/>
      <c r="S564" s="33"/>
      <c r="T564" s="33"/>
      <c r="U564" s="33"/>
      <c r="V564" s="33"/>
      <c r="W564" s="33"/>
    </row>
    <row r="565">
      <c r="A565" s="9">
        <v>44495.0</v>
      </c>
      <c r="B565" s="10" t="s">
        <v>9</v>
      </c>
      <c r="C565" s="10" t="s">
        <v>151</v>
      </c>
      <c r="D565" s="10" t="s">
        <v>152</v>
      </c>
      <c r="E565" s="35">
        <v>250.0</v>
      </c>
      <c r="F565" s="10" t="s">
        <v>21</v>
      </c>
      <c r="G565" s="9">
        <v>44416.0</v>
      </c>
      <c r="H565" s="32">
        <f t="shared" si="1"/>
        <v>3</v>
      </c>
      <c r="I565" s="33"/>
      <c r="J565" s="33"/>
      <c r="K565" s="33"/>
      <c r="L565" s="33"/>
      <c r="M565" s="33"/>
      <c r="N565" s="33"/>
      <c r="O565" s="10" t="s">
        <v>9</v>
      </c>
      <c r="P565" s="33"/>
      <c r="Q565" s="33"/>
      <c r="R565" s="33"/>
      <c r="S565" s="33"/>
      <c r="T565" s="33"/>
      <c r="U565" s="33"/>
      <c r="V565" s="33"/>
      <c r="W565" s="33"/>
    </row>
    <row r="566">
      <c r="A566" s="9">
        <v>44496.0</v>
      </c>
      <c r="B566" s="10" t="s">
        <v>9</v>
      </c>
      <c r="C566" s="10" t="s">
        <v>234</v>
      </c>
      <c r="D566" s="10" t="s">
        <v>158</v>
      </c>
      <c r="E566" s="35">
        <v>200.0</v>
      </c>
      <c r="F566" s="10" t="s">
        <v>14</v>
      </c>
      <c r="G566" s="9">
        <v>44416.0</v>
      </c>
      <c r="H566" s="32">
        <f t="shared" si="1"/>
        <v>4</v>
      </c>
      <c r="I566" s="33"/>
      <c r="J566" s="33"/>
      <c r="K566" s="33"/>
      <c r="L566" s="33"/>
      <c r="M566" s="33"/>
      <c r="N566" s="33"/>
      <c r="O566" s="10" t="s">
        <v>9</v>
      </c>
      <c r="P566" s="33"/>
      <c r="Q566" s="33"/>
      <c r="R566" s="33"/>
      <c r="S566" s="33"/>
      <c r="T566" s="33"/>
      <c r="U566" s="33"/>
      <c r="V566" s="33"/>
      <c r="W566" s="33"/>
    </row>
    <row r="567">
      <c r="A567" s="9">
        <v>44497.0</v>
      </c>
      <c r="B567" s="10" t="s">
        <v>23</v>
      </c>
      <c r="C567" s="10" t="s">
        <v>235</v>
      </c>
      <c r="D567" s="10" t="s">
        <v>153</v>
      </c>
      <c r="E567" s="35">
        <v>220.0</v>
      </c>
      <c r="F567" s="10" t="s">
        <v>12</v>
      </c>
      <c r="G567" s="9">
        <v>44416.0</v>
      </c>
      <c r="H567" s="32">
        <f t="shared" si="1"/>
        <v>5</v>
      </c>
      <c r="I567" s="33"/>
      <c r="J567" s="33"/>
      <c r="K567" s="33"/>
      <c r="L567" s="33"/>
      <c r="M567" s="33"/>
      <c r="N567" s="33"/>
      <c r="O567" s="10" t="s">
        <v>23</v>
      </c>
      <c r="P567" s="33"/>
      <c r="Q567" s="33"/>
      <c r="R567" s="33"/>
      <c r="S567" s="33"/>
      <c r="T567" s="33"/>
      <c r="U567" s="33"/>
      <c r="V567" s="33"/>
      <c r="W567" s="33"/>
    </row>
    <row r="568">
      <c r="A568" s="9">
        <v>44498.0</v>
      </c>
      <c r="B568" s="10" t="s">
        <v>23</v>
      </c>
      <c r="C568" s="10" t="s">
        <v>24</v>
      </c>
      <c r="D568" s="10" t="s">
        <v>166</v>
      </c>
      <c r="E568" s="35">
        <v>200.0</v>
      </c>
      <c r="F568" s="10" t="s">
        <v>14</v>
      </c>
      <c r="G568" s="9">
        <v>44416.0</v>
      </c>
      <c r="H568" s="32">
        <f t="shared" si="1"/>
        <v>6</v>
      </c>
      <c r="I568" s="33"/>
      <c r="J568" s="33"/>
      <c r="K568" s="33"/>
      <c r="L568" s="33"/>
      <c r="M568" s="33"/>
      <c r="N568" s="33"/>
      <c r="O568" s="10" t="s">
        <v>23</v>
      </c>
      <c r="P568" s="33"/>
      <c r="Q568" s="33"/>
      <c r="R568" s="33"/>
      <c r="S568" s="33"/>
      <c r="T568" s="33"/>
      <c r="U568" s="33"/>
      <c r="V568" s="33"/>
      <c r="W568" s="33"/>
    </row>
    <row r="569">
      <c r="A569" s="9">
        <v>44499.0</v>
      </c>
      <c r="B569" s="10" t="s">
        <v>23</v>
      </c>
      <c r="C569" s="10" t="s">
        <v>25</v>
      </c>
      <c r="D569" s="10" t="s">
        <v>159</v>
      </c>
      <c r="E569" s="35">
        <v>90.0</v>
      </c>
      <c r="F569" s="10" t="s">
        <v>160</v>
      </c>
      <c r="G569" s="9">
        <v>44416.0</v>
      </c>
      <c r="H569" s="32">
        <f t="shared" si="1"/>
        <v>7</v>
      </c>
      <c r="I569" s="33"/>
      <c r="J569" s="33"/>
      <c r="K569" s="33"/>
      <c r="L569" s="33"/>
      <c r="M569" s="33"/>
      <c r="N569" s="33"/>
      <c r="O569" s="10" t="s">
        <v>23</v>
      </c>
      <c r="P569" s="33"/>
      <c r="Q569" s="33"/>
      <c r="R569" s="33"/>
      <c r="S569" s="33"/>
      <c r="T569" s="33"/>
      <c r="U569" s="33"/>
      <c r="V569" s="33"/>
      <c r="W569" s="33"/>
    </row>
    <row r="570">
      <c r="A570" s="9">
        <v>44500.0</v>
      </c>
      <c r="B570" s="10" t="s">
        <v>23</v>
      </c>
      <c r="C570" s="10" t="s">
        <v>200</v>
      </c>
      <c r="D570" s="10" t="s">
        <v>159</v>
      </c>
      <c r="E570" s="35">
        <v>90.0</v>
      </c>
      <c r="F570" s="10" t="s">
        <v>160</v>
      </c>
      <c r="G570" s="9">
        <v>44416.0</v>
      </c>
      <c r="H570" s="32">
        <f t="shared" si="1"/>
        <v>1</v>
      </c>
      <c r="I570" s="33"/>
      <c r="J570" s="33"/>
      <c r="K570" s="33"/>
      <c r="L570" s="33"/>
      <c r="M570" s="33"/>
      <c r="N570" s="33"/>
      <c r="O570" s="10" t="s">
        <v>23</v>
      </c>
      <c r="P570" s="33"/>
      <c r="Q570" s="33"/>
      <c r="R570" s="33"/>
      <c r="S570" s="33"/>
      <c r="T570" s="33"/>
      <c r="U570" s="33"/>
      <c r="V570" s="33"/>
      <c r="W570" s="33"/>
    </row>
    <row r="571">
      <c r="A571" s="9">
        <v>44501.0</v>
      </c>
      <c r="B571" s="10" t="s">
        <v>23</v>
      </c>
      <c r="C571" s="10" t="s">
        <v>26</v>
      </c>
      <c r="D571" s="10" t="s">
        <v>156</v>
      </c>
      <c r="E571" s="35">
        <v>120.0</v>
      </c>
      <c r="F571" s="10" t="s">
        <v>21</v>
      </c>
      <c r="G571" s="9">
        <v>44416.0</v>
      </c>
      <c r="H571" s="32">
        <f t="shared" si="1"/>
        <v>2</v>
      </c>
      <c r="I571" s="33"/>
      <c r="J571" s="33"/>
      <c r="K571" s="33"/>
      <c r="L571" s="33"/>
      <c r="M571" s="33"/>
      <c r="N571" s="33"/>
      <c r="O571" s="10" t="s">
        <v>23</v>
      </c>
      <c r="P571" s="33"/>
      <c r="Q571" s="33"/>
      <c r="R571" s="33"/>
      <c r="S571" s="33"/>
      <c r="T571" s="33"/>
      <c r="U571" s="33"/>
      <c r="V571" s="33"/>
      <c r="W571" s="33"/>
    </row>
    <row r="572">
      <c r="A572" s="9">
        <v>44502.0</v>
      </c>
      <c r="B572" s="10" t="s">
        <v>23</v>
      </c>
      <c r="C572" s="10" t="s">
        <v>157</v>
      </c>
      <c r="D572" s="10" t="s">
        <v>159</v>
      </c>
      <c r="E572" s="35">
        <v>90.0</v>
      </c>
      <c r="F572" s="10" t="s">
        <v>160</v>
      </c>
      <c r="G572" s="9">
        <v>44416.0</v>
      </c>
      <c r="H572" s="32">
        <f t="shared" si="1"/>
        <v>3</v>
      </c>
      <c r="I572" s="33"/>
      <c r="J572" s="33"/>
      <c r="K572" s="33"/>
      <c r="L572" s="33"/>
      <c r="M572" s="33"/>
      <c r="N572" s="33"/>
      <c r="O572" s="10" t="s">
        <v>23</v>
      </c>
      <c r="P572" s="33"/>
      <c r="Q572" s="33"/>
      <c r="R572" s="33"/>
      <c r="S572" s="33"/>
      <c r="T572" s="33"/>
      <c r="U572" s="33"/>
      <c r="V572" s="33"/>
      <c r="W572" s="33"/>
    </row>
    <row r="573">
      <c r="A573" s="9">
        <v>44503.0</v>
      </c>
      <c r="B573" s="10" t="s">
        <v>23</v>
      </c>
      <c r="C573" s="16">
        <v>7.0E45</v>
      </c>
      <c r="D573" s="10" t="s">
        <v>158</v>
      </c>
      <c r="E573" s="35">
        <v>200.0</v>
      </c>
      <c r="F573" s="10" t="s">
        <v>14</v>
      </c>
      <c r="G573" s="9">
        <v>44416.0</v>
      </c>
      <c r="H573" s="32">
        <f t="shared" si="1"/>
        <v>4</v>
      </c>
      <c r="I573" s="33"/>
      <c r="J573" s="33"/>
      <c r="K573" s="33"/>
      <c r="L573" s="33"/>
      <c r="M573" s="33"/>
      <c r="N573" s="33"/>
      <c r="O573" s="10" t="s">
        <v>23</v>
      </c>
      <c r="P573" s="33"/>
      <c r="Q573" s="33"/>
      <c r="R573" s="33"/>
      <c r="S573" s="33"/>
      <c r="T573" s="33"/>
      <c r="U573" s="33"/>
      <c r="V573" s="33"/>
      <c r="W573" s="33"/>
    </row>
    <row r="574">
      <c r="A574" s="9">
        <v>44504.0</v>
      </c>
      <c r="B574" s="10" t="s">
        <v>23</v>
      </c>
      <c r="C574" s="10" t="s">
        <v>94</v>
      </c>
      <c r="D574" s="10" t="s">
        <v>161</v>
      </c>
      <c r="E574" s="35">
        <v>240.0</v>
      </c>
      <c r="F574" s="10" t="s">
        <v>21</v>
      </c>
      <c r="G574" s="9">
        <v>44416.0</v>
      </c>
      <c r="H574" s="32">
        <f t="shared" si="1"/>
        <v>5</v>
      </c>
      <c r="I574" s="33"/>
      <c r="J574" s="33"/>
      <c r="K574" s="33"/>
      <c r="L574" s="33"/>
      <c r="M574" s="33"/>
      <c r="N574" s="33"/>
      <c r="O574" s="10" t="s">
        <v>23</v>
      </c>
      <c r="P574" s="33"/>
      <c r="Q574" s="33"/>
      <c r="R574" s="33"/>
      <c r="S574" s="33"/>
      <c r="T574" s="33"/>
      <c r="U574" s="33"/>
      <c r="V574" s="33"/>
      <c r="W574" s="33"/>
    </row>
    <row r="575">
      <c r="A575" s="9">
        <v>44505.0</v>
      </c>
      <c r="B575" s="10" t="s">
        <v>23</v>
      </c>
      <c r="C575" s="10" t="s">
        <v>33</v>
      </c>
      <c r="D575" s="10" t="s">
        <v>153</v>
      </c>
      <c r="E575" s="35">
        <v>220.0</v>
      </c>
      <c r="F575" s="10" t="s">
        <v>12</v>
      </c>
      <c r="G575" s="9">
        <v>44416.0</v>
      </c>
      <c r="H575" s="32">
        <f t="shared" si="1"/>
        <v>6</v>
      </c>
      <c r="I575" s="33"/>
      <c r="J575" s="33"/>
      <c r="K575" s="33"/>
      <c r="L575" s="33"/>
      <c r="M575" s="33"/>
      <c r="N575" s="33"/>
      <c r="O575" s="10" t="s">
        <v>23</v>
      </c>
      <c r="P575" s="33"/>
      <c r="Q575" s="33"/>
      <c r="R575" s="33"/>
      <c r="S575" s="33"/>
      <c r="T575" s="33"/>
      <c r="U575" s="33"/>
      <c r="V575" s="33"/>
      <c r="W575" s="33"/>
    </row>
    <row r="576">
      <c r="A576" s="9">
        <v>44506.0</v>
      </c>
      <c r="B576" s="10" t="s">
        <v>23</v>
      </c>
      <c r="C576" s="10">
        <v>8240.0</v>
      </c>
      <c r="D576" s="10" t="s">
        <v>159</v>
      </c>
      <c r="E576" s="35">
        <v>90.0</v>
      </c>
      <c r="F576" s="10" t="s">
        <v>160</v>
      </c>
      <c r="G576" s="9">
        <v>44416.0</v>
      </c>
      <c r="H576" s="32">
        <f t="shared" si="1"/>
        <v>7</v>
      </c>
      <c r="I576" s="33"/>
      <c r="J576" s="33"/>
      <c r="K576" s="33"/>
      <c r="L576" s="33"/>
      <c r="M576" s="33"/>
      <c r="N576" s="33"/>
      <c r="O576" s="10" t="s">
        <v>23</v>
      </c>
      <c r="P576" s="33"/>
      <c r="Q576" s="33"/>
      <c r="R576" s="33"/>
      <c r="S576" s="33"/>
      <c r="T576" s="33"/>
      <c r="U576" s="33"/>
      <c r="V576" s="33"/>
      <c r="W576" s="33"/>
    </row>
    <row r="577">
      <c r="A577" s="9">
        <v>44507.0</v>
      </c>
      <c r="B577" s="10" t="s">
        <v>23</v>
      </c>
      <c r="C577" s="10">
        <v>2440.0</v>
      </c>
      <c r="D577" s="10" t="s">
        <v>156</v>
      </c>
      <c r="E577" s="35">
        <v>120.0</v>
      </c>
      <c r="F577" s="10" t="s">
        <v>21</v>
      </c>
      <c r="G577" s="9">
        <v>44416.0</v>
      </c>
      <c r="H577" s="32">
        <f t="shared" si="1"/>
        <v>1</v>
      </c>
      <c r="I577" s="33"/>
      <c r="J577" s="33"/>
      <c r="K577" s="33"/>
      <c r="L577" s="33"/>
      <c r="M577" s="33"/>
      <c r="N577" s="33"/>
      <c r="O577" s="10" t="s">
        <v>23</v>
      </c>
      <c r="P577" s="33"/>
      <c r="Q577" s="33"/>
      <c r="R577" s="33"/>
      <c r="S577" s="33"/>
      <c r="T577" s="33"/>
      <c r="U577" s="33"/>
      <c r="V577" s="33"/>
      <c r="W577" s="33"/>
    </row>
    <row r="578">
      <c r="A578" s="9">
        <v>44508.0</v>
      </c>
      <c r="B578" s="10" t="s">
        <v>23</v>
      </c>
      <c r="C578" s="10" t="s">
        <v>37</v>
      </c>
      <c r="D578" s="10" t="s">
        <v>156</v>
      </c>
      <c r="E578" s="35">
        <v>120.0</v>
      </c>
      <c r="F578" s="10" t="s">
        <v>21</v>
      </c>
      <c r="G578" s="9">
        <v>44416.0</v>
      </c>
      <c r="H578" s="32">
        <f t="shared" si="1"/>
        <v>2</v>
      </c>
      <c r="I578" s="33"/>
      <c r="J578" s="33"/>
      <c r="K578" s="33"/>
      <c r="L578" s="33"/>
      <c r="M578" s="33"/>
      <c r="N578" s="33"/>
      <c r="O578" s="10" t="s">
        <v>23</v>
      </c>
      <c r="P578" s="33"/>
      <c r="Q578" s="33"/>
      <c r="R578" s="33"/>
      <c r="S578" s="33"/>
      <c r="T578" s="33"/>
      <c r="U578" s="33"/>
      <c r="V578" s="33"/>
      <c r="W578" s="33"/>
    </row>
    <row r="579">
      <c r="A579" s="9">
        <v>44509.0</v>
      </c>
      <c r="B579" s="10" t="s">
        <v>23</v>
      </c>
      <c r="C579" s="10" t="s">
        <v>39</v>
      </c>
      <c r="D579" s="10" t="s">
        <v>150</v>
      </c>
      <c r="E579" s="35">
        <v>230.0</v>
      </c>
      <c r="F579" s="10" t="s">
        <v>21</v>
      </c>
      <c r="G579" s="9">
        <v>44416.0</v>
      </c>
      <c r="H579" s="32">
        <f t="shared" si="1"/>
        <v>3</v>
      </c>
      <c r="I579" s="33"/>
      <c r="J579" s="33"/>
      <c r="K579" s="33"/>
      <c r="L579" s="33"/>
      <c r="M579" s="33"/>
      <c r="N579" s="33"/>
      <c r="O579" s="10" t="s">
        <v>23</v>
      </c>
      <c r="P579" s="33"/>
      <c r="Q579" s="33"/>
      <c r="R579" s="33"/>
      <c r="S579" s="33"/>
      <c r="T579" s="33"/>
      <c r="U579" s="33"/>
      <c r="V579" s="33"/>
      <c r="W579" s="33"/>
    </row>
    <row r="580">
      <c r="A580" s="9">
        <v>44510.0</v>
      </c>
      <c r="B580" s="10" t="s">
        <v>23</v>
      </c>
      <c r="C580" s="10" t="s">
        <v>236</v>
      </c>
      <c r="D580" s="10" t="s">
        <v>156</v>
      </c>
      <c r="E580" s="35">
        <v>120.0</v>
      </c>
      <c r="F580" s="10" t="s">
        <v>21</v>
      </c>
      <c r="G580" s="9">
        <v>44416.0</v>
      </c>
      <c r="H580" s="32">
        <f t="shared" si="1"/>
        <v>4</v>
      </c>
      <c r="I580" s="33"/>
      <c r="J580" s="33"/>
      <c r="K580" s="33"/>
      <c r="L580" s="33"/>
      <c r="M580" s="33"/>
      <c r="N580" s="33"/>
      <c r="O580" s="10" t="s">
        <v>23</v>
      </c>
      <c r="P580" s="33"/>
      <c r="Q580" s="33"/>
      <c r="R580" s="33"/>
      <c r="S580" s="33"/>
      <c r="T580" s="33"/>
      <c r="U580" s="33"/>
      <c r="V580" s="33"/>
      <c r="W580" s="33"/>
    </row>
    <row r="581">
      <c r="A581" s="9">
        <v>44511.0</v>
      </c>
      <c r="B581" s="10" t="s">
        <v>23</v>
      </c>
      <c r="C581" s="10" t="s">
        <v>96</v>
      </c>
      <c r="D581" s="10" t="s">
        <v>166</v>
      </c>
      <c r="E581" s="35">
        <v>200.0</v>
      </c>
      <c r="F581" s="10" t="s">
        <v>14</v>
      </c>
      <c r="G581" s="9">
        <v>44416.0</v>
      </c>
      <c r="H581" s="32">
        <f t="shared" si="1"/>
        <v>5</v>
      </c>
      <c r="I581" s="33"/>
      <c r="J581" s="33"/>
      <c r="K581" s="33"/>
      <c r="L581" s="33"/>
      <c r="M581" s="33"/>
      <c r="N581" s="33"/>
      <c r="O581" s="10" t="s">
        <v>23</v>
      </c>
      <c r="P581" s="33"/>
      <c r="Q581" s="33"/>
      <c r="R581" s="33"/>
      <c r="S581" s="33"/>
      <c r="T581" s="33"/>
      <c r="U581" s="33"/>
      <c r="V581" s="33"/>
      <c r="W581" s="33"/>
    </row>
    <row r="582">
      <c r="A582" s="9">
        <v>44512.0</v>
      </c>
      <c r="B582" s="10" t="s">
        <v>40</v>
      </c>
      <c r="C582" s="10" t="s">
        <v>41</v>
      </c>
      <c r="D582" s="10" t="s">
        <v>156</v>
      </c>
      <c r="E582" s="35">
        <v>120.0</v>
      </c>
      <c r="F582" s="10" t="s">
        <v>21</v>
      </c>
      <c r="G582" s="9">
        <v>44416.0</v>
      </c>
      <c r="H582" s="32">
        <f t="shared" si="1"/>
        <v>6</v>
      </c>
      <c r="I582" s="33"/>
      <c r="J582" s="33"/>
      <c r="K582" s="33"/>
      <c r="L582" s="33"/>
      <c r="M582" s="33"/>
      <c r="N582" s="33"/>
      <c r="O582" s="10" t="s">
        <v>40</v>
      </c>
      <c r="P582" s="33"/>
      <c r="Q582" s="33"/>
      <c r="R582" s="33"/>
      <c r="S582" s="33"/>
      <c r="T582" s="33"/>
      <c r="U582" s="33"/>
      <c r="V582" s="33"/>
      <c r="W582" s="33"/>
    </row>
    <row r="583">
      <c r="A583" s="9">
        <v>44513.0</v>
      </c>
      <c r="B583" s="10" t="s">
        <v>40</v>
      </c>
      <c r="C583" s="10" t="s">
        <v>41</v>
      </c>
      <c r="D583" s="10" t="s">
        <v>153</v>
      </c>
      <c r="E583" s="35">
        <v>220.0</v>
      </c>
      <c r="F583" s="10" t="s">
        <v>12</v>
      </c>
      <c r="G583" s="9">
        <v>44416.0</v>
      </c>
      <c r="H583" s="32">
        <f t="shared" si="1"/>
        <v>7</v>
      </c>
      <c r="I583" s="33"/>
      <c r="J583" s="33"/>
      <c r="K583" s="33"/>
      <c r="L583" s="33"/>
      <c r="M583" s="33"/>
      <c r="N583" s="33"/>
      <c r="O583" s="10" t="s">
        <v>40</v>
      </c>
      <c r="P583" s="33"/>
      <c r="Q583" s="33"/>
      <c r="R583" s="33"/>
      <c r="S583" s="33"/>
      <c r="T583" s="33"/>
      <c r="U583" s="33"/>
      <c r="V583" s="33"/>
      <c r="W583" s="33"/>
    </row>
    <row r="584">
      <c r="A584" s="9">
        <v>44514.0</v>
      </c>
      <c r="B584" s="10" t="s">
        <v>40</v>
      </c>
      <c r="C584" s="10" t="s">
        <v>167</v>
      </c>
      <c r="D584" s="10" t="s">
        <v>162</v>
      </c>
      <c r="E584" s="35">
        <v>130.0</v>
      </c>
      <c r="F584" s="10" t="s">
        <v>18</v>
      </c>
      <c r="G584" s="9">
        <v>44416.0</v>
      </c>
      <c r="H584" s="32">
        <f t="shared" si="1"/>
        <v>1</v>
      </c>
      <c r="I584" s="33"/>
      <c r="J584" s="33"/>
      <c r="K584" s="33"/>
      <c r="L584" s="33"/>
      <c r="M584" s="33"/>
      <c r="N584" s="33"/>
      <c r="O584" s="10" t="s">
        <v>40</v>
      </c>
      <c r="P584" s="33"/>
      <c r="Q584" s="33"/>
      <c r="R584" s="33"/>
      <c r="S584" s="33"/>
      <c r="T584" s="33"/>
      <c r="U584" s="33"/>
      <c r="V584" s="33"/>
      <c r="W584" s="33"/>
    </row>
    <row r="585">
      <c r="A585" s="9">
        <v>44515.0</v>
      </c>
      <c r="B585" s="10" t="s">
        <v>40</v>
      </c>
      <c r="C585" s="10" t="s">
        <v>168</v>
      </c>
      <c r="D585" s="10" t="s">
        <v>152</v>
      </c>
      <c r="E585" s="35">
        <v>250.0</v>
      </c>
      <c r="F585" s="10" t="s">
        <v>21</v>
      </c>
      <c r="G585" s="9">
        <v>44416.0</v>
      </c>
      <c r="H585" s="32">
        <f t="shared" si="1"/>
        <v>2</v>
      </c>
      <c r="I585" s="33"/>
      <c r="J585" s="33"/>
      <c r="K585" s="33"/>
      <c r="L585" s="33"/>
      <c r="M585" s="33"/>
      <c r="N585" s="33"/>
      <c r="O585" s="10" t="s">
        <v>40</v>
      </c>
      <c r="P585" s="33"/>
      <c r="Q585" s="33"/>
      <c r="R585" s="33"/>
      <c r="S585" s="33"/>
      <c r="T585" s="33"/>
      <c r="U585" s="33"/>
      <c r="V585" s="33"/>
      <c r="W585" s="33"/>
    </row>
    <row r="586">
      <c r="A586" s="9">
        <v>44516.0</v>
      </c>
      <c r="B586" s="10" t="s">
        <v>97</v>
      </c>
      <c r="C586" s="16">
        <v>1.0E46</v>
      </c>
      <c r="D586" s="10" t="s">
        <v>150</v>
      </c>
      <c r="E586" s="35">
        <v>230.0</v>
      </c>
      <c r="F586" s="10" t="s">
        <v>21</v>
      </c>
      <c r="G586" s="9">
        <v>44416.0</v>
      </c>
      <c r="H586" s="32">
        <f t="shared" si="1"/>
        <v>3</v>
      </c>
      <c r="I586" s="33"/>
      <c r="J586" s="33"/>
      <c r="K586" s="33"/>
      <c r="L586" s="33"/>
      <c r="M586" s="33"/>
      <c r="N586" s="33"/>
      <c r="O586" s="10" t="s">
        <v>97</v>
      </c>
      <c r="P586" s="33"/>
      <c r="Q586" s="33"/>
      <c r="R586" s="33"/>
      <c r="S586" s="33"/>
      <c r="T586" s="33"/>
      <c r="U586" s="33"/>
      <c r="V586" s="33"/>
      <c r="W586" s="33"/>
    </row>
    <row r="587">
      <c r="A587" s="9">
        <v>44517.0</v>
      </c>
      <c r="B587" s="10" t="s">
        <v>97</v>
      </c>
      <c r="C587" s="10" t="s">
        <v>237</v>
      </c>
      <c r="D587" s="10" t="s">
        <v>155</v>
      </c>
      <c r="E587" s="35">
        <v>220.0</v>
      </c>
      <c r="F587" s="10" t="s">
        <v>18</v>
      </c>
      <c r="G587" s="9">
        <v>44416.0</v>
      </c>
      <c r="H587" s="32">
        <f t="shared" si="1"/>
        <v>4</v>
      </c>
      <c r="I587" s="33"/>
      <c r="J587" s="33"/>
      <c r="K587" s="33"/>
      <c r="L587" s="33"/>
      <c r="M587" s="33"/>
      <c r="N587" s="33"/>
      <c r="O587" s="10" t="s">
        <v>97</v>
      </c>
      <c r="P587" s="33"/>
      <c r="Q587" s="33"/>
      <c r="R587" s="33"/>
      <c r="S587" s="33"/>
      <c r="T587" s="33"/>
      <c r="U587" s="33"/>
      <c r="V587" s="33"/>
      <c r="W587" s="33"/>
    </row>
    <row r="588">
      <c r="A588" s="9">
        <v>44518.0</v>
      </c>
      <c r="B588" s="10" t="s">
        <v>97</v>
      </c>
      <c r="C588" s="10" t="s">
        <v>98</v>
      </c>
      <c r="D588" s="10" t="s">
        <v>162</v>
      </c>
      <c r="E588" s="35">
        <v>130.0</v>
      </c>
      <c r="F588" s="10" t="s">
        <v>18</v>
      </c>
      <c r="G588" s="9">
        <v>44416.0</v>
      </c>
      <c r="H588" s="32">
        <f t="shared" si="1"/>
        <v>5</v>
      </c>
      <c r="I588" s="33"/>
      <c r="J588" s="33"/>
      <c r="K588" s="33"/>
      <c r="L588" s="33"/>
      <c r="M588" s="33"/>
      <c r="N588" s="33"/>
      <c r="O588" s="10" t="s">
        <v>97</v>
      </c>
      <c r="P588" s="33"/>
      <c r="Q588" s="33"/>
      <c r="R588" s="33"/>
      <c r="S588" s="33"/>
      <c r="T588" s="33"/>
      <c r="U588" s="33"/>
      <c r="V588" s="33"/>
      <c r="W588" s="33"/>
    </row>
    <row r="589">
      <c r="A589" s="9">
        <v>44519.0</v>
      </c>
      <c r="B589" s="10" t="s">
        <v>97</v>
      </c>
      <c r="C589" s="10" t="s">
        <v>204</v>
      </c>
      <c r="D589" s="10" t="s">
        <v>159</v>
      </c>
      <c r="E589" s="35">
        <v>90.0</v>
      </c>
      <c r="F589" s="10" t="s">
        <v>160</v>
      </c>
      <c r="G589" s="9">
        <v>44416.0</v>
      </c>
      <c r="H589" s="32">
        <f t="shared" si="1"/>
        <v>6</v>
      </c>
      <c r="I589" s="33"/>
      <c r="J589" s="33"/>
      <c r="K589" s="33"/>
      <c r="L589" s="33"/>
      <c r="M589" s="33"/>
      <c r="N589" s="33"/>
      <c r="O589" s="10" t="s">
        <v>97</v>
      </c>
      <c r="P589" s="33"/>
      <c r="Q589" s="33"/>
      <c r="R589" s="33"/>
      <c r="S589" s="33"/>
      <c r="T589" s="33"/>
      <c r="U589" s="33"/>
      <c r="V589" s="33"/>
      <c r="W589" s="33"/>
    </row>
    <row r="590">
      <c r="A590" s="9">
        <v>44520.0</v>
      </c>
      <c r="B590" s="10" t="s">
        <v>97</v>
      </c>
      <c r="C590" s="10" t="s">
        <v>101</v>
      </c>
      <c r="D590" s="10" t="s">
        <v>161</v>
      </c>
      <c r="E590" s="35">
        <v>240.0</v>
      </c>
      <c r="F590" s="10" t="s">
        <v>21</v>
      </c>
      <c r="G590" s="9">
        <v>44416.0</v>
      </c>
      <c r="H590" s="32">
        <f t="shared" si="1"/>
        <v>7</v>
      </c>
      <c r="I590" s="33"/>
      <c r="J590" s="33"/>
      <c r="K590" s="33"/>
      <c r="L590" s="33"/>
      <c r="M590" s="33"/>
      <c r="N590" s="33"/>
      <c r="O590" s="10" t="s">
        <v>97</v>
      </c>
      <c r="P590" s="33"/>
      <c r="Q590" s="33"/>
      <c r="R590" s="33"/>
      <c r="S590" s="33"/>
      <c r="T590" s="33"/>
      <c r="U590" s="33"/>
      <c r="V590" s="33"/>
      <c r="W590" s="33"/>
    </row>
    <row r="591">
      <c r="A591" s="9">
        <v>44521.0</v>
      </c>
      <c r="B591" s="10" t="s">
        <v>97</v>
      </c>
      <c r="C591" s="16">
        <v>9.0E45</v>
      </c>
      <c r="D591" s="10" t="s">
        <v>155</v>
      </c>
      <c r="E591" s="35">
        <v>220.0</v>
      </c>
      <c r="F591" s="10" t="s">
        <v>18</v>
      </c>
      <c r="G591" s="9">
        <v>44416.0</v>
      </c>
      <c r="H591" s="32">
        <f t="shared" si="1"/>
        <v>1</v>
      </c>
      <c r="I591" s="33"/>
      <c r="J591" s="33"/>
      <c r="K591" s="33"/>
      <c r="L591" s="33"/>
      <c r="M591" s="33"/>
      <c r="N591" s="33"/>
      <c r="O591" s="10" t="s">
        <v>97</v>
      </c>
      <c r="P591" s="33"/>
      <c r="Q591" s="33"/>
      <c r="R591" s="33"/>
      <c r="S591" s="33"/>
      <c r="T591" s="33"/>
      <c r="U591" s="33"/>
      <c r="V591" s="33"/>
      <c r="W591" s="33"/>
    </row>
    <row r="592">
      <c r="A592" s="9">
        <v>44522.0</v>
      </c>
      <c r="B592" s="10" t="s">
        <v>97</v>
      </c>
      <c r="C592" s="10">
        <v>8041.0</v>
      </c>
      <c r="D592" s="10" t="s">
        <v>150</v>
      </c>
      <c r="E592" s="35">
        <v>230.0</v>
      </c>
      <c r="F592" s="10" t="s">
        <v>21</v>
      </c>
      <c r="G592" s="9">
        <v>44416.0</v>
      </c>
      <c r="H592" s="32">
        <f t="shared" si="1"/>
        <v>2</v>
      </c>
      <c r="I592" s="33"/>
      <c r="J592" s="33"/>
      <c r="K592" s="33"/>
      <c r="L592" s="33"/>
      <c r="M592" s="33"/>
      <c r="N592" s="33"/>
      <c r="O592" s="10" t="s">
        <v>97</v>
      </c>
      <c r="P592" s="33"/>
      <c r="Q592" s="33"/>
      <c r="R592" s="33"/>
      <c r="S592" s="33"/>
      <c r="T592" s="33"/>
      <c r="U592" s="33"/>
      <c r="V592" s="33"/>
      <c r="W592" s="33"/>
    </row>
    <row r="593">
      <c r="A593" s="9">
        <v>44523.0</v>
      </c>
      <c r="B593" s="10" t="s">
        <v>97</v>
      </c>
      <c r="C593" s="10">
        <v>8345.0</v>
      </c>
      <c r="D593" s="10" t="s">
        <v>166</v>
      </c>
      <c r="E593" s="35">
        <v>200.0</v>
      </c>
      <c r="F593" s="10" t="s">
        <v>14</v>
      </c>
      <c r="G593" s="9">
        <v>44416.0</v>
      </c>
      <c r="H593" s="32">
        <f t="shared" si="1"/>
        <v>3</v>
      </c>
      <c r="I593" s="33"/>
      <c r="J593" s="33"/>
      <c r="K593" s="33"/>
      <c r="L593" s="33"/>
      <c r="M593" s="33"/>
      <c r="N593" s="33"/>
      <c r="O593" s="10" t="s">
        <v>97</v>
      </c>
      <c r="P593" s="33"/>
      <c r="Q593" s="33"/>
      <c r="R593" s="33"/>
      <c r="S593" s="33"/>
      <c r="T593" s="33"/>
      <c r="U593" s="33"/>
      <c r="V593" s="33"/>
      <c r="W593" s="33"/>
    </row>
    <row r="594">
      <c r="A594" s="9">
        <v>44524.0</v>
      </c>
      <c r="B594" s="10" t="s">
        <v>97</v>
      </c>
      <c r="C594" s="10">
        <v>8744.0</v>
      </c>
      <c r="D594" s="10" t="s">
        <v>161</v>
      </c>
      <c r="E594" s="35">
        <v>240.0</v>
      </c>
      <c r="F594" s="10" t="s">
        <v>21</v>
      </c>
      <c r="G594" s="9">
        <v>44416.0</v>
      </c>
      <c r="H594" s="32">
        <f t="shared" si="1"/>
        <v>4</v>
      </c>
      <c r="I594" s="33"/>
      <c r="J594" s="33"/>
      <c r="K594" s="33"/>
      <c r="L594" s="33"/>
      <c r="M594" s="33"/>
      <c r="N594" s="33"/>
      <c r="O594" s="10" t="s">
        <v>97</v>
      </c>
      <c r="P594" s="33"/>
      <c r="Q594" s="33"/>
      <c r="R594" s="33"/>
      <c r="S594" s="33"/>
      <c r="T594" s="33"/>
      <c r="U594" s="33"/>
      <c r="V594" s="33"/>
      <c r="W594" s="33"/>
    </row>
    <row r="595">
      <c r="A595" s="9">
        <v>44525.0</v>
      </c>
      <c r="B595" s="10" t="s">
        <v>97</v>
      </c>
      <c r="C595" s="10" t="s">
        <v>238</v>
      </c>
      <c r="D595" s="10" t="s">
        <v>158</v>
      </c>
      <c r="E595" s="35">
        <v>200.0</v>
      </c>
      <c r="F595" s="10" t="s">
        <v>14</v>
      </c>
      <c r="G595" s="9">
        <v>44416.0</v>
      </c>
      <c r="H595" s="32">
        <f t="shared" si="1"/>
        <v>5</v>
      </c>
      <c r="I595" s="33"/>
      <c r="J595" s="33"/>
      <c r="K595" s="33"/>
      <c r="L595" s="33"/>
      <c r="M595" s="33"/>
      <c r="N595" s="33"/>
      <c r="O595" s="10" t="s">
        <v>97</v>
      </c>
      <c r="P595" s="33"/>
      <c r="Q595" s="33"/>
      <c r="R595" s="33"/>
      <c r="S595" s="33"/>
      <c r="T595" s="33"/>
      <c r="U595" s="33"/>
      <c r="V595" s="33"/>
      <c r="W595" s="33"/>
    </row>
    <row r="596">
      <c r="A596" s="9">
        <v>44526.0</v>
      </c>
      <c r="B596" s="10" t="s">
        <v>97</v>
      </c>
      <c r="C596" s="10" t="s">
        <v>239</v>
      </c>
      <c r="D596" s="10" t="s">
        <v>153</v>
      </c>
      <c r="E596" s="35">
        <v>220.0</v>
      </c>
      <c r="F596" s="10" t="s">
        <v>12</v>
      </c>
      <c r="G596" s="9">
        <v>44416.0</v>
      </c>
      <c r="H596" s="32">
        <f t="shared" si="1"/>
        <v>6</v>
      </c>
      <c r="I596" s="33"/>
      <c r="J596" s="33"/>
      <c r="K596" s="33"/>
      <c r="L596" s="33"/>
      <c r="M596" s="33"/>
      <c r="N596" s="33"/>
      <c r="O596" s="10" t="s">
        <v>97</v>
      </c>
      <c r="P596" s="33"/>
      <c r="Q596" s="33"/>
      <c r="R596" s="33"/>
      <c r="S596" s="33"/>
      <c r="T596" s="33"/>
      <c r="U596" s="33"/>
      <c r="V596" s="33"/>
      <c r="W596" s="33"/>
    </row>
    <row r="597">
      <c r="A597" s="9">
        <v>44527.0</v>
      </c>
      <c r="B597" s="10" t="s">
        <v>97</v>
      </c>
      <c r="C597" s="10">
        <v>6145.0</v>
      </c>
      <c r="D597" s="10" t="s">
        <v>155</v>
      </c>
      <c r="E597" s="35">
        <v>220.0</v>
      </c>
      <c r="F597" s="10" t="s">
        <v>18</v>
      </c>
      <c r="G597" s="9">
        <v>44416.0</v>
      </c>
      <c r="H597" s="32">
        <f t="shared" si="1"/>
        <v>7</v>
      </c>
      <c r="I597" s="33"/>
      <c r="J597" s="33"/>
      <c r="K597" s="33"/>
      <c r="L597" s="33"/>
      <c r="M597" s="33"/>
      <c r="N597" s="33"/>
      <c r="O597" s="10" t="s">
        <v>97</v>
      </c>
      <c r="P597" s="33"/>
      <c r="Q597" s="33"/>
      <c r="R597" s="33"/>
      <c r="S597" s="33"/>
      <c r="T597" s="33"/>
      <c r="U597" s="33"/>
      <c r="V597" s="33"/>
      <c r="W597" s="33"/>
    </row>
    <row r="598">
      <c r="A598" s="9">
        <v>44528.0</v>
      </c>
      <c r="B598" s="10" t="s">
        <v>97</v>
      </c>
      <c r="C598" s="10">
        <v>8247.0</v>
      </c>
      <c r="D598" s="10" t="s">
        <v>159</v>
      </c>
      <c r="E598" s="35">
        <v>90.0</v>
      </c>
      <c r="F598" s="10" t="s">
        <v>160</v>
      </c>
      <c r="G598" s="9">
        <v>44416.0</v>
      </c>
      <c r="H598" s="32">
        <f t="shared" si="1"/>
        <v>1</v>
      </c>
      <c r="I598" s="33"/>
      <c r="J598" s="33"/>
      <c r="K598" s="33"/>
      <c r="L598" s="33"/>
      <c r="M598" s="33"/>
      <c r="N598" s="33"/>
      <c r="O598" s="10" t="s">
        <v>97</v>
      </c>
      <c r="P598" s="33"/>
      <c r="Q598" s="33"/>
      <c r="R598" s="33"/>
      <c r="S598" s="33"/>
      <c r="T598" s="33"/>
      <c r="U598" s="33"/>
      <c r="V598" s="33"/>
      <c r="W598" s="33"/>
    </row>
    <row r="599">
      <c r="A599" s="9">
        <v>44529.0</v>
      </c>
      <c r="B599" s="10" t="s">
        <v>97</v>
      </c>
      <c r="C599" s="10" t="s">
        <v>172</v>
      </c>
      <c r="D599" s="10" t="s">
        <v>161</v>
      </c>
      <c r="E599" s="35">
        <v>240.0</v>
      </c>
      <c r="F599" s="10" t="s">
        <v>21</v>
      </c>
      <c r="G599" s="9">
        <v>44416.0</v>
      </c>
      <c r="H599" s="32">
        <f t="shared" si="1"/>
        <v>2</v>
      </c>
      <c r="I599" s="33"/>
      <c r="J599" s="33"/>
      <c r="K599" s="33"/>
      <c r="L599" s="33"/>
      <c r="M599" s="33"/>
      <c r="N599" s="33"/>
      <c r="O599" s="10" t="s">
        <v>97</v>
      </c>
      <c r="P599" s="33"/>
      <c r="Q599" s="33"/>
      <c r="R599" s="33"/>
      <c r="S599" s="33"/>
      <c r="T599" s="33"/>
      <c r="U599" s="33"/>
      <c r="V599" s="33"/>
      <c r="W599" s="33"/>
    </row>
    <row r="600">
      <c r="A600" s="9">
        <v>44530.0</v>
      </c>
      <c r="B600" s="10" t="s">
        <v>114</v>
      </c>
      <c r="C600" s="10">
        <v>5043.0</v>
      </c>
      <c r="D600" s="10" t="s">
        <v>150</v>
      </c>
      <c r="E600" s="35">
        <v>230.0</v>
      </c>
      <c r="F600" s="10" t="s">
        <v>21</v>
      </c>
      <c r="G600" s="9">
        <v>44416.0</v>
      </c>
      <c r="H600" s="32">
        <f t="shared" si="1"/>
        <v>3</v>
      </c>
      <c r="I600" s="33"/>
      <c r="J600" s="33"/>
      <c r="K600" s="33"/>
      <c r="L600" s="33"/>
      <c r="M600" s="33"/>
      <c r="N600" s="33"/>
      <c r="O600" s="10" t="s">
        <v>114</v>
      </c>
      <c r="P600" s="33"/>
      <c r="Q600" s="33"/>
      <c r="R600" s="33"/>
      <c r="S600" s="33"/>
      <c r="T600" s="33"/>
      <c r="U600" s="33"/>
      <c r="V600" s="33"/>
      <c r="W600" s="33"/>
    </row>
    <row r="601">
      <c r="A601" s="9">
        <v>44531.0</v>
      </c>
      <c r="B601" s="10" t="s">
        <v>114</v>
      </c>
      <c r="C601" s="10">
        <v>5043.0</v>
      </c>
      <c r="D601" s="10" t="s">
        <v>158</v>
      </c>
      <c r="E601" s="35">
        <v>200.0</v>
      </c>
      <c r="F601" s="10" t="s">
        <v>14</v>
      </c>
      <c r="G601" s="9">
        <v>44416.0</v>
      </c>
      <c r="H601" s="32">
        <f t="shared" si="1"/>
        <v>4</v>
      </c>
      <c r="I601" s="33"/>
      <c r="J601" s="33"/>
      <c r="K601" s="33"/>
      <c r="L601" s="33"/>
      <c r="M601" s="33"/>
      <c r="N601" s="33"/>
      <c r="O601" s="10" t="s">
        <v>114</v>
      </c>
      <c r="P601" s="33"/>
      <c r="Q601" s="33"/>
      <c r="R601" s="33"/>
      <c r="S601" s="33"/>
      <c r="T601" s="33"/>
      <c r="U601" s="33"/>
      <c r="V601" s="33"/>
      <c r="W601" s="33"/>
    </row>
    <row r="602">
      <c r="A602" s="9">
        <v>44532.0</v>
      </c>
      <c r="B602" s="10" t="s">
        <v>114</v>
      </c>
      <c r="C602" s="10">
        <v>5043.0</v>
      </c>
      <c r="D602" s="10" t="s">
        <v>159</v>
      </c>
      <c r="E602" s="35">
        <v>90.0</v>
      </c>
      <c r="F602" s="10" t="s">
        <v>160</v>
      </c>
      <c r="G602" s="9">
        <v>44416.0</v>
      </c>
      <c r="H602" s="32">
        <f t="shared" si="1"/>
        <v>5</v>
      </c>
      <c r="I602" s="33"/>
      <c r="J602" s="33"/>
      <c r="K602" s="33"/>
      <c r="L602" s="33"/>
      <c r="M602" s="33"/>
      <c r="N602" s="33"/>
      <c r="O602" s="10" t="s">
        <v>114</v>
      </c>
      <c r="P602" s="33"/>
      <c r="Q602" s="33"/>
      <c r="R602" s="33"/>
      <c r="S602" s="33"/>
      <c r="T602" s="33"/>
      <c r="U602" s="33"/>
      <c r="V602" s="33"/>
      <c r="W602" s="33"/>
    </row>
    <row r="603">
      <c r="A603" s="9">
        <v>44533.0</v>
      </c>
      <c r="B603" s="10" t="s">
        <v>114</v>
      </c>
      <c r="C603" s="10">
        <v>5043.0</v>
      </c>
      <c r="D603" s="10" t="s">
        <v>153</v>
      </c>
      <c r="E603" s="35">
        <v>220.0</v>
      </c>
      <c r="F603" s="10" t="s">
        <v>12</v>
      </c>
      <c r="G603" s="9">
        <v>44416.0</v>
      </c>
      <c r="H603" s="32">
        <f t="shared" si="1"/>
        <v>6</v>
      </c>
      <c r="I603" s="33"/>
      <c r="J603" s="33"/>
      <c r="K603" s="33"/>
      <c r="L603" s="33"/>
      <c r="M603" s="33"/>
      <c r="N603" s="33"/>
      <c r="O603" s="10" t="s">
        <v>114</v>
      </c>
      <c r="P603" s="33"/>
      <c r="Q603" s="33"/>
      <c r="R603" s="33"/>
      <c r="S603" s="33"/>
      <c r="T603" s="33"/>
      <c r="U603" s="33"/>
      <c r="V603" s="33"/>
      <c r="W603" s="33"/>
    </row>
    <row r="604">
      <c r="A604" s="9">
        <v>44534.0</v>
      </c>
      <c r="B604" s="10" t="s">
        <v>114</v>
      </c>
      <c r="C604" s="10">
        <v>5043.0</v>
      </c>
      <c r="D604" s="10" t="s">
        <v>152</v>
      </c>
      <c r="E604" s="35">
        <v>250.0</v>
      </c>
      <c r="F604" s="10" t="s">
        <v>21</v>
      </c>
      <c r="G604" s="9">
        <v>44416.0</v>
      </c>
      <c r="H604" s="32">
        <f t="shared" si="1"/>
        <v>7</v>
      </c>
      <c r="I604" s="33"/>
      <c r="J604" s="33"/>
      <c r="K604" s="33"/>
      <c r="L604" s="33"/>
      <c r="M604" s="33"/>
      <c r="N604" s="33"/>
      <c r="O604" s="10" t="s">
        <v>114</v>
      </c>
      <c r="P604" s="33"/>
      <c r="Q604" s="33"/>
      <c r="R604" s="33"/>
      <c r="S604" s="33"/>
      <c r="T604" s="33"/>
      <c r="U604" s="33"/>
      <c r="V604" s="33"/>
      <c r="W604" s="33"/>
    </row>
    <row r="605">
      <c r="A605" s="9">
        <v>44535.0</v>
      </c>
      <c r="B605" s="10" t="s">
        <v>211</v>
      </c>
      <c r="C605" s="10" t="s">
        <v>212</v>
      </c>
      <c r="D605" s="10" t="s">
        <v>159</v>
      </c>
      <c r="E605" s="35">
        <v>90.0</v>
      </c>
      <c r="F605" s="10" t="s">
        <v>160</v>
      </c>
      <c r="G605" s="9">
        <v>44416.0</v>
      </c>
      <c r="H605" s="32">
        <f t="shared" si="1"/>
        <v>1</v>
      </c>
      <c r="I605" s="33"/>
      <c r="J605" s="33"/>
      <c r="K605" s="33"/>
      <c r="L605" s="33"/>
      <c r="M605" s="33"/>
      <c r="N605" s="33"/>
      <c r="O605" s="10" t="s">
        <v>211</v>
      </c>
      <c r="P605" s="33"/>
      <c r="Q605" s="33"/>
      <c r="R605" s="33"/>
      <c r="S605" s="33"/>
      <c r="T605" s="33"/>
      <c r="U605" s="33"/>
      <c r="V605" s="33"/>
      <c r="W605" s="33"/>
    </row>
    <row r="606">
      <c r="A606" s="9">
        <v>44536.0</v>
      </c>
      <c r="B606" s="10" t="s">
        <v>211</v>
      </c>
      <c r="C606" s="10" t="s">
        <v>212</v>
      </c>
      <c r="D606" s="10" t="s">
        <v>152</v>
      </c>
      <c r="E606" s="35">
        <v>250.0</v>
      </c>
      <c r="F606" s="10" t="s">
        <v>21</v>
      </c>
      <c r="G606" s="9">
        <v>44416.0</v>
      </c>
      <c r="H606" s="32">
        <f t="shared" si="1"/>
        <v>2</v>
      </c>
      <c r="I606" s="33"/>
      <c r="J606" s="33"/>
      <c r="K606" s="33"/>
      <c r="L606" s="33"/>
      <c r="M606" s="33"/>
      <c r="N606" s="33"/>
      <c r="O606" s="10" t="s">
        <v>211</v>
      </c>
      <c r="P606" s="33"/>
      <c r="Q606" s="33"/>
      <c r="R606" s="33"/>
      <c r="S606" s="33"/>
      <c r="T606" s="33"/>
      <c r="U606" s="33"/>
      <c r="V606" s="33"/>
      <c r="W606" s="33"/>
    </row>
    <row r="607">
      <c r="A607" s="9">
        <v>44537.0</v>
      </c>
      <c r="B607" s="10" t="s">
        <v>115</v>
      </c>
      <c r="C607" s="10" t="s">
        <v>116</v>
      </c>
      <c r="D607" s="10" t="s">
        <v>166</v>
      </c>
      <c r="E607" s="35">
        <v>200.0</v>
      </c>
      <c r="F607" s="10" t="s">
        <v>14</v>
      </c>
      <c r="G607" s="9">
        <v>44416.0</v>
      </c>
      <c r="H607" s="32">
        <f t="shared" si="1"/>
        <v>3</v>
      </c>
      <c r="I607" s="33"/>
      <c r="J607" s="33"/>
      <c r="K607" s="33"/>
      <c r="L607" s="33"/>
      <c r="M607" s="33"/>
      <c r="N607" s="33"/>
      <c r="O607" s="10" t="s">
        <v>115</v>
      </c>
      <c r="P607" s="33"/>
      <c r="Q607" s="33"/>
      <c r="R607" s="33"/>
      <c r="S607" s="33"/>
      <c r="T607" s="33"/>
      <c r="U607" s="33"/>
      <c r="V607" s="33"/>
      <c r="W607" s="33"/>
    </row>
    <row r="608">
      <c r="A608" s="9">
        <v>44538.0</v>
      </c>
      <c r="B608" s="10" t="s">
        <v>115</v>
      </c>
      <c r="C608" s="16">
        <v>9.0E42</v>
      </c>
      <c r="D608" s="10" t="s">
        <v>153</v>
      </c>
      <c r="E608" s="35">
        <v>220.0</v>
      </c>
      <c r="F608" s="10" t="s">
        <v>12</v>
      </c>
      <c r="G608" s="9">
        <v>44416.0</v>
      </c>
      <c r="H608" s="32">
        <f t="shared" si="1"/>
        <v>4</v>
      </c>
      <c r="I608" s="33"/>
      <c r="J608" s="33"/>
      <c r="K608" s="33"/>
      <c r="L608" s="33"/>
      <c r="M608" s="33"/>
      <c r="N608" s="33"/>
      <c r="O608" s="10" t="s">
        <v>115</v>
      </c>
      <c r="P608" s="33"/>
      <c r="Q608" s="33"/>
      <c r="R608" s="33"/>
      <c r="S608" s="33"/>
      <c r="T608" s="33"/>
      <c r="U608" s="33"/>
      <c r="V608" s="33"/>
      <c r="W608" s="33"/>
    </row>
    <row r="609">
      <c r="A609" s="9">
        <v>44539.0</v>
      </c>
      <c r="B609" s="10" t="s">
        <v>115</v>
      </c>
      <c r="C609" s="10">
        <v>6840.0</v>
      </c>
      <c r="D609" s="10" t="s">
        <v>153</v>
      </c>
      <c r="E609" s="35">
        <v>220.0</v>
      </c>
      <c r="F609" s="10" t="s">
        <v>12</v>
      </c>
      <c r="G609" s="9">
        <v>44416.0</v>
      </c>
      <c r="H609" s="32">
        <f t="shared" si="1"/>
        <v>5</v>
      </c>
      <c r="I609" s="33"/>
      <c r="J609" s="33"/>
      <c r="K609" s="33"/>
      <c r="L609" s="33"/>
      <c r="M609" s="33"/>
      <c r="N609" s="33"/>
      <c r="O609" s="10" t="s">
        <v>115</v>
      </c>
      <c r="P609" s="33"/>
      <c r="Q609" s="33"/>
      <c r="R609" s="33"/>
      <c r="S609" s="33"/>
      <c r="T609" s="33"/>
      <c r="U609" s="33"/>
      <c r="V609" s="33"/>
      <c r="W609" s="33"/>
    </row>
    <row r="610">
      <c r="A610" s="9">
        <v>44540.0</v>
      </c>
      <c r="B610" s="10" t="s">
        <v>115</v>
      </c>
      <c r="C610" s="10">
        <v>9645.0</v>
      </c>
      <c r="D610" s="10" t="s">
        <v>150</v>
      </c>
      <c r="E610" s="35">
        <v>230.0</v>
      </c>
      <c r="F610" s="10" t="s">
        <v>21</v>
      </c>
      <c r="G610" s="9">
        <v>44416.0</v>
      </c>
      <c r="H610" s="32">
        <f t="shared" si="1"/>
        <v>6</v>
      </c>
      <c r="I610" s="33"/>
      <c r="J610" s="33"/>
      <c r="K610" s="33"/>
      <c r="L610" s="33"/>
      <c r="M610" s="33"/>
      <c r="N610" s="33"/>
      <c r="O610" s="10" t="s">
        <v>115</v>
      </c>
      <c r="P610" s="33"/>
      <c r="Q610" s="33"/>
      <c r="R610" s="33"/>
      <c r="S610" s="33"/>
      <c r="T610" s="33"/>
      <c r="U610" s="33"/>
      <c r="V610" s="33"/>
      <c r="W610" s="33"/>
    </row>
    <row r="611">
      <c r="A611" s="9">
        <v>44541.0</v>
      </c>
      <c r="B611" s="10" t="s">
        <v>115</v>
      </c>
      <c r="C611" s="10">
        <v>8647.0</v>
      </c>
      <c r="D611" s="10" t="s">
        <v>153</v>
      </c>
      <c r="E611" s="35">
        <v>220.0</v>
      </c>
      <c r="F611" s="10" t="s">
        <v>12</v>
      </c>
      <c r="G611" s="9">
        <v>44416.0</v>
      </c>
      <c r="H611" s="32">
        <f t="shared" si="1"/>
        <v>7</v>
      </c>
      <c r="I611" s="33"/>
      <c r="J611" s="33"/>
      <c r="K611" s="33"/>
      <c r="L611" s="33"/>
      <c r="M611" s="33"/>
      <c r="N611" s="33"/>
      <c r="O611" s="10" t="s">
        <v>115</v>
      </c>
      <c r="P611" s="33"/>
      <c r="Q611" s="33"/>
      <c r="R611" s="33"/>
      <c r="S611" s="33"/>
      <c r="T611" s="33"/>
      <c r="U611" s="33"/>
      <c r="V611" s="33"/>
      <c r="W611" s="33"/>
    </row>
    <row r="612">
      <c r="A612" s="9">
        <v>44542.0</v>
      </c>
      <c r="B612" s="10" t="s">
        <v>115</v>
      </c>
      <c r="C612" s="10" t="s">
        <v>118</v>
      </c>
      <c r="D612" s="10" t="s">
        <v>156</v>
      </c>
      <c r="E612" s="35">
        <v>120.0</v>
      </c>
      <c r="F612" s="10" t="s">
        <v>21</v>
      </c>
      <c r="G612" s="9">
        <v>44416.0</v>
      </c>
      <c r="H612" s="32">
        <f t="shared" si="1"/>
        <v>1</v>
      </c>
      <c r="I612" s="33"/>
      <c r="J612" s="33"/>
      <c r="K612" s="33"/>
      <c r="L612" s="33"/>
      <c r="M612" s="33"/>
      <c r="N612" s="33"/>
      <c r="O612" s="10" t="s">
        <v>115</v>
      </c>
      <c r="P612" s="33"/>
      <c r="Q612" s="33"/>
      <c r="R612" s="33"/>
      <c r="S612" s="33"/>
      <c r="T612" s="33"/>
      <c r="U612" s="33"/>
      <c r="V612" s="33"/>
      <c r="W612" s="33"/>
    </row>
    <row r="613">
      <c r="A613" s="9">
        <v>44543.0</v>
      </c>
      <c r="B613" s="10" t="s">
        <v>115</v>
      </c>
      <c r="C613" s="10" t="s">
        <v>240</v>
      </c>
      <c r="D613" s="10" t="s">
        <v>156</v>
      </c>
      <c r="E613" s="35">
        <v>120.0</v>
      </c>
      <c r="F613" s="10" t="s">
        <v>21</v>
      </c>
      <c r="G613" s="9">
        <v>44416.0</v>
      </c>
      <c r="H613" s="32">
        <f t="shared" si="1"/>
        <v>2</v>
      </c>
      <c r="I613" s="33"/>
      <c r="J613" s="33"/>
      <c r="K613" s="33"/>
      <c r="L613" s="33"/>
      <c r="M613" s="33"/>
      <c r="N613" s="33"/>
      <c r="O613" s="10" t="s">
        <v>115</v>
      </c>
      <c r="P613" s="33"/>
      <c r="Q613" s="33"/>
      <c r="R613" s="33"/>
      <c r="S613" s="33"/>
      <c r="T613" s="33"/>
      <c r="U613" s="33"/>
      <c r="V613" s="33"/>
      <c r="W613" s="33"/>
    </row>
    <row r="614">
      <c r="A614" s="9">
        <v>44544.0</v>
      </c>
      <c r="B614" s="10" t="s">
        <v>115</v>
      </c>
      <c r="C614" s="10" t="s">
        <v>119</v>
      </c>
      <c r="D614" s="10" t="s">
        <v>158</v>
      </c>
      <c r="E614" s="35">
        <v>200.0</v>
      </c>
      <c r="F614" s="10" t="s">
        <v>14</v>
      </c>
      <c r="G614" s="9">
        <v>44416.0</v>
      </c>
      <c r="H614" s="32">
        <f t="shared" si="1"/>
        <v>3</v>
      </c>
      <c r="I614" s="33"/>
      <c r="J614" s="33"/>
      <c r="K614" s="33"/>
      <c r="L614" s="33"/>
      <c r="M614" s="33"/>
      <c r="N614" s="33"/>
      <c r="O614" s="10" t="s">
        <v>115</v>
      </c>
      <c r="P614" s="33"/>
      <c r="Q614" s="33"/>
      <c r="R614" s="33"/>
      <c r="S614" s="33"/>
      <c r="T614" s="33"/>
      <c r="U614" s="33"/>
      <c r="V614" s="33"/>
      <c r="W614" s="33"/>
    </row>
    <row r="615">
      <c r="A615" s="9">
        <v>44545.0</v>
      </c>
      <c r="B615" s="10" t="s">
        <v>115</v>
      </c>
      <c r="C615" s="10" t="s">
        <v>176</v>
      </c>
      <c r="D615" s="10" t="s">
        <v>153</v>
      </c>
      <c r="E615" s="35">
        <v>220.0</v>
      </c>
      <c r="F615" s="10" t="s">
        <v>12</v>
      </c>
      <c r="G615" s="9">
        <v>44416.0</v>
      </c>
      <c r="H615" s="32">
        <f t="shared" si="1"/>
        <v>4</v>
      </c>
      <c r="I615" s="33"/>
      <c r="J615" s="33"/>
      <c r="K615" s="33"/>
      <c r="L615" s="33"/>
      <c r="M615" s="33"/>
      <c r="N615" s="33"/>
      <c r="O615" s="10" t="s">
        <v>115</v>
      </c>
      <c r="P615" s="33"/>
      <c r="Q615" s="33"/>
      <c r="R615" s="33"/>
      <c r="S615" s="33"/>
      <c r="T615" s="33"/>
      <c r="U615" s="33"/>
      <c r="V615" s="33"/>
      <c r="W615" s="33"/>
    </row>
    <row r="616">
      <c r="A616" s="9">
        <v>44546.0</v>
      </c>
      <c r="B616" s="10" t="s">
        <v>122</v>
      </c>
      <c r="C616" s="10" t="s">
        <v>241</v>
      </c>
      <c r="D616" s="10" t="s">
        <v>155</v>
      </c>
      <c r="E616" s="35">
        <v>220.0</v>
      </c>
      <c r="F616" s="10" t="s">
        <v>18</v>
      </c>
      <c r="G616" s="9">
        <v>44416.0</v>
      </c>
      <c r="H616" s="32">
        <f t="shared" si="1"/>
        <v>5</v>
      </c>
      <c r="I616" s="33"/>
      <c r="J616" s="33"/>
      <c r="K616" s="33"/>
      <c r="L616" s="33"/>
      <c r="M616" s="33"/>
      <c r="N616" s="33"/>
      <c r="O616" s="10" t="s">
        <v>122</v>
      </c>
      <c r="P616" s="33"/>
      <c r="Q616" s="33"/>
      <c r="R616" s="33"/>
      <c r="S616" s="33"/>
      <c r="T616" s="33"/>
      <c r="U616" s="33"/>
      <c r="V616" s="33"/>
      <c r="W616" s="33"/>
    </row>
    <row r="617">
      <c r="A617" s="9">
        <v>44547.0</v>
      </c>
      <c r="B617" s="10" t="s">
        <v>122</v>
      </c>
      <c r="C617" s="10" t="s">
        <v>123</v>
      </c>
      <c r="D617" s="10" t="s">
        <v>155</v>
      </c>
      <c r="E617" s="35">
        <v>220.0</v>
      </c>
      <c r="F617" s="10" t="s">
        <v>18</v>
      </c>
      <c r="G617" s="9">
        <v>44416.0</v>
      </c>
      <c r="H617" s="32">
        <f t="shared" si="1"/>
        <v>6</v>
      </c>
      <c r="I617" s="33"/>
      <c r="J617" s="33"/>
      <c r="K617" s="33"/>
      <c r="L617" s="33"/>
      <c r="M617" s="33"/>
      <c r="N617" s="33"/>
      <c r="O617" s="10" t="s">
        <v>122</v>
      </c>
      <c r="P617" s="33"/>
      <c r="Q617" s="33"/>
      <c r="R617" s="33"/>
      <c r="S617" s="33"/>
      <c r="T617" s="33"/>
      <c r="U617" s="33"/>
      <c r="V617" s="33"/>
      <c r="W617" s="33"/>
    </row>
    <row r="618">
      <c r="A618" s="9">
        <v>44548.0</v>
      </c>
      <c r="B618" s="10" t="s">
        <v>122</v>
      </c>
      <c r="C618" s="10" t="s">
        <v>179</v>
      </c>
      <c r="D618" s="10" t="s">
        <v>166</v>
      </c>
      <c r="E618" s="35">
        <v>200.0</v>
      </c>
      <c r="F618" s="10" t="s">
        <v>14</v>
      </c>
      <c r="G618" s="9">
        <v>44416.0</v>
      </c>
      <c r="H618" s="32">
        <f t="shared" si="1"/>
        <v>7</v>
      </c>
      <c r="I618" s="33"/>
      <c r="J618" s="33"/>
      <c r="K618" s="33"/>
      <c r="L618" s="33"/>
      <c r="M618" s="33"/>
      <c r="N618" s="33"/>
      <c r="O618" s="10" t="s">
        <v>122</v>
      </c>
      <c r="P618" s="33"/>
      <c r="Q618" s="33"/>
      <c r="R618" s="33"/>
      <c r="S618" s="33"/>
      <c r="T618" s="33"/>
      <c r="U618" s="33"/>
      <c r="V618" s="33"/>
      <c r="W618" s="33"/>
    </row>
    <row r="619">
      <c r="A619" s="9">
        <v>44549.0</v>
      </c>
      <c r="B619" s="10" t="s">
        <v>122</v>
      </c>
      <c r="C619" s="10" t="s">
        <v>125</v>
      </c>
      <c r="D619" s="10" t="s">
        <v>153</v>
      </c>
      <c r="E619" s="35">
        <v>220.0</v>
      </c>
      <c r="F619" s="10" t="s">
        <v>12</v>
      </c>
      <c r="G619" s="9">
        <v>44416.0</v>
      </c>
      <c r="H619" s="32">
        <f t="shared" si="1"/>
        <v>1</v>
      </c>
      <c r="I619" s="33"/>
      <c r="J619" s="33"/>
      <c r="K619" s="33"/>
      <c r="L619" s="33"/>
      <c r="M619" s="33"/>
      <c r="N619" s="33"/>
      <c r="O619" s="10" t="s">
        <v>122</v>
      </c>
      <c r="P619" s="33"/>
      <c r="Q619" s="33"/>
      <c r="R619" s="33"/>
      <c r="S619" s="33"/>
      <c r="T619" s="33"/>
      <c r="U619" s="33"/>
      <c r="V619" s="33"/>
      <c r="W619" s="33"/>
    </row>
    <row r="620">
      <c r="A620" s="9">
        <v>44550.0</v>
      </c>
      <c r="B620" s="10" t="s">
        <v>122</v>
      </c>
      <c r="C620" s="10" t="s">
        <v>242</v>
      </c>
      <c r="D620" s="10" t="s">
        <v>159</v>
      </c>
      <c r="E620" s="35">
        <v>90.0</v>
      </c>
      <c r="F620" s="10" t="s">
        <v>160</v>
      </c>
      <c r="G620" s="9">
        <v>44416.0</v>
      </c>
      <c r="H620" s="32">
        <f t="shared" si="1"/>
        <v>2</v>
      </c>
      <c r="I620" s="33"/>
      <c r="J620" s="33"/>
      <c r="K620" s="33"/>
      <c r="L620" s="33"/>
      <c r="M620" s="33"/>
      <c r="N620" s="33"/>
      <c r="O620" s="10" t="s">
        <v>122</v>
      </c>
      <c r="P620" s="33"/>
      <c r="Q620" s="33"/>
      <c r="R620" s="33"/>
      <c r="S620" s="33"/>
      <c r="T620" s="33"/>
      <c r="U620" s="33"/>
      <c r="V620" s="33"/>
      <c r="W620" s="33"/>
    </row>
    <row r="621">
      <c r="A621" s="9">
        <v>44551.0</v>
      </c>
      <c r="B621" s="10" t="s">
        <v>122</v>
      </c>
      <c r="C621" s="10" t="s">
        <v>243</v>
      </c>
      <c r="D621" s="10" t="s">
        <v>153</v>
      </c>
      <c r="E621" s="35">
        <v>220.0</v>
      </c>
      <c r="F621" s="10" t="s">
        <v>12</v>
      </c>
      <c r="G621" s="9">
        <v>44416.0</v>
      </c>
      <c r="H621" s="32">
        <f t="shared" si="1"/>
        <v>3</v>
      </c>
      <c r="I621" s="33"/>
      <c r="J621" s="33"/>
      <c r="K621" s="33"/>
      <c r="L621" s="33"/>
      <c r="M621" s="33"/>
      <c r="N621" s="33"/>
      <c r="O621" s="10" t="s">
        <v>122</v>
      </c>
      <c r="P621" s="33"/>
      <c r="Q621" s="33"/>
      <c r="R621" s="33"/>
      <c r="S621" s="33"/>
      <c r="T621" s="33"/>
      <c r="U621" s="33"/>
      <c r="V621" s="33"/>
      <c r="W621" s="33"/>
    </row>
    <row r="622">
      <c r="A622" s="9">
        <v>44552.0</v>
      </c>
      <c r="B622" s="10" t="s">
        <v>244</v>
      </c>
      <c r="C622" s="10">
        <v>7841.0</v>
      </c>
      <c r="D622" s="10" t="s">
        <v>159</v>
      </c>
      <c r="E622" s="35">
        <v>90.0</v>
      </c>
      <c r="F622" s="10" t="s">
        <v>160</v>
      </c>
      <c r="G622" s="9">
        <v>44416.0</v>
      </c>
      <c r="H622" s="32">
        <f t="shared" si="1"/>
        <v>4</v>
      </c>
      <c r="I622" s="33"/>
      <c r="J622" s="33"/>
      <c r="K622" s="33"/>
      <c r="L622" s="33"/>
      <c r="M622" s="33"/>
      <c r="N622" s="33"/>
      <c r="O622" s="10" t="s">
        <v>244</v>
      </c>
      <c r="P622" s="33"/>
      <c r="Q622" s="33"/>
      <c r="R622" s="33"/>
      <c r="S622" s="33"/>
      <c r="T622" s="33"/>
      <c r="U622" s="33"/>
      <c r="V622" s="33"/>
      <c r="W622" s="33"/>
    </row>
    <row r="623">
      <c r="A623" s="9">
        <v>44553.0</v>
      </c>
      <c r="B623" s="10" t="s">
        <v>244</v>
      </c>
      <c r="C623" s="10">
        <v>7841.0</v>
      </c>
      <c r="D623" s="10" t="s">
        <v>153</v>
      </c>
      <c r="E623" s="35">
        <v>220.0</v>
      </c>
      <c r="F623" s="10" t="s">
        <v>12</v>
      </c>
      <c r="G623" s="9">
        <v>44416.0</v>
      </c>
      <c r="H623" s="32">
        <f t="shared" si="1"/>
        <v>5</v>
      </c>
      <c r="I623" s="33"/>
      <c r="J623" s="33"/>
      <c r="K623" s="33"/>
      <c r="L623" s="33"/>
      <c r="M623" s="33"/>
      <c r="N623" s="33"/>
      <c r="O623" s="10" t="s">
        <v>244</v>
      </c>
      <c r="P623" s="33"/>
      <c r="Q623" s="33"/>
      <c r="R623" s="33"/>
      <c r="S623" s="33"/>
      <c r="T623" s="33"/>
      <c r="U623" s="33"/>
      <c r="V623" s="33"/>
      <c r="W623" s="33"/>
    </row>
    <row r="624">
      <c r="A624" s="9">
        <v>44554.0</v>
      </c>
      <c r="B624" s="10" t="s">
        <v>15</v>
      </c>
      <c r="C624" s="10" t="s">
        <v>245</v>
      </c>
      <c r="D624" s="10" t="s">
        <v>159</v>
      </c>
      <c r="E624" s="35">
        <v>90.0</v>
      </c>
      <c r="F624" s="10" t="s">
        <v>160</v>
      </c>
      <c r="G624" s="9">
        <v>44416.0</v>
      </c>
      <c r="H624" s="32">
        <f t="shared" si="1"/>
        <v>6</v>
      </c>
      <c r="I624" s="33"/>
      <c r="J624" s="33"/>
      <c r="K624" s="33"/>
      <c r="L624" s="33"/>
      <c r="M624" s="33"/>
      <c r="N624" s="33"/>
      <c r="O624" s="10" t="s">
        <v>15</v>
      </c>
      <c r="P624" s="33"/>
      <c r="Q624" s="33"/>
      <c r="R624" s="33"/>
      <c r="S624" s="33"/>
      <c r="T624" s="33"/>
      <c r="U624" s="33"/>
      <c r="V624" s="33"/>
      <c r="W624" s="33"/>
    </row>
    <row r="625">
      <c r="A625" s="9">
        <v>44555.0</v>
      </c>
      <c r="B625" s="10" t="s">
        <v>15</v>
      </c>
      <c r="C625" s="10" t="s">
        <v>130</v>
      </c>
      <c r="D625" s="10" t="s">
        <v>156</v>
      </c>
      <c r="E625" s="35">
        <v>120.0</v>
      </c>
      <c r="F625" s="10" t="s">
        <v>21</v>
      </c>
      <c r="G625" s="9">
        <v>44416.0</v>
      </c>
      <c r="H625" s="32">
        <f t="shared" si="1"/>
        <v>7</v>
      </c>
      <c r="I625" s="33"/>
      <c r="J625" s="33"/>
      <c r="K625" s="33"/>
      <c r="L625" s="33"/>
      <c r="M625" s="33"/>
      <c r="N625" s="33"/>
      <c r="O625" s="10" t="s">
        <v>15</v>
      </c>
      <c r="P625" s="33"/>
      <c r="Q625" s="33"/>
      <c r="R625" s="33"/>
      <c r="S625" s="33"/>
      <c r="T625" s="33"/>
      <c r="U625" s="33"/>
      <c r="V625" s="33"/>
      <c r="W625" s="33"/>
    </row>
    <row r="626">
      <c r="A626" s="9">
        <v>44556.0</v>
      </c>
      <c r="B626" s="10" t="s">
        <v>15</v>
      </c>
      <c r="C626" s="10" t="s">
        <v>130</v>
      </c>
      <c r="D626" s="10" t="s">
        <v>153</v>
      </c>
      <c r="E626" s="35">
        <v>220.0</v>
      </c>
      <c r="F626" s="10" t="s">
        <v>12</v>
      </c>
      <c r="G626" s="9">
        <v>44416.0</v>
      </c>
      <c r="H626" s="32">
        <f t="shared" si="1"/>
        <v>1</v>
      </c>
      <c r="I626" s="33"/>
      <c r="J626" s="33"/>
      <c r="K626" s="33"/>
      <c r="L626" s="33"/>
      <c r="M626" s="33"/>
      <c r="N626" s="33"/>
      <c r="O626" s="10" t="s">
        <v>15</v>
      </c>
      <c r="P626" s="33"/>
      <c r="Q626" s="33"/>
      <c r="R626" s="33"/>
      <c r="S626" s="33"/>
      <c r="T626" s="33"/>
      <c r="U626" s="33"/>
      <c r="V626" s="33"/>
      <c r="W626" s="33"/>
    </row>
    <row r="627">
      <c r="A627" s="9">
        <v>44557.0</v>
      </c>
      <c r="B627" s="10" t="s">
        <v>15</v>
      </c>
      <c r="C627" s="10" t="s">
        <v>181</v>
      </c>
      <c r="D627" s="10" t="s">
        <v>150</v>
      </c>
      <c r="E627" s="35">
        <v>230.0</v>
      </c>
      <c r="F627" s="10" t="s">
        <v>21</v>
      </c>
      <c r="G627" s="9">
        <v>44416.0</v>
      </c>
      <c r="H627" s="32">
        <f t="shared" si="1"/>
        <v>2</v>
      </c>
      <c r="I627" s="33"/>
      <c r="J627" s="33"/>
      <c r="K627" s="33"/>
      <c r="L627" s="33"/>
      <c r="M627" s="33"/>
      <c r="N627" s="33"/>
      <c r="O627" s="10" t="s">
        <v>15</v>
      </c>
      <c r="P627" s="33"/>
      <c r="Q627" s="33"/>
      <c r="R627" s="33"/>
      <c r="S627" s="33"/>
      <c r="T627" s="33"/>
      <c r="U627" s="33"/>
      <c r="V627" s="33"/>
      <c r="W627" s="33"/>
    </row>
    <row r="628">
      <c r="A628" s="9">
        <v>44558.0</v>
      </c>
      <c r="B628" s="10" t="s">
        <v>15</v>
      </c>
      <c r="C628" s="10" t="s">
        <v>131</v>
      </c>
      <c r="D628" s="10" t="s">
        <v>166</v>
      </c>
      <c r="E628" s="35">
        <v>200.0</v>
      </c>
      <c r="F628" s="10" t="s">
        <v>14</v>
      </c>
      <c r="G628" s="9">
        <v>44416.0</v>
      </c>
      <c r="H628" s="32">
        <f t="shared" si="1"/>
        <v>3</v>
      </c>
      <c r="I628" s="33"/>
      <c r="J628" s="33"/>
      <c r="K628" s="33"/>
      <c r="L628" s="33"/>
      <c r="M628" s="33"/>
      <c r="N628" s="33"/>
      <c r="O628" s="10" t="s">
        <v>15</v>
      </c>
      <c r="P628" s="33"/>
      <c r="Q628" s="33"/>
      <c r="R628" s="33"/>
      <c r="S628" s="33"/>
      <c r="T628" s="33"/>
      <c r="U628" s="33"/>
      <c r="V628" s="33"/>
      <c r="W628" s="33"/>
    </row>
    <row r="629">
      <c r="A629" s="9">
        <v>44559.0</v>
      </c>
      <c r="B629" s="10" t="s">
        <v>15</v>
      </c>
      <c r="C629" s="10" t="s">
        <v>217</v>
      </c>
      <c r="D629" s="10" t="s">
        <v>152</v>
      </c>
      <c r="E629" s="35">
        <v>250.0</v>
      </c>
      <c r="F629" s="10" t="s">
        <v>21</v>
      </c>
      <c r="G629" s="9">
        <v>44416.0</v>
      </c>
      <c r="H629" s="32">
        <f t="shared" si="1"/>
        <v>4</v>
      </c>
      <c r="I629" s="33"/>
      <c r="J629" s="33"/>
      <c r="K629" s="33"/>
      <c r="L629" s="33"/>
      <c r="M629" s="33"/>
      <c r="N629" s="33"/>
      <c r="O629" s="10" t="s">
        <v>15</v>
      </c>
      <c r="P629" s="33"/>
      <c r="Q629" s="33"/>
      <c r="R629" s="33"/>
      <c r="S629" s="33"/>
      <c r="T629" s="33"/>
      <c r="U629" s="33"/>
      <c r="V629" s="33"/>
      <c r="W629" s="33"/>
    </row>
    <row r="630">
      <c r="A630" s="9">
        <v>44560.0</v>
      </c>
      <c r="B630" s="10" t="s">
        <v>15</v>
      </c>
      <c r="C630" s="10" t="s">
        <v>132</v>
      </c>
      <c r="D630" s="10" t="s">
        <v>150</v>
      </c>
      <c r="E630" s="35">
        <v>230.0</v>
      </c>
      <c r="F630" s="10" t="s">
        <v>21</v>
      </c>
      <c r="G630" s="9">
        <v>44416.0</v>
      </c>
      <c r="H630" s="32">
        <f t="shared" si="1"/>
        <v>5</v>
      </c>
      <c r="I630" s="33"/>
      <c r="J630" s="33"/>
      <c r="K630" s="33"/>
      <c r="L630" s="33"/>
      <c r="M630" s="33"/>
      <c r="N630" s="33"/>
      <c r="O630" s="10" t="s">
        <v>15</v>
      </c>
      <c r="P630" s="33"/>
      <c r="Q630" s="33"/>
      <c r="R630" s="33"/>
      <c r="S630" s="33"/>
      <c r="T630" s="33"/>
      <c r="U630" s="33"/>
      <c r="V630" s="33"/>
      <c r="W630" s="33"/>
    </row>
    <row r="631">
      <c r="A631" s="9">
        <v>44561.0</v>
      </c>
      <c r="B631" s="10" t="s">
        <v>15</v>
      </c>
      <c r="C631" s="16">
        <v>5.0E49</v>
      </c>
      <c r="D631" s="10" t="s">
        <v>166</v>
      </c>
      <c r="E631" s="35">
        <v>200.0</v>
      </c>
      <c r="F631" s="10" t="s">
        <v>14</v>
      </c>
      <c r="G631" s="9">
        <v>44416.0</v>
      </c>
      <c r="H631" s="32">
        <f t="shared" si="1"/>
        <v>6</v>
      </c>
      <c r="I631" s="33"/>
      <c r="J631" s="33"/>
      <c r="K631" s="33"/>
      <c r="L631" s="33"/>
      <c r="M631" s="33"/>
      <c r="N631" s="33"/>
      <c r="O631" s="10" t="s">
        <v>15</v>
      </c>
      <c r="P631" s="33"/>
      <c r="Q631" s="33"/>
      <c r="R631" s="33"/>
      <c r="S631" s="33"/>
      <c r="T631" s="33"/>
      <c r="U631" s="33"/>
      <c r="V631" s="33"/>
      <c r="W631" s="33"/>
    </row>
    <row r="632">
      <c r="A632" s="9">
        <v>44562.0</v>
      </c>
      <c r="B632" s="10" t="s">
        <v>15</v>
      </c>
      <c r="C632" s="16">
        <v>5.0E49</v>
      </c>
      <c r="D632" s="10" t="s">
        <v>156</v>
      </c>
      <c r="E632" s="35">
        <v>120.0</v>
      </c>
      <c r="F632" s="10" t="s">
        <v>21</v>
      </c>
      <c r="G632" s="9">
        <v>44416.0</v>
      </c>
      <c r="H632" s="32">
        <f t="shared" si="1"/>
        <v>7</v>
      </c>
      <c r="I632" s="33"/>
      <c r="J632" s="33"/>
      <c r="K632" s="33"/>
      <c r="L632" s="33"/>
      <c r="M632" s="33"/>
      <c r="N632" s="33"/>
      <c r="O632" s="10" t="s">
        <v>15</v>
      </c>
      <c r="P632" s="33"/>
      <c r="Q632" s="33"/>
      <c r="R632" s="33"/>
      <c r="S632" s="33"/>
      <c r="T632" s="33"/>
      <c r="U632" s="33"/>
      <c r="V632" s="33"/>
      <c r="W632" s="33"/>
    </row>
    <row r="633">
      <c r="A633" s="9">
        <v>44563.0</v>
      </c>
      <c r="B633" s="10" t="s">
        <v>15</v>
      </c>
      <c r="C633" s="10" t="s">
        <v>133</v>
      </c>
      <c r="D633" s="10" t="s">
        <v>156</v>
      </c>
      <c r="E633" s="35">
        <v>120.0</v>
      </c>
      <c r="F633" s="10" t="s">
        <v>21</v>
      </c>
      <c r="G633" s="9">
        <v>44416.0</v>
      </c>
      <c r="H633" s="32">
        <f t="shared" si="1"/>
        <v>1</v>
      </c>
      <c r="I633" s="33"/>
      <c r="J633" s="33"/>
      <c r="K633" s="33"/>
      <c r="L633" s="33"/>
      <c r="M633" s="33"/>
      <c r="N633" s="33"/>
      <c r="O633" s="10" t="s">
        <v>15</v>
      </c>
      <c r="P633" s="33"/>
      <c r="Q633" s="33"/>
      <c r="R633" s="33"/>
      <c r="S633" s="33"/>
      <c r="T633" s="33"/>
      <c r="U633" s="33"/>
      <c r="V633" s="33"/>
      <c r="W633" s="33"/>
    </row>
    <row r="634">
      <c r="A634" s="9">
        <v>44564.0</v>
      </c>
      <c r="B634" s="10" t="s">
        <v>15</v>
      </c>
      <c r="C634" s="10" t="s">
        <v>219</v>
      </c>
      <c r="D634" s="10" t="s">
        <v>150</v>
      </c>
      <c r="E634" s="35">
        <v>230.0</v>
      </c>
      <c r="F634" s="10" t="s">
        <v>21</v>
      </c>
      <c r="G634" s="9">
        <v>44416.0</v>
      </c>
      <c r="H634" s="32">
        <f t="shared" si="1"/>
        <v>2</v>
      </c>
      <c r="I634" s="33"/>
      <c r="J634" s="33"/>
      <c r="K634" s="33"/>
      <c r="L634" s="33"/>
      <c r="M634" s="33"/>
      <c r="N634" s="33"/>
      <c r="O634" s="10" t="s">
        <v>15</v>
      </c>
      <c r="P634" s="33"/>
      <c r="Q634" s="33"/>
      <c r="R634" s="33"/>
      <c r="S634" s="33"/>
      <c r="T634" s="33"/>
      <c r="U634" s="33"/>
      <c r="V634" s="33"/>
      <c r="W634" s="33"/>
    </row>
    <row r="635">
      <c r="A635" s="9">
        <v>44565.0</v>
      </c>
      <c r="B635" s="10" t="s">
        <v>15</v>
      </c>
      <c r="C635" s="10" t="s">
        <v>219</v>
      </c>
      <c r="D635" s="10" t="s">
        <v>156</v>
      </c>
      <c r="E635" s="35">
        <v>120.0</v>
      </c>
      <c r="F635" s="10" t="s">
        <v>21</v>
      </c>
      <c r="G635" s="9">
        <v>44416.0</v>
      </c>
      <c r="H635" s="32">
        <f t="shared" si="1"/>
        <v>3</v>
      </c>
      <c r="I635" s="33"/>
      <c r="J635" s="33"/>
      <c r="K635" s="33"/>
      <c r="L635" s="33"/>
      <c r="M635" s="33"/>
      <c r="N635" s="33"/>
      <c r="O635" s="10" t="s">
        <v>15</v>
      </c>
      <c r="P635" s="33"/>
      <c r="Q635" s="33"/>
      <c r="R635" s="33"/>
      <c r="S635" s="33"/>
      <c r="T635" s="33"/>
      <c r="U635" s="33"/>
      <c r="V635" s="33"/>
      <c r="W635" s="33"/>
    </row>
    <row r="636">
      <c r="A636" s="9">
        <v>44566.0</v>
      </c>
      <c r="B636" s="10" t="s">
        <v>15</v>
      </c>
      <c r="C636" s="10" t="s">
        <v>135</v>
      </c>
      <c r="D636" s="10" t="s">
        <v>159</v>
      </c>
      <c r="E636" s="35">
        <v>90.0</v>
      </c>
      <c r="F636" s="10" t="s">
        <v>160</v>
      </c>
      <c r="G636" s="9">
        <v>44416.0</v>
      </c>
      <c r="H636" s="32">
        <f t="shared" si="1"/>
        <v>4</v>
      </c>
      <c r="I636" s="33"/>
      <c r="J636" s="33"/>
      <c r="K636" s="33"/>
      <c r="L636" s="33"/>
      <c r="M636" s="33"/>
      <c r="N636" s="33"/>
      <c r="O636" s="10" t="s">
        <v>15</v>
      </c>
      <c r="P636" s="33"/>
      <c r="Q636" s="33"/>
      <c r="R636" s="33"/>
      <c r="S636" s="33"/>
      <c r="T636" s="33"/>
      <c r="U636" s="33"/>
      <c r="V636" s="33"/>
      <c r="W636" s="33"/>
    </row>
    <row r="637">
      <c r="A637" s="9">
        <v>44567.0</v>
      </c>
      <c r="B637" s="10" t="s">
        <v>15</v>
      </c>
      <c r="C637" s="10" t="s">
        <v>220</v>
      </c>
      <c r="D637" s="10" t="s">
        <v>166</v>
      </c>
      <c r="E637" s="35">
        <v>200.0</v>
      </c>
      <c r="F637" s="10" t="s">
        <v>14</v>
      </c>
      <c r="G637" s="9">
        <v>44416.0</v>
      </c>
      <c r="H637" s="32">
        <f t="shared" si="1"/>
        <v>5</v>
      </c>
      <c r="I637" s="33"/>
      <c r="J637" s="33"/>
      <c r="K637" s="33"/>
      <c r="L637" s="33"/>
      <c r="M637" s="33"/>
      <c r="N637" s="33"/>
      <c r="O637" s="10" t="s">
        <v>15</v>
      </c>
      <c r="P637" s="33"/>
      <c r="Q637" s="33"/>
      <c r="R637" s="33"/>
      <c r="S637" s="33"/>
      <c r="T637" s="33"/>
      <c r="U637" s="33"/>
      <c r="V637" s="33"/>
      <c r="W637" s="33"/>
    </row>
    <row r="638">
      <c r="A638" s="9">
        <v>44568.0</v>
      </c>
      <c r="B638" s="10" t="s">
        <v>15</v>
      </c>
      <c r="C638" s="10" t="s">
        <v>182</v>
      </c>
      <c r="D638" s="10" t="s">
        <v>156</v>
      </c>
      <c r="E638" s="35">
        <v>120.0</v>
      </c>
      <c r="F638" s="10" t="s">
        <v>21</v>
      </c>
      <c r="G638" s="9">
        <v>44416.0</v>
      </c>
      <c r="H638" s="32">
        <f t="shared" si="1"/>
        <v>6</v>
      </c>
      <c r="I638" s="33"/>
      <c r="J638" s="33"/>
      <c r="K638" s="33"/>
      <c r="L638" s="33"/>
      <c r="M638" s="33"/>
      <c r="N638" s="33"/>
      <c r="O638" s="10" t="s">
        <v>15</v>
      </c>
      <c r="P638" s="33"/>
      <c r="Q638" s="33"/>
      <c r="R638" s="33"/>
      <c r="S638" s="33"/>
      <c r="T638" s="33"/>
      <c r="U638" s="33"/>
      <c r="V638" s="33"/>
      <c r="W638" s="33"/>
    </row>
    <row r="639">
      <c r="A639" s="9">
        <v>44569.0</v>
      </c>
      <c r="B639" s="10" t="s">
        <v>15</v>
      </c>
      <c r="C639" s="10">
        <v>3446.0</v>
      </c>
      <c r="D639" s="10" t="s">
        <v>150</v>
      </c>
      <c r="E639" s="35">
        <v>230.0</v>
      </c>
      <c r="F639" s="10" t="s">
        <v>21</v>
      </c>
      <c r="G639" s="9">
        <v>44416.0</v>
      </c>
      <c r="H639" s="32">
        <f t="shared" si="1"/>
        <v>7</v>
      </c>
      <c r="I639" s="33"/>
      <c r="J639" s="33"/>
      <c r="K639" s="33"/>
      <c r="L639" s="33"/>
      <c r="M639" s="33"/>
      <c r="N639" s="33"/>
      <c r="O639" s="10" t="s">
        <v>15</v>
      </c>
      <c r="P639" s="33"/>
      <c r="Q639" s="33"/>
      <c r="R639" s="33"/>
      <c r="S639" s="33"/>
      <c r="T639" s="33"/>
      <c r="U639" s="33"/>
      <c r="V639" s="33"/>
      <c r="W639" s="33"/>
    </row>
    <row r="640">
      <c r="A640" s="9">
        <v>44570.0</v>
      </c>
      <c r="B640" s="10" t="s">
        <v>15</v>
      </c>
      <c r="C640" s="10" t="s">
        <v>246</v>
      </c>
      <c r="D640" s="10" t="s">
        <v>159</v>
      </c>
      <c r="E640" s="35">
        <v>90.0</v>
      </c>
      <c r="F640" s="10" t="s">
        <v>160</v>
      </c>
      <c r="G640" s="9">
        <v>44416.0</v>
      </c>
      <c r="H640" s="32">
        <f t="shared" si="1"/>
        <v>1</v>
      </c>
      <c r="I640" s="33"/>
      <c r="J640" s="33"/>
      <c r="K640" s="33"/>
      <c r="L640" s="33"/>
      <c r="M640" s="33"/>
      <c r="N640" s="33"/>
      <c r="O640" s="10" t="s">
        <v>15</v>
      </c>
      <c r="P640" s="33"/>
      <c r="Q640" s="33"/>
      <c r="R640" s="33"/>
      <c r="S640" s="33"/>
      <c r="T640" s="33"/>
      <c r="U640" s="33"/>
      <c r="V640" s="33"/>
      <c r="W640" s="33"/>
    </row>
    <row r="641">
      <c r="A641" s="9">
        <v>44571.0</v>
      </c>
      <c r="B641" s="10" t="s">
        <v>15</v>
      </c>
      <c r="C641" s="10" t="s">
        <v>137</v>
      </c>
      <c r="D641" s="10" t="s">
        <v>158</v>
      </c>
      <c r="E641" s="35">
        <v>200.0</v>
      </c>
      <c r="F641" s="10" t="s">
        <v>14</v>
      </c>
      <c r="G641" s="9">
        <v>44416.0</v>
      </c>
      <c r="H641" s="32">
        <f t="shared" si="1"/>
        <v>2</v>
      </c>
      <c r="I641" s="33"/>
      <c r="J641" s="33"/>
      <c r="K641" s="33"/>
      <c r="L641" s="33"/>
      <c r="M641" s="33"/>
      <c r="N641" s="33"/>
      <c r="O641" s="10" t="s">
        <v>15</v>
      </c>
      <c r="P641" s="33"/>
      <c r="Q641" s="33"/>
      <c r="R641" s="33"/>
      <c r="S641" s="33"/>
      <c r="T641" s="33"/>
      <c r="U641" s="33"/>
      <c r="V641" s="33"/>
      <c r="W641" s="33"/>
    </row>
    <row r="642">
      <c r="A642" s="9">
        <v>44572.0</v>
      </c>
      <c r="B642" s="10" t="s">
        <v>15</v>
      </c>
      <c r="C642" s="10" t="s">
        <v>185</v>
      </c>
      <c r="D642" s="10" t="s">
        <v>159</v>
      </c>
      <c r="E642" s="35">
        <v>90.0</v>
      </c>
      <c r="F642" s="10" t="s">
        <v>160</v>
      </c>
      <c r="G642" s="9">
        <v>44416.0</v>
      </c>
      <c r="H642" s="32">
        <f t="shared" si="1"/>
        <v>3</v>
      </c>
      <c r="I642" s="33"/>
      <c r="J642" s="33"/>
      <c r="K642" s="33"/>
      <c r="L642" s="33"/>
      <c r="M642" s="33"/>
      <c r="N642" s="33"/>
      <c r="O642" s="10" t="s">
        <v>15</v>
      </c>
      <c r="P642" s="33"/>
      <c r="Q642" s="33"/>
      <c r="R642" s="33"/>
      <c r="S642" s="33"/>
      <c r="T642" s="33"/>
      <c r="U642" s="33"/>
      <c r="V642" s="33"/>
      <c r="W642" s="33"/>
    </row>
    <row r="643">
      <c r="A643" s="9">
        <v>44573.0</v>
      </c>
      <c r="B643" s="10" t="s">
        <v>15</v>
      </c>
      <c r="C643" s="10" t="s">
        <v>223</v>
      </c>
      <c r="D643" s="10" t="s">
        <v>150</v>
      </c>
      <c r="E643" s="35">
        <v>230.0</v>
      </c>
      <c r="F643" s="10" t="s">
        <v>21</v>
      </c>
      <c r="G643" s="9">
        <v>44416.0</v>
      </c>
      <c r="H643" s="32">
        <f t="shared" si="1"/>
        <v>4</v>
      </c>
      <c r="I643" s="33"/>
      <c r="J643" s="33"/>
      <c r="K643" s="33"/>
      <c r="L643" s="33"/>
      <c r="M643" s="33"/>
      <c r="N643" s="33"/>
      <c r="O643" s="10" t="s">
        <v>15</v>
      </c>
      <c r="P643" s="33"/>
      <c r="Q643" s="33"/>
      <c r="R643" s="33"/>
      <c r="S643" s="33"/>
      <c r="T643" s="33"/>
      <c r="U643" s="33"/>
      <c r="V643" s="33"/>
      <c r="W643" s="33"/>
    </row>
    <row r="644">
      <c r="A644" s="9">
        <v>44574.0</v>
      </c>
      <c r="B644" s="10" t="s">
        <v>15</v>
      </c>
      <c r="C644" s="10" t="s">
        <v>225</v>
      </c>
      <c r="D644" s="10" t="s">
        <v>156</v>
      </c>
      <c r="E644" s="35">
        <v>120.0</v>
      </c>
      <c r="F644" s="10" t="s">
        <v>21</v>
      </c>
      <c r="G644" s="9">
        <v>44416.0</v>
      </c>
      <c r="H644" s="32">
        <f t="shared" si="1"/>
        <v>5</v>
      </c>
      <c r="I644" s="33"/>
      <c r="J644" s="33"/>
      <c r="K644" s="33"/>
      <c r="L644" s="33"/>
      <c r="M644" s="33"/>
      <c r="N644" s="33"/>
      <c r="O644" s="10" t="s">
        <v>15</v>
      </c>
      <c r="P644" s="33"/>
      <c r="Q644" s="33"/>
      <c r="R644" s="33"/>
      <c r="S644" s="33"/>
      <c r="T644" s="33"/>
      <c r="U644" s="33"/>
      <c r="V644" s="33"/>
      <c r="W644" s="33"/>
    </row>
    <row r="645">
      <c r="A645" s="9">
        <v>44575.0</v>
      </c>
      <c r="B645" s="10" t="s">
        <v>247</v>
      </c>
      <c r="C645" s="10" t="s">
        <v>138</v>
      </c>
      <c r="D645" s="10" t="s">
        <v>159</v>
      </c>
      <c r="E645" s="35">
        <v>90.0</v>
      </c>
      <c r="F645" s="10" t="s">
        <v>160</v>
      </c>
      <c r="G645" s="9">
        <v>44416.0</v>
      </c>
      <c r="H645" s="32">
        <f t="shared" si="1"/>
        <v>6</v>
      </c>
      <c r="I645" s="33"/>
      <c r="J645" s="33"/>
      <c r="K645" s="33"/>
      <c r="L645" s="33"/>
      <c r="M645" s="33"/>
      <c r="N645" s="33"/>
      <c r="O645" s="10" t="s">
        <v>247</v>
      </c>
      <c r="P645" s="33"/>
      <c r="Q645" s="33"/>
      <c r="R645" s="33"/>
      <c r="S645" s="33"/>
      <c r="T645" s="33"/>
      <c r="U645" s="33"/>
      <c r="V645" s="33"/>
      <c r="W645" s="33"/>
    </row>
    <row r="646">
      <c r="A646" s="9">
        <v>44576.0</v>
      </c>
      <c r="B646" s="10" t="s">
        <v>247</v>
      </c>
      <c r="C646" s="10" t="s">
        <v>138</v>
      </c>
      <c r="D646" s="10" t="s">
        <v>152</v>
      </c>
      <c r="E646" s="35">
        <v>250.0</v>
      </c>
      <c r="F646" s="10" t="s">
        <v>21</v>
      </c>
      <c r="G646" s="9">
        <v>44416.0</v>
      </c>
      <c r="H646" s="32">
        <f t="shared" si="1"/>
        <v>7</v>
      </c>
      <c r="I646" s="33"/>
      <c r="J646" s="33"/>
      <c r="K646" s="33"/>
      <c r="L646" s="33"/>
      <c r="M646" s="33"/>
      <c r="N646" s="33"/>
      <c r="O646" s="10" t="s">
        <v>247</v>
      </c>
      <c r="P646" s="33"/>
      <c r="Q646" s="33"/>
      <c r="R646" s="33"/>
      <c r="S646" s="33"/>
      <c r="T646" s="33"/>
      <c r="U646" s="33"/>
      <c r="V646" s="33"/>
      <c r="W646" s="33"/>
    </row>
    <row r="647">
      <c r="A647" s="9">
        <v>44577.0</v>
      </c>
      <c r="B647" s="10" t="s">
        <v>247</v>
      </c>
      <c r="C647" s="10" t="s">
        <v>138</v>
      </c>
      <c r="D647" s="10" t="s">
        <v>162</v>
      </c>
      <c r="E647" s="35">
        <v>130.0</v>
      </c>
      <c r="F647" s="10" t="s">
        <v>18</v>
      </c>
      <c r="G647" s="9">
        <v>44416.0</v>
      </c>
      <c r="H647" s="32">
        <f t="shared" si="1"/>
        <v>1</v>
      </c>
      <c r="I647" s="33"/>
      <c r="J647" s="33"/>
      <c r="K647" s="33"/>
      <c r="L647" s="33"/>
      <c r="M647" s="33"/>
      <c r="N647" s="33"/>
      <c r="O647" s="10" t="s">
        <v>247</v>
      </c>
      <c r="P647" s="33"/>
      <c r="Q647" s="33"/>
      <c r="R647" s="33"/>
      <c r="S647" s="33"/>
      <c r="T647" s="33"/>
      <c r="U647" s="33"/>
      <c r="V647" s="33"/>
      <c r="W647" s="33"/>
    </row>
    <row r="648">
      <c r="A648" s="9">
        <v>44578.0</v>
      </c>
      <c r="B648" s="10" t="s">
        <v>247</v>
      </c>
      <c r="C648" s="10" t="s">
        <v>138</v>
      </c>
      <c r="D648" s="10" t="s">
        <v>155</v>
      </c>
      <c r="E648" s="35">
        <v>220.0</v>
      </c>
      <c r="F648" s="10" t="s">
        <v>18</v>
      </c>
      <c r="G648" s="9">
        <v>44416.0</v>
      </c>
      <c r="H648" s="32">
        <f t="shared" si="1"/>
        <v>2</v>
      </c>
      <c r="I648" s="33"/>
      <c r="J648" s="33"/>
      <c r="K648" s="33"/>
      <c r="L648" s="33"/>
      <c r="M648" s="33"/>
      <c r="N648" s="33"/>
      <c r="O648" s="10" t="s">
        <v>247</v>
      </c>
      <c r="P648" s="33"/>
      <c r="Q648" s="33"/>
      <c r="R648" s="33"/>
      <c r="S648" s="33"/>
      <c r="T648" s="33"/>
      <c r="U648" s="33"/>
      <c r="V648" s="33"/>
      <c r="W648" s="33"/>
    </row>
    <row r="649">
      <c r="A649" s="9">
        <v>44579.0</v>
      </c>
      <c r="B649" s="10" t="s">
        <v>248</v>
      </c>
      <c r="C649" s="10" t="s">
        <v>249</v>
      </c>
      <c r="D649" s="10" t="s">
        <v>159</v>
      </c>
      <c r="E649" s="35">
        <v>90.0</v>
      </c>
      <c r="F649" s="10" t="s">
        <v>160</v>
      </c>
      <c r="G649" s="9">
        <v>44416.0</v>
      </c>
      <c r="H649" s="32">
        <f t="shared" si="1"/>
        <v>3</v>
      </c>
      <c r="I649" s="33"/>
      <c r="J649" s="33"/>
      <c r="K649" s="33"/>
      <c r="L649" s="33"/>
      <c r="M649" s="33"/>
      <c r="N649" s="33"/>
      <c r="O649" s="10" t="s">
        <v>248</v>
      </c>
      <c r="P649" s="33"/>
      <c r="Q649" s="33"/>
      <c r="R649" s="33"/>
      <c r="S649" s="33"/>
      <c r="T649" s="33"/>
      <c r="U649" s="33"/>
      <c r="V649" s="33"/>
      <c r="W649" s="33"/>
    </row>
    <row r="650">
      <c r="A650" s="9">
        <v>44580.0</v>
      </c>
      <c r="B650" s="10" t="s">
        <v>248</v>
      </c>
      <c r="C650" s="10">
        <v>5348.0</v>
      </c>
      <c r="D650" s="10" t="s">
        <v>150</v>
      </c>
      <c r="E650" s="35">
        <v>230.0</v>
      </c>
      <c r="F650" s="10" t="s">
        <v>21</v>
      </c>
      <c r="G650" s="9">
        <v>44416.0</v>
      </c>
      <c r="H650" s="32">
        <f t="shared" si="1"/>
        <v>4</v>
      </c>
      <c r="I650" s="33"/>
      <c r="J650" s="33"/>
      <c r="K650" s="33"/>
      <c r="L650" s="33"/>
      <c r="M650" s="33"/>
      <c r="N650" s="33"/>
      <c r="O650" s="10" t="s">
        <v>248</v>
      </c>
      <c r="P650" s="33"/>
      <c r="Q650" s="33"/>
      <c r="R650" s="33"/>
      <c r="S650" s="33"/>
      <c r="T650" s="33"/>
      <c r="U650" s="33"/>
      <c r="V650" s="33"/>
      <c r="W650" s="33"/>
    </row>
    <row r="651">
      <c r="A651" s="9">
        <v>44581.0</v>
      </c>
      <c r="B651" s="10" t="s">
        <v>248</v>
      </c>
      <c r="C651" s="10" t="s">
        <v>250</v>
      </c>
      <c r="D651" s="10" t="s">
        <v>159</v>
      </c>
      <c r="E651" s="35">
        <v>90.0</v>
      </c>
      <c r="F651" s="10" t="s">
        <v>160</v>
      </c>
      <c r="G651" s="9">
        <v>44416.0</v>
      </c>
      <c r="H651" s="32">
        <f t="shared" si="1"/>
        <v>5</v>
      </c>
      <c r="I651" s="33"/>
      <c r="J651" s="33"/>
      <c r="K651" s="33"/>
      <c r="L651" s="33"/>
      <c r="M651" s="33"/>
      <c r="N651" s="33"/>
      <c r="O651" s="10" t="s">
        <v>248</v>
      </c>
      <c r="P651" s="33"/>
      <c r="Q651" s="33"/>
      <c r="R651" s="33"/>
      <c r="S651" s="33"/>
      <c r="T651" s="33"/>
      <c r="U651" s="33"/>
      <c r="V651" s="33"/>
      <c r="W651" s="33"/>
    </row>
    <row r="652">
      <c r="A652" s="9">
        <v>44582.0</v>
      </c>
      <c r="B652" s="10" t="s">
        <v>248</v>
      </c>
      <c r="C652" s="10" t="s">
        <v>251</v>
      </c>
      <c r="D652" s="10" t="s">
        <v>152</v>
      </c>
      <c r="E652" s="35">
        <v>250.0</v>
      </c>
      <c r="F652" s="10" t="s">
        <v>21</v>
      </c>
      <c r="G652" s="9">
        <v>44416.0</v>
      </c>
      <c r="H652" s="32">
        <f t="shared" si="1"/>
        <v>6</v>
      </c>
      <c r="I652" s="33"/>
      <c r="J652" s="33"/>
      <c r="K652" s="33"/>
      <c r="L652" s="33"/>
      <c r="M652" s="33"/>
      <c r="N652" s="33"/>
      <c r="O652" s="10" t="s">
        <v>248</v>
      </c>
      <c r="P652" s="33"/>
      <c r="Q652" s="33"/>
      <c r="R652" s="33"/>
      <c r="S652" s="33"/>
      <c r="T652" s="33"/>
      <c r="U652" s="33"/>
      <c r="V652" s="33"/>
      <c r="W652" s="33"/>
    </row>
    <row r="653">
      <c r="A653" s="9">
        <v>44583.0</v>
      </c>
      <c r="B653" s="10" t="s">
        <v>69</v>
      </c>
      <c r="C653" s="10" t="s">
        <v>71</v>
      </c>
      <c r="D653" s="10" t="s">
        <v>150</v>
      </c>
      <c r="E653" s="35">
        <v>230.0</v>
      </c>
      <c r="F653" s="10" t="s">
        <v>21</v>
      </c>
      <c r="G653" s="9">
        <v>44416.0</v>
      </c>
      <c r="H653" s="32">
        <f t="shared" si="1"/>
        <v>7</v>
      </c>
      <c r="I653" s="33"/>
      <c r="J653" s="33"/>
      <c r="K653" s="33"/>
      <c r="L653" s="33"/>
      <c r="M653" s="33"/>
      <c r="N653" s="33"/>
      <c r="O653" s="10" t="s">
        <v>69</v>
      </c>
      <c r="P653" s="33"/>
      <c r="Q653" s="33"/>
      <c r="R653" s="33"/>
      <c r="S653" s="33"/>
      <c r="T653" s="33"/>
      <c r="U653" s="33"/>
      <c r="V653" s="33"/>
      <c r="W653" s="33"/>
    </row>
    <row r="654">
      <c r="A654" s="9">
        <v>44584.0</v>
      </c>
      <c r="B654" s="10" t="s">
        <v>69</v>
      </c>
      <c r="C654" s="10" t="s">
        <v>72</v>
      </c>
      <c r="D654" s="10" t="s">
        <v>166</v>
      </c>
      <c r="E654" s="35">
        <v>200.0</v>
      </c>
      <c r="F654" s="10" t="s">
        <v>14</v>
      </c>
      <c r="G654" s="9">
        <v>44416.0</v>
      </c>
      <c r="H654" s="32">
        <f t="shared" si="1"/>
        <v>1</v>
      </c>
      <c r="I654" s="33"/>
      <c r="J654" s="33"/>
      <c r="K654" s="33"/>
      <c r="L654" s="33"/>
      <c r="M654" s="33"/>
      <c r="N654" s="33"/>
      <c r="O654" s="10" t="s">
        <v>69</v>
      </c>
      <c r="P654" s="33"/>
      <c r="Q654" s="33"/>
      <c r="R654" s="33"/>
      <c r="S654" s="33"/>
      <c r="T654" s="33"/>
      <c r="U654" s="33"/>
      <c r="V654" s="33"/>
      <c r="W654" s="33"/>
    </row>
    <row r="655">
      <c r="A655" s="9">
        <v>44585.0</v>
      </c>
      <c r="B655" s="10" t="s">
        <v>69</v>
      </c>
      <c r="C655" s="10" t="s">
        <v>195</v>
      </c>
      <c r="D655" s="10" t="s">
        <v>158</v>
      </c>
      <c r="E655" s="35">
        <v>200.0</v>
      </c>
      <c r="F655" s="10" t="s">
        <v>14</v>
      </c>
      <c r="G655" s="9">
        <v>44416.0</v>
      </c>
      <c r="H655" s="32">
        <f t="shared" si="1"/>
        <v>2</v>
      </c>
      <c r="I655" s="33"/>
      <c r="J655" s="33"/>
      <c r="K655" s="33"/>
      <c r="L655" s="33"/>
      <c r="M655" s="33"/>
      <c r="N655" s="33"/>
      <c r="O655" s="10" t="s">
        <v>69</v>
      </c>
      <c r="P655" s="33"/>
      <c r="Q655" s="33"/>
      <c r="R655" s="33"/>
      <c r="S655" s="33"/>
      <c r="T655" s="33"/>
      <c r="U655" s="33"/>
      <c r="V655" s="33"/>
      <c r="W655" s="33"/>
    </row>
    <row r="656">
      <c r="A656" s="9">
        <v>44586.0</v>
      </c>
      <c r="B656" s="10" t="s">
        <v>69</v>
      </c>
      <c r="C656" s="10" t="s">
        <v>73</v>
      </c>
      <c r="D656" s="10" t="s">
        <v>156</v>
      </c>
      <c r="E656" s="35">
        <v>120.0</v>
      </c>
      <c r="F656" s="10" t="s">
        <v>21</v>
      </c>
      <c r="G656" s="9">
        <v>44416.0</v>
      </c>
      <c r="H656" s="32">
        <f t="shared" si="1"/>
        <v>3</v>
      </c>
      <c r="I656" s="33"/>
      <c r="J656" s="33"/>
      <c r="K656" s="33"/>
      <c r="L656" s="33"/>
      <c r="M656" s="33"/>
      <c r="N656" s="33"/>
      <c r="O656" s="10" t="s">
        <v>69</v>
      </c>
      <c r="P656" s="33"/>
      <c r="Q656" s="33"/>
      <c r="R656" s="33"/>
      <c r="S656" s="33"/>
      <c r="T656" s="33"/>
      <c r="U656" s="33"/>
      <c r="V656" s="33"/>
      <c r="W656" s="33"/>
    </row>
    <row r="657">
      <c r="A657" s="9">
        <v>44587.0</v>
      </c>
      <c r="B657" s="10" t="s">
        <v>69</v>
      </c>
      <c r="C657" s="10" t="s">
        <v>74</v>
      </c>
      <c r="D657" s="10" t="s">
        <v>166</v>
      </c>
      <c r="E657" s="35">
        <v>200.0</v>
      </c>
      <c r="F657" s="10" t="s">
        <v>14</v>
      </c>
      <c r="G657" s="9">
        <v>44416.0</v>
      </c>
      <c r="H657" s="32">
        <f t="shared" si="1"/>
        <v>4</v>
      </c>
      <c r="I657" s="33"/>
      <c r="J657" s="33"/>
      <c r="K657" s="33"/>
      <c r="L657" s="33"/>
      <c r="M657" s="33"/>
      <c r="N657" s="33"/>
      <c r="O657" s="10" t="s">
        <v>69</v>
      </c>
      <c r="P657" s="33"/>
      <c r="Q657" s="33"/>
      <c r="R657" s="33"/>
      <c r="S657" s="33"/>
      <c r="T657" s="33"/>
      <c r="U657" s="33"/>
      <c r="V657" s="33"/>
      <c r="W657" s="33"/>
    </row>
    <row r="658">
      <c r="A658" s="9">
        <v>44588.0</v>
      </c>
      <c r="B658" s="10" t="s">
        <v>69</v>
      </c>
      <c r="C658" s="10">
        <v>2340.0</v>
      </c>
      <c r="D658" s="10" t="s">
        <v>155</v>
      </c>
      <c r="E658" s="35">
        <v>220.0</v>
      </c>
      <c r="F658" s="10" t="s">
        <v>18</v>
      </c>
      <c r="G658" s="9">
        <v>44416.0</v>
      </c>
      <c r="H658" s="32">
        <f t="shared" si="1"/>
        <v>5</v>
      </c>
      <c r="I658" s="33"/>
      <c r="J658" s="33"/>
      <c r="K658" s="33"/>
      <c r="L658" s="33"/>
      <c r="M658" s="33"/>
      <c r="N658" s="33"/>
      <c r="O658" s="10" t="s">
        <v>69</v>
      </c>
      <c r="P658" s="33"/>
      <c r="Q658" s="33"/>
      <c r="R658" s="33"/>
      <c r="S658" s="33"/>
      <c r="T658" s="33"/>
      <c r="U658" s="33"/>
      <c r="V658" s="33"/>
      <c r="W658" s="33"/>
    </row>
    <row r="659">
      <c r="A659" s="9">
        <v>44589.0</v>
      </c>
      <c r="B659" s="10" t="s">
        <v>69</v>
      </c>
      <c r="C659" s="10">
        <v>2440.0</v>
      </c>
      <c r="D659" s="10" t="s">
        <v>162</v>
      </c>
      <c r="E659" s="35">
        <v>130.0</v>
      </c>
      <c r="F659" s="10" t="s">
        <v>18</v>
      </c>
      <c r="G659" s="9">
        <v>44416.0</v>
      </c>
      <c r="H659" s="32">
        <f t="shared" si="1"/>
        <v>6</v>
      </c>
      <c r="I659" s="33"/>
      <c r="J659" s="33"/>
      <c r="K659" s="33"/>
      <c r="L659" s="33"/>
      <c r="M659" s="33"/>
      <c r="N659" s="33"/>
      <c r="O659" s="10" t="s">
        <v>69</v>
      </c>
      <c r="P659" s="33"/>
      <c r="Q659" s="33"/>
      <c r="R659" s="33"/>
      <c r="S659" s="33"/>
      <c r="T659" s="33"/>
      <c r="U659" s="33"/>
      <c r="V659" s="33"/>
      <c r="W659" s="33"/>
    </row>
    <row r="660">
      <c r="A660" s="9">
        <v>44590.0</v>
      </c>
      <c r="B660" s="10" t="s">
        <v>69</v>
      </c>
      <c r="C660" s="10">
        <v>7447.0</v>
      </c>
      <c r="D660" s="10" t="s">
        <v>156</v>
      </c>
      <c r="E660" s="35">
        <v>120.0</v>
      </c>
      <c r="F660" s="10" t="s">
        <v>21</v>
      </c>
      <c r="G660" s="9">
        <v>44416.0</v>
      </c>
      <c r="H660" s="32">
        <f t="shared" si="1"/>
        <v>7</v>
      </c>
      <c r="I660" s="33"/>
      <c r="J660" s="33"/>
      <c r="K660" s="33"/>
      <c r="L660" s="33"/>
      <c r="M660" s="33"/>
      <c r="N660" s="33"/>
      <c r="O660" s="10" t="s">
        <v>69</v>
      </c>
      <c r="P660" s="33"/>
      <c r="Q660" s="33"/>
      <c r="R660" s="33"/>
      <c r="S660" s="33"/>
      <c r="T660" s="33"/>
      <c r="U660" s="33"/>
      <c r="V660" s="33"/>
      <c r="W660" s="33"/>
    </row>
    <row r="661">
      <c r="A661" s="9">
        <v>44591.0</v>
      </c>
      <c r="B661" s="10" t="s">
        <v>69</v>
      </c>
      <c r="C661" s="10" t="s">
        <v>75</v>
      </c>
      <c r="D661" s="10" t="s">
        <v>155</v>
      </c>
      <c r="E661" s="35">
        <v>220.0</v>
      </c>
      <c r="F661" s="10" t="s">
        <v>18</v>
      </c>
      <c r="G661" s="9">
        <v>44416.0</v>
      </c>
      <c r="H661" s="32">
        <f t="shared" si="1"/>
        <v>1</v>
      </c>
      <c r="I661" s="33"/>
      <c r="J661" s="33"/>
      <c r="K661" s="33"/>
      <c r="L661" s="33"/>
      <c r="M661" s="33"/>
      <c r="N661" s="33"/>
      <c r="O661" s="10" t="s">
        <v>69</v>
      </c>
      <c r="P661" s="33"/>
      <c r="Q661" s="33"/>
      <c r="R661" s="33"/>
      <c r="S661" s="33"/>
      <c r="T661" s="33"/>
      <c r="U661" s="33"/>
      <c r="V661" s="33"/>
      <c r="W661" s="33"/>
    </row>
    <row r="662">
      <c r="A662" s="9">
        <v>44592.0</v>
      </c>
      <c r="B662" s="10" t="s">
        <v>69</v>
      </c>
      <c r="C662" s="10">
        <v>5747.0</v>
      </c>
      <c r="D662" s="10" t="s">
        <v>150</v>
      </c>
      <c r="E662" s="35">
        <v>230.0</v>
      </c>
      <c r="F662" s="10" t="s">
        <v>21</v>
      </c>
      <c r="G662" s="9">
        <v>44416.0</v>
      </c>
      <c r="H662" s="32">
        <f t="shared" si="1"/>
        <v>2</v>
      </c>
      <c r="I662" s="33"/>
      <c r="J662" s="33"/>
      <c r="K662" s="33"/>
      <c r="L662" s="33"/>
      <c r="M662" s="33"/>
      <c r="N662" s="33"/>
      <c r="O662" s="10" t="s">
        <v>69</v>
      </c>
      <c r="P662" s="33"/>
      <c r="Q662" s="33"/>
      <c r="R662" s="33"/>
      <c r="S662" s="33"/>
      <c r="T662" s="33"/>
      <c r="U662" s="33"/>
      <c r="V662" s="33"/>
      <c r="W662" s="33"/>
    </row>
    <row r="663">
      <c r="A663" s="9">
        <v>44593.0</v>
      </c>
      <c r="B663" s="10" t="s">
        <v>69</v>
      </c>
      <c r="C663" s="10">
        <v>5747.0</v>
      </c>
      <c r="D663" s="10" t="s">
        <v>155</v>
      </c>
      <c r="E663" s="35">
        <v>220.0</v>
      </c>
      <c r="F663" s="10" t="s">
        <v>18</v>
      </c>
      <c r="G663" s="9">
        <v>44416.0</v>
      </c>
      <c r="H663" s="32">
        <f t="shared" si="1"/>
        <v>3</v>
      </c>
      <c r="I663" s="33"/>
      <c r="J663" s="33"/>
      <c r="K663" s="33"/>
      <c r="L663" s="33"/>
      <c r="M663" s="33"/>
      <c r="N663" s="33"/>
      <c r="O663" s="10" t="s">
        <v>69</v>
      </c>
      <c r="P663" s="33"/>
      <c r="Q663" s="33"/>
      <c r="R663" s="33"/>
      <c r="S663" s="33"/>
      <c r="T663" s="33"/>
      <c r="U663" s="33"/>
      <c r="V663" s="33"/>
      <c r="W663" s="33"/>
    </row>
    <row r="664">
      <c r="A664" s="9">
        <v>44594.0</v>
      </c>
      <c r="B664" s="10" t="s">
        <v>69</v>
      </c>
      <c r="C664" s="10" t="s">
        <v>196</v>
      </c>
      <c r="D664" s="10" t="s">
        <v>156</v>
      </c>
      <c r="E664" s="35">
        <v>120.0</v>
      </c>
      <c r="F664" s="10" t="s">
        <v>21</v>
      </c>
      <c r="G664" s="9">
        <v>44416.0</v>
      </c>
      <c r="H664" s="32">
        <f t="shared" si="1"/>
        <v>4</v>
      </c>
      <c r="I664" s="33"/>
      <c r="J664" s="33"/>
      <c r="K664" s="33"/>
      <c r="L664" s="33"/>
      <c r="M664" s="33"/>
      <c r="N664" s="33"/>
      <c r="O664" s="10" t="s">
        <v>69</v>
      </c>
      <c r="P664" s="33"/>
      <c r="Q664" s="33"/>
      <c r="R664" s="33"/>
      <c r="S664" s="33"/>
      <c r="T664" s="33"/>
      <c r="U664" s="33"/>
      <c r="V664" s="33"/>
      <c r="W664" s="33"/>
    </row>
    <row r="665">
      <c r="A665" s="9">
        <v>44595.0</v>
      </c>
      <c r="B665" s="10" t="s">
        <v>69</v>
      </c>
      <c r="C665" s="10" t="s">
        <v>76</v>
      </c>
      <c r="D665" s="10" t="s">
        <v>156</v>
      </c>
      <c r="E665" s="35">
        <v>120.0</v>
      </c>
      <c r="F665" s="10" t="s">
        <v>21</v>
      </c>
      <c r="G665" s="9">
        <v>44416.0</v>
      </c>
      <c r="H665" s="32">
        <f t="shared" si="1"/>
        <v>5</v>
      </c>
      <c r="I665" s="33"/>
      <c r="J665" s="33"/>
      <c r="K665" s="33"/>
      <c r="L665" s="33"/>
      <c r="M665" s="33"/>
      <c r="N665" s="33"/>
      <c r="O665" s="10" t="s">
        <v>69</v>
      </c>
      <c r="P665" s="33"/>
      <c r="Q665" s="33"/>
      <c r="R665" s="33"/>
      <c r="S665" s="33"/>
      <c r="T665" s="33"/>
      <c r="U665" s="33"/>
      <c r="V665" s="33"/>
      <c r="W665" s="33"/>
    </row>
    <row r="666">
      <c r="A666" s="9">
        <v>44596.0</v>
      </c>
      <c r="B666" s="10" t="s">
        <v>69</v>
      </c>
      <c r="C666" s="10" t="s">
        <v>79</v>
      </c>
      <c r="D666" s="10" t="s">
        <v>153</v>
      </c>
      <c r="E666" s="35">
        <v>220.0</v>
      </c>
      <c r="F666" s="10" t="s">
        <v>12</v>
      </c>
      <c r="G666" s="9">
        <v>44416.0</v>
      </c>
      <c r="H666" s="32">
        <f t="shared" si="1"/>
        <v>6</v>
      </c>
      <c r="I666" s="33"/>
      <c r="J666" s="33"/>
      <c r="K666" s="33"/>
      <c r="L666" s="33"/>
      <c r="M666" s="33"/>
      <c r="N666" s="33"/>
      <c r="O666" s="10" t="s">
        <v>69</v>
      </c>
      <c r="P666" s="33"/>
      <c r="Q666" s="33"/>
      <c r="R666" s="33"/>
      <c r="S666" s="33"/>
      <c r="T666" s="33"/>
      <c r="U666" s="33"/>
      <c r="V666" s="33"/>
      <c r="W666" s="33"/>
    </row>
    <row r="667">
      <c r="A667" s="9">
        <v>44597.0</v>
      </c>
      <c r="B667" s="10" t="s">
        <v>69</v>
      </c>
      <c r="C667" s="10" t="s">
        <v>252</v>
      </c>
      <c r="D667" s="10" t="s">
        <v>155</v>
      </c>
      <c r="E667" s="35">
        <v>220.0</v>
      </c>
      <c r="F667" s="10" t="s">
        <v>18</v>
      </c>
      <c r="G667" s="9">
        <v>44416.0</v>
      </c>
      <c r="H667" s="32">
        <f t="shared" si="1"/>
        <v>7</v>
      </c>
      <c r="I667" s="33"/>
      <c r="J667" s="33"/>
      <c r="K667" s="33"/>
      <c r="L667" s="33"/>
      <c r="M667" s="33"/>
      <c r="N667" s="33"/>
      <c r="O667" s="10" t="s">
        <v>69</v>
      </c>
      <c r="P667" s="33"/>
      <c r="Q667" s="33"/>
      <c r="R667" s="33"/>
      <c r="S667" s="33"/>
      <c r="T667" s="33"/>
      <c r="U667" s="33"/>
      <c r="V667" s="33"/>
      <c r="W667" s="33"/>
    </row>
    <row r="668">
      <c r="A668" s="9">
        <v>44598.0</v>
      </c>
      <c r="B668" s="10" t="s">
        <v>69</v>
      </c>
      <c r="C668" s="10" t="s">
        <v>81</v>
      </c>
      <c r="D668" s="10" t="s">
        <v>166</v>
      </c>
      <c r="E668" s="35">
        <v>200.0</v>
      </c>
      <c r="F668" s="10" t="s">
        <v>14</v>
      </c>
      <c r="G668" s="9">
        <v>44416.0</v>
      </c>
      <c r="H668" s="32">
        <f t="shared" si="1"/>
        <v>1</v>
      </c>
      <c r="I668" s="33"/>
      <c r="J668" s="33"/>
      <c r="K668" s="33"/>
      <c r="L668" s="33"/>
      <c r="M668" s="33"/>
      <c r="N668" s="33"/>
      <c r="O668" s="10" t="s">
        <v>69</v>
      </c>
      <c r="P668" s="33"/>
      <c r="Q668" s="33"/>
      <c r="R668" s="33"/>
      <c r="S668" s="33"/>
      <c r="T668" s="33"/>
      <c r="U668" s="33"/>
      <c r="V668" s="33"/>
      <c r="W668" s="33"/>
    </row>
    <row r="669">
      <c r="A669" s="9">
        <v>44599.0</v>
      </c>
      <c r="B669" s="10" t="s">
        <v>69</v>
      </c>
      <c r="C669" s="10" t="s">
        <v>82</v>
      </c>
      <c r="D669" s="10" t="s">
        <v>155</v>
      </c>
      <c r="E669" s="35">
        <v>220.0</v>
      </c>
      <c r="F669" s="10" t="s">
        <v>18</v>
      </c>
      <c r="G669" s="9">
        <v>44416.0</v>
      </c>
      <c r="H669" s="32">
        <f t="shared" si="1"/>
        <v>2</v>
      </c>
      <c r="I669" s="33"/>
      <c r="J669" s="33"/>
      <c r="K669" s="33"/>
      <c r="L669" s="33"/>
      <c r="M669" s="33"/>
      <c r="N669" s="33"/>
      <c r="O669" s="10" t="s">
        <v>69</v>
      </c>
      <c r="P669" s="33"/>
      <c r="Q669" s="33"/>
      <c r="R669" s="33"/>
      <c r="S669" s="33"/>
      <c r="T669" s="33"/>
      <c r="U669" s="33"/>
      <c r="V669" s="33"/>
      <c r="W669" s="33"/>
    </row>
    <row r="670">
      <c r="A670" s="9">
        <v>44600.0</v>
      </c>
      <c r="B670" s="10" t="s">
        <v>69</v>
      </c>
      <c r="C670" s="10" t="s">
        <v>83</v>
      </c>
      <c r="D670" s="10" t="s">
        <v>155</v>
      </c>
      <c r="E670" s="35">
        <v>220.0</v>
      </c>
      <c r="F670" s="10" t="s">
        <v>18</v>
      </c>
      <c r="G670" s="9">
        <v>44416.0</v>
      </c>
      <c r="H670" s="32">
        <f t="shared" si="1"/>
        <v>3</v>
      </c>
      <c r="I670" s="33"/>
      <c r="J670" s="33"/>
      <c r="K670" s="33"/>
      <c r="L670" s="33"/>
      <c r="M670" s="33"/>
      <c r="N670" s="33"/>
      <c r="O670" s="10" t="s">
        <v>69</v>
      </c>
      <c r="P670" s="33"/>
      <c r="Q670" s="33"/>
      <c r="R670" s="33"/>
      <c r="S670" s="33"/>
      <c r="T670" s="33"/>
      <c r="U670" s="33"/>
      <c r="V670" s="33"/>
      <c r="W670" s="33"/>
    </row>
    <row r="671">
      <c r="A671" s="9">
        <v>44601.0</v>
      </c>
      <c r="B671" s="10" t="s">
        <v>69</v>
      </c>
      <c r="C671" s="10" t="s">
        <v>85</v>
      </c>
      <c r="D671" s="10" t="s">
        <v>158</v>
      </c>
      <c r="E671" s="35">
        <v>200.0</v>
      </c>
      <c r="F671" s="10" t="s">
        <v>14</v>
      </c>
      <c r="G671" s="9">
        <v>44416.0</v>
      </c>
      <c r="H671" s="32">
        <f t="shared" si="1"/>
        <v>4</v>
      </c>
      <c r="I671" s="33"/>
      <c r="J671" s="33"/>
      <c r="K671" s="33"/>
      <c r="L671" s="33"/>
      <c r="M671" s="33"/>
      <c r="N671" s="33"/>
      <c r="O671" s="10" t="s">
        <v>69</v>
      </c>
      <c r="P671" s="33"/>
      <c r="Q671" s="33"/>
      <c r="R671" s="33"/>
      <c r="S671" s="33"/>
      <c r="T671" s="33"/>
      <c r="U671" s="33"/>
      <c r="V671" s="33"/>
      <c r="W671" s="33"/>
    </row>
    <row r="672">
      <c r="A672" s="9">
        <v>44602.0</v>
      </c>
      <c r="B672" s="10" t="s">
        <v>69</v>
      </c>
      <c r="C672" s="10" t="s">
        <v>86</v>
      </c>
      <c r="D672" s="10" t="s">
        <v>150</v>
      </c>
      <c r="E672" s="35">
        <v>230.0</v>
      </c>
      <c r="F672" s="10" t="s">
        <v>21</v>
      </c>
      <c r="G672" s="9">
        <v>44416.0</v>
      </c>
      <c r="H672" s="32">
        <f t="shared" si="1"/>
        <v>5</v>
      </c>
      <c r="I672" s="33"/>
      <c r="J672" s="33"/>
      <c r="K672" s="33"/>
      <c r="L672" s="33"/>
      <c r="M672" s="33"/>
      <c r="N672" s="33"/>
      <c r="O672" s="10" t="s">
        <v>69</v>
      </c>
      <c r="P672" s="33"/>
      <c r="Q672" s="33"/>
      <c r="R672" s="33"/>
      <c r="S672" s="33"/>
      <c r="T672" s="33"/>
      <c r="U672" s="33"/>
      <c r="V672" s="33"/>
      <c r="W672" s="33"/>
    </row>
    <row r="673">
      <c r="A673" s="9">
        <v>44603.0</v>
      </c>
      <c r="B673" s="10" t="s">
        <v>69</v>
      </c>
      <c r="C673" s="10" t="s">
        <v>86</v>
      </c>
      <c r="D673" s="10" t="s">
        <v>152</v>
      </c>
      <c r="E673" s="35">
        <v>250.0</v>
      </c>
      <c r="F673" s="10" t="s">
        <v>21</v>
      </c>
      <c r="G673" s="9">
        <v>44416.0</v>
      </c>
      <c r="H673" s="32">
        <f t="shared" si="1"/>
        <v>6</v>
      </c>
      <c r="I673" s="33"/>
      <c r="J673" s="33"/>
      <c r="K673" s="33"/>
      <c r="L673" s="33"/>
      <c r="M673" s="33"/>
      <c r="N673" s="33"/>
      <c r="O673" s="10" t="s">
        <v>69</v>
      </c>
      <c r="P673" s="33"/>
      <c r="Q673" s="33"/>
      <c r="R673" s="33"/>
      <c r="S673" s="33"/>
      <c r="T673" s="33"/>
      <c r="U673" s="33"/>
      <c r="V673" s="33"/>
      <c r="W673" s="33"/>
    </row>
    <row r="674">
      <c r="A674" s="9">
        <v>44604.0</v>
      </c>
      <c r="B674" s="10" t="s">
        <v>69</v>
      </c>
      <c r="C674" s="10" t="s">
        <v>87</v>
      </c>
      <c r="D674" s="10" t="s">
        <v>155</v>
      </c>
      <c r="E674" s="35">
        <v>220.0</v>
      </c>
      <c r="F674" s="10" t="s">
        <v>18</v>
      </c>
      <c r="G674" s="9">
        <v>44416.0</v>
      </c>
      <c r="H674" s="32">
        <f t="shared" si="1"/>
        <v>7</v>
      </c>
      <c r="I674" s="33"/>
      <c r="J674" s="33"/>
      <c r="K674" s="33"/>
      <c r="L674" s="33"/>
      <c r="M674" s="33"/>
      <c r="N674" s="33"/>
      <c r="O674" s="10" t="s">
        <v>69</v>
      </c>
      <c r="P674" s="33"/>
      <c r="Q674" s="33"/>
      <c r="R674" s="33"/>
      <c r="S674" s="33"/>
      <c r="T674" s="33"/>
      <c r="U674" s="33"/>
      <c r="V674" s="33"/>
      <c r="W674" s="33"/>
    </row>
    <row r="675">
      <c r="A675" s="9">
        <v>44605.0</v>
      </c>
      <c r="B675" s="10" t="s">
        <v>69</v>
      </c>
      <c r="C675" s="10" t="s">
        <v>89</v>
      </c>
      <c r="D675" s="10" t="s">
        <v>150</v>
      </c>
      <c r="E675" s="35">
        <v>230.0</v>
      </c>
      <c r="F675" s="10" t="s">
        <v>21</v>
      </c>
      <c r="G675" s="9">
        <v>44416.0</v>
      </c>
      <c r="H675" s="32">
        <f t="shared" si="1"/>
        <v>1</v>
      </c>
      <c r="I675" s="33"/>
      <c r="J675" s="33"/>
      <c r="K675" s="33"/>
      <c r="L675" s="33"/>
      <c r="M675" s="33"/>
      <c r="N675" s="33"/>
      <c r="O675" s="10" t="s">
        <v>69</v>
      </c>
      <c r="P675" s="33"/>
      <c r="Q675" s="33"/>
      <c r="R675" s="33"/>
      <c r="S675" s="33"/>
      <c r="T675" s="33"/>
      <c r="U675" s="33"/>
      <c r="V675" s="33"/>
      <c r="W675" s="33"/>
    </row>
    <row r="676">
      <c r="A676" s="9">
        <v>44606.0</v>
      </c>
      <c r="B676" s="10" t="s">
        <v>69</v>
      </c>
      <c r="C676" s="10" t="s">
        <v>91</v>
      </c>
      <c r="D676" s="10" t="s">
        <v>150</v>
      </c>
      <c r="E676" s="35">
        <v>230.0</v>
      </c>
      <c r="F676" s="10" t="s">
        <v>21</v>
      </c>
      <c r="G676" s="9">
        <v>44416.0</v>
      </c>
      <c r="H676" s="32">
        <f t="shared" si="1"/>
        <v>2</v>
      </c>
      <c r="I676" s="33"/>
      <c r="J676" s="33"/>
      <c r="K676" s="33"/>
      <c r="L676" s="33"/>
      <c r="M676" s="33"/>
      <c r="N676" s="33"/>
      <c r="O676" s="10" t="s">
        <v>69</v>
      </c>
      <c r="P676" s="33"/>
      <c r="Q676" s="33"/>
      <c r="R676" s="33"/>
      <c r="S676" s="33"/>
      <c r="T676" s="33"/>
      <c r="U676" s="33"/>
      <c r="V676" s="33"/>
      <c r="W676" s="33"/>
    </row>
    <row r="677">
      <c r="A677" s="9">
        <v>44607.0</v>
      </c>
      <c r="B677" s="10" t="s">
        <v>9</v>
      </c>
      <c r="C677" s="10" t="s">
        <v>253</v>
      </c>
      <c r="D677" s="10" t="s">
        <v>150</v>
      </c>
      <c r="E677" s="35">
        <v>230.0</v>
      </c>
      <c r="F677" s="10" t="s">
        <v>21</v>
      </c>
      <c r="G677" s="9">
        <v>44417.0</v>
      </c>
      <c r="H677" s="32">
        <f t="shared" si="1"/>
        <v>3</v>
      </c>
      <c r="I677" s="33"/>
      <c r="J677" s="33"/>
      <c r="K677" s="33"/>
      <c r="L677" s="33"/>
      <c r="M677" s="33"/>
      <c r="N677" s="33"/>
      <c r="O677" s="10" t="s">
        <v>9</v>
      </c>
      <c r="P677" s="33"/>
      <c r="Q677" s="33"/>
      <c r="R677" s="33"/>
      <c r="S677" s="33"/>
      <c r="T677" s="33"/>
      <c r="U677" s="33"/>
      <c r="V677" s="33"/>
      <c r="W677" s="33"/>
    </row>
    <row r="678">
      <c r="A678" s="9">
        <v>44608.0</v>
      </c>
      <c r="B678" s="10" t="s">
        <v>9</v>
      </c>
      <c r="C678" s="10" t="s">
        <v>233</v>
      </c>
      <c r="D678" s="10" t="s">
        <v>159</v>
      </c>
      <c r="E678" s="35">
        <v>90.0</v>
      </c>
      <c r="F678" s="10" t="s">
        <v>160</v>
      </c>
      <c r="G678" s="9">
        <v>44417.0</v>
      </c>
      <c r="H678" s="32">
        <f t="shared" si="1"/>
        <v>4</v>
      </c>
      <c r="I678" s="33"/>
      <c r="J678" s="33"/>
      <c r="K678" s="33"/>
      <c r="L678" s="33"/>
      <c r="M678" s="33"/>
      <c r="N678" s="33"/>
      <c r="O678" s="10" t="s">
        <v>9</v>
      </c>
      <c r="P678" s="33"/>
      <c r="Q678" s="33"/>
      <c r="R678" s="33"/>
      <c r="S678" s="33"/>
      <c r="T678" s="33"/>
      <c r="U678" s="33"/>
      <c r="V678" s="33"/>
      <c r="W678" s="33"/>
    </row>
    <row r="679">
      <c r="A679" s="9">
        <v>44609.0</v>
      </c>
      <c r="B679" s="10" t="s">
        <v>9</v>
      </c>
      <c r="C679" s="10" t="s">
        <v>151</v>
      </c>
      <c r="D679" s="10" t="s">
        <v>155</v>
      </c>
      <c r="E679" s="35">
        <v>220.0</v>
      </c>
      <c r="F679" s="10" t="s">
        <v>18</v>
      </c>
      <c r="G679" s="9">
        <v>44417.0</v>
      </c>
      <c r="H679" s="32">
        <f t="shared" si="1"/>
        <v>5</v>
      </c>
      <c r="I679" s="33"/>
      <c r="J679" s="33"/>
      <c r="K679" s="33"/>
      <c r="L679" s="33"/>
      <c r="M679" s="33"/>
      <c r="N679" s="33"/>
      <c r="O679" s="10" t="s">
        <v>9</v>
      </c>
      <c r="P679" s="33"/>
      <c r="Q679" s="33"/>
      <c r="R679" s="33"/>
      <c r="S679" s="33"/>
      <c r="T679" s="33"/>
      <c r="U679" s="33"/>
      <c r="V679" s="33"/>
      <c r="W679" s="33"/>
    </row>
    <row r="680">
      <c r="A680" s="9">
        <v>44610.0</v>
      </c>
      <c r="B680" s="10" t="s">
        <v>23</v>
      </c>
      <c r="C680" s="10" t="s">
        <v>25</v>
      </c>
      <c r="D680" s="10" t="s">
        <v>150</v>
      </c>
      <c r="E680" s="35">
        <v>230.0</v>
      </c>
      <c r="F680" s="10" t="s">
        <v>21</v>
      </c>
      <c r="G680" s="9">
        <v>44417.0</v>
      </c>
      <c r="H680" s="32">
        <f t="shared" si="1"/>
        <v>6</v>
      </c>
      <c r="I680" s="33"/>
      <c r="J680" s="33"/>
      <c r="K680" s="33"/>
      <c r="L680" s="33"/>
      <c r="M680" s="33"/>
      <c r="N680" s="33"/>
      <c r="O680" s="10" t="s">
        <v>23</v>
      </c>
      <c r="P680" s="33"/>
      <c r="Q680" s="33"/>
      <c r="R680" s="33"/>
      <c r="S680" s="33"/>
      <c r="T680" s="33"/>
      <c r="U680" s="33"/>
      <c r="V680" s="33"/>
      <c r="W680" s="33"/>
    </row>
    <row r="681">
      <c r="A681" s="9">
        <v>44611.0</v>
      </c>
      <c r="B681" s="10" t="s">
        <v>23</v>
      </c>
      <c r="C681" s="16">
        <v>7.0E45</v>
      </c>
      <c r="D681" s="10" t="s">
        <v>166</v>
      </c>
      <c r="E681" s="35">
        <v>200.0</v>
      </c>
      <c r="F681" s="10" t="s">
        <v>14</v>
      </c>
      <c r="G681" s="9">
        <v>44417.0</v>
      </c>
      <c r="H681" s="32">
        <f t="shared" si="1"/>
        <v>7</v>
      </c>
      <c r="I681" s="33"/>
      <c r="J681" s="33"/>
      <c r="K681" s="33"/>
      <c r="L681" s="33"/>
      <c r="M681" s="33"/>
      <c r="N681" s="33"/>
      <c r="O681" s="10" t="s">
        <v>23</v>
      </c>
      <c r="P681" s="33"/>
      <c r="Q681" s="33"/>
      <c r="R681" s="33"/>
      <c r="S681" s="33"/>
      <c r="T681" s="33"/>
      <c r="U681" s="33"/>
      <c r="V681" s="33"/>
      <c r="W681" s="33"/>
    </row>
    <row r="682">
      <c r="A682" s="9">
        <v>44612.0</v>
      </c>
      <c r="B682" s="10" t="s">
        <v>23</v>
      </c>
      <c r="C682" s="10" t="s">
        <v>32</v>
      </c>
      <c r="D682" s="10" t="s">
        <v>153</v>
      </c>
      <c r="E682" s="35">
        <v>220.0</v>
      </c>
      <c r="F682" s="10" t="s">
        <v>12</v>
      </c>
      <c r="G682" s="9">
        <v>44417.0</v>
      </c>
      <c r="H682" s="32">
        <f t="shared" si="1"/>
        <v>1</v>
      </c>
      <c r="I682" s="33"/>
      <c r="J682" s="33"/>
      <c r="K682" s="33"/>
      <c r="L682" s="33"/>
      <c r="M682" s="33"/>
      <c r="N682" s="33"/>
      <c r="O682" s="10" t="s">
        <v>23</v>
      </c>
      <c r="P682" s="33"/>
      <c r="Q682" s="33"/>
      <c r="R682" s="33"/>
      <c r="S682" s="33"/>
      <c r="T682" s="33"/>
      <c r="U682" s="33"/>
      <c r="V682" s="33"/>
      <c r="W682" s="33"/>
    </row>
    <row r="683">
      <c r="A683" s="9">
        <v>44613.0</v>
      </c>
      <c r="B683" s="10" t="s">
        <v>23</v>
      </c>
      <c r="C683" s="10" t="s">
        <v>33</v>
      </c>
      <c r="D683" s="10" t="s">
        <v>158</v>
      </c>
      <c r="E683" s="35">
        <v>200.0</v>
      </c>
      <c r="F683" s="10" t="s">
        <v>14</v>
      </c>
      <c r="G683" s="9">
        <v>44417.0</v>
      </c>
      <c r="H683" s="32">
        <f t="shared" si="1"/>
        <v>2</v>
      </c>
      <c r="I683" s="33"/>
      <c r="J683" s="33"/>
      <c r="K683" s="33"/>
      <c r="L683" s="33"/>
      <c r="M683" s="33"/>
      <c r="N683" s="33"/>
      <c r="O683" s="10" t="s">
        <v>23</v>
      </c>
      <c r="P683" s="33"/>
      <c r="Q683" s="33"/>
      <c r="R683" s="33"/>
      <c r="S683" s="33"/>
      <c r="T683" s="33"/>
      <c r="U683" s="33"/>
      <c r="V683" s="33"/>
      <c r="W683" s="33"/>
    </row>
    <row r="684">
      <c r="A684" s="9">
        <v>44614.0</v>
      </c>
      <c r="B684" s="10" t="s">
        <v>23</v>
      </c>
      <c r="C684" s="10">
        <v>2841.0</v>
      </c>
      <c r="D684" s="10" t="s">
        <v>156</v>
      </c>
      <c r="E684" s="35">
        <v>120.0</v>
      </c>
      <c r="F684" s="10" t="s">
        <v>21</v>
      </c>
      <c r="G684" s="9">
        <v>44417.0</v>
      </c>
      <c r="H684" s="32">
        <f t="shared" si="1"/>
        <v>3</v>
      </c>
      <c r="I684" s="33"/>
      <c r="J684" s="33"/>
      <c r="K684" s="33"/>
      <c r="L684" s="33"/>
      <c r="M684" s="33"/>
      <c r="N684" s="33"/>
      <c r="O684" s="10" t="s">
        <v>23</v>
      </c>
      <c r="P684" s="33"/>
      <c r="Q684" s="33"/>
      <c r="R684" s="33"/>
      <c r="S684" s="33"/>
      <c r="T684" s="33"/>
      <c r="U684" s="33"/>
      <c r="V684" s="33"/>
      <c r="W684" s="33"/>
    </row>
    <row r="685">
      <c r="A685" s="9">
        <v>44615.0</v>
      </c>
      <c r="B685" s="10" t="s">
        <v>23</v>
      </c>
      <c r="C685" s="10">
        <v>6245.0</v>
      </c>
      <c r="D685" s="10" t="s">
        <v>166</v>
      </c>
      <c r="E685" s="35">
        <v>200.0</v>
      </c>
      <c r="F685" s="10" t="s">
        <v>14</v>
      </c>
      <c r="G685" s="9">
        <v>44417.0</v>
      </c>
      <c r="H685" s="32">
        <f t="shared" si="1"/>
        <v>4</v>
      </c>
      <c r="I685" s="33"/>
      <c r="J685" s="33"/>
      <c r="K685" s="33"/>
      <c r="L685" s="33"/>
      <c r="M685" s="33"/>
      <c r="N685" s="33"/>
      <c r="O685" s="10" t="s">
        <v>23</v>
      </c>
      <c r="P685" s="33"/>
      <c r="Q685" s="33"/>
      <c r="R685" s="33"/>
      <c r="S685" s="33"/>
      <c r="T685" s="33"/>
      <c r="U685" s="33"/>
      <c r="V685" s="33"/>
      <c r="W685" s="33"/>
    </row>
    <row r="686">
      <c r="A686" s="9">
        <v>44616.0</v>
      </c>
      <c r="B686" s="10" t="s">
        <v>23</v>
      </c>
      <c r="C686" s="10" t="s">
        <v>164</v>
      </c>
      <c r="D686" s="10" t="s">
        <v>153</v>
      </c>
      <c r="E686" s="35">
        <v>220.0</v>
      </c>
      <c r="F686" s="10" t="s">
        <v>12</v>
      </c>
      <c r="G686" s="9">
        <v>44417.0</v>
      </c>
      <c r="H686" s="32">
        <f t="shared" si="1"/>
        <v>5</v>
      </c>
      <c r="I686" s="33"/>
      <c r="J686" s="33"/>
      <c r="K686" s="33"/>
      <c r="L686" s="33"/>
      <c r="M686" s="33"/>
      <c r="N686" s="33"/>
      <c r="O686" s="10" t="s">
        <v>23</v>
      </c>
      <c r="P686" s="33"/>
      <c r="Q686" s="33"/>
      <c r="R686" s="33"/>
      <c r="S686" s="33"/>
      <c r="T686" s="33"/>
      <c r="U686" s="33"/>
      <c r="V686" s="33"/>
      <c r="W686" s="33"/>
    </row>
    <row r="687">
      <c r="A687" s="9">
        <v>44617.0</v>
      </c>
      <c r="B687" s="10" t="s">
        <v>23</v>
      </c>
      <c r="C687" s="10" t="s">
        <v>147</v>
      </c>
      <c r="D687" s="10" t="s">
        <v>152</v>
      </c>
      <c r="E687" s="35">
        <v>250.0</v>
      </c>
      <c r="F687" s="10" t="s">
        <v>21</v>
      </c>
      <c r="G687" s="9">
        <v>44417.0</v>
      </c>
      <c r="H687" s="32">
        <f t="shared" si="1"/>
        <v>6</v>
      </c>
      <c r="I687" s="33"/>
      <c r="J687" s="33"/>
      <c r="K687" s="33"/>
      <c r="L687" s="33"/>
      <c r="M687" s="33"/>
      <c r="N687" s="33"/>
      <c r="O687" s="10" t="s">
        <v>23</v>
      </c>
      <c r="P687" s="33"/>
      <c r="Q687" s="33"/>
      <c r="R687" s="33"/>
      <c r="S687" s="33"/>
      <c r="T687" s="33"/>
      <c r="U687" s="33"/>
      <c r="V687" s="33"/>
      <c r="W687" s="33"/>
    </row>
    <row r="688">
      <c r="A688" s="9">
        <v>44618.0</v>
      </c>
      <c r="B688" s="10" t="s">
        <v>23</v>
      </c>
      <c r="C688" s="10" t="s">
        <v>39</v>
      </c>
      <c r="D688" s="10" t="s">
        <v>155</v>
      </c>
      <c r="E688" s="35">
        <v>220.0</v>
      </c>
      <c r="F688" s="10" t="s">
        <v>18</v>
      </c>
      <c r="G688" s="9">
        <v>44417.0</v>
      </c>
      <c r="H688" s="32">
        <f t="shared" si="1"/>
        <v>7</v>
      </c>
      <c r="I688" s="33"/>
      <c r="J688" s="33"/>
      <c r="K688" s="33"/>
      <c r="L688" s="33"/>
      <c r="M688" s="33"/>
      <c r="N688" s="33"/>
      <c r="O688" s="10" t="s">
        <v>23</v>
      </c>
      <c r="P688" s="33"/>
      <c r="Q688" s="33"/>
      <c r="R688" s="33"/>
      <c r="S688" s="33"/>
      <c r="T688" s="33"/>
      <c r="U688" s="33"/>
      <c r="V688" s="33"/>
      <c r="W688" s="33"/>
    </row>
    <row r="689">
      <c r="A689" s="9">
        <v>44619.0</v>
      </c>
      <c r="B689" s="10" t="s">
        <v>254</v>
      </c>
      <c r="C689" s="16">
        <v>0.0</v>
      </c>
      <c r="D689" s="10" t="s">
        <v>158</v>
      </c>
      <c r="E689" s="35">
        <v>200.0</v>
      </c>
      <c r="F689" s="10" t="s">
        <v>14</v>
      </c>
      <c r="G689" s="9">
        <v>44417.0</v>
      </c>
      <c r="H689" s="32">
        <f t="shared" si="1"/>
        <v>1</v>
      </c>
      <c r="I689" s="33"/>
      <c r="J689" s="33"/>
      <c r="K689" s="33"/>
      <c r="L689" s="33"/>
      <c r="M689" s="33"/>
      <c r="N689" s="33"/>
      <c r="O689" s="10" t="s">
        <v>254</v>
      </c>
      <c r="P689" s="33"/>
      <c r="Q689" s="33"/>
      <c r="R689" s="33"/>
      <c r="S689" s="33"/>
      <c r="T689" s="33"/>
      <c r="U689" s="33"/>
      <c r="V689" s="33"/>
      <c r="W689" s="33"/>
    </row>
    <row r="690">
      <c r="A690" s="9">
        <v>44620.0</v>
      </c>
      <c r="B690" s="10" t="s">
        <v>254</v>
      </c>
      <c r="C690" s="10" t="s">
        <v>255</v>
      </c>
      <c r="D690" s="10" t="s">
        <v>150</v>
      </c>
      <c r="E690" s="35">
        <v>230.0</v>
      </c>
      <c r="F690" s="10" t="s">
        <v>21</v>
      </c>
      <c r="G690" s="9">
        <v>44417.0</v>
      </c>
      <c r="H690" s="32">
        <f t="shared" si="1"/>
        <v>2</v>
      </c>
      <c r="I690" s="33"/>
      <c r="J690" s="33"/>
      <c r="K690" s="33"/>
      <c r="L690" s="33"/>
      <c r="M690" s="33"/>
      <c r="N690" s="33"/>
      <c r="O690" s="10" t="s">
        <v>254</v>
      </c>
      <c r="P690" s="33"/>
      <c r="Q690" s="33"/>
      <c r="R690" s="33"/>
      <c r="S690" s="33"/>
      <c r="T690" s="33"/>
      <c r="U690" s="33"/>
      <c r="V690" s="33"/>
      <c r="W690" s="33"/>
    </row>
    <row r="691">
      <c r="A691" s="9">
        <v>44621.0</v>
      </c>
      <c r="B691" s="10" t="s">
        <v>254</v>
      </c>
      <c r="C691" s="10" t="s">
        <v>255</v>
      </c>
      <c r="D691" s="10" t="s">
        <v>155</v>
      </c>
      <c r="E691" s="35">
        <v>220.0</v>
      </c>
      <c r="F691" s="10" t="s">
        <v>18</v>
      </c>
      <c r="G691" s="9">
        <v>44417.0</v>
      </c>
      <c r="H691" s="32">
        <f t="shared" si="1"/>
        <v>3</v>
      </c>
      <c r="I691" s="33"/>
      <c r="J691" s="33"/>
      <c r="K691" s="33"/>
      <c r="L691" s="33"/>
      <c r="M691" s="33"/>
      <c r="N691" s="33"/>
      <c r="O691" s="10" t="s">
        <v>254</v>
      </c>
      <c r="P691" s="33"/>
      <c r="Q691" s="33"/>
      <c r="R691" s="33"/>
      <c r="S691" s="33"/>
      <c r="T691" s="33"/>
      <c r="U691" s="33"/>
      <c r="V691" s="33"/>
      <c r="W691" s="33"/>
    </row>
    <row r="692">
      <c r="A692" s="9">
        <v>44622.0</v>
      </c>
      <c r="B692" s="10" t="s">
        <v>254</v>
      </c>
      <c r="C692" s="10" t="s">
        <v>256</v>
      </c>
      <c r="D692" s="10" t="s">
        <v>153</v>
      </c>
      <c r="E692" s="35">
        <v>220.0</v>
      </c>
      <c r="F692" s="10" t="s">
        <v>12</v>
      </c>
      <c r="G692" s="9">
        <v>44417.0</v>
      </c>
      <c r="H692" s="32">
        <f t="shared" si="1"/>
        <v>4</v>
      </c>
      <c r="I692" s="33"/>
      <c r="J692" s="33"/>
      <c r="K692" s="33"/>
      <c r="L692" s="33"/>
      <c r="M692" s="33"/>
      <c r="N692" s="33"/>
      <c r="O692" s="10" t="s">
        <v>254</v>
      </c>
      <c r="P692" s="33"/>
      <c r="Q692" s="33"/>
      <c r="R692" s="33"/>
      <c r="S692" s="33"/>
      <c r="T692" s="33"/>
      <c r="U692" s="33"/>
      <c r="V692" s="33"/>
      <c r="W692" s="33"/>
    </row>
    <row r="693">
      <c r="A693" s="9">
        <v>44623.0</v>
      </c>
      <c r="B693" s="10" t="s">
        <v>254</v>
      </c>
      <c r="C693" s="10" t="s">
        <v>257</v>
      </c>
      <c r="D693" s="10" t="s">
        <v>159</v>
      </c>
      <c r="E693" s="35">
        <v>90.0</v>
      </c>
      <c r="F693" s="10" t="s">
        <v>160</v>
      </c>
      <c r="G693" s="9">
        <v>44417.0</v>
      </c>
      <c r="H693" s="32">
        <f t="shared" si="1"/>
        <v>5</v>
      </c>
      <c r="I693" s="33"/>
      <c r="J693" s="33"/>
      <c r="K693" s="33"/>
      <c r="L693" s="33"/>
      <c r="M693" s="33"/>
      <c r="N693" s="33"/>
      <c r="O693" s="10" t="s">
        <v>254</v>
      </c>
      <c r="P693" s="33"/>
      <c r="Q693" s="33"/>
      <c r="R693" s="33"/>
      <c r="S693" s="33"/>
      <c r="T693" s="33"/>
      <c r="U693" s="33"/>
      <c r="V693" s="33"/>
      <c r="W693" s="33"/>
    </row>
    <row r="694">
      <c r="A694" s="9">
        <v>44624.0</v>
      </c>
      <c r="B694" s="10" t="s">
        <v>254</v>
      </c>
      <c r="C694" s="10">
        <v>140.0</v>
      </c>
      <c r="D694" s="10" t="s">
        <v>166</v>
      </c>
      <c r="E694" s="35">
        <v>200.0</v>
      </c>
      <c r="F694" s="10" t="s">
        <v>14</v>
      </c>
      <c r="G694" s="9">
        <v>44417.0</v>
      </c>
      <c r="H694" s="32">
        <f t="shared" si="1"/>
        <v>6</v>
      </c>
      <c r="I694" s="33"/>
      <c r="J694" s="33"/>
      <c r="K694" s="33"/>
      <c r="L694" s="33"/>
      <c r="M694" s="33"/>
      <c r="N694" s="33"/>
      <c r="O694" s="10" t="s">
        <v>254</v>
      </c>
      <c r="P694" s="33"/>
      <c r="Q694" s="33"/>
      <c r="R694" s="33"/>
      <c r="S694" s="33"/>
      <c r="T694" s="33"/>
      <c r="U694" s="33"/>
      <c r="V694" s="33"/>
      <c r="W694" s="33"/>
    </row>
    <row r="695">
      <c r="A695" s="9">
        <v>44625.0</v>
      </c>
      <c r="B695" s="10" t="s">
        <v>254</v>
      </c>
      <c r="C695" s="10">
        <v>8249.0</v>
      </c>
      <c r="D695" s="10" t="s">
        <v>158</v>
      </c>
      <c r="E695" s="35">
        <v>200.0</v>
      </c>
      <c r="F695" s="10" t="s">
        <v>14</v>
      </c>
      <c r="G695" s="9">
        <v>44417.0</v>
      </c>
      <c r="H695" s="32">
        <f t="shared" si="1"/>
        <v>7</v>
      </c>
      <c r="I695" s="33"/>
      <c r="J695" s="33"/>
      <c r="K695" s="33"/>
      <c r="L695" s="33"/>
      <c r="M695" s="33"/>
      <c r="N695" s="33"/>
      <c r="O695" s="10" t="s">
        <v>254</v>
      </c>
      <c r="P695" s="33"/>
      <c r="Q695" s="33"/>
      <c r="R695" s="33"/>
      <c r="S695" s="33"/>
      <c r="T695" s="33"/>
      <c r="U695" s="33"/>
      <c r="V695" s="33"/>
      <c r="W695" s="33"/>
    </row>
    <row r="696">
      <c r="A696" s="9">
        <v>44626.0</v>
      </c>
      <c r="B696" s="10" t="s">
        <v>254</v>
      </c>
      <c r="C696" s="10" t="s">
        <v>258</v>
      </c>
      <c r="D696" s="10" t="s">
        <v>156</v>
      </c>
      <c r="E696" s="35">
        <v>120.0</v>
      </c>
      <c r="F696" s="10" t="s">
        <v>21</v>
      </c>
      <c r="G696" s="9">
        <v>44417.0</v>
      </c>
      <c r="H696" s="32">
        <f t="shared" si="1"/>
        <v>1</v>
      </c>
      <c r="I696" s="33"/>
      <c r="J696" s="33"/>
      <c r="K696" s="33"/>
      <c r="L696" s="33"/>
      <c r="M696" s="33"/>
      <c r="N696" s="33"/>
      <c r="O696" s="10" t="s">
        <v>254</v>
      </c>
      <c r="P696" s="33"/>
      <c r="Q696" s="33"/>
      <c r="R696" s="33"/>
      <c r="S696" s="33"/>
      <c r="T696" s="33"/>
      <c r="U696" s="33"/>
      <c r="V696" s="33"/>
      <c r="W696" s="33"/>
    </row>
    <row r="697">
      <c r="A697" s="9">
        <v>44627.0</v>
      </c>
      <c r="B697" s="10" t="s">
        <v>254</v>
      </c>
      <c r="C697" s="10" t="s">
        <v>259</v>
      </c>
      <c r="D697" s="10" t="s">
        <v>152</v>
      </c>
      <c r="E697" s="35">
        <v>250.0</v>
      </c>
      <c r="F697" s="10" t="s">
        <v>21</v>
      </c>
      <c r="G697" s="9">
        <v>44417.0</v>
      </c>
      <c r="H697" s="32">
        <f t="shared" si="1"/>
        <v>2</v>
      </c>
      <c r="I697" s="33"/>
      <c r="J697" s="33"/>
      <c r="K697" s="33"/>
      <c r="L697" s="33"/>
      <c r="M697" s="33"/>
      <c r="N697" s="33"/>
      <c r="O697" s="10" t="s">
        <v>254</v>
      </c>
      <c r="P697" s="33"/>
      <c r="Q697" s="33"/>
      <c r="R697" s="33"/>
      <c r="S697" s="33"/>
      <c r="T697" s="33"/>
      <c r="U697" s="33"/>
      <c r="V697" s="33"/>
      <c r="W697" s="33"/>
    </row>
    <row r="698">
      <c r="A698" s="9">
        <v>44628.0</v>
      </c>
      <c r="B698" s="10" t="s">
        <v>254</v>
      </c>
      <c r="C698" s="10" t="s">
        <v>260</v>
      </c>
      <c r="D698" s="10" t="s">
        <v>150</v>
      </c>
      <c r="E698" s="35">
        <v>230.0</v>
      </c>
      <c r="F698" s="10" t="s">
        <v>21</v>
      </c>
      <c r="G698" s="9">
        <v>44417.0</v>
      </c>
      <c r="H698" s="32">
        <f t="shared" si="1"/>
        <v>3</v>
      </c>
      <c r="I698" s="33"/>
      <c r="J698" s="33"/>
      <c r="K698" s="33"/>
      <c r="L698" s="33"/>
      <c r="M698" s="33"/>
      <c r="N698" s="33"/>
      <c r="O698" s="10" t="s">
        <v>254</v>
      </c>
      <c r="P698" s="33"/>
      <c r="Q698" s="33"/>
      <c r="R698" s="33"/>
      <c r="S698" s="33"/>
      <c r="T698" s="33"/>
      <c r="U698" s="33"/>
      <c r="V698" s="33"/>
      <c r="W698" s="33"/>
    </row>
    <row r="699">
      <c r="A699" s="9">
        <v>44629.0</v>
      </c>
      <c r="B699" s="10" t="s">
        <v>254</v>
      </c>
      <c r="C699" s="10" t="s">
        <v>261</v>
      </c>
      <c r="D699" s="10" t="s">
        <v>152</v>
      </c>
      <c r="E699" s="35">
        <v>250.0</v>
      </c>
      <c r="F699" s="10" t="s">
        <v>21</v>
      </c>
      <c r="G699" s="9">
        <v>44417.0</v>
      </c>
      <c r="H699" s="32">
        <f t="shared" si="1"/>
        <v>4</v>
      </c>
      <c r="I699" s="33"/>
      <c r="J699" s="33"/>
      <c r="K699" s="33"/>
      <c r="L699" s="33"/>
      <c r="M699" s="33"/>
      <c r="N699" s="33"/>
      <c r="O699" s="10" t="s">
        <v>254</v>
      </c>
      <c r="P699" s="33"/>
      <c r="Q699" s="33"/>
      <c r="R699" s="33"/>
      <c r="S699" s="33"/>
      <c r="T699" s="33"/>
      <c r="U699" s="33"/>
      <c r="V699" s="33"/>
      <c r="W699" s="33"/>
    </row>
    <row r="700">
      <c r="A700" s="9">
        <v>44630.0</v>
      </c>
      <c r="B700" s="10" t="s">
        <v>40</v>
      </c>
      <c r="C700" s="10" t="s">
        <v>167</v>
      </c>
      <c r="D700" s="10" t="s">
        <v>162</v>
      </c>
      <c r="E700" s="35">
        <v>130.0</v>
      </c>
      <c r="F700" s="10" t="s">
        <v>18</v>
      </c>
      <c r="G700" s="9">
        <v>44417.0</v>
      </c>
      <c r="H700" s="32">
        <f t="shared" si="1"/>
        <v>5</v>
      </c>
      <c r="I700" s="33"/>
      <c r="J700" s="33"/>
      <c r="K700" s="33"/>
      <c r="L700" s="33"/>
      <c r="M700" s="33"/>
      <c r="N700" s="33"/>
      <c r="O700" s="10" t="s">
        <v>40</v>
      </c>
      <c r="P700" s="33"/>
      <c r="Q700" s="33"/>
      <c r="R700" s="33"/>
      <c r="S700" s="33"/>
      <c r="T700" s="33"/>
      <c r="U700" s="33"/>
      <c r="V700" s="33"/>
      <c r="W700" s="33"/>
    </row>
    <row r="701">
      <c r="A701" s="9">
        <v>44631.0</v>
      </c>
      <c r="B701" s="10" t="s">
        <v>40</v>
      </c>
      <c r="C701" s="10" t="s">
        <v>168</v>
      </c>
      <c r="D701" s="10" t="s">
        <v>155</v>
      </c>
      <c r="E701" s="35">
        <v>220.0</v>
      </c>
      <c r="F701" s="10" t="s">
        <v>18</v>
      </c>
      <c r="G701" s="9">
        <v>44417.0</v>
      </c>
      <c r="H701" s="32">
        <f t="shared" si="1"/>
        <v>6</v>
      </c>
      <c r="I701" s="33"/>
      <c r="J701" s="33"/>
      <c r="K701" s="33"/>
      <c r="L701" s="33"/>
      <c r="M701" s="33"/>
      <c r="N701" s="33"/>
      <c r="O701" s="10" t="s">
        <v>40</v>
      </c>
      <c r="P701" s="33"/>
      <c r="Q701" s="33"/>
      <c r="R701" s="33"/>
      <c r="S701" s="33"/>
      <c r="T701" s="33"/>
      <c r="U701" s="33"/>
      <c r="V701" s="33"/>
      <c r="W701" s="33"/>
    </row>
    <row r="702">
      <c r="A702" s="9">
        <v>44632.0</v>
      </c>
      <c r="B702" s="10" t="s">
        <v>97</v>
      </c>
      <c r="C702" s="16">
        <v>1.0E46</v>
      </c>
      <c r="D702" s="10" t="s">
        <v>162</v>
      </c>
      <c r="E702" s="35">
        <v>130.0</v>
      </c>
      <c r="F702" s="10" t="s">
        <v>18</v>
      </c>
      <c r="G702" s="9">
        <v>44417.0</v>
      </c>
      <c r="H702" s="32">
        <f t="shared" si="1"/>
        <v>7</v>
      </c>
      <c r="I702" s="33"/>
      <c r="J702" s="33"/>
      <c r="K702" s="33"/>
      <c r="L702" s="33"/>
      <c r="M702" s="33"/>
      <c r="N702" s="33"/>
      <c r="O702" s="10" t="s">
        <v>97</v>
      </c>
      <c r="P702" s="33"/>
      <c r="Q702" s="33"/>
      <c r="R702" s="33"/>
      <c r="S702" s="33"/>
      <c r="T702" s="33"/>
      <c r="U702" s="33"/>
      <c r="V702" s="33"/>
      <c r="W702" s="33"/>
    </row>
    <row r="703">
      <c r="A703" s="9">
        <v>44633.0</v>
      </c>
      <c r="B703" s="10" t="s">
        <v>97</v>
      </c>
      <c r="C703" s="10" t="s">
        <v>98</v>
      </c>
      <c r="D703" s="10" t="s">
        <v>162</v>
      </c>
      <c r="E703" s="35">
        <v>130.0</v>
      </c>
      <c r="F703" s="10" t="s">
        <v>18</v>
      </c>
      <c r="G703" s="9">
        <v>44417.0</v>
      </c>
      <c r="H703" s="32">
        <f t="shared" si="1"/>
        <v>1</v>
      </c>
      <c r="I703" s="33"/>
      <c r="J703" s="33"/>
      <c r="K703" s="33"/>
      <c r="L703" s="33"/>
      <c r="M703" s="33"/>
      <c r="N703" s="33"/>
      <c r="O703" s="10" t="s">
        <v>97</v>
      </c>
      <c r="P703" s="33"/>
      <c r="Q703" s="33"/>
      <c r="R703" s="33"/>
      <c r="S703" s="33"/>
      <c r="T703" s="33"/>
      <c r="U703" s="33"/>
      <c r="V703" s="33"/>
      <c r="W703" s="33"/>
    </row>
    <row r="704">
      <c r="A704" s="9">
        <v>44634.0</v>
      </c>
      <c r="B704" s="10" t="s">
        <v>97</v>
      </c>
      <c r="C704" s="10" t="s">
        <v>262</v>
      </c>
      <c r="D704" s="10" t="s">
        <v>158</v>
      </c>
      <c r="E704" s="35">
        <v>200.0</v>
      </c>
      <c r="F704" s="10" t="s">
        <v>14</v>
      </c>
      <c r="G704" s="9">
        <v>44417.0</v>
      </c>
      <c r="H704" s="32">
        <f t="shared" si="1"/>
        <v>2</v>
      </c>
      <c r="I704" s="33"/>
      <c r="J704" s="33"/>
      <c r="K704" s="33"/>
      <c r="L704" s="33"/>
      <c r="M704" s="33"/>
      <c r="N704" s="33"/>
      <c r="O704" s="10" t="s">
        <v>97</v>
      </c>
      <c r="P704" s="33"/>
      <c r="Q704" s="33"/>
      <c r="R704" s="33"/>
      <c r="S704" s="33"/>
      <c r="T704" s="33"/>
      <c r="U704" s="33"/>
      <c r="V704" s="33"/>
      <c r="W704" s="33"/>
    </row>
    <row r="705">
      <c r="A705" s="9">
        <v>44635.0</v>
      </c>
      <c r="B705" s="10" t="s">
        <v>97</v>
      </c>
      <c r="C705" s="10" t="s">
        <v>100</v>
      </c>
      <c r="D705" s="10" t="s">
        <v>156</v>
      </c>
      <c r="E705" s="35">
        <v>120.0</v>
      </c>
      <c r="F705" s="10" t="s">
        <v>21</v>
      </c>
      <c r="G705" s="9">
        <v>44417.0</v>
      </c>
      <c r="H705" s="32">
        <f t="shared" si="1"/>
        <v>3</v>
      </c>
      <c r="I705" s="33"/>
      <c r="J705" s="33"/>
      <c r="K705" s="33"/>
      <c r="L705" s="33"/>
      <c r="M705" s="33"/>
      <c r="N705" s="33"/>
      <c r="O705" s="10" t="s">
        <v>97</v>
      </c>
      <c r="P705" s="33"/>
      <c r="Q705" s="33"/>
      <c r="R705" s="33"/>
      <c r="S705" s="33"/>
      <c r="T705" s="33"/>
      <c r="U705" s="33"/>
      <c r="V705" s="33"/>
      <c r="W705" s="33"/>
    </row>
    <row r="706">
      <c r="A706" s="9">
        <v>44636.0</v>
      </c>
      <c r="B706" s="10" t="s">
        <v>97</v>
      </c>
      <c r="C706" s="10" t="s">
        <v>101</v>
      </c>
      <c r="D706" s="10" t="s">
        <v>153</v>
      </c>
      <c r="E706" s="35">
        <v>220.0</v>
      </c>
      <c r="F706" s="10" t="s">
        <v>12</v>
      </c>
      <c r="G706" s="9">
        <v>44417.0</v>
      </c>
      <c r="H706" s="32">
        <f t="shared" si="1"/>
        <v>4</v>
      </c>
      <c r="I706" s="33"/>
      <c r="J706" s="33"/>
      <c r="K706" s="33"/>
      <c r="L706" s="33"/>
      <c r="M706" s="33"/>
      <c r="N706" s="33"/>
      <c r="O706" s="10" t="s">
        <v>97</v>
      </c>
      <c r="P706" s="33"/>
      <c r="Q706" s="33"/>
      <c r="R706" s="33"/>
      <c r="S706" s="33"/>
      <c r="T706" s="33"/>
      <c r="U706" s="33"/>
      <c r="V706" s="33"/>
      <c r="W706" s="33"/>
    </row>
    <row r="707">
      <c r="A707" s="9">
        <v>44637.0</v>
      </c>
      <c r="B707" s="10" t="s">
        <v>97</v>
      </c>
      <c r="C707" s="10">
        <v>8041.0</v>
      </c>
      <c r="D707" s="10" t="s">
        <v>155</v>
      </c>
      <c r="E707" s="35">
        <v>220.0</v>
      </c>
      <c r="F707" s="10" t="s">
        <v>18</v>
      </c>
      <c r="G707" s="9">
        <v>44417.0</v>
      </c>
      <c r="H707" s="32">
        <f t="shared" si="1"/>
        <v>5</v>
      </c>
      <c r="I707" s="33"/>
      <c r="J707" s="33"/>
      <c r="K707" s="33"/>
      <c r="L707" s="33"/>
      <c r="M707" s="33"/>
      <c r="N707" s="33"/>
      <c r="O707" s="10" t="s">
        <v>97</v>
      </c>
      <c r="P707" s="33"/>
      <c r="Q707" s="33"/>
      <c r="R707" s="33"/>
      <c r="S707" s="33"/>
      <c r="T707" s="33"/>
      <c r="U707" s="33"/>
      <c r="V707" s="33"/>
      <c r="W707" s="33"/>
    </row>
    <row r="708">
      <c r="A708" s="9">
        <v>44638.0</v>
      </c>
      <c r="B708" s="10" t="s">
        <v>97</v>
      </c>
      <c r="C708" s="10" t="s">
        <v>105</v>
      </c>
      <c r="D708" s="10" t="s">
        <v>161</v>
      </c>
      <c r="E708" s="35">
        <v>240.0</v>
      </c>
      <c r="F708" s="10" t="s">
        <v>21</v>
      </c>
      <c r="G708" s="9">
        <v>44417.0</v>
      </c>
      <c r="H708" s="32">
        <f t="shared" si="1"/>
        <v>6</v>
      </c>
      <c r="I708" s="33"/>
      <c r="J708" s="33"/>
      <c r="K708" s="33"/>
      <c r="L708" s="33"/>
      <c r="M708" s="33"/>
      <c r="N708" s="33"/>
      <c r="O708" s="10" t="s">
        <v>97</v>
      </c>
      <c r="P708" s="33"/>
      <c r="Q708" s="33"/>
      <c r="R708" s="33"/>
      <c r="S708" s="33"/>
      <c r="T708" s="33"/>
      <c r="U708" s="33"/>
      <c r="V708" s="33"/>
      <c r="W708" s="33"/>
    </row>
    <row r="709">
      <c r="A709" s="9">
        <v>44639.0</v>
      </c>
      <c r="B709" s="10" t="s">
        <v>97</v>
      </c>
      <c r="C709" s="10">
        <v>1342.0</v>
      </c>
      <c r="D709" s="10" t="s">
        <v>161</v>
      </c>
      <c r="E709" s="35">
        <v>240.0</v>
      </c>
      <c r="F709" s="10" t="s">
        <v>21</v>
      </c>
      <c r="G709" s="9">
        <v>44417.0</v>
      </c>
      <c r="H709" s="32">
        <f t="shared" si="1"/>
        <v>7</v>
      </c>
      <c r="I709" s="33"/>
      <c r="J709" s="33"/>
      <c r="K709" s="33"/>
      <c r="L709" s="33"/>
      <c r="M709" s="33"/>
      <c r="N709" s="33"/>
      <c r="O709" s="10" t="s">
        <v>97</v>
      </c>
      <c r="P709" s="33"/>
      <c r="Q709" s="33"/>
      <c r="R709" s="33"/>
      <c r="S709" s="33"/>
      <c r="T709" s="33"/>
      <c r="U709" s="33"/>
      <c r="V709" s="33"/>
      <c r="W709" s="33"/>
    </row>
    <row r="710">
      <c r="A710" s="9">
        <v>44640.0</v>
      </c>
      <c r="B710" s="10" t="s">
        <v>97</v>
      </c>
      <c r="C710" s="10" t="s">
        <v>108</v>
      </c>
      <c r="D710" s="10" t="s">
        <v>153</v>
      </c>
      <c r="E710" s="35">
        <v>220.0</v>
      </c>
      <c r="F710" s="10" t="s">
        <v>12</v>
      </c>
      <c r="G710" s="9">
        <v>44417.0</v>
      </c>
      <c r="H710" s="32">
        <f t="shared" si="1"/>
        <v>1</v>
      </c>
      <c r="I710" s="33"/>
      <c r="J710" s="33"/>
      <c r="K710" s="33"/>
      <c r="L710" s="33"/>
      <c r="M710" s="33"/>
      <c r="N710" s="33"/>
      <c r="O710" s="10" t="s">
        <v>97</v>
      </c>
      <c r="P710" s="33"/>
      <c r="Q710" s="33"/>
      <c r="R710" s="33"/>
      <c r="S710" s="33"/>
      <c r="T710" s="33"/>
      <c r="U710" s="33"/>
      <c r="V710" s="33"/>
      <c r="W710" s="33"/>
    </row>
    <row r="711">
      <c r="A711" s="9">
        <v>44641.0</v>
      </c>
      <c r="B711" s="10" t="s">
        <v>97</v>
      </c>
      <c r="C711" s="10" t="s">
        <v>109</v>
      </c>
      <c r="D711" s="10" t="s">
        <v>162</v>
      </c>
      <c r="E711" s="35">
        <v>130.0</v>
      </c>
      <c r="F711" s="10" t="s">
        <v>18</v>
      </c>
      <c r="G711" s="9">
        <v>44417.0</v>
      </c>
      <c r="H711" s="32">
        <f t="shared" si="1"/>
        <v>2</v>
      </c>
      <c r="I711" s="33"/>
      <c r="J711" s="33"/>
      <c r="K711" s="33"/>
      <c r="L711" s="33"/>
      <c r="M711" s="33"/>
      <c r="N711" s="33"/>
      <c r="O711" s="10" t="s">
        <v>97</v>
      </c>
      <c r="P711" s="33"/>
      <c r="Q711" s="33"/>
      <c r="R711" s="33"/>
      <c r="S711" s="33"/>
      <c r="T711" s="33"/>
      <c r="U711" s="33"/>
      <c r="V711" s="33"/>
      <c r="W711" s="33"/>
    </row>
    <row r="712">
      <c r="A712" s="9">
        <v>44642.0</v>
      </c>
      <c r="B712" s="10" t="s">
        <v>97</v>
      </c>
      <c r="C712" s="10" t="s">
        <v>111</v>
      </c>
      <c r="D712" s="10" t="s">
        <v>152</v>
      </c>
      <c r="E712" s="35">
        <v>250.0</v>
      </c>
      <c r="F712" s="10" t="s">
        <v>21</v>
      </c>
      <c r="G712" s="9">
        <v>44417.0</v>
      </c>
      <c r="H712" s="32">
        <f t="shared" si="1"/>
        <v>3</v>
      </c>
      <c r="I712" s="33"/>
      <c r="J712" s="33"/>
      <c r="K712" s="33"/>
      <c r="L712" s="33"/>
      <c r="M712" s="33"/>
      <c r="N712" s="33"/>
      <c r="O712" s="10" t="s">
        <v>97</v>
      </c>
      <c r="P712" s="33"/>
      <c r="Q712" s="33"/>
      <c r="R712" s="33"/>
      <c r="S712" s="33"/>
      <c r="T712" s="33"/>
      <c r="U712" s="33"/>
      <c r="V712" s="33"/>
      <c r="W712" s="33"/>
    </row>
    <row r="713">
      <c r="A713" s="9">
        <v>44643.0</v>
      </c>
      <c r="B713" s="10" t="s">
        <v>97</v>
      </c>
      <c r="C713" s="10" t="s">
        <v>172</v>
      </c>
      <c r="D713" s="10" t="s">
        <v>156</v>
      </c>
      <c r="E713" s="35">
        <v>120.0</v>
      </c>
      <c r="F713" s="10" t="s">
        <v>21</v>
      </c>
      <c r="G713" s="9">
        <v>44417.0</v>
      </c>
      <c r="H713" s="32">
        <f t="shared" si="1"/>
        <v>4</v>
      </c>
      <c r="I713" s="33"/>
      <c r="J713" s="33"/>
      <c r="K713" s="33"/>
      <c r="L713" s="33"/>
      <c r="M713" s="33"/>
      <c r="N713" s="33"/>
      <c r="O713" s="10" t="s">
        <v>97</v>
      </c>
      <c r="P713" s="33"/>
      <c r="Q713" s="33"/>
      <c r="R713" s="33"/>
      <c r="S713" s="33"/>
      <c r="T713" s="33"/>
      <c r="U713" s="33"/>
      <c r="V713" s="33"/>
      <c r="W713" s="33"/>
    </row>
    <row r="714">
      <c r="A714" s="9">
        <v>44644.0</v>
      </c>
      <c r="B714" s="10" t="s">
        <v>97</v>
      </c>
      <c r="C714" s="10" t="s">
        <v>112</v>
      </c>
      <c r="D714" s="10" t="s">
        <v>156</v>
      </c>
      <c r="E714" s="35">
        <v>120.0</v>
      </c>
      <c r="F714" s="10" t="s">
        <v>21</v>
      </c>
      <c r="G714" s="9">
        <v>44417.0</v>
      </c>
      <c r="H714" s="32">
        <f t="shared" si="1"/>
        <v>5</v>
      </c>
      <c r="I714" s="33"/>
      <c r="J714" s="33"/>
      <c r="K714" s="33"/>
      <c r="L714" s="33"/>
      <c r="M714" s="33"/>
      <c r="N714" s="33"/>
      <c r="O714" s="10" t="s">
        <v>97</v>
      </c>
      <c r="P714" s="33"/>
      <c r="Q714" s="33"/>
      <c r="R714" s="33"/>
      <c r="S714" s="33"/>
      <c r="T714" s="33"/>
      <c r="U714" s="33"/>
      <c r="V714" s="33"/>
      <c r="W714" s="33"/>
    </row>
    <row r="715">
      <c r="A715" s="9">
        <v>44645.0</v>
      </c>
      <c r="B715" s="10" t="s">
        <v>97</v>
      </c>
      <c r="C715" s="10" t="s">
        <v>263</v>
      </c>
      <c r="D715" s="10" t="s">
        <v>156</v>
      </c>
      <c r="E715" s="35">
        <v>120.0</v>
      </c>
      <c r="F715" s="10" t="s">
        <v>21</v>
      </c>
      <c r="G715" s="9">
        <v>44417.0</v>
      </c>
      <c r="H715" s="32">
        <f t="shared" si="1"/>
        <v>6</v>
      </c>
      <c r="I715" s="33"/>
      <c r="J715" s="33"/>
      <c r="K715" s="33"/>
      <c r="L715" s="33"/>
      <c r="M715" s="33"/>
      <c r="N715" s="33"/>
      <c r="O715" s="10" t="s">
        <v>97</v>
      </c>
      <c r="P715" s="33"/>
      <c r="Q715" s="33"/>
      <c r="R715" s="33"/>
      <c r="S715" s="33"/>
      <c r="T715" s="33"/>
      <c r="U715" s="33"/>
      <c r="V715" s="33"/>
      <c r="W715" s="33"/>
    </row>
    <row r="716">
      <c r="A716" s="9">
        <v>44646.0</v>
      </c>
      <c r="B716" s="10" t="s">
        <v>114</v>
      </c>
      <c r="C716" s="10">
        <v>5043.0</v>
      </c>
      <c r="D716" s="10" t="s">
        <v>158</v>
      </c>
      <c r="E716" s="35">
        <v>200.0</v>
      </c>
      <c r="F716" s="10" t="s">
        <v>14</v>
      </c>
      <c r="G716" s="9">
        <v>44417.0</v>
      </c>
      <c r="H716" s="32">
        <f t="shared" si="1"/>
        <v>7</v>
      </c>
      <c r="I716" s="33"/>
      <c r="J716" s="33"/>
      <c r="K716" s="33"/>
      <c r="L716" s="33"/>
      <c r="M716" s="33"/>
      <c r="N716" s="33"/>
      <c r="O716" s="10" t="s">
        <v>114</v>
      </c>
      <c r="P716" s="33"/>
      <c r="Q716" s="33"/>
      <c r="R716" s="33"/>
      <c r="S716" s="33"/>
      <c r="T716" s="33"/>
      <c r="U716" s="33"/>
      <c r="V716" s="33"/>
      <c r="W716" s="33"/>
    </row>
    <row r="717">
      <c r="A717" s="9">
        <v>44647.0</v>
      </c>
      <c r="B717" s="10" t="s">
        <v>114</v>
      </c>
      <c r="C717" s="10">
        <v>5043.0</v>
      </c>
      <c r="D717" s="10" t="s">
        <v>156</v>
      </c>
      <c r="E717" s="35">
        <v>120.0</v>
      </c>
      <c r="F717" s="10" t="s">
        <v>21</v>
      </c>
      <c r="G717" s="9">
        <v>44417.0</v>
      </c>
      <c r="H717" s="32">
        <f t="shared" si="1"/>
        <v>1</v>
      </c>
      <c r="I717" s="33"/>
      <c r="J717" s="33"/>
      <c r="K717" s="33"/>
      <c r="L717" s="33"/>
      <c r="M717" s="33"/>
      <c r="N717" s="33"/>
      <c r="O717" s="10" t="s">
        <v>114</v>
      </c>
      <c r="P717" s="33"/>
      <c r="Q717" s="33"/>
      <c r="R717" s="33"/>
      <c r="S717" s="33"/>
      <c r="T717" s="33"/>
      <c r="U717" s="33"/>
      <c r="V717" s="33"/>
      <c r="W717" s="33"/>
    </row>
    <row r="718">
      <c r="A718" s="9">
        <v>44648.0</v>
      </c>
      <c r="B718" s="10" t="s">
        <v>114</v>
      </c>
      <c r="C718" s="10">
        <v>5043.0</v>
      </c>
      <c r="D718" s="10" t="s">
        <v>153</v>
      </c>
      <c r="E718" s="35">
        <v>220.0</v>
      </c>
      <c r="F718" s="10" t="s">
        <v>12</v>
      </c>
      <c r="G718" s="9">
        <v>44417.0</v>
      </c>
      <c r="H718" s="32">
        <f t="shared" si="1"/>
        <v>2</v>
      </c>
      <c r="I718" s="33"/>
      <c r="J718" s="33"/>
      <c r="K718" s="33"/>
      <c r="L718" s="33"/>
      <c r="M718" s="33"/>
      <c r="N718" s="33"/>
      <c r="O718" s="10" t="s">
        <v>114</v>
      </c>
      <c r="P718" s="33"/>
      <c r="Q718" s="33"/>
      <c r="R718" s="33"/>
      <c r="S718" s="33"/>
      <c r="T718" s="33"/>
      <c r="U718" s="33"/>
      <c r="V718" s="33"/>
      <c r="W718" s="33"/>
    </row>
    <row r="719">
      <c r="A719" s="9">
        <v>44649.0</v>
      </c>
      <c r="B719" s="10" t="s">
        <v>114</v>
      </c>
      <c r="C719" s="10">
        <v>5043.0</v>
      </c>
      <c r="D719" s="10" t="s">
        <v>152</v>
      </c>
      <c r="E719" s="35">
        <v>250.0</v>
      </c>
      <c r="F719" s="10" t="s">
        <v>21</v>
      </c>
      <c r="G719" s="9">
        <v>44417.0</v>
      </c>
      <c r="H719" s="32">
        <f t="shared" si="1"/>
        <v>3</v>
      </c>
      <c r="I719" s="33"/>
      <c r="J719" s="33"/>
      <c r="K719" s="33"/>
      <c r="L719" s="33"/>
      <c r="M719" s="33"/>
      <c r="N719" s="33"/>
      <c r="O719" s="10" t="s">
        <v>114</v>
      </c>
      <c r="P719" s="33"/>
      <c r="Q719" s="33"/>
      <c r="R719" s="33"/>
      <c r="S719" s="33"/>
      <c r="T719" s="33"/>
      <c r="U719" s="33"/>
      <c r="V719" s="33"/>
      <c r="W719" s="33"/>
    </row>
    <row r="720">
      <c r="A720" s="9">
        <v>44650.0</v>
      </c>
      <c r="B720" s="10" t="s">
        <v>114</v>
      </c>
      <c r="C720" s="10">
        <v>5043.0</v>
      </c>
      <c r="D720" s="10" t="s">
        <v>155</v>
      </c>
      <c r="E720" s="35">
        <v>220.0</v>
      </c>
      <c r="F720" s="10" t="s">
        <v>18</v>
      </c>
      <c r="G720" s="9">
        <v>44417.0</v>
      </c>
      <c r="H720" s="32">
        <f t="shared" si="1"/>
        <v>4</v>
      </c>
      <c r="I720" s="33"/>
      <c r="J720" s="33"/>
      <c r="K720" s="33"/>
      <c r="L720" s="33"/>
      <c r="M720" s="33"/>
      <c r="N720" s="33"/>
      <c r="O720" s="10" t="s">
        <v>114</v>
      </c>
      <c r="P720" s="33"/>
      <c r="Q720" s="33"/>
      <c r="R720" s="33"/>
      <c r="S720" s="33"/>
      <c r="T720" s="33"/>
      <c r="U720" s="33"/>
      <c r="V720" s="33"/>
      <c r="W720" s="33"/>
    </row>
    <row r="721">
      <c r="A721" s="9">
        <v>44651.0</v>
      </c>
      <c r="B721" s="10" t="s">
        <v>115</v>
      </c>
      <c r="C721" s="10" t="s">
        <v>176</v>
      </c>
      <c r="D721" s="10" t="s">
        <v>158</v>
      </c>
      <c r="E721" s="35">
        <v>200.0</v>
      </c>
      <c r="F721" s="10" t="s">
        <v>14</v>
      </c>
      <c r="G721" s="9">
        <v>44417.0</v>
      </c>
      <c r="H721" s="32">
        <f t="shared" si="1"/>
        <v>5</v>
      </c>
      <c r="I721" s="33"/>
      <c r="J721" s="33"/>
      <c r="K721" s="33"/>
      <c r="L721" s="33"/>
      <c r="M721" s="33"/>
      <c r="N721" s="33"/>
      <c r="O721" s="10" t="s">
        <v>115</v>
      </c>
      <c r="P721" s="33"/>
      <c r="Q721" s="33"/>
      <c r="R721" s="33"/>
      <c r="S721" s="33"/>
      <c r="T721" s="33"/>
      <c r="U721" s="33"/>
      <c r="V721" s="33"/>
      <c r="W721" s="33"/>
    </row>
    <row r="722">
      <c r="A722" s="9">
        <v>44652.0</v>
      </c>
      <c r="B722" s="10" t="s">
        <v>122</v>
      </c>
      <c r="C722" s="10" t="s">
        <v>123</v>
      </c>
      <c r="D722" s="10" t="s">
        <v>152</v>
      </c>
      <c r="E722" s="35">
        <v>250.0</v>
      </c>
      <c r="F722" s="10" t="s">
        <v>21</v>
      </c>
      <c r="G722" s="9">
        <v>44417.0</v>
      </c>
      <c r="H722" s="32">
        <f t="shared" si="1"/>
        <v>6</v>
      </c>
      <c r="I722" s="33"/>
      <c r="J722" s="33"/>
      <c r="K722" s="33"/>
      <c r="L722" s="33"/>
      <c r="M722" s="33"/>
      <c r="N722" s="33"/>
      <c r="O722" s="10" t="s">
        <v>122</v>
      </c>
      <c r="P722" s="33"/>
      <c r="Q722" s="33"/>
      <c r="R722" s="33"/>
      <c r="S722" s="33"/>
      <c r="T722" s="33"/>
      <c r="U722" s="33"/>
      <c r="V722" s="33"/>
      <c r="W722" s="33"/>
    </row>
    <row r="723">
      <c r="A723" s="9">
        <v>44653.0</v>
      </c>
      <c r="B723" s="10" t="s">
        <v>122</v>
      </c>
      <c r="C723" s="10" t="s">
        <v>125</v>
      </c>
      <c r="D723" s="10" t="s">
        <v>158</v>
      </c>
      <c r="E723" s="35">
        <v>200.0</v>
      </c>
      <c r="F723" s="10" t="s">
        <v>14</v>
      </c>
      <c r="G723" s="9">
        <v>44417.0</v>
      </c>
      <c r="H723" s="32">
        <f t="shared" si="1"/>
        <v>7</v>
      </c>
      <c r="I723" s="33"/>
      <c r="J723" s="33"/>
      <c r="K723" s="33"/>
      <c r="L723" s="33"/>
      <c r="M723" s="33"/>
      <c r="N723" s="33"/>
      <c r="O723" s="10" t="s">
        <v>122</v>
      </c>
      <c r="P723" s="33"/>
      <c r="Q723" s="33"/>
      <c r="R723" s="33"/>
      <c r="S723" s="33"/>
      <c r="T723" s="33"/>
      <c r="U723" s="33"/>
      <c r="V723" s="33"/>
      <c r="W723" s="33"/>
    </row>
    <row r="724">
      <c r="A724" s="9">
        <v>44654.0</v>
      </c>
      <c r="B724" s="10" t="s">
        <v>122</v>
      </c>
      <c r="C724" s="10" t="s">
        <v>127</v>
      </c>
      <c r="D724" s="10" t="s">
        <v>152</v>
      </c>
      <c r="E724" s="35">
        <v>250.0</v>
      </c>
      <c r="F724" s="10" t="s">
        <v>21</v>
      </c>
      <c r="G724" s="9">
        <v>44417.0</v>
      </c>
      <c r="H724" s="32">
        <f t="shared" si="1"/>
        <v>1</v>
      </c>
      <c r="I724" s="33"/>
      <c r="J724" s="33"/>
      <c r="K724" s="33"/>
      <c r="L724" s="33"/>
      <c r="M724" s="33"/>
      <c r="N724" s="33"/>
      <c r="O724" s="10" t="s">
        <v>122</v>
      </c>
      <c r="P724" s="33"/>
      <c r="Q724" s="33"/>
      <c r="R724" s="33"/>
      <c r="S724" s="33"/>
      <c r="T724" s="33"/>
      <c r="U724" s="33"/>
      <c r="V724" s="33"/>
      <c r="W724" s="33"/>
    </row>
    <row r="725">
      <c r="A725" s="9">
        <v>44655.0</v>
      </c>
      <c r="B725" s="10" t="s">
        <v>122</v>
      </c>
      <c r="C725" s="10" t="s">
        <v>215</v>
      </c>
      <c r="D725" s="10" t="s">
        <v>153</v>
      </c>
      <c r="E725" s="35">
        <v>220.0</v>
      </c>
      <c r="F725" s="10" t="s">
        <v>12</v>
      </c>
      <c r="G725" s="9">
        <v>44417.0</v>
      </c>
      <c r="H725" s="32">
        <f t="shared" si="1"/>
        <v>2</v>
      </c>
      <c r="I725" s="33"/>
      <c r="J725" s="33"/>
      <c r="K725" s="33"/>
      <c r="L725" s="33"/>
      <c r="M725" s="33"/>
      <c r="N725" s="33"/>
      <c r="O725" s="10" t="s">
        <v>122</v>
      </c>
      <c r="P725" s="33"/>
      <c r="Q725" s="33"/>
      <c r="R725" s="33"/>
      <c r="S725" s="33"/>
      <c r="T725" s="33"/>
      <c r="U725" s="33"/>
      <c r="V725" s="33"/>
      <c r="W725" s="33"/>
    </row>
    <row r="726">
      <c r="A726" s="9">
        <v>44656.0</v>
      </c>
      <c r="B726" s="10" t="s">
        <v>122</v>
      </c>
      <c r="C726" s="10" t="s">
        <v>264</v>
      </c>
      <c r="D726" s="10" t="s">
        <v>161</v>
      </c>
      <c r="E726" s="35">
        <v>240.0</v>
      </c>
      <c r="F726" s="10" t="s">
        <v>21</v>
      </c>
      <c r="G726" s="9">
        <v>44417.0</v>
      </c>
      <c r="H726" s="32">
        <f t="shared" si="1"/>
        <v>3</v>
      </c>
      <c r="I726" s="33"/>
      <c r="J726" s="33"/>
      <c r="K726" s="33"/>
      <c r="L726" s="33"/>
      <c r="M726" s="33"/>
      <c r="N726" s="33"/>
      <c r="O726" s="10" t="s">
        <v>122</v>
      </c>
      <c r="P726" s="33"/>
      <c r="Q726" s="33"/>
      <c r="R726" s="33"/>
      <c r="S726" s="33"/>
      <c r="T726" s="33"/>
      <c r="U726" s="33"/>
      <c r="V726" s="33"/>
      <c r="W726" s="33"/>
    </row>
    <row r="727">
      <c r="A727" s="9">
        <v>44657.0</v>
      </c>
      <c r="B727" s="10" t="s">
        <v>122</v>
      </c>
      <c r="C727" s="10" t="s">
        <v>180</v>
      </c>
      <c r="D727" s="10" t="s">
        <v>155</v>
      </c>
      <c r="E727" s="35">
        <v>220.0</v>
      </c>
      <c r="F727" s="10" t="s">
        <v>18</v>
      </c>
      <c r="G727" s="9">
        <v>44417.0</v>
      </c>
      <c r="H727" s="32">
        <f t="shared" si="1"/>
        <v>4</v>
      </c>
      <c r="I727" s="33"/>
      <c r="J727" s="33"/>
      <c r="K727" s="33"/>
      <c r="L727" s="33"/>
      <c r="M727" s="33"/>
      <c r="N727" s="33"/>
      <c r="O727" s="10" t="s">
        <v>122</v>
      </c>
      <c r="P727" s="33"/>
      <c r="Q727" s="33"/>
      <c r="R727" s="33"/>
      <c r="S727" s="33"/>
      <c r="T727" s="33"/>
      <c r="U727" s="33"/>
      <c r="V727" s="33"/>
      <c r="W727" s="33"/>
    </row>
    <row r="728">
      <c r="A728" s="9">
        <v>44658.0</v>
      </c>
      <c r="B728" s="10" t="s">
        <v>15</v>
      </c>
      <c r="C728" s="10" t="s">
        <v>245</v>
      </c>
      <c r="D728" s="10" t="s">
        <v>150</v>
      </c>
      <c r="E728" s="35">
        <v>230.0</v>
      </c>
      <c r="F728" s="10" t="s">
        <v>21</v>
      </c>
      <c r="G728" s="9">
        <v>44417.0</v>
      </c>
      <c r="H728" s="32">
        <f t="shared" si="1"/>
        <v>5</v>
      </c>
      <c r="I728" s="33"/>
      <c r="J728" s="33"/>
      <c r="K728" s="33"/>
      <c r="L728" s="33"/>
      <c r="M728" s="33"/>
      <c r="N728" s="33"/>
      <c r="O728" s="10" t="s">
        <v>15</v>
      </c>
      <c r="P728" s="33"/>
      <c r="Q728" s="33"/>
      <c r="R728" s="33"/>
      <c r="S728" s="33"/>
      <c r="T728" s="33"/>
      <c r="U728" s="33"/>
      <c r="V728" s="33"/>
      <c r="W728" s="33"/>
    </row>
    <row r="729">
      <c r="A729" s="9">
        <v>44659.0</v>
      </c>
      <c r="B729" s="10" t="s">
        <v>15</v>
      </c>
      <c r="C729" s="10" t="s">
        <v>216</v>
      </c>
      <c r="D729" s="10" t="s">
        <v>152</v>
      </c>
      <c r="E729" s="35">
        <v>250.0</v>
      </c>
      <c r="F729" s="10" t="s">
        <v>21</v>
      </c>
      <c r="G729" s="9">
        <v>44417.0</v>
      </c>
      <c r="H729" s="32">
        <f t="shared" si="1"/>
        <v>6</v>
      </c>
      <c r="I729" s="33"/>
      <c r="J729" s="33"/>
      <c r="K729" s="33"/>
      <c r="L729" s="33"/>
      <c r="M729" s="33"/>
      <c r="N729" s="33"/>
      <c r="O729" s="10" t="s">
        <v>15</v>
      </c>
      <c r="P729" s="33"/>
      <c r="Q729" s="33"/>
      <c r="R729" s="33"/>
      <c r="S729" s="33"/>
      <c r="T729" s="33"/>
      <c r="U729" s="33"/>
      <c r="V729" s="33"/>
      <c r="W729" s="33"/>
    </row>
    <row r="730">
      <c r="A730" s="9">
        <v>44660.0</v>
      </c>
      <c r="B730" s="10" t="s">
        <v>15</v>
      </c>
      <c r="C730" s="10" t="s">
        <v>130</v>
      </c>
      <c r="D730" s="10" t="s">
        <v>158</v>
      </c>
      <c r="E730" s="35">
        <v>200.0</v>
      </c>
      <c r="F730" s="10" t="s">
        <v>14</v>
      </c>
      <c r="G730" s="9">
        <v>44417.0</v>
      </c>
      <c r="H730" s="32">
        <f t="shared" si="1"/>
        <v>7</v>
      </c>
      <c r="I730" s="33"/>
      <c r="J730" s="33"/>
      <c r="K730" s="33"/>
      <c r="L730" s="33"/>
      <c r="M730" s="33"/>
      <c r="N730" s="33"/>
      <c r="O730" s="10" t="s">
        <v>15</v>
      </c>
      <c r="P730" s="33"/>
      <c r="Q730" s="33"/>
      <c r="R730" s="33"/>
      <c r="S730" s="33"/>
      <c r="T730" s="33"/>
      <c r="U730" s="33"/>
      <c r="V730" s="33"/>
      <c r="W730" s="33"/>
    </row>
    <row r="731">
      <c r="A731" s="9">
        <v>44661.0</v>
      </c>
      <c r="B731" s="10" t="s">
        <v>15</v>
      </c>
      <c r="C731" s="10" t="s">
        <v>130</v>
      </c>
      <c r="D731" s="10" t="s">
        <v>162</v>
      </c>
      <c r="E731" s="35">
        <v>130.0</v>
      </c>
      <c r="F731" s="10" t="s">
        <v>18</v>
      </c>
      <c r="G731" s="9">
        <v>44417.0</v>
      </c>
      <c r="H731" s="32">
        <f t="shared" si="1"/>
        <v>1</v>
      </c>
      <c r="I731" s="33"/>
      <c r="J731" s="33"/>
      <c r="K731" s="33"/>
      <c r="L731" s="33"/>
      <c r="M731" s="33"/>
      <c r="N731" s="33"/>
      <c r="O731" s="10" t="s">
        <v>15</v>
      </c>
      <c r="P731" s="33"/>
      <c r="Q731" s="33"/>
      <c r="R731" s="33"/>
      <c r="S731" s="33"/>
      <c r="T731" s="33"/>
      <c r="U731" s="33"/>
      <c r="V731" s="33"/>
      <c r="W731" s="33"/>
    </row>
    <row r="732">
      <c r="A732" s="9">
        <v>44662.0</v>
      </c>
      <c r="B732" s="10" t="s">
        <v>15</v>
      </c>
      <c r="C732" s="10" t="s">
        <v>181</v>
      </c>
      <c r="D732" s="10" t="s">
        <v>152</v>
      </c>
      <c r="E732" s="35">
        <v>250.0</v>
      </c>
      <c r="F732" s="10" t="s">
        <v>21</v>
      </c>
      <c r="G732" s="9">
        <v>44417.0</v>
      </c>
      <c r="H732" s="32">
        <f t="shared" si="1"/>
        <v>2</v>
      </c>
      <c r="I732" s="33"/>
      <c r="J732" s="33"/>
      <c r="K732" s="33"/>
      <c r="L732" s="33"/>
      <c r="M732" s="33"/>
      <c r="N732" s="33"/>
      <c r="O732" s="10" t="s">
        <v>15</v>
      </c>
      <c r="P732" s="33"/>
      <c r="Q732" s="33"/>
      <c r="R732" s="33"/>
      <c r="S732" s="33"/>
      <c r="T732" s="33"/>
      <c r="U732" s="33"/>
      <c r="V732" s="33"/>
      <c r="W732" s="33"/>
    </row>
    <row r="733">
      <c r="A733" s="9">
        <v>44663.0</v>
      </c>
      <c r="B733" s="10" t="s">
        <v>15</v>
      </c>
      <c r="C733" s="10" t="s">
        <v>131</v>
      </c>
      <c r="D733" s="10" t="s">
        <v>158</v>
      </c>
      <c r="E733" s="35">
        <v>200.0</v>
      </c>
      <c r="F733" s="10" t="s">
        <v>14</v>
      </c>
      <c r="G733" s="9">
        <v>44417.0</v>
      </c>
      <c r="H733" s="32">
        <f t="shared" si="1"/>
        <v>3</v>
      </c>
      <c r="I733" s="33"/>
      <c r="J733" s="33"/>
      <c r="K733" s="33"/>
      <c r="L733" s="33"/>
      <c r="M733" s="33"/>
      <c r="N733" s="33"/>
      <c r="O733" s="10" t="s">
        <v>15</v>
      </c>
      <c r="P733" s="33"/>
      <c r="Q733" s="33"/>
      <c r="R733" s="33"/>
      <c r="S733" s="33"/>
      <c r="T733" s="33"/>
      <c r="U733" s="33"/>
      <c r="V733" s="33"/>
      <c r="W733" s="33"/>
    </row>
    <row r="734">
      <c r="A734" s="9">
        <v>44664.0</v>
      </c>
      <c r="B734" s="10" t="s">
        <v>15</v>
      </c>
      <c r="C734" s="10" t="s">
        <v>132</v>
      </c>
      <c r="D734" s="10" t="s">
        <v>156</v>
      </c>
      <c r="E734" s="35">
        <v>120.0</v>
      </c>
      <c r="F734" s="10" t="s">
        <v>21</v>
      </c>
      <c r="G734" s="9">
        <v>44417.0</v>
      </c>
      <c r="H734" s="32">
        <f t="shared" si="1"/>
        <v>4</v>
      </c>
      <c r="I734" s="33"/>
      <c r="J734" s="33"/>
      <c r="K734" s="33"/>
      <c r="L734" s="33"/>
      <c r="M734" s="33"/>
      <c r="N734" s="33"/>
      <c r="O734" s="10" t="s">
        <v>15</v>
      </c>
      <c r="P734" s="33"/>
      <c r="Q734" s="33"/>
      <c r="R734" s="33"/>
      <c r="S734" s="33"/>
      <c r="T734" s="33"/>
      <c r="U734" s="33"/>
      <c r="V734" s="33"/>
      <c r="W734" s="33"/>
    </row>
    <row r="735">
      <c r="A735" s="9">
        <v>44665.0</v>
      </c>
      <c r="B735" s="10" t="s">
        <v>15</v>
      </c>
      <c r="C735" s="16">
        <v>5.0E49</v>
      </c>
      <c r="D735" s="10" t="s">
        <v>152</v>
      </c>
      <c r="E735" s="35">
        <v>250.0</v>
      </c>
      <c r="F735" s="10" t="s">
        <v>21</v>
      </c>
      <c r="G735" s="9">
        <v>44417.0</v>
      </c>
      <c r="H735" s="32">
        <f t="shared" si="1"/>
        <v>5</v>
      </c>
      <c r="I735" s="33"/>
      <c r="J735" s="33"/>
      <c r="K735" s="33"/>
      <c r="L735" s="33"/>
      <c r="M735" s="33"/>
      <c r="N735" s="33"/>
      <c r="O735" s="10" t="s">
        <v>15</v>
      </c>
      <c r="P735" s="33"/>
      <c r="Q735" s="33"/>
      <c r="R735" s="33"/>
      <c r="S735" s="33"/>
      <c r="T735" s="33"/>
      <c r="U735" s="33"/>
      <c r="V735" s="33"/>
      <c r="W735" s="33"/>
    </row>
    <row r="736">
      <c r="A736" s="9">
        <v>44666.0</v>
      </c>
      <c r="B736" s="10" t="s">
        <v>15</v>
      </c>
      <c r="C736" s="16">
        <v>5.0E49</v>
      </c>
      <c r="D736" s="10" t="s">
        <v>155</v>
      </c>
      <c r="E736" s="35">
        <v>220.0</v>
      </c>
      <c r="F736" s="10" t="s">
        <v>18</v>
      </c>
      <c r="G736" s="9">
        <v>44417.0</v>
      </c>
      <c r="H736" s="32">
        <f t="shared" si="1"/>
        <v>6</v>
      </c>
      <c r="I736" s="33"/>
      <c r="J736" s="33"/>
      <c r="K736" s="33"/>
      <c r="L736" s="33"/>
      <c r="M736" s="33"/>
      <c r="N736" s="33"/>
      <c r="O736" s="10" t="s">
        <v>15</v>
      </c>
      <c r="P736" s="33"/>
      <c r="Q736" s="33"/>
      <c r="R736" s="33"/>
      <c r="S736" s="33"/>
      <c r="T736" s="33"/>
      <c r="U736" s="33"/>
      <c r="V736" s="33"/>
      <c r="W736" s="33"/>
    </row>
    <row r="737">
      <c r="A737" s="9">
        <v>44667.0</v>
      </c>
      <c r="B737" s="10" t="s">
        <v>15</v>
      </c>
      <c r="C737" s="10" t="s">
        <v>124</v>
      </c>
      <c r="D737" s="10" t="s">
        <v>159</v>
      </c>
      <c r="E737" s="35">
        <v>90.0</v>
      </c>
      <c r="F737" s="10" t="s">
        <v>160</v>
      </c>
      <c r="G737" s="9">
        <v>44417.0</v>
      </c>
      <c r="H737" s="32">
        <f t="shared" si="1"/>
        <v>7</v>
      </c>
      <c r="I737" s="33"/>
      <c r="J737" s="33"/>
      <c r="K737" s="33"/>
      <c r="L737" s="33"/>
      <c r="M737" s="33"/>
      <c r="N737" s="33"/>
      <c r="O737" s="10" t="s">
        <v>15</v>
      </c>
      <c r="P737" s="33"/>
      <c r="Q737" s="33"/>
      <c r="R737" s="33"/>
      <c r="S737" s="33"/>
      <c r="T737" s="33"/>
      <c r="U737" s="33"/>
      <c r="V737" s="33"/>
      <c r="W737" s="33"/>
    </row>
    <row r="738">
      <c r="A738" s="9">
        <v>44668.0</v>
      </c>
      <c r="B738" s="10" t="s">
        <v>15</v>
      </c>
      <c r="C738" s="16">
        <v>6.0E40</v>
      </c>
      <c r="D738" s="10" t="s">
        <v>159</v>
      </c>
      <c r="E738" s="35">
        <v>90.0</v>
      </c>
      <c r="F738" s="10" t="s">
        <v>160</v>
      </c>
      <c r="G738" s="9">
        <v>44417.0</v>
      </c>
      <c r="H738" s="32">
        <f t="shared" si="1"/>
        <v>1</v>
      </c>
      <c r="I738" s="33"/>
      <c r="J738" s="33"/>
      <c r="K738" s="33"/>
      <c r="L738" s="33"/>
      <c r="M738" s="33"/>
      <c r="N738" s="33"/>
      <c r="O738" s="10" t="s">
        <v>15</v>
      </c>
      <c r="P738" s="33"/>
      <c r="Q738" s="33"/>
      <c r="R738" s="33"/>
      <c r="S738" s="33"/>
      <c r="T738" s="33"/>
      <c r="U738" s="33"/>
      <c r="V738" s="33"/>
      <c r="W738" s="33"/>
    </row>
    <row r="739">
      <c r="A739" s="9">
        <v>44669.0</v>
      </c>
      <c r="B739" s="10" t="s">
        <v>15</v>
      </c>
      <c r="C739" s="16">
        <v>6.0E40</v>
      </c>
      <c r="D739" s="10" t="s">
        <v>159</v>
      </c>
      <c r="E739" s="35">
        <v>90.0</v>
      </c>
      <c r="F739" s="10" t="s">
        <v>160</v>
      </c>
      <c r="G739" s="9">
        <v>44417.0</v>
      </c>
      <c r="H739" s="32">
        <f t="shared" si="1"/>
        <v>2</v>
      </c>
      <c r="I739" s="33"/>
      <c r="J739" s="33"/>
      <c r="K739" s="33"/>
      <c r="L739" s="33"/>
      <c r="M739" s="33"/>
      <c r="N739" s="33"/>
      <c r="O739" s="10" t="s">
        <v>15</v>
      </c>
      <c r="P739" s="33"/>
      <c r="Q739" s="33"/>
      <c r="R739" s="33"/>
      <c r="S739" s="33"/>
      <c r="T739" s="33"/>
      <c r="U739" s="33"/>
      <c r="V739" s="33"/>
      <c r="W739" s="33"/>
    </row>
    <row r="740">
      <c r="A740" s="9">
        <v>44670.0</v>
      </c>
      <c r="B740" s="10" t="s">
        <v>15</v>
      </c>
      <c r="C740" s="16">
        <v>6.0E40</v>
      </c>
      <c r="D740" s="10" t="s">
        <v>152</v>
      </c>
      <c r="E740" s="35">
        <v>250.0</v>
      </c>
      <c r="F740" s="10" t="s">
        <v>21</v>
      </c>
      <c r="G740" s="9">
        <v>44417.0</v>
      </c>
      <c r="H740" s="32">
        <f t="shared" si="1"/>
        <v>3</v>
      </c>
      <c r="I740" s="33"/>
      <c r="J740" s="33"/>
      <c r="K740" s="33"/>
      <c r="L740" s="33"/>
      <c r="M740" s="33"/>
      <c r="N740" s="33"/>
      <c r="O740" s="10" t="s">
        <v>15</v>
      </c>
      <c r="P740" s="33"/>
      <c r="Q740" s="33"/>
      <c r="R740" s="33"/>
      <c r="S740" s="33"/>
      <c r="T740" s="33"/>
      <c r="U740" s="33"/>
      <c r="V740" s="33"/>
      <c r="W740" s="33"/>
    </row>
    <row r="741">
      <c r="A741" s="9">
        <v>44671.0</v>
      </c>
      <c r="B741" s="10" t="s">
        <v>15</v>
      </c>
      <c r="C741" s="10" t="s">
        <v>218</v>
      </c>
      <c r="D741" s="10" t="s">
        <v>159</v>
      </c>
      <c r="E741" s="35">
        <v>90.0</v>
      </c>
      <c r="F741" s="10" t="s">
        <v>160</v>
      </c>
      <c r="G741" s="9">
        <v>44417.0</v>
      </c>
      <c r="H741" s="32">
        <f t="shared" si="1"/>
        <v>4</v>
      </c>
      <c r="I741" s="33"/>
      <c r="J741" s="33"/>
      <c r="K741" s="33"/>
      <c r="L741" s="33"/>
      <c r="M741" s="33"/>
      <c r="N741" s="33"/>
      <c r="O741" s="10" t="s">
        <v>15</v>
      </c>
      <c r="P741" s="33"/>
      <c r="Q741" s="33"/>
      <c r="R741" s="33"/>
      <c r="S741" s="33"/>
      <c r="T741" s="33"/>
      <c r="U741" s="33"/>
      <c r="V741" s="33"/>
      <c r="W741" s="33"/>
    </row>
    <row r="742">
      <c r="A742" s="9">
        <v>44672.0</v>
      </c>
      <c r="B742" s="10" t="s">
        <v>15</v>
      </c>
      <c r="C742" s="10" t="s">
        <v>219</v>
      </c>
      <c r="D742" s="10" t="s">
        <v>150</v>
      </c>
      <c r="E742" s="35">
        <v>230.0</v>
      </c>
      <c r="F742" s="10" t="s">
        <v>21</v>
      </c>
      <c r="G742" s="9">
        <v>44417.0</v>
      </c>
      <c r="H742" s="32">
        <f t="shared" si="1"/>
        <v>5</v>
      </c>
      <c r="I742" s="33"/>
      <c r="J742" s="33"/>
      <c r="K742" s="33"/>
      <c r="L742" s="33"/>
      <c r="M742" s="33"/>
      <c r="N742" s="33"/>
      <c r="O742" s="10" t="s">
        <v>15</v>
      </c>
      <c r="P742" s="33"/>
      <c r="Q742" s="33"/>
      <c r="R742" s="33"/>
      <c r="S742" s="33"/>
      <c r="T742" s="33"/>
      <c r="U742" s="33"/>
      <c r="V742" s="33"/>
      <c r="W742" s="33"/>
    </row>
    <row r="743">
      <c r="A743" s="9">
        <v>44673.0</v>
      </c>
      <c r="B743" s="10" t="s">
        <v>15</v>
      </c>
      <c r="C743" s="10" t="s">
        <v>219</v>
      </c>
      <c r="D743" s="10" t="s">
        <v>158</v>
      </c>
      <c r="E743" s="35">
        <v>200.0</v>
      </c>
      <c r="F743" s="10" t="s">
        <v>14</v>
      </c>
      <c r="G743" s="9">
        <v>44417.0</v>
      </c>
      <c r="H743" s="32">
        <f t="shared" si="1"/>
        <v>6</v>
      </c>
      <c r="I743" s="33"/>
      <c r="J743" s="33"/>
      <c r="K743" s="33"/>
      <c r="L743" s="33"/>
      <c r="M743" s="33"/>
      <c r="N743" s="33"/>
      <c r="O743" s="10" t="s">
        <v>15</v>
      </c>
      <c r="P743" s="33"/>
      <c r="Q743" s="33"/>
      <c r="R743" s="33"/>
      <c r="S743" s="33"/>
      <c r="T743" s="33"/>
      <c r="U743" s="33"/>
      <c r="V743" s="33"/>
      <c r="W743" s="33"/>
    </row>
    <row r="744">
      <c r="A744" s="9">
        <v>44674.0</v>
      </c>
      <c r="B744" s="10" t="s">
        <v>15</v>
      </c>
      <c r="C744" s="10" t="s">
        <v>135</v>
      </c>
      <c r="D744" s="10" t="s">
        <v>156</v>
      </c>
      <c r="E744" s="35">
        <v>120.0</v>
      </c>
      <c r="F744" s="10" t="s">
        <v>21</v>
      </c>
      <c r="G744" s="9">
        <v>44417.0</v>
      </c>
      <c r="H744" s="32">
        <f t="shared" si="1"/>
        <v>7</v>
      </c>
      <c r="I744" s="33"/>
      <c r="J744" s="33"/>
      <c r="K744" s="33"/>
      <c r="L744" s="33"/>
      <c r="M744" s="33"/>
      <c r="N744" s="33"/>
      <c r="O744" s="10" t="s">
        <v>15</v>
      </c>
      <c r="P744" s="33"/>
      <c r="Q744" s="33"/>
      <c r="R744" s="33"/>
      <c r="S744" s="33"/>
      <c r="T744" s="33"/>
      <c r="U744" s="33"/>
      <c r="V744" s="33"/>
      <c r="W744" s="33"/>
    </row>
    <row r="745">
      <c r="A745" s="9">
        <v>44675.0</v>
      </c>
      <c r="B745" s="10" t="s">
        <v>15</v>
      </c>
      <c r="C745" s="10" t="s">
        <v>135</v>
      </c>
      <c r="D745" s="10" t="s">
        <v>162</v>
      </c>
      <c r="E745" s="35">
        <v>130.0</v>
      </c>
      <c r="F745" s="10" t="s">
        <v>18</v>
      </c>
      <c r="G745" s="9">
        <v>44417.0</v>
      </c>
      <c r="H745" s="32">
        <f t="shared" si="1"/>
        <v>1</v>
      </c>
      <c r="I745" s="33"/>
      <c r="J745" s="33"/>
      <c r="K745" s="33"/>
      <c r="L745" s="33"/>
      <c r="M745" s="33"/>
      <c r="N745" s="33"/>
      <c r="O745" s="10" t="s">
        <v>15</v>
      </c>
      <c r="P745" s="33"/>
      <c r="Q745" s="33"/>
      <c r="R745" s="33"/>
      <c r="S745" s="33"/>
      <c r="T745" s="33"/>
      <c r="U745" s="33"/>
      <c r="V745" s="33"/>
      <c r="W745" s="33"/>
    </row>
    <row r="746">
      <c r="A746" s="9">
        <v>44676.0</v>
      </c>
      <c r="B746" s="10" t="s">
        <v>15</v>
      </c>
      <c r="C746" s="10" t="s">
        <v>220</v>
      </c>
      <c r="D746" s="10" t="s">
        <v>158</v>
      </c>
      <c r="E746" s="35">
        <v>200.0</v>
      </c>
      <c r="F746" s="10" t="s">
        <v>14</v>
      </c>
      <c r="G746" s="9">
        <v>44417.0</v>
      </c>
      <c r="H746" s="32">
        <f t="shared" si="1"/>
        <v>2</v>
      </c>
      <c r="I746" s="33"/>
      <c r="J746" s="33"/>
      <c r="K746" s="33"/>
      <c r="L746" s="33"/>
      <c r="M746" s="33"/>
      <c r="N746" s="33"/>
      <c r="O746" s="10" t="s">
        <v>15</v>
      </c>
      <c r="P746" s="33"/>
      <c r="Q746" s="33"/>
      <c r="R746" s="33"/>
      <c r="S746" s="33"/>
      <c r="T746" s="33"/>
      <c r="U746" s="33"/>
      <c r="V746" s="33"/>
      <c r="W746" s="33"/>
    </row>
    <row r="747">
      <c r="A747" s="9">
        <v>44677.0</v>
      </c>
      <c r="B747" s="10" t="s">
        <v>15</v>
      </c>
      <c r="C747" s="10" t="s">
        <v>220</v>
      </c>
      <c r="D747" s="10" t="s">
        <v>152</v>
      </c>
      <c r="E747" s="35">
        <v>250.0</v>
      </c>
      <c r="F747" s="10" t="s">
        <v>21</v>
      </c>
      <c r="G747" s="9">
        <v>44417.0</v>
      </c>
      <c r="H747" s="32">
        <f t="shared" si="1"/>
        <v>3</v>
      </c>
      <c r="I747" s="33"/>
      <c r="J747" s="33"/>
      <c r="K747" s="33"/>
      <c r="L747" s="33"/>
      <c r="M747" s="33"/>
      <c r="N747" s="33"/>
      <c r="O747" s="10" t="s">
        <v>15</v>
      </c>
      <c r="P747" s="33"/>
      <c r="Q747" s="33"/>
      <c r="R747" s="33"/>
      <c r="S747" s="33"/>
      <c r="T747" s="33"/>
      <c r="U747" s="33"/>
      <c r="V747" s="33"/>
      <c r="W747" s="33"/>
    </row>
    <row r="748">
      <c r="A748" s="9">
        <v>44678.0</v>
      </c>
      <c r="B748" s="10" t="s">
        <v>15</v>
      </c>
      <c r="C748" s="10" t="s">
        <v>220</v>
      </c>
      <c r="D748" s="10" t="s">
        <v>155</v>
      </c>
      <c r="E748" s="35">
        <v>220.0</v>
      </c>
      <c r="F748" s="10" t="s">
        <v>18</v>
      </c>
      <c r="G748" s="9">
        <v>44417.0</v>
      </c>
      <c r="H748" s="32">
        <f t="shared" si="1"/>
        <v>4</v>
      </c>
      <c r="I748" s="33"/>
      <c r="J748" s="33"/>
      <c r="K748" s="33"/>
      <c r="L748" s="33"/>
      <c r="M748" s="33"/>
      <c r="N748" s="33"/>
      <c r="O748" s="10" t="s">
        <v>15</v>
      </c>
      <c r="P748" s="33"/>
      <c r="Q748" s="33"/>
      <c r="R748" s="33"/>
      <c r="S748" s="33"/>
      <c r="T748" s="33"/>
      <c r="U748" s="33"/>
      <c r="V748" s="33"/>
      <c r="W748" s="33"/>
    </row>
    <row r="749">
      <c r="A749" s="9">
        <v>44679.0</v>
      </c>
      <c r="B749" s="10" t="s">
        <v>15</v>
      </c>
      <c r="C749" s="10" t="s">
        <v>182</v>
      </c>
      <c r="D749" s="10" t="s">
        <v>161</v>
      </c>
      <c r="E749" s="35">
        <v>240.0</v>
      </c>
      <c r="F749" s="10" t="s">
        <v>21</v>
      </c>
      <c r="G749" s="9">
        <v>44417.0</v>
      </c>
      <c r="H749" s="32">
        <f t="shared" si="1"/>
        <v>5</v>
      </c>
      <c r="I749" s="33"/>
      <c r="J749" s="33"/>
      <c r="K749" s="33"/>
      <c r="L749" s="33"/>
      <c r="M749" s="33"/>
      <c r="N749" s="33"/>
      <c r="O749" s="10" t="s">
        <v>15</v>
      </c>
      <c r="P749" s="33"/>
      <c r="Q749" s="33"/>
      <c r="R749" s="33"/>
      <c r="S749" s="33"/>
      <c r="T749" s="33"/>
      <c r="U749" s="33"/>
      <c r="V749" s="33"/>
      <c r="W749" s="33"/>
    </row>
    <row r="750">
      <c r="A750" s="9">
        <v>44680.0</v>
      </c>
      <c r="B750" s="10" t="s">
        <v>15</v>
      </c>
      <c r="C750" s="10">
        <v>3446.0</v>
      </c>
      <c r="D750" s="10" t="s">
        <v>156</v>
      </c>
      <c r="E750" s="35">
        <v>120.0</v>
      </c>
      <c r="F750" s="10" t="s">
        <v>21</v>
      </c>
      <c r="G750" s="9">
        <v>44417.0</v>
      </c>
      <c r="H750" s="32">
        <f t="shared" si="1"/>
        <v>6</v>
      </c>
      <c r="I750" s="33"/>
      <c r="J750" s="33"/>
      <c r="K750" s="33"/>
      <c r="L750" s="33"/>
      <c r="M750" s="33"/>
      <c r="N750" s="33"/>
      <c r="O750" s="10" t="s">
        <v>15</v>
      </c>
      <c r="P750" s="33"/>
      <c r="Q750" s="33"/>
      <c r="R750" s="33"/>
      <c r="S750" s="33"/>
      <c r="T750" s="33"/>
      <c r="U750" s="33"/>
      <c r="V750" s="33"/>
      <c r="W750" s="33"/>
    </row>
    <row r="751">
      <c r="A751" s="9">
        <v>44681.0</v>
      </c>
      <c r="B751" s="10" t="s">
        <v>15</v>
      </c>
      <c r="C751" s="10">
        <v>8943.0</v>
      </c>
      <c r="D751" s="10" t="s">
        <v>161</v>
      </c>
      <c r="E751" s="35">
        <v>240.0</v>
      </c>
      <c r="F751" s="10" t="s">
        <v>21</v>
      </c>
      <c r="G751" s="9">
        <v>44417.0</v>
      </c>
      <c r="H751" s="32">
        <f t="shared" si="1"/>
        <v>7</v>
      </c>
      <c r="I751" s="33"/>
      <c r="J751" s="33"/>
      <c r="K751" s="33"/>
      <c r="L751" s="33"/>
      <c r="M751" s="33"/>
      <c r="N751" s="33"/>
      <c r="O751" s="10" t="s">
        <v>15</v>
      </c>
      <c r="P751" s="33"/>
      <c r="Q751" s="33"/>
      <c r="R751" s="33"/>
      <c r="S751" s="33"/>
      <c r="T751" s="33"/>
      <c r="U751" s="33"/>
      <c r="V751" s="33"/>
      <c r="W751" s="33"/>
    </row>
    <row r="752">
      <c r="A752" s="9">
        <v>44682.0</v>
      </c>
      <c r="B752" s="10" t="s">
        <v>15</v>
      </c>
      <c r="C752" s="10" t="s">
        <v>222</v>
      </c>
      <c r="D752" s="10" t="s">
        <v>150</v>
      </c>
      <c r="E752" s="35">
        <v>230.0</v>
      </c>
      <c r="F752" s="10" t="s">
        <v>21</v>
      </c>
      <c r="G752" s="9">
        <v>44417.0</v>
      </c>
      <c r="H752" s="32">
        <f t="shared" si="1"/>
        <v>1</v>
      </c>
      <c r="I752" s="33"/>
      <c r="J752" s="33"/>
      <c r="K752" s="33"/>
      <c r="L752" s="33"/>
      <c r="M752" s="33"/>
      <c r="N752" s="33"/>
      <c r="O752" s="10" t="s">
        <v>15</v>
      </c>
      <c r="P752" s="33"/>
      <c r="Q752" s="33"/>
      <c r="R752" s="33"/>
      <c r="S752" s="33"/>
      <c r="T752" s="33"/>
      <c r="U752" s="33"/>
      <c r="V752" s="33"/>
      <c r="W752" s="33"/>
    </row>
    <row r="753">
      <c r="A753" s="9">
        <v>44683.0</v>
      </c>
      <c r="B753" s="10" t="s">
        <v>15</v>
      </c>
      <c r="C753" s="10" t="s">
        <v>222</v>
      </c>
      <c r="D753" s="10" t="s">
        <v>156</v>
      </c>
      <c r="E753" s="35">
        <v>120.0</v>
      </c>
      <c r="F753" s="10" t="s">
        <v>21</v>
      </c>
      <c r="G753" s="9">
        <v>44417.0</v>
      </c>
      <c r="H753" s="32">
        <f t="shared" si="1"/>
        <v>2</v>
      </c>
      <c r="I753" s="33"/>
      <c r="J753" s="33"/>
      <c r="K753" s="33"/>
      <c r="L753" s="33"/>
      <c r="M753" s="33"/>
      <c r="N753" s="33"/>
      <c r="O753" s="10" t="s">
        <v>15</v>
      </c>
      <c r="P753" s="33"/>
      <c r="Q753" s="33"/>
      <c r="R753" s="33"/>
      <c r="S753" s="33"/>
      <c r="T753" s="33"/>
      <c r="U753" s="33"/>
      <c r="V753" s="33"/>
      <c r="W753" s="33"/>
    </row>
    <row r="754">
      <c r="A754" s="9">
        <v>44684.0</v>
      </c>
      <c r="B754" s="10" t="s">
        <v>15</v>
      </c>
      <c r="C754" s="10" t="s">
        <v>137</v>
      </c>
      <c r="D754" s="10" t="s">
        <v>162</v>
      </c>
      <c r="E754" s="35">
        <v>130.0</v>
      </c>
      <c r="F754" s="10" t="s">
        <v>18</v>
      </c>
      <c r="G754" s="9">
        <v>44417.0</v>
      </c>
      <c r="H754" s="32">
        <f t="shared" si="1"/>
        <v>3</v>
      </c>
      <c r="I754" s="33"/>
      <c r="J754" s="33"/>
      <c r="K754" s="33"/>
      <c r="L754" s="33"/>
      <c r="M754" s="33"/>
      <c r="N754" s="33"/>
      <c r="O754" s="10" t="s">
        <v>15</v>
      </c>
      <c r="P754" s="33"/>
      <c r="Q754" s="33"/>
      <c r="R754" s="33"/>
      <c r="S754" s="33"/>
      <c r="T754" s="33"/>
      <c r="U754" s="33"/>
      <c r="V754" s="33"/>
      <c r="W754" s="33"/>
    </row>
    <row r="755">
      <c r="A755" s="9">
        <v>44685.0</v>
      </c>
      <c r="B755" s="10" t="s">
        <v>15</v>
      </c>
      <c r="C755" s="10" t="s">
        <v>111</v>
      </c>
      <c r="D755" s="10" t="s">
        <v>161</v>
      </c>
      <c r="E755" s="35">
        <v>240.0</v>
      </c>
      <c r="F755" s="10" t="s">
        <v>21</v>
      </c>
      <c r="G755" s="9">
        <v>44417.0</v>
      </c>
      <c r="H755" s="32">
        <f t="shared" si="1"/>
        <v>4</v>
      </c>
      <c r="I755" s="33"/>
      <c r="J755" s="33"/>
      <c r="K755" s="33"/>
      <c r="L755" s="33"/>
      <c r="M755" s="33"/>
      <c r="N755" s="33"/>
      <c r="O755" s="10" t="s">
        <v>15</v>
      </c>
      <c r="P755" s="33"/>
      <c r="Q755" s="33"/>
      <c r="R755" s="33"/>
      <c r="S755" s="33"/>
      <c r="T755" s="33"/>
      <c r="U755" s="33"/>
      <c r="V755" s="33"/>
      <c r="W755" s="33"/>
    </row>
    <row r="756">
      <c r="A756" s="9">
        <v>44686.0</v>
      </c>
      <c r="B756" s="10" t="s">
        <v>15</v>
      </c>
      <c r="C756" s="10" t="s">
        <v>111</v>
      </c>
      <c r="D756" s="10" t="s">
        <v>150</v>
      </c>
      <c r="E756" s="35">
        <v>230.0</v>
      </c>
      <c r="F756" s="10" t="s">
        <v>21</v>
      </c>
      <c r="G756" s="9">
        <v>44417.0</v>
      </c>
      <c r="H756" s="32">
        <f t="shared" si="1"/>
        <v>5</v>
      </c>
      <c r="I756" s="33"/>
      <c r="J756" s="33"/>
      <c r="K756" s="33"/>
      <c r="L756" s="33"/>
      <c r="M756" s="33"/>
      <c r="N756" s="33"/>
      <c r="O756" s="10" t="s">
        <v>15</v>
      </c>
      <c r="P756" s="33"/>
      <c r="Q756" s="33"/>
      <c r="R756" s="33"/>
      <c r="S756" s="33"/>
      <c r="T756" s="33"/>
      <c r="U756" s="33"/>
      <c r="V756" s="33"/>
      <c r="W756" s="33"/>
    </row>
    <row r="757">
      <c r="A757" s="9">
        <v>44687.0</v>
      </c>
      <c r="B757" s="10" t="s">
        <v>15</v>
      </c>
      <c r="C757" s="10" t="s">
        <v>265</v>
      </c>
      <c r="D757" s="10" t="s">
        <v>152</v>
      </c>
      <c r="E757" s="35">
        <v>250.0</v>
      </c>
      <c r="F757" s="10" t="s">
        <v>21</v>
      </c>
      <c r="G757" s="9">
        <v>44417.0</v>
      </c>
      <c r="H757" s="32">
        <f t="shared" si="1"/>
        <v>6</v>
      </c>
      <c r="I757" s="33"/>
      <c r="J757" s="33"/>
      <c r="K757" s="33"/>
      <c r="L757" s="33"/>
      <c r="M757" s="33"/>
      <c r="N757" s="33"/>
      <c r="O757" s="10" t="s">
        <v>15</v>
      </c>
      <c r="P757" s="33"/>
      <c r="Q757" s="33"/>
      <c r="R757" s="33"/>
      <c r="S757" s="33"/>
      <c r="T757" s="33"/>
      <c r="U757" s="33"/>
      <c r="V757" s="33"/>
      <c r="W757" s="33"/>
    </row>
    <row r="758">
      <c r="A758" s="9">
        <v>44688.0</v>
      </c>
      <c r="B758" s="10" t="s">
        <v>15</v>
      </c>
      <c r="C758" s="10" t="s">
        <v>223</v>
      </c>
      <c r="D758" s="10" t="s">
        <v>152</v>
      </c>
      <c r="E758" s="35">
        <v>250.0</v>
      </c>
      <c r="F758" s="10" t="s">
        <v>21</v>
      </c>
      <c r="G758" s="9">
        <v>44417.0</v>
      </c>
      <c r="H758" s="32">
        <f t="shared" si="1"/>
        <v>7</v>
      </c>
      <c r="I758" s="33"/>
      <c r="J758" s="33"/>
      <c r="K758" s="33"/>
      <c r="L758" s="33"/>
      <c r="M758" s="33"/>
      <c r="N758" s="33"/>
      <c r="O758" s="10" t="s">
        <v>15</v>
      </c>
      <c r="P758" s="33"/>
      <c r="Q758" s="33"/>
      <c r="R758" s="33"/>
      <c r="S758" s="33"/>
      <c r="T758" s="33"/>
      <c r="U758" s="33"/>
      <c r="V758" s="33"/>
      <c r="W758" s="33"/>
    </row>
    <row r="759">
      <c r="A759" s="9">
        <v>44689.0</v>
      </c>
      <c r="B759" s="10" t="s">
        <v>15</v>
      </c>
      <c r="C759" s="10" t="s">
        <v>224</v>
      </c>
      <c r="D759" s="10" t="s">
        <v>153</v>
      </c>
      <c r="E759" s="35">
        <v>220.0</v>
      </c>
      <c r="F759" s="10" t="s">
        <v>12</v>
      </c>
      <c r="G759" s="9">
        <v>44417.0</v>
      </c>
      <c r="H759" s="32">
        <f t="shared" si="1"/>
        <v>1</v>
      </c>
      <c r="I759" s="33"/>
      <c r="J759" s="33"/>
      <c r="K759" s="33"/>
      <c r="L759" s="33"/>
      <c r="M759" s="33"/>
      <c r="N759" s="33"/>
      <c r="O759" s="10" t="s">
        <v>15</v>
      </c>
      <c r="P759" s="33"/>
      <c r="Q759" s="33"/>
      <c r="R759" s="33"/>
      <c r="S759" s="33"/>
      <c r="T759" s="33"/>
      <c r="U759" s="33"/>
      <c r="V759" s="33"/>
      <c r="W759" s="33"/>
    </row>
    <row r="760">
      <c r="A760" s="9">
        <v>44690.0</v>
      </c>
      <c r="B760" s="10" t="s">
        <v>15</v>
      </c>
      <c r="C760" s="10" t="s">
        <v>226</v>
      </c>
      <c r="D760" s="10" t="s">
        <v>150</v>
      </c>
      <c r="E760" s="35">
        <v>230.0</v>
      </c>
      <c r="F760" s="10" t="s">
        <v>21</v>
      </c>
      <c r="G760" s="9">
        <v>44417.0</v>
      </c>
      <c r="H760" s="32">
        <f t="shared" si="1"/>
        <v>2</v>
      </c>
      <c r="I760" s="33"/>
      <c r="J760" s="33"/>
      <c r="K760" s="33"/>
      <c r="L760" s="33"/>
      <c r="M760" s="33"/>
      <c r="N760" s="33"/>
      <c r="O760" s="10" t="s">
        <v>15</v>
      </c>
      <c r="P760" s="33"/>
      <c r="Q760" s="33"/>
      <c r="R760" s="33"/>
      <c r="S760" s="33"/>
      <c r="T760" s="33"/>
      <c r="U760" s="33"/>
      <c r="V760" s="33"/>
      <c r="W760" s="33"/>
    </row>
    <row r="761">
      <c r="A761" s="9">
        <v>44691.0</v>
      </c>
      <c r="B761" s="10" t="s">
        <v>15</v>
      </c>
      <c r="C761" s="10" t="s">
        <v>226</v>
      </c>
      <c r="D761" s="10" t="s">
        <v>158</v>
      </c>
      <c r="E761" s="35">
        <v>200.0</v>
      </c>
      <c r="F761" s="10" t="s">
        <v>14</v>
      </c>
      <c r="G761" s="9">
        <v>44417.0</v>
      </c>
      <c r="H761" s="32">
        <f t="shared" si="1"/>
        <v>3</v>
      </c>
      <c r="I761" s="33"/>
      <c r="J761" s="33"/>
      <c r="K761" s="33"/>
      <c r="L761" s="33"/>
      <c r="M761" s="33"/>
      <c r="N761" s="33"/>
      <c r="O761" s="10" t="s">
        <v>15</v>
      </c>
      <c r="P761" s="33"/>
      <c r="Q761" s="33"/>
      <c r="R761" s="33"/>
      <c r="S761" s="33"/>
      <c r="T761" s="33"/>
      <c r="U761" s="33"/>
      <c r="V761" s="33"/>
      <c r="W761" s="33"/>
    </row>
    <row r="762">
      <c r="A762" s="9">
        <v>44692.0</v>
      </c>
      <c r="B762" s="10" t="s">
        <v>16</v>
      </c>
      <c r="C762" s="10" t="s">
        <v>227</v>
      </c>
      <c r="D762" s="10" t="s">
        <v>162</v>
      </c>
      <c r="E762" s="35">
        <v>130.0</v>
      </c>
      <c r="F762" s="10" t="s">
        <v>18</v>
      </c>
      <c r="G762" s="9">
        <v>44417.0</v>
      </c>
      <c r="H762" s="32">
        <f t="shared" si="1"/>
        <v>4</v>
      </c>
      <c r="I762" s="33"/>
      <c r="J762" s="33"/>
      <c r="K762" s="33"/>
      <c r="L762" s="33"/>
      <c r="M762" s="33"/>
      <c r="N762" s="33"/>
      <c r="O762" s="10" t="s">
        <v>16</v>
      </c>
      <c r="P762" s="33"/>
      <c r="Q762" s="33"/>
      <c r="R762" s="33"/>
      <c r="S762" s="33"/>
      <c r="T762" s="33"/>
      <c r="U762" s="33"/>
      <c r="V762" s="33"/>
      <c r="W762" s="33"/>
    </row>
    <row r="763">
      <c r="A763" s="9">
        <v>44693.0</v>
      </c>
      <c r="B763" s="10" t="s">
        <v>16</v>
      </c>
      <c r="C763" s="10" t="s">
        <v>266</v>
      </c>
      <c r="D763" s="10" t="s">
        <v>152</v>
      </c>
      <c r="E763" s="35">
        <v>250.0</v>
      </c>
      <c r="F763" s="10" t="s">
        <v>21</v>
      </c>
      <c r="G763" s="9">
        <v>44417.0</v>
      </c>
      <c r="H763" s="32">
        <f t="shared" si="1"/>
        <v>5</v>
      </c>
      <c r="I763" s="33"/>
      <c r="J763" s="33"/>
      <c r="K763" s="33"/>
      <c r="L763" s="33"/>
      <c r="M763" s="33"/>
      <c r="N763" s="33"/>
      <c r="O763" s="10" t="s">
        <v>16</v>
      </c>
      <c r="P763" s="33"/>
      <c r="Q763" s="33"/>
      <c r="R763" s="33"/>
      <c r="S763" s="33"/>
      <c r="T763" s="33"/>
      <c r="U763" s="33"/>
      <c r="V763" s="33"/>
      <c r="W763" s="33"/>
    </row>
    <row r="764">
      <c r="A764" s="9">
        <v>44694.0</v>
      </c>
      <c r="B764" s="10" t="s">
        <v>16</v>
      </c>
      <c r="C764" s="10" t="s">
        <v>142</v>
      </c>
      <c r="D764" s="10" t="s">
        <v>159</v>
      </c>
      <c r="E764" s="35">
        <v>90.0</v>
      </c>
      <c r="F764" s="10" t="s">
        <v>160</v>
      </c>
      <c r="G764" s="9">
        <v>44417.0</v>
      </c>
      <c r="H764" s="32">
        <f t="shared" si="1"/>
        <v>6</v>
      </c>
      <c r="I764" s="33"/>
      <c r="J764" s="33"/>
      <c r="K764" s="33"/>
      <c r="L764" s="33"/>
      <c r="M764" s="33"/>
      <c r="N764" s="33"/>
      <c r="O764" s="10" t="s">
        <v>16</v>
      </c>
      <c r="P764" s="33"/>
      <c r="Q764" s="33"/>
      <c r="R764" s="33"/>
      <c r="S764" s="33"/>
      <c r="T764" s="33"/>
      <c r="U764" s="33"/>
      <c r="V764" s="33"/>
      <c r="W764" s="33"/>
    </row>
    <row r="765">
      <c r="A765" s="9">
        <v>44695.0</v>
      </c>
      <c r="B765" s="10" t="s">
        <v>16</v>
      </c>
      <c r="C765" s="10">
        <v>4841.0</v>
      </c>
      <c r="D765" s="10" t="s">
        <v>155</v>
      </c>
      <c r="E765" s="35">
        <v>220.0</v>
      </c>
      <c r="F765" s="10" t="s">
        <v>18</v>
      </c>
      <c r="G765" s="9">
        <v>44417.0</v>
      </c>
      <c r="H765" s="32">
        <f t="shared" si="1"/>
        <v>7</v>
      </c>
      <c r="I765" s="33"/>
      <c r="J765" s="33"/>
      <c r="K765" s="33"/>
      <c r="L765" s="33"/>
      <c r="M765" s="33"/>
      <c r="N765" s="33"/>
      <c r="O765" s="10" t="s">
        <v>16</v>
      </c>
      <c r="P765" s="33"/>
      <c r="Q765" s="33"/>
      <c r="R765" s="33"/>
      <c r="S765" s="33"/>
      <c r="T765" s="33"/>
      <c r="U765" s="33"/>
      <c r="V765" s="33"/>
      <c r="W765" s="33"/>
    </row>
    <row r="766">
      <c r="A766" s="9">
        <v>44696.0</v>
      </c>
      <c r="B766" s="10" t="s">
        <v>16</v>
      </c>
      <c r="C766" s="10" t="s">
        <v>228</v>
      </c>
      <c r="D766" s="10" t="s">
        <v>152</v>
      </c>
      <c r="E766" s="35">
        <v>250.0</v>
      </c>
      <c r="F766" s="10" t="s">
        <v>21</v>
      </c>
      <c r="G766" s="9">
        <v>44417.0</v>
      </c>
      <c r="H766" s="32">
        <f t="shared" si="1"/>
        <v>1</v>
      </c>
      <c r="I766" s="33"/>
      <c r="J766" s="33"/>
      <c r="K766" s="33"/>
      <c r="L766" s="33"/>
      <c r="M766" s="33"/>
      <c r="N766" s="33"/>
      <c r="O766" s="10" t="s">
        <v>16</v>
      </c>
      <c r="P766" s="33"/>
      <c r="Q766" s="33"/>
      <c r="R766" s="33"/>
      <c r="S766" s="33"/>
      <c r="T766" s="33"/>
      <c r="U766" s="33"/>
      <c r="V766" s="33"/>
      <c r="W766" s="33"/>
    </row>
    <row r="767">
      <c r="A767" s="9">
        <v>44697.0</v>
      </c>
      <c r="B767" s="10" t="s">
        <v>16</v>
      </c>
      <c r="C767" s="10">
        <v>4340.0</v>
      </c>
      <c r="D767" s="10" t="s">
        <v>159</v>
      </c>
      <c r="E767" s="35">
        <v>90.0</v>
      </c>
      <c r="F767" s="10" t="s">
        <v>160</v>
      </c>
      <c r="G767" s="9">
        <v>44417.0</v>
      </c>
      <c r="H767" s="32">
        <f t="shared" si="1"/>
        <v>2</v>
      </c>
      <c r="I767" s="33"/>
      <c r="J767" s="33"/>
      <c r="K767" s="33"/>
      <c r="L767" s="33"/>
      <c r="M767" s="33"/>
      <c r="N767" s="33"/>
      <c r="O767" s="10" t="s">
        <v>16</v>
      </c>
      <c r="P767" s="33"/>
      <c r="Q767" s="33"/>
      <c r="R767" s="33"/>
      <c r="S767" s="33"/>
      <c r="T767" s="33"/>
      <c r="U767" s="33"/>
      <c r="V767" s="33"/>
      <c r="W767" s="33"/>
    </row>
    <row r="768">
      <c r="A768" s="9">
        <v>44698.0</v>
      </c>
      <c r="B768" s="10" t="s">
        <v>16</v>
      </c>
      <c r="C768" s="10" t="s">
        <v>267</v>
      </c>
      <c r="D768" s="10" t="s">
        <v>159</v>
      </c>
      <c r="E768" s="35">
        <v>90.0</v>
      </c>
      <c r="F768" s="10" t="s">
        <v>160</v>
      </c>
      <c r="G768" s="9">
        <v>44417.0</v>
      </c>
      <c r="H768" s="32">
        <f t="shared" si="1"/>
        <v>3</v>
      </c>
      <c r="I768" s="33"/>
      <c r="J768" s="33"/>
      <c r="K768" s="33"/>
      <c r="L768" s="33"/>
      <c r="M768" s="33"/>
      <c r="N768" s="33"/>
      <c r="O768" s="10" t="s">
        <v>16</v>
      </c>
      <c r="P768" s="33"/>
      <c r="Q768" s="33"/>
      <c r="R768" s="33"/>
      <c r="S768" s="33"/>
      <c r="T768" s="33"/>
      <c r="U768" s="33"/>
      <c r="V768" s="33"/>
      <c r="W768" s="33"/>
    </row>
    <row r="769">
      <c r="A769" s="9">
        <v>44699.0</v>
      </c>
      <c r="B769" s="10" t="s">
        <v>16</v>
      </c>
      <c r="C769" s="10" t="s">
        <v>229</v>
      </c>
      <c r="D769" s="10" t="s">
        <v>152</v>
      </c>
      <c r="E769" s="35">
        <v>250.0</v>
      </c>
      <c r="F769" s="10" t="s">
        <v>21</v>
      </c>
      <c r="G769" s="9">
        <v>44417.0</v>
      </c>
      <c r="H769" s="32">
        <f t="shared" si="1"/>
        <v>4</v>
      </c>
      <c r="I769" s="33"/>
      <c r="J769" s="33"/>
      <c r="K769" s="33"/>
      <c r="L769" s="33"/>
      <c r="M769" s="33"/>
      <c r="N769" s="33"/>
      <c r="O769" s="10" t="s">
        <v>16</v>
      </c>
      <c r="P769" s="33"/>
      <c r="Q769" s="33"/>
      <c r="R769" s="33"/>
      <c r="S769" s="33"/>
      <c r="T769" s="33"/>
      <c r="U769" s="33"/>
      <c r="V769" s="33"/>
      <c r="W769" s="33"/>
    </row>
    <row r="770">
      <c r="A770" s="9">
        <v>44700.0</v>
      </c>
      <c r="B770" s="10" t="s">
        <v>16</v>
      </c>
      <c r="C770" s="10" t="s">
        <v>229</v>
      </c>
      <c r="D770" s="10" t="s">
        <v>155</v>
      </c>
      <c r="E770" s="35">
        <v>220.0</v>
      </c>
      <c r="F770" s="10" t="s">
        <v>18</v>
      </c>
      <c r="G770" s="9">
        <v>44417.0</v>
      </c>
      <c r="H770" s="32">
        <f t="shared" si="1"/>
        <v>5</v>
      </c>
      <c r="I770" s="33"/>
      <c r="J770" s="33"/>
      <c r="K770" s="33"/>
      <c r="L770" s="33"/>
      <c r="M770" s="33"/>
      <c r="N770" s="33"/>
      <c r="O770" s="10" t="s">
        <v>16</v>
      </c>
      <c r="P770" s="33"/>
      <c r="Q770" s="33"/>
      <c r="R770" s="33"/>
      <c r="S770" s="33"/>
      <c r="T770" s="33"/>
      <c r="U770" s="33"/>
      <c r="V770" s="33"/>
      <c r="W770" s="33"/>
    </row>
    <row r="771">
      <c r="A771" s="9">
        <v>44701.0</v>
      </c>
      <c r="B771" s="10" t="s">
        <v>16</v>
      </c>
      <c r="C771" s="10" t="s">
        <v>230</v>
      </c>
      <c r="D771" s="10" t="s">
        <v>152</v>
      </c>
      <c r="E771" s="35">
        <v>250.0</v>
      </c>
      <c r="F771" s="10" t="s">
        <v>21</v>
      </c>
      <c r="G771" s="9">
        <v>44417.0</v>
      </c>
      <c r="H771" s="32">
        <f t="shared" si="1"/>
        <v>6</v>
      </c>
      <c r="I771" s="33"/>
      <c r="J771" s="33"/>
      <c r="K771" s="33"/>
      <c r="L771" s="33"/>
      <c r="M771" s="33"/>
      <c r="N771" s="33"/>
      <c r="O771" s="10" t="s">
        <v>16</v>
      </c>
      <c r="P771" s="33"/>
      <c r="Q771" s="33"/>
      <c r="R771" s="33"/>
      <c r="S771" s="33"/>
      <c r="T771" s="33"/>
      <c r="U771" s="33"/>
      <c r="V771" s="33"/>
      <c r="W771" s="33"/>
    </row>
    <row r="772">
      <c r="A772" s="9">
        <v>44702.0</v>
      </c>
      <c r="B772" s="10" t="s">
        <v>16</v>
      </c>
      <c r="C772" s="10" t="s">
        <v>251</v>
      </c>
      <c r="D772" s="10" t="s">
        <v>155</v>
      </c>
      <c r="E772" s="35">
        <v>220.0</v>
      </c>
      <c r="F772" s="10" t="s">
        <v>18</v>
      </c>
      <c r="G772" s="9">
        <v>44417.0</v>
      </c>
      <c r="H772" s="32">
        <f t="shared" si="1"/>
        <v>7</v>
      </c>
      <c r="I772" s="33"/>
      <c r="J772" s="33"/>
      <c r="K772" s="33"/>
      <c r="L772" s="33"/>
      <c r="M772" s="33"/>
      <c r="N772" s="33"/>
      <c r="O772" s="10" t="s">
        <v>16</v>
      </c>
      <c r="P772" s="33"/>
      <c r="Q772" s="33"/>
      <c r="R772" s="33"/>
      <c r="S772" s="33"/>
      <c r="T772" s="33"/>
      <c r="U772" s="33"/>
      <c r="V772" s="33"/>
      <c r="W772" s="33"/>
    </row>
    <row r="773">
      <c r="A773" s="9">
        <v>44703.0</v>
      </c>
      <c r="B773" s="10" t="s">
        <v>69</v>
      </c>
      <c r="C773" s="10" t="s">
        <v>70</v>
      </c>
      <c r="D773" s="10" t="s">
        <v>152</v>
      </c>
      <c r="E773" s="35">
        <v>250.0</v>
      </c>
      <c r="F773" s="10" t="s">
        <v>21</v>
      </c>
      <c r="G773" s="9">
        <v>44417.0</v>
      </c>
      <c r="H773" s="32">
        <f t="shared" si="1"/>
        <v>1</v>
      </c>
      <c r="I773" s="33"/>
      <c r="J773" s="33"/>
      <c r="K773" s="33"/>
      <c r="L773" s="33"/>
      <c r="M773" s="33"/>
      <c r="N773" s="33"/>
      <c r="O773" s="10" t="s">
        <v>69</v>
      </c>
      <c r="P773" s="33"/>
      <c r="Q773" s="33"/>
      <c r="R773" s="33"/>
      <c r="S773" s="33"/>
      <c r="T773" s="33"/>
      <c r="U773" s="33"/>
      <c r="V773" s="33"/>
      <c r="W773" s="33"/>
    </row>
    <row r="774">
      <c r="A774" s="9">
        <v>44704.0</v>
      </c>
      <c r="B774" s="10" t="s">
        <v>69</v>
      </c>
      <c r="C774" s="10" t="s">
        <v>71</v>
      </c>
      <c r="D774" s="10" t="s">
        <v>166</v>
      </c>
      <c r="E774" s="35">
        <v>200.0</v>
      </c>
      <c r="F774" s="10" t="s">
        <v>14</v>
      </c>
      <c r="G774" s="9">
        <v>44417.0</v>
      </c>
      <c r="H774" s="32">
        <f t="shared" si="1"/>
        <v>2</v>
      </c>
      <c r="I774" s="33"/>
      <c r="J774" s="33"/>
      <c r="K774" s="33"/>
      <c r="L774" s="33"/>
      <c r="M774" s="33"/>
      <c r="N774" s="33"/>
      <c r="O774" s="10" t="s">
        <v>69</v>
      </c>
      <c r="P774" s="33"/>
      <c r="Q774" s="33"/>
      <c r="R774" s="33"/>
      <c r="S774" s="33"/>
      <c r="T774" s="33"/>
      <c r="U774" s="33"/>
      <c r="V774" s="33"/>
      <c r="W774" s="33"/>
    </row>
    <row r="775">
      <c r="A775" s="9">
        <v>44705.0</v>
      </c>
      <c r="B775" s="10" t="s">
        <v>69</v>
      </c>
      <c r="C775" s="10" t="s">
        <v>72</v>
      </c>
      <c r="D775" s="10" t="s">
        <v>150</v>
      </c>
      <c r="E775" s="35">
        <v>230.0</v>
      </c>
      <c r="F775" s="10" t="s">
        <v>21</v>
      </c>
      <c r="G775" s="9">
        <v>44417.0</v>
      </c>
      <c r="H775" s="32">
        <f t="shared" si="1"/>
        <v>3</v>
      </c>
      <c r="I775" s="33"/>
      <c r="J775" s="33"/>
      <c r="K775" s="33"/>
      <c r="L775" s="33"/>
      <c r="M775" s="33"/>
      <c r="N775" s="33"/>
      <c r="O775" s="10" t="s">
        <v>69</v>
      </c>
      <c r="P775" s="33"/>
      <c r="Q775" s="33"/>
      <c r="R775" s="33"/>
      <c r="S775" s="33"/>
      <c r="T775" s="33"/>
      <c r="U775" s="33"/>
      <c r="V775" s="33"/>
      <c r="W775" s="33"/>
    </row>
    <row r="776">
      <c r="A776" s="9">
        <v>44706.0</v>
      </c>
      <c r="B776" s="10" t="s">
        <v>69</v>
      </c>
      <c r="C776" s="10" t="s">
        <v>195</v>
      </c>
      <c r="D776" s="10" t="s">
        <v>156</v>
      </c>
      <c r="E776" s="35">
        <v>120.0</v>
      </c>
      <c r="F776" s="10" t="s">
        <v>21</v>
      </c>
      <c r="G776" s="9">
        <v>44417.0</v>
      </c>
      <c r="H776" s="32">
        <f t="shared" si="1"/>
        <v>4</v>
      </c>
      <c r="I776" s="33"/>
      <c r="J776" s="33"/>
      <c r="K776" s="33"/>
      <c r="L776" s="33"/>
      <c r="M776" s="33"/>
      <c r="N776" s="33"/>
      <c r="O776" s="10" t="s">
        <v>69</v>
      </c>
      <c r="P776" s="33"/>
      <c r="Q776" s="33"/>
      <c r="R776" s="33"/>
      <c r="S776" s="33"/>
      <c r="T776" s="33"/>
      <c r="U776" s="33"/>
      <c r="V776" s="33"/>
      <c r="W776" s="33"/>
    </row>
    <row r="777">
      <c r="A777" s="9">
        <v>44707.0</v>
      </c>
      <c r="B777" s="10" t="s">
        <v>69</v>
      </c>
      <c r="C777" s="10" t="s">
        <v>73</v>
      </c>
      <c r="D777" s="10" t="s">
        <v>153</v>
      </c>
      <c r="E777" s="35">
        <v>220.0</v>
      </c>
      <c r="F777" s="10" t="s">
        <v>12</v>
      </c>
      <c r="G777" s="9">
        <v>44417.0</v>
      </c>
      <c r="H777" s="32">
        <f t="shared" si="1"/>
        <v>5</v>
      </c>
      <c r="I777" s="33"/>
      <c r="J777" s="33"/>
      <c r="K777" s="33"/>
      <c r="L777" s="33"/>
      <c r="M777" s="33"/>
      <c r="N777" s="33"/>
      <c r="O777" s="10" t="s">
        <v>69</v>
      </c>
      <c r="P777" s="33"/>
      <c r="Q777" s="33"/>
      <c r="R777" s="33"/>
      <c r="S777" s="33"/>
      <c r="T777" s="33"/>
      <c r="U777" s="33"/>
      <c r="V777" s="33"/>
      <c r="W777" s="33"/>
    </row>
    <row r="778">
      <c r="A778" s="9">
        <v>44708.0</v>
      </c>
      <c r="B778" s="10" t="s">
        <v>69</v>
      </c>
      <c r="C778" s="10" t="s">
        <v>74</v>
      </c>
      <c r="D778" s="10" t="s">
        <v>162</v>
      </c>
      <c r="E778" s="35">
        <v>130.0</v>
      </c>
      <c r="F778" s="10" t="s">
        <v>18</v>
      </c>
      <c r="G778" s="9">
        <v>44417.0</v>
      </c>
      <c r="H778" s="32">
        <f t="shared" si="1"/>
        <v>6</v>
      </c>
      <c r="I778" s="33"/>
      <c r="J778" s="33"/>
      <c r="K778" s="33"/>
      <c r="L778" s="33"/>
      <c r="M778" s="33"/>
      <c r="N778" s="33"/>
      <c r="O778" s="10" t="s">
        <v>69</v>
      </c>
      <c r="P778" s="33"/>
      <c r="Q778" s="33"/>
      <c r="R778" s="33"/>
      <c r="S778" s="33"/>
      <c r="T778" s="33"/>
      <c r="U778" s="33"/>
      <c r="V778" s="33"/>
      <c r="W778" s="33"/>
    </row>
    <row r="779">
      <c r="A779" s="9">
        <v>44709.0</v>
      </c>
      <c r="B779" s="10" t="s">
        <v>69</v>
      </c>
      <c r="C779" s="10">
        <v>2340.0</v>
      </c>
      <c r="D779" s="10" t="s">
        <v>155</v>
      </c>
      <c r="E779" s="35">
        <v>220.0</v>
      </c>
      <c r="F779" s="10" t="s">
        <v>18</v>
      </c>
      <c r="G779" s="9">
        <v>44417.0</v>
      </c>
      <c r="H779" s="32">
        <f t="shared" si="1"/>
        <v>7</v>
      </c>
      <c r="I779" s="33"/>
      <c r="J779" s="33"/>
      <c r="K779" s="33"/>
      <c r="L779" s="33"/>
      <c r="M779" s="33"/>
      <c r="N779" s="33"/>
      <c r="O779" s="10" t="s">
        <v>69</v>
      </c>
      <c r="P779" s="33"/>
      <c r="Q779" s="33"/>
      <c r="R779" s="33"/>
      <c r="S779" s="33"/>
      <c r="T779" s="33"/>
      <c r="U779" s="33"/>
      <c r="V779" s="33"/>
      <c r="W779" s="33"/>
    </row>
    <row r="780">
      <c r="A780" s="9">
        <v>44710.0</v>
      </c>
      <c r="B780" s="10" t="s">
        <v>69</v>
      </c>
      <c r="C780" s="10">
        <v>2440.0</v>
      </c>
      <c r="D780" s="10" t="s">
        <v>158</v>
      </c>
      <c r="E780" s="35">
        <v>200.0</v>
      </c>
      <c r="F780" s="10" t="s">
        <v>14</v>
      </c>
      <c r="G780" s="9">
        <v>44417.0</v>
      </c>
      <c r="H780" s="32">
        <f t="shared" si="1"/>
        <v>1</v>
      </c>
      <c r="I780" s="33"/>
      <c r="J780" s="33"/>
      <c r="K780" s="33"/>
      <c r="L780" s="33"/>
      <c r="M780" s="33"/>
      <c r="N780" s="33"/>
      <c r="O780" s="10" t="s">
        <v>69</v>
      </c>
      <c r="P780" s="33"/>
      <c r="Q780" s="33"/>
      <c r="R780" s="33"/>
      <c r="S780" s="33"/>
      <c r="T780" s="33"/>
      <c r="U780" s="33"/>
      <c r="V780" s="33"/>
      <c r="W780" s="33"/>
    </row>
    <row r="781">
      <c r="A781" s="9">
        <v>44711.0</v>
      </c>
      <c r="B781" s="10" t="s">
        <v>69</v>
      </c>
      <c r="C781" s="10">
        <v>7447.0</v>
      </c>
      <c r="D781" s="10" t="s">
        <v>161</v>
      </c>
      <c r="E781" s="35">
        <v>240.0</v>
      </c>
      <c r="F781" s="10" t="s">
        <v>21</v>
      </c>
      <c r="G781" s="9">
        <v>44417.0</v>
      </c>
      <c r="H781" s="32">
        <f t="shared" si="1"/>
        <v>2</v>
      </c>
      <c r="I781" s="33"/>
      <c r="J781" s="33"/>
      <c r="K781" s="33"/>
      <c r="L781" s="33"/>
      <c r="M781" s="33"/>
      <c r="N781" s="33"/>
      <c r="O781" s="10" t="s">
        <v>69</v>
      </c>
      <c r="P781" s="33"/>
      <c r="Q781" s="33"/>
      <c r="R781" s="33"/>
      <c r="S781" s="33"/>
      <c r="T781" s="33"/>
      <c r="U781" s="33"/>
      <c r="V781" s="33"/>
      <c r="W781" s="33"/>
    </row>
    <row r="782">
      <c r="A782" s="9">
        <v>44712.0</v>
      </c>
      <c r="B782" s="10" t="s">
        <v>69</v>
      </c>
      <c r="C782" s="10" t="s">
        <v>148</v>
      </c>
      <c r="D782" s="10" t="s">
        <v>150</v>
      </c>
      <c r="E782" s="35">
        <v>230.0</v>
      </c>
      <c r="F782" s="10" t="s">
        <v>21</v>
      </c>
      <c r="G782" s="9">
        <v>44417.0</v>
      </c>
      <c r="H782" s="32">
        <f t="shared" si="1"/>
        <v>3</v>
      </c>
      <c r="I782" s="33"/>
      <c r="J782" s="33"/>
      <c r="K782" s="33"/>
      <c r="L782" s="33"/>
      <c r="M782" s="33"/>
      <c r="N782" s="33"/>
      <c r="O782" s="10" t="s">
        <v>69</v>
      </c>
      <c r="P782" s="33"/>
      <c r="Q782" s="33"/>
      <c r="R782" s="33"/>
      <c r="S782" s="33"/>
      <c r="T782" s="33"/>
      <c r="U782" s="33"/>
      <c r="V782" s="33"/>
      <c r="W782" s="33"/>
    </row>
    <row r="783">
      <c r="A783" s="9">
        <v>44713.0</v>
      </c>
      <c r="B783" s="10" t="s">
        <v>69</v>
      </c>
      <c r="C783" s="10" t="s">
        <v>148</v>
      </c>
      <c r="D783" s="10" t="s">
        <v>152</v>
      </c>
      <c r="E783" s="35">
        <v>250.0</v>
      </c>
      <c r="F783" s="10" t="s">
        <v>21</v>
      </c>
      <c r="G783" s="9">
        <v>44417.0</v>
      </c>
      <c r="H783" s="32">
        <f t="shared" si="1"/>
        <v>4</v>
      </c>
      <c r="I783" s="33"/>
      <c r="J783" s="33"/>
      <c r="K783" s="33"/>
      <c r="L783" s="33"/>
      <c r="M783" s="33"/>
      <c r="N783" s="33"/>
      <c r="O783" s="10" t="s">
        <v>69</v>
      </c>
      <c r="P783" s="33"/>
      <c r="Q783" s="33"/>
      <c r="R783" s="33"/>
      <c r="S783" s="33"/>
      <c r="T783" s="33"/>
      <c r="U783" s="33"/>
      <c r="V783" s="33"/>
      <c r="W783" s="33"/>
    </row>
    <row r="784">
      <c r="A784" s="9">
        <v>44714.0</v>
      </c>
      <c r="B784" s="10" t="s">
        <v>69</v>
      </c>
      <c r="C784" s="10" t="s">
        <v>75</v>
      </c>
      <c r="D784" s="10" t="s">
        <v>158</v>
      </c>
      <c r="E784" s="35">
        <v>200.0</v>
      </c>
      <c r="F784" s="10" t="s">
        <v>14</v>
      </c>
      <c r="G784" s="9">
        <v>44417.0</v>
      </c>
      <c r="H784" s="32">
        <f t="shared" si="1"/>
        <v>5</v>
      </c>
      <c r="I784" s="33"/>
      <c r="J784" s="33"/>
      <c r="K784" s="33"/>
      <c r="L784" s="33"/>
      <c r="M784" s="33"/>
      <c r="N784" s="33"/>
      <c r="O784" s="10" t="s">
        <v>69</v>
      </c>
      <c r="P784" s="33"/>
      <c r="Q784" s="33"/>
      <c r="R784" s="33"/>
      <c r="S784" s="33"/>
      <c r="T784" s="33"/>
      <c r="U784" s="33"/>
      <c r="V784" s="33"/>
      <c r="W784" s="33"/>
    </row>
    <row r="785">
      <c r="A785" s="9">
        <v>44715.0</v>
      </c>
      <c r="B785" s="10" t="s">
        <v>69</v>
      </c>
      <c r="C785" s="10">
        <v>5747.0</v>
      </c>
      <c r="D785" s="10" t="s">
        <v>155</v>
      </c>
      <c r="E785" s="35">
        <v>220.0</v>
      </c>
      <c r="F785" s="10" t="s">
        <v>18</v>
      </c>
      <c r="G785" s="9">
        <v>44417.0</v>
      </c>
      <c r="H785" s="32">
        <f t="shared" si="1"/>
        <v>6</v>
      </c>
      <c r="I785" s="33"/>
      <c r="J785" s="33"/>
      <c r="K785" s="33"/>
      <c r="L785" s="33"/>
      <c r="M785" s="33"/>
      <c r="N785" s="33"/>
      <c r="O785" s="10" t="s">
        <v>69</v>
      </c>
      <c r="P785" s="33"/>
      <c r="Q785" s="33"/>
      <c r="R785" s="33"/>
      <c r="S785" s="33"/>
      <c r="T785" s="33"/>
      <c r="U785" s="33"/>
      <c r="V785" s="33"/>
      <c r="W785" s="33"/>
    </row>
    <row r="786">
      <c r="A786" s="9">
        <v>44716.0</v>
      </c>
      <c r="B786" s="10" t="s">
        <v>69</v>
      </c>
      <c r="C786" s="10" t="s">
        <v>196</v>
      </c>
      <c r="D786" s="10" t="s">
        <v>162</v>
      </c>
      <c r="E786" s="35">
        <v>130.0</v>
      </c>
      <c r="F786" s="10" t="s">
        <v>18</v>
      </c>
      <c r="G786" s="9">
        <v>44417.0</v>
      </c>
      <c r="H786" s="32">
        <f t="shared" si="1"/>
        <v>7</v>
      </c>
      <c r="I786" s="33"/>
      <c r="J786" s="33"/>
      <c r="K786" s="33"/>
      <c r="L786" s="33"/>
      <c r="M786" s="33"/>
      <c r="N786" s="33"/>
      <c r="O786" s="10" t="s">
        <v>69</v>
      </c>
      <c r="P786" s="33"/>
      <c r="Q786" s="33"/>
      <c r="R786" s="33"/>
      <c r="S786" s="33"/>
      <c r="T786" s="33"/>
      <c r="U786" s="33"/>
      <c r="V786" s="33"/>
      <c r="W786" s="33"/>
    </row>
    <row r="787">
      <c r="A787" s="9">
        <v>44717.0</v>
      </c>
      <c r="B787" s="10" t="s">
        <v>69</v>
      </c>
      <c r="C787" s="10" t="s">
        <v>76</v>
      </c>
      <c r="D787" s="10" t="s">
        <v>159</v>
      </c>
      <c r="E787" s="35">
        <v>90.0</v>
      </c>
      <c r="F787" s="10" t="s">
        <v>160</v>
      </c>
      <c r="G787" s="9">
        <v>44417.0</v>
      </c>
      <c r="H787" s="32">
        <f t="shared" si="1"/>
        <v>1</v>
      </c>
      <c r="I787" s="33"/>
      <c r="J787" s="33"/>
      <c r="K787" s="33"/>
      <c r="L787" s="33"/>
      <c r="M787" s="33"/>
      <c r="N787" s="33"/>
      <c r="O787" s="10" t="s">
        <v>69</v>
      </c>
      <c r="P787" s="33"/>
      <c r="Q787" s="33"/>
      <c r="R787" s="33"/>
      <c r="S787" s="33"/>
      <c r="T787" s="33"/>
      <c r="U787" s="33"/>
      <c r="V787" s="33"/>
      <c r="W787" s="33"/>
    </row>
    <row r="788">
      <c r="A788" s="9">
        <v>44718.0</v>
      </c>
      <c r="B788" s="10" t="s">
        <v>69</v>
      </c>
      <c r="C788" s="10" t="s">
        <v>79</v>
      </c>
      <c r="D788" s="10" t="s">
        <v>166</v>
      </c>
      <c r="E788" s="35">
        <v>200.0</v>
      </c>
      <c r="F788" s="10" t="s">
        <v>14</v>
      </c>
      <c r="G788" s="9">
        <v>44417.0</v>
      </c>
      <c r="H788" s="32">
        <f t="shared" si="1"/>
        <v>2</v>
      </c>
      <c r="I788" s="33"/>
      <c r="J788" s="33"/>
      <c r="K788" s="33"/>
      <c r="L788" s="33"/>
      <c r="M788" s="33"/>
      <c r="N788" s="33"/>
      <c r="O788" s="10" t="s">
        <v>69</v>
      </c>
      <c r="P788" s="33"/>
      <c r="Q788" s="33"/>
      <c r="R788" s="33"/>
      <c r="S788" s="33"/>
      <c r="T788" s="33"/>
      <c r="U788" s="33"/>
      <c r="V788" s="33"/>
      <c r="W788" s="33"/>
    </row>
    <row r="789">
      <c r="A789" s="9">
        <v>44719.0</v>
      </c>
      <c r="B789" s="10" t="s">
        <v>69</v>
      </c>
      <c r="C789" s="10" t="s">
        <v>252</v>
      </c>
      <c r="D789" s="10" t="s">
        <v>155</v>
      </c>
      <c r="E789" s="35">
        <v>220.0</v>
      </c>
      <c r="F789" s="10" t="s">
        <v>18</v>
      </c>
      <c r="G789" s="9">
        <v>44417.0</v>
      </c>
      <c r="H789" s="32">
        <f t="shared" si="1"/>
        <v>3</v>
      </c>
      <c r="I789" s="33"/>
      <c r="J789" s="33"/>
      <c r="K789" s="33"/>
      <c r="L789" s="33"/>
      <c r="M789" s="33"/>
      <c r="N789" s="33"/>
      <c r="O789" s="10" t="s">
        <v>69</v>
      </c>
      <c r="P789" s="33"/>
      <c r="Q789" s="33"/>
      <c r="R789" s="33"/>
      <c r="S789" s="33"/>
      <c r="T789" s="33"/>
      <c r="U789" s="33"/>
      <c r="V789" s="33"/>
      <c r="W789" s="33"/>
    </row>
    <row r="790">
      <c r="A790" s="9">
        <v>44720.0</v>
      </c>
      <c r="B790" s="10" t="s">
        <v>69</v>
      </c>
      <c r="C790" s="10" t="s">
        <v>81</v>
      </c>
      <c r="D790" s="10" t="s">
        <v>150</v>
      </c>
      <c r="E790" s="35">
        <v>230.0</v>
      </c>
      <c r="F790" s="10" t="s">
        <v>21</v>
      </c>
      <c r="G790" s="9">
        <v>44417.0</v>
      </c>
      <c r="H790" s="32">
        <f t="shared" si="1"/>
        <v>4</v>
      </c>
      <c r="I790" s="33"/>
      <c r="J790" s="33"/>
      <c r="K790" s="33"/>
      <c r="L790" s="33"/>
      <c r="M790" s="33"/>
      <c r="N790" s="33"/>
      <c r="O790" s="10" t="s">
        <v>69</v>
      </c>
      <c r="P790" s="33"/>
      <c r="Q790" s="33"/>
      <c r="R790" s="33"/>
      <c r="S790" s="33"/>
      <c r="T790" s="33"/>
      <c r="U790" s="33"/>
      <c r="V790" s="33"/>
      <c r="W790" s="33"/>
    </row>
    <row r="791">
      <c r="A791" s="9">
        <v>44721.0</v>
      </c>
      <c r="B791" s="10" t="s">
        <v>69</v>
      </c>
      <c r="C791" s="10" t="s">
        <v>82</v>
      </c>
      <c r="D791" s="10" t="s">
        <v>150</v>
      </c>
      <c r="E791" s="35">
        <v>230.0</v>
      </c>
      <c r="F791" s="10" t="s">
        <v>21</v>
      </c>
      <c r="G791" s="9">
        <v>44417.0</v>
      </c>
      <c r="H791" s="32">
        <f t="shared" si="1"/>
        <v>5</v>
      </c>
      <c r="I791" s="33"/>
      <c r="J791" s="33"/>
      <c r="K791" s="33"/>
      <c r="L791" s="33"/>
      <c r="M791" s="33"/>
      <c r="N791" s="33"/>
      <c r="O791" s="10" t="s">
        <v>69</v>
      </c>
      <c r="P791" s="33"/>
      <c r="Q791" s="33"/>
      <c r="R791" s="33"/>
      <c r="S791" s="33"/>
      <c r="T791" s="33"/>
      <c r="U791" s="33"/>
      <c r="V791" s="33"/>
      <c r="W791" s="33"/>
    </row>
    <row r="792">
      <c r="A792" s="9">
        <v>44722.0</v>
      </c>
      <c r="B792" s="10" t="s">
        <v>69</v>
      </c>
      <c r="C792" s="10" t="s">
        <v>83</v>
      </c>
      <c r="D792" s="10" t="s">
        <v>156</v>
      </c>
      <c r="E792" s="35">
        <v>120.0</v>
      </c>
      <c r="F792" s="10" t="s">
        <v>21</v>
      </c>
      <c r="G792" s="9">
        <v>44417.0</v>
      </c>
      <c r="H792" s="32">
        <f t="shared" si="1"/>
        <v>6</v>
      </c>
      <c r="I792" s="33"/>
      <c r="J792" s="33"/>
      <c r="K792" s="33"/>
      <c r="L792" s="33"/>
      <c r="M792" s="33"/>
      <c r="N792" s="33"/>
      <c r="O792" s="10" t="s">
        <v>69</v>
      </c>
      <c r="P792" s="33"/>
      <c r="Q792" s="33"/>
      <c r="R792" s="33"/>
      <c r="S792" s="33"/>
      <c r="T792" s="33"/>
      <c r="U792" s="33"/>
      <c r="V792" s="33"/>
      <c r="W792" s="33"/>
    </row>
    <row r="793">
      <c r="A793" s="9">
        <v>44723.0</v>
      </c>
      <c r="B793" s="10" t="s">
        <v>69</v>
      </c>
      <c r="C793" s="10" t="s">
        <v>84</v>
      </c>
      <c r="D793" s="10" t="s">
        <v>150</v>
      </c>
      <c r="E793" s="35">
        <v>230.0</v>
      </c>
      <c r="F793" s="10" t="s">
        <v>21</v>
      </c>
      <c r="G793" s="9">
        <v>44417.0</v>
      </c>
      <c r="H793" s="32">
        <f t="shared" si="1"/>
        <v>7</v>
      </c>
      <c r="I793" s="33"/>
      <c r="J793" s="33"/>
      <c r="K793" s="33"/>
      <c r="L793" s="33"/>
      <c r="M793" s="33"/>
      <c r="N793" s="33"/>
      <c r="O793" s="10" t="s">
        <v>69</v>
      </c>
      <c r="P793" s="33"/>
      <c r="Q793" s="33"/>
      <c r="R793" s="33"/>
      <c r="S793" s="33"/>
      <c r="T793" s="33"/>
      <c r="U793" s="33"/>
      <c r="V793" s="33"/>
      <c r="W793" s="33"/>
    </row>
    <row r="794">
      <c r="A794" s="9">
        <v>44724.0</v>
      </c>
      <c r="B794" s="10" t="s">
        <v>69</v>
      </c>
      <c r="C794" s="10" t="s">
        <v>85</v>
      </c>
      <c r="D794" s="10" t="s">
        <v>155</v>
      </c>
      <c r="E794" s="35">
        <v>220.0</v>
      </c>
      <c r="F794" s="10" t="s">
        <v>18</v>
      </c>
      <c r="G794" s="9">
        <v>44417.0</v>
      </c>
      <c r="H794" s="32">
        <f t="shared" si="1"/>
        <v>1</v>
      </c>
      <c r="I794" s="33"/>
      <c r="J794" s="33"/>
      <c r="K794" s="33"/>
      <c r="L794" s="33"/>
      <c r="M794" s="33"/>
      <c r="N794" s="33"/>
      <c r="O794" s="10" t="s">
        <v>69</v>
      </c>
      <c r="P794" s="33"/>
      <c r="Q794" s="33"/>
      <c r="R794" s="33"/>
      <c r="S794" s="33"/>
      <c r="T794" s="33"/>
      <c r="U794" s="33"/>
      <c r="V794" s="33"/>
      <c r="W794" s="33"/>
    </row>
    <row r="795">
      <c r="A795" s="9">
        <v>44725.0</v>
      </c>
      <c r="B795" s="10" t="s">
        <v>69</v>
      </c>
      <c r="C795" s="10" t="s">
        <v>86</v>
      </c>
      <c r="D795" s="10" t="s">
        <v>155</v>
      </c>
      <c r="E795" s="35">
        <v>220.0</v>
      </c>
      <c r="F795" s="10" t="s">
        <v>18</v>
      </c>
      <c r="G795" s="9">
        <v>44417.0</v>
      </c>
      <c r="H795" s="32">
        <f t="shared" si="1"/>
        <v>2</v>
      </c>
      <c r="I795" s="33"/>
      <c r="J795" s="33"/>
      <c r="K795" s="33"/>
      <c r="L795" s="33"/>
      <c r="M795" s="33"/>
      <c r="N795" s="33"/>
      <c r="O795" s="10" t="s">
        <v>69</v>
      </c>
      <c r="P795" s="33"/>
      <c r="Q795" s="33"/>
      <c r="R795" s="33"/>
      <c r="S795" s="33"/>
      <c r="T795" s="33"/>
      <c r="U795" s="33"/>
      <c r="V795" s="33"/>
      <c r="W795" s="33"/>
    </row>
    <row r="796">
      <c r="A796" s="9">
        <v>44726.0</v>
      </c>
      <c r="B796" s="10" t="s">
        <v>69</v>
      </c>
      <c r="C796" s="10" t="s">
        <v>87</v>
      </c>
      <c r="D796" s="10" t="s">
        <v>150</v>
      </c>
      <c r="E796" s="35">
        <v>230.0</v>
      </c>
      <c r="F796" s="10" t="s">
        <v>21</v>
      </c>
      <c r="G796" s="9">
        <v>44417.0</v>
      </c>
      <c r="H796" s="32">
        <f t="shared" si="1"/>
        <v>3</v>
      </c>
      <c r="I796" s="33"/>
      <c r="J796" s="33"/>
      <c r="K796" s="33"/>
      <c r="L796" s="33"/>
      <c r="M796" s="33"/>
      <c r="N796" s="33"/>
      <c r="O796" s="10" t="s">
        <v>69</v>
      </c>
      <c r="P796" s="33"/>
      <c r="Q796" s="33"/>
      <c r="R796" s="33"/>
      <c r="S796" s="33"/>
      <c r="T796" s="33"/>
      <c r="U796" s="33"/>
      <c r="V796" s="33"/>
      <c r="W796" s="33"/>
    </row>
    <row r="797">
      <c r="A797" s="9">
        <v>44727.0</v>
      </c>
      <c r="B797" s="10" t="s">
        <v>69</v>
      </c>
      <c r="C797" s="10" t="s">
        <v>89</v>
      </c>
      <c r="D797" s="10" t="s">
        <v>152</v>
      </c>
      <c r="E797" s="35">
        <v>250.0</v>
      </c>
      <c r="F797" s="10" t="s">
        <v>21</v>
      </c>
      <c r="G797" s="9">
        <v>44417.0</v>
      </c>
      <c r="H797" s="32">
        <f t="shared" si="1"/>
        <v>4</v>
      </c>
      <c r="I797" s="33"/>
      <c r="J797" s="33"/>
      <c r="K797" s="33"/>
      <c r="L797" s="33"/>
      <c r="M797" s="33"/>
      <c r="N797" s="33"/>
      <c r="O797" s="10" t="s">
        <v>69</v>
      </c>
      <c r="P797" s="33"/>
      <c r="Q797" s="33"/>
      <c r="R797" s="33"/>
      <c r="S797" s="33"/>
      <c r="T797" s="33"/>
      <c r="U797" s="33"/>
      <c r="V797" s="33"/>
      <c r="W797" s="33"/>
    </row>
    <row r="798">
      <c r="A798" s="9">
        <v>44728.0</v>
      </c>
      <c r="B798" s="10" t="s">
        <v>69</v>
      </c>
      <c r="C798" s="10" t="s">
        <v>91</v>
      </c>
      <c r="D798" s="10" t="s">
        <v>158</v>
      </c>
      <c r="E798" s="35">
        <v>200.0</v>
      </c>
      <c r="F798" s="10" t="s">
        <v>14</v>
      </c>
      <c r="G798" s="9">
        <v>44417.0</v>
      </c>
      <c r="H798" s="32">
        <f t="shared" si="1"/>
        <v>5</v>
      </c>
      <c r="I798" s="33"/>
      <c r="J798" s="33"/>
      <c r="K798" s="33"/>
      <c r="L798" s="33"/>
      <c r="M798" s="33"/>
      <c r="N798" s="33"/>
      <c r="O798" s="10" t="s">
        <v>69</v>
      </c>
      <c r="P798" s="33"/>
      <c r="Q798" s="33"/>
      <c r="R798" s="33"/>
      <c r="S798" s="33"/>
      <c r="T798" s="33"/>
      <c r="U798" s="33"/>
      <c r="V798" s="33"/>
      <c r="W798" s="33"/>
    </row>
    <row r="799">
      <c r="A799" s="9">
        <v>44729.0</v>
      </c>
      <c r="B799" s="10" t="s">
        <v>9</v>
      </c>
      <c r="C799" s="10">
        <v>1345.0</v>
      </c>
      <c r="D799" s="10" t="s">
        <v>159</v>
      </c>
      <c r="E799" s="35">
        <v>90.0</v>
      </c>
      <c r="F799" s="10" t="s">
        <v>160</v>
      </c>
      <c r="G799" s="9">
        <v>44418.0</v>
      </c>
      <c r="H799" s="32">
        <f t="shared" si="1"/>
        <v>6</v>
      </c>
      <c r="I799" s="33"/>
      <c r="J799" s="33"/>
      <c r="K799" s="33"/>
      <c r="L799" s="33"/>
      <c r="M799" s="33"/>
      <c r="N799" s="33"/>
      <c r="O799" s="10" t="s">
        <v>9</v>
      </c>
      <c r="P799" s="33"/>
      <c r="Q799" s="33"/>
      <c r="R799" s="33"/>
      <c r="S799" s="33"/>
      <c r="T799" s="33"/>
      <c r="U799" s="33"/>
      <c r="V799" s="33"/>
      <c r="W799" s="33"/>
    </row>
    <row r="800">
      <c r="A800" s="9">
        <v>44730.0</v>
      </c>
      <c r="B800" s="10" t="s">
        <v>9</v>
      </c>
      <c r="C800" s="10">
        <v>2247.0</v>
      </c>
      <c r="D800" s="10" t="s">
        <v>161</v>
      </c>
      <c r="E800" s="35">
        <v>240.0</v>
      </c>
      <c r="F800" s="10" t="s">
        <v>21</v>
      </c>
      <c r="G800" s="9">
        <v>44418.0</v>
      </c>
      <c r="H800" s="32">
        <f t="shared" si="1"/>
        <v>7</v>
      </c>
      <c r="I800" s="33"/>
      <c r="J800" s="33"/>
      <c r="K800" s="33"/>
      <c r="L800" s="33"/>
      <c r="M800" s="33"/>
      <c r="N800" s="33"/>
      <c r="O800" s="10" t="s">
        <v>9</v>
      </c>
      <c r="P800" s="33"/>
      <c r="Q800" s="33"/>
      <c r="R800" s="33"/>
      <c r="S800" s="33"/>
      <c r="T800" s="33"/>
      <c r="U800" s="33"/>
      <c r="V800" s="33"/>
      <c r="W800" s="33"/>
    </row>
    <row r="801">
      <c r="A801" s="9">
        <v>44731.0</v>
      </c>
      <c r="B801" s="10" t="s">
        <v>9</v>
      </c>
      <c r="C801" s="10" t="s">
        <v>268</v>
      </c>
      <c r="D801" s="10" t="s">
        <v>152</v>
      </c>
      <c r="E801" s="35">
        <v>250.0</v>
      </c>
      <c r="F801" s="10" t="s">
        <v>21</v>
      </c>
      <c r="G801" s="9">
        <v>44418.0</v>
      </c>
      <c r="H801" s="32">
        <f t="shared" si="1"/>
        <v>1</v>
      </c>
      <c r="I801" s="33"/>
      <c r="J801" s="33"/>
      <c r="K801" s="33"/>
      <c r="L801" s="33"/>
      <c r="M801" s="33"/>
      <c r="N801" s="33"/>
      <c r="O801" s="10" t="s">
        <v>9</v>
      </c>
      <c r="P801" s="33"/>
      <c r="Q801" s="33"/>
      <c r="R801" s="33"/>
      <c r="S801" s="33"/>
      <c r="T801" s="33"/>
      <c r="U801" s="33"/>
      <c r="V801" s="33"/>
      <c r="W801" s="33"/>
    </row>
    <row r="802">
      <c r="A802" s="9">
        <v>44732.0</v>
      </c>
      <c r="B802" s="10" t="s">
        <v>9</v>
      </c>
      <c r="C802" s="10" t="s">
        <v>93</v>
      </c>
      <c r="D802" s="10" t="s">
        <v>161</v>
      </c>
      <c r="E802" s="35">
        <v>240.0</v>
      </c>
      <c r="F802" s="10" t="s">
        <v>21</v>
      </c>
      <c r="G802" s="9">
        <v>44418.0</v>
      </c>
      <c r="H802" s="32">
        <f t="shared" si="1"/>
        <v>2</v>
      </c>
      <c r="I802" s="33"/>
      <c r="J802" s="33"/>
      <c r="K802" s="33"/>
      <c r="L802" s="33"/>
      <c r="M802" s="33"/>
      <c r="N802" s="33"/>
      <c r="O802" s="10" t="s">
        <v>9</v>
      </c>
      <c r="P802" s="33"/>
      <c r="Q802" s="33"/>
      <c r="R802" s="33"/>
      <c r="S802" s="33"/>
      <c r="T802" s="33"/>
      <c r="U802" s="33"/>
      <c r="V802" s="33"/>
      <c r="W802" s="33"/>
    </row>
    <row r="803">
      <c r="A803" s="9">
        <v>44733.0</v>
      </c>
      <c r="B803" s="10" t="s">
        <v>23</v>
      </c>
      <c r="C803" s="10" t="s">
        <v>199</v>
      </c>
      <c r="D803" s="10" t="s">
        <v>166</v>
      </c>
      <c r="E803" s="35">
        <v>200.0</v>
      </c>
      <c r="F803" s="10" t="s">
        <v>14</v>
      </c>
      <c r="G803" s="9">
        <v>44418.0</v>
      </c>
      <c r="H803" s="32">
        <f t="shared" si="1"/>
        <v>3</v>
      </c>
      <c r="I803" s="33"/>
      <c r="J803" s="33"/>
      <c r="K803" s="33"/>
      <c r="L803" s="33"/>
      <c r="M803" s="33"/>
      <c r="N803" s="33"/>
      <c r="O803" s="10" t="s">
        <v>23</v>
      </c>
      <c r="P803" s="33"/>
      <c r="Q803" s="33"/>
      <c r="R803" s="33"/>
      <c r="S803" s="33"/>
      <c r="T803" s="33"/>
      <c r="U803" s="33"/>
      <c r="V803" s="33"/>
      <c r="W803" s="33"/>
    </row>
    <row r="804">
      <c r="A804" s="9">
        <v>44734.0</v>
      </c>
      <c r="B804" s="10" t="s">
        <v>23</v>
      </c>
      <c r="C804" s="10" t="s">
        <v>26</v>
      </c>
      <c r="D804" s="10" t="s">
        <v>150</v>
      </c>
      <c r="E804" s="35">
        <v>230.0</v>
      </c>
      <c r="F804" s="10" t="s">
        <v>21</v>
      </c>
      <c r="G804" s="9">
        <v>44418.0</v>
      </c>
      <c r="H804" s="32">
        <f t="shared" si="1"/>
        <v>4</v>
      </c>
      <c r="I804" s="33"/>
      <c r="J804" s="33"/>
      <c r="K804" s="33"/>
      <c r="L804" s="33"/>
      <c r="M804" s="33"/>
      <c r="N804" s="33"/>
      <c r="O804" s="10" t="s">
        <v>23</v>
      </c>
      <c r="P804" s="33"/>
      <c r="Q804" s="33"/>
      <c r="R804" s="33"/>
      <c r="S804" s="33"/>
      <c r="T804" s="33"/>
      <c r="U804" s="33"/>
      <c r="V804" s="33"/>
      <c r="W804" s="33"/>
    </row>
    <row r="805">
      <c r="A805" s="9">
        <v>44735.0</v>
      </c>
      <c r="B805" s="10" t="s">
        <v>23</v>
      </c>
      <c r="C805" s="16">
        <v>7.0E45</v>
      </c>
      <c r="D805" s="10" t="s">
        <v>158</v>
      </c>
      <c r="E805" s="35">
        <v>200.0</v>
      </c>
      <c r="F805" s="10" t="s">
        <v>14</v>
      </c>
      <c r="G805" s="9">
        <v>44418.0</v>
      </c>
      <c r="H805" s="32">
        <f t="shared" si="1"/>
        <v>5</v>
      </c>
      <c r="I805" s="33"/>
      <c r="J805" s="33"/>
      <c r="K805" s="33"/>
      <c r="L805" s="33"/>
      <c r="M805" s="33"/>
      <c r="N805" s="33"/>
      <c r="O805" s="10" t="s">
        <v>23</v>
      </c>
      <c r="P805" s="33"/>
      <c r="Q805" s="33"/>
      <c r="R805" s="33"/>
      <c r="S805" s="33"/>
      <c r="T805" s="33"/>
      <c r="U805" s="33"/>
      <c r="V805" s="33"/>
      <c r="W805" s="33"/>
    </row>
    <row r="806">
      <c r="A806" s="9">
        <v>44736.0</v>
      </c>
      <c r="B806" s="10" t="s">
        <v>23</v>
      </c>
      <c r="C806" s="10" t="s">
        <v>32</v>
      </c>
      <c r="D806" s="10" t="s">
        <v>153</v>
      </c>
      <c r="E806" s="35">
        <v>220.0</v>
      </c>
      <c r="F806" s="10" t="s">
        <v>12</v>
      </c>
      <c r="G806" s="9">
        <v>44418.0</v>
      </c>
      <c r="H806" s="32">
        <f t="shared" si="1"/>
        <v>6</v>
      </c>
      <c r="I806" s="33"/>
      <c r="J806" s="33"/>
      <c r="K806" s="33"/>
      <c r="L806" s="33"/>
      <c r="M806" s="33"/>
      <c r="N806" s="33"/>
      <c r="O806" s="10" t="s">
        <v>23</v>
      </c>
      <c r="P806" s="33"/>
      <c r="Q806" s="33"/>
      <c r="R806" s="33"/>
      <c r="S806" s="33"/>
      <c r="T806" s="33"/>
      <c r="U806" s="33"/>
      <c r="V806" s="33"/>
      <c r="W806" s="33"/>
    </row>
    <row r="807">
      <c r="A807" s="9">
        <v>44737.0</v>
      </c>
      <c r="B807" s="10" t="s">
        <v>23</v>
      </c>
      <c r="C807" s="10" t="s">
        <v>33</v>
      </c>
      <c r="D807" s="10" t="s">
        <v>166</v>
      </c>
      <c r="E807" s="35">
        <v>200.0</v>
      </c>
      <c r="F807" s="10" t="s">
        <v>14</v>
      </c>
      <c r="G807" s="9">
        <v>44418.0</v>
      </c>
      <c r="H807" s="32">
        <f t="shared" si="1"/>
        <v>7</v>
      </c>
      <c r="I807" s="33"/>
      <c r="J807" s="33"/>
      <c r="K807" s="33"/>
      <c r="L807" s="33"/>
      <c r="M807" s="33"/>
      <c r="N807" s="33"/>
      <c r="O807" s="10" t="s">
        <v>23</v>
      </c>
      <c r="P807" s="33"/>
      <c r="Q807" s="33"/>
      <c r="R807" s="33"/>
      <c r="S807" s="33"/>
      <c r="T807" s="33"/>
      <c r="U807" s="33"/>
      <c r="V807" s="33"/>
      <c r="W807" s="33"/>
    </row>
    <row r="808">
      <c r="A808" s="9">
        <v>44738.0</v>
      </c>
      <c r="B808" s="10" t="s">
        <v>23</v>
      </c>
      <c r="C808" s="10" t="s">
        <v>35</v>
      </c>
      <c r="D808" s="10" t="s">
        <v>161</v>
      </c>
      <c r="E808" s="35">
        <v>240.0</v>
      </c>
      <c r="F808" s="10" t="s">
        <v>21</v>
      </c>
      <c r="G808" s="9">
        <v>44418.0</v>
      </c>
      <c r="H808" s="32">
        <f t="shared" si="1"/>
        <v>1</v>
      </c>
      <c r="I808" s="33"/>
      <c r="J808" s="33"/>
      <c r="K808" s="33"/>
      <c r="L808" s="33"/>
      <c r="M808" s="33"/>
      <c r="N808" s="33"/>
      <c r="O808" s="10" t="s">
        <v>23</v>
      </c>
      <c r="P808" s="33"/>
      <c r="Q808" s="33"/>
      <c r="R808" s="33"/>
      <c r="S808" s="33"/>
      <c r="T808" s="33"/>
      <c r="U808" s="33"/>
      <c r="V808" s="33"/>
      <c r="W808" s="33"/>
    </row>
    <row r="809">
      <c r="A809" s="9">
        <v>44739.0</v>
      </c>
      <c r="B809" s="10" t="s">
        <v>23</v>
      </c>
      <c r="C809" s="10">
        <v>8240.0</v>
      </c>
      <c r="D809" s="10" t="s">
        <v>156</v>
      </c>
      <c r="E809" s="35">
        <v>120.0</v>
      </c>
      <c r="F809" s="10" t="s">
        <v>21</v>
      </c>
      <c r="G809" s="9">
        <v>44418.0</v>
      </c>
      <c r="H809" s="32">
        <f t="shared" si="1"/>
        <v>2</v>
      </c>
      <c r="I809" s="33"/>
      <c r="J809" s="33"/>
      <c r="K809" s="33"/>
      <c r="L809" s="33"/>
      <c r="M809" s="33"/>
      <c r="N809" s="33"/>
      <c r="O809" s="10" t="s">
        <v>23</v>
      </c>
      <c r="P809" s="33"/>
      <c r="Q809" s="33"/>
      <c r="R809" s="33"/>
      <c r="S809" s="33"/>
      <c r="T809" s="33"/>
      <c r="U809" s="33"/>
      <c r="V809" s="33"/>
      <c r="W809" s="33"/>
    </row>
    <row r="810">
      <c r="A810" s="9">
        <v>44740.0</v>
      </c>
      <c r="B810" s="10" t="s">
        <v>23</v>
      </c>
      <c r="C810" s="10">
        <v>1041.0</v>
      </c>
      <c r="D810" s="10" t="s">
        <v>155</v>
      </c>
      <c r="E810" s="35">
        <v>220.0</v>
      </c>
      <c r="F810" s="10" t="s">
        <v>18</v>
      </c>
      <c r="G810" s="9">
        <v>44418.0</v>
      </c>
      <c r="H810" s="32">
        <f t="shared" si="1"/>
        <v>3</v>
      </c>
      <c r="I810" s="33"/>
      <c r="J810" s="33"/>
      <c r="K810" s="33"/>
      <c r="L810" s="33"/>
      <c r="M810" s="33"/>
      <c r="N810" s="33"/>
      <c r="O810" s="10" t="s">
        <v>23</v>
      </c>
      <c r="P810" s="33"/>
      <c r="Q810" s="33"/>
      <c r="R810" s="33"/>
      <c r="S810" s="33"/>
      <c r="T810" s="33"/>
      <c r="U810" s="33"/>
      <c r="V810" s="33"/>
      <c r="W810" s="33"/>
    </row>
    <row r="811">
      <c r="A811" s="9">
        <v>44741.0</v>
      </c>
      <c r="B811" s="10" t="s">
        <v>23</v>
      </c>
      <c r="C811" s="10" t="s">
        <v>37</v>
      </c>
      <c r="D811" s="10" t="s">
        <v>156</v>
      </c>
      <c r="E811" s="35">
        <v>120.0</v>
      </c>
      <c r="F811" s="10" t="s">
        <v>21</v>
      </c>
      <c r="G811" s="9">
        <v>44418.0</v>
      </c>
      <c r="H811" s="32">
        <f t="shared" si="1"/>
        <v>4</v>
      </c>
      <c r="I811" s="33"/>
      <c r="J811" s="33"/>
      <c r="K811" s="33"/>
      <c r="L811" s="33"/>
      <c r="M811" s="33"/>
      <c r="N811" s="33"/>
      <c r="O811" s="10" t="s">
        <v>23</v>
      </c>
      <c r="P811" s="33"/>
      <c r="Q811" s="33"/>
      <c r="R811" s="33"/>
      <c r="S811" s="33"/>
      <c r="T811" s="33"/>
      <c r="U811" s="33"/>
      <c r="V811" s="33"/>
      <c r="W811" s="33"/>
    </row>
    <row r="812">
      <c r="A812" s="9">
        <v>44742.0</v>
      </c>
      <c r="B812" s="10" t="s">
        <v>23</v>
      </c>
      <c r="C812" s="10" t="s">
        <v>164</v>
      </c>
      <c r="D812" s="10" t="s">
        <v>158</v>
      </c>
      <c r="E812" s="35">
        <v>200.0</v>
      </c>
      <c r="F812" s="10" t="s">
        <v>14</v>
      </c>
      <c r="G812" s="9">
        <v>44418.0</v>
      </c>
      <c r="H812" s="32">
        <f t="shared" si="1"/>
        <v>5</v>
      </c>
      <c r="I812" s="33"/>
      <c r="J812" s="33"/>
      <c r="K812" s="33"/>
      <c r="L812" s="33"/>
      <c r="M812" s="33"/>
      <c r="N812" s="33"/>
      <c r="O812" s="10" t="s">
        <v>23</v>
      </c>
      <c r="P812" s="33"/>
      <c r="Q812" s="33"/>
      <c r="R812" s="33"/>
      <c r="S812" s="33"/>
      <c r="T812" s="33"/>
      <c r="U812" s="33"/>
      <c r="V812" s="33"/>
      <c r="W812" s="33"/>
    </row>
    <row r="813">
      <c r="A813" s="9">
        <v>44743.0</v>
      </c>
      <c r="B813" s="10" t="s">
        <v>23</v>
      </c>
      <c r="C813" s="10" t="s">
        <v>38</v>
      </c>
      <c r="D813" s="10" t="s">
        <v>166</v>
      </c>
      <c r="E813" s="35">
        <v>200.0</v>
      </c>
      <c r="F813" s="10" t="s">
        <v>14</v>
      </c>
      <c r="G813" s="9">
        <v>44418.0</v>
      </c>
      <c r="H813" s="32">
        <f t="shared" si="1"/>
        <v>6</v>
      </c>
      <c r="I813" s="33"/>
      <c r="J813" s="33"/>
      <c r="K813" s="33"/>
      <c r="L813" s="33"/>
      <c r="M813" s="33"/>
      <c r="N813" s="33"/>
      <c r="O813" s="10" t="s">
        <v>23</v>
      </c>
      <c r="P813" s="33"/>
      <c r="Q813" s="33"/>
      <c r="R813" s="33"/>
      <c r="S813" s="33"/>
      <c r="T813" s="33"/>
      <c r="U813" s="33"/>
      <c r="V813" s="33"/>
      <c r="W813" s="33"/>
    </row>
    <row r="814">
      <c r="A814" s="9">
        <v>44744.0</v>
      </c>
      <c r="B814" s="10" t="s">
        <v>254</v>
      </c>
      <c r="C814" s="10" t="s">
        <v>269</v>
      </c>
      <c r="D814" s="10" t="s">
        <v>150</v>
      </c>
      <c r="E814" s="35">
        <v>230.0</v>
      </c>
      <c r="F814" s="10" t="s">
        <v>21</v>
      </c>
      <c r="G814" s="9">
        <v>44418.0</v>
      </c>
      <c r="H814" s="32">
        <f t="shared" si="1"/>
        <v>7</v>
      </c>
      <c r="I814" s="33"/>
      <c r="J814" s="33"/>
      <c r="K814" s="33"/>
      <c r="L814" s="33"/>
      <c r="M814" s="33"/>
      <c r="N814" s="33"/>
      <c r="O814" s="10" t="s">
        <v>254</v>
      </c>
      <c r="P814" s="33"/>
      <c r="Q814" s="33"/>
      <c r="R814" s="33"/>
      <c r="S814" s="33"/>
      <c r="T814" s="33"/>
      <c r="U814" s="33"/>
      <c r="V814" s="33"/>
      <c r="W814" s="33"/>
    </row>
    <row r="815">
      <c r="A815" s="9">
        <v>44745.0</v>
      </c>
      <c r="B815" s="10" t="s">
        <v>254</v>
      </c>
      <c r="C815" s="10" t="s">
        <v>270</v>
      </c>
      <c r="D815" s="10" t="s">
        <v>156</v>
      </c>
      <c r="E815" s="35">
        <v>120.0</v>
      </c>
      <c r="F815" s="10" t="s">
        <v>21</v>
      </c>
      <c r="G815" s="9">
        <v>44418.0</v>
      </c>
      <c r="H815" s="32">
        <f t="shared" si="1"/>
        <v>1</v>
      </c>
      <c r="I815" s="33"/>
      <c r="J815" s="33"/>
      <c r="K815" s="33"/>
      <c r="L815" s="33"/>
      <c r="M815" s="33"/>
      <c r="N815" s="33"/>
      <c r="O815" s="10" t="s">
        <v>254</v>
      </c>
      <c r="P815" s="33"/>
      <c r="Q815" s="33"/>
      <c r="R815" s="33"/>
      <c r="S815" s="33"/>
      <c r="T815" s="33"/>
      <c r="U815" s="33"/>
      <c r="V815" s="33"/>
      <c r="W815" s="33"/>
    </row>
    <row r="816">
      <c r="A816" s="9">
        <v>44746.0</v>
      </c>
      <c r="B816" s="10" t="s">
        <v>254</v>
      </c>
      <c r="C816" s="10" t="s">
        <v>260</v>
      </c>
      <c r="D816" s="10" t="s">
        <v>162</v>
      </c>
      <c r="E816" s="35">
        <v>130.0</v>
      </c>
      <c r="F816" s="10" t="s">
        <v>18</v>
      </c>
      <c r="G816" s="9">
        <v>44418.0</v>
      </c>
      <c r="H816" s="32">
        <f t="shared" si="1"/>
        <v>2</v>
      </c>
      <c r="I816" s="33"/>
      <c r="J816" s="33"/>
      <c r="K816" s="33"/>
      <c r="L816" s="33"/>
      <c r="M816" s="33"/>
      <c r="N816" s="33"/>
      <c r="O816" s="10" t="s">
        <v>254</v>
      </c>
      <c r="P816" s="33"/>
      <c r="Q816" s="33"/>
      <c r="R816" s="33"/>
      <c r="S816" s="33"/>
      <c r="T816" s="33"/>
      <c r="U816" s="33"/>
      <c r="V816" s="33"/>
      <c r="W816" s="33"/>
    </row>
    <row r="817">
      <c r="A817" s="9">
        <v>44747.0</v>
      </c>
      <c r="B817" s="10" t="s">
        <v>254</v>
      </c>
      <c r="C817" s="10" t="s">
        <v>271</v>
      </c>
      <c r="D817" s="10" t="s">
        <v>150</v>
      </c>
      <c r="E817" s="35">
        <v>230.0</v>
      </c>
      <c r="F817" s="10" t="s">
        <v>21</v>
      </c>
      <c r="G817" s="9">
        <v>44418.0</v>
      </c>
      <c r="H817" s="32">
        <f t="shared" si="1"/>
        <v>3</v>
      </c>
      <c r="I817" s="33"/>
      <c r="J817" s="33"/>
      <c r="K817" s="33"/>
      <c r="L817" s="33"/>
      <c r="M817" s="33"/>
      <c r="N817" s="33"/>
      <c r="O817" s="10" t="s">
        <v>254</v>
      </c>
      <c r="P817" s="33"/>
      <c r="Q817" s="33"/>
      <c r="R817" s="33"/>
      <c r="S817" s="33"/>
      <c r="T817" s="33"/>
      <c r="U817" s="33"/>
      <c r="V817" s="33"/>
      <c r="W817" s="33"/>
    </row>
    <row r="818">
      <c r="A818" s="9">
        <v>44748.0</v>
      </c>
      <c r="B818" s="10" t="s">
        <v>97</v>
      </c>
      <c r="C818" s="16">
        <v>1.0E46</v>
      </c>
      <c r="D818" s="10" t="s">
        <v>158</v>
      </c>
      <c r="E818" s="35">
        <v>200.0</v>
      </c>
      <c r="F818" s="10" t="s">
        <v>14</v>
      </c>
      <c r="G818" s="9">
        <v>44418.0</v>
      </c>
      <c r="H818" s="32">
        <f t="shared" si="1"/>
        <v>4</v>
      </c>
      <c r="I818" s="33"/>
      <c r="J818" s="33"/>
      <c r="K818" s="33"/>
      <c r="L818" s="33"/>
      <c r="M818" s="33"/>
      <c r="N818" s="33"/>
      <c r="O818" s="10" t="s">
        <v>97</v>
      </c>
      <c r="P818" s="33"/>
      <c r="Q818" s="33"/>
      <c r="R818" s="33"/>
      <c r="S818" s="33"/>
      <c r="T818" s="33"/>
      <c r="U818" s="33"/>
      <c r="V818" s="33"/>
      <c r="W818" s="33"/>
    </row>
    <row r="819">
      <c r="A819" s="9">
        <v>44749.0</v>
      </c>
      <c r="B819" s="10" t="s">
        <v>97</v>
      </c>
      <c r="C819" s="10" t="s">
        <v>98</v>
      </c>
      <c r="D819" s="10" t="s">
        <v>150</v>
      </c>
      <c r="E819" s="35">
        <v>230.0</v>
      </c>
      <c r="F819" s="10" t="s">
        <v>21</v>
      </c>
      <c r="G819" s="9">
        <v>44418.0</v>
      </c>
      <c r="H819" s="32">
        <f t="shared" si="1"/>
        <v>5</v>
      </c>
      <c r="I819" s="33"/>
      <c r="J819" s="33"/>
      <c r="K819" s="33"/>
      <c r="L819" s="33"/>
      <c r="M819" s="33"/>
      <c r="N819" s="33"/>
      <c r="O819" s="10" t="s">
        <v>97</v>
      </c>
      <c r="P819" s="33"/>
      <c r="Q819" s="33"/>
      <c r="R819" s="33"/>
      <c r="S819" s="33"/>
      <c r="T819" s="33"/>
      <c r="U819" s="33"/>
      <c r="V819" s="33"/>
      <c r="W819" s="33"/>
    </row>
    <row r="820">
      <c r="A820" s="9">
        <v>44750.0</v>
      </c>
      <c r="B820" s="10" t="s">
        <v>97</v>
      </c>
      <c r="C820" s="10" t="s">
        <v>101</v>
      </c>
      <c r="D820" s="10" t="s">
        <v>166</v>
      </c>
      <c r="E820" s="35">
        <v>200.0</v>
      </c>
      <c r="F820" s="10" t="s">
        <v>14</v>
      </c>
      <c r="G820" s="9">
        <v>44418.0</v>
      </c>
      <c r="H820" s="32">
        <f t="shared" si="1"/>
        <v>6</v>
      </c>
      <c r="I820" s="33"/>
      <c r="J820" s="33"/>
      <c r="K820" s="33"/>
      <c r="L820" s="33"/>
      <c r="M820" s="33"/>
      <c r="N820" s="33"/>
      <c r="O820" s="10" t="s">
        <v>97</v>
      </c>
      <c r="P820" s="33"/>
      <c r="Q820" s="33"/>
      <c r="R820" s="33"/>
      <c r="S820" s="33"/>
      <c r="T820" s="33"/>
      <c r="U820" s="33"/>
      <c r="V820" s="33"/>
      <c r="W820" s="33"/>
    </row>
    <row r="821">
      <c r="A821" s="9">
        <v>44751.0</v>
      </c>
      <c r="B821" s="10" t="s">
        <v>97</v>
      </c>
      <c r="C821" s="16">
        <v>9.0E45</v>
      </c>
      <c r="D821" s="10" t="s">
        <v>150</v>
      </c>
      <c r="E821" s="35">
        <v>230.0</v>
      </c>
      <c r="F821" s="10" t="s">
        <v>21</v>
      </c>
      <c r="G821" s="9">
        <v>44418.0</v>
      </c>
      <c r="H821" s="32">
        <f t="shared" si="1"/>
        <v>7</v>
      </c>
      <c r="I821" s="33"/>
      <c r="J821" s="33"/>
      <c r="K821" s="33"/>
      <c r="L821" s="33"/>
      <c r="M821" s="33"/>
      <c r="N821" s="33"/>
      <c r="O821" s="10" t="s">
        <v>97</v>
      </c>
      <c r="P821" s="33"/>
      <c r="Q821" s="33"/>
      <c r="R821" s="33"/>
      <c r="S821" s="33"/>
      <c r="T821" s="33"/>
      <c r="U821" s="33"/>
      <c r="V821" s="33"/>
      <c r="W821" s="33"/>
    </row>
    <row r="822">
      <c r="A822" s="9">
        <v>44752.0</v>
      </c>
      <c r="B822" s="10" t="s">
        <v>97</v>
      </c>
      <c r="C822" s="10">
        <v>1544.0</v>
      </c>
      <c r="D822" s="10" t="s">
        <v>159</v>
      </c>
      <c r="E822" s="35">
        <v>90.0</v>
      </c>
      <c r="F822" s="10" t="s">
        <v>160</v>
      </c>
      <c r="G822" s="9">
        <v>44418.0</v>
      </c>
      <c r="H822" s="32">
        <f t="shared" si="1"/>
        <v>1</v>
      </c>
      <c r="I822" s="33"/>
      <c r="J822" s="33"/>
      <c r="K822" s="33"/>
      <c r="L822" s="33"/>
      <c r="M822" s="33"/>
      <c r="N822" s="33"/>
      <c r="O822" s="10" t="s">
        <v>97</v>
      </c>
      <c r="P822" s="33"/>
      <c r="Q822" s="33"/>
      <c r="R822" s="33"/>
      <c r="S822" s="33"/>
      <c r="T822" s="33"/>
      <c r="U822" s="33"/>
      <c r="V822" s="33"/>
      <c r="W822" s="33"/>
    </row>
    <row r="823">
      <c r="A823" s="9">
        <v>44753.0</v>
      </c>
      <c r="B823" s="10" t="s">
        <v>97</v>
      </c>
      <c r="C823" s="10">
        <v>4340.0</v>
      </c>
      <c r="D823" s="10" t="s">
        <v>156</v>
      </c>
      <c r="E823" s="35">
        <v>120.0</v>
      </c>
      <c r="F823" s="10" t="s">
        <v>21</v>
      </c>
      <c r="G823" s="9">
        <v>44418.0</v>
      </c>
      <c r="H823" s="32">
        <f t="shared" si="1"/>
        <v>2</v>
      </c>
      <c r="I823" s="33"/>
      <c r="J823" s="33"/>
      <c r="K823" s="33"/>
      <c r="L823" s="33"/>
      <c r="M823" s="33"/>
      <c r="N823" s="33"/>
      <c r="O823" s="10" t="s">
        <v>97</v>
      </c>
      <c r="P823" s="33"/>
      <c r="Q823" s="33"/>
      <c r="R823" s="33"/>
      <c r="S823" s="33"/>
      <c r="T823" s="33"/>
      <c r="U823" s="33"/>
      <c r="V823" s="33"/>
      <c r="W823" s="33"/>
    </row>
    <row r="824">
      <c r="A824" s="9">
        <v>44754.0</v>
      </c>
      <c r="B824" s="10" t="s">
        <v>97</v>
      </c>
      <c r="C824" s="10">
        <v>8041.0</v>
      </c>
      <c r="D824" s="10" t="s">
        <v>162</v>
      </c>
      <c r="E824" s="35">
        <v>130.0</v>
      </c>
      <c r="F824" s="10" t="s">
        <v>18</v>
      </c>
      <c r="G824" s="9">
        <v>44418.0</v>
      </c>
      <c r="H824" s="32">
        <f t="shared" si="1"/>
        <v>3</v>
      </c>
      <c r="I824" s="33"/>
      <c r="J824" s="33"/>
      <c r="K824" s="33"/>
      <c r="L824" s="33"/>
      <c r="M824" s="33"/>
      <c r="N824" s="33"/>
      <c r="O824" s="10" t="s">
        <v>97</v>
      </c>
      <c r="P824" s="33"/>
      <c r="Q824" s="33"/>
      <c r="R824" s="33"/>
      <c r="S824" s="33"/>
      <c r="T824" s="33"/>
      <c r="U824" s="33"/>
      <c r="V824" s="33"/>
      <c r="W824" s="33"/>
    </row>
    <row r="825">
      <c r="A825" s="9">
        <v>44755.0</v>
      </c>
      <c r="B825" s="10" t="s">
        <v>97</v>
      </c>
      <c r="C825" s="10">
        <v>8345.0</v>
      </c>
      <c r="D825" s="10" t="s">
        <v>166</v>
      </c>
      <c r="E825" s="35">
        <v>200.0</v>
      </c>
      <c r="F825" s="10" t="s">
        <v>14</v>
      </c>
      <c r="G825" s="9">
        <v>44418.0</v>
      </c>
      <c r="H825" s="32">
        <f t="shared" si="1"/>
        <v>4</v>
      </c>
      <c r="I825" s="33"/>
      <c r="J825" s="33"/>
      <c r="K825" s="33"/>
      <c r="L825" s="33"/>
      <c r="M825" s="33"/>
      <c r="N825" s="33"/>
      <c r="O825" s="10" t="s">
        <v>97</v>
      </c>
      <c r="P825" s="33"/>
      <c r="Q825" s="33"/>
      <c r="R825" s="33"/>
      <c r="S825" s="33"/>
      <c r="T825" s="33"/>
      <c r="U825" s="33"/>
      <c r="V825" s="33"/>
      <c r="W825" s="33"/>
    </row>
    <row r="826">
      <c r="A826" s="9">
        <v>44756.0</v>
      </c>
      <c r="B826" s="10" t="s">
        <v>97</v>
      </c>
      <c r="C826" s="10" t="s">
        <v>103</v>
      </c>
      <c r="D826" s="10" t="s">
        <v>156</v>
      </c>
      <c r="E826" s="35">
        <v>120.0</v>
      </c>
      <c r="F826" s="10" t="s">
        <v>21</v>
      </c>
      <c r="G826" s="9">
        <v>44418.0</v>
      </c>
      <c r="H826" s="32">
        <f t="shared" si="1"/>
        <v>5</v>
      </c>
      <c r="I826" s="33"/>
      <c r="J826" s="33"/>
      <c r="K826" s="33"/>
      <c r="L826" s="33"/>
      <c r="M826" s="33"/>
      <c r="N826" s="33"/>
      <c r="O826" s="10" t="s">
        <v>97</v>
      </c>
      <c r="P826" s="33"/>
      <c r="Q826" s="33"/>
      <c r="R826" s="33"/>
      <c r="S826" s="33"/>
      <c r="T826" s="33"/>
      <c r="U826" s="33"/>
      <c r="V826" s="33"/>
      <c r="W826" s="33"/>
    </row>
    <row r="827">
      <c r="A827" s="9">
        <v>44757.0</v>
      </c>
      <c r="B827" s="10" t="s">
        <v>97</v>
      </c>
      <c r="C827" s="10" t="s">
        <v>239</v>
      </c>
      <c r="D827" s="10" t="s">
        <v>159</v>
      </c>
      <c r="E827" s="35">
        <v>90.0</v>
      </c>
      <c r="F827" s="10" t="s">
        <v>160</v>
      </c>
      <c r="G827" s="9">
        <v>44418.0</v>
      </c>
      <c r="H827" s="32">
        <f t="shared" si="1"/>
        <v>6</v>
      </c>
      <c r="I827" s="33"/>
      <c r="J827" s="33"/>
      <c r="K827" s="33"/>
      <c r="L827" s="33"/>
      <c r="M827" s="33"/>
      <c r="N827" s="33"/>
      <c r="O827" s="10" t="s">
        <v>97</v>
      </c>
      <c r="P827" s="33"/>
      <c r="Q827" s="33"/>
      <c r="R827" s="33"/>
      <c r="S827" s="33"/>
      <c r="T827" s="33"/>
      <c r="U827" s="33"/>
      <c r="V827" s="33"/>
      <c r="W827" s="33"/>
    </row>
    <row r="828">
      <c r="A828" s="9">
        <v>44758.0</v>
      </c>
      <c r="B828" s="10" t="s">
        <v>97</v>
      </c>
      <c r="C828" s="10">
        <v>6145.0</v>
      </c>
      <c r="D828" s="10" t="s">
        <v>156</v>
      </c>
      <c r="E828" s="35">
        <v>120.0</v>
      </c>
      <c r="F828" s="10" t="s">
        <v>21</v>
      </c>
      <c r="G828" s="9">
        <v>44418.0</v>
      </c>
      <c r="H828" s="32">
        <f t="shared" si="1"/>
        <v>7</v>
      </c>
      <c r="I828" s="33"/>
      <c r="J828" s="33"/>
      <c r="K828" s="33"/>
      <c r="L828" s="33"/>
      <c r="M828" s="33"/>
      <c r="N828" s="33"/>
      <c r="O828" s="10" t="s">
        <v>97</v>
      </c>
      <c r="P828" s="33"/>
      <c r="Q828" s="33"/>
      <c r="R828" s="33"/>
      <c r="S828" s="33"/>
      <c r="T828" s="33"/>
      <c r="U828" s="33"/>
      <c r="V828" s="33"/>
      <c r="W828" s="33"/>
    </row>
    <row r="829">
      <c r="A829" s="9">
        <v>44759.0</v>
      </c>
      <c r="B829" s="10" t="s">
        <v>97</v>
      </c>
      <c r="C829" s="10">
        <v>5049.0</v>
      </c>
      <c r="D829" s="10" t="s">
        <v>156</v>
      </c>
      <c r="E829" s="35">
        <v>120.0</v>
      </c>
      <c r="F829" s="10" t="s">
        <v>21</v>
      </c>
      <c r="G829" s="9">
        <v>44418.0</v>
      </c>
      <c r="H829" s="32">
        <f t="shared" si="1"/>
        <v>1</v>
      </c>
      <c r="I829" s="33"/>
      <c r="J829" s="33"/>
      <c r="K829" s="33"/>
      <c r="L829" s="33"/>
      <c r="M829" s="33"/>
      <c r="N829" s="33"/>
      <c r="O829" s="10" t="s">
        <v>97</v>
      </c>
      <c r="P829" s="33"/>
      <c r="Q829" s="33"/>
      <c r="R829" s="33"/>
      <c r="S829" s="33"/>
      <c r="T829" s="33"/>
      <c r="U829" s="33"/>
      <c r="V829" s="33"/>
      <c r="W829" s="33"/>
    </row>
    <row r="830">
      <c r="A830" s="9">
        <v>44760.0</v>
      </c>
      <c r="B830" s="10" t="s">
        <v>97</v>
      </c>
      <c r="C830" s="10">
        <v>1342.0</v>
      </c>
      <c r="D830" s="10" t="s">
        <v>156</v>
      </c>
      <c r="E830" s="35">
        <v>120.0</v>
      </c>
      <c r="F830" s="10" t="s">
        <v>21</v>
      </c>
      <c r="G830" s="9">
        <v>44418.0</v>
      </c>
      <c r="H830" s="32">
        <f t="shared" si="1"/>
        <v>2</v>
      </c>
      <c r="I830" s="33"/>
      <c r="J830" s="33"/>
      <c r="K830" s="33"/>
      <c r="L830" s="33"/>
      <c r="M830" s="33"/>
      <c r="N830" s="33"/>
      <c r="O830" s="10" t="s">
        <v>97</v>
      </c>
      <c r="P830" s="33"/>
      <c r="Q830" s="33"/>
      <c r="R830" s="33"/>
      <c r="S830" s="33"/>
      <c r="T830" s="33"/>
      <c r="U830" s="33"/>
      <c r="V830" s="33"/>
      <c r="W830" s="33"/>
    </row>
    <row r="831">
      <c r="A831" s="9">
        <v>44761.0</v>
      </c>
      <c r="B831" s="10" t="s">
        <v>97</v>
      </c>
      <c r="C831" s="10" t="s">
        <v>107</v>
      </c>
      <c r="D831" s="10" t="s">
        <v>155</v>
      </c>
      <c r="E831" s="35">
        <v>220.0</v>
      </c>
      <c r="F831" s="10" t="s">
        <v>18</v>
      </c>
      <c r="G831" s="9">
        <v>44418.0</v>
      </c>
      <c r="H831" s="32">
        <f t="shared" si="1"/>
        <v>3</v>
      </c>
      <c r="I831" s="33"/>
      <c r="J831" s="33"/>
      <c r="K831" s="33"/>
      <c r="L831" s="33"/>
      <c r="M831" s="33"/>
      <c r="N831" s="33"/>
      <c r="O831" s="10" t="s">
        <v>97</v>
      </c>
      <c r="P831" s="33"/>
      <c r="Q831" s="33"/>
      <c r="R831" s="33"/>
      <c r="S831" s="33"/>
      <c r="T831" s="33"/>
      <c r="U831" s="33"/>
      <c r="V831" s="33"/>
      <c r="W831" s="33"/>
    </row>
    <row r="832">
      <c r="A832" s="9">
        <v>44762.0</v>
      </c>
      <c r="B832" s="10" t="s">
        <v>97</v>
      </c>
      <c r="C832" s="10">
        <v>8247.0</v>
      </c>
      <c r="D832" s="10" t="s">
        <v>161</v>
      </c>
      <c r="E832" s="35">
        <v>240.0</v>
      </c>
      <c r="F832" s="10" t="s">
        <v>21</v>
      </c>
      <c r="G832" s="9">
        <v>44418.0</v>
      </c>
      <c r="H832" s="32">
        <f t="shared" si="1"/>
        <v>4</v>
      </c>
      <c r="I832" s="33"/>
      <c r="J832" s="33"/>
      <c r="K832" s="33"/>
      <c r="L832" s="33"/>
      <c r="M832" s="33"/>
      <c r="N832" s="33"/>
      <c r="O832" s="10" t="s">
        <v>97</v>
      </c>
      <c r="P832" s="33"/>
      <c r="Q832" s="33"/>
      <c r="R832" s="33"/>
      <c r="S832" s="33"/>
      <c r="T832" s="33"/>
      <c r="U832" s="33"/>
      <c r="V832" s="33"/>
      <c r="W832" s="33"/>
    </row>
    <row r="833">
      <c r="A833" s="9">
        <v>44763.0</v>
      </c>
      <c r="B833" s="10" t="s">
        <v>97</v>
      </c>
      <c r="C833" s="10" t="s">
        <v>170</v>
      </c>
      <c r="D833" s="10" t="s">
        <v>166</v>
      </c>
      <c r="E833" s="35">
        <v>200.0</v>
      </c>
      <c r="F833" s="10" t="s">
        <v>14</v>
      </c>
      <c r="G833" s="9">
        <v>44418.0</v>
      </c>
      <c r="H833" s="32">
        <f t="shared" si="1"/>
        <v>5</v>
      </c>
      <c r="I833" s="33"/>
      <c r="J833" s="33"/>
      <c r="K833" s="33"/>
      <c r="L833" s="33"/>
      <c r="M833" s="33"/>
      <c r="N833" s="33"/>
      <c r="O833" s="10" t="s">
        <v>97</v>
      </c>
      <c r="P833" s="33"/>
      <c r="Q833" s="33"/>
      <c r="R833" s="33"/>
      <c r="S833" s="33"/>
      <c r="T833" s="33"/>
      <c r="U833" s="33"/>
      <c r="V833" s="33"/>
      <c r="W833" s="33"/>
    </row>
    <row r="834">
      <c r="A834" s="9">
        <v>44764.0</v>
      </c>
      <c r="B834" s="10" t="s">
        <v>97</v>
      </c>
      <c r="C834" s="10" t="s">
        <v>111</v>
      </c>
      <c r="D834" s="10" t="s">
        <v>159</v>
      </c>
      <c r="E834" s="35">
        <v>90.0</v>
      </c>
      <c r="F834" s="10" t="s">
        <v>160</v>
      </c>
      <c r="G834" s="9">
        <v>44418.0</v>
      </c>
      <c r="H834" s="32">
        <f t="shared" si="1"/>
        <v>6</v>
      </c>
      <c r="I834" s="33"/>
      <c r="J834" s="33"/>
      <c r="K834" s="33"/>
      <c r="L834" s="33"/>
      <c r="M834" s="33"/>
      <c r="N834" s="33"/>
      <c r="O834" s="10" t="s">
        <v>97</v>
      </c>
      <c r="P834" s="33"/>
      <c r="Q834" s="33"/>
      <c r="R834" s="33"/>
      <c r="S834" s="33"/>
      <c r="T834" s="33"/>
      <c r="U834" s="33"/>
      <c r="V834" s="33"/>
      <c r="W834" s="33"/>
    </row>
    <row r="835">
      <c r="A835" s="9">
        <v>44765.0</v>
      </c>
      <c r="B835" s="10" t="s">
        <v>97</v>
      </c>
      <c r="C835" s="10" t="s">
        <v>272</v>
      </c>
      <c r="D835" s="10" t="s">
        <v>153</v>
      </c>
      <c r="E835" s="35">
        <v>220.0</v>
      </c>
      <c r="F835" s="10" t="s">
        <v>12</v>
      </c>
      <c r="G835" s="9">
        <v>44418.0</v>
      </c>
      <c r="H835" s="32">
        <f t="shared" si="1"/>
        <v>7</v>
      </c>
      <c r="I835" s="33"/>
      <c r="J835" s="33"/>
      <c r="K835" s="33"/>
      <c r="L835" s="33"/>
      <c r="M835" s="33"/>
      <c r="N835" s="33"/>
      <c r="O835" s="10" t="s">
        <v>97</v>
      </c>
      <c r="P835" s="33"/>
      <c r="Q835" s="33"/>
      <c r="R835" s="33"/>
      <c r="S835" s="33"/>
      <c r="T835" s="33"/>
      <c r="U835" s="33"/>
      <c r="V835" s="33"/>
      <c r="W835" s="33"/>
    </row>
    <row r="836">
      <c r="A836" s="9">
        <v>44766.0</v>
      </c>
      <c r="B836" s="10" t="s">
        <v>97</v>
      </c>
      <c r="C836" s="10" t="s">
        <v>172</v>
      </c>
      <c r="D836" s="10" t="s">
        <v>166</v>
      </c>
      <c r="E836" s="35">
        <v>200.0</v>
      </c>
      <c r="F836" s="10" t="s">
        <v>14</v>
      </c>
      <c r="G836" s="9">
        <v>44418.0</v>
      </c>
      <c r="H836" s="32">
        <f t="shared" si="1"/>
        <v>1</v>
      </c>
      <c r="I836" s="33"/>
      <c r="J836" s="33"/>
      <c r="K836" s="33"/>
      <c r="L836" s="33"/>
      <c r="M836" s="33"/>
      <c r="N836" s="33"/>
      <c r="O836" s="10" t="s">
        <v>97</v>
      </c>
      <c r="P836" s="33"/>
      <c r="Q836" s="33"/>
      <c r="R836" s="33"/>
      <c r="S836" s="33"/>
      <c r="T836" s="33"/>
      <c r="U836" s="33"/>
      <c r="V836" s="33"/>
      <c r="W836" s="33"/>
    </row>
    <row r="837">
      <c r="A837" s="9">
        <v>44767.0</v>
      </c>
      <c r="B837" s="10" t="s">
        <v>97</v>
      </c>
      <c r="C837" s="10" t="s">
        <v>112</v>
      </c>
      <c r="D837" s="10" t="s">
        <v>158</v>
      </c>
      <c r="E837" s="35">
        <v>200.0</v>
      </c>
      <c r="F837" s="10" t="s">
        <v>14</v>
      </c>
      <c r="G837" s="9">
        <v>44418.0</v>
      </c>
      <c r="H837" s="32">
        <f t="shared" si="1"/>
        <v>2</v>
      </c>
      <c r="I837" s="33"/>
      <c r="J837" s="33"/>
      <c r="K837" s="33"/>
      <c r="L837" s="33"/>
      <c r="M837" s="33"/>
      <c r="N837" s="33"/>
      <c r="O837" s="10" t="s">
        <v>97</v>
      </c>
      <c r="P837" s="33"/>
      <c r="Q837" s="33"/>
      <c r="R837" s="33"/>
      <c r="S837" s="33"/>
      <c r="T837" s="33"/>
      <c r="U837" s="33"/>
      <c r="V837" s="33"/>
      <c r="W837" s="33"/>
    </row>
    <row r="838">
      <c r="A838" s="9">
        <v>44768.0</v>
      </c>
      <c r="B838" s="10" t="s">
        <v>97</v>
      </c>
      <c r="C838" s="10" t="s">
        <v>209</v>
      </c>
      <c r="D838" s="10" t="s">
        <v>159</v>
      </c>
      <c r="E838" s="35">
        <v>90.0</v>
      </c>
      <c r="F838" s="10" t="s">
        <v>160</v>
      </c>
      <c r="G838" s="9">
        <v>44418.0</v>
      </c>
      <c r="H838" s="32">
        <f t="shared" si="1"/>
        <v>3</v>
      </c>
      <c r="I838" s="33"/>
      <c r="J838" s="33"/>
      <c r="K838" s="33"/>
      <c r="L838" s="33"/>
      <c r="M838" s="33"/>
      <c r="N838" s="33"/>
      <c r="O838" s="10" t="s">
        <v>97</v>
      </c>
      <c r="P838" s="33"/>
      <c r="Q838" s="33"/>
      <c r="R838" s="33"/>
      <c r="S838" s="33"/>
      <c r="T838" s="33"/>
      <c r="U838" s="33"/>
      <c r="V838" s="33"/>
      <c r="W838" s="33"/>
    </row>
    <row r="839">
      <c r="A839" s="9">
        <v>44769.0</v>
      </c>
      <c r="B839" s="10" t="s">
        <v>97</v>
      </c>
      <c r="C839" s="10" t="s">
        <v>263</v>
      </c>
      <c r="D839" s="10" t="s">
        <v>159</v>
      </c>
      <c r="E839" s="35">
        <v>90.0</v>
      </c>
      <c r="F839" s="10" t="s">
        <v>160</v>
      </c>
      <c r="G839" s="9">
        <v>44418.0</v>
      </c>
      <c r="H839" s="32">
        <f t="shared" si="1"/>
        <v>4</v>
      </c>
      <c r="I839" s="33"/>
      <c r="J839" s="33"/>
      <c r="K839" s="33"/>
      <c r="L839" s="33"/>
      <c r="M839" s="33"/>
      <c r="N839" s="33"/>
      <c r="O839" s="10" t="s">
        <v>97</v>
      </c>
      <c r="P839" s="33"/>
      <c r="Q839" s="33"/>
      <c r="R839" s="33"/>
      <c r="S839" s="33"/>
      <c r="T839" s="33"/>
      <c r="U839" s="33"/>
      <c r="V839" s="33"/>
      <c r="W839" s="33"/>
    </row>
    <row r="840">
      <c r="A840" s="9">
        <v>44770.0</v>
      </c>
      <c r="B840" s="10" t="s">
        <v>114</v>
      </c>
      <c r="C840" s="10">
        <v>5043.0</v>
      </c>
      <c r="D840" s="10" t="s">
        <v>161</v>
      </c>
      <c r="E840" s="35">
        <v>240.0</v>
      </c>
      <c r="F840" s="10" t="s">
        <v>21</v>
      </c>
      <c r="G840" s="9">
        <v>44418.0</v>
      </c>
      <c r="H840" s="32">
        <f t="shared" si="1"/>
        <v>5</v>
      </c>
      <c r="I840" s="33"/>
      <c r="J840" s="33"/>
      <c r="K840" s="33"/>
      <c r="L840" s="33"/>
      <c r="M840" s="33"/>
      <c r="N840" s="33"/>
      <c r="O840" s="10" t="s">
        <v>114</v>
      </c>
      <c r="P840" s="33"/>
      <c r="Q840" s="33"/>
      <c r="R840" s="33"/>
      <c r="S840" s="33"/>
      <c r="T840" s="33"/>
      <c r="U840" s="33"/>
      <c r="V840" s="33"/>
      <c r="W840" s="33"/>
    </row>
    <row r="841">
      <c r="A841" s="9">
        <v>44771.0</v>
      </c>
      <c r="B841" s="10" t="s">
        <v>114</v>
      </c>
      <c r="C841" s="10">
        <v>5043.0</v>
      </c>
      <c r="D841" s="10" t="s">
        <v>150</v>
      </c>
      <c r="E841" s="35">
        <v>230.0</v>
      </c>
      <c r="F841" s="10" t="s">
        <v>21</v>
      </c>
      <c r="G841" s="9">
        <v>44418.0</v>
      </c>
      <c r="H841" s="32">
        <f t="shared" si="1"/>
        <v>6</v>
      </c>
      <c r="I841" s="33"/>
      <c r="J841" s="33"/>
      <c r="K841" s="33"/>
      <c r="L841" s="33"/>
      <c r="M841" s="33"/>
      <c r="N841" s="33"/>
      <c r="O841" s="10" t="s">
        <v>114</v>
      </c>
      <c r="P841" s="33"/>
      <c r="Q841" s="33"/>
      <c r="R841" s="33"/>
      <c r="S841" s="33"/>
      <c r="T841" s="33"/>
      <c r="U841" s="33"/>
      <c r="V841" s="33"/>
      <c r="W841" s="33"/>
    </row>
    <row r="842">
      <c r="A842" s="9">
        <v>44772.0</v>
      </c>
      <c r="B842" s="10" t="s">
        <v>114</v>
      </c>
      <c r="C842" s="10">
        <v>5043.0</v>
      </c>
      <c r="D842" s="10" t="s">
        <v>158</v>
      </c>
      <c r="E842" s="35">
        <v>200.0</v>
      </c>
      <c r="F842" s="10" t="s">
        <v>14</v>
      </c>
      <c r="G842" s="9">
        <v>44418.0</v>
      </c>
      <c r="H842" s="32">
        <f t="shared" si="1"/>
        <v>7</v>
      </c>
      <c r="I842" s="33"/>
      <c r="J842" s="33"/>
      <c r="K842" s="33"/>
      <c r="L842" s="33"/>
      <c r="M842" s="33"/>
      <c r="N842" s="33"/>
      <c r="O842" s="10" t="s">
        <v>114</v>
      </c>
      <c r="P842" s="33"/>
      <c r="Q842" s="33"/>
      <c r="R842" s="33"/>
      <c r="S842" s="33"/>
      <c r="T842" s="33"/>
      <c r="U842" s="33"/>
      <c r="V842" s="33"/>
      <c r="W842" s="33"/>
    </row>
    <row r="843">
      <c r="A843" s="9">
        <v>44773.0</v>
      </c>
      <c r="B843" s="10" t="s">
        <v>114</v>
      </c>
      <c r="C843" s="10">
        <v>5043.0</v>
      </c>
      <c r="D843" s="10" t="s">
        <v>166</v>
      </c>
      <c r="E843" s="35">
        <v>200.0</v>
      </c>
      <c r="F843" s="10" t="s">
        <v>14</v>
      </c>
      <c r="G843" s="9">
        <v>44418.0</v>
      </c>
      <c r="H843" s="32">
        <f t="shared" si="1"/>
        <v>1</v>
      </c>
      <c r="I843" s="33"/>
      <c r="J843" s="33"/>
      <c r="K843" s="33"/>
      <c r="L843" s="33"/>
      <c r="M843" s="33"/>
      <c r="N843" s="33"/>
      <c r="O843" s="10" t="s">
        <v>114</v>
      </c>
      <c r="P843" s="33"/>
      <c r="Q843" s="33"/>
      <c r="R843" s="33"/>
      <c r="S843" s="33"/>
      <c r="T843" s="33"/>
      <c r="U843" s="33"/>
      <c r="V843" s="33"/>
      <c r="W843" s="33"/>
    </row>
    <row r="844">
      <c r="A844" s="9">
        <v>44774.0</v>
      </c>
      <c r="B844" s="10" t="s">
        <v>114</v>
      </c>
      <c r="C844" s="10">
        <v>5043.0</v>
      </c>
      <c r="D844" s="10" t="s">
        <v>153</v>
      </c>
      <c r="E844" s="35">
        <v>220.0</v>
      </c>
      <c r="F844" s="10" t="s">
        <v>12</v>
      </c>
      <c r="G844" s="9">
        <v>44418.0</v>
      </c>
      <c r="H844" s="32">
        <f t="shared" si="1"/>
        <v>2</v>
      </c>
      <c r="I844" s="33"/>
      <c r="J844" s="33"/>
      <c r="K844" s="33"/>
      <c r="L844" s="33"/>
      <c r="M844" s="33"/>
      <c r="N844" s="33"/>
      <c r="O844" s="10" t="s">
        <v>114</v>
      </c>
      <c r="P844" s="33"/>
      <c r="Q844" s="33"/>
      <c r="R844" s="33"/>
      <c r="S844" s="33"/>
      <c r="T844" s="33"/>
      <c r="U844" s="33"/>
      <c r="V844" s="33"/>
      <c r="W844" s="33"/>
    </row>
    <row r="845">
      <c r="A845" s="9">
        <v>44775.0</v>
      </c>
      <c r="B845" s="10" t="s">
        <v>114</v>
      </c>
      <c r="C845" s="10">
        <v>5043.0</v>
      </c>
      <c r="D845" s="10" t="s">
        <v>152</v>
      </c>
      <c r="E845" s="35">
        <v>250.0</v>
      </c>
      <c r="F845" s="10" t="s">
        <v>21</v>
      </c>
      <c r="G845" s="9">
        <v>44418.0</v>
      </c>
      <c r="H845" s="32">
        <f t="shared" si="1"/>
        <v>3</v>
      </c>
      <c r="I845" s="33"/>
      <c r="J845" s="33"/>
      <c r="K845" s="33"/>
      <c r="L845" s="33"/>
      <c r="M845" s="33"/>
      <c r="N845" s="33"/>
      <c r="O845" s="10" t="s">
        <v>114</v>
      </c>
      <c r="P845" s="33"/>
      <c r="Q845" s="33"/>
      <c r="R845" s="33"/>
      <c r="S845" s="33"/>
      <c r="T845" s="33"/>
      <c r="U845" s="33"/>
      <c r="V845" s="33"/>
      <c r="W845" s="33"/>
    </row>
    <row r="846">
      <c r="A846" s="9">
        <v>44776.0</v>
      </c>
      <c r="B846" s="10" t="s">
        <v>115</v>
      </c>
      <c r="C846" s="10" t="s">
        <v>174</v>
      </c>
      <c r="D846" s="10" t="s">
        <v>150</v>
      </c>
      <c r="E846" s="35">
        <v>230.0</v>
      </c>
      <c r="F846" s="10" t="s">
        <v>21</v>
      </c>
      <c r="G846" s="9">
        <v>44418.0</v>
      </c>
      <c r="H846" s="32">
        <f t="shared" si="1"/>
        <v>4</v>
      </c>
      <c r="I846" s="33"/>
      <c r="J846" s="33"/>
      <c r="K846" s="33"/>
      <c r="L846" s="33"/>
      <c r="M846" s="33"/>
      <c r="N846" s="33"/>
      <c r="O846" s="10" t="s">
        <v>115</v>
      </c>
      <c r="P846" s="33"/>
      <c r="Q846" s="33"/>
      <c r="R846" s="33"/>
      <c r="S846" s="33"/>
      <c r="T846" s="33"/>
      <c r="U846" s="33"/>
      <c r="V846" s="33"/>
      <c r="W846" s="33"/>
    </row>
    <row r="847">
      <c r="A847" s="9">
        <v>44777.0</v>
      </c>
      <c r="B847" s="10" t="s">
        <v>115</v>
      </c>
      <c r="C847" s="16">
        <v>9.0E42</v>
      </c>
      <c r="D847" s="10" t="s">
        <v>153</v>
      </c>
      <c r="E847" s="35">
        <v>220.0</v>
      </c>
      <c r="F847" s="10" t="s">
        <v>12</v>
      </c>
      <c r="G847" s="9">
        <v>44418.0</v>
      </c>
      <c r="H847" s="32">
        <f t="shared" si="1"/>
        <v>5</v>
      </c>
      <c r="I847" s="33"/>
      <c r="J847" s="33"/>
      <c r="K847" s="33"/>
      <c r="L847" s="33"/>
      <c r="M847" s="33"/>
      <c r="N847" s="33"/>
      <c r="O847" s="10" t="s">
        <v>115</v>
      </c>
      <c r="P847" s="33"/>
      <c r="Q847" s="33"/>
      <c r="R847" s="33"/>
      <c r="S847" s="33"/>
      <c r="T847" s="33"/>
      <c r="U847" s="33"/>
      <c r="V847" s="33"/>
      <c r="W847" s="33"/>
    </row>
    <row r="848">
      <c r="A848" s="9">
        <v>44778.0</v>
      </c>
      <c r="B848" s="10" t="s">
        <v>115</v>
      </c>
      <c r="C848" s="10" t="s">
        <v>118</v>
      </c>
      <c r="D848" s="10" t="s">
        <v>166</v>
      </c>
      <c r="E848" s="35">
        <v>200.0</v>
      </c>
      <c r="F848" s="10" t="s">
        <v>14</v>
      </c>
      <c r="G848" s="9">
        <v>44418.0</v>
      </c>
      <c r="H848" s="32">
        <f t="shared" si="1"/>
        <v>6</v>
      </c>
      <c r="I848" s="33"/>
      <c r="J848" s="33"/>
      <c r="K848" s="33"/>
      <c r="L848" s="33"/>
      <c r="M848" s="33"/>
      <c r="N848" s="33"/>
      <c r="O848" s="10" t="s">
        <v>115</v>
      </c>
      <c r="P848" s="33"/>
      <c r="Q848" s="33"/>
      <c r="R848" s="33"/>
      <c r="S848" s="33"/>
      <c r="T848" s="33"/>
      <c r="U848" s="33"/>
      <c r="V848" s="33"/>
      <c r="W848" s="33"/>
    </row>
    <row r="849">
      <c r="A849" s="9">
        <v>44779.0</v>
      </c>
      <c r="B849" s="10" t="s">
        <v>115</v>
      </c>
      <c r="C849" s="10" t="s">
        <v>119</v>
      </c>
      <c r="D849" s="10" t="s">
        <v>150</v>
      </c>
      <c r="E849" s="35">
        <v>230.0</v>
      </c>
      <c r="F849" s="10" t="s">
        <v>21</v>
      </c>
      <c r="G849" s="9">
        <v>44418.0</v>
      </c>
      <c r="H849" s="32">
        <f t="shared" si="1"/>
        <v>7</v>
      </c>
      <c r="I849" s="33"/>
      <c r="J849" s="33"/>
      <c r="K849" s="33"/>
      <c r="L849" s="33"/>
      <c r="M849" s="33"/>
      <c r="N849" s="33"/>
      <c r="O849" s="10" t="s">
        <v>115</v>
      </c>
      <c r="P849" s="33"/>
      <c r="Q849" s="33"/>
      <c r="R849" s="33"/>
      <c r="S849" s="33"/>
      <c r="T849" s="33"/>
      <c r="U849" s="33"/>
      <c r="V849" s="33"/>
      <c r="W849" s="33"/>
    </row>
    <row r="850">
      <c r="A850" s="9">
        <v>44780.0</v>
      </c>
      <c r="B850" s="10" t="s">
        <v>115</v>
      </c>
      <c r="C850" s="10" t="s">
        <v>121</v>
      </c>
      <c r="D850" s="10" t="s">
        <v>152</v>
      </c>
      <c r="E850" s="35">
        <v>250.0</v>
      </c>
      <c r="F850" s="10" t="s">
        <v>21</v>
      </c>
      <c r="G850" s="9">
        <v>44418.0</v>
      </c>
      <c r="H850" s="32">
        <f t="shared" si="1"/>
        <v>1</v>
      </c>
      <c r="I850" s="33"/>
      <c r="J850" s="33"/>
      <c r="K850" s="33"/>
      <c r="L850" s="33"/>
      <c r="M850" s="33"/>
      <c r="N850" s="33"/>
      <c r="O850" s="10" t="s">
        <v>115</v>
      </c>
      <c r="P850" s="33"/>
      <c r="Q850" s="33"/>
      <c r="R850" s="33"/>
      <c r="S850" s="33"/>
      <c r="T850" s="33"/>
      <c r="U850" s="33"/>
      <c r="V850" s="33"/>
      <c r="W850" s="33"/>
    </row>
    <row r="851">
      <c r="A851" s="9">
        <v>44781.0</v>
      </c>
      <c r="B851" s="10" t="s">
        <v>115</v>
      </c>
      <c r="C851" s="10" t="s">
        <v>176</v>
      </c>
      <c r="D851" s="10" t="s">
        <v>162</v>
      </c>
      <c r="E851" s="35">
        <v>130.0</v>
      </c>
      <c r="F851" s="10" t="s">
        <v>18</v>
      </c>
      <c r="G851" s="9">
        <v>44418.0</v>
      </c>
      <c r="H851" s="32">
        <f t="shared" si="1"/>
        <v>2</v>
      </c>
      <c r="I851" s="33"/>
      <c r="J851" s="33"/>
      <c r="K851" s="33"/>
      <c r="L851" s="33"/>
      <c r="M851" s="33"/>
      <c r="N851" s="33"/>
      <c r="O851" s="10" t="s">
        <v>115</v>
      </c>
      <c r="P851" s="33"/>
      <c r="Q851" s="33"/>
      <c r="R851" s="33"/>
      <c r="S851" s="33"/>
      <c r="T851" s="33"/>
      <c r="U851" s="33"/>
      <c r="V851" s="33"/>
      <c r="W851" s="33"/>
    </row>
    <row r="852">
      <c r="A852" s="9">
        <v>44782.0</v>
      </c>
      <c r="B852" s="10" t="s">
        <v>122</v>
      </c>
      <c r="C852" s="10" t="s">
        <v>273</v>
      </c>
      <c r="D852" s="10" t="s">
        <v>156</v>
      </c>
      <c r="E852" s="35">
        <v>120.0</v>
      </c>
      <c r="F852" s="10" t="s">
        <v>21</v>
      </c>
      <c r="G852" s="9">
        <v>44418.0</v>
      </c>
      <c r="H852" s="32">
        <f t="shared" si="1"/>
        <v>3</v>
      </c>
      <c r="I852" s="33"/>
      <c r="J852" s="33"/>
      <c r="K852" s="33"/>
      <c r="L852" s="33"/>
      <c r="M852" s="33"/>
      <c r="N852" s="33"/>
      <c r="O852" s="10" t="s">
        <v>122</v>
      </c>
      <c r="P852" s="33"/>
      <c r="Q852" s="33"/>
      <c r="R852" s="33"/>
      <c r="S852" s="33"/>
      <c r="T852" s="33"/>
      <c r="U852" s="33"/>
      <c r="V852" s="33"/>
      <c r="W852" s="33"/>
    </row>
    <row r="853">
      <c r="A853" s="9">
        <v>44783.0</v>
      </c>
      <c r="B853" s="10" t="s">
        <v>122</v>
      </c>
      <c r="C853" s="10" t="s">
        <v>273</v>
      </c>
      <c r="D853" s="10" t="s">
        <v>153</v>
      </c>
      <c r="E853" s="35">
        <v>220.0</v>
      </c>
      <c r="F853" s="10" t="s">
        <v>12</v>
      </c>
      <c r="G853" s="9">
        <v>44418.0</v>
      </c>
      <c r="H853" s="32">
        <f t="shared" si="1"/>
        <v>4</v>
      </c>
      <c r="I853" s="33"/>
      <c r="J853" s="33"/>
      <c r="K853" s="33"/>
      <c r="L853" s="33"/>
      <c r="M853" s="33"/>
      <c r="N853" s="33"/>
      <c r="O853" s="10" t="s">
        <v>122</v>
      </c>
      <c r="P853" s="33"/>
      <c r="Q853" s="33"/>
      <c r="R853" s="33"/>
      <c r="S853" s="33"/>
      <c r="T853" s="33"/>
      <c r="U853" s="33"/>
      <c r="V853" s="33"/>
      <c r="W853" s="33"/>
    </row>
    <row r="854">
      <c r="A854" s="9">
        <v>44784.0</v>
      </c>
      <c r="B854" s="10" t="s">
        <v>122</v>
      </c>
      <c r="C854" s="10" t="s">
        <v>123</v>
      </c>
      <c r="D854" s="10" t="s">
        <v>166</v>
      </c>
      <c r="E854" s="35">
        <v>200.0</v>
      </c>
      <c r="F854" s="10" t="s">
        <v>14</v>
      </c>
      <c r="G854" s="9">
        <v>44418.0</v>
      </c>
      <c r="H854" s="32">
        <f t="shared" si="1"/>
        <v>5</v>
      </c>
      <c r="I854" s="33"/>
      <c r="J854" s="33"/>
      <c r="K854" s="33"/>
      <c r="L854" s="33"/>
      <c r="M854" s="33"/>
      <c r="N854" s="33"/>
      <c r="O854" s="10" t="s">
        <v>122</v>
      </c>
      <c r="P854" s="33"/>
      <c r="Q854" s="33"/>
      <c r="R854" s="33"/>
      <c r="S854" s="33"/>
      <c r="T854" s="33"/>
      <c r="U854" s="33"/>
      <c r="V854" s="33"/>
      <c r="W854" s="33"/>
    </row>
    <row r="855">
      <c r="A855" s="9">
        <v>44785.0</v>
      </c>
      <c r="B855" s="10" t="s">
        <v>122</v>
      </c>
      <c r="C855" s="10" t="s">
        <v>179</v>
      </c>
      <c r="D855" s="10" t="s">
        <v>166</v>
      </c>
      <c r="E855" s="35">
        <v>200.0</v>
      </c>
      <c r="F855" s="10" t="s">
        <v>14</v>
      </c>
      <c r="G855" s="9">
        <v>44418.0</v>
      </c>
      <c r="H855" s="32">
        <f t="shared" si="1"/>
        <v>6</v>
      </c>
      <c r="I855" s="33"/>
      <c r="J855" s="33"/>
      <c r="K855" s="33"/>
      <c r="L855" s="33"/>
      <c r="M855" s="33"/>
      <c r="N855" s="33"/>
      <c r="O855" s="10" t="s">
        <v>122</v>
      </c>
      <c r="P855" s="33"/>
      <c r="Q855" s="33"/>
      <c r="R855" s="33"/>
      <c r="S855" s="33"/>
      <c r="T855" s="33"/>
      <c r="U855" s="33"/>
      <c r="V855" s="33"/>
      <c r="W855" s="33"/>
    </row>
    <row r="856">
      <c r="A856" s="9">
        <v>44786.0</v>
      </c>
      <c r="B856" s="10" t="s">
        <v>122</v>
      </c>
      <c r="C856" s="10" t="s">
        <v>125</v>
      </c>
      <c r="D856" s="10" t="s">
        <v>153</v>
      </c>
      <c r="E856" s="35">
        <v>220.0</v>
      </c>
      <c r="F856" s="10" t="s">
        <v>12</v>
      </c>
      <c r="G856" s="9">
        <v>44418.0</v>
      </c>
      <c r="H856" s="32">
        <f t="shared" si="1"/>
        <v>7</v>
      </c>
      <c r="I856" s="33"/>
      <c r="J856" s="33"/>
      <c r="K856" s="33"/>
      <c r="L856" s="33"/>
      <c r="M856" s="33"/>
      <c r="N856" s="33"/>
      <c r="O856" s="10" t="s">
        <v>122</v>
      </c>
      <c r="P856" s="33"/>
      <c r="Q856" s="33"/>
      <c r="R856" s="33"/>
      <c r="S856" s="33"/>
      <c r="T856" s="33"/>
      <c r="U856" s="33"/>
      <c r="V856" s="33"/>
      <c r="W856" s="33"/>
    </row>
    <row r="857">
      <c r="A857" s="9">
        <v>44787.0</v>
      </c>
      <c r="B857" s="10" t="s">
        <v>122</v>
      </c>
      <c r="C857" s="10" t="s">
        <v>128</v>
      </c>
      <c r="D857" s="10" t="s">
        <v>158</v>
      </c>
      <c r="E857" s="35">
        <v>200.0</v>
      </c>
      <c r="F857" s="10" t="s">
        <v>14</v>
      </c>
      <c r="G857" s="9">
        <v>44418.0</v>
      </c>
      <c r="H857" s="32">
        <f t="shared" si="1"/>
        <v>1</v>
      </c>
      <c r="I857" s="33"/>
      <c r="J857" s="33"/>
      <c r="K857" s="33"/>
      <c r="L857" s="33"/>
      <c r="M857" s="33"/>
      <c r="N857" s="33"/>
      <c r="O857" s="10" t="s">
        <v>122</v>
      </c>
      <c r="P857" s="33"/>
      <c r="Q857" s="33"/>
      <c r="R857" s="33"/>
      <c r="S857" s="33"/>
      <c r="T857" s="33"/>
      <c r="U857" s="33"/>
      <c r="V857" s="33"/>
      <c r="W857" s="33"/>
    </row>
    <row r="858">
      <c r="A858" s="9">
        <v>44788.0</v>
      </c>
      <c r="B858" s="10" t="s">
        <v>15</v>
      </c>
      <c r="C858" s="10" t="s">
        <v>245</v>
      </c>
      <c r="D858" s="10" t="s">
        <v>156</v>
      </c>
      <c r="E858" s="35">
        <v>120.0</v>
      </c>
      <c r="F858" s="10" t="s">
        <v>21</v>
      </c>
      <c r="G858" s="9">
        <v>44418.0</v>
      </c>
      <c r="H858" s="32">
        <f t="shared" si="1"/>
        <v>2</v>
      </c>
      <c r="I858" s="33"/>
      <c r="J858" s="33"/>
      <c r="K858" s="33"/>
      <c r="L858" s="33"/>
      <c r="M858" s="33"/>
      <c r="N858" s="33"/>
      <c r="O858" s="10" t="s">
        <v>15</v>
      </c>
      <c r="P858" s="33"/>
      <c r="Q858" s="33"/>
      <c r="R858" s="33"/>
      <c r="S858" s="33"/>
      <c r="T858" s="33"/>
      <c r="U858" s="33"/>
      <c r="V858" s="33"/>
      <c r="W858" s="33"/>
    </row>
    <row r="859">
      <c r="A859" s="9">
        <v>44789.0</v>
      </c>
      <c r="B859" s="10" t="s">
        <v>15</v>
      </c>
      <c r="C859" s="10" t="s">
        <v>216</v>
      </c>
      <c r="D859" s="10" t="s">
        <v>153</v>
      </c>
      <c r="E859" s="35">
        <v>220.0</v>
      </c>
      <c r="F859" s="10" t="s">
        <v>12</v>
      </c>
      <c r="G859" s="9">
        <v>44418.0</v>
      </c>
      <c r="H859" s="32">
        <f t="shared" si="1"/>
        <v>3</v>
      </c>
      <c r="I859" s="33"/>
      <c r="J859" s="33"/>
      <c r="K859" s="33"/>
      <c r="L859" s="33"/>
      <c r="M859" s="33"/>
      <c r="N859" s="33"/>
      <c r="O859" s="10" t="s">
        <v>15</v>
      </c>
      <c r="P859" s="33"/>
      <c r="Q859" s="33"/>
      <c r="R859" s="33"/>
      <c r="S859" s="33"/>
      <c r="T859" s="33"/>
      <c r="U859" s="33"/>
      <c r="V859" s="33"/>
      <c r="W859" s="33"/>
    </row>
    <row r="860">
      <c r="A860" s="9">
        <v>44790.0</v>
      </c>
      <c r="B860" s="10" t="s">
        <v>15</v>
      </c>
      <c r="C860" s="10" t="s">
        <v>130</v>
      </c>
      <c r="D860" s="10" t="s">
        <v>161</v>
      </c>
      <c r="E860" s="35">
        <v>240.0</v>
      </c>
      <c r="F860" s="10" t="s">
        <v>21</v>
      </c>
      <c r="G860" s="9">
        <v>44418.0</v>
      </c>
      <c r="H860" s="32">
        <f t="shared" si="1"/>
        <v>4</v>
      </c>
      <c r="I860" s="33"/>
      <c r="J860" s="33"/>
      <c r="K860" s="33"/>
      <c r="L860" s="33"/>
      <c r="M860" s="33"/>
      <c r="N860" s="33"/>
      <c r="O860" s="10" t="s">
        <v>15</v>
      </c>
      <c r="P860" s="33"/>
      <c r="Q860" s="33"/>
      <c r="R860" s="33"/>
      <c r="S860" s="33"/>
      <c r="T860" s="33"/>
      <c r="U860" s="33"/>
      <c r="V860" s="33"/>
      <c r="W860" s="33"/>
    </row>
    <row r="861">
      <c r="A861" s="9">
        <v>44791.0</v>
      </c>
      <c r="B861" s="10" t="s">
        <v>15</v>
      </c>
      <c r="C861" s="10" t="s">
        <v>181</v>
      </c>
      <c r="D861" s="10" t="s">
        <v>162</v>
      </c>
      <c r="E861" s="35">
        <v>130.0</v>
      </c>
      <c r="F861" s="10" t="s">
        <v>18</v>
      </c>
      <c r="G861" s="9">
        <v>44418.0</v>
      </c>
      <c r="H861" s="32">
        <f t="shared" si="1"/>
        <v>5</v>
      </c>
      <c r="I861" s="33"/>
      <c r="J861" s="33"/>
      <c r="K861" s="33"/>
      <c r="L861" s="33"/>
      <c r="M861" s="33"/>
      <c r="N861" s="33"/>
      <c r="O861" s="10" t="s">
        <v>15</v>
      </c>
      <c r="P861" s="33"/>
      <c r="Q861" s="33"/>
      <c r="R861" s="33"/>
      <c r="S861" s="33"/>
      <c r="T861" s="33"/>
      <c r="U861" s="33"/>
      <c r="V861" s="33"/>
      <c r="W861" s="33"/>
    </row>
    <row r="862">
      <c r="A862" s="9">
        <v>44792.0</v>
      </c>
      <c r="B862" s="10" t="s">
        <v>15</v>
      </c>
      <c r="C862" s="10" t="s">
        <v>131</v>
      </c>
      <c r="D862" s="10" t="s">
        <v>161</v>
      </c>
      <c r="E862" s="35">
        <v>240.0</v>
      </c>
      <c r="F862" s="10" t="s">
        <v>21</v>
      </c>
      <c r="G862" s="9">
        <v>44418.0</v>
      </c>
      <c r="H862" s="32">
        <f t="shared" si="1"/>
        <v>6</v>
      </c>
      <c r="I862" s="33"/>
      <c r="J862" s="33"/>
      <c r="K862" s="33"/>
      <c r="L862" s="33"/>
      <c r="M862" s="33"/>
      <c r="N862" s="33"/>
      <c r="O862" s="10" t="s">
        <v>15</v>
      </c>
      <c r="P862" s="33"/>
      <c r="Q862" s="33"/>
      <c r="R862" s="33"/>
      <c r="S862" s="33"/>
      <c r="T862" s="33"/>
      <c r="U862" s="33"/>
      <c r="V862" s="33"/>
      <c r="W862" s="33"/>
    </row>
    <row r="863">
      <c r="A863" s="9">
        <v>44793.0</v>
      </c>
      <c r="B863" s="10" t="s">
        <v>15</v>
      </c>
      <c r="C863" s="10" t="s">
        <v>132</v>
      </c>
      <c r="D863" s="10" t="s">
        <v>166</v>
      </c>
      <c r="E863" s="35">
        <v>200.0</v>
      </c>
      <c r="F863" s="10" t="s">
        <v>14</v>
      </c>
      <c r="G863" s="9">
        <v>44418.0</v>
      </c>
      <c r="H863" s="32">
        <f t="shared" si="1"/>
        <v>7</v>
      </c>
      <c r="I863" s="33"/>
      <c r="J863" s="33"/>
      <c r="K863" s="33"/>
      <c r="L863" s="33"/>
      <c r="M863" s="33"/>
      <c r="N863" s="33"/>
      <c r="O863" s="10" t="s">
        <v>15</v>
      </c>
      <c r="P863" s="33"/>
      <c r="Q863" s="33"/>
      <c r="R863" s="33"/>
      <c r="S863" s="33"/>
      <c r="T863" s="33"/>
      <c r="U863" s="33"/>
      <c r="V863" s="33"/>
      <c r="W863" s="33"/>
    </row>
    <row r="864">
      <c r="A864" s="9">
        <v>44794.0</v>
      </c>
      <c r="B864" s="10" t="s">
        <v>15</v>
      </c>
      <c r="C864" s="16">
        <v>5.0E49</v>
      </c>
      <c r="D864" s="10" t="s">
        <v>166</v>
      </c>
      <c r="E864" s="35">
        <v>200.0</v>
      </c>
      <c r="F864" s="10" t="s">
        <v>14</v>
      </c>
      <c r="G864" s="9">
        <v>44418.0</v>
      </c>
      <c r="H864" s="32">
        <f t="shared" si="1"/>
        <v>1</v>
      </c>
      <c r="I864" s="33"/>
      <c r="J864" s="33"/>
      <c r="K864" s="33"/>
      <c r="L864" s="33"/>
      <c r="M864" s="33"/>
      <c r="N864" s="33"/>
      <c r="O864" s="10" t="s">
        <v>15</v>
      </c>
      <c r="P864" s="33"/>
      <c r="Q864" s="33"/>
      <c r="R864" s="33"/>
      <c r="S864" s="33"/>
      <c r="T864" s="33"/>
      <c r="U864" s="33"/>
      <c r="V864" s="33"/>
      <c r="W864" s="33"/>
    </row>
    <row r="865">
      <c r="A865" s="9">
        <v>44795.0</v>
      </c>
      <c r="B865" s="10" t="s">
        <v>15</v>
      </c>
      <c r="C865" s="16">
        <v>5.0E49</v>
      </c>
      <c r="D865" s="10" t="s">
        <v>156</v>
      </c>
      <c r="E865" s="35">
        <v>120.0</v>
      </c>
      <c r="F865" s="10" t="s">
        <v>21</v>
      </c>
      <c r="G865" s="9">
        <v>44418.0</v>
      </c>
      <c r="H865" s="32">
        <f t="shared" si="1"/>
        <v>2</v>
      </c>
      <c r="I865" s="33"/>
      <c r="J865" s="33"/>
      <c r="K865" s="33"/>
      <c r="L865" s="33"/>
      <c r="M865" s="33"/>
      <c r="N865" s="33"/>
      <c r="O865" s="10" t="s">
        <v>15</v>
      </c>
      <c r="P865" s="33"/>
      <c r="Q865" s="33"/>
      <c r="R865" s="33"/>
      <c r="S865" s="33"/>
      <c r="T865" s="33"/>
      <c r="U865" s="33"/>
      <c r="V865" s="33"/>
      <c r="W865" s="33"/>
    </row>
    <row r="866">
      <c r="A866" s="9">
        <v>44796.0</v>
      </c>
      <c r="B866" s="10" t="s">
        <v>15</v>
      </c>
      <c r="C866" s="10" t="s">
        <v>124</v>
      </c>
      <c r="D866" s="10" t="s">
        <v>156</v>
      </c>
      <c r="E866" s="35">
        <v>120.0</v>
      </c>
      <c r="F866" s="10" t="s">
        <v>21</v>
      </c>
      <c r="G866" s="9">
        <v>44418.0</v>
      </c>
      <c r="H866" s="32">
        <f t="shared" si="1"/>
        <v>3</v>
      </c>
      <c r="I866" s="33"/>
      <c r="J866" s="33"/>
      <c r="K866" s="33"/>
      <c r="L866" s="33"/>
      <c r="M866" s="33"/>
      <c r="N866" s="33"/>
      <c r="O866" s="10" t="s">
        <v>15</v>
      </c>
      <c r="P866" s="33"/>
      <c r="Q866" s="33"/>
      <c r="R866" s="33"/>
      <c r="S866" s="33"/>
      <c r="T866" s="33"/>
      <c r="U866" s="33"/>
      <c r="V866" s="33"/>
      <c r="W866" s="33"/>
    </row>
    <row r="867">
      <c r="A867" s="9">
        <v>44797.0</v>
      </c>
      <c r="B867" s="10" t="s">
        <v>15</v>
      </c>
      <c r="C867" s="10" t="s">
        <v>133</v>
      </c>
      <c r="D867" s="10" t="s">
        <v>162</v>
      </c>
      <c r="E867" s="35">
        <v>130.0</v>
      </c>
      <c r="F867" s="10" t="s">
        <v>18</v>
      </c>
      <c r="G867" s="9">
        <v>44418.0</v>
      </c>
      <c r="H867" s="32">
        <f t="shared" si="1"/>
        <v>4</v>
      </c>
      <c r="I867" s="33"/>
      <c r="J867" s="33"/>
      <c r="K867" s="33"/>
      <c r="L867" s="33"/>
      <c r="M867" s="33"/>
      <c r="N867" s="33"/>
      <c r="O867" s="10" t="s">
        <v>15</v>
      </c>
      <c r="P867" s="33"/>
      <c r="Q867" s="33"/>
      <c r="R867" s="33"/>
      <c r="S867" s="33"/>
      <c r="T867" s="33"/>
      <c r="U867" s="33"/>
      <c r="V867" s="33"/>
      <c r="W867" s="33"/>
    </row>
    <row r="868">
      <c r="A868" s="9">
        <v>44798.0</v>
      </c>
      <c r="B868" s="10" t="s">
        <v>15</v>
      </c>
      <c r="C868" s="10" t="s">
        <v>134</v>
      </c>
      <c r="D868" s="10" t="s">
        <v>150</v>
      </c>
      <c r="E868" s="35">
        <v>230.0</v>
      </c>
      <c r="F868" s="10" t="s">
        <v>21</v>
      </c>
      <c r="G868" s="9">
        <v>44418.0</v>
      </c>
      <c r="H868" s="32">
        <f t="shared" si="1"/>
        <v>5</v>
      </c>
      <c r="I868" s="33"/>
      <c r="J868" s="33"/>
      <c r="K868" s="33"/>
      <c r="L868" s="33"/>
      <c r="M868" s="33"/>
      <c r="N868" s="33"/>
      <c r="O868" s="10" t="s">
        <v>15</v>
      </c>
      <c r="P868" s="33"/>
      <c r="Q868" s="33"/>
      <c r="R868" s="33"/>
      <c r="S868" s="33"/>
      <c r="T868" s="33"/>
      <c r="U868" s="33"/>
      <c r="V868" s="33"/>
      <c r="W868" s="33"/>
    </row>
    <row r="869">
      <c r="A869" s="9">
        <v>44799.0</v>
      </c>
      <c r="B869" s="10" t="s">
        <v>15</v>
      </c>
      <c r="C869" s="10" t="s">
        <v>219</v>
      </c>
      <c r="D869" s="10" t="s">
        <v>150</v>
      </c>
      <c r="E869" s="35">
        <v>230.0</v>
      </c>
      <c r="F869" s="10" t="s">
        <v>21</v>
      </c>
      <c r="G869" s="9">
        <v>44418.0</v>
      </c>
      <c r="H869" s="32">
        <f t="shared" si="1"/>
        <v>6</v>
      </c>
      <c r="I869" s="33"/>
      <c r="J869" s="33"/>
      <c r="K869" s="33"/>
      <c r="L869" s="33"/>
      <c r="M869" s="33"/>
      <c r="N869" s="33"/>
      <c r="O869" s="10" t="s">
        <v>15</v>
      </c>
      <c r="P869" s="33"/>
      <c r="Q869" s="33"/>
      <c r="R869" s="33"/>
      <c r="S869" s="33"/>
      <c r="T869" s="33"/>
      <c r="U869" s="33"/>
      <c r="V869" s="33"/>
      <c r="W869" s="33"/>
    </row>
    <row r="870">
      <c r="A870" s="9">
        <v>44800.0</v>
      </c>
      <c r="B870" s="10" t="s">
        <v>15</v>
      </c>
      <c r="C870" s="10" t="s">
        <v>219</v>
      </c>
      <c r="D870" s="10" t="s">
        <v>156</v>
      </c>
      <c r="E870" s="35">
        <v>120.0</v>
      </c>
      <c r="F870" s="10" t="s">
        <v>21</v>
      </c>
      <c r="G870" s="9">
        <v>44418.0</v>
      </c>
      <c r="H870" s="32">
        <f t="shared" si="1"/>
        <v>7</v>
      </c>
      <c r="I870" s="33"/>
      <c r="J870" s="33"/>
      <c r="K870" s="33"/>
      <c r="L870" s="33"/>
      <c r="M870" s="33"/>
      <c r="N870" s="33"/>
      <c r="O870" s="10" t="s">
        <v>15</v>
      </c>
      <c r="P870" s="33"/>
      <c r="Q870" s="33"/>
      <c r="R870" s="33"/>
      <c r="S870" s="33"/>
      <c r="T870" s="33"/>
      <c r="U870" s="33"/>
      <c r="V870" s="33"/>
      <c r="W870" s="33"/>
    </row>
    <row r="871">
      <c r="A871" s="9">
        <v>44801.0</v>
      </c>
      <c r="B871" s="10" t="s">
        <v>15</v>
      </c>
      <c r="C871" s="10" t="s">
        <v>135</v>
      </c>
      <c r="D871" s="10" t="s">
        <v>152</v>
      </c>
      <c r="E871" s="35">
        <v>250.0</v>
      </c>
      <c r="F871" s="10" t="s">
        <v>21</v>
      </c>
      <c r="G871" s="9">
        <v>44418.0</v>
      </c>
      <c r="H871" s="32">
        <f t="shared" si="1"/>
        <v>1</v>
      </c>
      <c r="I871" s="33"/>
      <c r="J871" s="33"/>
      <c r="K871" s="33"/>
      <c r="L871" s="33"/>
      <c r="M871" s="33"/>
      <c r="N871" s="33"/>
      <c r="O871" s="10" t="s">
        <v>15</v>
      </c>
      <c r="P871" s="33"/>
      <c r="Q871" s="33"/>
      <c r="R871" s="33"/>
      <c r="S871" s="33"/>
      <c r="T871" s="33"/>
      <c r="U871" s="33"/>
      <c r="V871" s="33"/>
      <c r="W871" s="33"/>
    </row>
    <row r="872">
      <c r="A872" s="9">
        <v>44802.0</v>
      </c>
      <c r="B872" s="10" t="s">
        <v>15</v>
      </c>
      <c r="C872" s="10" t="s">
        <v>135</v>
      </c>
      <c r="D872" s="10" t="s">
        <v>155</v>
      </c>
      <c r="E872" s="35">
        <v>220.0</v>
      </c>
      <c r="F872" s="10" t="s">
        <v>18</v>
      </c>
      <c r="G872" s="9">
        <v>44418.0</v>
      </c>
      <c r="H872" s="32">
        <f t="shared" si="1"/>
        <v>2</v>
      </c>
      <c r="I872" s="33"/>
      <c r="J872" s="33"/>
      <c r="K872" s="33"/>
      <c r="L872" s="33"/>
      <c r="M872" s="33"/>
      <c r="N872" s="33"/>
      <c r="O872" s="10" t="s">
        <v>15</v>
      </c>
      <c r="P872" s="33"/>
      <c r="Q872" s="33"/>
      <c r="R872" s="33"/>
      <c r="S872" s="33"/>
      <c r="T872" s="33"/>
      <c r="U872" s="33"/>
      <c r="V872" s="33"/>
      <c r="W872" s="33"/>
    </row>
    <row r="873">
      <c r="A873" s="9">
        <v>44803.0</v>
      </c>
      <c r="B873" s="10" t="s">
        <v>15</v>
      </c>
      <c r="C873" s="10" t="s">
        <v>220</v>
      </c>
      <c r="D873" s="10" t="s">
        <v>156</v>
      </c>
      <c r="E873" s="35">
        <v>120.0</v>
      </c>
      <c r="F873" s="10" t="s">
        <v>21</v>
      </c>
      <c r="G873" s="9">
        <v>44418.0</v>
      </c>
      <c r="H873" s="32">
        <f t="shared" si="1"/>
        <v>3</v>
      </c>
      <c r="I873" s="33"/>
      <c r="J873" s="33"/>
      <c r="K873" s="33"/>
      <c r="L873" s="33"/>
      <c r="M873" s="33"/>
      <c r="N873" s="33"/>
      <c r="O873" s="10" t="s">
        <v>15</v>
      </c>
      <c r="P873" s="33"/>
      <c r="Q873" s="33"/>
      <c r="R873" s="33"/>
      <c r="S873" s="33"/>
      <c r="T873" s="33"/>
      <c r="U873" s="33"/>
      <c r="V873" s="33"/>
      <c r="W873" s="33"/>
    </row>
    <row r="874">
      <c r="A874" s="9">
        <v>44804.0</v>
      </c>
      <c r="B874" s="10" t="s">
        <v>15</v>
      </c>
      <c r="C874" s="10">
        <v>1344.0</v>
      </c>
      <c r="D874" s="10" t="s">
        <v>166</v>
      </c>
      <c r="E874" s="35">
        <v>200.0</v>
      </c>
      <c r="F874" s="10" t="s">
        <v>14</v>
      </c>
      <c r="G874" s="9">
        <v>44418.0</v>
      </c>
      <c r="H874" s="32">
        <f t="shared" si="1"/>
        <v>4</v>
      </c>
      <c r="I874" s="33"/>
      <c r="J874" s="33"/>
      <c r="K874" s="33"/>
      <c r="L874" s="33"/>
      <c r="M874" s="33"/>
      <c r="N874" s="33"/>
      <c r="O874" s="10" t="s">
        <v>15</v>
      </c>
      <c r="P874" s="33"/>
      <c r="Q874" s="33"/>
      <c r="R874" s="33"/>
      <c r="S874" s="33"/>
      <c r="T874" s="33"/>
      <c r="U874" s="33"/>
      <c r="V874" s="33"/>
      <c r="W874" s="33"/>
    </row>
    <row r="875">
      <c r="A875" s="9">
        <v>44805.0</v>
      </c>
      <c r="B875" s="10" t="s">
        <v>15</v>
      </c>
      <c r="C875" s="10">
        <v>1546.0</v>
      </c>
      <c r="D875" s="10" t="s">
        <v>159</v>
      </c>
      <c r="E875" s="35">
        <v>90.0</v>
      </c>
      <c r="F875" s="10" t="s">
        <v>160</v>
      </c>
      <c r="G875" s="9">
        <v>44418.0</v>
      </c>
      <c r="H875" s="32">
        <f t="shared" si="1"/>
        <v>5</v>
      </c>
      <c r="I875" s="33"/>
      <c r="J875" s="33"/>
      <c r="K875" s="33"/>
      <c r="L875" s="33"/>
      <c r="M875" s="33"/>
      <c r="N875" s="33"/>
      <c r="O875" s="10" t="s">
        <v>15</v>
      </c>
      <c r="P875" s="33"/>
      <c r="Q875" s="33"/>
      <c r="R875" s="33"/>
      <c r="S875" s="33"/>
      <c r="T875" s="33"/>
      <c r="U875" s="33"/>
      <c r="V875" s="33"/>
      <c r="W875" s="33"/>
    </row>
    <row r="876">
      <c r="A876" s="9">
        <v>44806.0</v>
      </c>
      <c r="B876" s="10" t="s">
        <v>15</v>
      </c>
      <c r="C876" s="10" t="s">
        <v>136</v>
      </c>
      <c r="D876" s="10" t="s">
        <v>156</v>
      </c>
      <c r="E876" s="35">
        <v>120.0</v>
      </c>
      <c r="F876" s="10" t="s">
        <v>21</v>
      </c>
      <c r="G876" s="9">
        <v>44418.0</v>
      </c>
      <c r="H876" s="32">
        <f t="shared" si="1"/>
        <v>6</v>
      </c>
      <c r="I876" s="33"/>
      <c r="J876" s="33"/>
      <c r="K876" s="33"/>
      <c r="L876" s="33"/>
      <c r="M876" s="33"/>
      <c r="N876" s="33"/>
      <c r="O876" s="10" t="s">
        <v>15</v>
      </c>
      <c r="P876" s="33"/>
      <c r="Q876" s="33"/>
      <c r="R876" s="33"/>
      <c r="S876" s="33"/>
      <c r="T876" s="33"/>
      <c r="U876" s="33"/>
      <c r="V876" s="33"/>
      <c r="W876" s="33"/>
    </row>
    <row r="877">
      <c r="A877" s="9">
        <v>44807.0</v>
      </c>
      <c r="B877" s="10" t="s">
        <v>15</v>
      </c>
      <c r="C877" s="10" t="s">
        <v>221</v>
      </c>
      <c r="D877" s="10" t="s">
        <v>153</v>
      </c>
      <c r="E877" s="35">
        <v>220.0</v>
      </c>
      <c r="F877" s="10" t="s">
        <v>12</v>
      </c>
      <c r="G877" s="9">
        <v>44418.0</v>
      </c>
      <c r="H877" s="32">
        <f t="shared" si="1"/>
        <v>7</v>
      </c>
      <c r="I877" s="33"/>
      <c r="J877" s="33"/>
      <c r="K877" s="33"/>
      <c r="L877" s="33"/>
      <c r="M877" s="33"/>
      <c r="N877" s="33"/>
      <c r="O877" s="10" t="s">
        <v>15</v>
      </c>
      <c r="P877" s="33"/>
      <c r="Q877" s="33"/>
      <c r="R877" s="33"/>
      <c r="S877" s="33"/>
      <c r="T877" s="33"/>
      <c r="U877" s="33"/>
      <c r="V877" s="33"/>
      <c r="W877" s="33"/>
    </row>
    <row r="878">
      <c r="A878" s="9">
        <v>44808.0</v>
      </c>
      <c r="B878" s="10" t="s">
        <v>15</v>
      </c>
      <c r="C878" s="10" t="s">
        <v>220</v>
      </c>
      <c r="D878" s="10" t="s">
        <v>158</v>
      </c>
      <c r="E878" s="35">
        <v>200.0</v>
      </c>
      <c r="F878" s="10" t="s">
        <v>14</v>
      </c>
      <c r="G878" s="9">
        <v>44418.0</v>
      </c>
      <c r="H878" s="32">
        <f t="shared" si="1"/>
        <v>1</v>
      </c>
      <c r="I878" s="33"/>
      <c r="J878" s="33"/>
      <c r="K878" s="33"/>
      <c r="L878" s="33"/>
      <c r="M878" s="33"/>
      <c r="N878" s="33"/>
      <c r="O878" s="10" t="s">
        <v>15</v>
      </c>
      <c r="P878" s="33"/>
      <c r="Q878" s="33"/>
      <c r="R878" s="33"/>
      <c r="S878" s="33"/>
      <c r="T878" s="33"/>
      <c r="U878" s="33"/>
      <c r="V878" s="33"/>
      <c r="W878" s="33"/>
    </row>
    <row r="879">
      <c r="A879" s="9">
        <v>44809.0</v>
      </c>
      <c r="B879" s="10" t="s">
        <v>15</v>
      </c>
      <c r="C879" s="10" t="s">
        <v>220</v>
      </c>
      <c r="D879" s="10" t="s">
        <v>156</v>
      </c>
      <c r="E879" s="35">
        <v>120.0</v>
      </c>
      <c r="F879" s="10" t="s">
        <v>21</v>
      </c>
      <c r="G879" s="9">
        <v>44418.0</v>
      </c>
      <c r="H879" s="32">
        <f t="shared" si="1"/>
        <v>2</v>
      </c>
      <c r="I879" s="33"/>
      <c r="J879" s="33"/>
      <c r="K879" s="33"/>
      <c r="L879" s="33"/>
      <c r="M879" s="33"/>
      <c r="N879" s="33"/>
      <c r="O879" s="10" t="s">
        <v>15</v>
      </c>
      <c r="P879" s="33"/>
      <c r="Q879" s="33"/>
      <c r="R879" s="33"/>
      <c r="S879" s="33"/>
      <c r="T879" s="33"/>
      <c r="U879" s="33"/>
      <c r="V879" s="33"/>
      <c r="W879" s="33"/>
    </row>
    <row r="880">
      <c r="A880" s="9">
        <v>44810.0</v>
      </c>
      <c r="B880" s="10" t="s">
        <v>15</v>
      </c>
      <c r="C880" s="10" t="s">
        <v>182</v>
      </c>
      <c r="D880" s="10" t="s">
        <v>159</v>
      </c>
      <c r="E880" s="35">
        <v>90.0</v>
      </c>
      <c r="F880" s="10" t="s">
        <v>160</v>
      </c>
      <c r="G880" s="9">
        <v>44418.0</v>
      </c>
      <c r="H880" s="32">
        <f t="shared" si="1"/>
        <v>3</v>
      </c>
      <c r="I880" s="33"/>
      <c r="J880" s="33"/>
      <c r="K880" s="33"/>
      <c r="L880" s="33"/>
      <c r="M880" s="33"/>
      <c r="N880" s="33"/>
      <c r="O880" s="10" t="s">
        <v>15</v>
      </c>
      <c r="P880" s="33"/>
      <c r="Q880" s="33"/>
      <c r="R880" s="33"/>
      <c r="S880" s="33"/>
      <c r="T880" s="33"/>
      <c r="U880" s="33"/>
      <c r="V880" s="33"/>
      <c r="W880" s="33"/>
    </row>
    <row r="881">
      <c r="A881" s="9">
        <v>44811.0</v>
      </c>
      <c r="B881" s="10" t="s">
        <v>15</v>
      </c>
      <c r="C881" s="10" t="s">
        <v>274</v>
      </c>
      <c r="D881" s="10" t="s">
        <v>153</v>
      </c>
      <c r="E881" s="35">
        <v>220.0</v>
      </c>
      <c r="F881" s="10" t="s">
        <v>12</v>
      </c>
      <c r="G881" s="9">
        <v>44418.0</v>
      </c>
      <c r="H881" s="32">
        <f t="shared" si="1"/>
        <v>4</v>
      </c>
      <c r="I881" s="33"/>
      <c r="J881" s="33"/>
      <c r="K881" s="33"/>
      <c r="L881" s="33"/>
      <c r="M881" s="33"/>
      <c r="N881" s="33"/>
      <c r="O881" s="10" t="s">
        <v>15</v>
      </c>
      <c r="P881" s="33"/>
      <c r="Q881" s="33"/>
      <c r="R881" s="33"/>
      <c r="S881" s="33"/>
      <c r="T881" s="33"/>
      <c r="U881" s="33"/>
      <c r="V881" s="33"/>
      <c r="W881" s="33"/>
    </row>
    <row r="882">
      <c r="A882" s="9">
        <v>44812.0</v>
      </c>
      <c r="B882" s="10" t="s">
        <v>15</v>
      </c>
      <c r="C882" s="10" t="s">
        <v>274</v>
      </c>
      <c r="D882" s="10" t="s">
        <v>155</v>
      </c>
      <c r="E882" s="35">
        <v>220.0</v>
      </c>
      <c r="F882" s="10" t="s">
        <v>18</v>
      </c>
      <c r="G882" s="9">
        <v>44418.0</v>
      </c>
      <c r="H882" s="32">
        <f t="shared" si="1"/>
        <v>5</v>
      </c>
      <c r="I882" s="33"/>
      <c r="J882" s="33"/>
      <c r="K882" s="33"/>
      <c r="L882" s="33"/>
      <c r="M882" s="33"/>
      <c r="N882" s="33"/>
      <c r="O882" s="10" t="s">
        <v>15</v>
      </c>
      <c r="P882" s="33"/>
      <c r="Q882" s="33"/>
      <c r="R882" s="33"/>
      <c r="S882" s="33"/>
      <c r="T882" s="33"/>
      <c r="U882" s="33"/>
      <c r="V882" s="33"/>
      <c r="W882" s="33"/>
    </row>
    <row r="883">
      <c r="A883" s="9">
        <v>44813.0</v>
      </c>
      <c r="B883" s="10" t="s">
        <v>15</v>
      </c>
      <c r="C883" s="10">
        <v>3446.0</v>
      </c>
      <c r="D883" s="10" t="s">
        <v>158</v>
      </c>
      <c r="E883" s="35">
        <v>200.0</v>
      </c>
      <c r="F883" s="10" t="s">
        <v>14</v>
      </c>
      <c r="G883" s="9">
        <v>44418.0</v>
      </c>
      <c r="H883" s="32">
        <f t="shared" si="1"/>
        <v>6</v>
      </c>
      <c r="I883" s="33"/>
      <c r="J883" s="33"/>
      <c r="K883" s="33"/>
      <c r="L883" s="33"/>
      <c r="M883" s="33"/>
      <c r="N883" s="33"/>
      <c r="O883" s="10" t="s">
        <v>15</v>
      </c>
      <c r="P883" s="33"/>
      <c r="Q883" s="33"/>
      <c r="R883" s="33"/>
      <c r="S883" s="33"/>
      <c r="T883" s="33"/>
      <c r="U883" s="33"/>
      <c r="V883" s="33"/>
      <c r="W883" s="33"/>
    </row>
    <row r="884">
      <c r="A884" s="9">
        <v>44814.0</v>
      </c>
      <c r="B884" s="10" t="s">
        <v>15</v>
      </c>
      <c r="C884" s="10" t="s">
        <v>183</v>
      </c>
      <c r="D884" s="10" t="s">
        <v>152</v>
      </c>
      <c r="E884" s="35">
        <v>250.0</v>
      </c>
      <c r="F884" s="10" t="s">
        <v>21</v>
      </c>
      <c r="G884" s="9">
        <v>44418.0</v>
      </c>
      <c r="H884" s="32">
        <f t="shared" si="1"/>
        <v>7</v>
      </c>
      <c r="I884" s="33"/>
      <c r="J884" s="33"/>
      <c r="K884" s="33"/>
      <c r="L884" s="33"/>
      <c r="M884" s="33"/>
      <c r="N884" s="33"/>
      <c r="O884" s="10" t="s">
        <v>15</v>
      </c>
      <c r="P884" s="33"/>
      <c r="Q884" s="33"/>
      <c r="R884" s="33"/>
      <c r="S884" s="33"/>
      <c r="T884" s="33"/>
      <c r="U884" s="33"/>
      <c r="V884" s="33"/>
      <c r="W884" s="33"/>
    </row>
    <row r="885">
      <c r="A885" s="9">
        <v>44815.0</v>
      </c>
      <c r="B885" s="10" t="s">
        <v>15</v>
      </c>
      <c r="C885" s="10" t="s">
        <v>246</v>
      </c>
      <c r="D885" s="10" t="s">
        <v>156</v>
      </c>
      <c r="E885" s="35">
        <v>120.0</v>
      </c>
      <c r="F885" s="10" t="s">
        <v>21</v>
      </c>
      <c r="G885" s="9">
        <v>44418.0</v>
      </c>
      <c r="H885" s="32">
        <f t="shared" si="1"/>
        <v>1</v>
      </c>
      <c r="I885" s="33"/>
      <c r="J885" s="33"/>
      <c r="K885" s="33"/>
      <c r="L885" s="33"/>
      <c r="M885" s="33"/>
      <c r="N885" s="33"/>
      <c r="O885" s="10" t="s">
        <v>15</v>
      </c>
      <c r="P885" s="33"/>
      <c r="Q885" s="33"/>
      <c r="R885" s="33"/>
      <c r="S885" s="33"/>
      <c r="T885" s="33"/>
      <c r="U885" s="33"/>
      <c r="V885" s="33"/>
      <c r="W885" s="33"/>
    </row>
    <row r="886">
      <c r="A886" s="9">
        <v>44816.0</v>
      </c>
      <c r="B886" s="10" t="s">
        <v>15</v>
      </c>
      <c r="C886" s="10" t="s">
        <v>137</v>
      </c>
      <c r="D886" s="10" t="s">
        <v>150</v>
      </c>
      <c r="E886" s="35">
        <v>230.0</v>
      </c>
      <c r="F886" s="10" t="s">
        <v>21</v>
      </c>
      <c r="G886" s="9">
        <v>44418.0</v>
      </c>
      <c r="H886" s="32">
        <f t="shared" si="1"/>
        <v>2</v>
      </c>
      <c r="I886" s="33"/>
      <c r="J886" s="33"/>
      <c r="K886" s="33"/>
      <c r="L886" s="33"/>
      <c r="M886" s="33"/>
      <c r="N886" s="33"/>
      <c r="O886" s="10" t="s">
        <v>15</v>
      </c>
      <c r="P886" s="33"/>
      <c r="Q886" s="33"/>
      <c r="R886" s="33"/>
      <c r="S886" s="33"/>
      <c r="T886" s="33"/>
      <c r="U886" s="33"/>
      <c r="V886" s="33"/>
      <c r="W886" s="33"/>
    </row>
    <row r="887">
      <c r="A887" s="9">
        <v>44817.0</v>
      </c>
      <c r="B887" s="10" t="s">
        <v>15</v>
      </c>
      <c r="C887" s="10" t="s">
        <v>111</v>
      </c>
      <c r="D887" s="10" t="s">
        <v>156</v>
      </c>
      <c r="E887" s="35">
        <v>120.0</v>
      </c>
      <c r="F887" s="10" t="s">
        <v>21</v>
      </c>
      <c r="G887" s="9">
        <v>44418.0</v>
      </c>
      <c r="H887" s="32">
        <f t="shared" si="1"/>
        <v>3</v>
      </c>
      <c r="I887" s="33"/>
      <c r="J887" s="33"/>
      <c r="K887" s="33"/>
      <c r="L887" s="33"/>
      <c r="M887" s="33"/>
      <c r="N887" s="33"/>
      <c r="O887" s="10" t="s">
        <v>15</v>
      </c>
      <c r="P887" s="33"/>
      <c r="Q887" s="33"/>
      <c r="R887" s="33"/>
      <c r="S887" s="33"/>
      <c r="T887" s="33"/>
      <c r="U887" s="33"/>
      <c r="V887" s="33"/>
      <c r="W887" s="33"/>
    </row>
    <row r="888">
      <c r="A888" s="9">
        <v>44818.0</v>
      </c>
      <c r="B888" s="10" t="s">
        <v>15</v>
      </c>
      <c r="C888" s="10" t="s">
        <v>111</v>
      </c>
      <c r="D888" s="10" t="s">
        <v>153</v>
      </c>
      <c r="E888" s="35">
        <v>220.0</v>
      </c>
      <c r="F888" s="10" t="s">
        <v>12</v>
      </c>
      <c r="G888" s="9">
        <v>44418.0</v>
      </c>
      <c r="H888" s="32">
        <f t="shared" si="1"/>
        <v>4</v>
      </c>
      <c r="I888" s="33"/>
      <c r="J888" s="33"/>
      <c r="K888" s="33"/>
      <c r="L888" s="33"/>
      <c r="M888" s="33"/>
      <c r="N888" s="33"/>
      <c r="O888" s="10" t="s">
        <v>15</v>
      </c>
      <c r="P888" s="33"/>
      <c r="Q888" s="33"/>
      <c r="R888" s="33"/>
      <c r="S888" s="33"/>
      <c r="T888" s="33"/>
      <c r="U888" s="33"/>
      <c r="V888" s="33"/>
      <c r="W888" s="33"/>
    </row>
    <row r="889">
      <c r="A889" s="9">
        <v>44819.0</v>
      </c>
      <c r="B889" s="10" t="s">
        <v>15</v>
      </c>
      <c r="C889" s="10" t="s">
        <v>184</v>
      </c>
      <c r="D889" s="10" t="s">
        <v>153</v>
      </c>
      <c r="E889" s="35">
        <v>220.0</v>
      </c>
      <c r="F889" s="10" t="s">
        <v>12</v>
      </c>
      <c r="G889" s="9">
        <v>44418.0</v>
      </c>
      <c r="H889" s="32">
        <f t="shared" si="1"/>
        <v>5</v>
      </c>
      <c r="I889" s="33"/>
      <c r="J889" s="33"/>
      <c r="K889" s="33"/>
      <c r="L889" s="33"/>
      <c r="M889" s="33"/>
      <c r="N889" s="33"/>
      <c r="O889" s="10" t="s">
        <v>15</v>
      </c>
      <c r="P889" s="33"/>
      <c r="Q889" s="33"/>
      <c r="R889" s="33"/>
      <c r="S889" s="33"/>
      <c r="T889" s="33"/>
      <c r="U889" s="33"/>
      <c r="V889" s="33"/>
      <c r="W889" s="33"/>
    </row>
    <row r="890">
      <c r="A890" s="9">
        <v>44820.0</v>
      </c>
      <c r="B890" s="10" t="s">
        <v>15</v>
      </c>
      <c r="C890" s="10" t="s">
        <v>265</v>
      </c>
      <c r="D890" s="10" t="s">
        <v>156</v>
      </c>
      <c r="E890" s="35">
        <v>120.0</v>
      </c>
      <c r="F890" s="10" t="s">
        <v>21</v>
      </c>
      <c r="G890" s="9">
        <v>44418.0</v>
      </c>
      <c r="H890" s="32">
        <f t="shared" si="1"/>
        <v>6</v>
      </c>
      <c r="I890" s="33"/>
      <c r="J890" s="33"/>
      <c r="K890" s="33"/>
      <c r="L890" s="33"/>
      <c r="M890" s="33"/>
      <c r="N890" s="33"/>
      <c r="O890" s="10" t="s">
        <v>15</v>
      </c>
      <c r="P890" s="33"/>
      <c r="Q890" s="33"/>
      <c r="R890" s="33"/>
      <c r="S890" s="33"/>
      <c r="T890" s="33"/>
      <c r="U890" s="33"/>
      <c r="V890" s="33"/>
      <c r="W890" s="33"/>
    </row>
    <row r="891">
      <c r="A891" s="9">
        <v>44821.0</v>
      </c>
      <c r="B891" s="10" t="s">
        <v>15</v>
      </c>
      <c r="C891" s="10" t="s">
        <v>223</v>
      </c>
      <c r="D891" s="10" t="s">
        <v>159</v>
      </c>
      <c r="E891" s="35">
        <v>90.0</v>
      </c>
      <c r="F891" s="10" t="s">
        <v>160</v>
      </c>
      <c r="G891" s="9">
        <v>44418.0</v>
      </c>
      <c r="H891" s="32">
        <f t="shared" si="1"/>
        <v>7</v>
      </c>
      <c r="I891" s="33"/>
      <c r="J891" s="33"/>
      <c r="K891" s="33"/>
      <c r="L891" s="33"/>
      <c r="M891" s="33"/>
      <c r="N891" s="33"/>
      <c r="O891" s="10" t="s">
        <v>15</v>
      </c>
      <c r="P891" s="33"/>
      <c r="Q891" s="33"/>
      <c r="R891" s="33"/>
      <c r="S891" s="33"/>
      <c r="T891" s="33"/>
      <c r="U891" s="33"/>
      <c r="V891" s="33"/>
      <c r="W891" s="33"/>
    </row>
    <row r="892">
      <c r="A892" s="9">
        <v>44822.0</v>
      </c>
      <c r="B892" s="10" t="s">
        <v>15</v>
      </c>
      <c r="C892" s="10" t="s">
        <v>139</v>
      </c>
      <c r="D892" s="10" t="s">
        <v>152</v>
      </c>
      <c r="E892" s="35">
        <v>250.0</v>
      </c>
      <c r="F892" s="10" t="s">
        <v>21</v>
      </c>
      <c r="G892" s="9">
        <v>44418.0</v>
      </c>
      <c r="H892" s="32">
        <f t="shared" si="1"/>
        <v>1</v>
      </c>
      <c r="I892" s="33"/>
      <c r="J892" s="33"/>
      <c r="K892" s="33"/>
      <c r="L892" s="33"/>
      <c r="M892" s="33"/>
      <c r="N892" s="33"/>
      <c r="O892" s="10" t="s">
        <v>15</v>
      </c>
      <c r="P892" s="33"/>
      <c r="Q892" s="33"/>
      <c r="R892" s="33"/>
      <c r="S892" s="33"/>
      <c r="T892" s="33"/>
      <c r="U892" s="33"/>
      <c r="V892" s="33"/>
      <c r="W892" s="33"/>
    </row>
    <row r="893">
      <c r="A893" s="9">
        <v>44823.0</v>
      </c>
      <c r="B893" s="10" t="s">
        <v>15</v>
      </c>
      <c r="C893" s="10" t="s">
        <v>225</v>
      </c>
      <c r="D893" s="10" t="s">
        <v>156</v>
      </c>
      <c r="E893" s="35">
        <v>120.0</v>
      </c>
      <c r="F893" s="10" t="s">
        <v>21</v>
      </c>
      <c r="G893" s="9">
        <v>44418.0</v>
      </c>
      <c r="H893" s="32">
        <f t="shared" si="1"/>
        <v>2</v>
      </c>
      <c r="I893" s="33"/>
      <c r="J893" s="33"/>
      <c r="K893" s="33"/>
      <c r="L893" s="33"/>
      <c r="M893" s="33"/>
      <c r="N893" s="33"/>
      <c r="O893" s="10" t="s">
        <v>15</v>
      </c>
      <c r="P893" s="33"/>
      <c r="Q893" s="33"/>
      <c r="R893" s="33"/>
      <c r="S893" s="33"/>
      <c r="T893" s="33"/>
      <c r="U893" s="33"/>
      <c r="V893" s="33"/>
      <c r="W893" s="33"/>
    </row>
    <row r="894">
      <c r="A894" s="9">
        <v>44824.0</v>
      </c>
      <c r="B894" s="10" t="s">
        <v>16</v>
      </c>
      <c r="C894" s="16">
        <v>5.0E48</v>
      </c>
      <c r="D894" s="10" t="s">
        <v>152</v>
      </c>
      <c r="E894" s="35">
        <v>250.0</v>
      </c>
      <c r="F894" s="10" t="s">
        <v>21</v>
      </c>
      <c r="G894" s="9">
        <v>44418.0</v>
      </c>
      <c r="H894" s="32">
        <f t="shared" si="1"/>
        <v>3</v>
      </c>
      <c r="I894" s="33"/>
      <c r="J894" s="33"/>
      <c r="K894" s="33"/>
      <c r="L894" s="33"/>
      <c r="M894" s="33"/>
      <c r="N894" s="33"/>
      <c r="O894" s="10" t="s">
        <v>16</v>
      </c>
      <c r="P894" s="33"/>
      <c r="Q894" s="33"/>
      <c r="R894" s="33"/>
      <c r="S894" s="33"/>
      <c r="T894" s="33"/>
      <c r="U894" s="33"/>
      <c r="V894" s="33"/>
      <c r="W894" s="33"/>
    </row>
    <row r="895">
      <c r="A895" s="9">
        <v>44825.0</v>
      </c>
      <c r="B895" s="10" t="s">
        <v>16</v>
      </c>
      <c r="C895" s="16">
        <v>5.0E48</v>
      </c>
      <c r="D895" s="10" t="s">
        <v>155</v>
      </c>
      <c r="E895" s="35">
        <v>220.0</v>
      </c>
      <c r="F895" s="10" t="s">
        <v>18</v>
      </c>
      <c r="G895" s="9">
        <v>44418.0</v>
      </c>
      <c r="H895" s="32">
        <f t="shared" si="1"/>
        <v>4</v>
      </c>
      <c r="I895" s="33"/>
      <c r="J895" s="33"/>
      <c r="K895" s="33"/>
      <c r="L895" s="33"/>
      <c r="M895" s="33"/>
      <c r="N895" s="33"/>
      <c r="O895" s="10" t="s">
        <v>16</v>
      </c>
      <c r="P895" s="33"/>
      <c r="Q895" s="33"/>
      <c r="R895" s="33"/>
      <c r="S895" s="33"/>
      <c r="T895" s="33"/>
      <c r="U895" s="33"/>
      <c r="V895" s="33"/>
      <c r="W895" s="33"/>
    </row>
    <row r="896">
      <c r="A896" s="9">
        <v>44826.0</v>
      </c>
      <c r="B896" s="10" t="s">
        <v>16</v>
      </c>
      <c r="C896" s="10" t="s">
        <v>275</v>
      </c>
      <c r="D896" s="10" t="s">
        <v>159</v>
      </c>
      <c r="E896" s="35">
        <v>90.0</v>
      </c>
      <c r="F896" s="10" t="s">
        <v>160</v>
      </c>
      <c r="G896" s="9">
        <v>44418.0</v>
      </c>
      <c r="H896" s="32">
        <f t="shared" si="1"/>
        <v>5</v>
      </c>
      <c r="I896" s="33"/>
      <c r="J896" s="33"/>
      <c r="K896" s="33"/>
      <c r="L896" s="33"/>
      <c r="M896" s="33"/>
      <c r="N896" s="33"/>
      <c r="O896" s="10" t="s">
        <v>16</v>
      </c>
      <c r="P896" s="33"/>
      <c r="Q896" s="33"/>
      <c r="R896" s="33"/>
      <c r="S896" s="33"/>
      <c r="T896" s="33"/>
      <c r="U896" s="33"/>
      <c r="V896" s="33"/>
      <c r="W896" s="33"/>
    </row>
    <row r="897">
      <c r="A897" s="9">
        <v>44827.0</v>
      </c>
      <c r="B897" s="10" t="s">
        <v>16</v>
      </c>
      <c r="C897" s="10" t="s">
        <v>107</v>
      </c>
      <c r="D897" s="10" t="s">
        <v>159</v>
      </c>
      <c r="E897" s="35">
        <v>90.0</v>
      </c>
      <c r="F897" s="10" t="s">
        <v>160</v>
      </c>
      <c r="G897" s="9">
        <v>44418.0</v>
      </c>
      <c r="H897" s="32">
        <f t="shared" si="1"/>
        <v>6</v>
      </c>
      <c r="I897" s="33"/>
      <c r="J897" s="33"/>
      <c r="K897" s="33"/>
      <c r="L897" s="33"/>
      <c r="M897" s="33"/>
      <c r="N897" s="33"/>
      <c r="O897" s="10" t="s">
        <v>16</v>
      </c>
      <c r="P897" s="33"/>
      <c r="Q897" s="33"/>
      <c r="R897" s="33"/>
      <c r="S897" s="33"/>
      <c r="T897" s="33"/>
      <c r="U897" s="33"/>
      <c r="V897" s="33"/>
      <c r="W897" s="33"/>
    </row>
    <row r="898">
      <c r="A898" s="9">
        <v>44828.0</v>
      </c>
      <c r="B898" s="10" t="s">
        <v>16</v>
      </c>
      <c r="C898" s="10" t="s">
        <v>107</v>
      </c>
      <c r="D898" s="10" t="s">
        <v>152</v>
      </c>
      <c r="E898" s="35">
        <v>250.0</v>
      </c>
      <c r="F898" s="10" t="s">
        <v>21</v>
      </c>
      <c r="G898" s="9">
        <v>44418.0</v>
      </c>
      <c r="H898" s="32">
        <f t="shared" si="1"/>
        <v>7</v>
      </c>
      <c r="I898" s="33"/>
      <c r="J898" s="33"/>
      <c r="K898" s="33"/>
      <c r="L898" s="33"/>
      <c r="M898" s="33"/>
      <c r="N898" s="33"/>
      <c r="O898" s="10" t="s">
        <v>16</v>
      </c>
      <c r="P898" s="33"/>
      <c r="Q898" s="33"/>
      <c r="R898" s="33"/>
      <c r="S898" s="33"/>
      <c r="T898" s="33"/>
      <c r="U898" s="33"/>
      <c r="V898" s="33"/>
      <c r="W898" s="33"/>
    </row>
    <row r="899">
      <c r="A899" s="9">
        <v>44829.0</v>
      </c>
      <c r="B899" s="10" t="s">
        <v>16</v>
      </c>
      <c r="C899" s="10" t="s">
        <v>107</v>
      </c>
      <c r="D899" s="10" t="s">
        <v>155</v>
      </c>
      <c r="E899" s="35">
        <v>220.0</v>
      </c>
      <c r="F899" s="10" t="s">
        <v>18</v>
      </c>
      <c r="G899" s="9">
        <v>44418.0</v>
      </c>
      <c r="H899" s="32">
        <f t="shared" si="1"/>
        <v>1</v>
      </c>
      <c r="I899" s="33"/>
      <c r="J899" s="33"/>
      <c r="K899" s="33"/>
      <c r="L899" s="33"/>
      <c r="M899" s="33"/>
      <c r="N899" s="33"/>
      <c r="O899" s="10" t="s">
        <v>16</v>
      </c>
      <c r="P899" s="33"/>
      <c r="Q899" s="33"/>
      <c r="R899" s="33"/>
      <c r="S899" s="33"/>
      <c r="T899" s="33"/>
      <c r="U899" s="33"/>
      <c r="V899" s="33"/>
      <c r="W899" s="33"/>
    </row>
    <row r="900">
      <c r="A900" s="9">
        <v>44830.0</v>
      </c>
      <c r="B900" s="10" t="s">
        <v>16</v>
      </c>
      <c r="C900" s="10" t="s">
        <v>146</v>
      </c>
      <c r="D900" s="10" t="s">
        <v>159</v>
      </c>
      <c r="E900" s="35">
        <v>90.0</v>
      </c>
      <c r="F900" s="10" t="s">
        <v>160</v>
      </c>
      <c r="G900" s="9">
        <v>44418.0</v>
      </c>
      <c r="H900" s="32">
        <f t="shared" si="1"/>
        <v>2</v>
      </c>
      <c r="I900" s="33"/>
      <c r="J900" s="33"/>
      <c r="K900" s="33"/>
      <c r="L900" s="33"/>
      <c r="M900" s="33"/>
      <c r="N900" s="33"/>
      <c r="O900" s="10" t="s">
        <v>16</v>
      </c>
      <c r="P900" s="33"/>
      <c r="Q900" s="33"/>
      <c r="R900" s="33"/>
      <c r="S900" s="33"/>
      <c r="T900" s="33"/>
      <c r="U900" s="33"/>
      <c r="V900" s="33"/>
      <c r="W900" s="33"/>
    </row>
    <row r="901">
      <c r="A901" s="9">
        <v>44831.0</v>
      </c>
      <c r="B901" s="10" t="s">
        <v>16</v>
      </c>
      <c r="C901" s="10" t="s">
        <v>190</v>
      </c>
      <c r="D901" s="10" t="s">
        <v>152</v>
      </c>
      <c r="E901" s="35">
        <v>250.0</v>
      </c>
      <c r="F901" s="10" t="s">
        <v>21</v>
      </c>
      <c r="G901" s="9">
        <v>44418.0</v>
      </c>
      <c r="H901" s="32">
        <f t="shared" si="1"/>
        <v>3</v>
      </c>
      <c r="I901" s="33"/>
      <c r="J901" s="33"/>
      <c r="K901" s="33"/>
      <c r="L901" s="33"/>
      <c r="M901" s="33"/>
      <c r="N901" s="33"/>
      <c r="O901" s="10" t="s">
        <v>16</v>
      </c>
      <c r="P901" s="33"/>
      <c r="Q901" s="33"/>
      <c r="R901" s="33"/>
      <c r="S901" s="33"/>
      <c r="T901" s="33"/>
      <c r="U901" s="33"/>
      <c r="V901" s="33"/>
      <c r="W901" s="33"/>
    </row>
    <row r="902">
      <c r="A902" s="9">
        <v>44832.0</v>
      </c>
      <c r="B902" s="10" t="s">
        <v>69</v>
      </c>
      <c r="C902" s="10" t="s">
        <v>70</v>
      </c>
      <c r="D902" s="10" t="s">
        <v>152</v>
      </c>
      <c r="E902" s="35">
        <v>250.0</v>
      </c>
      <c r="F902" s="10" t="s">
        <v>21</v>
      </c>
      <c r="G902" s="9">
        <v>44418.0</v>
      </c>
      <c r="H902" s="32">
        <f t="shared" si="1"/>
        <v>4</v>
      </c>
      <c r="I902" s="33"/>
      <c r="J902" s="33"/>
      <c r="K902" s="33"/>
      <c r="L902" s="33"/>
      <c r="M902" s="33"/>
      <c r="N902" s="33"/>
      <c r="O902" s="10" t="s">
        <v>69</v>
      </c>
      <c r="P902" s="33"/>
      <c r="Q902" s="33"/>
      <c r="R902" s="33"/>
      <c r="S902" s="33"/>
      <c r="T902" s="33"/>
      <c r="U902" s="33"/>
      <c r="V902" s="33"/>
      <c r="W902" s="33"/>
    </row>
    <row r="903">
      <c r="A903" s="9">
        <v>44833.0</v>
      </c>
      <c r="B903" s="10" t="s">
        <v>69</v>
      </c>
      <c r="C903" s="10" t="s">
        <v>71</v>
      </c>
      <c r="D903" s="10" t="s">
        <v>150</v>
      </c>
      <c r="E903" s="35">
        <v>230.0</v>
      </c>
      <c r="F903" s="10" t="s">
        <v>21</v>
      </c>
      <c r="G903" s="9">
        <v>44418.0</v>
      </c>
      <c r="H903" s="32">
        <f t="shared" si="1"/>
        <v>5</v>
      </c>
      <c r="I903" s="33"/>
      <c r="J903" s="33"/>
      <c r="K903" s="33"/>
      <c r="L903" s="33"/>
      <c r="M903" s="33"/>
      <c r="N903" s="33"/>
      <c r="O903" s="10" t="s">
        <v>69</v>
      </c>
      <c r="P903" s="33"/>
      <c r="Q903" s="33"/>
      <c r="R903" s="33"/>
      <c r="S903" s="33"/>
      <c r="T903" s="33"/>
      <c r="U903" s="33"/>
      <c r="V903" s="33"/>
      <c r="W903" s="33"/>
    </row>
    <row r="904">
      <c r="A904" s="9">
        <v>44834.0</v>
      </c>
      <c r="B904" s="10" t="s">
        <v>69</v>
      </c>
      <c r="C904" s="10" t="s">
        <v>72</v>
      </c>
      <c r="D904" s="10" t="s">
        <v>166</v>
      </c>
      <c r="E904" s="35">
        <v>200.0</v>
      </c>
      <c r="F904" s="10" t="s">
        <v>14</v>
      </c>
      <c r="G904" s="9">
        <v>44418.0</v>
      </c>
      <c r="H904" s="32">
        <f t="shared" si="1"/>
        <v>6</v>
      </c>
      <c r="I904" s="33"/>
      <c r="J904" s="33"/>
      <c r="K904" s="33"/>
      <c r="L904" s="33"/>
      <c r="M904" s="33"/>
      <c r="N904" s="33"/>
      <c r="O904" s="10" t="s">
        <v>69</v>
      </c>
      <c r="P904" s="33"/>
      <c r="Q904" s="33"/>
      <c r="R904" s="33"/>
      <c r="S904" s="33"/>
      <c r="T904" s="33"/>
      <c r="U904" s="33"/>
      <c r="V904" s="33"/>
      <c r="W904" s="33"/>
    </row>
    <row r="905">
      <c r="A905" s="9">
        <v>44835.0</v>
      </c>
      <c r="B905" s="10" t="s">
        <v>69</v>
      </c>
      <c r="C905" s="10" t="s">
        <v>73</v>
      </c>
      <c r="D905" s="10" t="s">
        <v>162</v>
      </c>
      <c r="E905" s="35">
        <v>130.0</v>
      </c>
      <c r="F905" s="10" t="s">
        <v>18</v>
      </c>
      <c r="G905" s="9">
        <v>44418.0</v>
      </c>
      <c r="H905" s="32">
        <f t="shared" si="1"/>
        <v>7</v>
      </c>
      <c r="I905" s="33"/>
      <c r="J905" s="33"/>
      <c r="K905" s="33"/>
      <c r="L905" s="33"/>
      <c r="M905" s="33"/>
      <c r="N905" s="33"/>
      <c r="O905" s="10" t="s">
        <v>69</v>
      </c>
      <c r="P905" s="33"/>
      <c r="Q905" s="33"/>
      <c r="R905" s="33"/>
      <c r="S905" s="33"/>
      <c r="T905" s="33"/>
      <c r="U905" s="33"/>
      <c r="V905" s="33"/>
      <c r="W905" s="33"/>
    </row>
    <row r="906">
      <c r="A906" s="9">
        <v>44836.0</v>
      </c>
      <c r="B906" s="10" t="s">
        <v>69</v>
      </c>
      <c r="C906" s="10" t="s">
        <v>74</v>
      </c>
      <c r="D906" s="10" t="s">
        <v>150</v>
      </c>
      <c r="E906" s="35">
        <v>230.0</v>
      </c>
      <c r="F906" s="10" t="s">
        <v>21</v>
      </c>
      <c r="G906" s="9">
        <v>44418.0</v>
      </c>
      <c r="H906" s="32">
        <f t="shared" si="1"/>
        <v>1</v>
      </c>
      <c r="I906" s="33"/>
      <c r="J906" s="33"/>
      <c r="K906" s="33"/>
      <c r="L906" s="33"/>
      <c r="M906" s="33"/>
      <c r="N906" s="33"/>
      <c r="O906" s="10" t="s">
        <v>69</v>
      </c>
      <c r="P906" s="33"/>
      <c r="Q906" s="33"/>
      <c r="R906" s="33"/>
      <c r="S906" s="33"/>
      <c r="T906" s="33"/>
      <c r="U906" s="33"/>
      <c r="V906" s="33"/>
      <c r="W906" s="33"/>
    </row>
    <row r="907">
      <c r="A907" s="9">
        <v>44837.0</v>
      </c>
      <c r="B907" s="10" t="s">
        <v>69</v>
      </c>
      <c r="C907" s="10">
        <v>1247.0</v>
      </c>
      <c r="D907" s="10" t="s">
        <v>161</v>
      </c>
      <c r="E907" s="35">
        <v>240.0</v>
      </c>
      <c r="F907" s="10" t="s">
        <v>21</v>
      </c>
      <c r="G907" s="9">
        <v>44418.0</v>
      </c>
      <c r="H907" s="32">
        <f t="shared" si="1"/>
        <v>2</v>
      </c>
      <c r="I907" s="33"/>
      <c r="J907" s="33"/>
      <c r="K907" s="33"/>
      <c r="L907" s="33"/>
      <c r="M907" s="33"/>
      <c r="N907" s="33"/>
      <c r="O907" s="10" t="s">
        <v>69</v>
      </c>
      <c r="P907" s="33"/>
      <c r="Q907" s="33"/>
      <c r="R907" s="33"/>
      <c r="S907" s="33"/>
      <c r="T907" s="33"/>
      <c r="U907" s="33"/>
      <c r="V907" s="33"/>
      <c r="W907" s="33"/>
    </row>
    <row r="908">
      <c r="A908" s="9">
        <v>44838.0</v>
      </c>
      <c r="B908" s="10" t="s">
        <v>69</v>
      </c>
      <c r="C908" s="10">
        <v>2340.0</v>
      </c>
      <c r="D908" s="10" t="s">
        <v>156</v>
      </c>
      <c r="E908" s="35">
        <v>120.0</v>
      </c>
      <c r="F908" s="10" t="s">
        <v>21</v>
      </c>
      <c r="G908" s="9">
        <v>44418.0</v>
      </c>
      <c r="H908" s="32">
        <f t="shared" si="1"/>
        <v>3</v>
      </c>
      <c r="I908" s="33"/>
      <c r="J908" s="33"/>
      <c r="K908" s="33"/>
      <c r="L908" s="33"/>
      <c r="M908" s="33"/>
      <c r="N908" s="33"/>
      <c r="O908" s="10" t="s">
        <v>69</v>
      </c>
      <c r="P908" s="33"/>
      <c r="Q908" s="33"/>
      <c r="R908" s="33"/>
      <c r="S908" s="33"/>
      <c r="T908" s="33"/>
      <c r="U908" s="33"/>
      <c r="V908" s="33"/>
      <c r="W908" s="33"/>
    </row>
    <row r="909">
      <c r="A909" s="9">
        <v>44839.0</v>
      </c>
      <c r="B909" s="10" t="s">
        <v>69</v>
      </c>
      <c r="C909" s="10">
        <v>2440.0</v>
      </c>
      <c r="D909" s="10" t="s">
        <v>150</v>
      </c>
      <c r="E909" s="35">
        <v>230.0</v>
      </c>
      <c r="F909" s="10" t="s">
        <v>21</v>
      </c>
      <c r="G909" s="9">
        <v>44418.0</v>
      </c>
      <c r="H909" s="32">
        <f t="shared" si="1"/>
        <v>4</v>
      </c>
      <c r="I909" s="33"/>
      <c r="J909" s="33"/>
      <c r="K909" s="33"/>
      <c r="L909" s="33"/>
      <c r="M909" s="33"/>
      <c r="N909" s="33"/>
      <c r="O909" s="10" t="s">
        <v>69</v>
      </c>
      <c r="P909" s="33"/>
      <c r="Q909" s="33"/>
      <c r="R909" s="33"/>
      <c r="S909" s="33"/>
      <c r="T909" s="33"/>
      <c r="U909" s="33"/>
      <c r="V909" s="33"/>
      <c r="W909" s="33"/>
    </row>
    <row r="910">
      <c r="A910" s="9">
        <v>44840.0</v>
      </c>
      <c r="B910" s="10" t="s">
        <v>69</v>
      </c>
      <c r="C910" s="10">
        <v>7447.0</v>
      </c>
      <c r="D910" s="10" t="s">
        <v>166</v>
      </c>
      <c r="E910" s="35">
        <v>200.0</v>
      </c>
      <c r="F910" s="10" t="s">
        <v>14</v>
      </c>
      <c r="G910" s="9">
        <v>44418.0</v>
      </c>
      <c r="H910" s="32">
        <f t="shared" si="1"/>
        <v>5</v>
      </c>
      <c r="I910" s="33"/>
      <c r="J910" s="33"/>
      <c r="K910" s="33"/>
      <c r="L910" s="33"/>
      <c r="M910" s="33"/>
      <c r="N910" s="33"/>
      <c r="O910" s="10" t="s">
        <v>69</v>
      </c>
      <c r="P910" s="33"/>
      <c r="Q910" s="33"/>
      <c r="R910" s="33"/>
      <c r="S910" s="33"/>
      <c r="T910" s="33"/>
      <c r="U910" s="33"/>
      <c r="V910" s="33"/>
      <c r="W910" s="33"/>
    </row>
    <row r="911">
      <c r="A911" s="9">
        <v>44841.0</v>
      </c>
      <c r="B911" s="10" t="s">
        <v>69</v>
      </c>
      <c r="C911" s="10">
        <v>1649.0</v>
      </c>
      <c r="D911" s="10" t="s">
        <v>150</v>
      </c>
      <c r="E911" s="35">
        <v>230.0</v>
      </c>
      <c r="F911" s="10" t="s">
        <v>21</v>
      </c>
      <c r="G911" s="9">
        <v>44418.0</v>
      </c>
      <c r="H911" s="32">
        <f t="shared" si="1"/>
        <v>6</v>
      </c>
      <c r="I911" s="33"/>
      <c r="J911" s="33"/>
      <c r="K911" s="33"/>
      <c r="L911" s="33"/>
      <c r="M911" s="33"/>
      <c r="N911" s="33"/>
      <c r="O911" s="10" t="s">
        <v>69</v>
      </c>
      <c r="P911" s="33"/>
      <c r="Q911" s="33"/>
      <c r="R911" s="33"/>
      <c r="S911" s="33"/>
      <c r="T911" s="33"/>
      <c r="U911" s="33"/>
      <c r="V911" s="33"/>
      <c r="W911" s="33"/>
    </row>
    <row r="912">
      <c r="A912" s="9">
        <v>44842.0</v>
      </c>
      <c r="B912" s="10" t="s">
        <v>69</v>
      </c>
      <c r="C912" s="10" t="s">
        <v>148</v>
      </c>
      <c r="D912" s="10" t="s">
        <v>150</v>
      </c>
      <c r="E912" s="35">
        <v>230.0</v>
      </c>
      <c r="F912" s="10" t="s">
        <v>21</v>
      </c>
      <c r="G912" s="9">
        <v>44418.0</v>
      </c>
      <c r="H912" s="32">
        <f t="shared" si="1"/>
        <v>7</v>
      </c>
      <c r="I912" s="33"/>
      <c r="J912" s="33"/>
      <c r="K912" s="33"/>
      <c r="L912" s="33"/>
      <c r="M912" s="33"/>
      <c r="N912" s="33"/>
      <c r="O912" s="10" t="s">
        <v>69</v>
      </c>
      <c r="P912" s="33"/>
      <c r="Q912" s="33"/>
      <c r="R912" s="33"/>
      <c r="S912" s="33"/>
      <c r="T912" s="33"/>
      <c r="U912" s="33"/>
      <c r="V912" s="33"/>
      <c r="W912" s="33"/>
    </row>
    <row r="913">
      <c r="A913" s="9">
        <v>44843.0</v>
      </c>
      <c r="B913" s="10" t="s">
        <v>69</v>
      </c>
      <c r="C913" s="10" t="s">
        <v>75</v>
      </c>
      <c r="D913" s="10" t="s">
        <v>150</v>
      </c>
      <c r="E913" s="35">
        <v>230.0</v>
      </c>
      <c r="F913" s="10" t="s">
        <v>21</v>
      </c>
      <c r="G913" s="9">
        <v>44418.0</v>
      </c>
      <c r="H913" s="32">
        <f t="shared" si="1"/>
        <v>1</v>
      </c>
      <c r="I913" s="33"/>
      <c r="J913" s="33"/>
      <c r="K913" s="33"/>
      <c r="L913" s="33"/>
      <c r="M913" s="33"/>
      <c r="N913" s="33"/>
      <c r="O913" s="10" t="s">
        <v>69</v>
      </c>
      <c r="P913" s="33"/>
      <c r="Q913" s="33"/>
      <c r="R913" s="33"/>
      <c r="S913" s="33"/>
      <c r="T913" s="33"/>
      <c r="U913" s="33"/>
      <c r="V913" s="33"/>
      <c r="W913" s="33"/>
    </row>
    <row r="914">
      <c r="A914" s="9">
        <v>44844.0</v>
      </c>
      <c r="B914" s="10" t="s">
        <v>69</v>
      </c>
      <c r="C914" s="10">
        <v>843.0</v>
      </c>
      <c r="D914" s="10" t="s">
        <v>150</v>
      </c>
      <c r="E914" s="35">
        <v>230.0</v>
      </c>
      <c r="F914" s="10" t="s">
        <v>21</v>
      </c>
      <c r="G914" s="9">
        <v>44418.0</v>
      </c>
      <c r="H914" s="32">
        <f t="shared" si="1"/>
        <v>2</v>
      </c>
      <c r="I914" s="33"/>
      <c r="J914" s="33"/>
      <c r="K914" s="33"/>
      <c r="L914" s="33"/>
      <c r="M914" s="33"/>
      <c r="N914" s="33"/>
      <c r="O914" s="10" t="s">
        <v>69</v>
      </c>
      <c r="P914" s="33"/>
      <c r="Q914" s="33"/>
      <c r="R914" s="33"/>
      <c r="S914" s="33"/>
      <c r="T914" s="33"/>
      <c r="U914" s="33"/>
      <c r="V914" s="33"/>
      <c r="W914" s="33"/>
    </row>
    <row r="915">
      <c r="A915" s="9">
        <v>44845.0</v>
      </c>
      <c r="B915" s="10" t="s">
        <v>69</v>
      </c>
      <c r="C915" s="10" t="s">
        <v>196</v>
      </c>
      <c r="D915" s="10" t="s">
        <v>153</v>
      </c>
      <c r="E915" s="35">
        <v>220.0</v>
      </c>
      <c r="F915" s="10" t="s">
        <v>12</v>
      </c>
      <c r="G915" s="9">
        <v>44418.0</v>
      </c>
      <c r="H915" s="32">
        <f t="shared" si="1"/>
        <v>3</v>
      </c>
      <c r="I915" s="33"/>
      <c r="J915" s="33"/>
      <c r="K915" s="33"/>
      <c r="L915" s="33"/>
      <c r="M915" s="33"/>
      <c r="N915" s="33"/>
      <c r="O915" s="10" t="s">
        <v>69</v>
      </c>
      <c r="P915" s="33"/>
      <c r="Q915" s="33"/>
      <c r="R915" s="33"/>
      <c r="S915" s="33"/>
      <c r="T915" s="33"/>
      <c r="U915" s="33"/>
      <c r="V915" s="33"/>
      <c r="W915" s="33"/>
    </row>
    <row r="916">
      <c r="A916" s="9">
        <v>44846.0</v>
      </c>
      <c r="B916" s="10" t="s">
        <v>69</v>
      </c>
      <c r="C916" s="10" t="s">
        <v>76</v>
      </c>
      <c r="D916" s="10" t="s">
        <v>152</v>
      </c>
      <c r="E916" s="35">
        <v>250.0</v>
      </c>
      <c r="F916" s="10" t="s">
        <v>21</v>
      </c>
      <c r="G916" s="9">
        <v>44418.0</v>
      </c>
      <c r="H916" s="32">
        <f t="shared" si="1"/>
        <v>4</v>
      </c>
      <c r="I916" s="33"/>
      <c r="J916" s="33"/>
      <c r="K916" s="33"/>
      <c r="L916" s="33"/>
      <c r="M916" s="33"/>
      <c r="N916" s="33"/>
      <c r="O916" s="10" t="s">
        <v>69</v>
      </c>
      <c r="P916" s="33"/>
      <c r="Q916" s="33"/>
      <c r="R916" s="33"/>
      <c r="S916" s="33"/>
      <c r="T916" s="33"/>
      <c r="U916" s="33"/>
      <c r="V916" s="33"/>
      <c r="W916" s="33"/>
    </row>
    <row r="917">
      <c r="A917" s="9">
        <v>44847.0</v>
      </c>
      <c r="B917" s="10" t="s">
        <v>69</v>
      </c>
      <c r="C917" s="10" t="s">
        <v>81</v>
      </c>
      <c r="D917" s="10" t="s">
        <v>153</v>
      </c>
      <c r="E917" s="35">
        <v>220.0</v>
      </c>
      <c r="F917" s="10" t="s">
        <v>12</v>
      </c>
      <c r="G917" s="9">
        <v>44418.0</v>
      </c>
      <c r="H917" s="32">
        <f t="shared" si="1"/>
        <v>5</v>
      </c>
      <c r="I917" s="33"/>
      <c r="J917" s="33"/>
      <c r="K917" s="33"/>
      <c r="L917" s="33"/>
      <c r="M917" s="33"/>
      <c r="N917" s="33"/>
      <c r="O917" s="10" t="s">
        <v>69</v>
      </c>
      <c r="P917" s="33"/>
      <c r="Q917" s="33"/>
      <c r="R917" s="33"/>
      <c r="S917" s="33"/>
      <c r="T917" s="33"/>
      <c r="U917" s="33"/>
      <c r="V917" s="33"/>
      <c r="W917" s="33"/>
    </row>
    <row r="918">
      <c r="A918" s="9">
        <v>44417.0</v>
      </c>
      <c r="B918" s="10" t="s">
        <v>69</v>
      </c>
      <c r="C918" s="10" t="s">
        <v>82</v>
      </c>
      <c r="D918" s="10" t="s">
        <v>152</v>
      </c>
      <c r="E918" s="35">
        <v>250.0</v>
      </c>
      <c r="F918" s="10" t="s">
        <v>21</v>
      </c>
      <c r="G918" s="9">
        <v>44418.0</v>
      </c>
      <c r="H918" s="32">
        <f t="shared" si="1"/>
        <v>2</v>
      </c>
      <c r="I918" s="33"/>
      <c r="J918" s="33"/>
      <c r="K918" s="33"/>
      <c r="L918" s="33"/>
      <c r="M918" s="33"/>
      <c r="N918" s="33"/>
      <c r="O918" s="10" t="s">
        <v>69</v>
      </c>
      <c r="P918" s="33"/>
      <c r="Q918" s="33"/>
      <c r="R918" s="33"/>
      <c r="S918" s="33"/>
      <c r="T918" s="33"/>
      <c r="U918" s="33"/>
      <c r="V918" s="33"/>
      <c r="W918" s="33"/>
    </row>
    <row r="919">
      <c r="A919" s="9">
        <v>44417.0</v>
      </c>
      <c r="B919" s="10" t="s">
        <v>69</v>
      </c>
      <c r="C919" s="10" t="s">
        <v>83</v>
      </c>
      <c r="D919" s="10" t="s">
        <v>150</v>
      </c>
      <c r="E919" s="35">
        <v>230.0</v>
      </c>
      <c r="F919" s="10" t="s">
        <v>21</v>
      </c>
      <c r="G919" s="9">
        <v>44418.0</v>
      </c>
      <c r="H919" s="32">
        <f t="shared" si="1"/>
        <v>2</v>
      </c>
      <c r="I919" s="33"/>
      <c r="J919" s="33"/>
      <c r="K919" s="33"/>
      <c r="L919" s="33"/>
      <c r="M919" s="33"/>
      <c r="N919" s="33"/>
      <c r="O919" s="10" t="s">
        <v>69</v>
      </c>
      <c r="P919" s="33"/>
      <c r="Q919" s="33"/>
      <c r="R919" s="33"/>
      <c r="S919" s="33"/>
      <c r="T919" s="33"/>
      <c r="U919" s="33"/>
      <c r="V919" s="33"/>
      <c r="W919" s="33"/>
    </row>
    <row r="920">
      <c r="A920" s="9">
        <v>44417.0</v>
      </c>
      <c r="B920" s="10" t="s">
        <v>69</v>
      </c>
      <c r="C920" s="10" t="s">
        <v>84</v>
      </c>
      <c r="D920" s="10" t="s">
        <v>159</v>
      </c>
      <c r="E920" s="35">
        <v>90.0</v>
      </c>
      <c r="F920" s="10" t="s">
        <v>160</v>
      </c>
      <c r="G920" s="9">
        <v>44418.0</v>
      </c>
      <c r="H920" s="32">
        <f t="shared" si="1"/>
        <v>2</v>
      </c>
      <c r="I920" s="33"/>
      <c r="J920" s="33"/>
      <c r="K920" s="33"/>
      <c r="L920" s="33"/>
      <c r="M920" s="33"/>
      <c r="N920" s="33"/>
      <c r="O920" s="10" t="s">
        <v>69</v>
      </c>
      <c r="P920" s="33"/>
      <c r="Q920" s="33"/>
      <c r="R920" s="33"/>
      <c r="S920" s="33"/>
      <c r="T920" s="33"/>
      <c r="U920" s="33"/>
      <c r="V920" s="33"/>
      <c r="W920" s="33"/>
    </row>
    <row r="921">
      <c r="A921" s="9">
        <v>44417.0</v>
      </c>
      <c r="B921" s="10" t="s">
        <v>69</v>
      </c>
      <c r="C921" s="10" t="s">
        <v>85</v>
      </c>
      <c r="D921" s="10" t="s">
        <v>158</v>
      </c>
      <c r="E921" s="35">
        <v>200.0</v>
      </c>
      <c r="F921" s="10" t="s">
        <v>14</v>
      </c>
      <c r="G921" s="9">
        <v>44418.0</v>
      </c>
      <c r="H921" s="32">
        <f t="shared" si="1"/>
        <v>2</v>
      </c>
      <c r="I921" s="33"/>
      <c r="J921" s="33"/>
      <c r="K921" s="33"/>
      <c r="L921" s="33"/>
      <c r="M921" s="33"/>
      <c r="N921" s="33"/>
      <c r="O921" s="10" t="s">
        <v>69</v>
      </c>
      <c r="P921" s="33"/>
      <c r="Q921" s="33"/>
      <c r="R921" s="33"/>
      <c r="S921" s="33"/>
      <c r="T921" s="33"/>
      <c r="U921" s="33"/>
      <c r="V921" s="33"/>
      <c r="W921" s="33"/>
    </row>
    <row r="922">
      <c r="A922" s="9">
        <v>44417.0</v>
      </c>
      <c r="B922" s="10" t="s">
        <v>69</v>
      </c>
      <c r="C922" s="10" t="s">
        <v>86</v>
      </c>
      <c r="D922" s="10" t="s">
        <v>158</v>
      </c>
      <c r="E922" s="35">
        <v>200.0</v>
      </c>
      <c r="F922" s="10" t="s">
        <v>14</v>
      </c>
      <c r="G922" s="9">
        <v>44418.0</v>
      </c>
      <c r="H922" s="32">
        <f t="shared" si="1"/>
        <v>2</v>
      </c>
      <c r="I922" s="33"/>
      <c r="J922" s="33"/>
      <c r="K922" s="33"/>
      <c r="L922" s="33"/>
      <c r="M922" s="33"/>
      <c r="N922" s="33"/>
      <c r="O922" s="10" t="s">
        <v>69</v>
      </c>
      <c r="P922" s="33"/>
      <c r="Q922" s="33"/>
      <c r="R922" s="33"/>
      <c r="S922" s="33"/>
      <c r="T922" s="33"/>
      <c r="U922" s="33"/>
      <c r="V922" s="33"/>
      <c r="W922" s="33"/>
    </row>
    <row r="923">
      <c r="A923" s="9">
        <v>44417.0</v>
      </c>
      <c r="B923" s="10" t="s">
        <v>69</v>
      </c>
      <c r="C923" s="10" t="s">
        <v>87</v>
      </c>
      <c r="D923" s="10" t="s">
        <v>158</v>
      </c>
      <c r="E923" s="35">
        <v>200.0</v>
      </c>
      <c r="F923" s="10" t="s">
        <v>14</v>
      </c>
      <c r="G923" s="9">
        <v>44418.0</v>
      </c>
      <c r="H923" s="32">
        <f t="shared" si="1"/>
        <v>2</v>
      </c>
      <c r="I923" s="33"/>
      <c r="J923" s="33"/>
      <c r="K923" s="33"/>
      <c r="L923" s="33"/>
      <c r="M923" s="33"/>
      <c r="N923" s="33"/>
      <c r="O923" s="10" t="s">
        <v>69</v>
      </c>
      <c r="P923" s="33"/>
      <c r="Q923" s="33"/>
      <c r="R923" s="33"/>
      <c r="S923" s="33"/>
      <c r="T923" s="33"/>
      <c r="U923" s="33"/>
      <c r="V923" s="33"/>
      <c r="W923" s="33"/>
    </row>
    <row r="924">
      <c r="A924" s="9">
        <v>44417.0</v>
      </c>
      <c r="B924" s="10" t="s">
        <v>69</v>
      </c>
      <c r="C924" s="10" t="s">
        <v>89</v>
      </c>
      <c r="D924" s="10" t="s">
        <v>156</v>
      </c>
      <c r="E924" s="35">
        <v>120.0</v>
      </c>
      <c r="F924" s="10" t="s">
        <v>21</v>
      </c>
      <c r="G924" s="9">
        <v>44418.0</v>
      </c>
      <c r="H924" s="32">
        <f t="shared" si="1"/>
        <v>2</v>
      </c>
      <c r="I924" s="33"/>
      <c r="J924" s="33"/>
      <c r="K924" s="33"/>
      <c r="L924" s="33"/>
      <c r="M924" s="33"/>
      <c r="N924" s="33"/>
      <c r="O924" s="10" t="s">
        <v>69</v>
      </c>
      <c r="P924" s="33"/>
      <c r="Q924" s="33"/>
      <c r="R924" s="33"/>
      <c r="S924" s="33"/>
      <c r="T924" s="33"/>
      <c r="U924" s="33"/>
      <c r="V924" s="33"/>
      <c r="W924" s="33"/>
    </row>
    <row r="925">
      <c r="A925" s="9">
        <v>44417.0</v>
      </c>
      <c r="B925" s="10" t="s">
        <v>69</v>
      </c>
      <c r="C925" s="10" t="s">
        <v>91</v>
      </c>
      <c r="D925" s="10" t="s">
        <v>155</v>
      </c>
      <c r="E925" s="35">
        <v>220.0</v>
      </c>
      <c r="F925" s="10" t="s">
        <v>18</v>
      </c>
      <c r="G925" s="9">
        <v>44418.0</v>
      </c>
      <c r="H925" s="32">
        <f t="shared" si="1"/>
        <v>2</v>
      </c>
      <c r="I925" s="33"/>
      <c r="J925" s="33"/>
      <c r="K925" s="33"/>
      <c r="L925" s="33"/>
      <c r="M925" s="33"/>
      <c r="N925" s="33"/>
      <c r="O925" s="10" t="s">
        <v>69</v>
      </c>
      <c r="P925" s="33"/>
      <c r="Q925" s="33"/>
      <c r="R925" s="33"/>
      <c r="S925" s="33"/>
      <c r="T925" s="33"/>
      <c r="U925" s="33"/>
      <c r="V925" s="33"/>
      <c r="W925" s="33"/>
    </row>
    <row r="926">
      <c r="A926" s="9">
        <v>44420.0</v>
      </c>
      <c r="B926" s="10" t="s">
        <v>9</v>
      </c>
      <c r="C926" s="10" t="s">
        <v>276</v>
      </c>
      <c r="D926" s="10" t="s">
        <v>277</v>
      </c>
      <c r="E926" s="35">
        <v>350.0</v>
      </c>
      <c r="F926" s="10" t="s">
        <v>14</v>
      </c>
      <c r="G926" s="9">
        <v>44421.0</v>
      </c>
      <c r="H926" s="32">
        <f t="shared" si="1"/>
        <v>5</v>
      </c>
      <c r="I926" s="33"/>
      <c r="J926" s="33"/>
      <c r="K926" s="33"/>
      <c r="L926" s="33"/>
      <c r="M926" s="33"/>
      <c r="N926" s="33"/>
      <c r="O926" s="10" t="s">
        <v>9</v>
      </c>
      <c r="P926" s="33"/>
      <c r="Q926" s="33"/>
      <c r="R926" s="33"/>
      <c r="S926" s="33"/>
      <c r="T926" s="33"/>
      <c r="U926" s="33"/>
      <c r="V926" s="33"/>
      <c r="W926" s="33"/>
    </row>
    <row r="927">
      <c r="A927" s="9">
        <v>44420.0</v>
      </c>
      <c r="B927" s="10" t="s">
        <v>9</v>
      </c>
      <c r="C927" s="10" t="s">
        <v>231</v>
      </c>
      <c r="D927" s="10" t="s">
        <v>278</v>
      </c>
      <c r="E927" s="35">
        <v>130.0</v>
      </c>
      <c r="F927" s="10" t="s">
        <v>21</v>
      </c>
      <c r="G927" s="9">
        <v>44421.0</v>
      </c>
      <c r="H927" s="32">
        <f t="shared" si="1"/>
        <v>5</v>
      </c>
      <c r="I927" s="33"/>
      <c r="J927" s="33"/>
      <c r="K927" s="33"/>
      <c r="L927" s="33"/>
      <c r="M927" s="33"/>
      <c r="N927" s="33"/>
      <c r="O927" s="10" t="s">
        <v>9</v>
      </c>
      <c r="P927" s="33"/>
      <c r="Q927" s="33"/>
      <c r="R927" s="33"/>
      <c r="S927" s="33"/>
      <c r="T927" s="33"/>
      <c r="U927" s="33"/>
      <c r="V927" s="33"/>
      <c r="W927" s="33"/>
    </row>
    <row r="928">
      <c r="A928" s="9">
        <v>44420.0</v>
      </c>
      <c r="B928" s="10" t="s">
        <v>9</v>
      </c>
      <c r="C928" s="16">
        <v>4.0E47</v>
      </c>
      <c r="D928" s="10" t="s">
        <v>279</v>
      </c>
      <c r="E928" s="35">
        <v>170.0</v>
      </c>
      <c r="F928" s="10" t="s">
        <v>12</v>
      </c>
      <c r="G928" s="9">
        <v>44421.0</v>
      </c>
      <c r="H928" s="32">
        <f t="shared" si="1"/>
        <v>5</v>
      </c>
      <c r="I928" s="33"/>
      <c r="J928" s="33"/>
      <c r="K928" s="33"/>
      <c r="L928" s="33"/>
      <c r="M928" s="33"/>
      <c r="N928" s="33"/>
      <c r="O928" s="10" t="s">
        <v>9</v>
      </c>
      <c r="P928" s="33"/>
      <c r="Q928" s="33"/>
      <c r="R928" s="33"/>
      <c r="S928" s="33"/>
      <c r="T928" s="33"/>
      <c r="U928" s="33"/>
      <c r="V928" s="33"/>
      <c r="W928" s="33"/>
    </row>
    <row r="929">
      <c r="A929" s="9">
        <v>44420.0</v>
      </c>
      <c r="B929" s="10" t="s">
        <v>9</v>
      </c>
      <c r="C929" s="16">
        <v>4.0E47</v>
      </c>
      <c r="D929" s="10" t="s">
        <v>280</v>
      </c>
      <c r="E929" s="35">
        <v>280.0</v>
      </c>
      <c r="F929" s="10" t="s">
        <v>18</v>
      </c>
      <c r="G929" s="9">
        <v>44421.0</v>
      </c>
      <c r="H929" s="32">
        <f t="shared" si="1"/>
        <v>5</v>
      </c>
      <c r="I929" s="33"/>
      <c r="J929" s="33"/>
      <c r="K929" s="33"/>
      <c r="L929" s="33"/>
      <c r="M929" s="33"/>
      <c r="N929" s="33"/>
      <c r="O929" s="10" t="s">
        <v>9</v>
      </c>
      <c r="P929" s="33"/>
      <c r="Q929" s="33"/>
      <c r="R929" s="33"/>
      <c r="S929" s="33"/>
      <c r="T929" s="33"/>
      <c r="U929" s="33"/>
      <c r="V929" s="33"/>
      <c r="W929" s="33"/>
    </row>
    <row r="930">
      <c r="A930" s="9">
        <v>44420.0</v>
      </c>
      <c r="B930" s="10" t="s">
        <v>9</v>
      </c>
      <c r="C930" s="10" t="s">
        <v>197</v>
      </c>
      <c r="D930" s="10" t="s">
        <v>280</v>
      </c>
      <c r="E930" s="35">
        <v>280.0</v>
      </c>
      <c r="F930" s="10" t="s">
        <v>18</v>
      </c>
      <c r="G930" s="9">
        <v>44421.0</v>
      </c>
      <c r="H930" s="32">
        <f t="shared" si="1"/>
        <v>5</v>
      </c>
      <c r="I930" s="33"/>
      <c r="J930" s="33"/>
      <c r="K930" s="33"/>
      <c r="L930" s="33"/>
      <c r="M930" s="33"/>
      <c r="N930" s="33"/>
      <c r="O930" s="10" t="s">
        <v>9</v>
      </c>
      <c r="P930" s="33"/>
      <c r="Q930" s="33"/>
      <c r="R930" s="33"/>
      <c r="S930" s="33"/>
      <c r="T930" s="33"/>
      <c r="U930" s="33"/>
      <c r="V930" s="33"/>
      <c r="W930" s="33"/>
    </row>
    <row r="931">
      <c r="A931" s="9">
        <v>44420.0</v>
      </c>
      <c r="B931" s="10" t="s">
        <v>9</v>
      </c>
      <c r="C931" s="10" t="s">
        <v>281</v>
      </c>
      <c r="D931" s="10" t="s">
        <v>277</v>
      </c>
      <c r="E931" s="35">
        <v>350.0</v>
      </c>
      <c r="F931" s="10" t="s">
        <v>14</v>
      </c>
      <c r="G931" s="9">
        <v>44421.0</v>
      </c>
      <c r="H931" s="32">
        <f t="shared" si="1"/>
        <v>5</v>
      </c>
      <c r="I931" s="33"/>
      <c r="J931" s="33"/>
      <c r="K931" s="33"/>
      <c r="L931" s="33"/>
      <c r="M931" s="33"/>
      <c r="N931" s="33"/>
      <c r="O931" s="10" t="s">
        <v>9</v>
      </c>
      <c r="P931" s="33"/>
      <c r="Q931" s="33"/>
      <c r="R931" s="33"/>
      <c r="S931" s="33"/>
      <c r="T931" s="33"/>
      <c r="U931" s="33"/>
      <c r="V931" s="33"/>
      <c r="W931" s="33"/>
    </row>
    <row r="932">
      <c r="A932" s="9">
        <v>44420.0</v>
      </c>
      <c r="B932" s="10" t="s">
        <v>9</v>
      </c>
      <c r="C932" s="10" t="s">
        <v>268</v>
      </c>
      <c r="D932" s="10" t="s">
        <v>282</v>
      </c>
      <c r="E932" s="35">
        <v>200.0</v>
      </c>
      <c r="F932" s="10" t="s">
        <v>14</v>
      </c>
      <c r="G932" s="9">
        <v>44421.0</v>
      </c>
      <c r="H932" s="32">
        <f t="shared" si="1"/>
        <v>5</v>
      </c>
      <c r="I932" s="33"/>
      <c r="J932" s="33"/>
      <c r="K932" s="33"/>
      <c r="L932" s="33"/>
      <c r="M932" s="33"/>
      <c r="N932" s="33"/>
      <c r="O932" s="10" t="s">
        <v>9</v>
      </c>
      <c r="P932" s="33"/>
      <c r="Q932" s="33"/>
      <c r="R932" s="33"/>
      <c r="S932" s="33"/>
      <c r="T932" s="33"/>
      <c r="U932" s="33"/>
      <c r="V932" s="33"/>
      <c r="W932" s="33"/>
    </row>
    <row r="933">
      <c r="A933" s="9">
        <v>44420.0</v>
      </c>
      <c r="B933" s="10" t="s">
        <v>9</v>
      </c>
      <c r="C933" s="10" t="s">
        <v>283</v>
      </c>
      <c r="D933" s="10" t="s">
        <v>284</v>
      </c>
      <c r="E933" s="35">
        <v>140.0</v>
      </c>
      <c r="F933" s="10" t="s">
        <v>12</v>
      </c>
      <c r="G933" s="9">
        <v>44421.0</v>
      </c>
      <c r="H933" s="32">
        <f t="shared" si="1"/>
        <v>5</v>
      </c>
      <c r="I933" s="33"/>
      <c r="J933" s="33"/>
      <c r="K933" s="33"/>
      <c r="L933" s="33"/>
      <c r="M933" s="33"/>
      <c r="N933" s="33"/>
      <c r="O933" s="10" t="s">
        <v>9</v>
      </c>
      <c r="P933" s="33"/>
      <c r="Q933" s="33"/>
      <c r="R933" s="33"/>
      <c r="S933" s="33"/>
      <c r="T933" s="33"/>
      <c r="U933" s="33"/>
      <c r="V933" s="33"/>
      <c r="W933" s="33"/>
    </row>
    <row r="934">
      <c r="A934" s="9">
        <v>44420.0</v>
      </c>
      <c r="B934" s="10" t="s">
        <v>23</v>
      </c>
      <c r="C934" s="10" t="s">
        <v>198</v>
      </c>
      <c r="D934" s="10" t="s">
        <v>284</v>
      </c>
      <c r="E934" s="35">
        <v>140.0</v>
      </c>
      <c r="F934" s="10" t="s">
        <v>12</v>
      </c>
      <c r="G934" s="9">
        <v>44421.0</v>
      </c>
      <c r="H934" s="32">
        <f t="shared" si="1"/>
        <v>5</v>
      </c>
      <c r="I934" s="33"/>
      <c r="J934" s="33"/>
      <c r="K934" s="33"/>
      <c r="L934" s="33"/>
      <c r="M934" s="33"/>
      <c r="N934" s="33"/>
      <c r="O934" s="10" t="s">
        <v>23</v>
      </c>
      <c r="P934" s="33"/>
      <c r="Q934" s="33"/>
      <c r="R934" s="33"/>
      <c r="S934" s="33"/>
      <c r="T934" s="33"/>
      <c r="U934" s="33"/>
      <c r="V934" s="33"/>
      <c r="W934" s="33"/>
    </row>
    <row r="935">
      <c r="A935" s="9">
        <v>44420.0</v>
      </c>
      <c r="B935" s="10" t="s">
        <v>23</v>
      </c>
      <c r="C935" s="10" t="s">
        <v>199</v>
      </c>
      <c r="D935" s="10" t="s">
        <v>280</v>
      </c>
      <c r="E935" s="35">
        <v>280.0</v>
      </c>
      <c r="F935" s="10" t="s">
        <v>18</v>
      </c>
      <c r="G935" s="9">
        <v>44421.0</v>
      </c>
      <c r="H935" s="32">
        <f t="shared" si="1"/>
        <v>5</v>
      </c>
      <c r="I935" s="33"/>
      <c r="J935" s="33"/>
      <c r="K935" s="33"/>
      <c r="L935" s="33"/>
      <c r="M935" s="33"/>
      <c r="N935" s="33"/>
      <c r="O935" s="10" t="s">
        <v>23</v>
      </c>
      <c r="P935" s="33"/>
      <c r="Q935" s="33"/>
      <c r="R935" s="33"/>
      <c r="S935" s="33"/>
      <c r="T935" s="33"/>
      <c r="U935" s="33"/>
      <c r="V935" s="33"/>
      <c r="W935" s="33"/>
    </row>
    <row r="936">
      <c r="A936" s="9">
        <v>44420.0</v>
      </c>
      <c r="B936" s="10" t="s">
        <v>23</v>
      </c>
      <c r="C936" s="10" t="s">
        <v>24</v>
      </c>
      <c r="D936" s="10" t="s">
        <v>285</v>
      </c>
      <c r="E936" s="35">
        <v>270.0</v>
      </c>
      <c r="F936" s="10" t="s">
        <v>18</v>
      </c>
      <c r="G936" s="9">
        <v>44421.0</v>
      </c>
      <c r="H936" s="32">
        <f t="shared" si="1"/>
        <v>5</v>
      </c>
      <c r="I936" s="33"/>
      <c r="J936" s="33"/>
      <c r="K936" s="33"/>
      <c r="L936" s="33"/>
      <c r="M936" s="33"/>
      <c r="N936" s="33"/>
      <c r="O936" s="10" t="s">
        <v>23</v>
      </c>
      <c r="P936" s="33"/>
      <c r="Q936" s="33"/>
      <c r="R936" s="33"/>
      <c r="S936" s="33"/>
      <c r="T936" s="33"/>
      <c r="U936" s="33"/>
      <c r="V936" s="33"/>
      <c r="W936" s="33"/>
    </row>
    <row r="937">
      <c r="A937" s="9">
        <v>44420.0</v>
      </c>
      <c r="B937" s="10" t="s">
        <v>23</v>
      </c>
      <c r="C937" s="10" t="s">
        <v>200</v>
      </c>
      <c r="D937" s="10" t="s">
        <v>278</v>
      </c>
      <c r="E937" s="35">
        <v>130.0</v>
      </c>
      <c r="F937" s="10" t="s">
        <v>21</v>
      </c>
      <c r="G937" s="9">
        <v>44421.0</v>
      </c>
      <c r="H937" s="32">
        <f t="shared" si="1"/>
        <v>5</v>
      </c>
      <c r="I937" s="33"/>
      <c r="J937" s="33"/>
      <c r="K937" s="33"/>
      <c r="L937" s="33"/>
      <c r="M937" s="33"/>
      <c r="N937" s="33"/>
      <c r="O937" s="10" t="s">
        <v>23</v>
      </c>
      <c r="P937" s="33"/>
      <c r="Q937" s="33"/>
      <c r="R937" s="33"/>
      <c r="S937" s="33"/>
      <c r="T937" s="33"/>
      <c r="U937" s="33"/>
      <c r="V937" s="33"/>
      <c r="W937" s="33"/>
    </row>
    <row r="938">
      <c r="A938" s="9">
        <v>44420.0</v>
      </c>
      <c r="B938" s="10" t="s">
        <v>23</v>
      </c>
      <c r="C938" s="10" t="s">
        <v>29</v>
      </c>
      <c r="D938" s="10" t="s">
        <v>286</v>
      </c>
      <c r="E938" s="35">
        <v>130.0</v>
      </c>
      <c r="F938" s="10" t="s">
        <v>31</v>
      </c>
      <c r="G938" s="9">
        <v>44421.0</v>
      </c>
      <c r="H938" s="32">
        <f t="shared" si="1"/>
        <v>5</v>
      </c>
      <c r="I938" s="33"/>
      <c r="J938" s="33"/>
      <c r="K938" s="33"/>
      <c r="L938" s="33"/>
      <c r="M938" s="33"/>
      <c r="N938" s="33"/>
      <c r="O938" s="10" t="s">
        <v>23</v>
      </c>
      <c r="P938" s="33"/>
      <c r="Q938" s="33"/>
      <c r="R938" s="33"/>
      <c r="S938" s="33"/>
      <c r="T938" s="33"/>
      <c r="U938" s="33"/>
      <c r="V938" s="33"/>
      <c r="W938" s="33"/>
    </row>
    <row r="939">
      <c r="A939" s="9">
        <v>44420.0</v>
      </c>
      <c r="B939" s="10" t="s">
        <v>23</v>
      </c>
      <c r="C939" s="16">
        <v>7.0E45</v>
      </c>
      <c r="D939" s="10" t="s">
        <v>287</v>
      </c>
      <c r="E939" s="35">
        <v>110.0</v>
      </c>
      <c r="F939" s="10" t="s">
        <v>31</v>
      </c>
      <c r="G939" s="9">
        <v>44421.0</v>
      </c>
      <c r="H939" s="32">
        <f t="shared" si="1"/>
        <v>5</v>
      </c>
      <c r="I939" s="33"/>
      <c r="J939" s="33"/>
      <c r="K939" s="33"/>
      <c r="L939" s="33"/>
      <c r="M939" s="33"/>
      <c r="N939" s="33"/>
      <c r="O939" s="10" t="s">
        <v>23</v>
      </c>
      <c r="P939" s="33"/>
      <c r="Q939" s="33"/>
      <c r="R939" s="33"/>
      <c r="S939" s="33"/>
      <c r="T939" s="33"/>
      <c r="U939" s="33"/>
      <c r="V939" s="33"/>
      <c r="W939" s="33"/>
    </row>
    <row r="940">
      <c r="A940" s="9">
        <v>44420.0</v>
      </c>
      <c r="B940" s="10" t="s">
        <v>23</v>
      </c>
      <c r="C940" s="10">
        <v>244.0</v>
      </c>
      <c r="D940" s="10" t="s">
        <v>279</v>
      </c>
      <c r="E940" s="35">
        <v>170.0</v>
      </c>
      <c r="F940" s="10" t="s">
        <v>12</v>
      </c>
      <c r="G940" s="9">
        <v>44421.0</v>
      </c>
      <c r="H940" s="32">
        <f t="shared" si="1"/>
        <v>5</v>
      </c>
      <c r="I940" s="33"/>
      <c r="J940" s="33"/>
      <c r="K940" s="33"/>
      <c r="L940" s="33"/>
      <c r="M940" s="33"/>
      <c r="N940" s="33"/>
      <c r="O940" s="10" t="s">
        <v>23</v>
      </c>
      <c r="P940" s="33"/>
      <c r="Q940" s="33"/>
      <c r="R940" s="33"/>
      <c r="S940" s="33"/>
      <c r="T940" s="33"/>
      <c r="U940" s="33"/>
      <c r="V940" s="33"/>
      <c r="W940" s="33"/>
    </row>
    <row r="941">
      <c r="A941" s="9">
        <v>44420.0</v>
      </c>
      <c r="B941" s="10" t="s">
        <v>23</v>
      </c>
      <c r="C941" s="10" t="s">
        <v>32</v>
      </c>
      <c r="D941" s="10" t="s">
        <v>284</v>
      </c>
      <c r="E941" s="35">
        <v>140.0</v>
      </c>
      <c r="F941" s="10" t="s">
        <v>12</v>
      </c>
      <c r="G941" s="9">
        <v>44421.0</v>
      </c>
      <c r="H941" s="32">
        <f t="shared" si="1"/>
        <v>5</v>
      </c>
      <c r="I941" s="33"/>
      <c r="J941" s="33"/>
      <c r="K941" s="33"/>
      <c r="L941" s="33"/>
      <c r="M941" s="33"/>
      <c r="N941" s="33"/>
      <c r="O941" s="10" t="s">
        <v>23</v>
      </c>
      <c r="P941" s="33"/>
      <c r="Q941" s="33"/>
      <c r="R941" s="33"/>
      <c r="S941" s="33"/>
      <c r="T941" s="33"/>
      <c r="U941" s="33"/>
      <c r="V941" s="33"/>
      <c r="W941" s="33"/>
    </row>
    <row r="942">
      <c r="A942" s="9">
        <v>44420.0</v>
      </c>
      <c r="B942" s="10" t="s">
        <v>23</v>
      </c>
      <c r="C942" s="10" t="s">
        <v>33</v>
      </c>
      <c r="D942" s="10" t="s">
        <v>285</v>
      </c>
      <c r="E942" s="35">
        <v>270.0</v>
      </c>
      <c r="F942" s="10" t="s">
        <v>18</v>
      </c>
      <c r="G942" s="9">
        <v>44421.0</v>
      </c>
      <c r="H942" s="32">
        <f t="shared" si="1"/>
        <v>5</v>
      </c>
      <c r="I942" s="33"/>
      <c r="J942" s="33"/>
      <c r="K942" s="33"/>
      <c r="L942" s="33"/>
      <c r="M942" s="33"/>
      <c r="N942" s="33"/>
      <c r="O942" s="10" t="s">
        <v>23</v>
      </c>
      <c r="P942" s="33"/>
      <c r="Q942" s="33"/>
      <c r="R942" s="33"/>
      <c r="S942" s="33"/>
      <c r="T942" s="33"/>
      <c r="U942" s="33"/>
      <c r="V942" s="33"/>
      <c r="W942" s="33"/>
    </row>
    <row r="943">
      <c r="A943" s="9">
        <v>44420.0</v>
      </c>
      <c r="B943" s="10" t="s">
        <v>23</v>
      </c>
      <c r="C943" s="10">
        <v>1041.0</v>
      </c>
      <c r="D943" s="10" t="s">
        <v>280</v>
      </c>
      <c r="E943" s="35">
        <v>280.0</v>
      </c>
      <c r="F943" s="10" t="s">
        <v>18</v>
      </c>
      <c r="G943" s="9">
        <v>44421.0</v>
      </c>
      <c r="H943" s="32">
        <f t="shared" si="1"/>
        <v>5</v>
      </c>
      <c r="I943" s="33"/>
      <c r="J943" s="33"/>
      <c r="K943" s="33"/>
      <c r="L943" s="33"/>
      <c r="M943" s="33"/>
      <c r="N943" s="33"/>
      <c r="O943" s="10" t="s">
        <v>23</v>
      </c>
      <c r="P943" s="33"/>
      <c r="Q943" s="33"/>
      <c r="R943" s="33"/>
      <c r="S943" s="33"/>
      <c r="T943" s="33"/>
      <c r="U943" s="33"/>
      <c r="V943" s="33"/>
      <c r="W943" s="33"/>
    </row>
    <row r="944">
      <c r="A944" s="9">
        <v>44420.0</v>
      </c>
      <c r="B944" s="10" t="s">
        <v>23</v>
      </c>
      <c r="C944" s="10">
        <v>2440.0</v>
      </c>
      <c r="D944" s="10" t="s">
        <v>277</v>
      </c>
      <c r="E944" s="35">
        <v>350.0</v>
      </c>
      <c r="F944" s="10" t="s">
        <v>14</v>
      </c>
      <c r="G944" s="9">
        <v>44421.0</v>
      </c>
      <c r="H944" s="32">
        <f t="shared" si="1"/>
        <v>5</v>
      </c>
      <c r="I944" s="33"/>
      <c r="J944" s="33"/>
      <c r="K944" s="33"/>
      <c r="L944" s="33"/>
      <c r="M944" s="33"/>
      <c r="N944" s="33"/>
      <c r="O944" s="10" t="s">
        <v>23</v>
      </c>
      <c r="P944" s="33"/>
      <c r="Q944" s="33"/>
      <c r="R944" s="33"/>
      <c r="S944" s="33"/>
      <c r="T944" s="33"/>
      <c r="U944" s="33"/>
      <c r="V944" s="33"/>
      <c r="W944" s="33"/>
    </row>
    <row r="945">
      <c r="A945" s="9">
        <v>44420.0</v>
      </c>
      <c r="B945" s="10" t="s">
        <v>23</v>
      </c>
      <c r="C945" s="10">
        <v>2841.0</v>
      </c>
      <c r="D945" s="10" t="s">
        <v>288</v>
      </c>
      <c r="E945" s="35">
        <v>280.0</v>
      </c>
      <c r="F945" s="10" t="s">
        <v>14</v>
      </c>
      <c r="G945" s="9">
        <v>44421.0</v>
      </c>
      <c r="H945" s="32">
        <f t="shared" si="1"/>
        <v>5</v>
      </c>
      <c r="I945" s="33"/>
      <c r="J945" s="33"/>
      <c r="K945" s="33"/>
      <c r="L945" s="33"/>
      <c r="M945" s="33"/>
      <c r="N945" s="33"/>
      <c r="O945" s="10" t="s">
        <v>23</v>
      </c>
      <c r="P945" s="33"/>
      <c r="Q945" s="33"/>
      <c r="R945" s="33"/>
      <c r="S945" s="33"/>
      <c r="T945" s="33"/>
      <c r="U945" s="33"/>
      <c r="V945" s="33"/>
      <c r="W945" s="33"/>
    </row>
    <row r="946">
      <c r="A946" s="9">
        <v>44420.0</v>
      </c>
      <c r="B946" s="10" t="s">
        <v>23</v>
      </c>
      <c r="C946" s="10">
        <v>6245.0</v>
      </c>
      <c r="D946" s="10" t="s">
        <v>285</v>
      </c>
      <c r="E946" s="35">
        <v>270.0</v>
      </c>
      <c r="F946" s="10" t="s">
        <v>18</v>
      </c>
      <c r="G946" s="9">
        <v>44421.0</v>
      </c>
      <c r="H946" s="32">
        <f t="shared" si="1"/>
        <v>5</v>
      </c>
      <c r="I946" s="33"/>
      <c r="J946" s="33"/>
      <c r="K946" s="33"/>
      <c r="L946" s="33"/>
      <c r="M946" s="33"/>
      <c r="N946" s="33"/>
      <c r="O946" s="10" t="s">
        <v>23</v>
      </c>
      <c r="P946" s="33"/>
      <c r="Q946" s="33"/>
      <c r="R946" s="33"/>
      <c r="S946" s="33"/>
      <c r="T946" s="33"/>
      <c r="U946" s="33"/>
      <c r="V946" s="33"/>
      <c r="W946" s="33"/>
    </row>
    <row r="947">
      <c r="A947" s="9">
        <v>44420.0</v>
      </c>
      <c r="B947" s="10" t="s">
        <v>23</v>
      </c>
      <c r="C947" s="10" t="s">
        <v>95</v>
      </c>
      <c r="D947" s="10" t="s">
        <v>277</v>
      </c>
      <c r="E947" s="35">
        <v>350.0</v>
      </c>
      <c r="F947" s="10" t="s">
        <v>14</v>
      </c>
      <c r="G947" s="9">
        <v>44421.0</v>
      </c>
      <c r="H947" s="32">
        <f t="shared" si="1"/>
        <v>5</v>
      </c>
      <c r="I947" s="33"/>
      <c r="J947" s="33"/>
      <c r="K947" s="33"/>
      <c r="L947" s="33"/>
      <c r="M947" s="33"/>
      <c r="N947" s="33"/>
      <c r="O947" s="10" t="s">
        <v>23</v>
      </c>
      <c r="P947" s="33"/>
      <c r="Q947" s="33"/>
      <c r="R947" s="33"/>
      <c r="S947" s="33"/>
      <c r="T947" s="33"/>
      <c r="U947" s="33"/>
      <c r="V947" s="33"/>
      <c r="W947" s="33"/>
    </row>
    <row r="948">
      <c r="A948" s="9">
        <v>44420.0</v>
      </c>
      <c r="B948" s="10" t="s">
        <v>23</v>
      </c>
      <c r="C948" s="10" t="s">
        <v>37</v>
      </c>
      <c r="D948" s="10" t="s">
        <v>285</v>
      </c>
      <c r="E948" s="35">
        <v>270.0</v>
      </c>
      <c r="F948" s="10" t="s">
        <v>18</v>
      </c>
      <c r="G948" s="9">
        <v>44421.0</v>
      </c>
      <c r="H948" s="32">
        <f t="shared" si="1"/>
        <v>5</v>
      </c>
      <c r="I948" s="33"/>
      <c r="J948" s="33"/>
      <c r="K948" s="33"/>
      <c r="L948" s="33"/>
      <c r="M948" s="33"/>
      <c r="N948" s="33"/>
      <c r="O948" s="10" t="s">
        <v>23</v>
      </c>
      <c r="P948" s="33"/>
      <c r="Q948" s="33"/>
      <c r="R948" s="33"/>
      <c r="S948" s="33"/>
      <c r="T948" s="33"/>
      <c r="U948" s="33"/>
      <c r="V948" s="33"/>
      <c r="W948" s="33"/>
    </row>
    <row r="949">
      <c r="A949" s="9">
        <v>44420.0</v>
      </c>
      <c r="B949" s="10" t="s">
        <v>23</v>
      </c>
      <c r="C949" s="10" t="s">
        <v>164</v>
      </c>
      <c r="D949" s="10" t="s">
        <v>279</v>
      </c>
      <c r="E949" s="35">
        <v>170.0</v>
      </c>
      <c r="F949" s="10" t="s">
        <v>12</v>
      </c>
      <c r="G949" s="9">
        <v>44421.0</v>
      </c>
      <c r="H949" s="32">
        <f t="shared" si="1"/>
        <v>5</v>
      </c>
      <c r="I949" s="33"/>
      <c r="J949" s="33"/>
      <c r="K949" s="33"/>
      <c r="L949" s="33"/>
      <c r="M949" s="33"/>
      <c r="N949" s="33"/>
      <c r="O949" s="10" t="s">
        <v>23</v>
      </c>
      <c r="P949" s="33"/>
      <c r="Q949" s="33"/>
      <c r="R949" s="33"/>
      <c r="S949" s="33"/>
      <c r="T949" s="33"/>
      <c r="U949" s="33"/>
      <c r="V949" s="33"/>
      <c r="W949" s="33"/>
    </row>
    <row r="950">
      <c r="A950" s="9">
        <v>44420.0</v>
      </c>
      <c r="B950" s="10" t="s">
        <v>23</v>
      </c>
      <c r="C950" s="10" t="s">
        <v>38</v>
      </c>
      <c r="D950" s="10" t="s">
        <v>285</v>
      </c>
      <c r="E950" s="35">
        <v>270.0</v>
      </c>
      <c r="F950" s="10" t="s">
        <v>18</v>
      </c>
      <c r="G950" s="9">
        <v>44421.0</v>
      </c>
      <c r="H950" s="32">
        <f t="shared" si="1"/>
        <v>5</v>
      </c>
      <c r="I950" s="33"/>
      <c r="J950" s="33"/>
      <c r="K950" s="33"/>
      <c r="L950" s="33"/>
      <c r="M950" s="33"/>
      <c r="N950" s="33"/>
      <c r="O950" s="10" t="s">
        <v>23</v>
      </c>
      <c r="P950" s="33"/>
      <c r="Q950" s="33"/>
      <c r="R950" s="33"/>
      <c r="S950" s="33"/>
      <c r="T950" s="33"/>
      <c r="U950" s="33"/>
      <c r="V950" s="33"/>
      <c r="W950" s="33"/>
    </row>
    <row r="951">
      <c r="A951" s="9">
        <v>44420.0</v>
      </c>
      <c r="B951" s="10" t="s">
        <v>23</v>
      </c>
      <c r="C951" s="10" t="s">
        <v>39</v>
      </c>
      <c r="D951" s="10" t="s">
        <v>288</v>
      </c>
      <c r="E951" s="35">
        <v>280.0</v>
      </c>
      <c r="F951" s="10" t="s">
        <v>14</v>
      </c>
      <c r="G951" s="9">
        <v>44421.0</v>
      </c>
      <c r="H951" s="32">
        <f t="shared" si="1"/>
        <v>5</v>
      </c>
      <c r="I951" s="33"/>
      <c r="J951" s="33"/>
      <c r="K951" s="33"/>
      <c r="L951" s="33"/>
      <c r="M951" s="33"/>
      <c r="N951" s="33"/>
      <c r="O951" s="10" t="s">
        <v>23</v>
      </c>
      <c r="P951" s="33"/>
      <c r="Q951" s="33"/>
      <c r="R951" s="33"/>
      <c r="S951" s="33"/>
      <c r="T951" s="33"/>
      <c r="U951" s="33"/>
      <c r="V951" s="33"/>
      <c r="W951" s="33"/>
    </row>
    <row r="952">
      <c r="A952" s="9">
        <v>44420.0</v>
      </c>
      <c r="B952" s="10" t="s">
        <v>23</v>
      </c>
      <c r="C952" s="10" t="s">
        <v>236</v>
      </c>
      <c r="D952" s="10" t="s">
        <v>287</v>
      </c>
      <c r="E952" s="35">
        <v>110.0</v>
      </c>
      <c r="F952" s="10" t="s">
        <v>31</v>
      </c>
      <c r="G952" s="9">
        <v>44421.0</v>
      </c>
      <c r="H952" s="32">
        <f t="shared" si="1"/>
        <v>5</v>
      </c>
      <c r="I952" s="33"/>
      <c r="J952" s="33"/>
      <c r="K952" s="33"/>
      <c r="L952" s="33"/>
      <c r="M952" s="33"/>
      <c r="N952" s="33"/>
      <c r="O952" s="10" t="s">
        <v>23</v>
      </c>
      <c r="P952" s="33"/>
      <c r="Q952" s="33"/>
      <c r="R952" s="33"/>
      <c r="S952" s="33"/>
      <c r="T952" s="33"/>
      <c r="U952" s="33"/>
      <c r="V952" s="33"/>
      <c r="W952" s="33"/>
    </row>
    <row r="953">
      <c r="A953" s="9">
        <v>44420.0</v>
      </c>
      <c r="B953" s="10" t="s">
        <v>23</v>
      </c>
      <c r="C953" s="10" t="s">
        <v>289</v>
      </c>
      <c r="D953" s="10" t="s">
        <v>279</v>
      </c>
      <c r="E953" s="35">
        <v>170.0</v>
      </c>
      <c r="F953" s="10" t="s">
        <v>12</v>
      </c>
      <c r="G953" s="9">
        <v>44421.0</v>
      </c>
      <c r="H953" s="32">
        <f t="shared" si="1"/>
        <v>5</v>
      </c>
      <c r="I953" s="33"/>
      <c r="J953" s="33"/>
      <c r="K953" s="33"/>
      <c r="L953" s="33"/>
      <c r="M953" s="33"/>
      <c r="N953" s="33"/>
      <c r="O953" s="10" t="s">
        <v>23</v>
      </c>
      <c r="P953" s="33"/>
      <c r="Q953" s="33"/>
      <c r="R953" s="33"/>
      <c r="S953" s="33"/>
      <c r="T953" s="33"/>
      <c r="U953" s="33"/>
      <c r="V953" s="33"/>
      <c r="W953" s="33"/>
    </row>
    <row r="954">
      <c r="A954" s="9">
        <v>44420.0</v>
      </c>
      <c r="B954" s="10" t="s">
        <v>254</v>
      </c>
      <c r="C954" s="10" t="s">
        <v>290</v>
      </c>
      <c r="D954" s="10" t="s">
        <v>288</v>
      </c>
      <c r="E954" s="35">
        <v>280.0</v>
      </c>
      <c r="F954" s="10" t="s">
        <v>14</v>
      </c>
      <c r="G954" s="9">
        <v>44421.0</v>
      </c>
      <c r="H954" s="32">
        <f t="shared" si="1"/>
        <v>5</v>
      </c>
      <c r="I954" s="33"/>
      <c r="J954" s="33"/>
      <c r="K954" s="33"/>
      <c r="L954" s="33"/>
      <c r="M954" s="33"/>
      <c r="N954" s="33"/>
      <c r="O954" s="10" t="s">
        <v>254</v>
      </c>
      <c r="P954" s="33"/>
      <c r="Q954" s="33"/>
      <c r="R954" s="33"/>
      <c r="S954" s="33"/>
      <c r="T954" s="33"/>
      <c r="U954" s="33"/>
      <c r="V954" s="33"/>
      <c r="W954" s="33"/>
    </row>
    <row r="955">
      <c r="A955" s="9">
        <v>44420.0</v>
      </c>
      <c r="B955" s="10" t="s">
        <v>254</v>
      </c>
      <c r="C955" s="10" t="s">
        <v>291</v>
      </c>
      <c r="D955" s="10" t="s">
        <v>277</v>
      </c>
      <c r="E955" s="35">
        <v>350.0</v>
      </c>
      <c r="F955" s="10" t="s">
        <v>14</v>
      </c>
      <c r="G955" s="9">
        <v>44421.0</v>
      </c>
      <c r="H955" s="32">
        <f t="shared" si="1"/>
        <v>5</v>
      </c>
      <c r="I955" s="33"/>
      <c r="J955" s="33"/>
      <c r="K955" s="33"/>
      <c r="L955" s="33"/>
      <c r="M955" s="33"/>
      <c r="N955" s="33"/>
      <c r="O955" s="10" t="s">
        <v>254</v>
      </c>
      <c r="P955" s="33"/>
      <c r="Q955" s="33"/>
      <c r="R955" s="33"/>
      <c r="S955" s="33"/>
      <c r="T955" s="33"/>
      <c r="U955" s="33"/>
      <c r="V955" s="33"/>
      <c r="W955" s="33"/>
    </row>
    <row r="956">
      <c r="A956" s="9">
        <v>44420.0</v>
      </c>
      <c r="B956" s="10" t="s">
        <v>254</v>
      </c>
      <c r="C956" s="10" t="s">
        <v>269</v>
      </c>
      <c r="D956" s="10" t="s">
        <v>292</v>
      </c>
      <c r="E956" s="35">
        <v>60.0</v>
      </c>
      <c r="F956" s="10" t="s">
        <v>31</v>
      </c>
      <c r="G956" s="9">
        <v>44421.0</v>
      </c>
      <c r="H956" s="32">
        <f t="shared" si="1"/>
        <v>5</v>
      </c>
      <c r="I956" s="33"/>
      <c r="J956" s="33"/>
      <c r="K956" s="33"/>
      <c r="L956" s="33"/>
      <c r="M956" s="33"/>
      <c r="N956" s="33"/>
      <c r="O956" s="10" t="s">
        <v>254</v>
      </c>
      <c r="P956" s="33"/>
      <c r="Q956" s="33"/>
      <c r="R956" s="33"/>
      <c r="S956" s="33"/>
      <c r="T956" s="33"/>
      <c r="U956" s="33"/>
      <c r="V956" s="33"/>
      <c r="W956" s="33"/>
    </row>
    <row r="957">
      <c r="A957" s="9">
        <v>44420.0</v>
      </c>
      <c r="B957" s="10" t="s">
        <v>254</v>
      </c>
      <c r="C957" s="10">
        <v>5446.0</v>
      </c>
      <c r="D957" s="10" t="s">
        <v>279</v>
      </c>
      <c r="E957" s="35">
        <v>170.0</v>
      </c>
      <c r="F957" s="10" t="s">
        <v>12</v>
      </c>
      <c r="G957" s="9">
        <v>44421.0</v>
      </c>
      <c r="H957" s="32">
        <f t="shared" si="1"/>
        <v>5</v>
      </c>
      <c r="I957" s="33"/>
      <c r="J957" s="33"/>
      <c r="K957" s="33"/>
      <c r="L957" s="33"/>
      <c r="M957" s="33"/>
      <c r="N957" s="33"/>
      <c r="O957" s="10" t="s">
        <v>254</v>
      </c>
      <c r="P957" s="33"/>
      <c r="Q957" s="33"/>
      <c r="R957" s="33"/>
      <c r="S957" s="33"/>
      <c r="T957" s="33"/>
      <c r="U957" s="33"/>
      <c r="V957" s="33"/>
      <c r="W957" s="33"/>
    </row>
    <row r="958">
      <c r="A958" s="9">
        <v>44420.0</v>
      </c>
      <c r="B958" s="10" t="s">
        <v>254</v>
      </c>
      <c r="C958" s="10" t="s">
        <v>293</v>
      </c>
      <c r="D958" s="10" t="s">
        <v>277</v>
      </c>
      <c r="E958" s="35">
        <v>350.0</v>
      </c>
      <c r="F958" s="10" t="s">
        <v>14</v>
      </c>
      <c r="G958" s="9">
        <v>44421.0</v>
      </c>
      <c r="H958" s="32">
        <f t="shared" si="1"/>
        <v>5</v>
      </c>
      <c r="I958" s="33"/>
      <c r="J958" s="33"/>
      <c r="K958" s="33"/>
      <c r="L958" s="33"/>
      <c r="M958" s="33"/>
      <c r="N958" s="33"/>
      <c r="O958" s="10" t="s">
        <v>254</v>
      </c>
      <c r="P958" s="33"/>
      <c r="Q958" s="33"/>
      <c r="R958" s="33"/>
      <c r="S958" s="33"/>
      <c r="T958" s="33"/>
      <c r="U958" s="33"/>
      <c r="V958" s="33"/>
      <c r="W958" s="33"/>
    </row>
    <row r="959">
      <c r="A959" s="9">
        <v>44420.0</v>
      </c>
      <c r="B959" s="10" t="s">
        <v>254</v>
      </c>
      <c r="C959" s="10">
        <v>6141.0</v>
      </c>
      <c r="D959" s="10" t="s">
        <v>285</v>
      </c>
      <c r="E959" s="35">
        <v>270.0</v>
      </c>
      <c r="F959" s="10" t="s">
        <v>18</v>
      </c>
      <c r="G959" s="9">
        <v>44421.0</v>
      </c>
      <c r="H959" s="32">
        <f t="shared" si="1"/>
        <v>5</v>
      </c>
      <c r="I959" s="33"/>
      <c r="J959" s="33"/>
      <c r="K959" s="33"/>
      <c r="L959" s="33"/>
      <c r="M959" s="33"/>
      <c r="N959" s="33"/>
      <c r="O959" s="10" t="s">
        <v>254</v>
      </c>
      <c r="P959" s="33"/>
      <c r="Q959" s="33"/>
      <c r="R959" s="33"/>
      <c r="S959" s="33"/>
      <c r="T959" s="33"/>
      <c r="U959" s="33"/>
      <c r="V959" s="33"/>
      <c r="W959" s="33"/>
    </row>
    <row r="960">
      <c r="A960" s="9">
        <v>44420.0</v>
      </c>
      <c r="B960" s="10" t="s">
        <v>254</v>
      </c>
      <c r="C960" s="10">
        <v>6347.0</v>
      </c>
      <c r="D960" s="10" t="s">
        <v>292</v>
      </c>
      <c r="E960" s="35">
        <v>60.0</v>
      </c>
      <c r="F960" s="10" t="s">
        <v>31</v>
      </c>
      <c r="G960" s="9">
        <v>44421.0</v>
      </c>
      <c r="H960" s="32">
        <f t="shared" si="1"/>
        <v>5</v>
      </c>
      <c r="I960" s="33"/>
      <c r="J960" s="33"/>
      <c r="K960" s="33"/>
      <c r="L960" s="33"/>
      <c r="M960" s="33"/>
      <c r="N960" s="33"/>
      <c r="O960" s="10" t="s">
        <v>254</v>
      </c>
      <c r="P960" s="33"/>
      <c r="Q960" s="33"/>
      <c r="R960" s="33"/>
      <c r="S960" s="33"/>
      <c r="T960" s="33"/>
      <c r="U960" s="33"/>
      <c r="V960" s="33"/>
      <c r="W960" s="33"/>
    </row>
    <row r="961">
      <c r="A961" s="9">
        <v>44420.0</v>
      </c>
      <c r="B961" s="10" t="s">
        <v>254</v>
      </c>
      <c r="C961" s="10" t="s">
        <v>294</v>
      </c>
      <c r="D961" s="10" t="s">
        <v>284</v>
      </c>
      <c r="E961" s="35">
        <v>140.0</v>
      </c>
      <c r="F961" s="10" t="s">
        <v>12</v>
      </c>
      <c r="G961" s="9">
        <v>44421.0</v>
      </c>
      <c r="H961" s="32">
        <f t="shared" si="1"/>
        <v>5</v>
      </c>
      <c r="I961" s="33"/>
      <c r="J961" s="33"/>
      <c r="K961" s="33"/>
      <c r="L961" s="33"/>
      <c r="M961" s="33"/>
      <c r="N961" s="33"/>
      <c r="O961" s="10" t="s">
        <v>254</v>
      </c>
      <c r="P961" s="33"/>
      <c r="Q961" s="33"/>
      <c r="R961" s="33"/>
      <c r="S961" s="33"/>
      <c r="T961" s="33"/>
      <c r="U961" s="33"/>
      <c r="V961" s="33"/>
      <c r="W961" s="33"/>
    </row>
    <row r="962">
      <c r="A962" s="9">
        <v>44420.0</v>
      </c>
      <c r="B962" s="10" t="s">
        <v>254</v>
      </c>
      <c r="C962" s="10" t="s">
        <v>270</v>
      </c>
      <c r="D962" s="10" t="s">
        <v>280</v>
      </c>
      <c r="E962" s="35">
        <v>280.0</v>
      </c>
      <c r="F962" s="10" t="s">
        <v>18</v>
      </c>
      <c r="G962" s="9">
        <v>44421.0</v>
      </c>
      <c r="H962" s="32">
        <f t="shared" si="1"/>
        <v>5</v>
      </c>
      <c r="I962" s="33"/>
      <c r="J962" s="33"/>
      <c r="K962" s="33"/>
      <c r="L962" s="33"/>
      <c r="M962" s="33"/>
      <c r="N962" s="33"/>
      <c r="O962" s="10" t="s">
        <v>254</v>
      </c>
      <c r="P962" s="33"/>
      <c r="Q962" s="33"/>
      <c r="R962" s="33"/>
      <c r="S962" s="33"/>
      <c r="T962" s="33"/>
      <c r="U962" s="33"/>
      <c r="V962" s="33"/>
      <c r="W962" s="33"/>
    </row>
    <row r="963">
      <c r="A963" s="9">
        <v>44420.0</v>
      </c>
      <c r="B963" s="10" t="s">
        <v>254</v>
      </c>
      <c r="C963" s="10" t="s">
        <v>295</v>
      </c>
      <c r="D963" s="10" t="s">
        <v>280</v>
      </c>
      <c r="E963" s="35">
        <v>280.0</v>
      </c>
      <c r="F963" s="10" t="s">
        <v>18</v>
      </c>
      <c r="G963" s="9">
        <v>44421.0</v>
      </c>
      <c r="H963" s="32">
        <f t="shared" si="1"/>
        <v>5</v>
      </c>
      <c r="I963" s="33"/>
      <c r="J963" s="33"/>
      <c r="K963" s="33"/>
      <c r="L963" s="33"/>
      <c r="M963" s="33"/>
      <c r="N963" s="33"/>
      <c r="O963" s="10" t="s">
        <v>254</v>
      </c>
      <c r="P963" s="33"/>
      <c r="Q963" s="33"/>
      <c r="R963" s="33"/>
      <c r="S963" s="33"/>
      <c r="T963" s="33"/>
      <c r="U963" s="33"/>
      <c r="V963" s="33"/>
      <c r="W963" s="33"/>
    </row>
    <row r="964">
      <c r="A964" s="9">
        <v>44420.0</v>
      </c>
      <c r="B964" s="10" t="s">
        <v>254</v>
      </c>
      <c r="C964" s="10" t="s">
        <v>296</v>
      </c>
      <c r="D964" s="10" t="s">
        <v>280</v>
      </c>
      <c r="E964" s="35">
        <v>280.0</v>
      </c>
      <c r="F964" s="10" t="s">
        <v>18</v>
      </c>
      <c r="G964" s="9">
        <v>44421.0</v>
      </c>
      <c r="H964" s="32">
        <f t="shared" si="1"/>
        <v>5</v>
      </c>
      <c r="I964" s="33"/>
      <c r="J964" s="33"/>
      <c r="K964" s="33"/>
      <c r="L964" s="33"/>
      <c r="M964" s="33"/>
      <c r="N964" s="33"/>
      <c r="O964" s="10" t="s">
        <v>254</v>
      </c>
      <c r="P964" s="33"/>
      <c r="Q964" s="33"/>
      <c r="R964" s="33"/>
      <c r="S964" s="33"/>
      <c r="T964" s="33"/>
      <c r="U964" s="33"/>
      <c r="V964" s="33"/>
      <c r="W964" s="33"/>
    </row>
    <row r="965">
      <c r="A965" s="9">
        <v>44420.0</v>
      </c>
      <c r="B965" s="10" t="s">
        <v>254</v>
      </c>
      <c r="C965" s="10" t="s">
        <v>260</v>
      </c>
      <c r="D965" s="10" t="s">
        <v>292</v>
      </c>
      <c r="E965" s="35">
        <v>60.0</v>
      </c>
      <c r="F965" s="10" t="s">
        <v>31</v>
      </c>
      <c r="G965" s="9">
        <v>44421.0</v>
      </c>
      <c r="H965" s="32">
        <f t="shared" si="1"/>
        <v>5</v>
      </c>
      <c r="I965" s="33"/>
      <c r="J965" s="33"/>
      <c r="K965" s="33"/>
      <c r="L965" s="33"/>
      <c r="M965" s="33"/>
      <c r="N965" s="33"/>
      <c r="O965" s="10" t="s">
        <v>254</v>
      </c>
      <c r="P965" s="33"/>
      <c r="Q965" s="33"/>
      <c r="R965" s="33"/>
      <c r="S965" s="33"/>
      <c r="T965" s="33"/>
      <c r="U965" s="33"/>
      <c r="V965" s="33"/>
      <c r="W965" s="33"/>
    </row>
    <row r="966">
      <c r="A966" s="9">
        <v>44420.0</v>
      </c>
      <c r="B966" s="10" t="s">
        <v>254</v>
      </c>
      <c r="C966" s="10" t="s">
        <v>297</v>
      </c>
      <c r="D966" s="10" t="s">
        <v>286</v>
      </c>
      <c r="E966" s="35">
        <v>130.0</v>
      </c>
      <c r="F966" s="10" t="s">
        <v>31</v>
      </c>
      <c r="G966" s="9">
        <v>44421.0</v>
      </c>
      <c r="H966" s="32">
        <f t="shared" si="1"/>
        <v>5</v>
      </c>
      <c r="I966" s="33"/>
      <c r="J966" s="33"/>
      <c r="K966" s="33"/>
      <c r="L966" s="33"/>
      <c r="M966" s="33"/>
      <c r="N966" s="33"/>
      <c r="O966" s="10" t="s">
        <v>254</v>
      </c>
      <c r="P966" s="33"/>
      <c r="Q966" s="33"/>
      <c r="R966" s="33"/>
      <c r="S966" s="33"/>
      <c r="T966" s="33"/>
      <c r="U966" s="33"/>
      <c r="V966" s="33"/>
      <c r="W966" s="33"/>
    </row>
    <row r="967">
      <c r="A967" s="9">
        <v>44420.0</v>
      </c>
      <c r="B967" s="10" t="s">
        <v>254</v>
      </c>
      <c r="C967" s="10" t="s">
        <v>271</v>
      </c>
      <c r="D967" s="10" t="s">
        <v>279</v>
      </c>
      <c r="E967" s="35">
        <v>170.0</v>
      </c>
      <c r="F967" s="10" t="s">
        <v>12</v>
      </c>
      <c r="G967" s="9">
        <v>44421.0</v>
      </c>
      <c r="H967" s="32">
        <f t="shared" si="1"/>
        <v>5</v>
      </c>
      <c r="I967" s="33"/>
      <c r="J967" s="33"/>
      <c r="K967" s="33"/>
      <c r="L967" s="33"/>
      <c r="M967" s="33"/>
      <c r="N967" s="33"/>
      <c r="O967" s="10" t="s">
        <v>254</v>
      </c>
      <c r="P967" s="33"/>
      <c r="Q967" s="33"/>
      <c r="R967" s="33"/>
      <c r="S967" s="33"/>
      <c r="T967" s="33"/>
      <c r="U967" s="33"/>
      <c r="V967" s="33"/>
      <c r="W967" s="33"/>
    </row>
    <row r="968">
      <c r="A968" s="9">
        <v>44420.0</v>
      </c>
      <c r="B968" s="10" t="s">
        <v>254</v>
      </c>
      <c r="C968" s="10" t="s">
        <v>298</v>
      </c>
      <c r="D968" s="10" t="s">
        <v>280</v>
      </c>
      <c r="E968" s="35">
        <v>280.0</v>
      </c>
      <c r="F968" s="10" t="s">
        <v>18</v>
      </c>
      <c r="G968" s="9">
        <v>44421.0</v>
      </c>
      <c r="H968" s="32">
        <f t="shared" si="1"/>
        <v>5</v>
      </c>
      <c r="I968" s="33"/>
      <c r="J968" s="33"/>
      <c r="K968" s="33"/>
      <c r="L968" s="33"/>
      <c r="M968" s="33"/>
      <c r="N968" s="33"/>
      <c r="O968" s="10" t="s">
        <v>254</v>
      </c>
      <c r="P968" s="33"/>
      <c r="Q968" s="33"/>
      <c r="R968" s="33"/>
      <c r="S968" s="33"/>
      <c r="T968" s="33"/>
      <c r="U968" s="33"/>
      <c r="V968" s="33"/>
      <c r="W968" s="33"/>
    </row>
    <row r="969">
      <c r="A969" s="9">
        <v>44420.0</v>
      </c>
      <c r="B969" s="10" t="s">
        <v>40</v>
      </c>
      <c r="C969" s="10" t="s">
        <v>299</v>
      </c>
      <c r="D969" s="10" t="s">
        <v>286</v>
      </c>
      <c r="E969" s="35">
        <v>130.0</v>
      </c>
      <c r="F969" s="10" t="s">
        <v>31</v>
      </c>
      <c r="G969" s="9">
        <v>44421.0</v>
      </c>
      <c r="H969" s="32">
        <f t="shared" si="1"/>
        <v>5</v>
      </c>
      <c r="I969" s="33"/>
      <c r="J969" s="33"/>
      <c r="K969" s="33"/>
      <c r="L969" s="33"/>
      <c r="M969" s="33"/>
      <c r="N969" s="33"/>
      <c r="O969" s="10" t="s">
        <v>40</v>
      </c>
      <c r="P969" s="33"/>
      <c r="Q969" s="33"/>
      <c r="R969" s="33"/>
      <c r="S969" s="33"/>
      <c r="T969" s="33"/>
      <c r="U969" s="33"/>
      <c r="V969" s="33"/>
      <c r="W969" s="33"/>
    </row>
    <row r="970">
      <c r="A970" s="9">
        <v>44420.0</v>
      </c>
      <c r="B970" s="10" t="s">
        <v>40</v>
      </c>
      <c r="C970" s="10" t="s">
        <v>41</v>
      </c>
      <c r="D970" s="10" t="s">
        <v>280</v>
      </c>
      <c r="E970" s="35">
        <v>280.0</v>
      </c>
      <c r="F970" s="10" t="s">
        <v>18</v>
      </c>
      <c r="G970" s="9">
        <v>44421.0</v>
      </c>
      <c r="H970" s="32">
        <f t="shared" si="1"/>
        <v>5</v>
      </c>
      <c r="I970" s="33"/>
      <c r="J970" s="33"/>
      <c r="K970" s="33"/>
      <c r="L970" s="33"/>
      <c r="M970" s="33"/>
      <c r="N970" s="33"/>
      <c r="O970" s="10" t="s">
        <v>40</v>
      </c>
      <c r="P970" s="33"/>
      <c r="Q970" s="33"/>
      <c r="R970" s="33"/>
      <c r="S970" s="33"/>
      <c r="T970" s="33"/>
      <c r="U970" s="33"/>
      <c r="V970" s="33"/>
      <c r="W970" s="33"/>
    </row>
    <row r="971">
      <c r="A971" s="9">
        <v>44420.0</v>
      </c>
      <c r="B971" s="10" t="s">
        <v>40</v>
      </c>
      <c r="C971" s="10" t="s">
        <v>41</v>
      </c>
      <c r="D971" s="10" t="s">
        <v>278</v>
      </c>
      <c r="E971" s="35">
        <v>130.0</v>
      </c>
      <c r="F971" s="10" t="s">
        <v>21</v>
      </c>
      <c r="G971" s="9">
        <v>44421.0</v>
      </c>
      <c r="H971" s="32">
        <f t="shared" si="1"/>
        <v>5</v>
      </c>
      <c r="I971" s="33"/>
      <c r="J971" s="33"/>
      <c r="K971" s="33"/>
      <c r="L971" s="33"/>
      <c r="M971" s="33"/>
      <c r="N971" s="33"/>
      <c r="O971" s="10" t="s">
        <v>40</v>
      </c>
      <c r="P971" s="33"/>
      <c r="Q971" s="33"/>
      <c r="R971" s="33"/>
      <c r="S971" s="33"/>
      <c r="T971" s="33"/>
      <c r="U971" s="33"/>
      <c r="V971" s="33"/>
      <c r="W971" s="33"/>
    </row>
    <row r="972">
      <c r="A972" s="9">
        <v>44420.0</v>
      </c>
      <c r="B972" s="10" t="s">
        <v>40</v>
      </c>
      <c r="C972" s="10" t="s">
        <v>167</v>
      </c>
      <c r="D972" s="10" t="s">
        <v>277</v>
      </c>
      <c r="E972" s="35">
        <v>350.0</v>
      </c>
      <c r="F972" s="10" t="s">
        <v>14</v>
      </c>
      <c r="G972" s="9">
        <v>44421.0</v>
      </c>
      <c r="H972" s="32">
        <f t="shared" si="1"/>
        <v>5</v>
      </c>
      <c r="I972" s="33"/>
      <c r="J972" s="33"/>
      <c r="K972" s="33"/>
      <c r="L972" s="33"/>
      <c r="M972" s="33"/>
      <c r="N972" s="33"/>
      <c r="O972" s="10" t="s">
        <v>40</v>
      </c>
      <c r="P972" s="33"/>
      <c r="Q972" s="33"/>
      <c r="R972" s="33"/>
      <c r="S972" s="33"/>
      <c r="T972" s="33"/>
      <c r="U972" s="33"/>
      <c r="V972" s="33"/>
      <c r="W972" s="33"/>
    </row>
    <row r="973">
      <c r="A973" s="9">
        <v>44420.0</v>
      </c>
      <c r="B973" s="10" t="s">
        <v>40</v>
      </c>
      <c r="C973" s="10" t="s">
        <v>167</v>
      </c>
      <c r="D973" s="10" t="s">
        <v>278</v>
      </c>
      <c r="E973" s="35">
        <v>130.0</v>
      </c>
      <c r="F973" s="10" t="s">
        <v>21</v>
      </c>
      <c r="G973" s="9">
        <v>44421.0</v>
      </c>
      <c r="H973" s="32">
        <f t="shared" si="1"/>
        <v>5</v>
      </c>
      <c r="I973" s="33"/>
      <c r="J973" s="33"/>
      <c r="K973" s="33"/>
      <c r="L973" s="33"/>
      <c r="M973" s="33"/>
      <c r="N973" s="33"/>
      <c r="O973" s="10" t="s">
        <v>40</v>
      </c>
      <c r="P973" s="33"/>
      <c r="Q973" s="33"/>
      <c r="R973" s="33"/>
      <c r="S973" s="33"/>
      <c r="T973" s="33"/>
      <c r="U973" s="33"/>
      <c r="V973" s="33"/>
      <c r="W973" s="33"/>
    </row>
    <row r="974">
      <c r="A974" s="9">
        <v>44420.0</v>
      </c>
      <c r="B974" s="10" t="s">
        <v>40</v>
      </c>
      <c r="C974" s="10" t="s">
        <v>168</v>
      </c>
      <c r="D974" s="10" t="s">
        <v>285</v>
      </c>
      <c r="E974" s="35">
        <v>270.0</v>
      </c>
      <c r="F974" s="10" t="s">
        <v>18</v>
      </c>
      <c r="G974" s="9">
        <v>44421.0</v>
      </c>
      <c r="H974" s="32">
        <f t="shared" si="1"/>
        <v>5</v>
      </c>
      <c r="I974" s="33"/>
      <c r="J974" s="33"/>
      <c r="K974" s="33"/>
      <c r="L974" s="33"/>
      <c r="M974" s="33"/>
      <c r="N974" s="33"/>
      <c r="O974" s="10" t="s">
        <v>40</v>
      </c>
      <c r="P974" s="33"/>
      <c r="Q974" s="33"/>
      <c r="R974" s="33"/>
      <c r="S974" s="33"/>
      <c r="T974" s="33"/>
      <c r="U974" s="33"/>
      <c r="V974" s="33"/>
      <c r="W974" s="33"/>
    </row>
    <row r="975">
      <c r="A975" s="9">
        <v>44420.0</v>
      </c>
      <c r="B975" s="10" t="s">
        <v>40</v>
      </c>
      <c r="C975" s="10" t="s">
        <v>169</v>
      </c>
      <c r="D975" s="10" t="s">
        <v>285</v>
      </c>
      <c r="E975" s="35">
        <v>270.0</v>
      </c>
      <c r="F975" s="10" t="s">
        <v>18</v>
      </c>
      <c r="G975" s="9">
        <v>44421.0</v>
      </c>
      <c r="H975" s="32">
        <f t="shared" si="1"/>
        <v>5</v>
      </c>
      <c r="I975" s="33"/>
      <c r="J975" s="33"/>
      <c r="K975" s="33"/>
      <c r="L975" s="33"/>
      <c r="M975" s="33"/>
      <c r="N975" s="33"/>
      <c r="O975" s="10" t="s">
        <v>40</v>
      </c>
      <c r="P975" s="33"/>
      <c r="Q975" s="33"/>
      <c r="R975" s="33"/>
      <c r="S975" s="33"/>
      <c r="T975" s="33"/>
      <c r="U975" s="33"/>
      <c r="V975" s="33"/>
      <c r="W975" s="33"/>
    </row>
    <row r="976">
      <c r="A976" s="9">
        <v>44420.0</v>
      </c>
      <c r="B976" s="10" t="s">
        <v>97</v>
      </c>
      <c r="C976" s="10" t="s">
        <v>203</v>
      </c>
      <c r="D976" s="10" t="s">
        <v>278</v>
      </c>
      <c r="E976" s="35">
        <v>130.0</v>
      </c>
      <c r="F976" s="10" t="s">
        <v>21</v>
      </c>
      <c r="G976" s="9">
        <v>44421.0</v>
      </c>
      <c r="H976" s="32">
        <f t="shared" si="1"/>
        <v>5</v>
      </c>
      <c r="I976" s="33"/>
      <c r="J976" s="33"/>
      <c r="K976" s="33"/>
      <c r="L976" s="33"/>
      <c r="M976" s="33"/>
      <c r="N976" s="33"/>
      <c r="O976" s="10" t="s">
        <v>97</v>
      </c>
      <c r="P976" s="33"/>
      <c r="Q976" s="33"/>
      <c r="R976" s="33"/>
      <c r="S976" s="33"/>
      <c r="T976" s="33"/>
      <c r="U976" s="33"/>
      <c r="V976" s="33"/>
      <c r="W976" s="33"/>
    </row>
    <row r="977">
      <c r="A977" s="9">
        <v>44420.0</v>
      </c>
      <c r="B977" s="10" t="s">
        <v>97</v>
      </c>
      <c r="C977" s="16">
        <v>1.0E46</v>
      </c>
      <c r="D977" s="10" t="s">
        <v>287</v>
      </c>
      <c r="E977" s="35">
        <v>110.0</v>
      </c>
      <c r="F977" s="10" t="s">
        <v>31</v>
      </c>
      <c r="G977" s="9">
        <v>44421.0</v>
      </c>
      <c r="H977" s="32">
        <f t="shared" si="1"/>
        <v>5</v>
      </c>
      <c r="I977" s="33"/>
      <c r="J977" s="33"/>
      <c r="K977" s="33"/>
      <c r="L977" s="33"/>
      <c r="M977" s="33"/>
      <c r="N977" s="33"/>
      <c r="O977" s="10" t="s">
        <v>97</v>
      </c>
      <c r="P977" s="33"/>
      <c r="Q977" s="33"/>
      <c r="R977" s="33"/>
      <c r="S977" s="33"/>
      <c r="T977" s="33"/>
      <c r="U977" s="33"/>
      <c r="V977" s="33"/>
      <c r="W977" s="33"/>
    </row>
    <row r="978">
      <c r="A978" s="9">
        <v>44420.0</v>
      </c>
      <c r="B978" s="10" t="s">
        <v>97</v>
      </c>
      <c r="C978" s="10" t="s">
        <v>98</v>
      </c>
      <c r="D978" s="10" t="s">
        <v>278</v>
      </c>
      <c r="E978" s="35">
        <v>130.0</v>
      </c>
      <c r="F978" s="10" t="s">
        <v>21</v>
      </c>
      <c r="G978" s="9">
        <v>44421.0</v>
      </c>
      <c r="H978" s="32">
        <f t="shared" si="1"/>
        <v>5</v>
      </c>
      <c r="I978" s="33"/>
      <c r="J978" s="33"/>
      <c r="K978" s="33"/>
      <c r="L978" s="33"/>
      <c r="M978" s="33"/>
      <c r="N978" s="33"/>
      <c r="O978" s="10" t="s">
        <v>97</v>
      </c>
      <c r="P978" s="33"/>
      <c r="Q978" s="33"/>
      <c r="R978" s="33"/>
      <c r="S978" s="33"/>
      <c r="T978" s="33"/>
      <c r="U978" s="33"/>
      <c r="V978" s="33"/>
      <c r="W978" s="33"/>
    </row>
    <row r="979">
      <c r="A979" s="9">
        <v>44420.0</v>
      </c>
      <c r="B979" s="10" t="s">
        <v>97</v>
      </c>
      <c r="C979" s="10" t="s">
        <v>204</v>
      </c>
      <c r="D979" s="10" t="s">
        <v>287</v>
      </c>
      <c r="E979" s="35">
        <v>110.0</v>
      </c>
      <c r="F979" s="10" t="s">
        <v>31</v>
      </c>
      <c r="G979" s="9">
        <v>44421.0</v>
      </c>
      <c r="H979" s="32">
        <f t="shared" si="1"/>
        <v>5</v>
      </c>
      <c r="I979" s="33"/>
      <c r="J979" s="33"/>
      <c r="K979" s="33"/>
      <c r="L979" s="33"/>
      <c r="M979" s="33"/>
      <c r="N979" s="33"/>
      <c r="O979" s="10" t="s">
        <v>97</v>
      </c>
      <c r="P979" s="33"/>
      <c r="Q979" s="33"/>
      <c r="R979" s="33"/>
      <c r="S979" s="33"/>
      <c r="T979" s="33"/>
      <c r="U979" s="33"/>
      <c r="V979" s="33"/>
      <c r="W979" s="33"/>
    </row>
    <row r="980">
      <c r="A980" s="9">
        <v>44420.0</v>
      </c>
      <c r="B980" s="10" t="s">
        <v>97</v>
      </c>
      <c r="C980" s="10">
        <v>1044.0</v>
      </c>
      <c r="D980" s="10" t="s">
        <v>279</v>
      </c>
      <c r="E980" s="35">
        <v>170.0</v>
      </c>
      <c r="F980" s="10" t="s">
        <v>12</v>
      </c>
      <c r="G980" s="9">
        <v>44421.0</v>
      </c>
      <c r="H980" s="32">
        <f t="shared" si="1"/>
        <v>5</v>
      </c>
      <c r="I980" s="33"/>
      <c r="J980" s="33"/>
      <c r="K980" s="33"/>
      <c r="L980" s="33"/>
      <c r="M980" s="33"/>
      <c r="N980" s="33"/>
      <c r="O980" s="10" t="s">
        <v>97</v>
      </c>
      <c r="P980" s="33"/>
      <c r="Q980" s="33"/>
      <c r="R980" s="33"/>
      <c r="S980" s="33"/>
      <c r="T980" s="33"/>
      <c r="U980" s="33"/>
      <c r="V980" s="33"/>
      <c r="W980" s="33"/>
    </row>
    <row r="981">
      <c r="A981" s="9">
        <v>44420.0</v>
      </c>
      <c r="B981" s="10" t="s">
        <v>97</v>
      </c>
      <c r="C981" s="10">
        <v>2649.0</v>
      </c>
      <c r="D981" s="10" t="s">
        <v>277</v>
      </c>
      <c r="E981" s="35">
        <v>350.0</v>
      </c>
      <c r="F981" s="10" t="s">
        <v>14</v>
      </c>
      <c r="G981" s="9">
        <v>44421.0</v>
      </c>
      <c r="H981" s="32">
        <f t="shared" si="1"/>
        <v>5</v>
      </c>
      <c r="I981" s="33"/>
      <c r="J981" s="33"/>
      <c r="K981" s="33"/>
      <c r="L981" s="33"/>
      <c r="M981" s="33"/>
      <c r="N981" s="33"/>
      <c r="O981" s="10" t="s">
        <v>97</v>
      </c>
      <c r="P981" s="33"/>
      <c r="Q981" s="33"/>
      <c r="R981" s="33"/>
      <c r="S981" s="33"/>
      <c r="T981" s="33"/>
      <c r="U981" s="33"/>
      <c r="V981" s="33"/>
      <c r="W981" s="33"/>
    </row>
    <row r="982">
      <c r="A982" s="9">
        <v>44420.0</v>
      </c>
      <c r="B982" s="10" t="s">
        <v>97</v>
      </c>
      <c r="C982" s="10">
        <v>8345.0</v>
      </c>
      <c r="D982" s="10" t="s">
        <v>285</v>
      </c>
      <c r="E982" s="35">
        <v>270.0</v>
      </c>
      <c r="F982" s="10" t="s">
        <v>18</v>
      </c>
      <c r="G982" s="9">
        <v>44421.0</v>
      </c>
      <c r="H982" s="32">
        <f t="shared" si="1"/>
        <v>5</v>
      </c>
      <c r="I982" s="33"/>
      <c r="J982" s="33"/>
      <c r="K982" s="33"/>
      <c r="L982" s="33"/>
      <c r="M982" s="33"/>
      <c r="N982" s="33"/>
      <c r="O982" s="10" t="s">
        <v>97</v>
      </c>
      <c r="P982" s="33"/>
      <c r="Q982" s="33"/>
      <c r="R982" s="33"/>
      <c r="S982" s="33"/>
      <c r="T982" s="33"/>
      <c r="U982" s="33"/>
      <c r="V982" s="33"/>
      <c r="W982" s="33"/>
    </row>
    <row r="983">
      <c r="A983" s="9">
        <v>44420.0</v>
      </c>
      <c r="B983" s="10" t="s">
        <v>97</v>
      </c>
      <c r="C983" s="10" t="s">
        <v>103</v>
      </c>
      <c r="D983" s="10" t="s">
        <v>286</v>
      </c>
      <c r="E983" s="35">
        <v>130.0</v>
      </c>
      <c r="F983" s="10" t="s">
        <v>31</v>
      </c>
      <c r="G983" s="9">
        <v>44421.0</v>
      </c>
      <c r="H983" s="32">
        <f t="shared" si="1"/>
        <v>5</v>
      </c>
      <c r="I983" s="33"/>
      <c r="J983" s="33"/>
      <c r="K983" s="33"/>
      <c r="L983" s="33"/>
      <c r="M983" s="33"/>
      <c r="N983" s="33"/>
      <c r="O983" s="10" t="s">
        <v>97</v>
      </c>
      <c r="P983" s="33"/>
      <c r="Q983" s="33"/>
      <c r="R983" s="33"/>
      <c r="S983" s="33"/>
      <c r="T983" s="33"/>
      <c r="U983" s="33"/>
      <c r="V983" s="33"/>
      <c r="W983" s="33"/>
    </row>
    <row r="984">
      <c r="A984" s="9">
        <v>44420.0</v>
      </c>
      <c r="B984" s="10" t="s">
        <v>97</v>
      </c>
      <c r="C984" s="10">
        <v>7941.0</v>
      </c>
      <c r="D984" s="10" t="s">
        <v>278</v>
      </c>
      <c r="E984" s="35">
        <v>130.0</v>
      </c>
      <c r="F984" s="10" t="s">
        <v>21</v>
      </c>
      <c r="G984" s="9">
        <v>44421.0</v>
      </c>
      <c r="H984" s="32">
        <f t="shared" si="1"/>
        <v>5</v>
      </c>
      <c r="I984" s="33"/>
      <c r="J984" s="33"/>
      <c r="K984" s="33"/>
      <c r="L984" s="33"/>
      <c r="M984" s="33"/>
      <c r="N984" s="33"/>
      <c r="O984" s="10" t="s">
        <v>97</v>
      </c>
      <c r="P984" s="33"/>
      <c r="Q984" s="33"/>
      <c r="R984" s="33"/>
      <c r="S984" s="33"/>
      <c r="T984" s="33"/>
      <c r="U984" s="33"/>
      <c r="V984" s="33"/>
      <c r="W984" s="33"/>
    </row>
    <row r="985">
      <c r="A985" s="9">
        <v>44420.0</v>
      </c>
      <c r="B985" s="10" t="s">
        <v>97</v>
      </c>
      <c r="C985" s="10" t="s">
        <v>300</v>
      </c>
      <c r="D985" s="10" t="s">
        <v>277</v>
      </c>
      <c r="E985" s="35">
        <v>350.0</v>
      </c>
      <c r="F985" s="10" t="s">
        <v>14</v>
      </c>
      <c r="G985" s="9">
        <v>44421.0</v>
      </c>
      <c r="H985" s="32">
        <f t="shared" si="1"/>
        <v>5</v>
      </c>
      <c r="I985" s="33"/>
      <c r="J985" s="33"/>
      <c r="K985" s="33"/>
      <c r="L985" s="33"/>
      <c r="M985" s="33"/>
      <c r="N985" s="33"/>
      <c r="O985" s="10" t="s">
        <v>97</v>
      </c>
      <c r="P985" s="33"/>
      <c r="Q985" s="33"/>
      <c r="R985" s="33"/>
      <c r="S985" s="33"/>
      <c r="T985" s="33"/>
      <c r="U985" s="33"/>
      <c r="V985" s="33"/>
      <c r="W985" s="33"/>
    </row>
    <row r="986">
      <c r="A986" s="9">
        <v>44420.0</v>
      </c>
      <c r="B986" s="10" t="s">
        <v>97</v>
      </c>
      <c r="C986" s="10" t="s">
        <v>104</v>
      </c>
      <c r="D986" s="10" t="s">
        <v>277</v>
      </c>
      <c r="E986" s="35">
        <v>350.0</v>
      </c>
      <c r="F986" s="10" t="s">
        <v>14</v>
      </c>
      <c r="G986" s="9">
        <v>44421.0</v>
      </c>
      <c r="H986" s="32">
        <f t="shared" si="1"/>
        <v>5</v>
      </c>
      <c r="I986" s="33"/>
      <c r="J986" s="33"/>
      <c r="K986" s="33"/>
      <c r="L986" s="33"/>
      <c r="M986" s="33"/>
      <c r="N986" s="33"/>
      <c r="O986" s="10" t="s">
        <v>97</v>
      </c>
      <c r="P986" s="33"/>
      <c r="Q986" s="33"/>
      <c r="R986" s="33"/>
      <c r="S986" s="33"/>
      <c r="T986" s="33"/>
      <c r="U986" s="33"/>
      <c r="V986" s="33"/>
      <c r="W986" s="33"/>
    </row>
    <row r="987">
      <c r="A987" s="9">
        <v>44420.0</v>
      </c>
      <c r="B987" s="10" t="s">
        <v>97</v>
      </c>
      <c r="C987" s="10">
        <v>6145.0</v>
      </c>
      <c r="D987" s="10" t="s">
        <v>287</v>
      </c>
      <c r="E987" s="35">
        <v>110.0</v>
      </c>
      <c r="F987" s="10" t="s">
        <v>31</v>
      </c>
      <c r="G987" s="9">
        <v>44421.0</v>
      </c>
      <c r="H987" s="32">
        <f t="shared" si="1"/>
        <v>5</v>
      </c>
      <c r="I987" s="33"/>
      <c r="J987" s="33"/>
      <c r="K987" s="33"/>
      <c r="L987" s="33"/>
      <c r="M987" s="33"/>
      <c r="N987" s="33"/>
      <c r="O987" s="10" t="s">
        <v>97</v>
      </c>
      <c r="P987" s="33"/>
      <c r="Q987" s="33"/>
      <c r="R987" s="33"/>
      <c r="S987" s="33"/>
      <c r="T987" s="33"/>
      <c r="U987" s="33"/>
      <c r="V987" s="33"/>
      <c r="W987" s="33"/>
    </row>
    <row r="988">
      <c r="A988" s="9">
        <v>44420.0</v>
      </c>
      <c r="B988" s="10" t="s">
        <v>97</v>
      </c>
      <c r="C988" s="10">
        <v>5049.0</v>
      </c>
      <c r="D988" s="10" t="s">
        <v>285</v>
      </c>
      <c r="E988" s="35">
        <v>270.0</v>
      </c>
      <c r="F988" s="10" t="s">
        <v>18</v>
      </c>
      <c r="G988" s="9">
        <v>44421.0</v>
      </c>
      <c r="H988" s="32">
        <f t="shared" si="1"/>
        <v>5</v>
      </c>
      <c r="I988" s="33"/>
      <c r="J988" s="33"/>
      <c r="K988" s="33"/>
      <c r="L988" s="33"/>
      <c r="M988" s="33"/>
      <c r="N988" s="33"/>
      <c r="O988" s="10" t="s">
        <v>97</v>
      </c>
      <c r="P988" s="33"/>
      <c r="Q988" s="33"/>
      <c r="R988" s="33"/>
      <c r="S988" s="33"/>
      <c r="T988" s="33"/>
      <c r="U988" s="33"/>
      <c r="V988" s="33"/>
      <c r="W988" s="33"/>
    </row>
    <row r="989">
      <c r="A989" s="9">
        <v>44420.0</v>
      </c>
      <c r="B989" s="10" t="s">
        <v>97</v>
      </c>
      <c r="C989" s="10">
        <v>5048.0</v>
      </c>
      <c r="D989" s="10" t="s">
        <v>277</v>
      </c>
      <c r="E989" s="35">
        <v>350.0</v>
      </c>
      <c r="F989" s="10" t="s">
        <v>14</v>
      </c>
      <c r="G989" s="9">
        <v>44421.0</v>
      </c>
      <c r="H989" s="32">
        <f t="shared" si="1"/>
        <v>5</v>
      </c>
      <c r="I989" s="33"/>
      <c r="J989" s="33"/>
      <c r="K989" s="33"/>
      <c r="L989" s="33"/>
      <c r="M989" s="33"/>
      <c r="N989" s="33"/>
      <c r="O989" s="10" t="s">
        <v>97</v>
      </c>
      <c r="P989" s="33"/>
      <c r="Q989" s="33"/>
      <c r="R989" s="33"/>
      <c r="S989" s="33"/>
      <c r="T989" s="33"/>
      <c r="U989" s="33"/>
      <c r="V989" s="33"/>
      <c r="W989" s="33"/>
    </row>
    <row r="990">
      <c r="A990" s="9">
        <v>44420.0</v>
      </c>
      <c r="B990" s="10" t="s">
        <v>97</v>
      </c>
      <c r="C990" s="10" t="s">
        <v>107</v>
      </c>
      <c r="D990" s="10" t="s">
        <v>278</v>
      </c>
      <c r="E990" s="35">
        <v>130.0</v>
      </c>
      <c r="F990" s="10" t="s">
        <v>21</v>
      </c>
      <c r="G990" s="9">
        <v>44421.0</v>
      </c>
      <c r="H990" s="32">
        <f t="shared" si="1"/>
        <v>5</v>
      </c>
      <c r="I990" s="33"/>
      <c r="J990" s="33"/>
      <c r="K990" s="33"/>
      <c r="L990" s="33"/>
      <c r="M990" s="33"/>
      <c r="N990" s="33"/>
      <c r="O990" s="10" t="s">
        <v>97</v>
      </c>
      <c r="P990" s="33"/>
      <c r="Q990" s="33"/>
      <c r="R990" s="33"/>
      <c r="S990" s="33"/>
      <c r="T990" s="33"/>
      <c r="U990" s="33"/>
      <c r="V990" s="33"/>
      <c r="W990" s="33"/>
    </row>
    <row r="991">
      <c r="A991" s="9">
        <v>44420.0</v>
      </c>
      <c r="B991" s="10" t="s">
        <v>97</v>
      </c>
      <c r="C991" s="10">
        <v>8247.0</v>
      </c>
      <c r="D991" s="10" t="s">
        <v>278</v>
      </c>
      <c r="E991" s="35">
        <v>130.0</v>
      </c>
      <c r="F991" s="10" t="s">
        <v>21</v>
      </c>
      <c r="G991" s="9">
        <v>44421.0</v>
      </c>
      <c r="H991" s="32">
        <f t="shared" si="1"/>
        <v>5</v>
      </c>
      <c r="I991" s="33"/>
      <c r="J991" s="33"/>
      <c r="K991" s="33"/>
      <c r="L991" s="33"/>
      <c r="M991" s="33"/>
      <c r="N991" s="33"/>
      <c r="O991" s="10" t="s">
        <v>97</v>
      </c>
      <c r="P991" s="33"/>
      <c r="Q991" s="33"/>
      <c r="R991" s="33"/>
      <c r="S991" s="33"/>
      <c r="T991" s="33"/>
      <c r="U991" s="33"/>
      <c r="V991" s="33"/>
      <c r="W991" s="33"/>
    </row>
    <row r="992">
      <c r="A992" s="9">
        <v>44420.0</v>
      </c>
      <c r="B992" s="10" t="s">
        <v>97</v>
      </c>
      <c r="C992" s="10" t="s">
        <v>301</v>
      </c>
      <c r="D992" s="10" t="s">
        <v>278</v>
      </c>
      <c r="E992" s="35">
        <v>130.0</v>
      </c>
      <c r="F992" s="10" t="s">
        <v>21</v>
      </c>
      <c r="G992" s="9">
        <v>44421.0</v>
      </c>
      <c r="H992" s="32">
        <f t="shared" si="1"/>
        <v>5</v>
      </c>
      <c r="I992" s="33"/>
      <c r="J992" s="33"/>
      <c r="K992" s="33"/>
      <c r="L992" s="33"/>
      <c r="M992" s="33"/>
      <c r="N992" s="33"/>
      <c r="O992" s="10" t="s">
        <v>97</v>
      </c>
      <c r="P992" s="33"/>
      <c r="Q992" s="33"/>
      <c r="R992" s="33"/>
      <c r="S992" s="33"/>
      <c r="T992" s="33"/>
      <c r="U992" s="33"/>
      <c r="V992" s="33"/>
      <c r="W992" s="33"/>
    </row>
    <row r="993">
      <c r="A993" s="9">
        <v>44420.0</v>
      </c>
      <c r="B993" s="10" t="s">
        <v>97</v>
      </c>
      <c r="C993" s="10" t="s">
        <v>302</v>
      </c>
      <c r="D993" s="10" t="s">
        <v>280</v>
      </c>
      <c r="E993" s="35">
        <v>280.0</v>
      </c>
      <c r="F993" s="10" t="s">
        <v>18</v>
      </c>
      <c r="G993" s="9">
        <v>44421.0</v>
      </c>
      <c r="H993" s="32">
        <f t="shared" si="1"/>
        <v>5</v>
      </c>
      <c r="I993" s="33"/>
      <c r="J993" s="33"/>
      <c r="K993" s="33"/>
      <c r="L993" s="33"/>
      <c r="M993" s="33"/>
      <c r="N993" s="33"/>
      <c r="O993" s="10" t="s">
        <v>97</v>
      </c>
      <c r="P993" s="33"/>
      <c r="Q993" s="33"/>
      <c r="R993" s="33"/>
      <c r="S993" s="33"/>
      <c r="T993" s="33"/>
      <c r="U993" s="33"/>
      <c r="V993" s="33"/>
      <c r="W993" s="33"/>
    </row>
    <row r="994">
      <c r="A994" s="9">
        <v>44420.0</v>
      </c>
      <c r="B994" s="10" t="s">
        <v>97</v>
      </c>
      <c r="C994" s="10" t="s">
        <v>109</v>
      </c>
      <c r="D994" s="10" t="s">
        <v>282</v>
      </c>
      <c r="E994" s="35">
        <v>200.0</v>
      </c>
      <c r="F994" s="10" t="s">
        <v>14</v>
      </c>
      <c r="G994" s="9">
        <v>44421.0</v>
      </c>
      <c r="H994" s="32">
        <f t="shared" si="1"/>
        <v>5</v>
      </c>
      <c r="I994" s="33"/>
      <c r="J994" s="33"/>
      <c r="K994" s="33"/>
      <c r="L994" s="33"/>
      <c r="M994" s="33"/>
      <c r="N994" s="33"/>
      <c r="O994" s="10" t="s">
        <v>97</v>
      </c>
      <c r="P994" s="33"/>
      <c r="Q994" s="33"/>
      <c r="R994" s="33"/>
      <c r="S994" s="33"/>
      <c r="T994" s="33"/>
      <c r="U994" s="33"/>
      <c r="V994" s="33"/>
      <c r="W994" s="33"/>
    </row>
    <row r="995">
      <c r="A995" s="9">
        <v>44420.0</v>
      </c>
      <c r="B995" s="10" t="s">
        <v>97</v>
      </c>
      <c r="C995" s="10" t="s">
        <v>170</v>
      </c>
      <c r="D995" s="10" t="s">
        <v>277</v>
      </c>
      <c r="E995" s="35">
        <v>350.0</v>
      </c>
      <c r="F995" s="10" t="s">
        <v>14</v>
      </c>
      <c r="G995" s="9">
        <v>44421.0</v>
      </c>
      <c r="H995" s="32">
        <f t="shared" si="1"/>
        <v>5</v>
      </c>
      <c r="I995" s="33"/>
      <c r="J995" s="33"/>
      <c r="K995" s="33"/>
      <c r="L995" s="33"/>
      <c r="M995" s="33"/>
      <c r="N995" s="33"/>
      <c r="O995" s="10" t="s">
        <v>97</v>
      </c>
      <c r="P995" s="33"/>
      <c r="Q995" s="33"/>
      <c r="R995" s="33"/>
      <c r="S995" s="33"/>
      <c r="T995" s="33"/>
      <c r="U995" s="33"/>
      <c r="V995" s="33"/>
      <c r="W995" s="33"/>
    </row>
    <row r="996">
      <c r="A996" s="9">
        <v>44420.0</v>
      </c>
      <c r="B996" s="10" t="s">
        <v>97</v>
      </c>
      <c r="C996" s="10" t="s">
        <v>207</v>
      </c>
      <c r="D996" s="10" t="s">
        <v>285</v>
      </c>
      <c r="E996" s="35">
        <v>270.0</v>
      </c>
      <c r="F996" s="10" t="s">
        <v>18</v>
      </c>
      <c r="G996" s="9">
        <v>44421.0</v>
      </c>
      <c r="H996" s="32">
        <f t="shared" si="1"/>
        <v>5</v>
      </c>
      <c r="I996" s="33"/>
      <c r="J996" s="33"/>
      <c r="K996" s="33"/>
      <c r="L996" s="33"/>
      <c r="M996" s="33"/>
      <c r="N996" s="33"/>
      <c r="O996" s="10" t="s">
        <v>97</v>
      </c>
      <c r="P996" s="33"/>
      <c r="Q996" s="33"/>
      <c r="R996" s="33"/>
      <c r="S996" s="33"/>
      <c r="T996" s="33"/>
      <c r="U996" s="33"/>
      <c r="V996" s="33"/>
      <c r="W996" s="33"/>
    </row>
    <row r="997">
      <c r="A997" s="2" t="s">
        <v>0</v>
      </c>
      <c r="B997" s="2" t="s">
        <v>1</v>
      </c>
      <c r="C997" s="2" t="s">
        <v>2</v>
      </c>
      <c r="D997" s="2" t="s">
        <v>3</v>
      </c>
      <c r="E997" s="43" t="s">
        <v>4</v>
      </c>
      <c r="F997" s="2" t="s">
        <v>5</v>
      </c>
      <c r="G997" s="2" t="s">
        <v>0</v>
      </c>
      <c r="H997" s="32" t="str">
        <f t="shared" si="1"/>
        <v>#VALUE!</v>
      </c>
      <c r="I997" s="33"/>
      <c r="J997" s="33"/>
      <c r="K997" s="33"/>
      <c r="L997" s="33"/>
      <c r="M997" s="33"/>
      <c r="N997" s="33"/>
      <c r="O997" s="2" t="s">
        <v>1</v>
      </c>
      <c r="P997" s="33"/>
      <c r="Q997" s="33"/>
      <c r="R997" s="33"/>
      <c r="S997" s="33"/>
      <c r="T997" s="33"/>
      <c r="U997" s="33"/>
      <c r="V997" s="33"/>
      <c r="W997" s="33"/>
    </row>
    <row r="998">
      <c r="A998" s="9">
        <v>44409.0</v>
      </c>
      <c r="B998" s="10" t="s">
        <v>9</v>
      </c>
      <c r="C998" s="10" t="s">
        <v>10</v>
      </c>
      <c r="D998" s="10" t="s">
        <v>11</v>
      </c>
      <c r="E998" s="35">
        <v>184.912066374992</v>
      </c>
      <c r="F998" s="10" t="s">
        <v>12</v>
      </c>
      <c r="G998" s="9">
        <v>44410.0</v>
      </c>
      <c r="H998" s="32">
        <f t="shared" si="1"/>
        <v>1</v>
      </c>
      <c r="I998" s="33"/>
      <c r="J998" s="33"/>
      <c r="K998" s="33"/>
      <c r="L998" s="33"/>
      <c r="M998" s="33"/>
      <c r="N998" s="33"/>
      <c r="O998" s="10" t="s">
        <v>9</v>
      </c>
      <c r="P998" s="33"/>
      <c r="Q998" s="33"/>
      <c r="R998" s="33"/>
      <c r="S998" s="33"/>
      <c r="T998" s="33"/>
      <c r="U998" s="33"/>
      <c r="V998" s="33"/>
      <c r="W998" s="33"/>
    </row>
    <row r="999">
      <c r="A999" s="9">
        <v>44420.0</v>
      </c>
      <c r="B999" s="10" t="s">
        <v>97</v>
      </c>
      <c r="C999" s="10" t="s">
        <v>172</v>
      </c>
      <c r="D999" s="10" t="s">
        <v>277</v>
      </c>
      <c r="E999" s="35">
        <v>350.0</v>
      </c>
      <c r="F999" s="10" t="s">
        <v>14</v>
      </c>
      <c r="G999" s="9">
        <v>44421.0</v>
      </c>
      <c r="H999" s="32">
        <f t="shared" si="1"/>
        <v>5</v>
      </c>
      <c r="I999" s="33"/>
      <c r="J999" s="33"/>
      <c r="K999" s="33"/>
      <c r="L999" s="33"/>
      <c r="M999" s="33"/>
      <c r="N999" s="33"/>
      <c r="O999" s="10" t="s">
        <v>97</v>
      </c>
      <c r="P999" s="33"/>
      <c r="Q999" s="33"/>
      <c r="R999" s="33"/>
      <c r="S999" s="33"/>
      <c r="T999" s="33"/>
      <c r="U999" s="33"/>
      <c r="V999" s="33"/>
      <c r="W999" s="33"/>
    </row>
    <row r="1000">
      <c r="A1000" s="9">
        <v>44420.0</v>
      </c>
      <c r="B1000" s="10" t="s">
        <v>97</v>
      </c>
      <c r="C1000" s="10" t="s">
        <v>67</v>
      </c>
      <c r="D1000" s="10" t="s">
        <v>277</v>
      </c>
      <c r="E1000" s="35">
        <v>350.0</v>
      </c>
      <c r="F1000" s="10" t="s">
        <v>14</v>
      </c>
      <c r="G1000" s="9">
        <v>44421.0</v>
      </c>
      <c r="H1000" s="32">
        <f t="shared" si="1"/>
        <v>5</v>
      </c>
      <c r="I1000" s="33"/>
      <c r="J1000" s="33"/>
      <c r="K1000" s="33"/>
      <c r="L1000" s="33"/>
      <c r="M1000" s="33"/>
      <c r="N1000" s="33"/>
      <c r="O1000" s="10" t="s">
        <v>97</v>
      </c>
      <c r="P1000" s="33"/>
      <c r="Q1000" s="33"/>
      <c r="R1000" s="33"/>
      <c r="S1000" s="33"/>
      <c r="T1000" s="33"/>
      <c r="U1000" s="33"/>
      <c r="V1000" s="33"/>
      <c r="W1000" s="33"/>
    </row>
    <row r="1001">
      <c r="A1001" s="9">
        <v>44420.0</v>
      </c>
      <c r="B1001" s="10" t="s">
        <v>97</v>
      </c>
      <c r="C1001" s="10" t="s">
        <v>303</v>
      </c>
      <c r="D1001" s="10" t="s">
        <v>287</v>
      </c>
      <c r="E1001" s="35">
        <v>110.0</v>
      </c>
      <c r="F1001" s="10" t="s">
        <v>31</v>
      </c>
      <c r="G1001" s="9">
        <v>44421.0</v>
      </c>
      <c r="H1001" s="32">
        <f t="shared" si="1"/>
        <v>5</v>
      </c>
      <c r="I1001" s="33"/>
      <c r="J1001" s="33"/>
      <c r="K1001" s="33"/>
      <c r="L1001" s="33"/>
      <c r="M1001" s="33"/>
      <c r="N1001" s="33"/>
      <c r="O1001" s="10" t="s">
        <v>97</v>
      </c>
      <c r="P1001" s="33"/>
      <c r="Q1001" s="33"/>
      <c r="R1001" s="33"/>
      <c r="S1001" s="33"/>
      <c r="T1001" s="33"/>
      <c r="U1001" s="33"/>
      <c r="V1001" s="33"/>
      <c r="W1001" s="33"/>
    </row>
    <row r="1002">
      <c r="A1002" s="9">
        <v>44420.0</v>
      </c>
      <c r="B1002" s="10" t="s">
        <v>97</v>
      </c>
      <c r="C1002" s="10" t="s">
        <v>209</v>
      </c>
      <c r="D1002" s="10" t="s">
        <v>285</v>
      </c>
      <c r="E1002" s="35">
        <v>270.0</v>
      </c>
      <c r="F1002" s="10" t="s">
        <v>18</v>
      </c>
      <c r="G1002" s="9">
        <v>44421.0</v>
      </c>
      <c r="H1002" s="32">
        <f t="shared" si="1"/>
        <v>5</v>
      </c>
      <c r="I1002" s="33"/>
      <c r="J1002" s="33"/>
      <c r="K1002" s="33"/>
      <c r="L1002" s="33"/>
      <c r="M1002" s="33"/>
      <c r="N1002" s="33"/>
      <c r="O1002" s="10" t="s">
        <v>97</v>
      </c>
      <c r="P1002" s="33"/>
      <c r="Q1002" s="33"/>
      <c r="R1002" s="33"/>
      <c r="S1002" s="33"/>
      <c r="T1002" s="33"/>
      <c r="U1002" s="33"/>
      <c r="V1002" s="33"/>
      <c r="W1002" s="33"/>
    </row>
    <row r="1003">
      <c r="A1003" s="9">
        <v>44420.0</v>
      </c>
      <c r="B1003" s="10" t="s">
        <v>114</v>
      </c>
      <c r="C1003" s="10">
        <v>5043.0</v>
      </c>
      <c r="D1003" s="10" t="s">
        <v>277</v>
      </c>
      <c r="E1003" s="35">
        <v>350.0</v>
      </c>
      <c r="F1003" s="10" t="s">
        <v>14</v>
      </c>
      <c r="G1003" s="9">
        <v>44421.0</v>
      </c>
      <c r="H1003" s="32">
        <f t="shared" si="1"/>
        <v>5</v>
      </c>
      <c r="I1003" s="33"/>
      <c r="J1003" s="33"/>
      <c r="K1003" s="33"/>
      <c r="L1003" s="33"/>
      <c r="M1003" s="33"/>
      <c r="N1003" s="33"/>
      <c r="O1003" s="10" t="s">
        <v>114</v>
      </c>
      <c r="P1003" s="33"/>
      <c r="Q1003" s="33"/>
      <c r="R1003" s="33"/>
      <c r="S1003" s="33"/>
      <c r="T1003" s="33"/>
      <c r="U1003" s="33"/>
      <c r="V1003" s="33"/>
      <c r="W1003" s="33"/>
    </row>
    <row r="1004">
      <c r="A1004" s="9">
        <v>44420.0</v>
      </c>
      <c r="B1004" s="10" t="s">
        <v>114</v>
      </c>
      <c r="C1004" s="10">
        <v>5043.0</v>
      </c>
      <c r="D1004" s="10" t="s">
        <v>279</v>
      </c>
      <c r="E1004" s="35">
        <v>170.0</v>
      </c>
      <c r="F1004" s="10" t="s">
        <v>12</v>
      </c>
      <c r="G1004" s="9">
        <v>44421.0</v>
      </c>
      <c r="H1004" s="32">
        <f t="shared" si="1"/>
        <v>5</v>
      </c>
      <c r="I1004" s="33"/>
      <c r="J1004" s="33"/>
      <c r="K1004" s="33"/>
      <c r="L1004" s="33"/>
      <c r="M1004" s="33"/>
      <c r="N1004" s="33"/>
      <c r="O1004" s="10" t="s">
        <v>114</v>
      </c>
      <c r="P1004" s="33"/>
      <c r="Q1004" s="33"/>
      <c r="R1004" s="33"/>
      <c r="S1004" s="33"/>
      <c r="T1004" s="33"/>
      <c r="U1004" s="33"/>
      <c r="V1004" s="33"/>
      <c r="W1004" s="33"/>
    </row>
    <row r="1005">
      <c r="A1005" s="9">
        <v>44420.0</v>
      </c>
      <c r="B1005" s="10" t="s">
        <v>114</v>
      </c>
      <c r="C1005" s="10">
        <v>5043.0</v>
      </c>
      <c r="D1005" s="10" t="s">
        <v>280</v>
      </c>
      <c r="E1005" s="35">
        <v>280.0</v>
      </c>
      <c r="F1005" s="10" t="s">
        <v>18</v>
      </c>
      <c r="G1005" s="9">
        <v>44421.0</v>
      </c>
      <c r="H1005" s="32">
        <f t="shared" si="1"/>
        <v>5</v>
      </c>
      <c r="I1005" s="33"/>
      <c r="J1005" s="33"/>
      <c r="K1005" s="33"/>
      <c r="L1005" s="33"/>
      <c r="M1005" s="33"/>
      <c r="N1005" s="33"/>
      <c r="O1005" s="10" t="s">
        <v>114</v>
      </c>
      <c r="P1005" s="33"/>
      <c r="Q1005" s="33"/>
      <c r="R1005" s="33"/>
      <c r="S1005" s="33"/>
      <c r="T1005" s="33"/>
      <c r="U1005" s="33"/>
      <c r="V1005" s="33"/>
      <c r="W1005" s="33"/>
    </row>
    <row r="1006">
      <c r="A1006" s="9">
        <v>44420.0</v>
      </c>
      <c r="B1006" s="10" t="s">
        <v>114</v>
      </c>
      <c r="C1006" s="10">
        <v>5043.0</v>
      </c>
      <c r="D1006" s="10" t="s">
        <v>284</v>
      </c>
      <c r="E1006" s="35">
        <v>140.0</v>
      </c>
      <c r="F1006" s="10" t="s">
        <v>12</v>
      </c>
      <c r="G1006" s="9">
        <v>44421.0</v>
      </c>
      <c r="H1006" s="32">
        <f t="shared" si="1"/>
        <v>5</v>
      </c>
      <c r="I1006" s="33"/>
      <c r="J1006" s="33"/>
      <c r="K1006" s="33"/>
      <c r="L1006" s="33"/>
      <c r="M1006" s="33"/>
      <c r="N1006" s="33"/>
      <c r="O1006" s="10" t="s">
        <v>114</v>
      </c>
      <c r="P1006" s="33"/>
      <c r="Q1006" s="33"/>
      <c r="R1006" s="33"/>
      <c r="S1006" s="33"/>
      <c r="T1006" s="33"/>
      <c r="U1006" s="33"/>
      <c r="V1006" s="33"/>
      <c r="W1006" s="33"/>
    </row>
    <row r="1007">
      <c r="A1007" s="9">
        <v>44420.0</v>
      </c>
      <c r="B1007" s="10" t="s">
        <v>114</v>
      </c>
      <c r="C1007" s="10">
        <v>5043.0</v>
      </c>
      <c r="D1007" s="10" t="s">
        <v>282</v>
      </c>
      <c r="E1007" s="35">
        <v>200.0</v>
      </c>
      <c r="F1007" s="10" t="s">
        <v>14</v>
      </c>
      <c r="G1007" s="9">
        <v>44421.0</v>
      </c>
      <c r="H1007" s="32">
        <f t="shared" si="1"/>
        <v>5</v>
      </c>
      <c r="I1007" s="33"/>
      <c r="J1007" s="33"/>
      <c r="K1007" s="33"/>
      <c r="L1007" s="33"/>
      <c r="M1007" s="33"/>
      <c r="N1007" s="33"/>
      <c r="O1007" s="10" t="s">
        <v>114</v>
      </c>
      <c r="P1007" s="33"/>
      <c r="Q1007" s="33"/>
      <c r="R1007" s="33"/>
      <c r="S1007" s="33"/>
      <c r="T1007" s="33"/>
      <c r="U1007" s="33"/>
      <c r="V1007" s="33"/>
      <c r="W1007" s="33"/>
    </row>
    <row r="1008">
      <c r="A1008" s="9">
        <v>44420.0</v>
      </c>
      <c r="B1008" s="10" t="s">
        <v>114</v>
      </c>
      <c r="C1008" s="10">
        <v>5043.0</v>
      </c>
      <c r="D1008" s="10" t="s">
        <v>304</v>
      </c>
      <c r="E1008" s="35">
        <v>190.0</v>
      </c>
      <c r="F1008" s="10" t="s">
        <v>160</v>
      </c>
      <c r="G1008" s="9">
        <v>44421.0</v>
      </c>
      <c r="H1008" s="32">
        <f t="shared" si="1"/>
        <v>5</v>
      </c>
      <c r="I1008" s="33"/>
      <c r="J1008" s="33"/>
      <c r="K1008" s="33"/>
      <c r="L1008" s="33"/>
      <c r="M1008" s="33"/>
      <c r="N1008" s="33"/>
      <c r="O1008" s="10" t="s">
        <v>114</v>
      </c>
      <c r="P1008" s="33"/>
      <c r="Q1008" s="33"/>
      <c r="R1008" s="33"/>
      <c r="S1008" s="33"/>
      <c r="T1008" s="33"/>
      <c r="U1008" s="33"/>
      <c r="V1008" s="33"/>
      <c r="W1008" s="33"/>
    </row>
    <row r="1009">
      <c r="A1009" s="9">
        <v>44420.0</v>
      </c>
      <c r="B1009" s="10" t="s">
        <v>211</v>
      </c>
      <c r="C1009" s="10" t="s">
        <v>212</v>
      </c>
      <c r="D1009" s="10" t="s">
        <v>288</v>
      </c>
      <c r="E1009" s="35">
        <v>280.0</v>
      </c>
      <c r="F1009" s="10" t="s">
        <v>14</v>
      </c>
      <c r="G1009" s="9">
        <v>44421.0</v>
      </c>
      <c r="H1009" s="32">
        <f t="shared" si="1"/>
        <v>5</v>
      </c>
      <c r="I1009" s="33"/>
      <c r="J1009" s="33"/>
      <c r="K1009" s="33"/>
      <c r="L1009" s="33"/>
      <c r="M1009" s="33"/>
      <c r="N1009" s="33"/>
      <c r="O1009" s="10" t="s">
        <v>211</v>
      </c>
      <c r="P1009" s="33"/>
      <c r="Q1009" s="33"/>
      <c r="R1009" s="33"/>
      <c r="S1009" s="33"/>
      <c r="T1009" s="33"/>
      <c r="U1009" s="33"/>
      <c r="V1009" s="33"/>
      <c r="W1009" s="33"/>
    </row>
    <row r="1010">
      <c r="A1010" s="9">
        <v>44420.0</v>
      </c>
      <c r="B1010" s="10" t="s">
        <v>211</v>
      </c>
      <c r="C1010" s="10">
        <v>7744.0</v>
      </c>
      <c r="D1010" s="10" t="s">
        <v>287</v>
      </c>
      <c r="E1010" s="35">
        <v>110.0</v>
      </c>
      <c r="F1010" s="10" t="s">
        <v>31</v>
      </c>
      <c r="G1010" s="9">
        <v>44421.0</v>
      </c>
      <c r="H1010" s="32">
        <f t="shared" si="1"/>
        <v>5</v>
      </c>
      <c r="I1010" s="33"/>
      <c r="J1010" s="33"/>
      <c r="K1010" s="33"/>
      <c r="L1010" s="33"/>
      <c r="M1010" s="33"/>
      <c r="N1010" s="33"/>
      <c r="O1010" s="10" t="s">
        <v>211</v>
      </c>
      <c r="P1010" s="33"/>
      <c r="Q1010" s="33"/>
      <c r="R1010" s="33"/>
      <c r="S1010" s="33"/>
      <c r="T1010" s="33"/>
      <c r="U1010" s="33"/>
      <c r="V1010" s="33"/>
      <c r="W1010" s="33"/>
    </row>
    <row r="1011">
      <c r="A1011" s="9">
        <v>44420.0</v>
      </c>
      <c r="B1011" s="10" t="s">
        <v>211</v>
      </c>
      <c r="C1011" s="10" t="s">
        <v>305</v>
      </c>
      <c r="D1011" s="10" t="s">
        <v>278</v>
      </c>
      <c r="E1011" s="35">
        <v>130.0</v>
      </c>
      <c r="F1011" s="10" t="s">
        <v>21</v>
      </c>
      <c r="G1011" s="9">
        <v>44421.0</v>
      </c>
      <c r="H1011" s="32">
        <f t="shared" si="1"/>
        <v>5</v>
      </c>
      <c r="I1011" s="33"/>
      <c r="J1011" s="33"/>
      <c r="K1011" s="33"/>
      <c r="L1011" s="33"/>
      <c r="M1011" s="33"/>
      <c r="N1011" s="33"/>
      <c r="O1011" s="10" t="s">
        <v>211</v>
      </c>
      <c r="P1011" s="33"/>
      <c r="Q1011" s="33"/>
      <c r="R1011" s="33"/>
      <c r="S1011" s="33"/>
      <c r="T1011" s="33"/>
      <c r="U1011" s="33"/>
      <c r="V1011" s="33"/>
      <c r="W1011" s="33"/>
    </row>
    <row r="1012">
      <c r="A1012" s="9">
        <v>44420.0</v>
      </c>
      <c r="B1012" s="10" t="s">
        <v>211</v>
      </c>
      <c r="C1012" s="10" t="s">
        <v>305</v>
      </c>
      <c r="D1012" s="10" t="s">
        <v>288</v>
      </c>
      <c r="E1012" s="35">
        <v>280.0</v>
      </c>
      <c r="F1012" s="10" t="s">
        <v>14</v>
      </c>
      <c r="G1012" s="9">
        <v>44421.0</v>
      </c>
      <c r="H1012" s="32">
        <f t="shared" si="1"/>
        <v>5</v>
      </c>
      <c r="I1012" s="33"/>
      <c r="J1012" s="33"/>
      <c r="K1012" s="33"/>
      <c r="L1012" s="33"/>
      <c r="M1012" s="33"/>
      <c r="N1012" s="33"/>
      <c r="O1012" s="10" t="s">
        <v>211</v>
      </c>
      <c r="P1012" s="33"/>
      <c r="Q1012" s="33"/>
      <c r="R1012" s="33"/>
      <c r="S1012" s="33"/>
      <c r="T1012" s="33"/>
      <c r="U1012" s="33"/>
      <c r="V1012" s="33"/>
      <c r="W1012" s="33"/>
    </row>
    <row r="1013">
      <c r="A1013" s="9">
        <v>44420.0</v>
      </c>
      <c r="B1013" s="10" t="s">
        <v>306</v>
      </c>
      <c r="C1013" s="10">
        <v>2942.0</v>
      </c>
      <c r="D1013" s="10" t="s">
        <v>278</v>
      </c>
      <c r="E1013" s="35">
        <v>130.0</v>
      </c>
      <c r="F1013" s="10" t="s">
        <v>21</v>
      </c>
      <c r="G1013" s="9">
        <v>44421.0</v>
      </c>
      <c r="H1013" s="32">
        <f t="shared" si="1"/>
        <v>5</v>
      </c>
      <c r="I1013" s="33"/>
      <c r="J1013" s="33"/>
      <c r="K1013" s="33"/>
      <c r="L1013" s="33"/>
      <c r="M1013" s="33"/>
      <c r="N1013" s="33"/>
      <c r="O1013" s="10" t="s">
        <v>306</v>
      </c>
      <c r="P1013" s="33"/>
      <c r="Q1013" s="33"/>
      <c r="R1013" s="33"/>
      <c r="S1013" s="33"/>
      <c r="T1013" s="33"/>
      <c r="U1013" s="33"/>
      <c r="V1013" s="33"/>
      <c r="W1013" s="33"/>
    </row>
    <row r="1014">
      <c r="A1014" s="9">
        <v>44420.0</v>
      </c>
      <c r="B1014" s="10" t="s">
        <v>306</v>
      </c>
      <c r="C1014" s="10" t="s">
        <v>307</v>
      </c>
      <c r="D1014" s="10" t="s">
        <v>280</v>
      </c>
      <c r="E1014" s="35">
        <v>280.0</v>
      </c>
      <c r="F1014" s="10" t="s">
        <v>18</v>
      </c>
      <c r="G1014" s="9">
        <v>44421.0</v>
      </c>
      <c r="H1014" s="32">
        <f t="shared" si="1"/>
        <v>5</v>
      </c>
      <c r="I1014" s="33"/>
      <c r="J1014" s="33"/>
      <c r="K1014" s="33"/>
      <c r="L1014" s="33"/>
      <c r="M1014" s="33"/>
      <c r="N1014" s="33"/>
      <c r="O1014" s="10" t="s">
        <v>306</v>
      </c>
      <c r="P1014" s="33"/>
      <c r="Q1014" s="33"/>
      <c r="R1014" s="33"/>
      <c r="S1014" s="33"/>
      <c r="T1014" s="33"/>
      <c r="U1014" s="33"/>
      <c r="V1014" s="33"/>
      <c r="W1014" s="33"/>
    </row>
    <row r="1015">
      <c r="A1015" s="9">
        <v>44420.0</v>
      </c>
      <c r="B1015" s="10" t="s">
        <v>115</v>
      </c>
      <c r="C1015" s="10" t="s">
        <v>116</v>
      </c>
      <c r="D1015" s="10" t="s">
        <v>286</v>
      </c>
      <c r="E1015" s="35">
        <v>130.0</v>
      </c>
      <c r="F1015" s="10" t="s">
        <v>31</v>
      </c>
      <c r="G1015" s="9">
        <v>44421.0</v>
      </c>
      <c r="H1015" s="32">
        <f t="shared" si="1"/>
        <v>5</v>
      </c>
      <c r="I1015" s="33"/>
      <c r="J1015" s="33"/>
      <c r="K1015" s="33"/>
      <c r="L1015" s="33"/>
      <c r="M1015" s="33"/>
      <c r="N1015" s="33"/>
      <c r="O1015" s="10" t="s">
        <v>115</v>
      </c>
      <c r="P1015" s="33"/>
      <c r="Q1015" s="33"/>
      <c r="R1015" s="33"/>
      <c r="S1015" s="33"/>
      <c r="T1015" s="33"/>
      <c r="U1015" s="33"/>
      <c r="V1015" s="33"/>
      <c r="W1015" s="33"/>
    </row>
    <row r="1016">
      <c r="A1016" s="9">
        <v>44420.0</v>
      </c>
      <c r="B1016" s="10" t="s">
        <v>115</v>
      </c>
      <c r="C1016" s="10">
        <v>8647.0</v>
      </c>
      <c r="D1016" s="10" t="s">
        <v>279</v>
      </c>
      <c r="E1016" s="35">
        <v>170.0</v>
      </c>
      <c r="F1016" s="10" t="s">
        <v>12</v>
      </c>
      <c r="G1016" s="9">
        <v>44421.0</v>
      </c>
      <c r="H1016" s="32">
        <f t="shared" si="1"/>
        <v>5</v>
      </c>
      <c r="I1016" s="33"/>
      <c r="J1016" s="33"/>
      <c r="K1016" s="33"/>
      <c r="L1016" s="33"/>
      <c r="M1016" s="33"/>
      <c r="N1016" s="33"/>
      <c r="O1016" s="10" t="s">
        <v>115</v>
      </c>
      <c r="P1016" s="33"/>
      <c r="Q1016" s="33"/>
      <c r="R1016" s="33"/>
      <c r="S1016" s="33"/>
      <c r="T1016" s="33"/>
      <c r="U1016" s="33"/>
      <c r="V1016" s="33"/>
      <c r="W1016" s="33"/>
    </row>
    <row r="1017">
      <c r="A1017" s="9">
        <v>44420.0</v>
      </c>
      <c r="B1017" s="10" t="s">
        <v>115</v>
      </c>
      <c r="C1017" s="10" t="s">
        <v>214</v>
      </c>
      <c r="D1017" s="10" t="s">
        <v>287</v>
      </c>
      <c r="E1017" s="35">
        <v>110.0</v>
      </c>
      <c r="F1017" s="10" t="s">
        <v>31</v>
      </c>
      <c r="G1017" s="9">
        <v>44421.0</v>
      </c>
      <c r="H1017" s="32">
        <f t="shared" si="1"/>
        <v>5</v>
      </c>
      <c r="I1017" s="33"/>
      <c r="J1017" s="33"/>
      <c r="K1017" s="33"/>
      <c r="L1017" s="33"/>
      <c r="M1017" s="33"/>
      <c r="N1017" s="33"/>
      <c r="O1017" s="10" t="s">
        <v>115</v>
      </c>
      <c r="P1017" s="33"/>
      <c r="Q1017" s="33"/>
      <c r="R1017" s="33"/>
      <c r="S1017" s="33"/>
      <c r="T1017" s="33"/>
      <c r="U1017" s="33"/>
      <c r="V1017" s="33"/>
      <c r="W1017" s="33"/>
    </row>
    <row r="1018">
      <c r="A1018" s="9">
        <v>44420.0</v>
      </c>
      <c r="B1018" s="10" t="s">
        <v>115</v>
      </c>
      <c r="C1018" s="10" t="s">
        <v>240</v>
      </c>
      <c r="D1018" s="10" t="s">
        <v>277</v>
      </c>
      <c r="E1018" s="35">
        <v>350.0</v>
      </c>
      <c r="F1018" s="10" t="s">
        <v>14</v>
      </c>
      <c r="G1018" s="9">
        <v>44421.0</v>
      </c>
      <c r="H1018" s="32">
        <f t="shared" si="1"/>
        <v>5</v>
      </c>
      <c r="I1018" s="33"/>
      <c r="J1018" s="33"/>
      <c r="K1018" s="33"/>
      <c r="L1018" s="33"/>
      <c r="M1018" s="33"/>
      <c r="N1018" s="33"/>
      <c r="O1018" s="10" t="s">
        <v>115</v>
      </c>
      <c r="P1018" s="33"/>
      <c r="Q1018" s="33"/>
      <c r="R1018" s="33"/>
      <c r="S1018" s="33"/>
      <c r="T1018" s="33"/>
      <c r="U1018" s="33"/>
      <c r="V1018" s="33"/>
      <c r="W1018" s="33"/>
    </row>
    <row r="1019">
      <c r="A1019" s="9">
        <v>44420.0</v>
      </c>
      <c r="B1019" s="10" t="s">
        <v>115</v>
      </c>
      <c r="C1019" s="10" t="s">
        <v>119</v>
      </c>
      <c r="D1019" s="10" t="s">
        <v>279</v>
      </c>
      <c r="E1019" s="35">
        <v>170.0</v>
      </c>
      <c r="F1019" s="10" t="s">
        <v>12</v>
      </c>
      <c r="G1019" s="9">
        <v>44421.0</v>
      </c>
      <c r="H1019" s="32">
        <f t="shared" si="1"/>
        <v>5</v>
      </c>
      <c r="I1019" s="33"/>
      <c r="J1019" s="33"/>
      <c r="K1019" s="33"/>
      <c r="L1019" s="33"/>
      <c r="M1019" s="33"/>
      <c r="N1019" s="33"/>
      <c r="O1019" s="10" t="s">
        <v>115</v>
      </c>
      <c r="P1019" s="33"/>
      <c r="Q1019" s="33"/>
      <c r="R1019" s="33"/>
      <c r="S1019" s="33"/>
      <c r="T1019" s="33"/>
      <c r="U1019" s="33"/>
      <c r="V1019" s="33"/>
      <c r="W1019" s="33"/>
    </row>
    <row r="1020">
      <c r="A1020" s="9">
        <v>44420.0</v>
      </c>
      <c r="B1020" s="10" t="s">
        <v>115</v>
      </c>
      <c r="C1020" s="10" t="s">
        <v>120</v>
      </c>
      <c r="D1020" s="10" t="s">
        <v>279</v>
      </c>
      <c r="E1020" s="35">
        <v>170.0</v>
      </c>
      <c r="F1020" s="10" t="s">
        <v>12</v>
      </c>
      <c r="G1020" s="9">
        <v>44421.0</v>
      </c>
      <c r="H1020" s="32">
        <f t="shared" si="1"/>
        <v>5</v>
      </c>
      <c r="I1020" s="33"/>
      <c r="J1020" s="33"/>
      <c r="K1020" s="33"/>
      <c r="L1020" s="33"/>
      <c r="M1020" s="33"/>
      <c r="N1020" s="33"/>
      <c r="O1020" s="10" t="s">
        <v>115</v>
      </c>
      <c r="P1020" s="33"/>
      <c r="Q1020" s="33"/>
      <c r="R1020" s="33"/>
      <c r="S1020" s="33"/>
      <c r="T1020" s="33"/>
      <c r="U1020" s="33"/>
      <c r="V1020" s="33"/>
      <c r="W1020" s="33"/>
    </row>
    <row r="1021">
      <c r="A1021" s="9">
        <v>44420.0</v>
      </c>
      <c r="B1021" s="10" t="s">
        <v>115</v>
      </c>
      <c r="C1021" s="10" t="s">
        <v>121</v>
      </c>
      <c r="D1021" s="10" t="s">
        <v>280</v>
      </c>
      <c r="E1021" s="35">
        <v>280.0</v>
      </c>
      <c r="F1021" s="10" t="s">
        <v>18</v>
      </c>
      <c r="G1021" s="9">
        <v>44421.0</v>
      </c>
      <c r="H1021" s="32">
        <f t="shared" si="1"/>
        <v>5</v>
      </c>
      <c r="I1021" s="33"/>
      <c r="J1021" s="33"/>
      <c r="K1021" s="33"/>
      <c r="L1021" s="33"/>
      <c r="M1021" s="33"/>
      <c r="N1021" s="33"/>
      <c r="O1021" s="10" t="s">
        <v>115</v>
      </c>
      <c r="P1021" s="33"/>
      <c r="Q1021" s="33"/>
      <c r="R1021" s="33"/>
      <c r="S1021" s="33"/>
      <c r="T1021" s="33"/>
      <c r="U1021" s="33"/>
      <c r="V1021" s="33"/>
      <c r="W1021" s="33"/>
    </row>
    <row r="1022">
      <c r="A1022" s="9">
        <v>44420.0</v>
      </c>
      <c r="B1022" s="10" t="s">
        <v>115</v>
      </c>
      <c r="C1022" s="10" t="s">
        <v>177</v>
      </c>
      <c r="D1022" s="10" t="s">
        <v>284</v>
      </c>
      <c r="E1022" s="35">
        <v>140.0</v>
      </c>
      <c r="F1022" s="10" t="s">
        <v>12</v>
      </c>
      <c r="G1022" s="9">
        <v>44421.0</v>
      </c>
      <c r="H1022" s="32">
        <f t="shared" si="1"/>
        <v>5</v>
      </c>
      <c r="I1022" s="33"/>
      <c r="J1022" s="33"/>
      <c r="K1022" s="33"/>
      <c r="L1022" s="33"/>
      <c r="M1022" s="33"/>
      <c r="N1022" s="33"/>
      <c r="O1022" s="10" t="s">
        <v>115</v>
      </c>
      <c r="P1022" s="33"/>
      <c r="Q1022" s="33"/>
      <c r="R1022" s="33"/>
      <c r="S1022" s="33"/>
      <c r="T1022" s="33"/>
      <c r="U1022" s="33"/>
      <c r="V1022" s="33"/>
      <c r="W1022" s="33"/>
    </row>
    <row r="1023">
      <c r="A1023" s="9">
        <v>44420.0</v>
      </c>
      <c r="B1023" s="10" t="s">
        <v>122</v>
      </c>
      <c r="C1023" s="10" t="s">
        <v>273</v>
      </c>
      <c r="D1023" s="10" t="s">
        <v>279</v>
      </c>
      <c r="E1023" s="35">
        <v>170.0</v>
      </c>
      <c r="F1023" s="10" t="s">
        <v>12</v>
      </c>
      <c r="G1023" s="9">
        <v>44421.0</v>
      </c>
      <c r="H1023" s="32">
        <f t="shared" si="1"/>
        <v>5</v>
      </c>
      <c r="I1023" s="33"/>
      <c r="J1023" s="33"/>
      <c r="K1023" s="33"/>
      <c r="L1023" s="33"/>
      <c r="M1023" s="33"/>
      <c r="N1023" s="33"/>
      <c r="O1023" s="10" t="s">
        <v>122</v>
      </c>
      <c r="P1023" s="33"/>
      <c r="Q1023" s="33"/>
      <c r="R1023" s="33"/>
      <c r="S1023" s="33"/>
      <c r="T1023" s="33"/>
      <c r="U1023" s="33"/>
      <c r="V1023" s="33"/>
      <c r="W1023" s="33"/>
    </row>
    <row r="1024">
      <c r="A1024" s="9">
        <v>44420.0</v>
      </c>
      <c r="B1024" s="10" t="s">
        <v>122</v>
      </c>
      <c r="C1024" s="10" t="s">
        <v>308</v>
      </c>
      <c r="D1024" s="10" t="s">
        <v>285</v>
      </c>
      <c r="E1024" s="35">
        <v>270.0</v>
      </c>
      <c r="F1024" s="10" t="s">
        <v>18</v>
      </c>
      <c r="G1024" s="9">
        <v>44421.0</v>
      </c>
      <c r="H1024" s="32">
        <f t="shared" si="1"/>
        <v>5</v>
      </c>
      <c r="I1024" s="33"/>
      <c r="J1024" s="33"/>
      <c r="K1024" s="33"/>
      <c r="L1024" s="33"/>
      <c r="M1024" s="33"/>
      <c r="N1024" s="33"/>
      <c r="O1024" s="10" t="s">
        <v>122</v>
      </c>
      <c r="P1024" s="33"/>
      <c r="Q1024" s="33"/>
      <c r="R1024" s="33"/>
      <c r="S1024" s="33"/>
      <c r="T1024" s="33"/>
      <c r="U1024" s="33"/>
      <c r="V1024" s="33"/>
      <c r="W1024" s="33"/>
    </row>
    <row r="1025">
      <c r="A1025" s="9">
        <v>44420.0</v>
      </c>
      <c r="B1025" s="10" t="s">
        <v>122</v>
      </c>
      <c r="C1025" s="10" t="s">
        <v>309</v>
      </c>
      <c r="D1025" s="10" t="s">
        <v>285</v>
      </c>
      <c r="E1025" s="35">
        <v>270.0</v>
      </c>
      <c r="F1025" s="10" t="s">
        <v>18</v>
      </c>
      <c r="G1025" s="9">
        <v>44421.0</v>
      </c>
      <c r="H1025" s="32">
        <f t="shared" si="1"/>
        <v>5</v>
      </c>
      <c r="I1025" s="33"/>
      <c r="J1025" s="33"/>
      <c r="K1025" s="33"/>
      <c r="L1025" s="33"/>
      <c r="M1025" s="33"/>
      <c r="N1025" s="33"/>
      <c r="O1025" s="10" t="s">
        <v>122</v>
      </c>
      <c r="P1025" s="33"/>
      <c r="Q1025" s="33"/>
      <c r="R1025" s="33"/>
      <c r="S1025" s="33"/>
      <c r="T1025" s="33"/>
      <c r="U1025" s="33"/>
      <c r="V1025" s="33"/>
      <c r="W1025" s="33"/>
    </row>
    <row r="1026">
      <c r="A1026" s="9">
        <v>44420.0</v>
      </c>
      <c r="B1026" s="10" t="s">
        <v>122</v>
      </c>
      <c r="C1026" s="10" t="s">
        <v>123</v>
      </c>
      <c r="D1026" s="10" t="s">
        <v>285</v>
      </c>
      <c r="E1026" s="35">
        <v>270.0</v>
      </c>
      <c r="F1026" s="10" t="s">
        <v>18</v>
      </c>
      <c r="G1026" s="9">
        <v>44421.0</v>
      </c>
      <c r="H1026" s="32">
        <f t="shared" si="1"/>
        <v>5</v>
      </c>
      <c r="I1026" s="33"/>
      <c r="J1026" s="33"/>
      <c r="K1026" s="33"/>
      <c r="L1026" s="33"/>
      <c r="M1026" s="33"/>
      <c r="N1026" s="33"/>
      <c r="O1026" s="10" t="s">
        <v>122</v>
      </c>
      <c r="P1026" s="33"/>
      <c r="Q1026" s="33"/>
      <c r="R1026" s="33"/>
      <c r="S1026" s="33"/>
      <c r="T1026" s="33"/>
      <c r="U1026" s="33"/>
      <c r="V1026" s="33"/>
      <c r="W1026" s="33"/>
    </row>
    <row r="1027">
      <c r="A1027" s="9">
        <v>44420.0</v>
      </c>
      <c r="B1027" s="10" t="s">
        <v>122</v>
      </c>
      <c r="C1027" s="10" t="s">
        <v>124</v>
      </c>
      <c r="D1027" s="10" t="s">
        <v>284</v>
      </c>
      <c r="E1027" s="35">
        <v>140.0</v>
      </c>
      <c r="F1027" s="10" t="s">
        <v>12</v>
      </c>
      <c r="G1027" s="9">
        <v>44421.0</v>
      </c>
      <c r="H1027" s="32">
        <f t="shared" si="1"/>
        <v>5</v>
      </c>
      <c r="I1027" s="33"/>
      <c r="J1027" s="33"/>
      <c r="K1027" s="33"/>
      <c r="L1027" s="33"/>
      <c r="M1027" s="33"/>
      <c r="N1027" s="33"/>
      <c r="O1027" s="10" t="s">
        <v>122</v>
      </c>
      <c r="P1027" s="33"/>
      <c r="Q1027" s="33"/>
      <c r="R1027" s="33"/>
      <c r="S1027" s="33"/>
      <c r="T1027" s="33"/>
      <c r="U1027" s="33"/>
      <c r="V1027" s="33"/>
      <c r="W1027" s="33"/>
    </row>
    <row r="1028">
      <c r="A1028" s="9">
        <v>44420.0</v>
      </c>
      <c r="B1028" s="10" t="s">
        <v>122</v>
      </c>
      <c r="C1028" s="10" t="s">
        <v>178</v>
      </c>
      <c r="D1028" s="10" t="s">
        <v>282</v>
      </c>
      <c r="E1028" s="35">
        <v>200.0</v>
      </c>
      <c r="F1028" s="10" t="s">
        <v>14</v>
      </c>
      <c r="G1028" s="9">
        <v>44421.0</v>
      </c>
      <c r="H1028" s="32">
        <f t="shared" si="1"/>
        <v>5</v>
      </c>
      <c r="I1028" s="33"/>
      <c r="J1028" s="33"/>
      <c r="K1028" s="33"/>
      <c r="L1028" s="33"/>
      <c r="M1028" s="33"/>
      <c r="N1028" s="33"/>
      <c r="O1028" s="10" t="s">
        <v>122</v>
      </c>
      <c r="P1028" s="33"/>
      <c r="Q1028" s="33"/>
      <c r="R1028" s="33"/>
      <c r="S1028" s="33"/>
      <c r="T1028" s="33"/>
      <c r="U1028" s="33"/>
      <c r="V1028" s="33"/>
      <c r="W1028" s="33"/>
    </row>
    <row r="1029">
      <c r="A1029" s="9">
        <v>44420.0</v>
      </c>
      <c r="B1029" s="10" t="s">
        <v>122</v>
      </c>
      <c r="C1029" s="16">
        <v>9.0E49</v>
      </c>
      <c r="D1029" s="10" t="s">
        <v>278</v>
      </c>
      <c r="E1029" s="35">
        <v>130.0</v>
      </c>
      <c r="F1029" s="10" t="s">
        <v>21</v>
      </c>
      <c r="G1029" s="9">
        <v>44421.0</v>
      </c>
      <c r="H1029" s="32">
        <f t="shared" si="1"/>
        <v>5</v>
      </c>
      <c r="I1029" s="33"/>
      <c r="J1029" s="33"/>
      <c r="K1029" s="33"/>
      <c r="L1029" s="33"/>
      <c r="M1029" s="33"/>
      <c r="N1029" s="33"/>
      <c r="O1029" s="10" t="s">
        <v>122</v>
      </c>
      <c r="P1029" s="33"/>
      <c r="Q1029" s="33"/>
      <c r="R1029" s="33"/>
      <c r="S1029" s="33"/>
      <c r="T1029" s="33"/>
      <c r="U1029" s="33"/>
      <c r="V1029" s="33"/>
      <c r="W1029" s="33"/>
    </row>
    <row r="1030">
      <c r="A1030" s="9">
        <v>44420.0</v>
      </c>
      <c r="B1030" s="10" t="s">
        <v>122</v>
      </c>
      <c r="C1030" s="10" t="s">
        <v>179</v>
      </c>
      <c r="D1030" s="10" t="s">
        <v>279</v>
      </c>
      <c r="E1030" s="35">
        <v>170.0</v>
      </c>
      <c r="F1030" s="10" t="s">
        <v>12</v>
      </c>
      <c r="G1030" s="9">
        <v>44421.0</v>
      </c>
      <c r="H1030" s="32">
        <f t="shared" si="1"/>
        <v>5</v>
      </c>
      <c r="I1030" s="33"/>
      <c r="J1030" s="33"/>
      <c r="K1030" s="33"/>
      <c r="L1030" s="33"/>
      <c r="M1030" s="33"/>
      <c r="N1030" s="33"/>
      <c r="O1030" s="10" t="s">
        <v>122</v>
      </c>
      <c r="P1030" s="33"/>
      <c r="Q1030" s="33"/>
      <c r="R1030" s="33"/>
      <c r="S1030" s="33"/>
      <c r="T1030" s="33"/>
      <c r="U1030" s="33"/>
      <c r="V1030" s="33"/>
      <c r="W1030" s="33"/>
    </row>
    <row r="1031">
      <c r="A1031" s="9">
        <v>44420.0</v>
      </c>
      <c r="B1031" s="10" t="s">
        <v>122</v>
      </c>
      <c r="C1031" s="10" t="s">
        <v>126</v>
      </c>
      <c r="D1031" s="10" t="s">
        <v>284</v>
      </c>
      <c r="E1031" s="35">
        <v>140.0</v>
      </c>
      <c r="F1031" s="10" t="s">
        <v>12</v>
      </c>
      <c r="G1031" s="9">
        <v>44421.0</v>
      </c>
      <c r="H1031" s="32">
        <f t="shared" si="1"/>
        <v>5</v>
      </c>
      <c r="I1031" s="33"/>
      <c r="J1031" s="33"/>
      <c r="K1031" s="33"/>
      <c r="L1031" s="33"/>
      <c r="M1031" s="33"/>
      <c r="N1031" s="33"/>
      <c r="O1031" s="10" t="s">
        <v>122</v>
      </c>
      <c r="P1031" s="33"/>
      <c r="Q1031" s="33"/>
      <c r="R1031" s="33"/>
      <c r="S1031" s="33"/>
      <c r="T1031" s="33"/>
      <c r="U1031" s="33"/>
      <c r="V1031" s="33"/>
      <c r="W1031" s="33"/>
    </row>
    <row r="1032">
      <c r="A1032" s="9">
        <v>44420.0</v>
      </c>
      <c r="B1032" s="10" t="s">
        <v>122</v>
      </c>
      <c r="C1032" s="10" t="s">
        <v>310</v>
      </c>
      <c r="D1032" s="10" t="s">
        <v>287</v>
      </c>
      <c r="E1032" s="35">
        <v>110.0</v>
      </c>
      <c r="F1032" s="10" t="s">
        <v>31</v>
      </c>
      <c r="G1032" s="9">
        <v>44421.0</v>
      </c>
      <c r="H1032" s="32">
        <f t="shared" si="1"/>
        <v>5</v>
      </c>
      <c r="I1032" s="33"/>
      <c r="J1032" s="33"/>
      <c r="K1032" s="33"/>
      <c r="L1032" s="33"/>
      <c r="M1032" s="33"/>
      <c r="N1032" s="33"/>
      <c r="O1032" s="10" t="s">
        <v>122</v>
      </c>
      <c r="P1032" s="33"/>
      <c r="Q1032" s="33"/>
      <c r="R1032" s="33"/>
      <c r="S1032" s="33"/>
      <c r="T1032" s="33"/>
      <c r="U1032" s="33"/>
      <c r="V1032" s="33"/>
      <c r="W1032" s="33"/>
    </row>
    <row r="1033">
      <c r="A1033" s="9">
        <v>44420.0</v>
      </c>
      <c r="B1033" s="10" t="s">
        <v>122</v>
      </c>
      <c r="C1033" s="10" t="s">
        <v>127</v>
      </c>
      <c r="D1033" s="10" t="s">
        <v>286</v>
      </c>
      <c r="E1033" s="35">
        <v>130.0</v>
      </c>
      <c r="F1033" s="10" t="s">
        <v>31</v>
      </c>
      <c r="G1033" s="9">
        <v>44421.0</v>
      </c>
      <c r="H1033" s="32">
        <f t="shared" si="1"/>
        <v>5</v>
      </c>
      <c r="I1033" s="33"/>
      <c r="J1033" s="33"/>
      <c r="K1033" s="33"/>
      <c r="L1033" s="33"/>
      <c r="M1033" s="33"/>
      <c r="N1033" s="33"/>
      <c r="O1033" s="10" t="s">
        <v>122</v>
      </c>
      <c r="P1033" s="33"/>
      <c r="Q1033" s="33"/>
      <c r="R1033" s="33"/>
      <c r="S1033" s="33"/>
      <c r="T1033" s="33"/>
      <c r="U1033" s="33"/>
      <c r="V1033" s="33"/>
      <c r="W1033" s="33"/>
    </row>
    <row r="1034">
      <c r="A1034" s="9">
        <v>44420.0</v>
      </c>
      <c r="B1034" s="10" t="s">
        <v>122</v>
      </c>
      <c r="C1034" s="10" t="s">
        <v>128</v>
      </c>
      <c r="D1034" s="10" t="s">
        <v>280</v>
      </c>
      <c r="E1034" s="35">
        <v>280.0</v>
      </c>
      <c r="F1034" s="10" t="s">
        <v>18</v>
      </c>
      <c r="G1034" s="9">
        <v>44421.0</v>
      </c>
      <c r="H1034" s="32">
        <f t="shared" si="1"/>
        <v>5</v>
      </c>
      <c r="I1034" s="33"/>
      <c r="J1034" s="33"/>
      <c r="K1034" s="33"/>
      <c r="L1034" s="33"/>
      <c r="M1034" s="33"/>
      <c r="N1034" s="33"/>
      <c r="O1034" s="10" t="s">
        <v>122</v>
      </c>
      <c r="P1034" s="33"/>
      <c r="Q1034" s="33"/>
      <c r="R1034" s="33"/>
      <c r="S1034" s="33"/>
      <c r="T1034" s="33"/>
      <c r="U1034" s="33"/>
      <c r="V1034" s="33"/>
      <c r="W1034" s="33"/>
    </row>
    <row r="1035">
      <c r="A1035" s="9">
        <v>44420.0</v>
      </c>
      <c r="B1035" s="10" t="s">
        <v>122</v>
      </c>
      <c r="C1035" s="10" t="s">
        <v>215</v>
      </c>
      <c r="D1035" s="10" t="s">
        <v>280</v>
      </c>
      <c r="E1035" s="35">
        <v>280.0</v>
      </c>
      <c r="F1035" s="10" t="s">
        <v>18</v>
      </c>
      <c r="G1035" s="9">
        <v>44421.0</v>
      </c>
      <c r="H1035" s="32">
        <f t="shared" si="1"/>
        <v>5</v>
      </c>
      <c r="I1035" s="33"/>
      <c r="J1035" s="33"/>
      <c r="K1035" s="33"/>
      <c r="L1035" s="33"/>
      <c r="M1035" s="33"/>
      <c r="N1035" s="33"/>
      <c r="O1035" s="10" t="s">
        <v>122</v>
      </c>
      <c r="P1035" s="33"/>
      <c r="Q1035" s="33"/>
      <c r="R1035" s="33"/>
      <c r="S1035" s="33"/>
      <c r="T1035" s="33"/>
      <c r="U1035" s="33"/>
      <c r="V1035" s="33"/>
      <c r="W1035" s="33"/>
    </row>
    <row r="1036">
      <c r="A1036" s="9">
        <v>44420.0</v>
      </c>
      <c r="B1036" s="10" t="s">
        <v>122</v>
      </c>
      <c r="C1036" s="10" t="s">
        <v>215</v>
      </c>
      <c r="D1036" s="10" t="s">
        <v>288</v>
      </c>
      <c r="E1036" s="35">
        <v>280.0</v>
      </c>
      <c r="F1036" s="10" t="s">
        <v>14</v>
      </c>
      <c r="G1036" s="9">
        <v>44421.0</v>
      </c>
      <c r="H1036" s="32">
        <f t="shared" si="1"/>
        <v>5</v>
      </c>
      <c r="I1036" s="33"/>
      <c r="J1036" s="33"/>
      <c r="K1036" s="33"/>
      <c r="L1036" s="33"/>
      <c r="M1036" s="33"/>
      <c r="N1036" s="33"/>
      <c r="O1036" s="10" t="s">
        <v>122</v>
      </c>
      <c r="P1036" s="33"/>
      <c r="Q1036" s="33"/>
      <c r="R1036" s="33"/>
      <c r="S1036" s="33"/>
      <c r="T1036" s="33"/>
      <c r="U1036" s="33"/>
      <c r="V1036" s="33"/>
      <c r="W1036" s="33"/>
    </row>
    <row r="1037">
      <c r="A1037" s="9">
        <v>44420.0</v>
      </c>
      <c r="B1037" s="10" t="s">
        <v>122</v>
      </c>
      <c r="C1037" s="10" t="s">
        <v>311</v>
      </c>
      <c r="D1037" s="10" t="s">
        <v>277</v>
      </c>
      <c r="E1037" s="35">
        <v>350.0</v>
      </c>
      <c r="F1037" s="10" t="s">
        <v>14</v>
      </c>
      <c r="G1037" s="9">
        <v>44421.0</v>
      </c>
      <c r="H1037" s="32">
        <f t="shared" si="1"/>
        <v>5</v>
      </c>
      <c r="I1037" s="33"/>
      <c r="J1037" s="33"/>
      <c r="K1037" s="33"/>
      <c r="L1037" s="33"/>
      <c r="M1037" s="33"/>
      <c r="N1037" s="33"/>
      <c r="O1037" s="10" t="s">
        <v>122</v>
      </c>
      <c r="P1037" s="33"/>
      <c r="Q1037" s="33"/>
      <c r="R1037" s="33"/>
      <c r="S1037" s="33"/>
      <c r="T1037" s="33"/>
      <c r="U1037" s="33"/>
      <c r="V1037" s="33"/>
      <c r="W1037" s="33"/>
    </row>
    <row r="1038">
      <c r="A1038" s="9">
        <v>44420.0</v>
      </c>
      <c r="B1038" s="10" t="s">
        <v>122</v>
      </c>
      <c r="C1038" s="10" t="s">
        <v>243</v>
      </c>
      <c r="D1038" s="10" t="s">
        <v>292</v>
      </c>
      <c r="E1038" s="35">
        <v>60.0</v>
      </c>
      <c r="F1038" s="10" t="s">
        <v>31</v>
      </c>
      <c r="G1038" s="9">
        <v>44421.0</v>
      </c>
      <c r="H1038" s="32">
        <f t="shared" si="1"/>
        <v>5</v>
      </c>
      <c r="I1038" s="33"/>
      <c r="J1038" s="33"/>
      <c r="K1038" s="33"/>
      <c r="L1038" s="33"/>
      <c r="M1038" s="33"/>
      <c r="N1038" s="33"/>
      <c r="O1038" s="10" t="s">
        <v>122</v>
      </c>
      <c r="P1038" s="33"/>
      <c r="Q1038" s="33"/>
      <c r="R1038" s="33"/>
      <c r="S1038" s="33"/>
      <c r="T1038" s="33"/>
      <c r="U1038" s="33"/>
      <c r="V1038" s="33"/>
      <c r="W1038" s="33"/>
    </row>
    <row r="1039">
      <c r="A1039" s="9">
        <v>44420.0</v>
      </c>
      <c r="B1039" s="10" t="s">
        <v>244</v>
      </c>
      <c r="C1039" s="10">
        <v>7841.0</v>
      </c>
      <c r="D1039" s="10" t="s">
        <v>282</v>
      </c>
      <c r="E1039" s="35">
        <v>200.0</v>
      </c>
      <c r="F1039" s="10" t="s">
        <v>14</v>
      </c>
      <c r="G1039" s="9">
        <v>44421.0</v>
      </c>
      <c r="H1039" s="32">
        <f t="shared" si="1"/>
        <v>5</v>
      </c>
      <c r="I1039" s="33"/>
      <c r="J1039" s="33"/>
      <c r="K1039" s="33"/>
      <c r="L1039" s="33"/>
      <c r="M1039" s="33"/>
      <c r="N1039" s="33"/>
      <c r="O1039" s="10" t="s">
        <v>244</v>
      </c>
      <c r="P1039" s="33"/>
      <c r="Q1039" s="33"/>
      <c r="R1039" s="33"/>
      <c r="S1039" s="33"/>
      <c r="T1039" s="33"/>
      <c r="U1039" s="33"/>
      <c r="V1039" s="33"/>
      <c r="W1039" s="33"/>
    </row>
    <row r="1040">
      <c r="A1040" s="9">
        <v>44420.0</v>
      </c>
      <c r="B1040" s="10" t="s">
        <v>244</v>
      </c>
      <c r="C1040" s="10">
        <v>7841.0</v>
      </c>
      <c r="D1040" s="10" t="s">
        <v>282</v>
      </c>
      <c r="E1040" s="35">
        <v>200.0</v>
      </c>
      <c r="F1040" s="10" t="s">
        <v>14</v>
      </c>
      <c r="G1040" s="9">
        <v>44421.0</v>
      </c>
      <c r="H1040" s="32">
        <f t="shared" si="1"/>
        <v>5</v>
      </c>
      <c r="I1040" s="33"/>
      <c r="J1040" s="33"/>
      <c r="K1040" s="33"/>
      <c r="L1040" s="33"/>
      <c r="M1040" s="33"/>
      <c r="N1040" s="33"/>
      <c r="O1040" s="10" t="s">
        <v>244</v>
      </c>
      <c r="P1040" s="33"/>
      <c r="Q1040" s="33"/>
      <c r="R1040" s="33"/>
      <c r="S1040" s="33"/>
      <c r="T1040" s="33"/>
      <c r="U1040" s="33"/>
      <c r="V1040" s="33"/>
      <c r="W1040" s="33"/>
    </row>
    <row r="1041">
      <c r="A1041" s="9">
        <v>44420.0</v>
      </c>
      <c r="B1041" s="10" t="s">
        <v>15</v>
      </c>
      <c r="C1041" s="10" t="s">
        <v>217</v>
      </c>
      <c r="D1041" s="10" t="s">
        <v>278</v>
      </c>
      <c r="E1041" s="35">
        <v>130.0</v>
      </c>
      <c r="F1041" s="10" t="s">
        <v>21</v>
      </c>
      <c r="G1041" s="9">
        <v>44421.0</v>
      </c>
      <c r="H1041" s="32">
        <f t="shared" si="1"/>
        <v>5</v>
      </c>
      <c r="I1041" s="33"/>
      <c r="J1041" s="33"/>
      <c r="K1041" s="33"/>
      <c r="L1041" s="33"/>
      <c r="M1041" s="33"/>
      <c r="N1041" s="33"/>
      <c r="O1041" s="10" t="s">
        <v>15</v>
      </c>
      <c r="P1041" s="33"/>
      <c r="Q1041" s="33"/>
      <c r="R1041" s="33"/>
      <c r="S1041" s="33"/>
      <c r="T1041" s="33"/>
      <c r="U1041" s="33"/>
      <c r="V1041" s="33"/>
      <c r="W1041" s="33"/>
    </row>
    <row r="1042">
      <c r="A1042" s="9">
        <v>44420.0</v>
      </c>
      <c r="B1042" s="10" t="s">
        <v>15</v>
      </c>
      <c r="C1042" s="16">
        <v>5.0E49</v>
      </c>
      <c r="D1042" s="10" t="s">
        <v>277</v>
      </c>
      <c r="E1042" s="35">
        <v>350.0</v>
      </c>
      <c r="F1042" s="10" t="s">
        <v>14</v>
      </c>
      <c r="G1042" s="9">
        <v>44421.0</v>
      </c>
      <c r="H1042" s="32">
        <f t="shared" si="1"/>
        <v>5</v>
      </c>
      <c r="I1042" s="33"/>
      <c r="J1042" s="33"/>
      <c r="K1042" s="33"/>
      <c r="L1042" s="33"/>
      <c r="M1042" s="33"/>
      <c r="N1042" s="33"/>
      <c r="O1042" s="10" t="s">
        <v>15</v>
      </c>
      <c r="P1042" s="33"/>
      <c r="Q1042" s="33"/>
      <c r="R1042" s="33"/>
      <c r="S1042" s="33"/>
      <c r="T1042" s="33"/>
      <c r="U1042" s="33"/>
      <c r="V1042" s="33"/>
      <c r="W1042" s="33"/>
    </row>
    <row r="1043">
      <c r="A1043" s="9">
        <v>44420.0</v>
      </c>
      <c r="B1043" s="10" t="s">
        <v>15</v>
      </c>
      <c r="C1043" s="16">
        <v>5.0E49</v>
      </c>
      <c r="D1043" s="10" t="s">
        <v>284</v>
      </c>
      <c r="E1043" s="35">
        <v>140.0</v>
      </c>
      <c r="F1043" s="10" t="s">
        <v>12</v>
      </c>
      <c r="G1043" s="9">
        <v>44421.0</v>
      </c>
      <c r="H1043" s="32">
        <f t="shared" si="1"/>
        <v>5</v>
      </c>
      <c r="I1043" s="33"/>
      <c r="J1043" s="33"/>
      <c r="K1043" s="33"/>
      <c r="L1043" s="33"/>
      <c r="M1043" s="33"/>
      <c r="N1043" s="33"/>
      <c r="O1043" s="10" t="s">
        <v>15</v>
      </c>
      <c r="P1043" s="33"/>
      <c r="Q1043" s="33"/>
      <c r="R1043" s="33"/>
      <c r="S1043" s="33"/>
      <c r="T1043" s="33"/>
      <c r="U1043" s="33"/>
      <c r="V1043" s="33"/>
      <c r="W1043" s="33"/>
    </row>
    <row r="1044">
      <c r="A1044" s="9">
        <v>44420.0</v>
      </c>
      <c r="B1044" s="10" t="s">
        <v>15</v>
      </c>
      <c r="C1044" s="10" t="s">
        <v>133</v>
      </c>
      <c r="D1044" s="10" t="s">
        <v>292</v>
      </c>
      <c r="E1044" s="35">
        <v>60.0</v>
      </c>
      <c r="F1044" s="10" t="s">
        <v>31</v>
      </c>
      <c r="G1044" s="9">
        <v>44421.0</v>
      </c>
      <c r="H1044" s="32">
        <f t="shared" si="1"/>
        <v>5</v>
      </c>
      <c r="I1044" s="33"/>
      <c r="J1044" s="33"/>
      <c r="K1044" s="33"/>
      <c r="L1044" s="33"/>
      <c r="M1044" s="33"/>
      <c r="N1044" s="33"/>
      <c r="O1044" s="10" t="s">
        <v>15</v>
      </c>
      <c r="P1044" s="33"/>
      <c r="Q1044" s="33"/>
      <c r="R1044" s="33"/>
      <c r="S1044" s="33"/>
      <c r="T1044" s="33"/>
      <c r="U1044" s="33"/>
      <c r="V1044" s="33"/>
      <c r="W1044" s="33"/>
    </row>
    <row r="1045">
      <c r="A1045" s="9">
        <v>44420.0</v>
      </c>
      <c r="B1045" s="10" t="s">
        <v>15</v>
      </c>
      <c r="C1045" s="10" t="s">
        <v>133</v>
      </c>
      <c r="D1045" s="10" t="s">
        <v>280</v>
      </c>
      <c r="E1045" s="35">
        <v>280.0</v>
      </c>
      <c r="F1045" s="10" t="s">
        <v>18</v>
      </c>
      <c r="G1045" s="9">
        <v>44421.0</v>
      </c>
      <c r="H1045" s="32">
        <f t="shared" si="1"/>
        <v>5</v>
      </c>
      <c r="I1045" s="33"/>
      <c r="J1045" s="33"/>
      <c r="K1045" s="33"/>
      <c r="L1045" s="33"/>
      <c r="M1045" s="33"/>
      <c r="N1045" s="33"/>
      <c r="O1045" s="10" t="s">
        <v>15</v>
      </c>
      <c r="P1045" s="33"/>
      <c r="Q1045" s="33"/>
      <c r="R1045" s="33"/>
      <c r="S1045" s="33"/>
      <c r="T1045" s="33"/>
      <c r="U1045" s="33"/>
      <c r="V1045" s="33"/>
      <c r="W1045" s="33"/>
    </row>
    <row r="1046">
      <c r="A1046" s="9">
        <v>44420.0</v>
      </c>
      <c r="B1046" s="10" t="s">
        <v>15</v>
      </c>
      <c r="C1046" s="10" t="s">
        <v>134</v>
      </c>
      <c r="D1046" s="10" t="s">
        <v>286</v>
      </c>
      <c r="E1046" s="35">
        <v>130.0</v>
      </c>
      <c r="F1046" s="10" t="s">
        <v>31</v>
      </c>
      <c r="G1046" s="9">
        <v>44421.0</v>
      </c>
      <c r="H1046" s="32">
        <f t="shared" si="1"/>
        <v>5</v>
      </c>
      <c r="I1046" s="33"/>
      <c r="J1046" s="33"/>
      <c r="K1046" s="33"/>
      <c r="L1046" s="33"/>
      <c r="M1046" s="33"/>
      <c r="N1046" s="33"/>
      <c r="O1046" s="10" t="s">
        <v>15</v>
      </c>
      <c r="P1046" s="33"/>
      <c r="Q1046" s="33"/>
      <c r="R1046" s="33"/>
      <c r="S1046" s="33"/>
      <c r="T1046" s="33"/>
      <c r="U1046" s="33"/>
      <c r="V1046" s="33"/>
      <c r="W1046" s="33"/>
    </row>
    <row r="1047">
      <c r="A1047" s="9">
        <v>44420.0</v>
      </c>
      <c r="B1047" s="10" t="s">
        <v>15</v>
      </c>
      <c r="C1047" s="10" t="s">
        <v>219</v>
      </c>
      <c r="D1047" s="10" t="s">
        <v>287</v>
      </c>
      <c r="E1047" s="35">
        <v>110.0</v>
      </c>
      <c r="F1047" s="10" t="s">
        <v>31</v>
      </c>
      <c r="G1047" s="9">
        <v>44421.0</v>
      </c>
      <c r="H1047" s="32">
        <f t="shared" si="1"/>
        <v>5</v>
      </c>
      <c r="I1047" s="33"/>
      <c r="J1047" s="33"/>
      <c r="K1047" s="33"/>
      <c r="L1047" s="33"/>
      <c r="M1047" s="33"/>
      <c r="N1047" s="33"/>
      <c r="O1047" s="10" t="s">
        <v>15</v>
      </c>
      <c r="P1047" s="33"/>
      <c r="Q1047" s="33"/>
      <c r="R1047" s="33"/>
      <c r="S1047" s="33"/>
      <c r="T1047" s="33"/>
      <c r="U1047" s="33"/>
      <c r="V1047" s="33"/>
      <c r="W1047" s="33"/>
    </row>
    <row r="1048">
      <c r="A1048" s="9">
        <v>44420.0</v>
      </c>
      <c r="B1048" s="10" t="s">
        <v>15</v>
      </c>
      <c r="C1048" s="10" t="s">
        <v>220</v>
      </c>
      <c r="D1048" s="10" t="s">
        <v>282</v>
      </c>
      <c r="E1048" s="35">
        <v>200.0</v>
      </c>
      <c r="F1048" s="10" t="s">
        <v>14</v>
      </c>
      <c r="G1048" s="9">
        <v>44421.0</v>
      </c>
      <c r="H1048" s="32">
        <f t="shared" si="1"/>
        <v>5</v>
      </c>
      <c r="I1048" s="33"/>
      <c r="J1048" s="33"/>
      <c r="K1048" s="33"/>
      <c r="L1048" s="33"/>
      <c r="M1048" s="33"/>
      <c r="N1048" s="33"/>
      <c r="O1048" s="10" t="s">
        <v>15</v>
      </c>
      <c r="P1048" s="33"/>
      <c r="Q1048" s="33"/>
      <c r="R1048" s="33"/>
      <c r="S1048" s="33"/>
      <c r="T1048" s="33"/>
      <c r="U1048" s="33"/>
      <c r="V1048" s="33"/>
      <c r="W1048" s="33"/>
    </row>
    <row r="1049">
      <c r="A1049" s="9">
        <v>44420.0</v>
      </c>
      <c r="B1049" s="10" t="s">
        <v>15</v>
      </c>
      <c r="C1049" s="10">
        <v>1344.0</v>
      </c>
      <c r="D1049" s="10" t="s">
        <v>277</v>
      </c>
      <c r="E1049" s="35">
        <v>350.0</v>
      </c>
      <c r="F1049" s="10" t="s">
        <v>14</v>
      </c>
      <c r="G1049" s="9">
        <v>44421.0</v>
      </c>
      <c r="H1049" s="32">
        <f t="shared" si="1"/>
        <v>5</v>
      </c>
      <c r="I1049" s="33"/>
      <c r="J1049" s="33"/>
      <c r="K1049" s="33"/>
      <c r="L1049" s="33"/>
      <c r="M1049" s="33"/>
      <c r="N1049" s="33"/>
      <c r="O1049" s="10" t="s">
        <v>15</v>
      </c>
      <c r="P1049" s="33"/>
      <c r="Q1049" s="33"/>
      <c r="R1049" s="33"/>
      <c r="S1049" s="33"/>
      <c r="T1049" s="33"/>
      <c r="U1049" s="33"/>
      <c r="V1049" s="33"/>
      <c r="W1049" s="33"/>
    </row>
    <row r="1050">
      <c r="A1050" s="9">
        <v>44420.0</v>
      </c>
      <c r="B1050" s="10" t="s">
        <v>15</v>
      </c>
      <c r="C1050" s="10">
        <v>4645.0</v>
      </c>
      <c r="D1050" s="10" t="s">
        <v>280</v>
      </c>
      <c r="E1050" s="35">
        <v>280.0</v>
      </c>
      <c r="F1050" s="10" t="s">
        <v>18</v>
      </c>
      <c r="G1050" s="9">
        <v>44421.0</v>
      </c>
      <c r="H1050" s="32">
        <f t="shared" si="1"/>
        <v>5</v>
      </c>
      <c r="I1050" s="33"/>
      <c r="J1050" s="33"/>
      <c r="K1050" s="33"/>
      <c r="L1050" s="33"/>
      <c r="M1050" s="33"/>
      <c r="N1050" s="33"/>
      <c r="O1050" s="10" t="s">
        <v>15</v>
      </c>
      <c r="P1050" s="33"/>
      <c r="Q1050" s="33"/>
      <c r="R1050" s="33"/>
      <c r="S1050" s="33"/>
      <c r="T1050" s="33"/>
      <c r="U1050" s="33"/>
      <c r="V1050" s="33"/>
      <c r="W1050" s="33"/>
    </row>
    <row r="1051">
      <c r="A1051" s="9">
        <v>44420.0</v>
      </c>
      <c r="B1051" s="10" t="s">
        <v>15</v>
      </c>
      <c r="C1051" s="10" t="s">
        <v>182</v>
      </c>
      <c r="D1051" s="10" t="s">
        <v>277</v>
      </c>
      <c r="E1051" s="35">
        <v>350.0</v>
      </c>
      <c r="F1051" s="10" t="s">
        <v>14</v>
      </c>
      <c r="G1051" s="9">
        <v>44421.0</v>
      </c>
      <c r="H1051" s="32">
        <f t="shared" si="1"/>
        <v>5</v>
      </c>
      <c r="I1051" s="33"/>
      <c r="J1051" s="33"/>
      <c r="K1051" s="33"/>
      <c r="L1051" s="33"/>
      <c r="M1051" s="33"/>
      <c r="N1051" s="33"/>
      <c r="O1051" s="10" t="s">
        <v>15</v>
      </c>
      <c r="P1051" s="33"/>
      <c r="Q1051" s="33"/>
      <c r="R1051" s="33"/>
      <c r="S1051" s="33"/>
      <c r="T1051" s="33"/>
      <c r="U1051" s="33"/>
      <c r="V1051" s="33"/>
      <c r="W1051" s="33"/>
    </row>
    <row r="1052">
      <c r="A1052" s="9">
        <v>44420.0</v>
      </c>
      <c r="B1052" s="10" t="s">
        <v>15</v>
      </c>
      <c r="C1052" s="10" t="s">
        <v>246</v>
      </c>
      <c r="D1052" s="10" t="s">
        <v>280</v>
      </c>
      <c r="E1052" s="35">
        <v>280.0</v>
      </c>
      <c r="F1052" s="10" t="s">
        <v>18</v>
      </c>
      <c r="G1052" s="9">
        <v>44421.0</v>
      </c>
      <c r="H1052" s="32">
        <f t="shared" si="1"/>
        <v>5</v>
      </c>
      <c r="I1052" s="33"/>
      <c r="J1052" s="33"/>
      <c r="K1052" s="33"/>
      <c r="L1052" s="33"/>
      <c r="M1052" s="33"/>
      <c r="N1052" s="33"/>
      <c r="O1052" s="10" t="s">
        <v>15</v>
      </c>
      <c r="P1052" s="33"/>
      <c r="Q1052" s="33"/>
      <c r="R1052" s="33"/>
      <c r="S1052" s="33"/>
      <c r="T1052" s="33"/>
      <c r="U1052" s="33"/>
      <c r="V1052" s="33"/>
      <c r="W1052" s="33"/>
    </row>
    <row r="1053">
      <c r="A1053" s="9">
        <v>44420.0</v>
      </c>
      <c r="B1053" s="10" t="s">
        <v>15</v>
      </c>
      <c r="C1053" s="10" t="s">
        <v>137</v>
      </c>
      <c r="D1053" s="10" t="s">
        <v>285</v>
      </c>
      <c r="E1053" s="35">
        <v>270.0</v>
      </c>
      <c r="F1053" s="10" t="s">
        <v>18</v>
      </c>
      <c r="G1053" s="9">
        <v>44421.0</v>
      </c>
      <c r="H1053" s="32">
        <f t="shared" si="1"/>
        <v>5</v>
      </c>
      <c r="I1053" s="33"/>
      <c r="J1053" s="33"/>
      <c r="K1053" s="33"/>
      <c r="L1053" s="33"/>
      <c r="M1053" s="33"/>
      <c r="N1053" s="33"/>
      <c r="O1053" s="10" t="s">
        <v>15</v>
      </c>
      <c r="P1053" s="33"/>
      <c r="Q1053" s="33"/>
      <c r="R1053" s="33"/>
      <c r="S1053" s="33"/>
      <c r="T1053" s="33"/>
      <c r="U1053" s="33"/>
      <c r="V1053" s="33"/>
      <c r="W1053" s="33"/>
    </row>
    <row r="1054">
      <c r="A1054" s="9">
        <v>44420.0</v>
      </c>
      <c r="B1054" s="10" t="s">
        <v>15</v>
      </c>
      <c r="C1054" s="10" t="s">
        <v>184</v>
      </c>
      <c r="D1054" s="10" t="s">
        <v>280</v>
      </c>
      <c r="E1054" s="35">
        <v>280.0</v>
      </c>
      <c r="F1054" s="10" t="s">
        <v>18</v>
      </c>
      <c r="G1054" s="9">
        <v>44421.0</v>
      </c>
      <c r="H1054" s="32">
        <f t="shared" si="1"/>
        <v>5</v>
      </c>
      <c r="I1054" s="33"/>
      <c r="J1054" s="33"/>
      <c r="K1054" s="33"/>
      <c r="L1054" s="33"/>
      <c r="M1054" s="33"/>
      <c r="N1054" s="33"/>
      <c r="O1054" s="10" t="s">
        <v>15</v>
      </c>
      <c r="P1054" s="33"/>
      <c r="Q1054" s="33"/>
      <c r="R1054" s="33"/>
      <c r="S1054" s="33"/>
      <c r="T1054" s="33"/>
      <c r="U1054" s="33"/>
      <c r="V1054" s="33"/>
      <c r="W1054" s="33"/>
    </row>
    <row r="1055">
      <c r="A1055" s="9">
        <v>44420.0</v>
      </c>
      <c r="B1055" s="10" t="s">
        <v>15</v>
      </c>
      <c r="C1055" s="10" t="s">
        <v>185</v>
      </c>
      <c r="D1055" s="10" t="s">
        <v>277</v>
      </c>
      <c r="E1055" s="35">
        <v>350.0</v>
      </c>
      <c r="F1055" s="10" t="s">
        <v>14</v>
      </c>
      <c r="G1055" s="9">
        <v>44421.0</v>
      </c>
      <c r="H1055" s="32">
        <f t="shared" si="1"/>
        <v>5</v>
      </c>
      <c r="I1055" s="33"/>
      <c r="J1055" s="33"/>
      <c r="K1055" s="33"/>
      <c r="L1055" s="33"/>
      <c r="M1055" s="33"/>
      <c r="N1055" s="33"/>
      <c r="O1055" s="10" t="s">
        <v>15</v>
      </c>
      <c r="P1055" s="33"/>
      <c r="Q1055" s="33"/>
      <c r="R1055" s="33"/>
      <c r="S1055" s="33"/>
      <c r="T1055" s="33"/>
      <c r="U1055" s="33"/>
      <c r="V1055" s="33"/>
      <c r="W1055" s="33"/>
    </row>
    <row r="1056">
      <c r="A1056" s="9">
        <v>44420.0</v>
      </c>
      <c r="B1056" s="10" t="s">
        <v>15</v>
      </c>
      <c r="C1056" s="10" t="s">
        <v>312</v>
      </c>
      <c r="D1056" s="10" t="s">
        <v>277</v>
      </c>
      <c r="E1056" s="35">
        <v>350.0</v>
      </c>
      <c r="F1056" s="10" t="s">
        <v>14</v>
      </c>
      <c r="G1056" s="9">
        <v>44421.0</v>
      </c>
      <c r="H1056" s="32">
        <f t="shared" si="1"/>
        <v>5</v>
      </c>
      <c r="I1056" s="33"/>
      <c r="J1056" s="33"/>
      <c r="K1056" s="33"/>
      <c r="L1056" s="33"/>
      <c r="M1056" s="33"/>
      <c r="N1056" s="33"/>
      <c r="O1056" s="10" t="s">
        <v>15</v>
      </c>
      <c r="P1056" s="33"/>
      <c r="Q1056" s="33"/>
      <c r="R1056" s="33"/>
      <c r="S1056" s="33"/>
      <c r="T1056" s="33"/>
      <c r="U1056" s="33"/>
      <c r="V1056" s="33"/>
      <c r="W1056" s="33"/>
    </row>
    <row r="1057">
      <c r="A1057" s="9">
        <v>44420.0</v>
      </c>
      <c r="B1057" s="10" t="s">
        <v>16</v>
      </c>
      <c r="C1057" s="16">
        <v>1.0E48</v>
      </c>
      <c r="D1057" s="10" t="s">
        <v>280</v>
      </c>
      <c r="E1057" s="35">
        <v>280.0</v>
      </c>
      <c r="F1057" s="10" t="s">
        <v>18</v>
      </c>
      <c r="G1057" s="9">
        <v>44421.0</v>
      </c>
      <c r="H1057" s="32">
        <f t="shared" si="1"/>
        <v>5</v>
      </c>
      <c r="I1057" s="33"/>
      <c r="J1057" s="33"/>
      <c r="K1057" s="33"/>
      <c r="L1057" s="33"/>
      <c r="M1057" s="33"/>
      <c r="N1057" s="33"/>
      <c r="O1057" s="10" t="s">
        <v>16</v>
      </c>
      <c r="P1057" s="33"/>
      <c r="Q1057" s="33"/>
      <c r="R1057" s="33"/>
      <c r="S1057" s="33"/>
      <c r="T1057" s="33"/>
      <c r="U1057" s="33"/>
      <c r="V1057" s="33"/>
      <c r="W1057" s="33"/>
    </row>
    <row r="1058">
      <c r="A1058" s="9">
        <v>44420.0</v>
      </c>
      <c r="B1058" s="10" t="s">
        <v>16</v>
      </c>
      <c r="C1058" s="10" t="s">
        <v>313</v>
      </c>
      <c r="D1058" s="10" t="s">
        <v>278</v>
      </c>
      <c r="E1058" s="35">
        <v>130.0</v>
      </c>
      <c r="F1058" s="10" t="s">
        <v>21</v>
      </c>
      <c r="G1058" s="9">
        <v>44421.0</v>
      </c>
      <c r="H1058" s="32">
        <f t="shared" si="1"/>
        <v>5</v>
      </c>
      <c r="I1058" s="33"/>
      <c r="J1058" s="33"/>
      <c r="K1058" s="33"/>
      <c r="L1058" s="33"/>
      <c r="M1058" s="33"/>
      <c r="N1058" s="33"/>
      <c r="O1058" s="10" t="s">
        <v>16</v>
      </c>
      <c r="P1058" s="33"/>
      <c r="Q1058" s="33"/>
      <c r="R1058" s="33"/>
      <c r="S1058" s="33"/>
      <c r="T1058" s="33"/>
      <c r="U1058" s="33"/>
      <c r="V1058" s="33"/>
      <c r="W1058" s="33"/>
    </row>
    <row r="1059">
      <c r="A1059" s="9">
        <v>44420.0</v>
      </c>
      <c r="B1059" s="10" t="s">
        <v>16</v>
      </c>
      <c r="C1059" s="16">
        <v>5.0E48</v>
      </c>
      <c r="D1059" s="10" t="s">
        <v>278</v>
      </c>
      <c r="E1059" s="35">
        <v>130.0</v>
      </c>
      <c r="F1059" s="10" t="s">
        <v>21</v>
      </c>
      <c r="G1059" s="9">
        <v>44421.0</v>
      </c>
      <c r="H1059" s="32">
        <f t="shared" si="1"/>
        <v>5</v>
      </c>
      <c r="I1059" s="33"/>
      <c r="J1059" s="33"/>
      <c r="K1059" s="33"/>
      <c r="L1059" s="33"/>
      <c r="M1059" s="33"/>
      <c r="N1059" s="33"/>
      <c r="O1059" s="10" t="s">
        <v>16</v>
      </c>
      <c r="P1059" s="33"/>
      <c r="Q1059" s="33"/>
      <c r="R1059" s="33"/>
      <c r="S1059" s="33"/>
      <c r="T1059" s="33"/>
      <c r="U1059" s="33"/>
      <c r="V1059" s="33"/>
      <c r="W1059" s="33"/>
    </row>
    <row r="1060">
      <c r="A1060" s="9">
        <v>44420.0</v>
      </c>
      <c r="B1060" s="10" t="s">
        <v>16</v>
      </c>
      <c r="C1060" s="16">
        <v>6.0E40</v>
      </c>
      <c r="D1060" s="10" t="s">
        <v>287</v>
      </c>
      <c r="E1060" s="35">
        <v>110.0</v>
      </c>
      <c r="F1060" s="10" t="s">
        <v>31</v>
      </c>
      <c r="G1060" s="9">
        <v>44421.0</v>
      </c>
      <c r="H1060" s="32">
        <f t="shared" si="1"/>
        <v>5</v>
      </c>
      <c r="I1060" s="33"/>
      <c r="J1060" s="33"/>
      <c r="K1060" s="33"/>
      <c r="L1060" s="33"/>
      <c r="M1060" s="33"/>
      <c r="N1060" s="33"/>
      <c r="O1060" s="10" t="s">
        <v>16</v>
      </c>
      <c r="P1060" s="33"/>
      <c r="Q1060" s="33"/>
      <c r="R1060" s="33"/>
      <c r="S1060" s="33"/>
      <c r="T1060" s="33"/>
      <c r="U1060" s="33"/>
      <c r="V1060" s="33"/>
      <c r="W1060" s="33"/>
    </row>
    <row r="1061">
      <c r="A1061" s="9">
        <v>44420.0</v>
      </c>
      <c r="B1061" s="10" t="s">
        <v>16</v>
      </c>
      <c r="C1061" s="10" t="s">
        <v>314</v>
      </c>
      <c r="D1061" s="10" t="s">
        <v>280</v>
      </c>
      <c r="E1061" s="35">
        <v>280.0</v>
      </c>
      <c r="F1061" s="10" t="s">
        <v>18</v>
      </c>
      <c r="G1061" s="9">
        <v>44421.0</v>
      </c>
      <c r="H1061" s="32">
        <f t="shared" si="1"/>
        <v>5</v>
      </c>
      <c r="I1061" s="33"/>
      <c r="J1061" s="33"/>
      <c r="K1061" s="33"/>
      <c r="L1061" s="33"/>
      <c r="M1061" s="33"/>
      <c r="N1061" s="33"/>
      <c r="O1061" s="10" t="s">
        <v>16</v>
      </c>
      <c r="P1061" s="33"/>
      <c r="Q1061" s="33"/>
      <c r="R1061" s="33"/>
      <c r="S1061" s="33"/>
      <c r="T1061" s="33"/>
      <c r="U1061" s="33"/>
      <c r="V1061" s="33"/>
      <c r="W1061" s="33"/>
    </row>
    <row r="1062">
      <c r="A1062" s="9">
        <v>44420.0</v>
      </c>
      <c r="B1062" s="10" t="s">
        <v>16</v>
      </c>
      <c r="C1062" s="10" t="s">
        <v>315</v>
      </c>
      <c r="D1062" s="10" t="s">
        <v>280</v>
      </c>
      <c r="E1062" s="35">
        <v>280.0</v>
      </c>
      <c r="F1062" s="10" t="s">
        <v>18</v>
      </c>
      <c r="G1062" s="9">
        <v>44421.0</v>
      </c>
      <c r="H1062" s="32">
        <f t="shared" si="1"/>
        <v>5</v>
      </c>
      <c r="I1062" s="33"/>
      <c r="J1062" s="33"/>
      <c r="K1062" s="33"/>
      <c r="L1062" s="33"/>
      <c r="M1062" s="33"/>
      <c r="N1062" s="33"/>
      <c r="O1062" s="10" t="s">
        <v>16</v>
      </c>
      <c r="P1062" s="33"/>
      <c r="Q1062" s="33"/>
      <c r="R1062" s="33"/>
      <c r="S1062" s="33"/>
      <c r="T1062" s="33"/>
      <c r="U1062" s="33"/>
      <c r="V1062" s="33"/>
      <c r="W1062" s="33"/>
    </row>
    <row r="1063">
      <c r="A1063" s="9">
        <v>44420.0</v>
      </c>
      <c r="B1063" s="10" t="s">
        <v>16</v>
      </c>
      <c r="C1063" s="10" t="s">
        <v>142</v>
      </c>
      <c r="D1063" s="10" t="s">
        <v>304</v>
      </c>
      <c r="E1063" s="35">
        <v>190.0</v>
      </c>
      <c r="F1063" s="10" t="s">
        <v>160</v>
      </c>
      <c r="G1063" s="9">
        <v>44421.0</v>
      </c>
      <c r="H1063" s="32">
        <f t="shared" si="1"/>
        <v>5</v>
      </c>
      <c r="I1063" s="33"/>
      <c r="J1063" s="33"/>
      <c r="K1063" s="33"/>
      <c r="L1063" s="33"/>
      <c r="M1063" s="33"/>
      <c r="N1063" s="33"/>
      <c r="O1063" s="10" t="s">
        <v>16</v>
      </c>
      <c r="P1063" s="33"/>
      <c r="Q1063" s="33"/>
      <c r="R1063" s="33"/>
      <c r="S1063" s="33"/>
      <c r="T1063" s="33"/>
      <c r="U1063" s="33"/>
      <c r="V1063" s="33"/>
      <c r="W1063" s="33"/>
    </row>
    <row r="1064">
      <c r="A1064" s="9">
        <v>44420.0</v>
      </c>
      <c r="B1064" s="10" t="s">
        <v>16</v>
      </c>
      <c r="C1064" s="10" t="s">
        <v>316</v>
      </c>
      <c r="D1064" s="10" t="s">
        <v>280</v>
      </c>
      <c r="E1064" s="35">
        <v>280.0</v>
      </c>
      <c r="F1064" s="10" t="s">
        <v>18</v>
      </c>
      <c r="G1064" s="9">
        <v>44421.0</v>
      </c>
      <c r="H1064" s="32">
        <f t="shared" si="1"/>
        <v>5</v>
      </c>
      <c r="I1064" s="33"/>
      <c r="J1064" s="33"/>
      <c r="K1064" s="33"/>
      <c r="L1064" s="33"/>
      <c r="M1064" s="33"/>
      <c r="N1064" s="33"/>
      <c r="O1064" s="10" t="s">
        <v>16</v>
      </c>
      <c r="P1064" s="33"/>
      <c r="Q1064" s="33"/>
      <c r="R1064" s="33"/>
      <c r="S1064" s="33"/>
      <c r="T1064" s="33"/>
      <c r="U1064" s="33"/>
      <c r="V1064" s="33"/>
      <c r="W1064" s="33"/>
    </row>
    <row r="1065">
      <c r="A1065" s="9">
        <v>44420.0</v>
      </c>
      <c r="B1065" s="10" t="s">
        <v>16</v>
      </c>
      <c r="C1065" s="10" t="s">
        <v>143</v>
      </c>
      <c r="D1065" s="10" t="s">
        <v>287</v>
      </c>
      <c r="E1065" s="35">
        <v>110.0</v>
      </c>
      <c r="F1065" s="10" t="s">
        <v>31</v>
      </c>
      <c r="G1065" s="9">
        <v>44421.0</v>
      </c>
      <c r="H1065" s="32">
        <f t="shared" si="1"/>
        <v>5</v>
      </c>
      <c r="I1065" s="33"/>
      <c r="J1065" s="33"/>
      <c r="K1065" s="33"/>
      <c r="L1065" s="33"/>
      <c r="M1065" s="33"/>
      <c r="N1065" s="33"/>
      <c r="O1065" s="10" t="s">
        <v>16</v>
      </c>
      <c r="P1065" s="33"/>
      <c r="Q1065" s="33"/>
      <c r="R1065" s="33"/>
      <c r="S1065" s="33"/>
      <c r="T1065" s="33"/>
      <c r="U1065" s="33"/>
      <c r="V1065" s="33"/>
      <c r="W1065" s="33"/>
    </row>
    <row r="1066">
      <c r="A1066" s="9">
        <v>44420.0</v>
      </c>
      <c r="B1066" s="10" t="s">
        <v>16</v>
      </c>
      <c r="C1066" s="10" t="s">
        <v>315</v>
      </c>
      <c r="D1066" s="10" t="s">
        <v>278</v>
      </c>
      <c r="E1066" s="35">
        <v>130.0</v>
      </c>
      <c r="F1066" s="10" t="s">
        <v>21</v>
      </c>
      <c r="G1066" s="9">
        <v>44421.0</v>
      </c>
      <c r="H1066" s="32">
        <f t="shared" si="1"/>
        <v>5</v>
      </c>
      <c r="I1066" s="33"/>
      <c r="J1066" s="33"/>
      <c r="K1066" s="33"/>
      <c r="L1066" s="33"/>
      <c r="M1066" s="33"/>
      <c r="N1066" s="33"/>
      <c r="O1066" s="10" t="s">
        <v>16</v>
      </c>
      <c r="P1066" s="33"/>
      <c r="Q1066" s="33"/>
      <c r="R1066" s="33"/>
      <c r="S1066" s="33"/>
      <c r="T1066" s="33"/>
      <c r="U1066" s="33"/>
      <c r="V1066" s="33"/>
      <c r="W1066" s="33"/>
    </row>
    <row r="1067">
      <c r="A1067" s="9">
        <v>44420.0</v>
      </c>
      <c r="B1067" s="10" t="s">
        <v>16</v>
      </c>
      <c r="C1067" s="10" t="s">
        <v>144</v>
      </c>
      <c r="D1067" s="10" t="s">
        <v>278</v>
      </c>
      <c r="E1067" s="35">
        <v>130.0</v>
      </c>
      <c r="F1067" s="10" t="s">
        <v>21</v>
      </c>
      <c r="G1067" s="9">
        <v>44421.0</v>
      </c>
      <c r="H1067" s="32">
        <f t="shared" si="1"/>
        <v>5</v>
      </c>
      <c r="I1067" s="33"/>
      <c r="J1067" s="33"/>
      <c r="K1067" s="33"/>
      <c r="L1067" s="33"/>
      <c r="M1067" s="33"/>
      <c r="N1067" s="33"/>
      <c r="O1067" s="10" t="s">
        <v>16</v>
      </c>
      <c r="P1067" s="33"/>
      <c r="Q1067" s="33"/>
      <c r="R1067" s="33"/>
      <c r="S1067" s="33"/>
      <c r="T1067" s="33"/>
      <c r="U1067" s="33"/>
      <c r="V1067" s="33"/>
      <c r="W1067" s="33"/>
    </row>
    <row r="1068">
      <c r="A1068" s="9">
        <v>44420.0</v>
      </c>
      <c r="B1068" s="10" t="s">
        <v>16</v>
      </c>
      <c r="C1068" s="10" t="s">
        <v>145</v>
      </c>
      <c r="D1068" s="10" t="s">
        <v>287</v>
      </c>
      <c r="E1068" s="35">
        <v>110.0</v>
      </c>
      <c r="F1068" s="10" t="s">
        <v>31</v>
      </c>
      <c r="G1068" s="9">
        <v>44421.0</v>
      </c>
      <c r="H1068" s="32">
        <f t="shared" si="1"/>
        <v>5</v>
      </c>
      <c r="I1068" s="33"/>
      <c r="J1068" s="33"/>
      <c r="K1068" s="33"/>
      <c r="L1068" s="33"/>
      <c r="M1068" s="33"/>
      <c r="N1068" s="33"/>
      <c r="O1068" s="10" t="s">
        <v>16</v>
      </c>
      <c r="P1068" s="33"/>
      <c r="Q1068" s="33"/>
      <c r="R1068" s="33"/>
      <c r="S1068" s="33"/>
      <c r="T1068" s="33"/>
      <c r="U1068" s="33"/>
      <c r="V1068" s="33"/>
      <c r="W1068" s="33"/>
    </row>
    <row r="1069">
      <c r="A1069" s="9">
        <v>44420.0</v>
      </c>
      <c r="B1069" s="10" t="s">
        <v>16</v>
      </c>
      <c r="C1069" s="10" t="s">
        <v>190</v>
      </c>
      <c r="D1069" s="10" t="s">
        <v>280</v>
      </c>
      <c r="E1069" s="35">
        <v>280.0</v>
      </c>
      <c r="F1069" s="10" t="s">
        <v>18</v>
      </c>
      <c r="G1069" s="9">
        <v>44421.0</v>
      </c>
      <c r="H1069" s="32">
        <f t="shared" si="1"/>
        <v>5</v>
      </c>
      <c r="I1069" s="33"/>
      <c r="J1069" s="33"/>
      <c r="K1069" s="33"/>
      <c r="L1069" s="33"/>
      <c r="M1069" s="33"/>
      <c r="N1069" s="33"/>
      <c r="O1069" s="10" t="s">
        <v>16</v>
      </c>
      <c r="P1069" s="33"/>
      <c r="Q1069" s="33"/>
      <c r="R1069" s="33"/>
      <c r="S1069" s="33"/>
      <c r="T1069" s="33"/>
      <c r="U1069" s="33"/>
      <c r="V1069" s="33"/>
      <c r="W1069" s="33"/>
    </row>
    <row r="1070">
      <c r="A1070" s="9">
        <v>44420.0</v>
      </c>
      <c r="B1070" s="10" t="s">
        <v>16</v>
      </c>
      <c r="C1070" s="10" t="s">
        <v>317</v>
      </c>
      <c r="D1070" s="10" t="s">
        <v>278</v>
      </c>
      <c r="E1070" s="35">
        <v>130.0</v>
      </c>
      <c r="F1070" s="10" t="s">
        <v>21</v>
      </c>
      <c r="G1070" s="9">
        <v>44421.0</v>
      </c>
      <c r="H1070" s="32">
        <f t="shared" si="1"/>
        <v>5</v>
      </c>
      <c r="I1070" s="33"/>
      <c r="J1070" s="33"/>
      <c r="K1070" s="33"/>
      <c r="L1070" s="33"/>
      <c r="M1070" s="33"/>
      <c r="N1070" s="33"/>
      <c r="O1070" s="10" t="s">
        <v>16</v>
      </c>
      <c r="P1070" s="33"/>
      <c r="Q1070" s="33"/>
      <c r="R1070" s="33"/>
      <c r="S1070" s="33"/>
      <c r="T1070" s="33"/>
      <c r="U1070" s="33"/>
      <c r="V1070" s="33"/>
      <c r="W1070" s="33"/>
    </row>
    <row r="1071">
      <c r="A1071" s="9">
        <v>44420.0</v>
      </c>
      <c r="B1071" s="10" t="s">
        <v>16</v>
      </c>
      <c r="C1071" s="10" t="s">
        <v>318</v>
      </c>
      <c r="D1071" s="10" t="s">
        <v>287</v>
      </c>
      <c r="E1071" s="35">
        <v>110.0</v>
      </c>
      <c r="F1071" s="10" t="s">
        <v>31</v>
      </c>
      <c r="G1071" s="9">
        <v>44421.0</v>
      </c>
      <c r="H1071" s="32">
        <f t="shared" si="1"/>
        <v>5</v>
      </c>
      <c r="I1071" s="33"/>
      <c r="J1071" s="33"/>
      <c r="K1071" s="33"/>
      <c r="L1071" s="33"/>
      <c r="M1071" s="33"/>
      <c r="N1071" s="33"/>
      <c r="O1071" s="10" t="s">
        <v>16</v>
      </c>
      <c r="P1071" s="33"/>
      <c r="Q1071" s="33"/>
      <c r="R1071" s="33"/>
      <c r="S1071" s="33"/>
      <c r="T1071" s="33"/>
      <c r="U1071" s="33"/>
      <c r="V1071" s="33"/>
      <c r="W1071" s="33"/>
    </row>
    <row r="1072">
      <c r="A1072" s="9">
        <v>44420.0</v>
      </c>
      <c r="B1072" s="10" t="s">
        <v>16</v>
      </c>
      <c r="C1072" s="10" t="s">
        <v>192</v>
      </c>
      <c r="D1072" s="10" t="s">
        <v>287</v>
      </c>
      <c r="E1072" s="35">
        <v>110.0</v>
      </c>
      <c r="F1072" s="10" t="s">
        <v>31</v>
      </c>
      <c r="G1072" s="9">
        <v>44421.0</v>
      </c>
      <c r="H1072" s="32">
        <f t="shared" si="1"/>
        <v>5</v>
      </c>
      <c r="I1072" s="33"/>
      <c r="J1072" s="33"/>
      <c r="K1072" s="33"/>
      <c r="L1072" s="33"/>
      <c r="M1072" s="33"/>
      <c r="N1072" s="33"/>
      <c r="O1072" s="10" t="s">
        <v>16</v>
      </c>
      <c r="P1072" s="33"/>
      <c r="Q1072" s="33"/>
      <c r="R1072" s="33"/>
      <c r="S1072" s="33"/>
      <c r="T1072" s="33"/>
      <c r="U1072" s="33"/>
      <c r="V1072" s="33"/>
      <c r="W1072" s="33"/>
    </row>
    <row r="1073">
      <c r="A1073" s="9">
        <v>44420.0</v>
      </c>
      <c r="B1073" s="10" t="s">
        <v>16</v>
      </c>
      <c r="C1073" s="10" t="s">
        <v>194</v>
      </c>
      <c r="D1073" s="10" t="s">
        <v>287</v>
      </c>
      <c r="E1073" s="35">
        <v>110.0</v>
      </c>
      <c r="F1073" s="10" t="s">
        <v>31</v>
      </c>
      <c r="G1073" s="9">
        <v>44421.0</v>
      </c>
      <c r="H1073" s="32">
        <f t="shared" si="1"/>
        <v>5</v>
      </c>
      <c r="I1073" s="33"/>
      <c r="J1073" s="33"/>
      <c r="K1073" s="33"/>
      <c r="L1073" s="33"/>
      <c r="M1073" s="33"/>
      <c r="N1073" s="33"/>
      <c r="O1073" s="10" t="s">
        <v>16</v>
      </c>
      <c r="P1073" s="33"/>
      <c r="Q1073" s="33"/>
      <c r="R1073" s="33"/>
      <c r="S1073" s="33"/>
      <c r="T1073" s="33"/>
      <c r="U1073" s="33"/>
      <c r="V1073" s="33"/>
      <c r="W1073" s="33"/>
    </row>
    <row r="1074">
      <c r="A1074" s="9">
        <v>44420.0</v>
      </c>
      <c r="B1074" s="10" t="s">
        <v>248</v>
      </c>
      <c r="C1074" s="10" t="s">
        <v>319</v>
      </c>
      <c r="D1074" s="10" t="s">
        <v>279</v>
      </c>
      <c r="E1074" s="35">
        <v>170.0</v>
      </c>
      <c r="F1074" s="10" t="s">
        <v>12</v>
      </c>
      <c r="G1074" s="9">
        <v>44421.0</v>
      </c>
      <c r="H1074" s="32">
        <f t="shared" si="1"/>
        <v>5</v>
      </c>
      <c r="I1074" s="33"/>
      <c r="J1074" s="33"/>
      <c r="K1074" s="33"/>
      <c r="L1074" s="33"/>
      <c r="M1074" s="33"/>
      <c r="N1074" s="33"/>
      <c r="O1074" s="10" t="s">
        <v>248</v>
      </c>
      <c r="P1074" s="33"/>
      <c r="Q1074" s="33"/>
      <c r="R1074" s="33"/>
      <c r="S1074" s="33"/>
      <c r="T1074" s="33"/>
      <c r="U1074" s="33"/>
      <c r="V1074" s="33"/>
      <c r="W1074" s="33"/>
    </row>
    <row r="1075">
      <c r="A1075" s="9">
        <v>44420.0</v>
      </c>
      <c r="B1075" s="10" t="s">
        <v>248</v>
      </c>
      <c r="C1075" s="10">
        <v>5348.0</v>
      </c>
      <c r="D1075" s="10" t="s">
        <v>278</v>
      </c>
      <c r="E1075" s="35">
        <v>130.0</v>
      </c>
      <c r="F1075" s="10" t="s">
        <v>21</v>
      </c>
      <c r="G1075" s="9">
        <v>44421.0</v>
      </c>
      <c r="H1075" s="32">
        <f t="shared" si="1"/>
        <v>5</v>
      </c>
      <c r="I1075" s="33"/>
      <c r="J1075" s="33"/>
      <c r="K1075" s="33"/>
      <c r="L1075" s="33"/>
      <c r="M1075" s="33"/>
      <c r="N1075" s="33"/>
      <c r="O1075" s="10" t="s">
        <v>248</v>
      </c>
      <c r="P1075" s="33"/>
      <c r="Q1075" s="33"/>
      <c r="R1075" s="33"/>
      <c r="S1075" s="33"/>
      <c r="T1075" s="33"/>
      <c r="U1075" s="33"/>
      <c r="V1075" s="33"/>
      <c r="W1075" s="33"/>
    </row>
    <row r="1076">
      <c r="A1076" s="9">
        <v>44420.0</v>
      </c>
      <c r="B1076" s="10" t="s">
        <v>248</v>
      </c>
      <c r="C1076" s="10" t="s">
        <v>146</v>
      </c>
      <c r="D1076" s="10" t="s">
        <v>280</v>
      </c>
      <c r="E1076" s="35">
        <v>280.0</v>
      </c>
      <c r="F1076" s="10" t="s">
        <v>18</v>
      </c>
      <c r="G1076" s="9">
        <v>44421.0</v>
      </c>
      <c r="H1076" s="32">
        <f t="shared" si="1"/>
        <v>5</v>
      </c>
      <c r="I1076" s="33"/>
      <c r="J1076" s="33"/>
      <c r="K1076" s="33"/>
      <c r="L1076" s="33"/>
      <c r="M1076" s="33"/>
      <c r="N1076" s="33"/>
      <c r="O1076" s="10" t="s">
        <v>248</v>
      </c>
      <c r="P1076" s="33"/>
      <c r="Q1076" s="33"/>
      <c r="R1076" s="33"/>
      <c r="S1076" s="33"/>
      <c r="T1076" s="33"/>
      <c r="U1076" s="33"/>
      <c r="V1076" s="33"/>
      <c r="W1076" s="33"/>
    </row>
    <row r="1077">
      <c r="A1077" s="9">
        <v>44420.0</v>
      </c>
      <c r="B1077" s="10" t="s">
        <v>248</v>
      </c>
      <c r="C1077" s="10" t="s">
        <v>250</v>
      </c>
      <c r="D1077" s="10" t="s">
        <v>288</v>
      </c>
      <c r="E1077" s="35">
        <v>280.0</v>
      </c>
      <c r="F1077" s="10" t="s">
        <v>14</v>
      </c>
      <c r="G1077" s="9">
        <v>44421.0</v>
      </c>
      <c r="H1077" s="32">
        <f t="shared" si="1"/>
        <v>5</v>
      </c>
      <c r="I1077" s="33"/>
      <c r="J1077" s="33"/>
      <c r="K1077" s="33"/>
      <c r="L1077" s="33"/>
      <c r="M1077" s="33"/>
      <c r="N1077" s="33"/>
      <c r="O1077" s="10" t="s">
        <v>248</v>
      </c>
      <c r="P1077" s="33"/>
      <c r="Q1077" s="33"/>
      <c r="R1077" s="33"/>
      <c r="S1077" s="33"/>
      <c r="T1077" s="33"/>
      <c r="U1077" s="33"/>
      <c r="V1077" s="33"/>
      <c r="W1077" s="33"/>
    </row>
    <row r="1078">
      <c r="A1078" s="9">
        <v>44420.0</v>
      </c>
      <c r="B1078" s="10" t="s">
        <v>248</v>
      </c>
      <c r="C1078" s="10" t="s">
        <v>320</v>
      </c>
      <c r="D1078" s="10" t="s">
        <v>288</v>
      </c>
      <c r="E1078" s="35">
        <v>280.0</v>
      </c>
      <c r="F1078" s="10" t="s">
        <v>14</v>
      </c>
      <c r="G1078" s="9">
        <v>44421.0</v>
      </c>
      <c r="H1078" s="32">
        <f t="shared" si="1"/>
        <v>5</v>
      </c>
      <c r="I1078" s="33"/>
      <c r="J1078" s="33"/>
      <c r="K1078" s="33"/>
      <c r="L1078" s="33"/>
      <c r="M1078" s="33"/>
      <c r="N1078" s="33"/>
      <c r="O1078" s="10" t="s">
        <v>248</v>
      </c>
      <c r="P1078" s="33"/>
      <c r="Q1078" s="33"/>
      <c r="R1078" s="33"/>
      <c r="S1078" s="33"/>
      <c r="T1078" s="33"/>
      <c r="U1078" s="33"/>
      <c r="V1078" s="33"/>
      <c r="W1078" s="33"/>
    </row>
    <row r="1079">
      <c r="A1079" s="9">
        <v>44420.0</v>
      </c>
      <c r="B1079" s="10" t="s">
        <v>248</v>
      </c>
      <c r="C1079" s="10" t="s">
        <v>251</v>
      </c>
      <c r="D1079" s="10" t="s">
        <v>280</v>
      </c>
      <c r="E1079" s="35">
        <v>280.0</v>
      </c>
      <c r="F1079" s="10" t="s">
        <v>18</v>
      </c>
      <c r="G1079" s="9">
        <v>44421.0</v>
      </c>
      <c r="H1079" s="32">
        <f t="shared" si="1"/>
        <v>5</v>
      </c>
      <c r="I1079" s="33"/>
      <c r="J1079" s="33"/>
      <c r="K1079" s="33"/>
      <c r="L1079" s="33"/>
      <c r="M1079" s="33"/>
      <c r="N1079" s="33"/>
      <c r="O1079" s="10" t="s">
        <v>248</v>
      </c>
      <c r="P1079" s="33"/>
      <c r="Q1079" s="33"/>
      <c r="R1079" s="33"/>
      <c r="S1079" s="33"/>
      <c r="T1079" s="33"/>
      <c r="U1079" s="33"/>
      <c r="V1079" s="33"/>
      <c r="W1079" s="33"/>
    </row>
    <row r="1080">
      <c r="A1080" s="9">
        <v>44420.0</v>
      </c>
      <c r="B1080" s="10" t="s">
        <v>69</v>
      </c>
      <c r="C1080" s="10" t="s">
        <v>71</v>
      </c>
      <c r="D1080" s="10" t="s">
        <v>279</v>
      </c>
      <c r="E1080" s="35">
        <v>170.0</v>
      </c>
      <c r="F1080" s="10" t="s">
        <v>12</v>
      </c>
      <c r="G1080" s="9">
        <v>44421.0</v>
      </c>
      <c r="H1080" s="32">
        <f t="shared" si="1"/>
        <v>5</v>
      </c>
      <c r="I1080" s="33"/>
      <c r="J1080" s="33"/>
      <c r="K1080" s="33"/>
      <c r="L1080" s="33"/>
      <c r="M1080" s="33"/>
      <c r="N1080" s="33"/>
      <c r="O1080" s="10" t="s">
        <v>69</v>
      </c>
      <c r="P1080" s="33"/>
      <c r="Q1080" s="33"/>
      <c r="R1080" s="33"/>
      <c r="S1080" s="33"/>
      <c r="T1080" s="33"/>
      <c r="U1080" s="33"/>
      <c r="V1080" s="33"/>
      <c r="W1080" s="33"/>
    </row>
    <row r="1081">
      <c r="A1081" s="9">
        <v>44420.0</v>
      </c>
      <c r="B1081" s="10" t="s">
        <v>69</v>
      </c>
      <c r="C1081" s="10" t="s">
        <v>72</v>
      </c>
      <c r="D1081" s="10" t="s">
        <v>278</v>
      </c>
      <c r="E1081" s="35">
        <v>130.0</v>
      </c>
      <c r="F1081" s="10" t="s">
        <v>21</v>
      </c>
      <c r="G1081" s="9">
        <v>44421.0</v>
      </c>
      <c r="H1081" s="32">
        <f t="shared" si="1"/>
        <v>5</v>
      </c>
      <c r="I1081" s="33"/>
      <c r="J1081" s="33"/>
      <c r="K1081" s="33"/>
      <c r="L1081" s="33"/>
      <c r="M1081" s="33"/>
      <c r="N1081" s="33"/>
      <c r="O1081" s="10" t="s">
        <v>69</v>
      </c>
      <c r="P1081" s="33"/>
      <c r="Q1081" s="33"/>
      <c r="R1081" s="33"/>
      <c r="S1081" s="33"/>
      <c r="T1081" s="33"/>
      <c r="U1081" s="33"/>
      <c r="V1081" s="33"/>
      <c r="W1081" s="33"/>
    </row>
    <row r="1082">
      <c r="A1082" s="9">
        <v>44420.0</v>
      </c>
      <c r="B1082" s="10" t="s">
        <v>69</v>
      </c>
      <c r="C1082" s="10" t="s">
        <v>73</v>
      </c>
      <c r="D1082" s="10" t="s">
        <v>288</v>
      </c>
      <c r="E1082" s="35">
        <v>280.0</v>
      </c>
      <c r="F1082" s="10" t="s">
        <v>14</v>
      </c>
      <c r="G1082" s="9">
        <v>44421.0</v>
      </c>
      <c r="H1082" s="32">
        <f t="shared" si="1"/>
        <v>5</v>
      </c>
      <c r="I1082" s="33"/>
      <c r="J1082" s="33"/>
      <c r="K1082" s="33"/>
      <c r="L1082" s="33"/>
      <c r="M1082" s="33"/>
      <c r="N1082" s="33"/>
      <c r="O1082" s="10" t="s">
        <v>69</v>
      </c>
      <c r="P1082" s="33"/>
      <c r="Q1082" s="33"/>
      <c r="R1082" s="33"/>
      <c r="S1082" s="33"/>
      <c r="T1082" s="33"/>
      <c r="U1082" s="33"/>
      <c r="V1082" s="33"/>
      <c r="W1082" s="33"/>
    </row>
    <row r="1083">
      <c r="A1083" s="9">
        <v>44420.0</v>
      </c>
      <c r="B1083" s="10" t="s">
        <v>69</v>
      </c>
      <c r="C1083" s="10" t="s">
        <v>74</v>
      </c>
      <c r="D1083" s="10" t="s">
        <v>287</v>
      </c>
      <c r="E1083" s="35">
        <v>110.0</v>
      </c>
      <c r="F1083" s="10" t="s">
        <v>31</v>
      </c>
      <c r="G1083" s="9">
        <v>44421.0</v>
      </c>
      <c r="H1083" s="32">
        <f t="shared" si="1"/>
        <v>5</v>
      </c>
      <c r="I1083" s="33"/>
      <c r="J1083" s="33"/>
      <c r="K1083" s="33"/>
      <c r="L1083" s="33"/>
      <c r="M1083" s="33"/>
      <c r="N1083" s="33"/>
      <c r="O1083" s="10" t="s">
        <v>69</v>
      </c>
      <c r="P1083" s="33"/>
      <c r="Q1083" s="33"/>
      <c r="R1083" s="33"/>
      <c r="S1083" s="33"/>
      <c r="T1083" s="33"/>
      <c r="U1083" s="33"/>
      <c r="V1083" s="33"/>
      <c r="W1083" s="33"/>
    </row>
    <row r="1084">
      <c r="A1084" s="9">
        <v>44420.0</v>
      </c>
      <c r="B1084" s="10" t="s">
        <v>69</v>
      </c>
      <c r="C1084" s="10">
        <v>2340.0</v>
      </c>
      <c r="D1084" s="10" t="s">
        <v>287</v>
      </c>
      <c r="E1084" s="35">
        <v>110.0</v>
      </c>
      <c r="F1084" s="10" t="s">
        <v>31</v>
      </c>
      <c r="G1084" s="9">
        <v>44421.0</v>
      </c>
      <c r="H1084" s="32">
        <f t="shared" si="1"/>
        <v>5</v>
      </c>
      <c r="I1084" s="33"/>
      <c r="J1084" s="33"/>
      <c r="K1084" s="33"/>
      <c r="L1084" s="33"/>
      <c r="M1084" s="33"/>
      <c r="N1084" s="33"/>
      <c r="O1084" s="10" t="s">
        <v>69</v>
      </c>
      <c r="P1084" s="33"/>
      <c r="Q1084" s="33"/>
      <c r="R1084" s="33"/>
      <c r="S1084" s="33"/>
      <c r="T1084" s="33"/>
      <c r="U1084" s="33"/>
      <c r="V1084" s="33"/>
      <c r="W1084" s="33"/>
    </row>
    <row r="1085">
      <c r="A1085" s="9">
        <v>44420.0</v>
      </c>
      <c r="B1085" s="10" t="s">
        <v>69</v>
      </c>
      <c r="C1085" s="10">
        <v>7447.0</v>
      </c>
      <c r="D1085" s="10" t="s">
        <v>280</v>
      </c>
      <c r="E1085" s="35">
        <v>280.0</v>
      </c>
      <c r="F1085" s="10" t="s">
        <v>18</v>
      </c>
      <c r="G1085" s="9">
        <v>44421.0</v>
      </c>
      <c r="H1085" s="32">
        <f t="shared" si="1"/>
        <v>5</v>
      </c>
      <c r="I1085" s="33"/>
      <c r="J1085" s="33"/>
      <c r="K1085" s="33"/>
      <c r="L1085" s="33"/>
      <c r="M1085" s="33"/>
      <c r="N1085" s="33"/>
      <c r="O1085" s="10" t="s">
        <v>69</v>
      </c>
      <c r="P1085" s="33"/>
      <c r="Q1085" s="33"/>
      <c r="R1085" s="33"/>
      <c r="S1085" s="33"/>
      <c r="T1085" s="33"/>
      <c r="U1085" s="33"/>
      <c r="V1085" s="33"/>
      <c r="W1085" s="33"/>
    </row>
    <row r="1086">
      <c r="A1086" s="9">
        <v>44420.0</v>
      </c>
      <c r="B1086" s="10" t="s">
        <v>69</v>
      </c>
      <c r="C1086" s="10">
        <v>5649.0</v>
      </c>
      <c r="D1086" s="10" t="s">
        <v>292</v>
      </c>
      <c r="E1086" s="35">
        <v>60.0</v>
      </c>
      <c r="F1086" s="10" t="s">
        <v>31</v>
      </c>
      <c r="G1086" s="9">
        <v>44421.0</v>
      </c>
      <c r="H1086" s="32">
        <f t="shared" si="1"/>
        <v>5</v>
      </c>
      <c r="I1086" s="33"/>
      <c r="J1086" s="33"/>
      <c r="K1086" s="33"/>
      <c r="L1086" s="33"/>
      <c r="M1086" s="33"/>
      <c r="N1086" s="33"/>
      <c r="O1086" s="10" t="s">
        <v>69</v>
      </c>
      <c r="P1086" s="33"/>
      <c r="Q1086" s="33"/>
      <c r="R1086" s="33"/>
      <c r="S1086" s="33"/>
      <c r="T1086" s="33"/>
      <c r="U1086" s="33"/>
      <c r="V1086" s="33"/>
      <c r="W1086" s="33"/>
    </row>
    <row r="1087">
      <c r="A1087" s="9">
        <v>44420.0</v>
      </c>
      <c r="B1087" s="10" t="s">
        <v>69</v>
      </c>
      <c r="C1087" s="10">
        <v>9045.0</v>
      </c>
      <c r="D1087" s="10" t="s">
        <v>285</v>
      </c>
      <c r="E1087" s="35">
        <v>270.0</v>
      </c>
      <c r="F1087" s="10" t="s">
        <v>18</v>
      </c>
      <c r="G1087" s="9">
        <v>44421.0</v>
      </c>
      <c r="H1087" s="32">
        <f t="shared" si="1"/>
        <v>5</v>
      </c>
      <c r="I1087" s="33"/>
      <c r="J1087" s="33"/>
      <c r="K1087" s="33"/>
      <c r="L1087" s="33"/>
      <c r="M1087" s="33"/>
      <c r="N1087" s="33"/>
      <c r="O1087" s="10" t="s">
        <v>69</v>
      </c>
      <c r="P1087" s="33"/>
      <c r="Q1087" s="33"/>
      <c r="R1087" s="33"/>
      <c r="S1087" s="33"/>
      <c r="T1087" s="33"/>
      <c r="U1087" s="33"/>
      <c r="V1087" s="33"/>
      <c r="W1087" s="33"/>
    </row>
    <row r="1088">
      <c r="A1088" s="9">
        <v>44420.0</v>
      </c>
      <c r="B1088" s="10" t="s">
        <v>69</v>
      </c>
      <c r="C1088" s="10" t="s">
        <v>75</v>
      </c>
      <c r="D1088" s="10" t="s">
        <v>282</v>
      </c>
      <c r="E1088" s="35">
        <v>200.0</v>
      </c>
      <c r="F1088" s="10" t="s">
        <v>14</v>
      </c>
      <c r="G1088" s="9">
        <v>44421.0</v>
      </c>
      <c r="H1088" s="32">
        <f t="shared" si="1"/>
        <v>5</v>
      </c>
      <c r="I1088" s="33"/>
      <c r="J1088" s="33"/>
      <c r="K1088" s="33"/>
      <c r="L1088" s="33"/>
      <c r="M1088" s="33"/>
      <c r="N1088" s="33"/>
      <c r="O1088" s="10" t="s">
        <v>69</v>
      </c>
      <c r="P1088" s="33"/>
      <c r="Q1088" s="33"/>
      <c r="R1088" s="33"/>
      <c r="S1088" s="33"/>
      <c r="T1088" s="33"/>
      <c r="U1088" s="33"/>
      <c r="V1088" s="33"/>
      <c r="W1088" s="33"/>
    </row>
    <row r="1089">
      <c r="A1089" s="9">
        <v>44420.0</v>
      </c>
      <c r="B1089" s="10" t="s">
        <v>69</v>
      </c>
      <c r="C1089" s="10">
        <v>5747.0</v>
      </c>
      <c r="D1089" s="10" t="s">
        <v>287</v>
      </c>
      <c r="E1089" s="35">
        <v>110.0</v>
      </c>
      <c r="F1089" s="10" t="s">
        <v>31</v>
      </c>
      <c r="G1089" s="9">
        <v>44421.0</v>
      </c>
      <c r="H1089" s="32">
        <f t="shared" si="1"/>
        <v>5</v>
      </c>
      <c r="I1089" s="33"/>
      <c r="J1089" s="33"/>
      <c r="K1089" s="33"/>
      <c r="L1089" s="33"/>
      <c r="M1089" s="33"/>
      <c r="N1089" s="33"/>
      <c r="O1089" s="10" t="s">
        <v>69</v>
      </c>
      <c r="P1089" s="33"/>
      <c r="Q1089" s="33"/>
      <c r="R1089" s="33"/>
      <c r="S1089" s="33"/>
      <c r="T1089" s="33"/>
      <c r="U1089" s="33"/>
      <c r="V1089" s="33"/>
      <c r="W1089" s="33"/>
    </row>
    <row r="1090">
      <c r="A1090" s="9">
        <v>44420.0</v>
      </c>
      <c r="B1090" s="10" t="s">
        <v>69</v>
      </c>
      <c r="C1090" s="10" t="s">
        <v>76</v>
      </c>
      <c r="D1090" s="10" t="s">
        <v>287</v>
      </c>
      <c r="E1090" s="35">
        <v>110.0</v>
      </c>
      <c r="F1090" s="10" t="s">
        <v>31</v>
      </c>
      <c r="G1090" s="9">
        <v>44421.0</v>
      </c>
      <c r="H1090" s="32">
        <f t="shared" si="1"/>
        <v>5</v>
      </c>
      <c r="I1090" s="33"/>
      <c r="J1090" s="33"/>
      <c r="K1090" s="33"/>
      <c r="L1090" s="33"/>
      <c r="M1090" s="33"/>
      <c r="N1090" s="33"/>
      <c r="O1090" s="10" t="s">
        <v>69</v>
      </c>
      <c r="P1090" s="33"/>
      <c r="Q1090" s="33"/>
      <c r="R1090" s="33"/>
      <c r="S1090" s="33"/>
      <c r="T1090" s="33"/>
      <c r="U1090" s="33"/>
      <c r="V1090" s="33"/>
      <c r="W1090" s="33"/>
    </row>
    <row r="1091">
      <c r="A1091" s="9">
        <v>44420.0</v>
      </c>
      <c r="B1091" s="10" t="s">
        <v>69</v>
      </c>
      <c r="C1091" s="10" t="s">
        <v>79</v>
      </c>
      <c r="D1091" s="10" t="s">
        <v>285</v>
      </c>
      <c r="E1091" s="35">
        <v>270.0</v>
      </c>
      <c r="F1091" s="10" t="s">
        <v>18</v>
      </c>
      <c r="G1091" s="9">
        <v>44421.0</v>
      </c>
      <c r="H1091" s="32">
        <f t="shared" si="1"/>
        <v>5</v>
      </c>
      <c r="I1091" s="33"/>
      <c r="J1091" s="33"/>
      <c r="K1091" s="33"/>
      <c r="L1091" s="33"/>
      <c r="M1091" s="33"/>
      <c r="N1091" s="33"/>
      <c r="O1091" s="10" t="s">
        <v>69</v>
      </c>
      <c r="P1091" s="33"/>
      <c r="Q1091" s="33"/>
      <c r="R1091" s="33"/>
      <c r="S1091" s="33"/>
      <c r="T1091" s="33"/>
      <c r="U1091" s="33"/>
      <c r="V1091" s="33"/>
      <c r="W1091" s="33"/>
    </row>
    <row r="1092">
      <c r="A1092" s="9">
        <v>44420.0</v>
      </c>
      <c r="B1092" s="10" t="s">
        <v>69</v>
      </c>
      <c r="C1092" s="10" t="s">
        <v>252</v>
      </c>
      <c r="D1092" s="10" t="s">
        <v>286</v>
      </c>
      <c r="E1092" s="35">
        <v>130.0</v>
      </c>
      <c r="F1092" s="10" t="s">
        <v>31</v>
      </c>
      <c r="G1092" s="9">
        <v>44421.0</v>
      </c>
      <c r="H1092" s="32">
        <f t="shared" si="1"/>
        <v>5</v>
      </c>
      <c r="I1092" s="33"/>
      <c r="J1092" s="33"/>
      <c r="K1092" s="33"/>
      <c r="L1092" s="33"/>
      <c r="M1092" s="33"/>
      <c r="N1092" s="33"/>
      <c r="O1092" s="10" t="s">
        <v>69</v>
      </c>
      <c r="P1092" s="33"/>
      <c r="Q1092" s="33"/>
      <c r="R1092" s="33"/>
      <c r="S1092" s="33"/>
      <c r="T1092" s="33"/>
      <c r="U1092" s="33"/>
      <c r="V1092" s="33"/>
      <c r="W1092" s="33"/>
    </row>
    <row r="1093">
      <c r="A1093" s="9">
        <v>44420.0</v>
      </c>
      <c r="B1093" s="10" t="s">
        <v>69</v>
      </c>
      <c r="C1093" s="10" t="s">
        <v>81</v>
      </c>
      <c r="D1093" s="10" t="s">
        <v>278</v>
      </c>
      <c r="E1093" s="35">
        <v>130.0</v>
      </c>
      <c r="F1093" s="10" t="s">
        <v>21</v>
      </c>
      <c r="G1093" s="9">
        <v>44421.0</v>
      </c>
      <c r="H1093" s="32">
        <f t="shared" si="1"/>
        <v>5</v>
      </c>
      <c r="I1093" s="33"/>
      <c r="J1093" s="33"/>
      <c r="K1093" s="33"/>
      <c r="L1093" s="33"/>
      <c r="M1093" s="33"/>
      <c r="N1093" s="33"/>
      <c r="O1093" s="10" t="s">
        <v>69</v>
      </c>
      <c r="P1093" s="33"/>
      <c r="Q1093" s="33"/>
      <c r="R1093" s="33"/>
      <c r="S1093" s="33"/>
      <c r="T1093" s="33"/>
      <c r="U1093" s="33"/>
      <c r="V1093" s="33"/>
      <c r="W1093" s="33"/>
    </row>
    <row r="1094">
      <c r="A1094" s="9">
        <v>44420.0</v>
      </c>
      <c r="B1094" s="10" t="s">
        <v>69</v>
      </c>
      <c r="C1094" s="10" t="s">
        <v>82</v>
      </c>
      <c r="D1094" s="10" t="s">
        <v>278</v>
      </c>
      <c r="E1094" s="35">
        <v>130.0</v>
      </c>
      <c r="F1094" s="10" t="s">
        <v>21</v>
      </c>
      <c r="G1094" s="9">
        <v>44421.0</v>
      </c>
      <c r="H1094" s="32">
        <f t="shared" si="1"/>
        <v>5</v>
      </c>
      <c r="I1094" s="33"/>
      <c r="J1094" s="33"/>
      <c r="K1094" s="33"/>
      <c r="L1094" s="33"/>
      <c r="M1094" s="33"/>
      <c r="N1094" s="33"/>
      <c r="O1094" s="10" t="s">
        <v>69</v>
      </c>
      <c r="P1094" s="33"/>
      <c r="Q1094" s="33"/>
      <c r="R1094" s="33"/>
      <c r="S1094" s="33"/>
      <c r="T1094" s="33"/>
      <c r="U1094" s="33"/>
      <c r="V1094" s="33"/>
      <c r="W1094" s="33"/>
    </row>
    <row r="1095">
      <c r="A1095" s="9">
        <v>44420.0</v>
      </c>
      <c r="B1095" s="10" t="s">
        <v>69</v>
      </c>
      <c r="C1095" s="10" t="s">
        <v>84</v>
      </c>
      <c r="D1095" s="10" t="s">
        <v>280</v>
      </c>
      <c r="E1095" s="35">
        <v>280.0</v>
      </c>
      <c r="F1095" s="10" t="s">
        <v>18</v>
      </c>
      <c r="G1095" s="9">
        <v>44421.0</v>
      </c>
      <c r="H1095" s="32">
        <f t="shared" si="1"/>
        <v>5</v>
      </c>
      <c r="I1095" s="33"/>
      <c r="J1095" s="33"/>
      <c r="K1095" s="33"/>
      <c r="L1095" s="33"/>
      <c r="M1095" s="33"/>
      <c r="N1095" s="33"/>
      <c r="O1095" s="10" t="s">
        <v>69</v>
      </c>
      <c r="P1095" s="33"/>
      <c r="Q1095" s="33"/>
      <c r="R1095" s="33"/>
      <c r="S1095" s="33"/>
      <c r="T1095" s="33"/>
      <c r="U1095" s="33"/>
      <c r="V1095" s="33"/>
      <c r="W1095" s="33"/>
    </row>
    <row r="1096">
      <c r="A1096" s="9">
        <v>44420.0</v>
      </c>
      <c r="B1096" s="10" t="s">
        <v>69</v>
      </c>
      <c r="C1096" s="10" t="s">
        <v>85</v>
      </c>
      <c r="D1096" s="10" t="s">
        <v>278</v>
      </c>
      <c r="E1096" s="35">
        <v>130.0</v>
      </c>
      <c r="F1096" s="10" t="s">
        <v>21</v>
      </c>
      <c r="G1096" s="9">
        <v>44421.0</v>
      </c>
      <c r="H1096" s="32">
        <f t="shared" si="1"/>
        <v>5</v>
      </c>
      <c r="I1096" s="33"/>
      <c r="J1096" s="33"/>
      <c r="K1096" s="33"/>
      <c r="L1096" s="33"/>
      <c r="M1096" s="33"/>
      <c r="N1096" s="33"/>
      <c r="O1096" s="10" t="s">
        <v>69</v>
      </c>
      <c r="P1096" s="33"/>
      <c r="Q1096" s="33"/>
      <c r="R1096" s="33"/>
      <c r="S1096" s="33"/>
      <c r="T1096" s="33"/>
      <c r="U1096" s="33"/>
      <c r="V1096" s="33"/>
      <c r="W1096" s="33"/>
    </row>
    <row r="1097">
      <c r="A1097" s="9">
        <v>44420.0</v>
      </c>
      <c r="B1097" s="10" t="s">
        <v>69</v>
      </c>
      <c r="C1097" s="10" t="s">
        <v>321</v>
      </c>
      <c r="D1097" s="10" t="s">
        <v>288</v>
      </c>
      <c r="E1097" s="35">
        <v>280.0</v>
      </c>
      <c r="F1097" s="10" t="s">
        <v>14</v>
      </c>
      <c r="G1097" s="9">
        <v>44421.0</v>
      </c>
      <c r="H1097" s="32">
        <f t="shared" si="1"/>
        <v>5</v>
      </c>
      <c r="I1097" s="33"/>
      <c r="J1097" s="33"/>
      <c r="K1097" s="33"/>
      <c r="L1097" s="33"/>
      <c r="M1097" s="33"/>
      <c r="N1097" s="33"/>
      <c r="O1097" s="10" t="s">
        <v>69</v>
      </c>
      <c r="P1097" s="33"/>
      <c r="Q1097" s="33"/>
      <c r="R1097" s="33"/>
      <c r="S1097" s="33"/>
      <c r="T1097" s="33"/>
      <c r="U1097" s="33"/>
      <c r="V1097" s="33"/>
      <c r="W1097" s="33"/>
    </row>
    <row r="1098">
      <c r="A1098" s="9">
        <v>44420.0</v>
      </c>
      <c r="B1098" s="10" t="s">
        <v>69</v>
      </c>
      <c r="C1098" s="10" t="s">
        <v>87</v>
      </c>
      <c r="D1098" s="10" t="s">
        <v>277</v>
      </c>
      <c r="E1098" s="35">
        <v>350.0</v>
      </c>
      <c r="F1098" s="10" t="s">
        <v>14</v>
      </c>
      <c r="G1098" s="9">
        <v>44421.0</v>
      </c>
      <c r="H1098" s="32">
        <f t="shared" si="1"/>
        <v>5</v>
      </c>
      <c r="I1098" s="33"/>
      <c r="J1098" s="33"/>
      <c r="K1098" s="33"/>
      <c r="L1098" s="33"/>
      <c r="M1098" s="33"/>
      <c r="N1098" s="33"/>
      <c r="O1098" s="10" t="s">
        <v>69</v>
      </c>
      <c r="P1098" s="33"/>
      <c r="Q1098" s="33"/>
      <c r="R1098" s="33"/>
      <c r="S1098" s="33"/>
      <c r="T1098" s="33"/>
      <c r="U1098" s="33"/>
      <c r="V1098" s="33"/>
      <c r="W1098" s="33"/>
    </row>
    <row r="1099">
      <c r="A1099" s="9">
        <v>44420.0</v>
      </c>
      <c r="B1099" s="10" t="s">
        <v>69</v>
      </c>
      <c r="C1099" s="10" t="s">
        <v>89</v>
      </c>
      <c r="D1099" s="10" t="s">
        <v>287</v>
      </c>
      <c r="E1099" s="35">
        <v>110.0</v>
      </c>
      <c r="F1099" s="10" t="s">
        <v>31</v>
      </c>
      <c r="G1099" s="9">
        <v>44421.0</v>
      </c>
      <c r="H1099" s="32">
        <f t="shared" si="1"/>
        <v>5</v>
      </c>
      <c r="I1099" s="33"/>
      <c r="J1099" s="33"/>
      <c r="K1099" s="33"/>
      <c r="L1099" s="33"/>
      <c r="M1099" s="33"/>
      <c r="N1099" s="33"/>
      <c r="O1099" s="10" t="s">
        <v>69</v>
      </c>
      <c r="P1099" s="33"/>
      <c r="Q1099" s="33"/>
      <c r="R1099" s="33"/>
      <c r="S1099" s="33"/>
      <c r="T1099" s="33"/>
      <c r="U1099" s="33"/>
      <c r="V1099" s="33"/>
      <c r="W1099" s="33"/>
    </row>
    <row r="1100">
      <c r="A1100" s="9">
        <v>44421.0</v>
      </c>
      <c r="B1100" s="10" t="s">
        <v>9</v>
      </c>
      <c r="C1100" s="10" t="s">
        <v>322</v>
      </c>
      <c r="D1100" s="10" t="s">
        <v>280</v>
      </c>
      <c r="E1100" s="35">
        <v>280.0</v>
      </c>
      <c r="F1100" s="10" t="s">
        <v>18</v>
      </c>
      <c r="G1100" s="9">
        <v>44422.0</v>
      </c>
      <c r="H1100" s="32">
        <f t="shared" si="1"/>
        <v>6</v>
      </c>
      <c r="I1100" s="33"/>
      <c r="J1100" s="33"/>
      <c r="K1100" s="33"/>
      <c r="L1100" s="33"/>
      <c r="M1100" s="33"/>
      <c r="N1100" s="33"/>
      <c r="O1100" s="10" t="s">
        <v>9</v>
      </c>
      <c r="P1100" s="33"/>
      <c r="Q1100" s="33"/>
      <c r="R1100" s="33"/>
      <c r="S1100" s="33"/>
      <c r="T1100" s="33"/>
      <c r="U1100" s="33"/>
      <c r="V1100" s="33"/>
      <c r="W1100" s="33"/>
    </row>
    <row r="1101">
      <c r="A1101" s="9">
        <v>44421.0</v>
      </c>
      <c r="B1101" s="10" t="s">
        <v>9</v>
      </c>
      <c r="C1101" s="10" t="s">
        <v>323</v>
      </c>
      <c r="D1101" s="10" t="s">
        <v>286</v>
      </c>
      <c r="E1101" s="35">
        <v>130.0</v>
      </c>
      <c r="F1101" s="10" t="s">
        <v>31</v>
      </c>
      <c r="G1101" s="9">
        <v>44422.0</v>
      </c>
      <c r="H1101" s="32">
        <f t="shared" si="1"/>
        <v>6</v>
      </c>
      <c r="I1101" s="33"/>
      <c r="J1101" s="33"/>
      <c r="K1101" s="33"/>
      <c r="L1101" s="33"/>
      <c r="M1101" s="33"/>
      <c r="N1101" s="33"/>
      <c r="O1101" s="10" t="s">
        <v>9</v>
      </c>
      <c r="P1101" s="33"/>
      <c r="Q1101" s="33"/>
      <c r="R1101" s="33"/>
      <c r="S1101" s="33"/>
      <c r="T1101" s="33"/>
      <c r="U1101" s="33"/>
      <c r="V1101" s="33"/>
      <c r="W1101" s="33"/>
    </row>
    <row r="1102">
      <c r="A1102" s="9">
        <v>44421.0</v>
      </c>
      <c r="B1102" s="10" t="s">
        <v>9</v>
      </c>
      <c r="C1102" s="10" t="s">
        <v>324</v>
      </c>
      <c r="D1102" s="10" t="s">
        <v>284</v>
      </c>
      <c r="E1102" s="35">
        <v>140.0</v>
      </c>
      <c r="F1102" s="10" t="s">
        <v>12</v>
      </c>
      <c r="G1102" s="9">
        <v>44422.0</v>
      </c>
      <c r="H1102" s="32">
        <f t="shared" si="1"/>
        <v>6</v>
      </c>
      <c r="I1102" s="33"/>
      <c r="J1102" s="33"/>
      <c r="K1102" s="33"/>
      <c r="L1102" s="33"/>
      <c r="M1102" s="33"/>
      <c r="N1102" s="33"/>
      <c r="O1102" s="10" t="s">
        <v>9</v>
      </c>
      <c r="P1102" s="33"/>
      <c r="Q1102" s="33"/>
      <c r="R1102" s="33"/>
      <c r="S1102" s="33"/>
      <c r="T1102" s="33"/>
      <c r="U1102" s="33"/>
      <c r="V1102" s="33"/>
      <c r="W1102" s="33"/>
    </row>
    <row r="1103">
      <c r="A1103" s="9">
        <v>44421.0</v>
      </c>
      <c r="B1103" s="10" t="s">
        <v>9</v>
      </c>
      <c r="C1103" s="10" t="s">
        <v>268</v>
      </c>
      <c r="D1103" s="10" t="s">
        <v>288</v>
      </c>
      <c r="E1103" s="35">
        <v>280.0</v>
      </c>
      <c r="F1103" s="10" t="s">
        <v>14</v>
      </c>
      <c r="G1103" s="9">
        <v>44422.0</v>
      </c>
      <c r="H1103" s="32">
        <f t="shared" si="1"/>
        <v>6</v>
      </c>
      <c r="I1103" s="33"/>
      <c r="J1103" s="33"/>
      <c r="K1103" s="33"/>
      <c r="L1103" s="33"/>
      <c r="M1103" s="33"/>
      <c r="N1103" s="33"/>
      <c r="O1103" s="10" t="s">
        <v>9</v>
      </c>
      <c r="P1103" s="33"/>
      <c r="Q1103" s="33"/>
      <c r="R1103" s="33"/>
      <c r="S1103" s="33"/>
      <c r="T1103" s="33"/>
      <c r="U1103" s="33"/>
      <c r="V1103" s="33"/>
      <c r="W1103" s="33"/>
    </row>
    <row r="1104">
      <c r="A1104" s="9">
        <v>44421.0</v>
      </c>
      <c r="B1104" s="10" t="s">
        <v>9</v>
      </c>
      <c r="C1104" s="10" t="s">
        <v>325</v>
      </c>
      <c r="D1104" s="10" t="s">
        <v>279</v>
      </c>
      <c r="E1104" s="35">
        <v>170.0</v>
      </c>
      <c r="F1104" s="10" t="s">
        <v>12</v>
      </c>
      <c r="G1104" s="9">
        <v>44422.0</v>
      </c>
      <c r="H1104" s="32">
        <f t="shared" si="1"/>
        <v>6</v>
      </c>
      <c r="I1104" s="33"/>
      <c r="J1104" s="33"/>
      <c r="K1104" s="33"/>
      <c r="L1104" s="33"/>
      <c r="M1104" s="33"/>
      <c r="N1104" s="33"/>
      <c r="O1104" s="10" t="s">
        <v>9</v>
      </c>
      <c r="P1104" s="33"/>
      <c r="Q1104" s="33"/>
      <c r="R1104" s="33"/>
      <c r="S1104" s="33"/>
      <c r="T1104" s="33"/>
      <c r="U1104" s="33"/>
      <c r="V1104" s="33"/>
      <c r="W1104" s="33"/>
    </row>
    <row r="1105">
      <c r="A1105" s="9">
        <v>44421.0</v>
      </c>
      <c r="B1105" s="10" t="s">
        <v>9</v>
      </c>
      <c r="C1105" s="10" t="s">
        <v>92</v>
      </c>
      <c r="D1105" s="10" t="s">
        <v>288</v>
      </c>
      <c r="E1105" s="35">
        <v>280.0</v>
      </c>
      <c r="F1105" s="10" t="s">
        <v>14</v>
      </c>
      <c r="G1105" s="9">
        <v>44422.0</v>
      </c>
      <c r="H1105" s="32">
        <f t="shared" si="1"/>
        <v>6</v>
      </c>
      <c r="I1105" s="33"/>
      <c r="J1105" s="33"/>
      <c r="K1105" s="33"/>
      <c r="L1105" s="33"/>
      <c r="M1105" s="33"/>
      <c r="N1105" s="33"/>
      <c r="O1105" s="10" t="s">
        <v>9</v>
      </c>
      <c r="P1105" s="33"/>
      <c r="Q1105" s="33"/>
      <c r="R1105" s="33"/>
      <c r="S1105" s="33"/>
      <c r="T1105" s="33"/>
      <c r="U1105" s="33"/>
      <c r="V1105" s="33"/>
      <c r="W1105" s="33"/>
    </row>
    <row r="1106">
      <c r="A1106" s="9">
        <v>44421.0</v>
      </c>
      <c r="B1106" s="10" t="s">
        <v>23</v>
      </c>
      <c r="C1106" s="10" t="s">
        <v>24</v>
      </c>
      <c r="D1106" s="10" t="s">
        <v>286</v>
      </c>
      <c r="E1106" s="35">
        <v>130.0</v>
      </c>
      <c r="F1106" s="10" t="s">
        <v>31</v>
      </c>
      <c r="G1106" s="9">
        <v>44422.0</v>
      </c>
      <c r="H1106" s="32">
        <f t="shared" si="1"/>
        <v>6</v>
      </c>
      <c r="I1106" s="33"/>
      <c r="J1106" s="33"/>
      <c r="K1106" s="33"/>
      <c r="L1106" s="33"/>
      <c r="M1106" s="33"/>
      <c r="N1106" s="33"/>
      <c r="O1106" s="10" t="s">
        <v>23</v>
      </c>
      <c r="P1106" s="33"/>
      <c r="Q1106" s="33"/>
      <c r="R1106" s="33"/>
      <c r="S1106" s="33"/>
      <c r="T1106" s="33"/>
      <c r="U1106" s="33"/>
      <c r="V1106" s="33"/>
      <c r="W1106" s="33"/>
    </row>
    <row r="1107">
      <c r="A1107" s="9">
        <v>44421.0</v>
      </c>
      <c r="B1107" s="10" t="s">
        <v>23</v>
      </c>
      <c r="C1107" s="10" t="s">
        <v>200</v>
      </c>
      <c r="D1107" s="10" t="s">
        <v>277</v>
      </c>
      <c r="E1107" s="35">
        <v>350.0</v>
      </c>
      <c r="F1107" s="10" t="s">
        <v>14</v>
      </c>
      <c r="G1107" s="9">
        <v>44422.0</v>
      </c>
      <c r="H1107" s="32">
        <f t="shared" si="1"/>
        <v>6</v>
      </c>
      <c r="I1107" s="33"/>
      <c r="J1107" s="33"/>
      <c r="K1107" s="33"/>
      <c r="L1107" s="33"/>
      <c r="M1107" s="33"/>
      <c r="N1107" s="33"/>
      <c r="O1107" s="10" t="s">
        <v>23</v>
      </c>
      <c r="P1107" s="33"/>
      <c r="Q1107" s="33"/>
      <c r="R1107" s="33"/>
      <c r="S1107" s="33"/>
      <c r="T1107" s="33"/>
      <c r="U1107" s="33"/>
      <c r="V1107" s="33"/>
      <c r="W1107" s="33"/>
    </row>
    <row r="1108">
      <c r="A1108" s="9">
        <v>44421.0</v>
      </c>
      <c r="B1108" s="10" t="s">
        <v>23</v>
      </c>
      <c r="C1108" s="10" t="s">
        <v>157</v>
      </c>
      <c r="D1108" s="10" t="s">
        <v>277</v>
      </c>
      <c r="E1108" s="35">
        <v>350.0</v>
      </c>
      <c r="F1108" s="10" t="s">
        <v>14</v>
      </c>
      <c r="G1108" s="9">
        <v>44422.0</v>
      </c>
      <c r="H1108" s="32">
        <f t="shared" si="1"/>
        <v>6</v>
      </c>
      <c r="I1108" s="33"/>
      <c r="J1108" s="33"/>
      <c r="K1108" s="33"/>
      <c r="L1108" s="33"/>
      <c r="M1108" s="33"/>
      <c r="N1108" s="33"/>
      <c r="O1108" s="10" t="s">
        <v>23</v>
      </c>
      <c r="P1108" s="33"/>
      <c r="Q1108" s="33"/>
      <c r="R1108" s="33"/>
      <c r="S1108" s="33"/>
      <c r="T1108" s="33"/>
      <c r="U1108" s="33"/>
      <c r="V1108" s="33"/>
      <c r="W1108" s="33"/>
    </row>
    <row r="1109">
      <c r="A1109" s="9">
        <v>44421.0</v>
      </c>
      <c r="B1109" s="10" t="s">
        <v>23</v>
      </c>
      <c r="C1109" s="16">
        <v>7.0E45</v>
      </c>
      <c r="D1109" s="10" t="s">
        <v>284</v>
      </c>
      <c r="E1109" s="35">
        <v>140.0</v>
      </c>
      <c r="F1109" s="10" t="s">
        <v>12</v>
      </c>
      <c r="G1109" s="9">
        <v>44422.0</v>
      </c>
      <c r="H1109" s="32">
        <f t="shared" si="1"/>
        <v>6</v>
      </c>
      <c r="I1109" s="33"/>
      <c r="J1109" s="33"/>
      <c r="K1109" s="33"/>
      <c r="L1109" s="33"/>
      <c r="M1109" s="33"/>
      <c r="N1109" s="33"/>
      <c r="O1109" s="10" t="s">
        <v>23</v>
      </c>
      <c r="P1109" s="33"/>
      <c r="Q1109" s="33"/>
      <c r="R1109" s="33"/>
      <c r="S1109" s="33"/>
      <c r="T1109" s="33"/>
      <c r="U1109" s="33"/>
      <c r="V1109" s="33"/>
      <c r="W1109" s="33"/>
    </row>
    <row r="1110">
      <c r="A1110" s="9">
        <v>44421.0</v>
      </c>
      <c r="B1110" s="10" t="s">
        <v>23</v>
      </c>
      <c r="C1110" s="10">
        <v>244.0</v>
      </c>
      <c r="D1110" s="10" t="s">
        <v>286</v>
      </c>
      <c r="E1110" s="35">
        <v>130.0</v>
      </c>
      <c r="F1110" s="10" t="s">
        <v>31</v>
      </c>
      <c r="G1110" s="9">
        <v>44422.0</v>
      </c>
      <c r="H1110" s="32">
        <f t="shared" si="1"/>
        <v>6</v>
      </c>
      <c r="I1110" s="33"/>
      <c r="J1110" s="33"/>
      <c r="K1110" s="33"/>
      <c r="L1110" s="33"/>
      <c r="M1110" s="33"/>
      <c r="N1110" s="33"/>
      <c r="O1110" s="10" t="s">
        <v>23</v>
      </c>
      <c r="P1110" s="33"/>
      <c r="Q1110" s="33"/>
      <c r="R1110" s="33"/>
      <c r="S1110" s="33"/>
      <c r="T1110" s="33"/>
      <c r="U1110" s="33"/>
      <c r="V1110" s="33"/>
      <c r="W1110" s="33"/>
    </row>
    <row r="1111">
      <c r="A1111" s="9">
        <v>44421.0</v>
      </c>
      <c r="B1111" s="10" t="s">
        <v>23</v>
      </c>
      <c r="C1111" s="10" t="s">
        <v>33</v>
      </c>
      <c r="D1111" s="10" t="s">
        <v>277</v>
      </c>
      <c r="E1111" s="35">
        <v>350.0</v>
      </c>
      <c r="F1111" s="10" t="s">
        <v>14</v>
      </c>
      <c r="G1111" s="9">
        <v>44422.0</v>
      </c>
      <c r="H1111" s="32">
        <f t="shared" si="1"/>
        <v>6</v>
      </c>
      <c r="I1111" s="33"/>
      <c r="J1111" s="33"/>
      <c r="K1111" s="33"/>
      <c r="L1111" s="33"/>
      <c r="M1111" s="33"/>
      <c r="N1111" s="33"/>
      <c r="O1111" s="10" t="s">
        <v>23</v>
      </c>
      <c r="P1111" s="33"/>
      <c r="Q1111" s="33"/>
      <c r="R1111" s="33"/>
      <c r="S1111" s="33"/>
      <c r="T1111" s="33"/>
      <c r="U1111" s="33"/>
      <c r="V1111" s="33"/>
      <c r="W1111" s="33"/>
    </row>
    <row r="1112">
      <c r="A1112" s="9">
        <v>44421.0</v>
      </c>
      <c r="B1112" s="10" t="s">
        <v>23</v>
      </c>
      <c r="C1112" s="10">
        <v>2542.0</v>
      </c>
      <c r="D1112" s="10" t="s">
        <v>286</v>
      </c>
      <c r="E1112" s="35">
        <v>130.0</v>
      </c>
      <c r="F1112" s="10" t="s">
        <v>31</v>
      </c>
      <c r="G1112" s="9">
        <v>44422.0</v>
      </c>
      <c r="H1112" s="32">
        <f t="shared" si="1"/>
        <v>6</v>
      </c>
      <c r="I1112" s="33"/>
      <c r="J1112" s="33"/>
      <c r="K1112" s="33"/>
      <c r="L1112" s="33"/>
      <c r="M1112" s="33"/>
      <c r="N1112" s="33"/>
      <c r="O1112" s="10" t="s">
        <v>23</v>
      </c>
      <c r="P1112" s="33"/>
      <c r="Q1112" s="33"/>
      <c r="R1112" s="33"/>
      <c r="S1112" s="33"/>
      <c r="T1112" s="33"/>
      <c r="U1112" s="33"/>
      <c r="V1112" s="33"/>
      <c r="W1112" s="33"/>
    </row>
    <row r="1113">
      <c r="A1113" s="9">
        <v>44421.0</v>
      </c>
      <c r="B1113" s="10" t="s">
        <v>23</v>
      </c>
      <c r="C1113" s="10">
        <v>2348.0</v>
      </c>
      <c r="D1113" s="10" t="s">
        <v>279</v>
      </c>
      <c r="E1113" s="35">
        <v>170.0</v>
      </c>
      <c r="F1113" s="10" t="s">
        <v>12</v>
      </c>
      <c r="G1113" s="9">
        <v>44422.0</v>
      </c>
      <c r="H1113" s="32">
        <f t="shared" si="1"/>
        <v>6</v>
      </c>
      <c r="I1113" s="33"/>
      <c r="J1113" s="33"/>
      <c r="K1113" s="33"/>
      <c r="L1113" s="33"/>
      <c r="M1113" s="33"/>
      <c r="N1113" s="33"/>
      <c r="O1113" s="10" t="s">
        <v>23</v>
      </c>
      <c r="P1113" s="33"/>
      <c r="Q1113" s="33"/>
      <c r="R1113" s="33"/>
      <c r="S1113" s="33"/>
      <c r="T1113" s="33"/>
      <c r="U1113" s="33"/>
      <c r="V1113" s="33"/>
      <c r="W1113" s="33"/>
    </row>
    <row r="1114">
      <c r="A1114" s="9">
        <v>44421.0</v>
      </c>
      <c r="B1114" s="10" t="s">
        <v>23</v>
      </c>
      <c r="C1114" s="10">
        <v>2440.0</v>
      </c>
      <c r="D1114" s="10" t="s">
        <v>292</v>
      </c>
      <c r="E1114" s="35">
        <v>60.0</v>
      </c>
      <c r="F1114" s="10" t="s">
        <v>31</v>
      </c>
      <c r="G1114" s="9">
        <v>44422.0</v>
      </c>
      <c r="H1114" s="32">
        <f t="shared" si="1"/>
        <v>6</v>
      </c>
      <c r="I1114" s="33"/>
      <c r="J1114" s="33"/>
      <c r="K1114" s="33"/>
      <c r="L1114" s="33"/>
      <c r="M1114" s="33"/>
      <c r="N1114" s="33"/>
      <c r="O1114" s="10" t="s">
        <v>23</v>
      </c>
      <c r="P1114" s="33"/>
      <c r="Q1114" s="33"/>
      <c r="R1114" s="33"/>
      <c r="S1114" s="33"/>
      <c r="T1114" s="33"/>
      <c r="U1114" s="33"/>
      <c r="V1114" s="33"/>
      <c r="W1114" s="33"/>
    </row>
    <row r="1115">
      <c r="A1115" s="9">
        <v>44421.0</v>
      </c>
      <c r="B1115" s="10" t="s">
        <v>23</v>
      </c>
      <c r="C1115" s="10">
        <v>6245.0</v>
      </c>
      <c r="D1115" s="10" t="s">
        <v>278</v>
      </c>
      <c r="E1115" s="35">
        <v>130.0</v>
      </c>
      <c r="F1115" s="10" t="s">
        <v>21</v>
      </c>
      <c r="G1115" s="9">
        <v>44422.0</v>
      </c>
      <c r="H1115" s="32">
        <f t="shared" si="1"/>
        <v>6</v>
      </c>
      <c r="I1115" s="33"/>
      <c r="J1115" s="33"/>
      <c r="K1115" s="33"/>
      <c r="L1115" s="33"/>
      <c r="M1115" s="33"/>
      <c r="N1115" s="33"/>
      <c r="O1115" s="10" t="s">
        <v>23</v>
      </c>
      <c r="P1115" s="33"/>
      <c r="Q1115" s="33"/>
      <c r="R1115" s="33"/>
      <c r="S1115" s="33"/>
      <c r="T1115" s="33"/>
      <c r="U1115" s="33"/>
      <c r="V1115" s="33"/>
      <c r="W1115" s="33"/>
    </row>
    <row r="1116">
      <c r="A1116" s="9">
        <v>44421.0</v>
      </c>
      <c r="B1116" s="10" t="s">
        <v>23</v>
      </c>
      <c r="C1116" s="10">
        <v>7449.0</v>
      </c>
      <c r="D1116" s="10" t="s">
        <v>285</v>
      </c>
      <c r="E1116" s="35">
        <v>270.0</v>
      </c>
      <c r="F1116" s="10" t="s">
        <v>18</v>
      </c>
      <c r="G1116" s="9">
        <v>44422.0</v>
      </c>
      <c r="H1116" s="32">
        <f t="shared" si="1"/>
        <v>6</v>
      </c>
      <c r="I1116" s="33"/>
      <c r="J1116" s="33"/>
      <c r="K1116" s="33"/>
      <c r="L1116" s="33"/>
      <c r="M1116" s="33"/>
      <c r="N1116" s="33"/>
      <c r="O1116" s="10" t="s">
        <v>23</v>
      </c>
      <c r="P1116" s="33"/>
      <c r="Q1116" s="33"/>
      <c r="R1116" s="33"/>
      <c r="S1116" s="33"/>
      <c r="T1116" s="33"/>
      <c r="U1116" s="33"/>
      <c r="V1116" s="33"/>
      <c r="W1116" s="33"/>
    </row>
    <row r="1117">
      <c r="A1117" s="9">
        <v>44421.0</v>
      </c>
      <c r="B1117" s="10" t="s">
        <v>23</v>
      </c>
      <c r="C1117" s="10" t="s">
        <v>163</v>
      </c>
      <c r="D1117" s="10" t="s">
        <v>284</v>
      </c>
      <c r="E1117" s="35">
        <v>140.0</v>
      </c>
      <c r="F1117" s="10" t="s">
        <v>12</v>
      </c>
      <c r="G1117" s="9">
        <v>44422.0</v>
      </c>
      <c r="H1117" s="32">
        <f t="shared" si="1"/>
        <v>6</v>
      </c>
      <c r="I1117" s="33"/>
      <c r="J1117" s="33"/>
      <c r="K1117" s="33"/>
      <c r="L1117" s="33"/>
      <c r="M1117" s="33"/>
      <c r="N1117" s="33"/>
      <c r="O1117" s="10" t="s">
        <v>23</v>
      </c>
      <c r="P1117" s="33"/>
      <c r="Q1117" s="33"/>
      <c r="R1117" s="33"/>
      <c r="S1117" s="33"/>
      <c r="T1117" s="33"/>
      <c r="U1117" s="33"/>
      <c r="V1117" s="33"/>
      <c r="W1117" s="33"/>
    </row>
    <row r="1118">
      <c r="A1118" s="9">
        <v>44421.0</v>
      </c>
      <c r="B1118" s="10" t="s">
        <v>23</v>
      </c>
      <c r="C1118" s="10" t="s">
        <v>95</v>
      </c>
      <c r="D1118" s="10" t="s">
        <v>288</v>
      </c>
      <c r="E1118" s="35">
        <v>280.0</v>
      </c>
      <c r="F1118" s="10" t="s">
        <v>14</v>
      </c>
      <c r="G1118" s="9">
        <v>44422.0</v>
      </c>
      <c r="H1118" s="32">
        <f t="shared" si="1"/>
        <v>6</v>
      </c>
      <c r="I1118" s="33"/>
      <c r="J1118" s="33"/>
      <c r="K1118" s="33"/>
      <c r="L1118" s="33"/>
      <c r="M1118" s="33"/>
      <c r="N1118" s="33"/>
      <c r="O1118" s="10" t="s">
        <v>23</v>
      </c>
      <c r="P1118" s="33"/>
      <c r="Q1118" s="33"/>
      <c r="R1118" s="33"/>
      <c r="S1118" s="33"/>
      <c r="T1118" s="33"/>
      <c r="U1118" s="33"/>
      <c r="V1118" s="33"/>
      <c r="W1118" s="33"/>
    </row>
    <row r="1119">
      <c r="A1119" s="9">
        <v>44421.0</v>
      </c>
      <c r="B1119" s="10" t="s">
        <v>23</v>
      </c>
      <c r="C1119" s="10" t="s">
        <v>326</v>
      </c>
      <c r="D1119" s="10" t="s">
        <v>288</v>
      </c>
      <c r="E1119" s="35">
        <v>280.0</v>
      </c>
      <c r="F1119" s="10" t="s">
        <v>14</v>
      </c>
      <c r="G1119" s="9">
        <v>44422.0</v>
      </c>
      <c r="H1119" s="32">
        <f t="shared" si="1"/>
        <v>6</v>
      </c>
      <c r="I1119" s="33"/>
      <c r="J1119" s="33"/>
      <c r="K1119" s="33"/>
      <c r="L1119" s="33"/>
      <c r="M1119" s="33"/>
      <c r="N1119" s="33"/>
      <c r="O1119" s="10" t="s">
        <v>23</v>
      </c>
      <c r="P1119" s="33"/>
      <c r="Q1119" s="33"/>
      <c r="R1119" s="33"/>
      <c r="S1119" s="33"/>
      <c r="T1119" s="33"/>
      <c r="U1119" s="33"/>
      <c r="V1119" s="33"/>
      <c r="W1119" s="33"/>
    </row>
    <row r="1120">
      <c r="A1120" s="9">
        <v>44421.0</v>
      </c>
      <c r="B1120" s="10" t="s">
        <v>23</v>
      </c>
      <c r="C1120" s="10" t="s">
        <v>327</v>
      </c>
      <c r="D1120" s="10" t="s">
        <v>277</v>
      </c>
      <c r="E1120" s="35">
        <v>350.0</v>
      </c>
      <c r="F1120" s="10" t="s">
        <v>14</v>
      </c>
      <c r="G1120" s="9">
        <v>44422.0</v>
      </c>
      <c r="H1120" s="32">
        <f t="shared" si="1"/>
        <v>6</v>
      </c>
      <c r="I1120" s="33"/>
      <c r="J1120" s="33"/>
      <c r="K1120" s="33"/>
      <c r="L1120" s="33"/>
      <c r="M1120" s="33"/>
      <c r="N1120" s="33"/>
      <c r="O1120" s="10" t="s">
        <v>23</v>
      </c>
      <c r="P1120" s="33"/>
      <c r="Q1120" s="33"/>
      <c r="R1120" s="33"/>
      <c r="S1120" s="33"/>
      <c r="T1120" s="33"/>
      <c r="U1120" s="33"/>
      <c r="V1120" s="33"/>
      <c r="W1120" s="33"/>
    </row>
    <row r="1121">
      <c r="A1121" s="9">
        <v>44421.0</v>
      </c>
      <c r="B1121" s="10" t="s">
        <v>23</v>
      </c>
      <c r="C1121" s="10" t="s">
        <v>327</v>
      </c>
      <c r="D1121" s="10" t="s">
        <v>279</v>
      </c>
      <c r="E1121" s="35">
        <v>170.0</v>
      </c>
      <c r="F1121" s="10" t="s">
        <v>12</v>
      </c>
      <c r="G1121" s="9">
        <v>44422.0</v>
      </c>
      <c r="H1121" s="32">
        <f t="shared" si="1"/>
        <v>6</v>
      </c>
      <c r="I1121" s="33"/>
      <c r="J1121" s="33"/>
      <c r="K1121" s="33"/>
      <c r="L1121" s="33"/>
      <c r="M1121" s="33"/>
      <c r="N1121" s="33"/>
      <c r="O1121" s="10" t="s">
        <v>23</v>
      </c>
      <c r="P1121" s="33"/>
      <c r="Q1121" s="33"/>
      <c r="R1121" s="33"/>
      <c r="S1121" s="33"/>
      <c r="T1121" s="33"/>
      <c r="U1121" s="33"/>
      <c r="V1121" s="33"/>
      <c r="W1121" s="33"/>
    </row>
    <row r="1122">
      <c r="A1122" s="9">
        <v>44421.0</v>
      </c>
      <c r="B1122" s="10" t="s">
        <v>23</v>
      </c>
      <c r="C1122" s="10" t="s">
        <v>38</v>
      </c>
      <c r="D1122" s="10" t="s">
        <v>278</v>
      </c>
      <c r="E1122" s="35">
        <v>130.0</v>
      </c>
      <c r="F1122" s="10" t="s">
        <v>21</v>
      </c>
      <c r="G1122" s="9">
        <v>44422.0</v>
      </c>
      <c r="H1122" s="32">
        <f t="shared" si="1"/>
        <v>6</v>
      </c>
      <c r="I1122" s="33"/>
      <c r="J1122" s="33"/>
      <c r="K1122" s="33"/>
      <c r="L1122" s="33"/>
      <c r="M1122" s="33"/>
      <c r="N1122" s="33"/>
      <c r="O1122" s="10" t="s">
        <v>23</v>
      </c>
      <c r="P1122" s="33"/>
      <c r="Q1122" s="33"/>
      <c r="R1122" s="33"/>
      <c r="S1122" s="33"/>
      <c r="T1122" s="33"/>
      <c r="U1122" s="33"/>
      <c r="V1122" s="33"/>
      <c r="W1122" s="33"/>
    </row>
    <row r="1123">
      <c r="A1123" s="9">
        <v>44421.0</v>
      </c>
      <c r="B1123" s="10" t="s">
        <v>23</v>
      </c>
      <c r="C1123" s="10" t="s">
        <v>202</v>
      </c>
      <c r="D1123" s="10" t="s">
        <v>277</v>
      </c>
      <c r="E1123" s="35">
        <v>350.0</v>
      </c>
      <c r="F1123" s="10" t="s">
        <v>14</v>
      </c>
      <c r="G1123" s="9">
        <v>44422.0</v>
      </c>
      <c r="H1123" s="32">
        <f t="shared" si="1"/>
        <v>6</v>
      </c>
      <c r="I1123" s="33"/>
      <c r="J1123" s="33"/>
      <c r="K1123" s="33"/>
      <c r="L1123" s="33"/>
      <c r="M1123" s="33"/>
      <c r="N1123" s="33"/>
      <c r="O1123" s="10" t="s">
        <v>23</v>
      </c>
      <c r="P1123" s="33"/>
      <c r="Q1123" s="33"/>
      <c r="R1123" s="33"/>
      <c r="S1123" s="33"/>
      <c r="T1123" s="33"/>
      <c r="U1123" s="33"/>
      <c r="V1123" s="33"/>
      <c r="W1123" s="33"/>
    </row>
    <row r="1124">
      <c r="A1124" s="9">
        <v>44421.0</v>
      </c>
      <c r="B1124" s="10" t="s">
        <v>254</v>
      </c>
      <c r="C1124" s="10" t="s">
        <v>255</v>
      </c>
      <c r="D1124" s="10" t="s">
        <v>280</v>
      </c>
      <c r="E1124" s="35">
        <v>280.0</v>
      </c>
      <c r="F1124" s="10" t="s">
        <v>18</v>
      </c>
      <c r="G1124" s="9">
        <v>44422.0</v>
      </c>
      <c r="H1124" s="32">
        <f t="shared" si="1"/>
        <v>6</v>
      </c>
      <c r="I1124" s="33"/>
      <c r="J1124" s="33"/>
      <c r="K1124" s="33"/>
      <c r="L1124" s="33"/>
      <c r="M1124" s="33"/>
      <c r="N1124" s="33"/>
      <c r="O1124" s="10" t="s">
        <v>254</v>
      </c>
      <c r="P1124" s="33"/>
      <c r="Q1124" s="33"/>
      <c r="R1124" s="33"/>
      <c r="S1124" s="33"/>
      <c r="T1124" s="33"/>
      <c r="U1124" s="33"/>
      <c r="V1124" s="33"/>
      <c r="W1124" s="33"/>
    </row>
    <row r="1125">
      <c r="A1125" s="9">
        <v>44421.0</v>
      </c>
      <c r="B1125" s="10" t="s">
        <v>254</v>
      </c>
      <c r="C1125" s="10" t="s">
        <v>328</v>
      </c>
      <c r="D1125" s="10" t="s">
        <v>285</v>
      </c>
      <c r="E1125" s="35">
        <v>270.0</v>
      </c>
      <c r="F1125" s="10" t="s">
        <v>18</v>
      </c>
      <c r="G1125" s="9">
        <v>44422.0</v>
      </c>
      <c r="H1125" s="32">
        <f t="shared" si="1"/>
        <v>6</v>
      </c>
      <c r="I1125" s="33"/>
      <c r="J1125" s="33"/>
      <c r="K1125" s="33"/>
      <c r="L1125" s="33"/>
      <c r="M1125" s="33"/>
      <c r="N1125" s="33"/>
      <c r="O1125" s="10" t="s">
        <v>254</v>
      </c>
      <c r="P1125" s="33"/>
      <c r="Q1125" s="33"/>
      <c r="R1125" s="33"/>
      <c r="S1125" s="33"/>
      <c r="T1125" s="33"/>
      <c r="U1125" s="33"/>
      <c r="V1125" s="33"/>
      <c r="W1125" s="33"/>
    </row>
    <row r="1126">
      <c r="A1126" s="9">
        <v>44421.0</v>
      </c>
      <c r="B1126" s="10" t="s">
        <v>254</v>
      </c>
      <c r="C1126" s="10" t="s">
        <v>257</v>
      </c>
      <c r="D1126" s="10" t="s">
        <v>284</v>
      </c>
      <c r="E1126" s="35">
        <v>140.0</v>
      </c>
      <c r="F1126" s="10" t="s">
        <v>12</v>
      </c>
      <c r="G1126" s="9">
        <v>44422.0</v>
      </c>
      <c r="H1126" s="32">
        <f t="shared" si="1"/>
        <v>6</v>
      </c>
      <c r="I1126" s="33"/>
      <c r="J1126" s="33"/>
      <c r="K1126" s="33"/>
      <c r="L1126" s="33"/>
      <c r="M1126" s="33"/>
      <c r="N1126" s="33"/>
      <c r="O1126" s="10" t="s">
        <v>254</v>
      </c>
      <c r="P1126" s="33"/>
      <c r="Q1126" s="33"/>
      <c r="R1126" s="33"/>
      <c r="S1126" s="33"/>
      <c r="T1126" s="33"/>
      <c r="U1126" s="33"/>
      <c r="V1126" s="33"/>
      <c r="W1126" s="33"/>
    </row>
    <row r="1127">
      <c r="A1127" s="9">
        <v>44421.0</v>
      </c>
      <c r="B1127" s="10" t="s">
        <v>254</v>
      </c>
      <c r="C1127" s="10" t="s">
        <v>291</v>
      </c>
      <c r="D1127" s="10" t="s">
        <v>288</v>
      </c>
      <c r="E1127" s="35">
        <v>280.0</v>
      </c>
      <c r="F1127" s="10" t="s">
        <v>14</v>
      </c>
      <c r="G1127" s="9">
        <v>44422.0</v>
      </c>
      <c r="H1127" s="32">
        <f t="shared" si="1"/>
        <v>6</v>
      </c>
      <c r="I1127" s="33"/>
      <c r="J1127" s="33"/>
      <c r="K1127" s="33"/>
      <c r="L1127" s="33"/>
      <c r="M1127" s="33"/>
      <c r="N1127" s="33"/>
      <c r="O1127" s="10" t="s">
        <v>254</v>
      </c>
      <c r="P1127" s="33"/>
      <c r="Q1127" s="33"/>
      <c r="R1127" s="33"/>
      <c r="S1127" s="33"/>
      <c r="T1127" s="33"/>
      <c r="U1127" s="33"/>
      <c r="V1127" s="33"/>
      <c r="W1127" s="33"/>
    </row>
    <row r="1128">
      <c r="A1128" s="9">
        <v>44421.0</v>
      </c>
      <c r="B1128" s="10" t="s">
        <v>254</v>
      </c>
      <c r="C1128" s="10" t="s">
        <v>269</v>
      </c>
      <c r="D1128" s="10" t="s">
        <v>278</v>
      </c>
      <c r="E1128" s="35">
        <v>130.0</v>
      </c>
      <c r="F1128" s="10" t="s">
        <v>21</v>
      </c>
      <c r="G1128" s="9">
        <v>44422.0</v>
      </c>
      <c r="H1128" s="32">
        <f t="shared" si="1"/>
        <v>6</v>
      </c>
      <c r="I1128" s="33"/>
      <c r="J1128" s="33"/>
      <c r="K1128" s="33"/>
      <c r="L1128" s="33"/>
      <c r="M1128" s="33"/>
      <c r="N1128" s="33"/>
      <c r="O1128" s="10" t="s">
        <v>254</v>
      </c>
      <c r="P1128" s="33"/>
      <c r="Q1128" s="33"/>
      <c r="R1128" s="33"/>
      <c r="S1128" s="33"/>
      <c r="T1128" s="33"/>
      <c r="U1128" s="33"/>
      <c r="V1128" s="33"/>
      <c r="W1128" s="33"/>
    </row>
    <row r="1129">
      <c r="A1129" s="9">
        <v>44421.0</v>
      </c>
      <c r="B1129" s="10" t="s">
        <v>254</v>
      </c>
      <c r="C1129" s="10">
        <v>6740.0</v>
      </c>
      <c r="D1129" s="10" t="s">
        <v>280</v>
      </c>
      <c r="E1129" s="35">
        <v>280.0</v>
      </c>
      <c r="F1129" s="10" t="s">
        <v>18</v>
      </c>
      <c r="G1129" s="9">
        <v>44422.0</v>
      </c>
      <c r="H1129" s="32">
        <f t="shared" si="1"/>
        <v>6</v>
      </c>
      <c r="I1129" s="33"/>
      <c r="J1129" s="33"/>
      <c r="K1129" s="33"/>
      <c r="L1129" s="33"/>
      <c r="M1129" s="33"/>
      <c r="N1129" s="33"/>
      <c r="O1129" s="10" t="s">
        <v>254</v>
      </c>
      <c r="P1129" s="33"/>
      <c r="Q1129" s="33"/>
      <c r="R1129" s="33"/>
      <c r="S1129" s="33"/>
      <c r="T1129" s="33"/>
      <c r="U1129" s="33"/>
      <c r="V1129" s="33"/>
      <c r="W1129" s="33"/>
    </row>
    <row r="1130">
      <c r="A1130" s="9">
        <v>44421.0</v>
      </c>
      <c r="B1130" s="10" t="s">
        <v>254</v>
      </c>
      <c r="C1130" s="10">
        <v>8249.0</v>
      </c>
      <c r="D1130" s="10" t="s">
        <v>286</v>
      </c>
      <c r="E1130" s="35">
        <v>130.0</v>
      </c>
      <c r="F1130" s="10" t="s">
        <v>31</v>
      </c>
      <c r="G1130" s="9">
        <v>44422.0</v>
      </c>
      <c r="H1130" s="32">
        <f t="shared" si="1"/>
        <v>6</v>
      </c>
      <c r="I1130" s="33"/>
      <c r="J1130" s="33"/>
      <c r="K1130" s="33"/>
      <c r="L1130" s="33"/>
      <c r="M1130" s="33"/>
      <c r="N1130" s="33"/>
      <c r="O1130" s="10" t="s">
        <v>254</v>
      </c>
      <c r="P1130" s="33"/>
      <c r="Q1130" s="33"/>
      <c r="R1130" s="33"/>
      <c r="S1130" s="33"/>
      <c r="T1130" s="33"/>
      <c r="U1130" s="33"/>
      <c r="V1130" s="33"/>
      <c r="W1130" s="33"/>
    </row>
    <row r="1131">
      <c r="A1131" s="9">
        <v>44421.0</v>
      </c>
      <c r="B1131" s="10" t="s">
        <v>254</v>
      </c>
      <c r="C1131" s="10">
        <v>445.0</v>
      </c>
      <c r="D1131" s="10" t="s">
        <v>279</v>
      </c>
      <c r="E1131" s="35">
        <v>170.0</v>
      </c>
      <c r="F1131" s="10" t="s">
        <v>12</v>
      </c>
      <c r="G1131" s="9">
        <v>44422.0</v>
      </c>
      <c r="H1131" s="32">
        <f t="shared" si="1"/>
        <v>6</v>
      </c>
      <c r="I1131" s="33"/>
      <c r="J1131" s="33"/>
      <c r="K1131" s="33"/>
      <c r="L1131" s="33"/>
      <c r="M1131" s="33"/>
      <c r="N1131" s="33"/>
      <c r="O1131" s="10" t="s">
        <v>254</v>
      </c>
      <c r="P1131" s="33"/>
      <c r="Q1131" s="33"/>
      <c r="R1131" s="33"/>
      <c r="S1131" s="33"/>
      <c r="T1131" s="33"/>
      <c r="U1131" s="33"/>
      <c r="V1131" s="33"/>
      <c r="W1131" s="33"/>
    </row>
    <row r="1132">
      <c r="A1132" s="9">
        <v>44421.0</v>
      </c>
      <c r="B1132" s="10" t="s">
        <v>254</v>
      </c>
      <c r="C1132" s="10">
        <v>445.0</v>
      </c>
      <c r="D1132" s="10" t="s">
        <v>284</v>
      </c>
      <c r="E1132" s="35">
        <v>140.0</v>
      </c>
      <c r="F1132" s="10" t="s">
        <v>12</v>
      </c>
      <c r="G1132" s="9">
        <v>44422.0</v>
      </c>
      <c r="H1132" s="32">
        <f t="shared" si="1"/>
        <v>6</v>
      </c>
      <c r="I1132" s="33"/>
      <c r="J1132" s="33"/>
      <c r="K1132" s="33"/>
      <c r="L1132" s="33"/>
      <c r="M1132" s="33"/>
      <c r="N1132" s="33"/>
      <c r="O1132" s="10" t="s">
        <v>254</v>
      </c>
      <c r="P1132" s="33"/>
      <c r="Q1132" s="33"/>
      <c r="R1132" s="33"/>
      <c r="S1132" s="33"/>
      <c r="T1132" s="33"/>
      <c r="U1132" s="33"/>
      <c r="V1132" s="33"/>
      <c r="W1132" s="33"/>
    </row>
    <row r="1133">
      <c r="A1133" s="9">
        <v>44421.0</v>
      </c>
      <c r="B1133" s="10" t="s">
        <v>254</v>
      </c>
      <c r="C1133" s="10" t="s">
        <v>293</v>
      </c>
      <c r="D1133" s="10" t="s">
        <v>287</v>
      </c>
      <c r="E1133" s="35">
        <v>110.0</v>
      </c>
      <c r="F1133" s="10" t="s">
        <v>31</v>
      </c>
      <c r="G1133" s="9">
        <v>44422.0</v>
      </c>
      <c r="H1133" s="32">
        <f t="shared" si="1"/>
        <v>6</v>
      </c>
      <c r="I1133" s="33"/>
      <c r="J1133" s="33"/>
      <c r="K1133" s="33"/>
      <c r="L1133" s="33"/>
      <c r="M1133" s="33"/>
      <c r="N1133" s="33"/>
      <c r="O1133" s="10" t="s">
        <v>254</v>
      </c>
      <c r="P1133" s="33"/>
      <c r="Q1133" s="33"/>
      <c r="R1133" s="33"/>
      <c r="S1133" s="33"/>
      <c r="T1133" s="33"/>
      <c r="U1133" s="33"/>
      <c r="V1133" s="33"/>
      <c r="W1133" s="33"/>
    </row>
    <row r="1134">
      <c r="A1134" s="9">
        <v>44421.0</v>
      </c>
      <c r="B1134" s="10" t="s">
        <v>254</v>
      </c>
      <c r="C1134" s="10">
        <v>6347.0</v>
      </c>
      <c r="D1134" s="10" t="s">
        <v>288</v>
      </c>
      <c r="E1134" s="35">
        <v>280.0</v>
      </c>
      <c r="F1134" s="10" t="s">
        <v>14</v>
      </c>
      <c r="G1134" s="9">
        <v>44422.0</v>
      </c>
      <c r="H1134" s="32">
        <f t="shared" si="1"/>
        <v>6</v>
      </c>
      <c r="I1134" s="33"/>
      <c r="J1134" s="33"/>
      <c r="K1134" s="33"/>
      <c r="L1134" s="33"/>
      <c r="M1134" s="33"/>
      <c r="N1134" s="33"/>
      <c r="O1134" s="10" t="s">
        <v>254</v>
      </c>
      <c r="P1134" s="33"/>
      <c r="Q1134" s="33"/>
      <c r="R1134" s="33"/>
      <c r="S1134" s="33"/>
      <c r="T1134" s="33"/>
      <c r="U1134" s="33"/>
      <c r="V1134" s="33"/>
      <c r="W1134" s="33"/>
    </row>
    <row r="1135">
      <c r="A1135" s="9">
        <v>44421.0</v>
      </c>
      <c r="B1135" s="10" t="s">
        <v>254</v>
      </c>
      <c r="C1135" s="10" t="s">
        <v>294</v>
      </c>
      <c r="D1135" s="10" t="s">
        <v>280</v>
      </c>
      <c r="E1135" s="35">
        <v>280.0</v>
      </c>
      <c r="F1135" s="10" t="s">
        <v>18</v>
      </c>
      <c r="G1135" s="9">
        <v>44422.0</v>
      </c>
      <c r="H1135" s="32">
        <f t="shared" si="1"/>
        <v>6</v>
      </c>
      <c r="I1135" s="33"/>
      <c r="J1135" s="33"/>
      <c r="K1135" s="33"/>
      <c r="L1135" s="33"/>
      <c r="M1135" s="33"/>
      <c r="N1135" s="33"/>
      <c r="O1135" s="10" t="s">
        <v>254</v>
      </c>
      <c r="P1135" s="33"/>
      <c r="Q1135" s="33"/>
      <c r="R1135" s="33"/>
      <c r="S1135" s="33"/>
      <c r="T1135" s="33"/>
      <c r="U1135" s="33"/>
      <c r="V1135" s="33"/>
      <c r="W1135" s="33"/>
    </row>
    <row r="1136">
      <c r="A1136" s="9">
        <v>44421.0</v>
      </c>
      <c r="B1136" s="10" t="s">
        <v>254</v>
      </c>
      <c r="C1136" s="10">
        <v>5742.0</v>
      </c>
      <c r="D1136" s="10" t="s">
        <v>280</v>
      </c>
      <c r="E1136" s="35">
        <v>280.0</v>
      </c>
      <c r="F1136" s="10" t="s">
        <v>18</v>
      </c>
      <c r="G1136" s="9">
        <v>44422.0</v>
      </c>
      <c r="H1136" s="32">
        <f t="shared" si="1"/>
        <v>6</v>
      </c>
      <c r="I1136" s="33"/>
      <c r="J1136" s="33"/>
      <c r="K1136" s="33"/>
      <c r="L1136" s="33"/>
      <c r="M1136" s="33"/>
      <c r="N1136" s="33"/>
      <c r="O1136" s="10" t="s">
        <v>254</v>
      </c>
      <c r="P1136" s="33"/>
      <c r="Q1136" s="33"/>
      <c r="R1136" s="33"/>
      <c r="S1136" s="33"/>
      <c r="T1136" s="33"/>
      <c r="U1136" s="33"/>
      <c r="V1136" s="33"/>
      <c r="W1136" s="33"/>
    </row>
    <row r="1137">
      <c r="A1137" s="9">
        <v>44421.0</v>
      </c>
      <c r="B1137" s="10" t="s">
        <v>254</v>
      </c>
      <c r="C1137" s="10">
        <v>7042.0</v>
      </c>
      <c r="D1137" s="10" t="s">
        <v>277</v>
      </c>
      <c r="E1137" s="35">
        <v>350.0</v>
      </c>
      <c r="F1137" s="10" t="s">
        <v>14</v>
      </c>
      <c r="G1137" s="9">
        <v>44422.0</v>
      </c>
      <c r="H1137" s="32">
        <f t="shared" si="1"/>
        <v>6</v>
      </c>
      <c r="I1137" s="33"/>
      <c r="J1137" s="33"/>
      <c r="K1137" s="33"/>
      <c r="L1137" s="33"/>
      <c r="M1137" s="33"/>
      <c r="N1137" s="33"/>
      <c r="O1137" s="10" t="s">
        <v>254</v>
      </c>
      <c r="P1137" s="33"/>
      <c r="Q1137" s="33"/>
      <c r="R1137" s="33"/>
      <c r="S1137" s="33"/>
      <c r="T1137" s="33"/>
      <c r="U1137" s="33"/>
      <c r="V1137" s="33"/>
      <c r="W1137" s="33"/>
    </row>
    <row r="1138">
      <c r="A1138" s="9">
        <v>44421.0</v>
      </c>
      <c r="B1138" s="10" t="s">
        <v>254</v>
      </c>
      <c r="C1138" s="10" t="s">
        <v>258</v>
      </c>
      <c r="D1138" s="10" t="s">
        <v>285</v>
      </c>
      <c r="E1138" s="35">
        <v>270.0</v>
      </c>
      <c r="F1138" s="10" t="s">
        <v>18</v>
      </c>
      <c r="G1138" s="9">
        <v>44422.0</v>
      </c>
      <c r="H1138" s="32">
        <f t="shared" si="1"/>
        <v>6</v>
      </c>
      <c r="I1138" s="33"/>
      <c r="J1138" s="33"/>
      <c r="K1138" s="33"/>
      <c r="L1138" s="33"/>
      <c r="M1138" s="33"/>
      <c r="N1138" s="33"/>
      <c r="O1138" s="10" t="s">
        <v>254</v>
      </c>
      <c r="P1138" s="33"/>
      <c r="Q1138" s="33"/>
      <c r="R1138" s="33"/>
      <c r="S1138" s="33"/>
      <c r="T1138" s="33"/>
      <c r="U1138" s="33"/>
      <c r="V1138" s="33"/>
      <c r="W1138" s="33"/>
    </row>
    <row r="1139">
      <c r="A1139" s="9">
        <v>44421.0</v>
      </c>
      <c r="B1139" s="10" t="s">
        <v>254</v>
      </c>
      <c r="C1139" s="10" t="s">
        <v>329</v>
      </c>
      <c r="D1139" s="10" t="s">
        <v>288</v>
      </c>
      <c r="E1139" s="35">
        <v>280.0</v>
      </c>
      <c r="F1139" s="10" t="s">
        <v>14</v>
      </c>
      <c r="G1139" s="9">
        <v>44422.0</v>
      </c>
      <c r="H1139" s="32">
        <f t="shared" si="1"/>
        <v>6</v>
      </c>
      <c r="I1139" s="33"/>
      <c r="J1139" s="33"/>
      <c r="K1139" s="33"/>
      <c r="L1139" s="33"/>
      <c r="M1139" s="33"/>
      <c r="N1139" s="33"/>
      <c r="O1139" s="10" t="s">
        <v>254</v>
      </c>
      <c r="P1139" s="33"/>
      <c r="Q1139" s="33"/>
      <c r="R1139" s="33"/>
      <c r="S1139" s="33"/>
      <c r="T1139" s="33"/>
      <c r="U1139" s="33"/>
      <c r="V1139" s="33"/>
      <c r="W1139" s="33"/>
    </row>
    <row r="1140">
      <c r="A1140" s="9">
        <v>44421.0</v>
      </c>
      <c r="B1140" s="10" t="s">
        <v>254</v>
      </c>
      <c r="C1140" s="10" t="s">
        <v>259</v>
      </c>
      <c r="D1140" s="10" t="s">
        <v>285</v>
      </c>
      <c r="E1140" s="35">
        <v>270.0</v>
      </c>
      <c r="F1140" s="10" t="s">
        <v>18</v>
      </c>
      <c r="G1140" s="9">
        <v>44422.0</v>
      </c>
      <c r="H1140" s="32">
        <f t="shared" si="1"/>
        <v>6</v>
      </c>
      <c r="I1140" s="33"/>
      <c r="J1140" s="33"/>
      <c r="K1140" s="33"/>
      <c r="L1140" s="33"/>
      <c r="M1140" s="33"/>
      <c r="N1140" s="33"/>
      <c r="O1140" s="10" t="s">
        <v>254</v>
      </c>
      <c r="P1140" s="33"/>
      <c r="Q1140" s="33"/>
      <c r="R1140" s="33"/>
      <c r="S1140" s="33"/>
      <c r="T1140" s="33"/>
      <c r="U1140" s="33"/>
      <c r="V1140" s="33"/>
      <c r="W1140" s="33"/>
    </row>
    <row r="1141">
      <c r="A1141" s="9">
        <v>44421.0</v>
      </c>
      <c r="B1141" s="10" t="s">
        <v>254</v>
      </c>
      <c r="C1141" s="10" t="s">
        <v>260</v>
      </c>
      <c r="D1141" s="10" t="s">
        <v>285</v>
      </c>
      <c r="E1141" s="35">
        <v>270.0</v>
      </c>
      <c r="F1141" s="10" t="s">
        <v>18</v>
      </c>
      <c r="G1141" s="9">
        <v>44422.0</v>
      </c>
      <c r="H1141" s="32">
        <f t="shared" si="1"/>
        <v>6</v>
      </c>
      <c r="I1141" s="33"/>
      <c r="J1141" s="33"/>
      <c r="K1141" s="33"/>
      <c r="L1141" s="33"/>
      <c r="M1141" s="33"/>
      <c r="N1141" s="33"/>
      <c r="O1141" s="10" t="s">
        <v>254</v>
      </c>
      <c r="P1141" s="33"/>
      <c r="Q1141" s="33"/>
      <c r="R1141" s="33"/>
      <c r="S1141" s="33"/>
      <c r="T1141" s="33"/>
      <c r="U1141" s="33"/>
      <c r="V1141" s="33"/>
      <c r="W1141" s="33"/>
    </row>
    <row r="1142">
      <c r="A1142" s="9">
        <v>44421.0</v>
      </c>
      <c r="B1142" s="10" t="s">
        <v>254</v>
      </c>
      <c r="C1142" s="10" t="s">
        <v>68</v>
      </c>
      <c r="D1142" s="10" t="s">
        <v>286</v>
      </c>
      <c r="E1142" s="35">
        <v>130.0</v>
      </c>
      <c r="F1142" s="10" t="s">
        <v>31</v>
      </c>
      <c r="G1142" s="9">
        <v>44422.0</v>
      </c>
      <c r="H1142" s="32">
        <f t="shared" si="1"/>
        <v>6</v>
      </c>
      <c r="I1142" s="33"/>
      <c r="J1142" s="33"/>
      <c r="K1142" s="33"/>
      <c r="L1142" s="33"/>
      <c r="M1142" s="33"/>
      <c r="N1142" s="33"/>
      <c r="O1142" s="10" t="s">
        <v>254</v>
      </c>
      <c r="P1142" s="33"/>
      <c r="Q1142" s="33"/>
      <c r="R1142" s="33"/>
      <c r="S1142" s="33"/>
      <c r="T1142" s="33"/>
      <c r="U1142" s="33"/>
      <c r="V1142" s="33"/>
      <c r="W1142" s="33"/>
    </row>
    <row r="1143">
      <c r="A1143" s="9">
        <v>44421.0</v>
      </c>
      <c r="B1143" s="10" t="s">
        <v>40</v>
      </c>
      <c r="C1143" s="10" t="s">
        <v>41</v>
      </c>
      <c r="D1143" s="10" t="s">
        <v>277</v>
      </c>
      <c r="E1143" s="35">
        <v>350.0</v>
      </c>
      <c r="F1143" s="10" t="s">
        <v>14</v>
      </c>
      <c r="G1143" s="9">
        <v>44422.0</v>
      </c>
      <c r="H1143" s="32">
        <f t="shared" si="1"/>
        <v>6</v>
      </c>
      <c r="I1143" s="33"/>
      <c r="J1143" s="33"/>
      <c r="K1143" s="33"/>
      <c r="L1143" s="33"/>
      <c r="M1143" s="33"/>
      <c r="N1143" s="33"/>
      <c r="O1143" s="10" t="s">
        <v>40</v>
      </c>
      <c r="P1143" s="33"/>
      <c r="Q1143" s="33"/>
      <c r="R1143" s="33"/>
      <c r="S1143" s="33"/>
      <c r="T1143" s="33"/>
      <c r="U1143" s="33"/>
      <c r="V1143" s="33"/>
      <c r="W1143" s="33"/>
    </row>
    <row r="1144">
      <c r="A1144" s="9">
        <v>44421.0</v>
      </c>
      <c r="B1144" s="10" t="s">
        <v>40</v>
      </c>
      <c r="C1144" s="10" t="s">
        <v>167</v>
      </c>
      <c r="D1144" s="10" t="s">
        <v>284</v>
      </c>
      <c r="E1144" s="35">
        <v>140.0</v>
      </c>
      <c r="F1144" s="10" t="s">
        <v>12</v>
      </c>
      <c r="G1144" s="9">
        <v>44422.0</v>
      </c>
      <c r="H1144" s="32">
        <f t="shared" si="1"/>
        <v>6</v>
      </c>
      <c r="I1144" s="33"/>
      <c r="J1144" s="33"/>
      <c r="K1144" s="33"/>
      <c r="L1144" s="33"/>
      <c r="M1144" s="33"/>
      <c r="N1144" s="33"/>
      <c r="O1144" s="10" t="s">
        <v>40</v>
      </c>
      <c r="P1144" s="33"/>
      <c r="Q1144" s="33"/>
      <c r="R1144" s="33"/>
      <c r="S1144" s="33"/>
      <c r="T1144" s="33"/>
      <c r="U1144" s="33"/>
      <c r="V1144" s="33"/>
      <c r="W1144" s="33"/>
    </row>
    <row r="1145">
      <c r="A1145" s="9">
        <v>44421.0</v>
      </c>
      <c r="B1145" s="10" t="s">
        <v>40</v>
      </c>
      <c r="C1145" s="10" t="s">
        <v>169</v>
      </c>
      <c r="D1145" s="10" t="s">
        <v>282</v>
      </c>
      <c r="E1145" s="35">
        <v>200.0</v>
      </c>
      <c r="F1145" s="10" t="s">
        <v>14</v>
      </c>
      <c r="G1145" s="9">
        <v>44422.0</v>
      </c>
      <c r="H1145" s="32">
        <f t="shared" si="1"/>
        <v>6</v>
      </c>
      <c r="I1145" s="33"/>
      <c r="J1145" s="33"/>
      <c r="K1145" s="33"/>
      <c r="L1145" s="33"/>
      <c r="M1145" s="33"/>
      <c r="N1145" s="33"/>
      <c r="O1145" s="10" t="s">
        <v>40</v>
      </c>
      <c r="P1145" s="33"/>
      <c r="Q1145" s="33"/>
      <c r="R1145" s="33"/>
      <c r="S1145" s="33"/>
      <c r="T1145" s="33"/>
      <c r="U1145" s="33"/>
      <c r="V1145" s="33"/>
      <c r="W1145" s="33"/>
    </row>
    <row r="1146">
      <c r="A1146" s="9">
        <v>44421.0</v>
      </c>
      <c r="B1146" s="10" t="s">
        <v>97</v>
      </c>
      <c r="C1146" s="16">
        <v>1.0E46</v>
      </c>
      <c r="D1146" s="10" t="s">
        <v>279</v>
      </c>
      <c r="E1146" s="35">
        <v>170.0</v>
      </c>
      <c r="F1146" s="10" t="s">
        <v>12</v>
      </c>
      <c r="G1146" s="9">
        <v>44422.0</v>
      </c>
      <c r="H1146" s="32">
        <f t="shared" si="1"/>
        <v>6</v>
      </c>
      <c r="I1146" s="33"/>
      <c r="J1146" s="33"/>
      <c r="K1146" s="33"/>
      <c r="L1146" s="33"/>
      <c r="M1146" s="33"/>
      <c r="N1146" s="33"/>
      <c r="O1146" s="10" t="s">
        <v>97</v>
      </c>
      <c r="P1146" s="33"/>
      <c r="Q1146" s="33"/>
      <c r="R1146" s="33"/>
      <c r="S1146" s="33"/>
      <c r="T1146" s="33"/>
      <c r="U1146" s="33"/>
      <c r="V1146" s="33"/>
      <c r="W1146" s="33"/>
    </row>
    <row r="1147">
      <c r="A1147" s="9">
        <v>44421.0</v>
      </c>
      <c r="B1147" s="10" t="s">
        <v>97</v>
      </c>
      <c r="C1147" s="10" t="s">
        <v>98</v>
      </c>
      <c r="D1147" s="10" t="s">
        <v>280</v>
      </c>
      <c r="E1147" s="35">
        <v>280.0</v>
      </c>
      <c r="F1147" s="10" t="s">
        <v>18</v>
      </c>
      <c r="G1147" s="9">
        <v>44422.0</v>
      </c>
      <c r="H1147" s="32">
        <f t="shared" si="1"/>
        <v>6</v>
      </c>
      <c r="I1147" s="33"/>
      <c r="J1147" s="33"/>
      <c r="K1147" s="33"/>
      <c r="L1147" s="33"/>
      <c r="M1147" s="33"/>
      <c r="N1147" s="33"/>
      <c r="O1147" s="10" t="s">
        <v>97</v>
      </c>
      <c r="P1147" s="33"/>
      <c r="Q1147" s="33"/>
      <c r="R1147" s="33"/>
      <c r="S1147" s="33"/>
      <c r="T1147" s="33"/>
      <c r="U1147" s="33"/>
      <c r="V1147" s="33"/>
      <c r="W1147" s="33"/>
    </row>
    <row r="1148">
      <c r="A1148" s="9">
        <v>44421.0</v>
      </c>
      <c r="B1148" s="10" t="s">
        <v>97</v>
      </c>
      <c r="C1148" s="16">
        <v>4.0E47</v>
      </c>
      <c r="D1148" s="10" t="s">
        <v>279</v>
      </c>
      <c r="E1148" s="35">
        <v>170.0</v>
      </c>
      <c r="F1148" s="10" t="s">
        <v>12</v>
      </c>
      <c r="G1148" s="9">
        <v>44422.0</v>
      </c>
      <c r="H1148" s="32">
        <f t="shared" si="1"/>
        <v>6</v>
      </c>
      <c r="I1148" s="33"/>
      <c r="J1148" s="33"/>
      <c r="K1148" s="33"/>
      <c r="L1148" s="33"/>
      <c r="M1148" s="33"/>
      <c r="N1148" s="33"/>
      <c r="O1148" s="10" t="s">
        <v>97</v>
      </c>
      <c r="P1148" s="33"/>
      <c r="Q1148" s="33"/>
      <c r="R1148" s="33"/>
      <c r="S1148" s="33"/>
      <c r="T1148" s="33"/>
      <c r="U1148" s="33"/>
      <c r="V1148" s="33"/>
      <c r="W1148" s="33"/>
    </row>
    <row r="1149">
      <c r="A1149" s="9">
        <v>44421.0</v>
      </c>
      <c r="B1149" s="10" t="s">
        <v>97</v>
      </c>
      <c r="C1149" s="10" t="s">
        <v>330</v>
      </c>
      <c r="D1149" s="10" t="s">
        <v>277</v>
      </c>
      <c r="E1149" s="35">
        <v>350.0</v>
      </c>
      <c r="F1149" s="10" t="s">
        <v>14</v>
      </c>
      <c r="G1149" s="9">
        <v>44422.0</v>
      </c>
      <c r="H1149" s="32">
        <f t="shared" si="1"/>
        <v>6</v>
      </c>
      <c r="I1149" s="33"/>
      <c r="J1149" s="33"/>
      <c r="K1149" s="33"/>
      <c r="L1149" s="33"/>
      <c r="M1149" s="33"/>
      <c r="N1149" s="33"/>
      <c r="O1149" s="10" t="s">
        <v>97</v>
      </c>
      <c r="P1149" s="33"/>
      <c r="Q1149" s="33"/>
      <c r="R1149" s="33"/>
      <c r="S1149" s="33"/>
      <c r="T1149" s="33"/>
      <c r="U1149" s="33"/>
      <c r="V1149" s="33"/>
      <c r="W1149" s="33"/>
    </row>
    <row r="1150">
      <c r="A1150" s="9">
        <v>44421.0</v>
      </c>
      <c r="B1150" s="10" t="s">
        <v>97</v>
      </c>
      <c r="C1150" s="10" t="s">
        <v>100</v>
      </c>
      <c r="D1150" s="10" t="s">
        <v>285</v>
      </c>
      <c r="E1150" s="35">
        <v>270.0</v>
      </c>
      <c r="F1150" s="10" t="s">
        <v>18</v>
      </c>
      <c r="G1150" s="9">
        <v>44422.0</v>
      </c>
      <c r="H1150" s="32">
        <f t="shared" si="1"/>
        <v>6</v>
      </c>
      <c r="I1150" s="33"/>
      <c r="J1150" s="33"/>
      <c r="K1150" s="33"/>
      <c r="L1150" s="33"/>
      <c r="M1150" s="33"/>
      <c r="N1150" s="33"/>
      <c r="O1150" s="10" t="s">
        <v>97</v>
      </c>
      <c r="P1150" s="33"/>
      <c r="Q1150" s="33"/>
      <c r="R1150" s="33"/>
      <c r="S1150" s="33"/>
      <c r="T1150" s="33"/>
      <c r="U1150" s="33"/>
      <c r="V1150" s="33"/>
      <c r="W1150" s="33"/>
    </row>
    <row r="1151">
      <c r="A1151" s="9">
        <v>44421.0</v>
      </c>
      <c r="B1151" s="10" t="s">
        <v>97</v>
      </c>
      <c r="C1151" s="10" t="s">
        <v>101</v>
      </c>
      <c r="D1151" s="10" t="s">
        <v>277</v>
      </c>
      <c r="E1151" s="35">
        <v>350.0</v>
      </c>
      <c r="F1151" s="10" t="s">
        <v>14</v>
      </c>
      <c r="G1151" s="9">
        <v>44422.0</v>
      </c>
      <c r="H1151" s="32">
        <f t="shared" si="1"/>
        <v>6</v>
      </c>
      <c r="I1151" s="33"/>
      <c r="J1151" s="33"/>
      <c r="K1151" s="33"/>
      <c r="L1151" s="33"/>
      <c r="M1151" s="33"/>
      <c r="N1151" s="33"/>
      <c r="O1151" s="10" t="s">
        <v>97</v>
      </c>
      <c r="P1151" s="33"/>
      <c r="Q1151" s="33"/>
      <c r="R1151" s="33"/>
      <c r="S1151" s="33"/>
      <c r="T1151" s="33"/>
      <c r="U1151" s="33"/>
      <c r="V1151" s="33"/>
      <c r="W1151" s="33"/>
    </row>
    <row r="1152">
      <c r="A1152" s="9">
        <v>44421.0</v>
      </c>
      <c r="B1152" s="10" t="s">
        <v>97</v>
      </c>
      <c r="C1152" s="10" t="s">
        <v>331</v>
      </c>
      <c r="D1152" s="10" t="s">
        <v>277</v>
      </c>
      <c r="E1152" s="35">
        <v>350.0</v>
      </c>
      <c r="F1152" s="10" t="s">
        <v>14</v>
      </c>
      <c r="G1152" s="9">
        <v>44422.0</v>
      </c>
      <c r="H1152" s="32">
        <f t="shared" si="1"/>
        <v>6</v>
      </c>
      <c r="I1152" s="33"/>
      <c r="J1152" s="33"/>
      <c r="K1152" s="33"/>
      <c r="L1152" s="33"/>
      <c r="M1152" s="33"/>
      <c r="N1152" s="33"/>
      <c r="O1152" s="10" t="s">
        <v>97</v>
      </c>
      <c r="P1152" s="33"/>
      <c r="Q1152" s="33"/>
      <c r="R1152" s="33"/>
      <c r="S1152" s="33"/>
      <c r="T1152" s="33"/>
      <c r="U1152" s="33"/>
      <c r="V1152" s="33"/>
      <c r="W1152" s="33"/>
    </row>
    <row r="1153">
      <c r="A1153" s="9">
        <v>44421.0</v>
      </c>
      <c r="B1153" s="10" t="s">
        <v>97</v>
      </c>
      <c r="C1153" s="10" t="s">
        <v>102</v>
      </c>
      <c r="D1153" s="10" t="s">
        <v>284</v>
      </c>
      <c r="E1153" s="35">
        <v>140.0</v>
      </c>
      <c r="F1153" s="10" t="s">
        <v>12</v>
      </c>
      <c r="G1153" s="9">
        <v>44422.0</v>
      </c>
      <c r="H1153" s="32">
        <f t="shared" si="1"/>
        <v>6</v>
      </c>
      <c r="I1153" s="33"/>
      <c r="J1153" s="33"/>
      <c r="K1153" s="33"/>
      <c r="L1153" s="33"/>
      <c r="M1153" s="33"/>
      <c r="N1153" s="33"/>
      <c r="O1153" s="10" t="s">
        <v>97</v>
      </c>
      <c r="P1153" s="33"/>
      <c r="Q1153" s="33"/>
      <c r="R1153" s="33"/>
      <c r="S1153" s="33"/>
      <c r="T1153" s="33"/>
      <c r="U1153" s="33"/>
      <c r="V1153" s="33"/>
      <c r="W1153" s="33"/>
    </row>
    <row r="1154">
      <c r="A1154" s="9">
        <v>44421.0</v>
      </c>
      <c r="B1154" s="10" t="s">
        <v>97</v>
      </c>
      <c r="C1154" s="10">
        <v>1044.0</v>
      </c>
      <c r="D1154" s="10" t="s">
        <v>280</v>
      </c>
      <c r="E1154" s="35">
        <v>280.0</v>
      </c>
      <c r="F1154" s="10" t="s">
        <v>18</v>
      </c>
      <c r="G1154" s="9">
        <v>44422.0</v>
      </c>
      <c r="H1154" s="32">
        <f t="shared" si="1"/>
        <v>6</v>
      </c>
      <c r="I1154" s="33"/>
      <c r="J1154" s="33"/>
      <c r="K1154" s="33"/>
      <c r="L1154" s="33"/>
      <c r="M1154" s="33"/>
      <c r="N1154" s="33"/>
      <c r="O1154" s="10" t="s">
        <v>97</v>
      </c>
      <c r="P1154" s="33"/>
      <c r="Q1154" s="33"/>
      <c r="R1154" s="33"/>
      <c r="S1154" s="33"/>
      <c r="T1154" s="33"/>
      <c r="U1154" s="33"/>
      <c r="V1154" s="33"/>
      <c r="W1154" s="33"/>
    </row>
    <row r="1155">
      <c r="A1155" s="9">
        <v>44421.0</v>
      </c>
      <c r="B1155" s="10" t="s">
        <v>97</v>
      </c>
      <c r="C1155" s="10">
        <v>8043.0</v>
      </c>
      <c r="D1155" s="10" t="s">
        <v>277</v>
      </c>
      <c r="E1155" s="35">
        <v>350.0</v>
      </c>
      <c r="F1155" s="10" t="s">
        <v>14</v>
      </c>
      <c r="G1155" s="9">
        <v>44422.0</v>
      </c>
      <c r="H1155" s="32">
        <f t="shared" si="1"/>
        <v>6</v>
      </c>
      <c r="I1155" s="33"/>
      <c r="J1155" s="33"/>
      <c r="K1155" s="33"/>
      <c r="L1155" s="33"/>
      <c r="M1155" s="33"/>
      <c r="N1155" s="33"/>
      <c r="O1155" s="10" t="s">
        <v>97</v>
      </c>
      <c r="P1155" s="33"/>
      <c r="Q1155" s="33"/>
      <c r="R1155" s="33"/>
      <c r="S1155" s="33"/>
      <c r="T1155" s="33"/>
      <c r="U1155" s="33"/>
      <c r="V1155" s="33"/>
      <c r="W1155" s="33"/>
    </row>
    <row r="1156">
      <c r="A1156" s="9">
        <v>44421.0</v>
      </c>
      <c r="B1156" s="10" t="s">
        <v>97</v>
      </c>
      <c r="C1156" s="10" t="s">
        <v>103</v>
      </c>
      <c r="D1156" s="10" t="s">
        <v>285</v>
      </c>
      <c r="E1156" s="35">
        <v>270.0</v>
      </c>
      <c r="F1156" s="10" t="s">
        <v>18</v>
      </c>
      <c r="G1156" s="9">
        <v>44422.0</v>
      </c>
      <c r="H1156" s="32">
        <f t="shared" si="1"/>
        <v>6</v>
      </c>
      <c r="I1156" s="33"/>
      <c r="J1156" s="33"/>
      <c r="K1156" s="33"/>
      <c r="L1156" s="33"/>
      <c r="M1156" s="33"/>
      <c r="N1156" s="33"/>
      <c r="O1156" s="10" t="s">
        <v>97</v>
      </c>
      <c r="P1156" s="33"/>
      <c r="Q1156" s="33"/>
      <c r="R1156" s="33"/>
      <c r="S1156" s="33"/>
      <c r="T1156" s="33"/>
      <c r="U1156" s="33"/>
      <c r="V1156" s="33"/>
      <c r="W1156" s="33"/>
    </row>
    <row r="1157">
      <c r="A1157" s="9">
        <v>44421.0</v>
      </c>
      <c r="B1157" s="10" t="s">
        <v>97</v>
      </c>
      <c r="C1157" s="10" t="s">
        <v>332</v>
      </c>
      <c r="D1157" s="10" t="s">
        <v>277</v>
      </c>
      <c r="E1157" s="35">
        <v>350.0</v>
      </c>
      <c r="F1157" s="10" t="s">
        <v>14</v>
      </c>
      <c r="G1157" s="9">
        <v>44422.0</v>
      </c>
      <c r="H1157" s="32">
        <f t="shared" si="1"/>
        <v>6</v>
      </c>
      <c r="I1157" s="33"/>
      <c r="J1157" s="33"/>
      <c r="K1157" s="33"/>
      <c r="L1157" s="33"/>
      <c r="M1157" s="33"/>
      <c r="N1157" s="33"/>
      <c r="O1157" s="10" t="s">
        <v>97</v>
      </c>
      <c r="P1157" s="33"/>
      <c r="Q1157" s="33"/>
      <c r="R1157" s="33"/>
      <c r="S1157" s="33"/>
      <c r="T1157" s="33"/>
      <c r="U1157" s="33"/>
      <c r="V1157" s="33"/>
      <c r="W1157" s="33"/>
    </row>
    <row r="1158">
      <c r="A1158" s="9">
        <v>44421.0</v>
      </c>
      <c r="B1158" s="10" t="s">
        <v>97</v>
      </c>
      <c r="C1158" s="10" t="s">
        <v>239</v>
      </c>
      <c r="D1158" s="10" t="s">
        <v>285</v>
      </c>
      <c r="E1158" s="35">
        <v>270.0</v>
      </c>
      <c r="F1158" s="10" t="s">
        <v>18</v>
      </c>
      <c r="G1158" s="9">
        <v>44422.0</v>
      </c>
      <c r="H1158" s="32">
        <f t="shared" si="1"/>
        <v>6</v>
      </c>
      <c r="I1158" s="33"/>
      <c r="J1158" s="33"/>
      <c r="K1158" s="33"/>
      <c r="L1158" s="33"/>
      <c r="M1158" s="33"/>
      <c r="N1158" s="33"/>
      <c r="O1158" s="10" t="s">
        <v>97</v>
      </c>
      <c r="P1158" s="33"/>
      <c r="Q1158" s="33"/>
      <c r="R1158" s="33"/>
      <c r="S1158" s="33"/>
      <c r="T1158" s="33"/>
      <c r="U1158" s="33"/>
      <c r="V1158" s="33"/>
      <c r="W1158" s="33"/>
    </row>
    <row r="1159">
      <c r="A1159" s="9">
        <v>44421.0</v>
      </c>
      <c r="B1159" s="10" t="s">
        <v>97</v>
      </c>
      <c r="C1159" s="10">
        <v>6145.0</v>
      </c>
      <c r="D1159" s="10" t="s">
        <v>285</v>
      </c>
      <c r="E1159" s="35">
        <v>270.0</v>
      </c>
      <c r="F1159" s="10" t="s">
        <v>18</v>
      </c>
      <c r="G1159" s="9">
        <v>44422.0</v>
      </c>
      <c r="H1159" s="32">
        <f t="shared" si="1"/>
        <v>6</v>
      </c>
      <c r="I1159" s="33"/>
      <c r="J1159" s="33"/>
      <c r="K1159" s="33"/>
      <c r="L1159" s="33"/>
      <c r="M1159" s="33"/>
      <c r="N1159" s="33"/>
      <c r="O1159" s="10" t="s">
        <v>97</v>
      </c>
      <c r="P1159" s="33"/>
      <c r="Q1159" s="33"/>
      <c r="R1159" s="33"/>
      <c r="S1159" s="33"/>
      <c r="T1159" s="33"/>
      <c r="U1159" s="33"/>
      <c r="V1159" s="33"/>
      <c r="W1159" s="33"/>
    </row>
    <row r="1160">
      <c r="A1160" s="9">
        <v>44421.0</v>
      </c>
      <c r="B1160" s="10" t="s">
        <v>97</v>
      </c>
      <c r="C1160" s="10">
        <v>5049.0</v>
      </c>
      <c r="D1160" s="10" t="s">
        <v>279</v>
      </c>
      <c r="E1160" s="35">
        <v>170.0</v>
      </c>
      <c r="F1160" s="10" t="s">
        <v>12</v>
      </c>
      <c r="G1160" s="9">
        <v>44422.0</v>
      </c>
      <c r="H1160" s="32">
        <f t="shared" si="1"/>
        <v>6</v>
      </c>
      <c r="I1160" s="33"/>
      <c r="J1160" s="33"/>
      <c r="K1160" s="33"/>
      <c r="L1160" s="33"/>
      <c r="M1160" s="33"/>
      <c r="N1160" s="33"/>
      <c r="O1160" s="10" t="s">
        <v>97</v>
      </c>
      <c r="P1160" s="33"/>
      <c r="Q1160" s="33"/>
      <c r="R1160" s="33"/>
      <c r="S1160" s="33"/>
      <c r="T1160" s="33"/>
      <c r="U1160" s="33"/>
      <c r="V1160" s="33"/>
      <c r="W1160" s="33"/>
    </row>
    <row r="1161">
      <c r="A1161" s="9">
        <v>44421.0</v>
      </c>
      <c r="B1161" s="10" t="s">
        <v>97</v>
      </c>
      <c r="C1161" s="10">
        <v>1342.0</v>
      </c>
      <c r="D1161" s="10" t="s">
        <v>284</v>
      </c>
      <c r="E1161" s="35">
        <v>140.0</v>
      </c>
      <c r="F1161" s="10" t="s">
        <v>12</v>
      </c>
      <c r="G1161" s="9">
        <v>44422.0</v>
      </c>
      <c r="H1161" s="32">
        <f t="shared" si="1"/>
        <v>6</v>
      </c>
      <c r="I1161" s="33"/>
      <c r="J1161" s="33"/>
      <c r="K1161" s="33"/>
      <c r="L1161" s="33"/>
      <c r="M1161" s="33"/>
      <c r="N1161" s="33"/>
      <c r="O1161" s="10" t="s">
        <v>97</v>
      </c>
      <c r="P1161" s="33"/>
      <c r="Q1161" s="33"/>
      <c r="R1161" s="33"/>
      <c r="S1161" s="33"/>
      <c r="T1161" s="33"/>
      <c r="U1161" s="33"/>
      <c r="V1161" s="33"/>
      <c r="W1161" s="33"/>
    </row>
    <row r="1162">
      <c r="A1162" s="9">
        <v>44421.0</v>
      </c>
      <c r="B1162" s="10" t="s">
        <v>97</v>
      </c>
      <c r="C1162" s="10">
        <v>5048.0</v>
      </c>
      <c r="D1162" s="10" t="s">
        <v>288</v>
      </c>
      <c r="E1162" s="35">
        <v>280.0</v>
      </c>
      <c r="F1162" s="10" t="s">
        <v>14</v>
      </c>
      <c r="G1162" s="9">
        <v>44422.0</v>
      </c>
      <c r="H1162" s="32">
        <f t="shared" si="1"/>
        <v>6</v>
      </c>
      <c r="I1162" s="33"/>
      <c r="J1162" s="33"/>
      <c r="K1162" s="33"/>
      <c r="L1162" s="33"/>
      <c r="M1162" s="33"/>
      <c r="N1162" s="33"/>
      <c r="O1162" s="10" t="s">
        <v>97</v>
      </c>
      <c r="P1162" s="33"/>
      <c r="Q1162" s="33"/>
      <c r="R1162" s="33"/>
      <c r="S1162" s="33"/>
      <c r="T1162" s="33"/>
      <c r="U1162" s="33"/>
      <c r="V1162" s="33"/>
      <c r="W1162" s="33"/>
    </row>
    <row r="1163">
      <c r="A1163" s="9">
        <v>44421.0</v>
      </c>
      <c r="B1163" s="10" t="s">
        <v>97</v>
      </c>
      <c r="C1163" s="10">
        <v>1641.0</v>
      </c>
      <c r="D1163" s="10" t="s">
        <v>285</v>
      </c>
      <c r="E1163" s="35">
        <v>270.0</v>
      </c>
      <c r="F1163" s="10" t="s">
        <v>18</v>
      </c>
      <c r="G1163" s="9">
        <v>44422.0</v>
      </c>
      <c r="H1163" s="32">
        <f t="shared" si="1"/>
        <v>6</v>
      </c>
      <c r="I1163" s="33"/>
      <c r="J1163" s="33"/>
      <c r="K1163" s="33"/>
      <c r="L1163" s="33"/>
      <c r="M1163" s="33"/>
      <c r="N1163" s="33"/>
      <c r="O1163" s="10" t="s">
        <v>97</v>
      </c>
      <c r="P1163" s="33"/>
      <c r="Q1163" s="33"/>
      <c r="R1163" s="33"/>
      <c r="S1163" s="33"/>
      <c r="T1163" s="33"/>
      <c r="U1163" s="33"/>
      <c r="V1163" s="33"/>
      <c r="W1163" s="33"/>
    </row>
    <row r="1164">
      <c r="A1164" s="9">
        <v>44421.0</v>
      </c>
      <c r="B1164" s="10" t="s">
        <v>97</v>
      </c>
      <c r="C1164" s="10" t="s">
        <v>333</v>
      </c>
      <c r="D1164" s="10" t="s">
        <v>284</v>
      </c>
      <c r="E1164" s="35">
        <v>140.0</v>
      </c>
      <c r="F1164" s="10" t="s">
        <v>12</v>
      </c>
      <c r="G1164" s="9">
        <v>44422.0</v>
      </c>
      <c r="H1164" s="32">
        <f t="shared" si="1"/>
        <v>6</v>
      </c>
      <c r="I1164" s="33"/>
      <c r="J1164" s="33"/>
      <c r="K1164" s="33"/>
      <c r="L1164" s="33"/>
      <c r="M1164" s="33"/>
      <c r="N1164" s="33"/>
      <c r="O1164" s="10" t="s">
        <v>97</v>
      </c>
      <c r="P1164" s="33"/>
      <c r="Q1164" s="33"/>
      <c r="R1164" s="33"/>
      <c r="S1164" s="33"/>
      <c r="T1164" s="33"/>
      <c r="U1164" s="33"/>
      <c r="V1164" s="33"/>
      <c r="W1164" s="33"/>
    </row>
    <row r="1165">
      <c r="A1165" s="9">
        <v>44421.0</v>
      </c>
      <c r="B1165" s="10" t="s">
        <v>97</v>
      </c>
      <c r="C1165" s="10" t="s">
        <v>301</v>
      </c>
      <c r="D1165" s="10" t="s">
        <v>304</v>
      </c>
      <c r="E1165" s="35">
        <v>190.0</v>
      </c>
      <c r="F1165" s="10" t="s">
        <v>160</v>
      </c>
      <c r="G1165" s="9">
        <v>44422.0</v>
      </c>
      <c r="H1165" s="32">
        <f t="shared" si="1"/>
        <v>6</v>
      </c>
      <c r="I1165" s="33"/>
      <c r="J1165" s="33"/>
      <c r="K1165" s="33"/>
      <c r="L1165" s="33"/>
      <c r="M1165" s="33"/>
      <c r="N1165" s="33"/>
      <c r="O1165" s="10" t="s">
        <v>97</v>
      </c>
      <c r="P1165" s="33"/>
      <c r="Q1165" s="33"/>
      <c r="R1165" s="33"/>
      <c r="S1165" s="33"/>
      <c r="T1165" s="33"/>
      <c r="U1165" s="33"/>
      <c r="V1165" s="33"/>
      <c r="W1165" s="33"/>
    </row>
    <row r="1166">
      <c r="A1166" s="9">
        <v>44421.0</v>
      </c>
      <c r="B1166" s="10" t="s">
        <v>97</v>
      </c>
      <c r="C1166" s="10" t="s">
        <v>334</v>
      </c>
      <c r="D1166" s="10" t="s">
        <v>277</v>
      </c>
      <c r="E1166" s="35">
        <v>350.0</v>
      </c>
      <c r="F1166" s="10" t="s">
        <v>14</v>
      </c>
      <c r="G1166" s="9">
        <v>44422.0</v>
      </c>
      <c r="H1166" s="32">
        <f t="shared" si="1"/>
        <v>6</v>
      </c>
      <c r="I1166" s="33"/>
      <c r="J1166" s="33"/>
      <c r="K1166" s="33"/>
      <c r="L1166" s="33"/>
      <c r="M1166" s="33"/>
      <c r="N1166" s="33"/>
      <c r="O1166" s="10" t="s">
        <v>97</v>
      </c>
      <c r="P1166" s="33"/>
      <c r="Q1166" s="33"/>
      <c r="R1166" s="33"/>
      <c r="S1166" s="33"/>
      <c r="T1166" s="33"/>
      <c r="U1166" s="33"/>
      <c r="V1166" s="33"/>
      <c r="W1166" s="33"/>
    </row>
    <row r="1167">
      <c r="A1167" s="9">
        <v>44421.0</v>
      </c>
      <c r="B1167" s="10" t="s">
        <v>97</v>
      </c>
      <c r="C1167" s="10" t="s">
        <v>109</v>
      </c>
      <c r="D1167" s="10" t="s">
        <v>288</v>
      </c>
      <c r="E1167" s="35">
        <v>280.0</v>
      </c>
      <c r="F1167" s="10" t="s">
        <v>14</v>
      </c>
      <c r="G1167" s="9">
        <v>44422.0</v>
      </c>
      <c r="H1167" s="32">
        <f t="shared" si="1"/>
        <v>6</v>
      </c>
      <c r="I1167" s="33"/>
      <c r="J1167" s="33"/>
      <c r="K1167" s="33"/>
      <c r="L1167" s="33"/>
      <c r="M1167" s="33"/>
      <c r="N1167" s="33"/>
      <c r="O1167" s="10" t="s">
        <v>97</v>
      </c>
      <c r="P1167" s="33"/>
      <c r="Q1167" s="33"/>
      <c r="R1167" s="33"/>
      <c r="S1167" s="33"/>
      <c r="T1167" s="33"/>
      <c r="U1167" s="33"/>
      <c r="V1167" s="33"/>
      <c r="W1167" s="33"/>
    </row>
    <row r="1168">
      <c r="A1168" s="9">
        <v>44421.0</v>
      </c>
      <c r="B1168" s="10" t="s">
        <v>97</v>
      </c>
      <c r="C1168" s="10" t="s">
        <v>171</v>
      </c>
      <c r="D1168" s="10" t="s">
        <v>278</v>
      </c>
      <c r="E1168" s="35">
        <v>130.0</v>
      </c>
      <c r="F1168" s="10" t="s">
        <v>21</v>
      </c>
      <c r="G1168" s="9">
        <v>44422.0</v>
      </c>
      <c r="H1168" s="32">
        <f t="shared" si="1"/>
        <v>6</v>
      </c>
      <c r="I1168" s="33"/>
      <c r="J1168" s="33"/>
      <c r="K1168" s="33"/>
      <c r="L1168" s="33"/>
      <c r="M1168" s="33"/>
      <c r="N1168" s="33"/>
      <c r="O1168" s="10" t="s">
        <v>97</v>
      </c>
      <c r="P1168" s="33"/>
      <c r="Q1168" s="33"/>
      <c r="R1168" s="33"/>
      <c r="S1168" s="33"/>
      <c r="T1168" s="33"/>
      <c r="U1168" s="33"/>
      <c r="V1168" s="33"/>
      <c r="W1168" s="33"/>
    </row>
    <row r="1169">
      <c r="A1169" s="9">
        <v>44421.0</v>
      </c>
      <c r="B1169" s="10" t="s">
        <v>97</v>
      </c>
      <c r="C1169" s="10" t="s">
        <v>67</v>
      </c>
      <c r="D1169" s="10" t="s">
        <v>286</v>
      </c>
      <c r="E1169" s="35">
        <v>130.0</v>
      </c>
      <c r="F1169" s="10" t="s">
        <v>31</v>
      </c>
      <c r="G1169" s="9">
        <v>44422.0</v>
      </c>
      <c r="H1169" s="32">
        <f t="shared" si="1"/>
        <v>6</v>
      </c>
      <c r="I1169" s="33"/>
      <c r="J1169" s="33"/>
      <c r="K1169" s="33"/>
      <c r="L1169" s="33"/>
      <c r="M1169" s="33"/>
      <c r="N1169" s="33"/>
      <c r="O1169" s="10" t="s">
        <v>97</v>
      </c>
      <c r="P1169" s="33"/>
      <c r="Q1169" s="33"/>
      <c r="R1169" s="33"/>
      <c r="S1169" s="33"/>
      <c r="T1169" s="33"/>
      <c r="U1169" s="33"/>
      <c r="V1169" s="33"/>
      <c r="W1169" s="33"/>
    </row>
    <row r="1170">
      <c r="A1170" s="9">
        <v>44421.0</v>
      </c>
      <c r="B1170" s="10" t="s">
        <v>97</v>
      </c>
      <c r="C1170" s="10" t="s">
        <v>210</v>
      </c>
      <c r="D1170" s="10" t="s">
        <v>285</v>
      </c>
      <c r="E1170" s="35">
        <v>270.0</v>
      </c>
      <c r="F1170" s="10" t="s">
        <v>18</v>
      </c>
      <c r="G1170" s="9">
        <v>44422.0</v>
      </c>
      <c r="H1170" s="32">
        <f t="shared" si="1"/>
        <v>6</v>
      </c>
      <c r="I1170" s="33"/>
      <c r="J1170" s="33"/>
      <c r="K1170" s="33"/>
      <c r="L1170" s="33"/>
      <c r="M1170" s="33"/>
      <c r="N1170" s="33"/>
      <c r="O1170" s="10" t="s">
        <v>97</v>
      </c>
      <c r="P1170" s="33"/>
      <c r="Q1170" s="33"/>
      <c r="R1170" s="33"/>
      <c r="S1170" s="33"/>
      <c r="T1170" s="33"/>
      <c r="U1170" s="33"/>
      <c r="V1170" s="33"/>
      <c r="W1170" s="33"/>
    </row>
    <row r="1171">
      <c r="A1171" s="9">
        <v>44421.0</v>
      </c>
      <c r="B1171" s="10" t="s">
        <v>97</v>
      </c>
      <c r="C1171" s="10" t="s">
        <v>335</v>
      </c>
      <c r="D1171" s="10" t="s">
        <v>277</v>
      </c>
      <c r="E1171" s="35">
        <v>350.0</v>
      </c>
      <c r="F1171" s="10" t="s">
        <v>14</v>
      </c>
      <c r="G1171" s="9">
        <v>44422.0</v>
      </c>
      <c r="H1171" s="32">
        <f t="shared" si="1"/>
        <v>6</v>
      </c>
      <c r="I1171" s="33"/>
      <c r="J1171" s="33"/>
      <c r="K1171" s="33"/>
      <c r="L1171" s="33"/>
      <c r="M1171" s="33"/>
      <c r="N1171" s="33"/>
      <c r="O1171" s="10" t="s">
        <v>97</v>
      </c>
      <c r="P1171" s="33"/>
      <c r="Q1171" s="33"/>
      <c r="R1171" s="33"/>
      <c r="S1171" s="33"/>
      <c r="T1171" s="33"/>
      <c r="U1171" s="33"/>
      <c r="V1171" s="33"/>
      <c r="W1171" s="33"/>
    </row>
    <row r="1172">
      <c r="A1172" s="9">
        <v>44421.0</v>
      </c>
      <c r="B1172" s="10" t="s">
        <v>336</v>
      </c>
      <c r="C1172" s="10" t="s">
        <v>337</v>
      </c>
      <c r="D1172" s="10" t="s">
        <v>277</v>
      </c>
      <c r="E1172" s="35">
        <v>350.0</v>
      </c>
      <c r="F1172" s="10" t="s">
        <v>14</v>
      </c>
      <c r="G1172" s="9">
        <v>44422.0</v>
      </c>
      <c r="H1172" s="32">
        <f t="shared" si="1"/>
        <v>6</v>
      </c>
      <c r="I1172" s="33"/>
      <c r="J1172" s="33"/>
      <c r="K1172" s="33"/>
      <c r="L1172" s="33"/>
      <c r="M1172" s="33"/>
      <c r="N1172" s="33"/>
      <c r="O1172" s="10" t="s">
        <v>336</v>
      </c>
      <c r="P1172" s="33"/>
      <c r="Q1172" s="33"/>
      <c r="R1172" s="33"/>
      <c r="S1172" s="33"/>
      <c r="T1172" s="33"/>
      <c r="U1172" s="33"/>
      <c r="V1172" s="33"/>
      <c r="W1172" s="33"/>
    </row>
    <row r="1173">
      <c r="A1173" s="9">
        <v>44421.0</v>
      </c>
      <c r="B1173" s="10" t="s">
        <v>336</v>
      </c>
      <c r="C1173" s="10" t="s">
        <v>337</v>
      </c>
      <c r="D1173" s="10" t="s">
        <v>280</v>
      </c>
      <c r="E1173" s="35">
        <v>280.0</v>
      </c>
      <c r="F1173" s="10" t="s">
        <v>18</v>
      </c>
      <c r="G1173" s="9">
        <v>44422.0</v>
      </c>
      <c r="H1173" s="32">
        <f t="shared" si="1"/>
        <v>6</v>
      </c>
      <c r="I1173" s="33"/>
      <c r="J1173" s="33"/>
      <c r="K1173" s="33"/>
      <c r="L1173" s="33"/>
      <c r="M1173" s="33"/>
      <c r="N1173" s="33"/>
      <c r="O1173" s="10" t="s">
        <v>336</v>
      </c>
      <c r="P1173" s="33"/>
      <c r="Q1173" s="33"/>
      <c r="R1173" s="33"/>
      <c r="S1173" s="33"/>
      <c r="T1173" s="33"/>
      <c r="U1173" s="33"/>
      <c r="V1173" s="33"/>
      <c r="W1173" s="33"/>
    </row>
    <row r="1174">
      <c r="A1174" s="9">
        <v>44421.0</v>
      </c>
      <c r="B1174" s="10" t="s">
        <v>336</v>
      </c>
      <c r="C1174" s="10" t="s">
        <v>337</v>
      </c>
      <c r="D1174" s="10" t="s">
        <v>278</v>
      </c>
      <c r="E1174" s="35">
        <v>130.0</v>
      </c>
      <c r="F1174" s="10" t="s">
        <v>21</v>
      </c>
      <c r="G1174" s="9">
        <v>44422.0</v>
      </c>
      <c r="H1174" s="32">
        <f t="shared" si="1"/>
        <v>6</v>
      </c>
      <c r="I1174" s="33"/>
      <c r="J1174" s="33"/>
      <c r="K1174" s="33"/>
      <c r="L1174" s="33"/>
      <c r="M1174" s="33"/>
      <c r="N1174" s="33"/>
      <c r="O1174" s="10" t="s">
        <v>336</v>
      </c>
      <c r="P1174" s="33"/>
      <c r="Q1174" s="33"/>
      <c r="R1174" s="33"/>
      <c r="S1174" s="33"/>
      <c r="T1174" s="33"/>
      <c r="U1174" s="33"/>
      <c r="V1174" s="33"/>
      <c r="W1174" s="33"/>
    </row>
    <row r="1175">
      <c r="A1175" s="9">
        <v>44421.0</v>
      </c>
      <c r="B1175" s="10" t="s">
        <v>336</v>
      </c>
      <c r="C1175" s="10" t="s">
        <v>337</v>
      </c>
      <c r="D1175" s="10" t="s">
        <v>282</v>
      </c>
      <c r="E1175" s="35">
        <v>200.0</v>
      </c>
      <c r="F1175" s="10" t="s">
        <v>14</v>
      </c>
      <c r="G1175" s="9">
        <v>44422.0</v>
      </c>
      <c r="H1175" s="32">
        <f t="shared" si="1"/>
        <v>6</v>
      </c>
      <c r="I1175" s="33"/>
      <c r="J1175" s="33"/>
      <c r="K1175" s="33"/>
      <c r="L1175" s="33"/>
      <c r="M1175" s="33"/>
      <c r="N1175" s="33"/>
      <c r="O1175" s="10" t="s">
        <v>336</v>
      </c>
      <c r="P1175" s="33"/>
      <c r="Q1175" s="33"/>
      <c r="R1175" s="33"/>
      <c r="S1175" s="33"/>
      <c r="T1175" s="33"/>
      <c r="U1175" s="33"/>
      <c r="V1175" s="33"/>
      <c r="W1175" s="33"/>
    </row>
    <row r="1176">
      <c r="A1176" s="9">
        <v>44421.0</v>
      </c>
      <c r="B1176" s="10" t="s">
        <v>114</v>
      </c>
      <c r="C1176" s="10">
        <v>5043.0</v>
      </c>
      <c r="D1176" s="10" t="s">
        <v>277</v>
      </c>
      <c r="E1176" s="35">
        <v>350.0</v>
      </c>
      <c r="F1176" s="10" t="s">
        <v>14</v>
      </c>
      <c r="G1176" s="9">
        <v>44422.0</v>
      </c>
      <c r="H1176" s="32">
        <f t="shared" si="1"/>
        <v>6</v>
      </c>
      <c r="I1176" s="33"/>
      <c r="J1176" s="33"/>
      <c r="K1176" s="33"/>
      <c r="L1176" s="33"/>
      <c r="M1176" s="33"/>
      <c r="N1176" s="33"/>
      <c r="O1176" s="10" t="s">
        <v>114</v>
      </c>
      <c r="P1176" s="33"/>
      <c r="Q1176" s="33"/>
      <c r="R1176" s="33"/>
      <c r="S1176" s="33"/>
      <c r="T1176" s="33"/>
      <c r="U1176" s="33"/>
      <c r="V1176" s="33"/>
      <c r="W1176" s="33"/>
    </row>
    <row r="1177">
      <c r="A1177" s="9">
        <v>44421.0</v>
      </c>
      <c r="B1177" s="10" t="s">
        <v>114</v>
      </c>
      <c r="C1177" s="10">
        <v>5043.0</v>
      </c>
      <c r="D1177" s="10" t="s">
        <v>279</v>
      </c>
      <c r="E1177" s="35">
        <v>170.0</v>
      </c>
      <c r="F1177" s="10" t="s">
        <v>12</v>
      </c>
      <c r="G1177" s="9">
        <v>44422.0</v>
      </c>
      <c r="H1177" s="32">
        <f t="shared" si="1"/>
        <v>6</v>
      </c>
      <c r="I1177" s="33"/>
      <c r="J1177" s="33"/>
      <c r="K1177" s="33"/>
      <c r="L1177" s="33"/>
      <c r="M1177" s="33"/>
      <c r="N1177" s="33"/>
      <c r="O1177" s="10" t="s">
        <v>114</v>
      </c>
      <c r="P1177" s="33"/>
      <c r="Q1177" s="33"/>
      <c r="R1177" s="33"/>
      <c r="S1177" s="33"/>
      <c r="T1177" s="33"/>
      <c r="U1177" s="33"/>
      <c r="V1177" s="33"/>
      <c r="W1177" s="33"/>
    </row>
    <row r="1178">
      <c r="A1178" s="9">
        <v>44421.0</v>
      </c>
      <c r="B1178" s="10" t="s">
        <v>114</v>
      </c>
      <c r="C1178" s="10">
        <v>5043.0</v>
      </c>
      <c r="D1178" s="10" t="s">
        <v>280</v>
      </c>
      <c r="E1178" s="35">
        <v>280.0</v>
      </c>
      <c r="F1178" s="10" t="s">
        <v>18</v>
      </c>
      <c r="G1178" s="9">
        <v>44422.0</v>
      </c>
      <c r="H1178" s="32">
        <f t="shared" si="1"/>
        <v>6</v>
      </c>
      <c r="I1178" s="33"/>
      <c r="J1178" s="33"/>
      <c r="K1178" s="33"/>
      <c r="L1178" s="33"/>
      <c r="M1178" s="33"/>
      <c r="N1178" s="33"/>
      <c r="O1178" s="10" t="s">
        <v>114</v>
      </c>
      <c r="P1178" s="33"/>
      <c r="Q1178" s="33"/>
      <c r="R1178" s="33"/>
      <c r="S1178" s="33"/>
      <c r="T1178" s="33"/>
      <c r="U1178" s="33"/>
      <c r="V1178" s="33"/>
      <c r="W1178" s="33"/>
    </row>
    <row r="1179">
      <c r="A1179" s="9">
        <v>44421.0</v>
      </c>
      <c r="B1179" s="10" t="s">
        <v>114</v>
      </c>
      <c r="C1179" s="10">
        <v>5043.0</v>
      </c>
      <c r="D1179" s="10" t="s">
        <v>284</v>
      </c>
      <c r="E1179" s="35">
        <v>140.0</v>
      </c>
      <c r="F1179" s="10" t="s">
        <v>12</v>
      </c>
      <c r="G1179" s="9">
        <v>44422.0</v>
      </c>
      <c r="H1179" s="32">
        <f t="shared" si="1"/>
        <v>6</v>
      </c>
      <c r="I1179" s="33"/>
      <c r="J1179" s="33"/>
      <c r="K1179" s="33"/>
      <c r="L1179" s="33"/>
      <c r="M1179" s="33"/>
      <c r="N1179" s="33"/>
      <c r="O1179" s="10" t="s">
        <v>114</v>
      </c>
      <c r="P1179" s="33"/>
      <c r="Q1179" s="33"/>
      <c r="R1179" s="33"/>
      <c r="S1179" s="33"/>
      <c r="T1179" s="33"/>
      <c r="U1179" s="33"/>
      <c r="V1179" s="33"/>
      <c r="W1179" s="33"/>
    </row>
    <row r="1180">
      <c r="A1180" s="9">
        <v>44421.0</v>
      </c>
      <c r="B1180" s="10" t="s">
        <v>211</v>
      </c>
      <c r="C1180" s="10" t="s">
        <v>212</v>
      </c>
      <c r="D1180" s="10" t="s">
        <v>278</v>
      </c>
      <c r="E1180" s="35">
        <v>130.0</v>
      </c>
      <c r="F1180" s="10" t="s">
        <v>21</v>
      </c>
      <c r="G1180" s="9">
        <v>44422.0</v>
      </c>
      <c r="H1180" s="32">
        <f t="shared" si="1"/>
        <v>6</v>
      </c>
      <c r="I1180" s="33"/>
      <c r="J1180" s="33"/>
      <c r="K1180" s="33"/>
      <c r="L1180" s="33"/>
      <c r="M1180" s="33"/>
      <c r="N1180" s="33"/>
      <c r="O1180" s="10" t="s">
        <v>211</v>
      </c>
      <c r="P1180" s="33"/>
      <c r="Q1180" s="33"/>
      <c r="R1180" s="33"/>
      <c r="S1180" s="33"/>
      <c r="T1180" s="33"/>
      <c r="U1180" s="33"/>
      <c r="V1180" s="33"/>
      <c r="W1180" s="33"/>
    </row>
    <row r="1181">
      <c r="A1181" s="9">
        <v>44421.0</v>
      </c>
      <c r="B1181" s="10" t="s">
        <v>211</v>
      </c>
      <c r="C1181" s="10">
        <v>540.0</v>
      </c>
      <c r="D1181" s="10" t="s">
        <v>278</v>
      </c>
      <c r="E1181" s="35">
        <v>130.0</v>
      </c>
      <c r="F1181" s="10" t="s">
        <v>21</v>
      </c>
      <c r="G1181" s="9">
        <v>44422.0</v>
      </c>
      <c r="H1181" s="32">
        <f t="shared" si="1"/>
        <v>6</v>
      </c>
      <c r="I1181" s="33"/>
      <c r="J1181" s="33"/>
      <c r="K1181" s="33"/>
      <c r="L1181" s="33"/>
      <c r="M1181" s="33"/>
      <c r="N1181" s="33"/>
      <c r="O1181" s="10" t="s">
        <v>211</v>
      </c>
      <c r="P1181" s="33"/>
      <c r="Q1181" s="33"/>
      <c r="R1181" s="33"/>
      <c r="S1181" s="33"/>
      <c r="T1181" s="33"/>
      <c r="U1181" s="33"/>
      <c r="V1181" s="33"/>
      <c r="W1181" s="33"/>
    </row>
    <row r="1182">
      <c r="A1182" s="9">
        <v>44421.0</v>
      </c>
      <c r="B1182" s="10" t="s">
        <v>211</v>
      </c>
      <c r="C1182" s="10">
        <v>6249.0</v>
      </c>
      <c r="D1182" s="10" t="s">
        <v>277</v>
      </c>
      <c r="E1182" s="35">
        <v>350.0</v>
      </c>
      <c r="F1182" s="10" t="s">
        <v>14</v>
      </c>
      <c r="G1182" s="9">
        <v>44422.0</v>
      </c>
      <c r="H1182" s="32">
        <f t="shared" si="1"/>
        <v>6</v>
      </c>
      <c r="I1182" s="33"/>
      <c r="J1182" s="33"/>
      <c r="K1182" s="33"/>
      <c r="L1182" s="33"/>
      <c r="M1182" s="33"/>
      <c r="N1182" s="33"/>
      <c r="O1182" s="10" t="s">
        <v>211</v>
      </c>
      <c r="P1182" s="33"/>
      <c r="Q1182" s="33"/>
      <c r="R1182" s="33"/>
      <c r="S1182" s="33"/>
      <c r="T1182" s="33"/>
      <c r="U1182" s="33"/>
      <c r="V1182" s="33"/>
      <c r="W1182" s="33"/>
    </row>
    <row r="1183">
      <c r="A1183" s="9">
        <v>44421.0</v>
      </c>
      <c r="B1183" s="10" t="s">
        <v>306</v>
      </c>
      <c r="C1183" s="10">
        <v>2942.0</v>
      </c>
      <c r="D1183" s="10" t="s">
        <v>280</v>
      </c>
      <c r="E1183" s="35">
        <v>280.0</v>
      </c>
      <c r="F1183" s="10" t="s">
        <v>18</v>
      </c>
      <c r="G1183" s="9">
        <v>44422.0</v>
      </c>
      <c r="H1183" s="32">
        <f t="shared" si="1"/>
        <v>6</v>
      </c>
      <c r="I1183" s="33"/>
      <c r="J1183" s="33"/>
      <c r="K1183" s="33"/>
      <c r="L1183" s="33"/>
      <c r="M1183" s="33"/>
      <c r="N1183" s="33"/>
      <c r="O1183" s="10" t="s">
        <v>306</v>
      </c>
      <c r="P1183" s="33"/>
      <c r="Q1183" s="33"/>
      <c r="R1183" s="33"/>
      <c r="S1183" s="33"/>
      <c r="T1183" s="33"/>
      <c r="U1183" s="33"/>
      <c r="V1183" s="33"/>
      <c r="W1183" s="33"/>
    </row>
    <row r="1184">
      <c r="A1184" s="9">
        <v>44421.0</v>
      </c>
      <c r="B1184" s="10" t="s">
        <v>306</v>
      </c>
      <c r="C1184" s="10" t="s">
        <v>338</v>
      </c>
      <c r="D1184" s="10" t="s">
        <v>285</v>
      </c>
      <c r="E1184" s="35">
        <v>270.0</v>
      </c>
      <c r="F1184" s="10" t="s">
        <v>18</v>
      </c>
      <c r="G1184" s="9">
        <v>44422.0</v>
      </c>
      <c r="H1184" s="32">
        <f t="shared" si="1"/>
        <v>6</v>
      </c>
      <c r="I1184" s="33"/>
      <c r="J1184" s="33"/>
      <c r="K1184" s="33"/>
      <c r="L1184" s="33"/>
      <c r="M1184" s="33"/>
      <c r="N1184" s="33"/>
      <c r="O1184" s="10" t="s">
        <v>306</v>
      </c>
      <c r="P1184" s="33"/>
      <c r="Q1184" s="33"/>
      <c r="R1184" s="33"/>
      <c r="S1184" s="33"/>
      <c r="T1184" s="33"/>
      <c r="U1184" s="33"/>
      <c r="V1184" s="33"/>
      <c r="W1184" s="33"/>
    </row>
    <row r="1185">
      <c r="A1185" s="9">
        <v>44421.0</v>
      </c>
      <c r="B1185" s="10" t="s">
        <v>306</v>
      </c>
      <c r="C1185" s="10" t="s">
        <v>339</v>
      </c>
      <c r="D1185" s="10" t="s">
        <v>285</v>
      </c>
      <c r="E1185" s="35">
        <v>270.0</v>
      </c>
      <c r="F1185" s="10" t="s">
        <v>18</v>
      </c>
      <c r="G1185" s="9">
        <v>44422.0</v>
      </c>
      <c r="H1185" s="32">
        <f t="shared" si="1"/>
        <v>6</v>
      </c>
      <c r="I1185" s="33"/>
      <c r="J1185" s="33"/>
      <c r="K1185" s="33"/>
      <c r="L1185" s="33"/>
      <c r="M1185" s="33"/>
      <c r="N1185" s="33"/>
      <c r="O1185" s="10" t="s">
        <v>306</v>
      </c>
      <c r="P1185" s="33"/>
      <c r="Q1185" s="33"/>
      <c r="R1185" s="33"/>
      <c r="S1185" s="33"/>
      <c r="T1185" s="33"/>
      <c r="U1185" s="33"/>
      <c r="V1185" s="33"/>
      <c r="W1185" s="33"/>
    </row>
    <row r="1186">
      <c r="A1186" s="9">
        <v>44421.0</v>
      </c>
      <c r="B1186" s="10" t="s">
        <v>306</v>
      </c>
      <c r="C1186" s="10" t="s">
        <v>340</v>
      </c>
      <c r="D1186" s="10" t="s">
        <v>285</v>
      </c>
      <c r="E1186" s="35">
        <v>270.0</v>
      </c>
      <c r="F1186" s="10" t="s">
        <v>18</v>
      </c>
      <c r="G1186" s="9">
        <v>44422.0</v>
      </c>
      <c r="H1186" s="32">
        <f t="shared" si="1"/>
        <v>6</v>
      </c>
      <c r="I1186" s="33"/>
      <c r="J1186" s="33"/>
      <c r="K1186" s="33"/>
      <c r="L1186" s="33"/>
      <c r="M1186" s="33"/>
      <c r="N1186" s="33"/>
      <c r="O1186" s="10" t="s">
        <v>306</v>
      </c>
      <c r="P1186" s="33"/>
      <c r="Q1186" s="33"/>
      <c r="R1186" s="33"/>
      <c r="S1186" s="33"/>
      <c r="T1186" s="33"/>
      <c r="U1186" s="33"/>
      <c r="V1186" s="33"/>
      <c r="W1186" s="33"/>
    </row>
    <row r="1187">
      <c r="A1187" s="9">
        <v>44421.0</v>
      </c>
      <c r="B1187" s="10" t="s">
        <v>306</v>
      </c>
      <c r="C1187" s="10" t="s">
        <v>341</v>
      </c>
      <c r="D1187" s="10" t="s">
        <v>287</v>
      </c>
      <c r="E1187" s="35">
        <v>110.0</v>
      </c>
      <c r="F1187" s="10" t="s">
        <v>31</v>
      </c>
      <c r="G1187" s="9">
        <v>44422.0</v>
      </c>
      <c r="H1187" s="32">
        <f t="shared" si="1"/>
        <v>6</v>
      </c>
      <c r="I1187" s="33"/>
      <c r="J1187" s="33"/>
      <c r="K1187" s="33"/>
      <c r="L1187" s="33"/>
      <c r="M1187" s="33"/>
      <c r="N1187" s="33"/>
      <c r="O1187" s="10" t="s">
        <v>306</v>
      </c>
      <c r="P1187" s="33"/>
      <c r="Q1187" s="33"/>
      <c r="R1187" s="33"/>
      <c r="S1187" s="33"/>
      <c r="T1187" s="33"/>
      <c r="U1187" s="33"/>
      <c r="V1187" s="33"/>
      <c r="W1187" s="33"/>
    </row>
    <row r="1188">
      <c r="A1188" s="9">
        <v>44421.0</v>
      </c>
      <c r="B1188" s="10" t="s">
        <v>115</v>
      </c>
      <c r="C1188" s="10" t="s">
        <v>116</v>
      </c>
      <c r="D1188" s="10" t="s">
        <v>285</v>
      </c>
      <c r="E1188" s="35">
        <v>270.0</v>
      </c>
      <c r="F1188" s="10" t="s">
        <v>18</v>
      </c>
      <c r="G1188" s="9">
        <v>44422.0</v>
      </c>
      <c r="H1188" s="32">
        <f t="shared" si="1"/>
        <v>6</v>
      </c>
      <c r="I1188" s="33"/>
      <c r="J1188" s="33"/>
      <c r="K1188" s="33"/>
      <c r="L1188" s="33"/>
      <c r="M1188" s="33"/>
      <c r="N1188" s="33"/>
      <c r="O1188" s="10" t="s">
        <v>115</v>
      </c>
      <c r="P1188" s="33"/>
      <c r="Q1188" s="33"/>
      <c r="R1188" s="33"/>
      <c r="S1188" s="33"/>
      <c r="T1188" s="33"/>
      <c r="U1188" s="33"/>
      <c r="V1188" s="33"/>
      <c r="W1188" s="33"/>
    </row>
    <row r="1189">
      <c r="A1189" s="9">
        <v>44421.0</v>
      </c>
      <c r="B1189" s="10" t="s">
        <v>115</v>
      </c>
      <c r="C1189" s="10" t="s">
        <v>174</v>
      </c>
      <c r="D1189" s="10" t="s">
        <v>287</v>
      </c>
      <c r="E1189" s="35">
        <v>110.0</v>
      </c>
      <c r="F1189" s="10" t="s">
        <v>31</v>
      </c>
      <c r="G1189" s="9">
        <v>44422.0</v>
      </c>
      <c r="H1189" s="32">
        <f t="shared" si="1"/>
        <v>6</v>
      </c>
      <c r="I1189" s="33"/>
      <c r="J1189" s="33"/>
      <c r="K1189" s="33"/>
      <c r="L1189" s="33"/>
      <c r="M1189" s="33"/>
      <c r="N1189" s="33"/>
      <c r="O1189" s="10" t="s">
        <v>115</v>
      </c>
      <c r="P1189" s="33"/>
      <c r="Q1189" s="33"/>
      <c r="R1189" s="33"/>
      <c r="S1189" s="33"/>
      <c r="T1189" s="33"/>
      <c r="U1189" s="33"/>
      <c r="V1189" s="33"/>
      <c r="W1189" s="33"/>
    </row>
    <row r="1190">
      <c r="A1190" s="9">
        <v>44421.0</v>
      </c>
      <c r="B1190" s="10" t="s">
        <v>115</v>
      </c>
      <c r="C1190" s="10">
        <v>8647.0</v>
      </c>
      <c r="D1190" s="10" t="s">
        <v>277</v>
      </c>
      <c r="E1190" s="35">
        <v>350.0</v>
      </c>
      <c r="F1190" s="10" t="s">
        <v>14</v>
      </c>
      <c r="G1190" s="9">
        <v>44422.0</v>
      </c>
      <c r="H1190" s="32">
        <f t="shared" si="1"/>
        <v>6</v>
      </c>
      <c r="I1190" s="33"/>
      <c r="J1190" s="33"/>
      <c r="K1190" s="33"/>
      <c r="L1190" s="33"/>
      <c r="M1190" s="33"/>
      <c r="N1190" s="33"/>
      <c r="O1190" s="10" t="s">
        <v>115</v>
      </c>
      <c r="P1190" s="33"/>
      <c r="Q1190" s="33"/>
      <c r="R1190" s="33"/>
      <c r="S1190" s="33"/>
      <c r="T1190" s="33"/>
      <c r="U1190" s="33"/>
      <c r="V1190" s="33"/>
      <c r="W1190" s="33"/>
    </row>
    <row r="1191">
      <c r="A1191" s="9">
        <v>44421.0</v>
      </c>
      <c r="B1191" s="10" t="s">
        <v>115</v>
      </c>
      <c r="C1191" s="10" t="s">
        <v>118</v>
      </c>
      <c r="D1191" s="10" t="s">
        <v>287</v>
      </c>
      <c r="E1191" s="35">
        <v>110.0</v>
      </c>
      <c r="F1191" s="10" t="s">
        <v>31</v>
      </c>
      <c r="G1191" s="9">
        <v>44422.0</v>
      </c>
      <c r="H1191" s="32">
        <f t="shared" si="1"/>
        <v>6</v>
      </c>
      <c r="I1191" s="33"/>
      <c r="J1191" s="33"/>
      <c r="K1191" s="33"/>
      <c r="L1191" s="33"/>
      <c r="M1191" s="33"/>
      <c r="N1191" s="33"/>
      <c r="O1191" s="10" t="s">
        <v>115</v>
      </c>
      <c r="P1191" s="33"/>
      <c r="Q1191" s="33"/>
      <c r="R1191" s="33"/>
      <c r="S1191" s="33"/>
      <c r="T1191" s="33"/>
      <c r="U1191" s="33"/>
      <c r="V1191" s="33"/>
      <c r="W1191" s="33"/>
    </row>
    <row r="1192">
      <c r="A1192" s="9">
        <v>44421.0</v>
      </c>
      <c r="B1192" s="10" t="s">
        <v>115</v>
      </c>
      <c r="C1192" s="10" t="s">
        <v>240</v>
      </c>
      <c r="D1192" s="10" t="s">
        <v>277</v>
      </c>
      <c r="E1192" s="35">
        <v>350.0</v>
      </c>
      <c r="F1192" s="10" t="s">
        <v>14</v>
      </c>
      <c r="G1192" s="9">
        <v>44422.0</v>
      </c>
      <c r="H1192" s="32">
        <f t="shared" si="1"/>
        <v>6</v>
      </c>
      <c r="I1192" s="33"/>
      <c r="J1192" s="33"/>
      <c r="K1192" s="33"/>
      <c r="L1192" s="33"/>
      <c r="M1192" s="33"/>
      <c r="N1192" s="33"/>
      <c r="O1192" s="10" t="s">
        <v>115</v>
      </c>
      <c r="P1192" s="33"/>
      <c r="Q1192" s="33"/>
      <c r="R1192" s="33"/>
      <c r="S1192" s="33"/>
      <c r="T1192" s="33"/>
      <c r="U1192" s="33"/>
      <c r="V1192" s="33"/>
      <c r="W1192" s="33"/>
    </row>
    <row r="1193">
      <c r="A1193" s="9">
        <v>44421.0</v>
      </c>
      <c r="B1193" s="10" t="s">
        <v>115</v>
      </c>
      <c r="C1193" s="10" t="s">
        <v>119</v>
      </c>
      <c r="D1193" s="10" t="s">
        <v>284</v>
      </c>
      <c r="E1193" s="35">
        <v>140.0</v>
      </c>
      <c r="F1193" s="10" t="s">
        <v>12</v>
      </c>
      <c r="G1193" s="9">
        <v>44422.0</v>
      </c>
      <c r="H1193" s="32">
        <f t="shared" si="1"/>
        <v>6</v>
      </c>
      <c r="I1193" s="33"/>
      <c r="J1193" s="33"/>
      <c r="K1193" s="33"/>
      <c r="L1193" s="33"/>
      <c r="M1193" s="33"/>
      <c r="N1193" s="33"/>
      <c r="O1193" s="10" t="s">
        <v>115</v>
      </c>
      <c r="P1193" s="33"/>
      <c r="Q1193" s="33"/>
      <c r="R1193" s="33"/>
      <c r="S1193" s="33"/>
      <c r="T1193" s="33"/>
      <c r="U1193" s="33"/>
      <c r="V1193" s="33"/>
      <c r="W1193" s="33"/>
    </row>
    <row r="1194">
      <c r="A1194" s="9">
        <v>44421.0</v>
      </c>
      <c r="B1194" s="10" t="s">
        <v>115</v>
      </c>
      <c r="C1194" s="10" t="s">
        <v>120</v>
      </c>
      <c r="D1194" s="10" t="s">
        <v>278</v>
      </c>
      <c r="E1194" s="35">
        <v>130.0</v>
      </c>
      <c r="F1194" s="10" t="s">
        <v>21</v>
      </c>
      <c r="G1194" s="9">
        <v>44422.0</v>
      </c>
      <c r="H1194" s="32">
        <f t="shared" si="1"/>
        <v>6</v>
      </c>
      <c r="I1194" s="33"/>
      <c r="J1194" s="33"/>
      <c r="K1194" s="33"/>
      <c r="L1194" s="33"/>
      <c r="M1194" s="33"/>
      <c r="N1194" s="33"/>
      <c r="O1194" s="10" t="s">
        <v>115</v>
      </c>
      <c r="P1194" s="33"/>
      <c r="Q1194" s="33"/>
      <c r="R1194" s="33"/>
      <c r="S1194" s="33"/>
      <c r="T1194" s="33"/>
      <c r="U1194" s="33"/>
      <c r="V1194" s="33"/>
      <c r="W1194" s="33"/>
    </row>
    <row r="1195">
      <c r="A1195" s="9">
        <v>44421.0</v>
      </c>
      <c r="B1195" s="10" t="s">
        <v>115</v>
      </c>
      <c r="C1195" s="10" t="s">
        <v>175</v>
      </c>
      <c r="D1195" s="10" t="s">
        <v>285</v>
      </c>
      <c r="E1195" s="35">
        <v>270.0</v>
      </c>
      <c r="F1195" s="10" t="s">
        <v>18</v>
      </c>
      <c r="G1195" s="9">
        <v>44422.0</v>
      </c>
      <c r="H1195" s="32">
        <f t="shared" si="1"/>
        <v>6</v>
      </c>
      <c r="I1195" s="33"/>
      <c r="J1195" s="33"/>
      <c r="K1195" s="33"/>
      <c r="L1195" s="33"/>
      <c r="M1195" s="33"/>
      <c r="N1195" s="33"/>
      <c r="O1195" s="10" t="s">
        <v>115</v>
      </c>
      <c r="P1195" s="33"/>
      <c r="Q1195" s="33"/>
      <c r="R1195" s="33"/>
      <c r="S1195" s="33"/>
      <c r="T1195" s="33"/>
      <c r="U1195" s="33"/>
      <c r="V1195" s="33"/>
      <c r="W1195" s="33"/>
    </row>
    <row r="1196">
      <c r="A1196" s="9">
        <v>44421.0</v>
      </c>
      <c r="B1196" s="10" t="s">
        <v>115</v>
      </c>
      <c r="C1196" s="10" t="s">
        <v>176</v>
      </c>
      <c r="D1196" s="10" t="s">
        <v>279</v>
      </c>
      <c r="E1196" s="35">
        <v>170.0</v>
      </c>
      <c r="F1196" s="10" t="s">
        <v>12</v>
      </c>
      <c r="G1196" s="9">
        <v>44422.0</v>
      </c>
      <c r="H1196" s="32">
        <f t="shared" si="1"/>
        <v>6</v>
      </c>
      <c r="I1196" s="33"/>
      <c r="J1196" s="33"/>
      <c r="K1196" s="33"/>
      <c r="L1196" s="33"/>
      <c r="M1196" s="33"/>
      <c r="N1196" s="33"/>
      <c r="O1196" s="10" t="s">
        <v>115</v>
      </c>
      <c r="P1196" s="33"/>
      <c r="Q1196" s="33"/>
      <c r="R1196" s="33"/>
      <c r="S1196" s="33"/>
      <c r="T1196" s="33"/>
      <c r="U1196" s="33"/>
      <c r="V1196" s="33"/>
      <c r="W1196" s="33"/>
    </row>
    <row r="1197">
      <c r="A1197" s="9">
        <v>44421.0</v>
      </c>
      <c r="B1197" s="10" t="s">
        <v>122</v>
      </c>
      <c r="C1197" s="10" t="s">
        <v>241</v>
      </c>
      <c r="D1197" s="10" t="s">
        <v>279</v>
      </c>
      <c r="E1197" s="35">
        <v>170.0</v>
      </c>
      <c r="F1197" s="10" t="s">
        <v>12</v>
      </c>
      <c r="G1197" s="9">
        <v>44422.0</v>
      </c>
      <c r="H1197" s="32">
        <f t="shared" si="1"/>
        <v>6</v>
      </c>
      <c r="I1197" s="33"/>
      <c r="J1197" s="33"/>
      <c r="K1197" s="33"/>
      <c r="L1197" s="33"/>
      <c r="M1197" s="33"/>
      <c r="N1197" s="33"/>
      <c r="O1197" s="10" t="s">
        <v>122</v>
      </c>
      <c r="P1197" s="33"/>
      <c r="Q1197" s="33"/>
      <c r="R1197" s="33"/>
      <c r="S1197" s="33"/>
      <c r="T1197" s="33"/>
      <c r="U1197" s="33"/>
      <c r="V1197" s="33"/>
      <c r="W1197" s="33"/>
    </row>
    <row r="1198">
      <c r="A1198" s="9">
        <v>44421.0</v>
      </c>
      <c r="B1198" s="10" t="s">
        <v>122</v>
      </c>
      <c r="C1198" s="10" t="s">
        <v>309</v>
      </c>
      <c r="D1198" s="10" t="s">
        <v>285</v>
      </c>
      <c r="E1198" s="35">
        <v>270.0</v>
      </c>
      <c r="F1198" s="10" t="s">
        <v>18</v>
      </c>
      <c r="G1198" s="9">
        <v>44422.0</v>
      </c>
      <c r="H1198" s="32">
        <f t="shared" si="1"/>
        <v>6</v>
      </c>
      <c r="I1198" s="33"/>
      <c r="J1198" s="33"/>
      <c r="K1198" s="33"/>
      <c r="L1198" s="33"/>
      <c r="M1198" s="33"/>
      <c r="N1198" s="33"/>
      <c r="O1198" s="10" t="s">
        <v>122</v>
      </c>
      <c r="P1198" s="33"/>
      <c r="Q1198" s="33"/>
      <c r="R1198" s="33"/>
      <c r="S1198" s="33"/>
      <c r="T1198" s="33"/>
      <c r="U1198" s="33"/>
      <c r="V1198" s="33"/>
      <c r="W1198" s="33"/>
    </row>
    <row r="1199">
      <c r="A1199" s="9">
        <v>44421.0</v>
      </c>
      <c r="B1199" s="10" t="s">
        <v>122</v>
      </c>
      <c r="C1199" s="10" t="s">
        <v>123</v>
      </c>
      <c r="D1199" s="10" t="s">
        <v>284</v>
      </c>
      <c r="E1199" s="35">
        <v>140.0</v>
      </c>
      <c r="F1199" s="10" t="s">
        <v>12</v>
      </c>
      <c r="G1199" s="9">
        <v>44422.0</v>
      </c>
      <c r="H1199" s="32">
        <f t="shared" si="1"/>
        <v>6</v>
      </c>
      <c r="I1199" s="33"/>
      <c r="J1199" s="33"/>
      <c r="K1199" s="33"/>
      <c r="L1199" s="33"/>
      <c r="M1199" s="33"/>
      <c r="N1199" s="33"/>
      <c r="O1199" s="10" t="s">
        <v>122</v>
      </c>
      <c r="P1199" s="33"/>
      <c r="Q1199" s="33"/>
      <c r="R1199" s="33"/>
      <c r="S1199" s="33"/>
      <c r="T1199" s="33"/>
      <c r="U1199" s="33"/>
      <c r="V1199" s="33"/>
      <c r="W1199" s="33"/>
    </row>
    <row r="1200">
      <c r="A1200" s="9">
        <v>44421.0</v>
      </c>
      <c r="B1200" s="10" t="s">
        <v>122</v>
      </c>
      <c r="C1200" s="10" t="s">
        <v>124</v>
      </c>
      <c r="D1200" s="10" t="s">
        <v>280</v>
      </c>
      <c r="E1200" s="35">
        <v>280.0</v>
      </c>
      <c r="F1200" s="10" t="s">
        <v>18</v>
      </c>
      <c r="G1200" s="9">
        <v>44422.0</v>
      </c>
      <c r="H1200" s="32">
        <f t="shared" si="1"/>
        <v>6</v>
      </c>
      <c r="I1200" s="33"/>
      <c r="J1200" s="33"/>
      <c r="K1200" s="33"/>
      <c r="L1200" s="33"/>
      <c r="M1200" s="33"/>
      <c r="N1200" s="33"/>
      <c r="O1200" s="10" t="s">
        <v>122</v>
      </c>
      <c r="P1200" s="33"/>
      <c r="Q1200" s="33"/>
      <c r="R1200" s="33"/>
      <c r="S1200" s="33"/>
      <c r="T1200" s="33"/>
      <c r="U1200" s="33"/>
      <c r="V1200" s="33"/>
      <c r="W1200" s="33"/>
    </row>
    <row r="1201">
      <c r="A1201" s="9">
        <v>44421.0</v>
      </c>
      <c r="B1201" s="10" t="s">
        <v>122</v>
      </c>
      <c r="C1201" s="10" t="s">
        <v>179</v>
      </c>
      <c r="D1201" s="10" t="s">
        <v>278</v>
      </c>
      <c r="E1201" s="35">
        <v>130.0</v>
      </c>
      <c r="F1201" s="10" t="s">
        <v>21</v>
      </c>
      <c r="G1201" s="9">
        <v>44422.0</v>
      </c>
      <c r="H1201" s="32">
        <f t="shared" si="1"/>
        <v>6</v>
      </c>
      <c r="I1201" s="33"/>
      <c r="J1201" s="33"/>
      <c r="K1201" s="33"/>
      <c r="L1201" s="33"/>
      <c r="M1201" s="33"/>
      <c r="N1201" s="33"/>
      <c r="O1201" s="10" t="s">
        <v>122</v>
      </c>
      <c r="P1201" s="33"/>
      <c r="Q1201" s="33"/>
      <c r="R1201" s="33"/>
      <c r="S1201" s="33"/>
      <c r="T1201" s="33"/>
      <c r="U1201" s="33"/>
      <c r="V1201" s="33"/>
      <c r="W1201" s="33"/>
    </row>
    <row r="1202">
      <c r="A1202" s="9">
        <v>44421.0</v>
      </c>
      <c r="B1202" s="10" t="s">
        <v>122</v>
      </c>
      <c r="C1202" s="10" t="s">
        <v>125</v>
      </c>
      <c r="D1202" s="10" t="s">
        <v>288</v>
      </c>
      <c r="E1202" s="35">
        <v>280.0</v>
      </c>
      <c r="F1202" s="10" t="s">
        <v>14</v>
      </c>
      <c r="G1202" s="9">
        <v>44422.0</v>
      </c>
      <c r="H1202" s="32">
        <f t="shared" si="1"/>
        <v>6</v>
      </c>
      <c r="I1202" s="33"/>
      <c r="J1202" s="33"/>
      <c r="K1202" s="33"/>
      <c r="L1202" s="33"/>
      <c r="M1202" s="33"/>
      <c r="N1202" s="33"/>
      <c r="O1202" s="10" t="s">
        <v>122</v>
      </c>
      <c r="P1202" s="33"/>
      <c r="Q1202" s="33"/>
      <c r="R1202" s="33"/>
      <c r="S1202" s="33"/>
      <c r="T1202" s="33"/>
      <c r="U1202" s="33"/>
      <c r="V1202" s="33"/>
      <c r="W1202" s="33"/>
    </row>
    <row r="1203">
      <c r="A1203" s="9">
        <v>44421.0</v>
      </c>
      <c r="B1203" s="10" t="s">
        <v>122</v>
      </c>
      <c r="C1203" s="10" t="s">
        <v>126</v>
      </c>
      <c r="D1203" s="10" t="s">
        <v>286</v>
      </c>
      <c r="E1203" s="35">
        <v>130.0</v>
      </c>
      <c r="F1203" s="10" t="s">
        <v>31</v>
      </c>
      <c r="G1203" s="9">
        <v>44422.0</v>
      </c>
      <c r="H1203" s="32">
        <f t="shared" si="1"/>
        <v>6</v>
      </c>
      <c r="I1203" s="33"/>
      <c r="J1203" s="33"/>
      <c r="K1203" s="33"/>
      <c r="L1203" s="33"/>
      <c r="M1203" s="33"/>
      <c r="N1203" s="33"/>
      <c r="O1203" s="10" t="s">
        <v>122</v>
      </c>
      <c r="P1203" s="33"/>
      <c r="Q1203" s="33"/>
      <c r="R1203" s="33"/>
      <c r="S1203" s="33"/>
      <c r="T1203" s="33"/>
      <c r="U1203" s="33"/>
      <c r="V1203" s="33"/>
      <c r="W1203" s="33"/>
    </row>
    <row r="1204">
      <c r="A1204" s="9">
        <v>44421.0</v>
      </c>
      <c r="B1204" s="10" t="s">
        <v>122</v>
      </c>
      <c r="C1204" s="10" t="s">
        <v>310</v>
      </c>
      <c r="D1204" s="10" t="s">
        <v>280</v>
      </c>
      <c r="E1204" s="35">
        <v>280.0</v>
      </c>
      <c r="F1204" s="10" t="s">
        <v>18</v>
      </c>
      <c r="G1204" s="9">
        <v>44422.0</v>
      </c>
      <c r="H1204" s="32">
        <f t="shared" si="1"/>
        <v>6</v>
      </c>
      <c r="I1204" s="33"/>
      <c r="J1204" s="33"/>
      <c r="K1204" s="33"/>
      <c r="L1204" s="33"/>
      <c r="M1204" s="33"/>
      <c r="N1204" s="33"/>
      <c r="O1204" s="10" t="s">
        <v>122</v>
      </c>
      <c r="P1204" s="33"/>
      <c r="Q1204" s="33"/>
      <c r="R1204" s="33"/>
      <c r="S1204" s="33"/>
      <c r="T1204" s="33"/>
      <c r="U1204" s="33"/>
      <c r="V1204" s="33"/>
      <c r="W1204" s="33"/>
    </row>
    <row r="1205">
      <c r="A1205" s="9">
        <v>44421.0</v>
      </c>
      <c r="B1205" s="10" t="s">
        <v>122</v>
      </c>
      <c r="C1205" s="10" t="s">
        <v>127</v>
      </c>
      <c r="D1205" s="10" t="s">
        <v>282</v>
      </c>
      <c r="E1205" s="35">
        <v>200.0</v>
      </c>
      <c r="F1205" s="10" t="s">
        <v>14</v>
      </c>
      <c r="G1205" s="9">
        <v>44422.0</v>
      </c>
      <c r="H1205" s="32">
        <f t="shared" si="1"/>
        <v>6</v>
      </c>
      <c r="I1205" s="33"/>
      <c r="J1205" s="33"/>
      <c r="K1205" s="33"/>
      <c r="L1205" s="33"/>
      <c r="M1205" s="33"/>
      <c r="N1205" s="33"/>
      <c r="O1205" s="10" t="s">
        <v>122</v>
      </c>
      <c r="P1205" s="33"/>
      <c r="Q1205" s="33"/>
      <c r="R1205" s="33"/>
      <c r="S1205" s="33"/>
      <c r="T1205" s="33"/>
      <c r="U1205" s="33"/>
      <c r="V1205" s="33"/>
      <c r="W1205" s="33"/>
    </row>
    <row r="1206">
      <c r="A1206" s="9">
        <v>44421.0</v>
      </c>
      <c r="B1206" s="10" t="s">
        <v>122</v>
      </c>
      <c r="C1206" s="10" t="s">
        <v>215</v>
      </c>
      <c r="D1206" s="10" t="s">
        <v>279</v>
      </c>
      <c r="E1206" s="35">
        <v>170.0</v>
      </c>
      <c r="F1206" s="10" t="s">
        <v>12</v>
      </c>
      <c r="G1206" s="9">
        <v>44422.0</v>
      </c>
      <c r="H1206" s="32">
        <f t="shared" si="1"/>
        <v>6</v>
      </c>
      <c r="I1206" s="33"/>
      <c r="J1206" s="33"/>
      <c r="K1206" s="33"/>
      <c r="L1206" s="33"/>
      <c r="M1206" s="33"/>
      <c r="N1206" s="33"/>
      <c r="O1206" s="10" t="s">
        <v>122</v>
      </c>
      <c r="P1206" s="33"/>
      <c r="Q1206" s="33"/>
      <c r="R1206" s="33"/>
      <c r="S1206" s="33"/>
      <c r="T1206" s="33"/>
      <c r="U1206" s="33"/>
      <c r="V1206" s="33"/>
      <c r="W1206" s="33"/>
    </row>
    <row r="1207">
      <c r="A1207" s="9">
        <v>44421.0</v>
      </c>
      <c r="B1207" s="10" t="s">
        <v>122</v>
      </c>
      <c r="C1207" s="10" t="s">
        <v>215</v>
      </c>
      <c r="D1207" s="10" t="s">
        <v>282</v>
      </c>
      <c r="E1207" s="35">
        <v>200.0</v>
      </c>
      <c r="F1207" s="10" t="s">
        <v>14</v>
      </c>
      <c r="G1207" s="9">
        <v>44422.0</v>
      </c>
      <c r="H1207" s="32">
        <f t="shared" si="1"/>
        <v>6</v>
      </c>
      <c r="I1207" s="33"/>
      <c r="J1207" s="33"/>
      <c r="K1207" s="33"/>
      <c r="L1207" s="33"/>
      <c r="M1207" s="33"/>
      <c r="N1207" s="33"/>
      <c r="O1207" s="10" t="s">
        <v>122</v>
      </c>
      <c r="P1207" s="33"/>
      <c r="Q1207" s="33"/>
      <c r="R1207" s="33"/>
      <c r="S1207" s="33"/>
      <c r="T1207" s="33"/>
      <c r="U1207" s="33"/>
      <c r="V1207" s="33"/>
      <c r="W1207" s="33"/>
    </row>
    <row r="1208">
      <c r="A1208" s="9">
        <v>44421.0</v>
      </c>
      <c r="B1208" s="10" t="s">
        <v>122</v>
      </c>
      <c r="C1208" s="10" t="s">
        <v>311</v>
      </c>
      <c r="D1208" s="10" t="s">
        <v>288</v>
      </c>
      <c r="E1208" s="35">
        <v>280.0</v>
      </c>
      <c r="F1208" s="10" t="s">
        <v>14</v>
      </c>
      <c r="G1208" s="9">
        <v>44422.0</v>
      </c>
      <c r="H1208" s="32">
        <f t="shared" si="1"/>
        <v>6</v>
      </c>
      <c r="I1208" s="33"/>
      <c r="J1208" s="33"/>
      <c r="K1208" s="33"/>
      <c r="L1208" s="33"/>
      <c r="M1208" s="33"/>
      <c r="N1208" s="33"/>
      <c r="O1208" s="10" t="s">
        <v>122</v>
      </c>
      <c r="P1208" s="33"/>
      <c r="Q1208" s="33"/>
      <c r="R1208" s="33"/>
      <c r="S1208" s="33"/>
      <c r="T1208" s="33"/>
      <c r="U1208" s="33"/>
      <c r="V1208" s="33"/>
      <c r="W1208" s="33"/>
    </row>
    <row r="1209">
      <c r="A1209" s="9">
        <v>44421.0</v>
      </c>
      <c r="B1209" s="10" t="s">
        <v>122</v>
      </c>
      <c r="C1209" s="10" t="s">
        <v>342</v>
      </c>
      <c r="D1209" s="10" t="s">
        <v>282</v>
      </c>
      <c r="E1209" s="35">
        <v>200.0</v>
      </c>
      <c r="F1209" s="10" t="s">
        <v>14</v>
      </c>
      <c r="G1209" s="9">
        <v>44422.0</v>
      </c>
      <c r="H1209" s="32">
        <f t="shared" si="1"/>
        <v>6</v>
      </c>
      <c r="I1209" s="33"/>
      <c r="J1209" s="33"/>
      <c r="K1209" s="33"/>
      <c r="L1209" s="33"/>
      <c r="M1209" s="33"/>
      <c r="N1209" s="33"/>
      <c r="O1209" s="10" t="s">
        <v>122</v>
      </c>
      <c r="P1209" s="33"/>
      <c r="Q1209" s="33"/>
      <c r="R1209" s="33"/>
      <c r="S1209" s="33"/>
      <c r="T1209" s="33"/>
      <c r="U1209" s="33"/>
      <c r="V1209" s="33"/>
      <c r="W1209" s="33"/>
    </row>
    <row r="1210">
      <c r="A1210" s="9">
        <v>44421.0</v>
      </c>
      <c r="B1210" s="10" t="s">
        <v>122</v>
      </c>
      <c r="C1210" s="10" t="s">
        <v>243</v>
      </c>
      <c r="D1210" s="10" t="s">
        <v>278</v>
      </c>
      <c r="E1210" s="35">
        <v>130.0</v>
      </c>
      <c r="F1210" s="10" t="s">
        <v>21</v>
      </c>
      <c r="G1210" s="9">
        <v>44422.0</v>
      </c>
      <c r="H1210" s="32">
        <f t="shared" si="1"/>
        <v>6</v>
      </c>
      <c r="I1210" s="33"/>
      <c r="J1210" s="33"/>
      <c r="K1210" s="33"/>
      <c r="L1210" s="33"/>
      <c r="M1210" s="33"/>
      <c r="N1210" s="33"/>
      <c r="O1210" s="10" t="s">
        <v>122</v>
      </c>
      <c r="P1210" s="33"/>
      <c r="Q1210" s="33"/>
      <c r="R1210" s="33"/>
      <c r="S1210" s="33"/>
      <c r="T1210" s="33"/>
      <c r="U1210" s="33"/>
      <c r="V1210" s="33"/>
      <c r="W1210" s="33"/>
    </row>
    <row r="1211">
      <c r="A1211" s="9">
        <v>44421.0</v>
      </c>
      <c r="B1211" s="10" t="s">
        <v>244</v>
      </c>
      <c r="C1211" s="10">
        <v>7841.0</v>
      </c>
      <c r="D1211" s="10" t="s">
        <v>282</v>
      </c>
      <c r="E1211" s="35">
        <v>200.0</v>
      </c>
      <c r="F1211" s="10" t="s">
        <v>14</v>
      </c>
      <c r="G1211" s="9">
        <v>44422.0</v>
      </c>
      <c r="H1211" s="32">
        <f t="shared" si="1"/>
        <v>6</v>
      </c>
      <c r="I1211" s="33"/>
      <c r="J1211" s="33"/>
      <c r="K1211" s="33"/>
      <c r="L1211" s="33"/>
      <c r="M1211" s="33"/>
      <c r="N1211" s="33"/>
      <c r="O1211" s="10" t="s">
        <v>244</v>
      </c>
      <c r="P1211" s="33"/>
      <c r="Q1211" s="33"/>
      <c r="R1211" s="33"/>
      <c r="S1211" s="33"/>
      <c r="T1211" s="33"/>
      <c r="U1211" s="33"/>
      <c r="V1211" s="33"/>
      <c r="W1211" s="33"/>
    </row>
    <row r="1212">
      <c r="A1212" s="9">
        <v>44421.0</v>
      </c>
      <c r="B1212" s="10" t="s">
        <v>15</v>
      </c>
      <c r="C1212" s="10" t="s">
        <v>216</v>
      </c>
      <c r="D1212" s="10" t="s">
        <v>285</v>
      </c>
      <c r="E1212" s="35">
        <v>270.0</v>
      </c>
      <c r="F1212" s="10" t="s">
        <v>18</v>
      </c>
      <c r="G1212" s="9">
        <v>44422.0</v>
      </c>
      <c r="H1212" s="32">
        <f t="shared" si="1"/>
        <v>6</v>
      </c>
      <c r="I1212" s="33"/>
      <c r="J1212" s="33"/>
      <c r="K1212" s="33"/>
      <c r="L1212" s="33"/>
      <c r="M1212" s="33"/>
      <c r="N1212" s="33"/>
      <c r="O1212" s="10" t="s">
        <v>15</v>
      </c>
      <c r="P1212" s="33"/>
      <c r="Q1212" s="33"/>
      <c r="R1212" s="33"/>
      <c r="S1212" s="33"/>
      <c r="T1212" s="33"/>
      <c r="U1212" s="33"/>
      <c r="V1212" s="33"/>
      <c r="W1212" s="33"/>
    </row>
    <row r="1213">
      <c r="A1213" s="9">
        <v>44421.0</v>
      </c>
      <c r="B1213" s="10" t="s">
        <v>15</v>
      </c>
      <c r="C1213" s="10" t="s">
        <v>181</v>
      </c>
      <c r="D1213" s="10" t="s">
        <v>280</v>
      </c>
      <c r="E1213" s="35">
        <v>280.0</v>
      </c>
      <c r="F1213" s="10" t="s">
        <v>18</v>
      </c>
      <c r="G1213" s="9">
        <v>44422.0</v>
      </c>
      <c r="H1213" s="32">
        <f t="shared" si="1"/>
        <v>6</v>
      </c>
      <c r="I1213" s="33"/>
      <c r="J1213" s="33"/>
      <c r="K1213" s="33"/>
      <c r="L1213" s="33"/>
      <c r="M1213" s="33"/>
      <c r="N1213" s="33"/>
      <c r="O1213" s="10" t="s">
        <v>15</v>
      </c>
      <c r="P1213" s="33"/>
      <c r="Q1213" s="33"/>
      <c r="R1213" s="33"/>
      <c r="S1213" s="33"/>
      <c r="T1213" s="33"/>
      <c r="U1213" s="33"/>
      <c r="V1213" s="33"/>
      <c r="W1213" s="33"/>
    </row>
    <row r="1214">
      <c r="A1214" s="9">
        <v>44421.0</v>
      </c>
      <c r="B1214" s="10" t="s">
        <v>15</v>
      </c>
      <c r="C1214" s="16">
        <v>3.0E45</v>
      </c>
      <c r="D1214" s="10" t="s">
        <v>285</v>
      </c>
      <c r="E1214" s="35">
        <v>270.0</v>
      </c>
      <c r="F1214" s="10" t="s">
        <v>18</v>
      </c>
      <c r="G1214" s="9">
        <v>44422.0</v>
      </c>
      <c r="H1214" s="32">
        <f t="shared" si="1"/>
        <v>6</v>
      </c>
      <c r="I1214" s="33"/>
      <c r="J1214" s="33"/>
      <c r="K1214" s="33"/>
      <c r="L1214" s="33"/>
      <c r="M1214" s="33"/>
      <c r="N1214" s="33"/>
      <c r="O1214" s="10" t="s">
        <v>15</v>
      </c>
      <c r="P1214" s="33"/>
      <c r="Q1214" s="33"/>
      <c r="R1214" s="33"/>
      <c r="S1214" s="33"/>
      <c r="T1214" s="33"/>
      <c r="U1214" s="33"/>
      <c r="V1214" s="33"/>
      <c r="W1214" s="33"/>
    </row>
    <row r="1215">
      <c r="A1215" s="9">
        <v>44421.0</v>
      </c>
      <c r="B1215" s="10" t="s">
        <v>15</v>
      </c>
      <c r="C1215" s="10" t="s">
        <v>132</v>
      </c>
      <c r="D1215" s="10" t="s">
        <v>278</v>
      </c>
      <c r="E1215" s="35">
        <v>130.0</v>
      </c>
      <c r="F1215" s="10" t="s">
        <v>21</v>
      </c>
      <c r="G1215" s="9">
        <v>44422.0</v>
      </c>
      <c r="H1215" s="32">
        <f t="shared" si="1"/>
        <v>6</v>
      </c>
      <c r="I1215" s="33"/>
      <c r="J1215" s="33"/>
      <c r="K1215" s="33"/>
      <c r="L1215" s="33"/>
      <c r="M1215" s="33"/>
      <c r="N1215" s="33"/>
      <c r="O1215" s="10" t="s">
        <v>15</v>
      </c>
      <c r="P1215" s="33"/>
      <c r="Q1215" s="33"/>
      <c r="R1215" s="33"/>
      <c r="S1215" s="33"/>
      <c r="T1215" s="33"/>
      <c r="U1215" s="33"/>
      <c r="V1215" s="33"/>
      <c r="W1215" s="33"/>
    </row>
    <row r="1216">
      <c r="A1216" s="9">
        <v>44421.0</v>
      </c>
      <c r="B1216" s="10" t="s">
        <v>15</v>
      </c>
      <c r="C1216" s="16">
        <v>5.0E49</v>
      </c>
      <c r="D1216" s="10" t="s">
        <v>280</v>
      </c>
      <c r="E1216" s="35">
        <v>280.0</v>
      </c>
      <c r="F1216" s="10" t="s">
        <v>18</v>
      </c>
      <c r="G1216" s="9">
        <v>44422.0</v>
      </c>
      <c r="H1216" s="32">
        <f t="shared" si="1"/>
        <v>6</v>
      </c>
      <c r="I1216" s="33"/>
      <c r="J1216" s="33"/>
      <c r="K1216" s="33"/>
      <c r="L1216" s="33"/>
      <c r="M1216" s="33"/>
      <c r="N1216" s="33"/>
      <c r="O1216" s="10" t="s">
        <v>15</v>
      </c>
      <c r="P1216" s="33"/>
      <c r="Q1216" s="33"/>
      <c r="R1216" s="33"/>
      <c r="S1216" s="33"/>
      <c r="T1216" s="33"/>
      <c r="U1216" s="33"/>
      <c r="V1216" s="33"/>
      <c r="W1216" s="33"/>
    </row>
    <row r="1217">
      <c r="A1217" s="9">
        <v>44421.0</v>
      </c>
      <c r="B1217" s="10" t="s">
        <v>15</v>
      </c>
      <c r="C1217" s="16">
        <v>5.0E49</v>
      </c>
      <c r="D1217" s="10" t="s">
        <v>287</v>
      </c>
      <c r="E1217" s="35">
        <v>110.0</v>
      </c>
      <c r="F1217" s="10" t="s">
        <v>31</v>
      </c>
      <c r="G1217" s="9">
        <v>44422.0</v>
      </c>
      <c r="H1217" s="32">
        <f t="shared" si="1"/>
        <v>6</v>
      </c>
      <c r="I1217" s="33"/>
      <c r="J1217" s="33"/>
      <c r="K1217" s="33"/>
      <c r="L1217" s="33"/>
      <c r="M1217" s="33"/>
      <c r="N1217" s="33"/>
      <c r="O1217" s="10" t="s">
        <v>15</v>
      </c>
      <c r="P1217" s="33"/>
      <c r="Q1217" s="33"/>
      <c r="R1217" s="33"/>
      <c r="S1217" s="33"/>
      <c r="T1217" s="33"/>
      <c r="U1217" s="33"/>
      <c r="V1217" s="33"/>
      <c r="W1217" s="33"/>
    </row>
    <row r="1218">
      <c r="A1218" s="9">
        <v>44421.0</v>
      </c>
      <c r="B1218" s="10" t="s">
        <v>15</v>
      </c>
      <c r="C1218" s="10" t="s">
        <v>133</v>
      </c>
      <c r="D1218" s="10" t="s">
        <v>277</v>
      </c>
      <c r="E1218" s="35">
        <v>350.0</v>
      </c>
      <c r="F1218" s="10" t="s">
        <v>14</v>
      </c>
      <c r="G1218" s="9">
        <v>44422.0</v>
      </c>
      <c r="H1218" s="32">
        <f t="shared" si="1"/>
        <v>6</v>
      </c>
      <c r="I1218" s="33"/>
      <c r="J1218" s="33"/>
      <c r="K1218" s="33"/>
      <c r="L1218" s="33"/>
      <c r="M1218" s="33"/>
      <c r="N1218" s="33"/>
      <c r="O1218" s="10" t="s">
        <v>15</v>
      </c>
      <c r="P1218" s="33"/>
      <c r="Q1218" s="33"/>
      <c r="R1218" s="33"/>
      <c r="S1218" s="33"/>
      <c r="T1218" s="33"/>
      <c r="U1218" s="33"/>
      <c r="V1218" s="33"/>
      <c r="W1218" s="33"/>
    </row>
    <row r="1219">
      <c r="A1219" s="9">
        <v>44421.0</v>
      </c>
      <c r="B1219" s="10" t="s">
        <v>15</v>
      </c>
      <c r="C1219" s="16">
        <v>6.0E40</v>
      </c>
      <c r="D1219" s="10" t="s">
        <v>277</v>
      </c>
      <c r="E1219" s="35">
        <v>350.0</v>
      </c>
      <c r="F1219" s="10" t="s">
        <v>14</v>
      </c>
      <c r="G1219" s="9">
        <v>44422.0</v>
      </c>
      <c r="H1219" s="32">
        <f t="shared" si="1"/>
        <v>6</v>
      </c>
      <c r="I1219" s="33"/>
      <c r="J1219" s="33"/>
      <c r="K1219" s="33"/>
      <c r="L1219" s="33"/>
      <c r="M1219" s="33"/>
      <c r="N1219" s="33"/>
      <c r="O1219" s="10" t="s">
        <v>15</v>
      </c>
      <c r="P1219" s="33"/>
      <c r="Q1219" s="33"/>
      <c r="R1219" s="33"/>
      <c r="S1219" s="33"/>
      <c r="T1219" s="33"/>
      <c r="U1219" s="33"/>
      <c r="V1219" s="33"/>
      <c r="W1219" s="33"/>
    </row>
    <row r="1220">
      <c r="A1220" s="9">
        <v>44421.0</v>
      </c>
      <c r="B1220" s="10" t="s">
        <v>15</v>
      </c>
      <c r="C1220" s="16">
        <v>6.0E40</v>
      </c>
      <c r="D1220" s="10" t="s">
        <v>288</v>
      </c>
      <c r="E1220" s="35">
        <v>280.0</v>
      </c>
      <c r="F1220" s="10" t="s">
        <v>14</v>
      </c>
      <c r="G1220" s="9">
        <v>44422.0</v>
      </c>
      <c r="H1220" s="32">
        <f t="shared" si="1"/>
        <v>6</v>
      </c>
      <c r="I1220" s="33"/>
      <c r="J1220" s="33"/>
      <c r="K1220" s="33"/>
      <c r="L1220" s="33"/>
      <c r="M1220" s="33"/>
      <c r="N1220" s="33"/>
      <c r="O1220" s="10" t="s">
        <v>15</v>
      </c>
      <c r="P1220" s="33"/>
      <c r="Q1220" s="33"/>
      <c r="R1220" s="33"/>
      <c r="S1220" s="33"/>
      <c r="T1220" s="33"/>
      <c r="U1220" s="33"/>
      <c r="V1220" s="33"/>
      <c r="W1220" s="33"/>
    </row>
    <row r="1221">
      <c r="A1221" s="9">
        <v>44421.0</v>
      </c>
      <c r="B1221" s="10" t="s">
        <v>15</v>
      </c>
      <c r="C1221" s="10" t="s">
        <v>134</v>
      </c>
      <c r="D1221" s="10" t="s">
        <v>280</v>
      </c>
      <c r="E1221" s="35">
        <v>280.0</v>
      </c>
      <c r="F1221" s="10" t="s">
        <v>18</v>
      </c>
      <c r="G1221" s="9">
        <v>44422.0</v>
      </c>
      <c r="H1221" s="32">
        <f t="shared" si="1"/>
        <v>6</v>
      </c>
      <c r="I1221" s="33"/>
      <c r="J1221" s="33"/>
      <c r="K1221" s="33"/>
      <c r="L1221" s="33"/>
      <c r="M1221" s="33"/>
      <c r="N1221" s="33"/>
      <c r="O1221" s="10" t="s">
        <v>15</v>
      </c>
      <c r="P1221" s="33"/>
      <c r="Q1221" s="33"/>
      <c r="R1221" s="33"/>
      <c r="S1221" s="33"/>
      <c r="T1221" s="33"/>
      <c r="U1221" s="33"/>
      <c r="V1221" s="33"/>
      <c r="W1221" s="33"/>
    </row>
    <row r="1222">
      <c r="A1222" s="9">
        <v>44421.0</v>
      </c>
      <c r="B1222" s="10" t="s">
        <v>15</v>
      </c>
      <c r="C1222" s="10" t="s">
        <v>219</v>
      </c>
      <c r="D1222" s="10" t="s">
        <v>277</v>
      </c>
      <c r="E1222" s="35">
        <v>350.0</v>
      </c>
      <c r="F1222" s="10" t="s">
        <v>14</v>
      </c>
      <c r="G1222" s="9">
        <v>44422.0</v>
      </c>
      <c r="H1222" s="32">
        <f t="shared" si="1"/>
        <v>6</v>
      </c>
      <c r="I1222" s="33"/>
      <c r="J1222" s="33"/>
      <c r="K1222" s="33"/>
      <c r="L1222" s="33"/>
      <c r="M1222" s="33"/>
      <c r="N1222" s="33"/>
      <c r="O1222" s="10" t="s">
        <v>15</v>
      </c>
      <c r="P1222" s="33"/>
      <c r="Q1222" s="33"/>
      <c r="R1222" s="33"/>
      <c r="S1222" s="33"/>
      <c r="T1222" s="33"/>
      <c r="U1222" s="33"/>
      <c r="V1222" s="33"/>
      <c r="W1222" s="33"/>
    </row>
    <row r="1223">
      <c r="A1223" s="9">
        <v>44421.0</v>
      </c>
      <c r="B1223" s="10" t="s">
        <v>15</v>
      </c>
      <c r="C1223" s="10" t="s">
        <v>220</v>
      </c>
      <c r="D1223" s="10" t="s">
        <v>285</v>
      </c>
      <c r="E1223" s="35">
        <v>270.0</v>
      </c>
      <c r="F1223" s="10" t="s">
        <v>18</v>
      </c>
      <c r="G1223" s="9">
        <v>44422.0</v>
      </c>
      <c r="H1223" s="32">
        <f t="shared" si="1"/>
        <v>6</v>
      </c>
      <c r="I1223" s="33"/>
      <c r="J1223" s="33"/>
      <c r="K1223" s="33"/>
      <c r="L1223" s="33"/>
      <c r="M1223" s="33"/>
      <c r="N1223" s="33"/>
      <c r="O1223" s="10" t="s">
        <v>15</v>
      </c>
      <c r="P1223" s="33"/>
      <c r="Q1223" s="33"/>
      <c r="R1223" s="33"/>
      <c r="S1223" s="33"/>
      <c r="T1223" s="33"/>
      <c r="U1223" s="33"/>
      <c r="V1223" s="33"/>
      <c r="W1223" s="33"/>
    </row>
    <row r="1224">
      <c r="A1224" s="9">
        <v>44421.0</v>
      </c>
      <c r="B1224" s="10" t="s">
        <v>15</v>
      </c>
      <c r="C1224" s="10">
        <v>4645.0</v>
      </c>
      <c r="D1224" s="10" t="s">
        <v>280</v>
      </c>
      <c r="E1224" s="35">
        <v>280.0</v>
      </c>
      <c r="F1224" s="10" t="s">
        <v>18</v>
      </c>
      <c r="G1224" s="9">
        <v>44422.0</v>
      </c>
      <c r="H1224" s="32">
        <f t="shared" si="1"/>
        <v>6</v>
      </c>
      <c r="I1224" s="33"/>
      <c r="J1224" s="33"/>
      <c r="K1224" s="33"/>
      <c r="L1224" s="33"/>
      <c r="M1224" s="33"/>
      <c r="N1224" s="33"/>
      <c r="O1224" s="10" t="s">
        <v>15</v>
      </c>
      <c r="P1224" s="33"/>
      <c r="Q1224" s="33"/>
      <c r="R1224" s="33"/>
      <c r="S1224" s="33"/>
      <c r="T1224" s="33"/>
      <c r="U1224" s="33"/>
      <c r="V1224" s="33"/>
      <c r="W1224" s="33"/>
    </row>
    <row r="1225">
      <c r="A1225" s="9">
        <v>44421.0</v>
      </c>
      <c r="B1225" s="10" t="s">
        <v>15</v>
      </c>
      <c r="C1225" s="10">
        <v>4645.0</v>
      </c>
      <c r="D1225" s="10" t="s">
        <v>280</v>
      </c>
      <c r="E1225" s="35">
        <v>280.0</v>
      </c>
      <c r="F1225" s="10" t="s">
        <v>18</v>
      </c>
      <c r="G1225" s="9">
        <v>44422.0</v>
      </c>
      <c r="H1225" s="32">
        <f t="shared" si="1"/>
        <v>6</v>
      </c>
      <c r="I1225" s="33"/>
      <c r="J1225" s="33"/>
      <c r="K1225" s="33"/>
      <c r="L1225" s="33"/>
      <c r="M1225" s="33"/>
      <c r="N1225" s="33"/>
      <c r="O1225" s="10" t="s">
        <v>15</v>
      </c>
      <c r="P1225" s="33"/>
      <c r="Q1225" s="33"/>
      <c r="R1225" s="33"/>
      <c r="S1225" s="33"/>
      <c r="T1225" s="33"/>
      <c r="U1225" s="33"/>
      <c r="V1225" s="33"/>
      <c r="W1225" s="33"/>
    </row>
    <row r="1226">
      <c r="A1226" s="9">
        <v>44421.0</v>
      </c>
      <c r="B1226" s="10" t="s">
        <v>15</v>
      </c>
      <c r="C1226" s="10" t="s">
        <v>136</v>
      </c>
      <c r="D1226" s="10" t="s">
        <v>285</v>
      </c>
      <c r="E1226" s="35">
        <v>270.0</v>
      </c>
      <c r="F1226" s="10" t="s">
        <v>18</v>
      </c>
      <c r="G1226" s="9">
        <v>44422.0</v>
      </c>
      <c r="H1226" s="32">
        <f t="shared" si="1"/>
        <v>6</v>
      </c>
      <c r="I1226" s="33"/>
      <c r="J1226" s="33"/>
      <c r="K1226" s="33"/>
      <c r="L1226" s="33"/>
      <c r="M1226" s="33"/>
      <c r="N1226" s="33"/>
      <c r="O1226" s="10" t="s">
        <v>15</v>
      </c>
      <c r="P1226" s="33"/>
      <c r="Q1226" s="33"/>
      <c r="R1226" s="33"/>
      <c r="S1226" s="33"/>
      <c r="T1226" s="33"/>
      <c r="U1226" s="33"/>
      <c r="V1226" s="33"/>
      <c r="W1226" s="33"/>
    </row>
    <row r="1227">
      <c r="A1227" s="9">
        <v>44421.0</v>
      </c>
      <c r="B1227" s="10" t="s">
        <v>15</v>
      </c>
      <c r="C1227" s="10">
        <v>9841.0</v>
      </c>
      <c r="D1227" s="10" t="s">
        <v>287</v>
      </c>
      <c r="E1227" s="35">
        <v>110.0</v>
      </c>
      <c r="F1227" s="10" t="s">
        <v>31</v>
      </c>
      <c r="G1227" s="9">
        <v>44422.0</v>
      </c>
      <c r="H1227" s="32">
        <f t="shared" si="1"/>
        <v>6</v>
      </c>
      <c r="I1227" s="33"/>
      <c r="J1227" s="33"/>
      <c r="K1227" s="33"/>
      <c r="L1227" s="33"/>
      <c r="M1227" s="33"/>
      <c r="N1227" s="33"/>
      <c r="O1227" s="10" t="s">
        <v>15</v>
      </c>
      <c r="P1227" s="33"/>
      <c r="Q1227" s="33"/>
      <c r="R1227" s="33"/>
      <c r="S1227" s="33"/>
      <c r="T1227" s="33"/>
      <c r="U1227" s="33"/>
      <c r="V1227" s="33"/>
      <c r="W1227" s="33"/>
    </row>
    <row r="1228">
      <c r="A1228" s="9">
        <v>44421.0</v>
      </c>
      <c r="B1228" s="10" t="s">
        <v>15</v>
      </c>
      <c r="C1228" s="10" t="s">
        <v>221</v>
      </c>
      <c r="D1228" s="10" t="s">
        <v>286</v>
      </c>
      <c r="E1228" s="35">
        <v>130.0</v>
      </c>
      <c r="F1228" s="10" t="s">
        <v>31</v>
      </c>
      <c r="G1228" s="9">
        <v>44422.0</v>
      </c>
      <c r="H1228" s="32">
        <f t="shared" si="1"/>
        <v>6</v>
      </c>
      <c r="I1228" s="33"/>
      <c r="J1228" s="33"/>
      <c r="K1228" s="33"/>
      <c r="L1228" s="33"/>
      <c r="M1228" s="33"/>
      <c r="N1228" s="33"/>
      <c r="O1228" s="10" t="s">
        <v>15</v>
      </c>
      <c r="P1228" s="33"/>
      <c r="Q1228" s="33"/>
      <c r="R1228" s="33"/>
      <c r="S1228" s="33"/>
      <c r="T1228" s="33"/>
      <c r="U1228" s="33"/>
      <c r="V1228" s="33"/>
      <c r="W1228" s="33"/>
    </row>
    <row r="1229">
      <c r="A1229" s="9">
        <v>44421.0</v>
      </c>
      <c r="B1229" s="10" t="s">
        <v>15</v>
      </c>
      <c r="C1229" s="10" t="s">
        <v>183</v>
      </c>
      <c r="D1229" s="10" t="s">
        <v>288</v>
      </c>
      <c r="E1229" s="35">
        <v>280.0</v>
      </c>
      <c r="F1229" s="10" t="s">
        <v>14</v>
      </c>
      <c r="G1229" s="9">
        <v>44422.0</v>
      </c>
      <c r="H1229" s="32">
        <f t="shared" si="1"/>
        <v>6</v>
      </c>
      <c r="I1229" s="33"/>
      <c r="J1229" s="33"/>
      <c r="K1229" s="33"/>
      <c r="L1229" s="33"/>
      <c r="M1229" s="33"/>
      <c r="N1229" s="33"/>
      <c r="O1229" s="10" t="s">
        <v>15</v>
      </c>
      <c r="P1229" s="33"/>
      <c r="Q1229" s="33"/>
      <c r="R1229" s="33"/>
      <c r="S1229" s="33"/>
      <c r="T1229" s="33"/>
      <c r="U1229" s="33"/>
      <c r="V1229" s="33"/>
      <c r="W1229" s="33"/>
    </row>
    <row r="1230">
      <c r="A1230" s="9">
        <v>44421.0</v>
      </c>
      <c r="B1230" s="10" t="s">
        <v>15</v>
      </c>
      <c r="C1230" s="10" t="s">
        <v>222</v>
      </c>
      <c r="D1230" s="10" t="s">
        <v>279</v>
      </c>
      <c r="E1230" s="35">
        <v>170.0</v>
      </c>
      <c r="F1230" s="10" t="s">
        <v>12</v>
      </c>
      <c r="G1230" s="9">
        <v>44422.0</v>
      </c>
      <c r="H1230" s="32">
        <f t="shared" si="1"/>
        <v>6</v>
      </c>
      <c r="I1230" s="33"/>
      <c r="J1230" s="33"/>
      <c r="K1230" s="33"/>
      <c r="L1230" s="33"/>
      <c r="M1230" s="33"/>
      <c r="N1230" s="33"/>
      <c r="O1230" s="10" t="s">
        <v>15</v>
      </c>
      <c r="P1230" s="33"/>
      <c r="Q1230" s="33"/>
      <c r="R1230" s="33"/>
      <c r="S1230" s="33"/>
      <c r="T1230" s="33"/>
      <c r="U1230" s="33"/>
      <c r="V1230" s="33"/>
      <c r="W1230" s="33"/>
    </row>
    <row r="1231">
      <c r="A1231" s="9">
        <v>44421.0</v>
      </c>
      <c r="B1231" s="10" t="s">
        <v>15</v>
      </c>
      <c r="C1231" s="10" t="s">
        <v>222</v>
      </c>
      <c r="D1231" s="10" t="s">
        <v>287</v>
      </c>
      <c r="E1231" s="35">
        <v>110.0</v>
      </c>
      <c r="F1231" s="10" t="s">
        <v>31</v>
      </c>
      <c r="G1231" s="9">
        <v>44422.0</v>
      </c>
      <c r="H1231" s="32">
        <f t="shared" si="1"/>
        <v>6</v>
      </c>
      <c r="I1231" s="33"/>
      <c r="J1231" s="33"/>
      <c r="K1231" s="33"/>
      <c r="L1231" s="33"/>
      <c r="M1231" s="33"/>
      <c r="N1231" s="33"/>
      <c r="O1231" s="10" t="s">
        <v>15</v>
      </c>
      <c r="P1231" s="33"/>
      <c r="Q1231" s="33"/>
      <c r="R1231" s="33"/>
      <c r="S1231" s="33"/>
      <c r="T1231" s="33"/>
      <c r="U1231" s="33"/>
      <c r="V1231" s="33"/>
      <c r="W1231" s="33"/>
    </row>
    <row r="1232">
      <c r="A1232" s="9">
        <v>44421.0</v>
      </c>
      <c r="B1232" s="10" t="s">
        <v>15</v>
      </c>
      <c r="C1232" s="10" t="s">
        <v>137</v>
      </c>
      <c r="D1232" s="10" t="s">
        <v>280</v>
      </c>
      <c r="E1232" s="35">
        <v>280.0</v>
      </c>
      <c r="F1232" s="10" t="s">
        <v>18</v>
      </c>
      <c r="G1232" s="9">
        <v>44422.0</v>
      </c>
      <c r="H1232" s="32">
        <f t="shared" si="1"/>
        <v>6</v>
      </c>
      <c r="I1232" s="33"/>
      <c r="J1232" s="33"/>
      <c r="K1232" s="33"/>
      <c r="L1232" s="33"/>
      <c r="M1232" s="33"/>
      <c r="N1232" s="33"/>
      <c r="O1232" s="10" t="s">
        <v>15</v>
      </c>
      <c r="P1232" s="33"/>
      <c r="Q1232" s="33"/>
      <c r="R1232" s="33"/>
      <c r="S1232" s="33"/>
      <c r="T1232" s="33"/>
      <c r="U1232" s="33"/>
      <c r="V1232" s="33"/>
      <c r="W1232" s="33"/>
    </row>
    <row r="1233">
      <c r="A1233" s="9">
        <v>44421.0</v>
      </c>
      <c r="B1233" s="10" t="s">
        <v>15</v>
      </c>
      <c r="C1233" s="10" t="s">
        <v>184</v>
      </c>
      <c r="D1233" s="10" t="s">
        <v>277</v>
      </c>
      <c r="E1233" s="35">
        <v>350.0</v>
      </c>
      <c r="F1233" s="10" t="s">
        <v>14</v>
      </c>
      <c r="G1233" s="9">
        <v>44422.0</v>
      </c>
      <c r="H1233" s="32">
        <f t="shared" si="1"/>
        <v>6</v>
      </c>
      <c r="I1233" s="33"/>
      <c r="J1233" s="33"/>
      <c r="K1233" s="33"/>
      <c r="L1233" s="33"/>
      <c r="M1233" s="33"/>
      <c r="N1233" s="33"/>
      <c r="O1233" s="10" t="s">
        <v>15</v>
      </c>
      <c r="P1233" s="33"/>
      <c r="Q1233" s="33"/>
      <c r="R1233" s="33"/>
      <c r="S1233" s="33"/>
      <c r="T1233" s="33"/>
      <c r="U1233" s="33"/>
      <c r="V1233" s="33"/>
      <c r="W1233" s="33"/>
    </row>
    <row r="1234">
      <c r="A1234" s="9">
        <v>44421.0</v>
      </c>
      <c r="B1234" s="10" t="s">
        <v>15</v>
      </c>
      <c r="C1234" s="10" t="s">
        <v>185</v>
      </c>
      <c r="D1234" s="10" t="s">
        <v>277</v>
      </c>
      <c r="E1234" s="35">
        <v>350.0</v>
      </c>
      <c r="F1234" s="10" t="s">
        <v>14</v>
      </c>
      <c r="G1234" s="9">
        <v>44422.0</v>
      </c>
      <c r="H1234" s="32">
        <f t="shared" si="1"/>
        <v>6</v>
      </c>
      <c r="I1234" s="33"/>
      <c r="J1234" s="33"/>
      <c r="K1234" s="33"/>
      <c r="L1234" s="33"/>
      <c r="M1234" s="33"/>
      <c r="N1234" s="33"/>
      <c r="O1234" s="10" t="s">
        <v>15</v>
      </c>
      <c r="P1234" s="33"/>
      <c r="Q1234" s="33"/>
      <c r="R1234" s="33"/>
      <c r="S1234" s="33"/>
      <c r="T1234" s="33"/>
      <c r="U1234" s="33"/>
      <c r="V1234" s="33"/>
      <c r="W1234" s="33"/>
    </row>
    <row r="1235">
      <c r="A1235" s="9">
        <v>44421.0</v>
      </c>
      <c r="B1235" s="10" t="s">
        <v>15</v>
      </c>
      <c r="C1235" s="10" t="s">
        <v>312</v>
      </c>
      <c r="D1235" s="10" t="s">
        <v>280</v>
      </c>
      <c r="E1235" s="35">
        <v>280.0</v>
      </c>
      <c r="F1235" s="10" t="s">
        <v>18</v>
      </c>
      <c r="G1235" s="9">
        <v>44422.0</v>
      </c>
      <c r="H1235" s="32">
        <f t="shared" si="1"/>
        <v>6</v>
      </c>
      <c r="I1235" s="33"/>
      <c r="J1235" s="33"/>
      <c r="K1235" s="33"/>
      <c r="L1235" s="33"/>
      <c r="M1235" s="33"/>
      <c r="N1235" s="33"/>
      <c r="O1235" s="10" t="s">
        <v>15</v>
      </c>
      <c r="P1235" s="33"/>
      <c r="Q1235" s="33"/>
      <c r="R1235" s="33"/>
      <c r="S1235" s="33"/>
      <c r="T1235" s="33"/>
      <c r="U1235" s="33"/>
      <c r="V1235" s="33"/>
      <c r="W1235" s="33"/>
    </row>
    <row r="1236">
      <c r="A1236" s="9">
        <v>44421.0</v>
      </c>
      <c r="B1236" s="10" t="s">
        <v>15</v>
      </c>
      <c r="C1236" s="10" t="s">
        <v>223</v>
      </c>
      <c r="D1236" s="10" t="s">
        <v>280</v>
      </c>
      <c r="E1236" s="35">
        <v>280.0</v>
      </c>
      <c r="F1236" s="10" t="s">
        <v>18</v>
      </c>
      <c r="G1236" s="9">
        <v>44422.0</v>
      </c>
      <c r="H1236" s="32">
        <f t="shared" si="1"/>
        <v>6</v>
      </c>
      <c r="I1236" s="33"/>
      <c r="J1236" s="33"/>
      <c r="K1236" s="33"/>
      <c r="L1236" s="33"/>
      <c r="M1236" s="33"/>
      <c r="N1236" s="33"/>
      <c r="O1236" s="10" t="s">
        <v>15</v>
      </c>
      <c r="P1236" s="33"/>
      <c r="Q1236" s="33"/>
      <c r="R1236" s="33"/>
      <c r="S1236" s="33"/>
      <c r="T1236" s="33"/>
      <c r="U1236" s="33"/>
      <c r="V1236" s="33"/>
      <c r="W1236" s="33"/>
    </row>
    <row r="1237">
      <c r="A1237" s="9">
        <v>44421.0</v>
      </c>
      <c r="B1237" s="10" t="s">
        <v>15</v>
      </c>
      <c r="C1237" s="10" t="s">
        <v>224</v>
      </c>
      <c r="D1237" s="10" t="s">
        <v>277</v>
      </c>
      <c r="E1237" s="35">
        <v>350.0</v>
      </c>
      <c r="F1237" s="10" t="s">
        <v>14</v>
      </c>
      <c r="G1237" s="9">
        <v>44422.0</v>
      </c>
      <c r="H1237" s="32">
        <f t="shared" si="1"/>
        <v>6</v>
      </c>
      <c r="I1237" s="33"/>
      <c r="J1237" s="33"/>
      <c r="K1237" s="33"/>
      <c r="L1237" s="33"/>
      <c r="M1237" s="33"/>
      <c r="N1237" s="33"/>
      <c r="O1237" s="10" t="s">
        <v>15</v>
      </c>
      <c r="P1237" s="33"/>
      <c r="Q1237" s="33"/>
      <c r="R1237" s="33"/>
      <c r="S1237" s="33"/>
      <c r="T1237" s="33"/>
      <c r="U1237" s="33"/>
      <c r="V1237" s="33"/>
      <c r="W1237" s="33"/>
    </row>
    <row r="1238">
      <c r="A1238" s="9">
        <v>44421.0</v>
      </c>
      <c r="B1238" s="10" t="s">
        <v>15</v>
      </c>
      <c r="C1238" s="10" t="s">
        <v>139</v>
      </c>
      <c r="D1238" s="10" t="s">
        <v>277</v>
      </c>
      <c r="E1238" s="35">
        <v>350.0</v>
      </c>
      <c r="F1238" s="10" t="s">
        <v>14</v>
      </c>
      <c r="G1238" s="9">
        <v>44422.0</v>
      </c>
      <c r="H1238" s="32">
        <f t="shared" si="1"/>
        <v>6</v>
      </c>
      <c r="I1238" s="33"/>
      <c r="J1238" s="33"/>
      <c r="K1238" s="33"/>
      <c r="L1238" s="33"/>
      <c r="M1238" s="33"/>
      <c r="N1238" s="33"/>
      <c r="O1238" s="10" t="s">
        <v>15</v>
      </c>
      <c r="P1238" s="33"/>
      <c r="Q1238" s="33"/>
      <c r="R1238" s="33"/>
      <c r="S1238" s="33"/>
      <c r="T1238" s="33"/>
      <c r="U1238" s="33"/>
      <c r="V1238" s="33"/>
      <c r="W1238" s="33"/>
    </row>
    <row r="1239">
      <c r="A1239" s="9">
        <v>44421.0</v>
      </c>
      <c r="B1239" s="10" t="s">
        <v>16</v>
      </c>
      <c r="C1239" s="16">
        <v>5.0E41</v>
      </c>
      <c r="D1239" s="10" t="s">
        <v>287</v>
      </c>
      <c r="E1239" s="35">
        <v>110.0</v>
      </c>
      <c r="F1239" s="10" t="s">
        <v>31</v>
      </c>
      <c r="G1239" s="9">
        <v>44422.0</v>
      </c>
      <c r="H1239" s="32">
        <f t="shared" si="1"/>
        <v>6</v>
      </c>
      <c r="I1239" s="33"/>
      <c r="J1239" s="33"/>
      <c r="K1239" s="33"/>
      <c r="L1239" s="33"/>
      <c r="M1239" s="33"/>
      <c r="N1239" s="33"/>
      <c r="O1239" s="10" t="s">
        <v>16</v>
      </c>
      <c r="P1239" s="33"/>
      <c r="Q1239" s="33"/>
      <c r="R1239" s="33"/>
      <c r="S1239" s="33"/>
      <c r="T1239" s="33"/>
      <c r="U1239" s="33"/>
      <c r="V1239" s="33"/>
      <c r="W1239" s="33"/>
    </row>
    <row r="1240">
      <c r="A1240" s="9">
        <v>44421.0</v>
      </c>
      <c r="B1240" s="10" t="s">
        <v>16</v>
      </c>
      <c r="C1240" s="10">
        <v>7848.0</v>
      </c>
      <c r="D1240" s="10" t="s">
        <v>280</v>
      </c>
      <c r="E1240" s="35">
        <v>280.0</v>
      </c>
      <c r="F1240" s="10" t="s">
        <v>18</v>
      </c>
      <c r="G1240" s="9">
        <v>44422.0</v>
      </c>
      <c r="H1240" s="32">
        <f t="shared" si="1"/>
        <v>6</v>
      </c>
      <c r="I1240" s="33"/>
      <c r="J1240" s="33"/>
      <c r="K1240" s="33"/>
      <c r="L1240" s="33"/>
      <c r="M1240" s="33"/>
      <c r="N1240" s="33"/>
      <c r="O1240" s="10" t="s">
        <v>16</v>
      </c>
      <c r="P1240" s="33"/>
      <c r="Q1240" s="33"/>
      <c r="R1240" s="33"/>
      <c r="S1240" s="33"/>
      <c r="T1240" s="33"/>
      <c r="U1240" s="33"/>
      <c r="V1240" s="33"/>
      <c r="W1240" s="33"/>
    </row>
    <row r="1241">
      <c r="A1241" s="9">
        <v>44421.0</v>
      </c>
      <c r="B1241" s="10" t="s">
        <v>16</v>
      </c>
      <c r="C1241" s="10" t="s">
        <v>315</v>
      </c>
      <c r="D1241" s="10" t="s">
        <v>287</v>
      </c>
      <c r="E1241" s="35">
        <v>110.0</v>
      </c>
      <c r="F1241" s="10" t="s">
        <v>31</v>
      </c>
      <c r="G1241" s="9">
        <v>44422.0</v>
      </c>
      <c r="H1241" s="32">
        <f t="shared" si="1"/>
        <v>6</v>
      </c>
      <c r="I1241" s="33"/>
      <c r="J1241" s="33"/>
      <c r="K1241" s="33"/>
      <c r="L1241" s="33"/>
      <c r="M1241" s="33"/>
      <c r="N1241" s="33"/>
      <c r="O1241" s="10" t="s">
        <v>16</v>
      </c>
      <c r="P1241" s="33"/>
      <c r="Q1241" s="33"/>
      <c r="R1241" s="33"/>
      <c r="S1241" s="33"/>
      <c r="T1241" s="33"/>
      <c r="U1241" s="33"/>
      <c r="V1241" s="33"/>
      <c r="W1241" s="33"/>
    </row>
    <row r="1242">
      <c r="A1242" s="9">
        <v>44421.0</v>
      </c>
      <c r="B1242" s="10" t="s">
        <v>16</v>
      </c>
      <c r="C1242" s="10" t="s">
        <v>145</v>
      </c>
      <c r="D1242" s="10" t="s">
        <v>280</v>
      </c>
      <c r="E1242" s="35">
        <v>280.0</v>
      </c>
      <c r="F1242" s="10" t="s">
        <v>18</v>
      </c>
      <c r="G1242" s="9">
        <v>44422.0</v>
      </c>
      <c r="H1242" s="32">
        <f t="shared" si="1"/>
        <v>6</v>
      </c>
      <c r="I1242" s="33"/>
      <c r="J1242" s="33"/>
      <c r="K1242" s="33"/>
      <c r="L1242" s="33"/>
      <c r="M1242" s="33"/>
      <c r="N1242" s="33"/>
      <c r="O1242" s="10" t="s">
        <v>16</v>
      </c>
      <c r="P1242" s="33"/>
      <c r="Q1242" s="33"/>
      <c r="R1242" s="33"/>
      <c r="S1242" s="33"/>
      <c r="T1242" s="33"/>
      <c r="U1242" s="33"/>
      <c r="V1242" s="33"/>
      <c r="W1242" s="33"/>
    </row>
    <row r="1243">
      <c r="A1243" s="9">
        <v>44421.0</v>
      </c>
      <c r="B1243" s="10" t="s">
        <v>16</v>
      </c>
      <c r="C1243" s="10" t="s">
        <v>145</v>
      </c>
      <c r="D1243" s="10" t="s">
        <v>278</v>
      </c>
      <c r="E1243" s="35">
        <v>130.0</v>
      </c>
      <c r="F1243" s="10" t="s">
        <v>21</v>
      </c>
      <c r="G1243" s="9">
        <v>44422.0</v>
      </c>
      <c r="H1243" s="32">
        <f t="shared" si="1"/>
        <v>6</v>
      </c>
      <c r="I1243" s="33"/>
      <c r="J1243" s="33"/>
      <c r="K1243" s="33"/>
      <c r="L1243" s="33"/>
      <c r="M1243" s="33"/>
      <c r="N1243" s="33"/>
      <c r="O1243" s="10" t="s">
        <v>16</v>
      </c>
      <c r="P1243" s="33"/>
      <c r="Q1243" s="33"/>
      <c r="R1243" s="33"/>
      <c r="S1243" s="33"/>
      <c r="T1243" s="33"/>
      <c r="U1243" s="33"/>
      <c r="V1243" s="33"/>
      <c r="W1243" s="33"/>
    </row>
    <row r="1244">
      <c r="A1244" s="9">
        <v>44421.0</v>
      </c>
      <c r="B1244" s="10" t="s">
        <v>16</v>
      </c>
      <c r="C1244" s="10" t="s">
        <v>343</v>
      </c>
      <c r="D1244" s="10" t="s">
        <v>280</v>
      </c>
      <c r="E1244" s="35">
        <v>280.0</v>
      </c>
      <c r="F1244" s="10" t="s">
        <v>18</v>
      </c>
      <c r="G1244" s="9">
        <v>44422.0</v>
      </c>
      <c r="H1244" s="32">
        <f t="shared" si="1"/>
        <v>6</v>
      </c>
      <c r="I1244" s="33"/>
      <c r="J1244" s="33"/>
      <c r="K1244" s="33"/>
      <c r="L1244" s="33"/>
      <c r="M1244" s="33"/>
      <c r="N1244" s="33"/>
      <c r="O1244" s="10" t="s">
        <v>16</v>
      </c>
      <c r="P1244" s="33"/>
      <c r="Q1244" s="33"/>
      <c r="R1244" s="33"/>
      <c r="S1244" s="33"/>
      <c r="T1244" s="33"/>
      <c r="U1244" s="33"/>
      <c r="V1244" s="33"/>
      <c r="W1244" s="33"/>
    </row>
    <row r="1245">
      <c r="A1245" s="9">
        <v>44421.0</v>
      </c>
      <c r="B1245" s="10" t="s">
        <v>16</v>
      </c>
      <c r="C1245" s="10" t="s">
        <v>343</v>
      </c>
      <c r="D1245" s="10" t="s">
        <v>287</v>
      </c>
      <c r="E1245" s="35">
        <v>110.0</v>
      </c>
      <c r="F1245" s="10" t="s">
        <v>31</v>
      </c>
      <c r="G1245" s="9">
        <v>44422.0</v>
      </c>
      <c r="H1245" s="32">
        <f t="shared" si="1"/>
        <v>6</v>
      </c>
      <c r="I1245" s="33"/>
      <c r="J1245" s="33"/>
      <c r="K1245" s="33"/>
      <c r="L1245" s="33"/>
      <c r="M1245" s="33"/>
      <c r="N1245" s="33"/>
      <c r="O1245" s="10" t="s">
        <v>16</v>
      </c>
      <c r="P1245" s="33"/>
      <c r="Q1245" s="33"/>
      <c r="R1245" s="33"/>
      <c r="S1245" s="33"/>
      <c r="T1245" s="33"/>
      <c r="U1245" s="33"/>
      <c r="V1245" s="33"/>
      <c r="W1245" s="33"/>
    </row>
    <row r="1246">
      <c r="A1246" s="9">
        <v>44421.0</v>
      </c>
      <c r="B1246" s="10" t="s">
        <v>16</v>
      </c>
      <c r="C1246" s="10" t="s">
        <v>66</v>
      </c>
      <c r="D1246" s="10" t="s">
        <v>278</v>
      </c>
      <c r="E1246" s="35">
        <v>130.0</v>
      </c>
      <c r="F1246" s="10" t="s">
        <v>21</v>
      </c>
      <c r="G1246" s="9">
        <v>44422.0</v>
      </c>
      <c r="H1246" s="32">
        <f t="shared" si="1"/>
        <v>6</v>
      </c>
      <c r="I1246" s="33"/>
      <c r="J1246" s="33"/>
      <c r="K1246" s="33"/>
      <c r="L1246" s="33"/>
      <c r="M1246" s="33"/>
      <c r="N1246" s="33"/>
      <c r="O1246" s="10" t="s">
        <v>16</v>
      </c>
      <c r="P1246" s="33"/>
      <c r="Q1246" s="33"/>
      <c r="R1246" s="33"/>
      <c r="S1246" s="33"/>
      <c r="T1246" s="33"/>
      <c r="U1246" s="33"/>
      <c r="V1246" s="33"/>
      <c r="W1246" s="33"/>
    </row>
    <row r="1247">
      <c r="A1247" s="9">
        <v>44421.0</v>
      </c>
      <c r="B1247" s="10" t="s">
        <v>69</v>
      </c>
      <c r="C1247" s="10" t="s">
        <v>71</v>
      </c>
      <c r="D1247" s="10" t="s">
        <v>292</v>
      </c>
      <c r="E1247" s="35">
        <v>60.0</v>
      </c>
      <c r="F1247" s="10" t="s">
        <v>31</v>
      </c>
      <c r="G1247" s="9">
        <v>44422.0</v>
      </c>
      <c r="H1247" s="32">
        <f t="shared" si="1"/>
        <v>6</v>
      </c>
      <c r="I1247" s="33"/>
      <c r="J1247" s="33"/>
      <c r="K1247" s="33"/>
      <c r="L1247" s="33"/>
      <c r="M1247" s="33"/>
      <c r="N1247" s="33"/>
      <c r="O1247" s="10" t="s">
        <v>69</v>
      </c>
      <c r="P1247" s="33"/>
      <c r="Q1247" s="33"/>
      <c r="R1247" s="33"/>
      <c r="S1247" s="33"/>
      <c r="T1247" s="33"/>
      <c r="U1247" s="33"/>
      <c r="V1247" s="33"/>
      <c r="W1247" s="33"/>
    </row>
    <row r="1248">
      <c r="A1248" s="9">
        <v>44421.0</v>
      </c>
      <c r="B1248" s="10" t="s">
        <v>69</v>
      </c>
      <c r="C1248" s="10" t="s">
        <v>72</v>
      </c>
      <c r="D1248" s="10" t="s">
        <v>287</v>
      </c>
      <c r="E1248" s="35">
        <v>110.0</v>
      </c>
      <c r="F1248" s="10" t="s">
        <v>31</v>
      </c>
      <c r="G1248" s="9">
        <v>44422.0</v>
      </c>
      <c r="H1248" s="32">
        <f t="shared" si="1"/>
        <v>6</v>
      </c>
      <c r="I1248" s="33"/>
      <c r="J1248" s="33"/>
      <c r="K1248" s="33"/>
      <c r="L1248" s="33"/>
      <c r="M1248" s="33"/>
      <c r="N1248" s="33"/>
      <c r="O1248" s="10" t="s">
        <v>69</v>
      </c>
      <c r="P1248" s="33"/>
      <c r="Q1248" s="33"/>
      <c r="R1248" s="33"/>
      <c r="S1248" s="33"/>
      <c r="T1248" s="33"/>
      <c r="U1248" s="33"/>
      <c r="V1248" s="33"/>
      <c r="W1248" s="33"/>
    </row>
    <row r="1249">
      <c r="A1249" s="9">
        <v>44421.0</v>
      </c>
      <c r="B1249" s="10" t="s">
        <v>69</v>
      </c>
      <c r="C1249" s="10" t="s">
        <v>195</v>
      </c>
      <c r="D1249" s="10" t="s">
        <v>277</v>
      </c>
      <c r="E1249" s="35">
        <v>350.0</v>
      </c>
      <c r="F1249" s="10" t="s">
        <v>14</v>
      </c>
      <c r="G1249" s="9">
        <v>44422.0</v>
      </c>
      <c r="H1249" s="32">
        <f t="shared" si="1"/>
        <v>6</v>
      </c>
      <c r="I1249" s="33"/>
      <c r="J1249" s="33"/>
      <c r="K1249" s="33"/>
      <c r="L1249" s="33"/>
      <c r="M1249" s="33"/>
      <c r="N1249" s="33"/>
      <c r="O1249" s="10" t="s">
        <v>69</v>
      </c>
      <c r="P1249" s="33"/>
      <c r="Q1249" s="33"/>
      <c r="R1249" s="33"/>
      <c r="S1249" s="33"/>
      <c r="T1249" s="33"/>
      <c r="U1249" s="33"/>
      <c r="V1249" s="33"/>
      <c r="W1249" s="33"/>
    </row>
    <row r="1250">
      <c r="A1250" s="9">
        <v>44421.0</v>
      </c>
      <c r="B1250" s="10" t="s">
        <v>69</v>
      </c>
      <c r="C1250" s="10" t="s">
        <v>73</v>
      </c>
      <c r="D1250" s="10" t="s">
        <v>278</v>
      </c>
      <c r="E1250" s="35">
        <v>130.0</v>
      </c>
      <c r="F1250" s="10" t="s">
        <v>21</v>
      </c>
      <c r="G1250" s="9">
        <v>44422.0</v>
      </c>
      <c r="H1250" s="32">
        <f t="shared" si="1"/>
        <v>6</v>
      </c>
      <c r="I1250" s="33"/>
      <c r="J1250" s="33"/>
      <c r="K1250" s="33"/>
      <c r="L1250" s="33"/>
      <c r="M1250" s="33"/>
      <c r="N1250" s="33"/>
      <c r="O1250" s="10" t="s">
        <v>69</v>
      </c>
      <c r="P1250" s="33"/>
      <c r="Q1250" s="33"/>
      <c r="R1250" s="33"/>
      <c r="S1250" s="33"/>
      <c r="T1250" s="33"/>
      <c r="U1250" s="33"/>
      <c r="V1250" s="33"/>
      <c r="W1250" s="33"/>
    </row>
    <row r="1251">
      <c r="A1251" s="9">
        <v>44421.0</v>
      </c>
      <c r="B1251" s="10" t="s">
        <v>69</v>
      </c>
      <c r="C1251" s="10" t="s">
        <v>74</v>
      </c>
      <c r="D1251" s="10" t="s">
        <v>292</v>
      </c>
      <c r="E1251" s="35">
        <v>60.0</v>
      </c>
      <c r="F1251" s="10" t="s">
        <v>31</v>
      </c>
      <c r="G1251" s="9">
        <v>44422.0</v>
      </c>
      <c r="H1251" s="32">
        <f t="shared" si="1"/>
        <v>6</v>
      </c>
      <c r="I1251" s="33"/>
      <c r="J1251" s="33"/>
      <c r="K1251" s="33"/>
      <c r="L1251" s="33"/>
      <c r="M1251" s="33"/>
      <c r="N1251" s="33"/>
      <c r="O1251" s="10" t="s">
        <v>69</v>
      </c>
      <c r="P1251" s="33"/>
      <c r="Q1251" s="33"/>
      <c r="R1251" s="33"/>
      <c r="S1251" s="33"/>
      <c r="T1251" s="33"/>
      <c r="U1251" s="33"/>
      <c r="V1251" s="33"/>
      <c r="W1251" s="33"/>
    </row>
    <row r="1252">
      <c r="A1252" s="9">
        <v>44421.0</v>
      </c>
      <c r="B1252" s="10" t="s">
        <v>69</v>
      </c>
      <c r="C1252" s="10">
        <v>1247.0</v>
      </c>
      <c r="D1252" s="10" t="s">
        <v>285</v>
      </c>
      <c r="E1252" s="35">
        <v>270.0</v>
      </c>
      <c r="F1252" s="10" t="s">
        <v>18</v>
      </c>
      <c r="G1252" s="9">
        <v>44422.0</v>
      </c>
      <c r="H1252" s="32">
        <f t="shared" si="1"/>
        <v>6</v>
      </c>
      <c r="I1252" s="33"/>
      <c r="J1252" s="33"/>
      <c r="K1252" s="33"/>
      <c r="L1252" s="33"/>
      <c r="M1252" s="33"/>
      <c r="N1252" s="33"/>
      <c r="O1252" s="10" t="s">
        <v>69</v>
      </c>
      <c r="P1252" s="33"/>
      <c r="Q1252" s="33"/>
      <c r="R1252" s="33"/>
      <c r="S1252" s="33"/>
      <c r="T1252" s="33"/>
      <c r="U1252" s="33"/>
      <c r="V1252" s="33"/>
      <c r="W1252" s="33"/>
    </row>
    <row r="1253">
      <c r="A1253" s="9">
        <v>44421.0</v>
      </c>
      <c r="B1253" s="10" t="s">
        <v>69</v>
      </c>
      <c r="C1253" s="10">
        <v>2340.0</v>
      </c>
      <c r="D1253" s="10" t="s">
        <v>278</v>
      </c>
      <c r="E1253" s="35">
        <v>130.0</v>
      </c>
      <c r="F1253" s="10" t="s">
        <v>21</v>
      </c>
      <c r="G1253" s="9">
        <v>44422.0</v>
      </c>
      <c r="H1253" s="32">
        <f t="shared" si="1"/>
        <v>6</v>
      </c>
      <c r="I1253" s="33"/>
      <c r="J1253" s="33"/>
      <c r="K1253" s="33"/>
      <c r="L1253" s="33"/>
      <c r="M1253" s="33"/>
      <c r="N1253" s="33"/>
      <c r="O1253" s="10" t="s">
        <v>69</v>
      </c>
      <c r="P1253" s="33"/>
      <c r="Q1253" s="33"/>
      <c r="R1253" s="33"/>
      <c r="S1253" s="33"/>
      <c r="T1253" s="33"/>
      <c r="U1253" s="33"/>
      <c r="V1253" s="33"/>
      <c r="W1253" s="33"/>
    </row>
    <row r="1254">
      <c r="A1254" s="9">
        <v>44421.0</v>
      </c>
      <c r="B1254" s="10" t="s">
        <v>69</v>
      </c>
      <c r="C1254" s="10">
        <v>7447.0</v>
      </c>
      <c r="D1254" s="10" t="s">
        <v>292</v>
      </c>
      <c r="E1254" s="35">
        <v>60.0</v>
      </c>
      <c r="F1254" s="10" t="s">
        <v>31</v>
      </c>
      <c r="G1254" s="9">
        <v>44422.0</v>
      </c>
      <c r="H1254" s="32">
        <f t="shared" si="1"/>
        <v>6</v>
      </c>
      <c r="I1254" s="33"/>
      <c r="J1254" s="33"/>
      <c r="K1254" s="33"/>
      <c r="L1254" s="33"/>
      <c r="M1254" s="33"/>
      <c r="N1254" s="33"/>
      <c r="O1254" s="10" t="s">
        <v>69</v>
      </c>
      <c r="P1254" s="33"/>
      <c r="Q1254" s="33"/>
      <c r="R1254" s="33"/>
      <c r="S1254" s="33"/>
      <c r="T1254" s="33"/>
      <c r="U1254" s="33"/>
      <c r="V1254" s="33"/>
      <c r="W1254" s="33"/>
    </row>
    <row r="1255">
      <c r="A1255" s="9">
        <v>44421.0</v>
      </c>
      <c r="B1255" s="10" t="s">
        <v>69</v>
      </c>
      <c r="C1255" s="10">
        <v>1649.0</v>
      </c>
      <c r="D1255" s="10" t="s">
        <v>278</v>
      </c>
      <c r="E1255" s="35">
        <v>130.0</v>
      </c>
      <c r="F1255" s="10" t="s">
        <v>21</v>
      </c>
      <c r="G1255" s="9">
        <v>44422.0</v>
      </c>
      <c r="H1255" s="32">
        <f t="shared" si="1"/>
        <v>6</v>
      </c>
      <c r="I1255" s="33"/>
      <c r="J1255" s="33"/>
      <c r="K1255" s="33"/>
      <c r="L1255" s="33"/>
      <c r="M1255" s="33"/>
      <c r="N1255" s="33"/>
      <c r="O1255" s="10" t="s">
        <v>69</v>
      </c>
      <c r="P1255" s="33"/>
      <c r="Q1255" s="33"/>
      <c r="R1255" s="33"/>
      <c r="S1255" s="33"/>
      <c r="T1255" s="33"/>
      <c r="U1255" s="33"/>
      <c r="V1255" s="33"/>
      <c r="W1255" s="33"/>
    </row>
    <row r="1256">
      <c r="A1256" s="9">
        <v>44421.0</v>
      </c>
      <c r="B1256" s="10" t="s">
        <v>69</v>
      </c>
      <c r="C1256" s="10">
        <v>5649.0</v>
      </c>
      <c r="D1256" s="10" t="s">
        <v>280</v>
      </c>
      <c r="E1256" s="35">
        <v>280.0</v>
      </c>
      <c r="F1256" s="10" t="s">
        <v>18</v>
      </c>
      <c r="G1256" s="9">
        <v>44422.0</v>
      </c>
      <c r="H1256" s="32">
        <f t="shared" si="1"/>
        <v>6</v>
      </c>
      <c r="I1256" s="33"/>
      <c r="J1256" s="33"/>
      <c r="K1256" s="33"/>
      <c r="L1256" s="33"/>
      <c r="M1256" s="33"/>
      <c r="N1256" s="33"/>
      <c r="O1256" s="10" t="s">
        <v>69</v>
      </c>
      <c r="P1256" s="33"/>
      <c r="Q1256" s="33"/>
      <c r="R1256" s="33"/>
      <c r="S1256" s="33"/>
      <c r="T1256" s="33"/>
      <c r="U1256" s="33"/>
      <c r="V1256" s="33"/>
      <c r="W1256" s="33"/>
    </row>
    <row r="1257">
      <c r="A1257" s="9">
        <v>44421.0</v>
      </c>
      <c r="B1257" s="10" t="s">
        <v>69</v>
      </c>
      <c r="C1257" s="10">
        <v>9045.0</v>
      </c>
      <c r="D1257" s="10" t="s">
        <v>288</v>
      </c>
      <c r="E1257" s="35">
        <v>280.0</v>
      </c>
      <c r="F1257" s="10" t="s">
        <v>14</v>
      </c>
      <c r="G1257" s="9">
        <v>44422.0</v>
      </c>
      <c r="H1257" s="32">
        <f t="shared" si="1"/>
        <v>6</v>
      </c>
      <c r="I1257" s="33"/>
      <c r="J1257" s="33"/>
      <c r="K1257" s="33"/>
      <c r="L1257" s="33"/>
      <c r="M1257" s="33"/>
      <c r="N1257" s="33"/>
      <c r="O1257" s="10" t="s">
        <v>69</v>
      </c>
      <c r="P1257" s="33"/>
      <c r="Q1257" s="33"/>
      <c r="R1257" s="33"/>
      <c r="S1257" s="33"/>
      <c r="T1257" s="33"/>
      <c r="U1257" s="33"/>
      <c r="V1257" s="33"/>
      <c r="W1257" s="33"/>
    </row>
    <row r="1258">
      <c r="A1258" s="9">
        <v>44421.0</v>
      </c>
      <c r="B1258" s="10" t="s">
        <v>69</v>
      </c>
      <c r="C1258" s="10">
        <v>843.0</v>
      </c>
      <c r="D1258" s="10" t="s">
        <v>288</v>
      </c>
      <c r="E1258" s="35">
        <v>280.0</v>
      </c>
      <c r="F1258" s="10" t="s">
        <v>14</v>
      </c>
      <c r="G1258" s="9">
        <v>44422.0</v>
      </c>
      <c r="H1258" s="32">
        <f t="shared" si="1"/>
        <v>6</v>
      </c>
      <c r="I1258" s="33"/>
      <c r="J1258" s="33"/>
      <c r="K1258" s="33"/>
      <c r="L1258" s="33"/>
      <c r="M1258" s="33"/>
      <c r="N1258" s="33"/>
      <c r="O1258" s="10" t="s">
        <v>69</v>
      </c>
      <c r="P1258" s="33"/>
      <c r="Q1258" s="33"/>
      <c r="R1258" s="33"/>
      <c r="S1258" s="33"/>
      <c r="T1258" s="33"/>
      <c r="U1258" s="33"/>
      <c r="V1258" s="33"/>
      <c r="W1258" s="33"/>
    </row>
    <row r="1259">
      <c r="A1259" s="9">
        <v>44421.0</v>
      </c>
      <c r="B1259" s="10" t="s">
        <v>69</v>
      </c>
      <c r="C1259" s="10">
        <v>5747.0</v>
      </c>
      <c r="D1259" s="10" t="s">
        <v>278</v>
      </c>
      <c r="E1259" s="35">
        <v>130.0</v>
      </c>
      <c r="F1259" s="10" t="s">
        <v>21</v>
      </c>
      <c r="G1259" s="9">
        <v>44422.0</v>
      </c>
      <c r="H1259" s="32">
        <f t="shared" si="1"/>
        <v>6</v>
      </c>
      <c r="I1259" s="33"/>
      <c r="J1259" s="33"/>
      <c r="K1259" s="33"/>
      <c r="L1259" s="33"/>
      <c r="M1259" s="33"/>
      <c r="N1259" s="33"/>
      <c r="O1259" s="10" t="s">
        <v>69</v>
      </c>
      <c r="P1259" s="33"/>
      <c r="Q1259" s="33"/>
      <c r="R1259" s="33"/>
      <c r="S1259" s="33"/>
      <c r="T1259" s="33"/>
      <c r="U1259" s="33"/>
      <c r="V1259" s="33"/>
      <c r="W1259" s="33"/>
    </row>
    <row r="1260">
      <c r="A1260" s="9">
        <v>44421.0</v>
      </c>
      <c r="B1260" s="10" t="s">
        <v>69</v>
      </c>
      <c r="C1260" s="10" t="s">
        <v>196</v>
      </c>
      <c r="D1260" s="10" t="s">
        <v>285</v>
      </c>
      <c r="E1260" s="35">
        <v>270.0</v>
      </c>
      <c r="F1260" s="10" t="s">
        <v>18</v>
      </c>
      <c r="G1260" s="9">
        <v>44422.0</v>
      </c>
      <c r="H1260" s="32">
        <f t="shared" si="1"/>
        <v>6</v>
      </c>
      <c r="I1260" s="33"/>
      <c r="J1260" s="33"/>
      <c r="K1260" s="33"/>
      <c r="L1260" s="33"/>
      <c r="M1260" s="33"/>
      <c r="N1260" s="33"/>
      <c r="O1260" s="10" t="s">
        <v>69</v>
      </c>
      <c r="P1260" s="33"/>
      <c r="Q1260" s="33"/>
      <c r="R1260" s="33"/>
      <c r="S1260" s="33"/>
      <c r="T1260" s="33"/>
      <c r="U1260" s="33"/>
      <c r="V1260" s="33"/>
      <c r="W1260" s="33"/>
    </row>
    <row r="1261">
      <c r="A1261" s="9">
        <v>44421.0</v>
      </c>
      <c r="B1261" s="10" t="s">
        <v>69</v>
      </c>
      <c r="C1261" s="10" t="s">
        <v>76</v>
      </c>
      <c r="D1261" s="10" t="s">
        <v>285</v>
      </c>
      <c r="E1261" s="35">
        <v>270.0</v>
      </c>
      <c r="F1261" s="10" t="s">
        <v>18</v>
      </c>
      <c r="G1261" s="9">
        <v>44422.0</v>
      </c>
      <c r="H1261" s="32">
        <f t="shared" si="1"/>
        <v>6</v>
      </c>
      <c r="I1261" s="33"/>
      <c r="J1261" s="33"/>
      <c r="K1261" s="33"/>
      <c r="L1261" s="33"/>
      <c r="M1261" s="33"/>
      <c r="N1261" s="33"/>
      <c r="O1261" s="10" t="s">
        <v>69</v>
      </c>
      <c r="P1261" s="33"/>
      <c r="Q1261" s="33"/>
      <c r="R1261" s="33"/>
      <c r="S1261" s="33"/>
      <c r="T1261" s="33"/>
      <c r="U1261" s="33"/>
      <c r="V1261" s="33"/>
      <c r="W1261" s="33"/>
    </row>
    <row r="1262">
      <c r="A1262" s="9">
        <v>44421.0</v>
      </c>
      <c r="B1262" s="10" t="s">
        <v>69</v>
      </c>
      <c r="C1262" s="10" t="s">
        <v>77</v>
      </c>
      <c r="D1262" s="10" t="s">
        <v>304</v>
      </c>
      <c r="E1262" s="35">
        <v>190.0</v>
      </c>
      <c r="F1262" s="10" t="s">
        <v>160</v>
      </c>
      <c r="G1262" s="9">
        <v>44422.0</v>
      </c>
      <c r="H1262" s="32">
        <f t="shared" si="1"/>
        <v>6</v>
      </c>
      <c r="I1262" s="33"/>
      <c r="J1262" s="33"/>
      <c r="K1262" s="33"/>
      <c r="L1262" s="33"/>
      <c r="M1262" s="33"/>
      <c r="N1262" s="33"/>
      <c r="O1262" s="10" t="s">
        <v>69</v>
      </c>
      <c r="P1262" s="33"/>
      <c r="Q1262" s="33"/>
      <c r="R1262" s="33"/>
      <c r="S1262" s="33"/>
      <c r="T1262" s="33"/>
      <c r="U1262" s="33"/>
      <c r="V1262" s="33"/>
      <c r="W1262" s="33"/>
    </row>
    <row r="1263">
      <c r="A1263" s="9">
        <v>44421.0</v>
      </c>
      <c r="B1263" s="10" t="s">
        <v>69</v>
      </c>
      <c r="C1263" s="10" t="s">
        <v>79</v>
      </c>
      <c r="D1263" s="10" t="s">
        <v>278</v>
      </c>
      <c r="E1263" s="35">
        <v>130.0</v>
      </c>
      <c r="F1263" s="10" t="s">
        <v>21</v>
      </c>
      <c r="G1263" s="9">
        <v>44422.0</v>
      </c>
      <c r="H1263" s="32">
        <f t="shared" si="1"/>
        <v>6</v>
      </c>
      <c r="I1263" s="33"/>
      <c r="J1263" s="33"/>
      <c r="K1263" s="33"/>
      <c r="L1263" s="33"/>
      <c r="M1263" s="33"/>
      <c r="N1263" s="33"/>
      <c r="O1263" s="10" t="s">
        <v>69</v>
      </c>
      <c r="P1263" s="33"/>
      <c r="Q1263" s="33"/>
      <c r="R1263" s="33"/>
      <c r="S1263" s="33"/>
      <c r="T1263" s="33"/>
      <c r="U1263" s="33"/>
      <c r="V1263" s="33"/>
      <c r="W1263" s="33"/>
    </row>
    <row r="1264">
      <c r="A1264" s="9">
        <v>44421.0</v>
      </c>
      <c r="B1264" s="10" t="s">
        <v>69</v>
      </c>
      <c r="C1264" s="10" t="s">
        <v>252</v>
      </c>
      <c r="D1264" s="10" t="s">
        <v>286</v>
      </c>
      <c r="E1264" s="35">
        <v>130.0</v>
      </c>
      <c r="F1264" s="10" t="s">
        <v>31</v>
      </c>
      <c r="G1264" s="9">
        <v>44422.0</v>
      </c>
      <c r="H1264" s="32">
        <f t="shared" si="1"/>
        <v>6</v>
      </c>
      <c r="I1264" s="33"/>
      <c r="J1264" s="33"/>
      <c r="K1264" s="33"/>
      <c r="L1264" s="33"/>
      <c r="M1264" s="33"/>
      <c r="N1264" s="33"/>
      <c r="O1264" s="10" t="s">
        <v>69</v>
      </c>
      <c r="P1264" s="33"/>
      <c r="Q1264" s="33"/>
      <c r="R1264" s="33"/>
      <c r="S1264" s="33"/>
      <c r="T1264" s="33"/>
      <c r="U1264" s="33"/>
      <c r="V1264" s="33"/>
      <c r="W1264" s="33"/>
    </row>
    <row r="1265">
      <c r="A1265" s="9">
        <v>44421.0</v>
      </c>
      <c r="B1265" s="10" t="s">
        <v>69</v>
      </c>
      <c r="C1265" s="10" t="s">
        <v>81</v>
      </c>
      <c r="D1265" s="10" t="s">
        <v>282</v>
      </c>
      <c r="E1265" s="35">
        <v>200.0</v>
      </c>
      <c r="F1265" s="10" t="s">
        <v>14</v>
      </c>
      <c r="G1265" s="9">
        <v>44422.0</v>
      </c>
      <c r="H1265" s="32">
        <f t="shared" si="1"/>
        <v>6</v>
      </c>
      <c r="I1265" s="33"/>
      <c r="J1265" s="33"/>
      <c r="K1265" s="33"/>
      <c r="L1265" s="33"/>
      <c r="M1265" s="33"/>
      <c r="N1265" s="33"/>
      <c r="O1265" s="10" t="s">
        <v>69</v>
      </c>
      <c r="P1265" s="33"/>
      <c r="Q1265" s="33"/>
      <c r="R1265" s="33"/>
      <c r="S1265" s="33"/>
      <c r="T1265" s="33"/>
      <c r="U1265" s="33"/>
      <c r="V1265" s="33"/>
      <c r="W1265" s="33"/>
    </row>
    <row r="1266">
      <c r="A1266" s="9">
        <v>44421.0</v>
      </c>
      <c r="B1266" s="10" t="s">
        <v>69</v>
      </c>
      <c r="C1266" s="10" t="s">
        <v>82</v>
      </c>
      <c r="D1266" s="10" t="s">
        <v>278</v>
      </c>
      <c r="E1266" s="35">
        <v>130.0</v>
      </c>
      <c r="F1266" s="10" t="s">
        <v>21</v>
      </c>
      <c r="G1266" s="9">
        <v>44422.0</v>
      </c>
      <c r="H1266" s="32">
        <f t="shared" si="1"/>
        <v>6</v>
      </c>
      <c r="I1266" s="33"/>
      <c r="J1266" s="33"/>
      <c r="K1266" s="33"/>
      <c r="L1266" s="33"/>
      <c r="M1266" s="33"/>
      <c r="N1266" s="33"/>
      <c r="O1266" s="10" t="s">
        <v>69</v>
      </c>
      <c r="P1266" s="33"/>
      <c r="Q1266" s="33"/>
      <c r="R1266" s="33"/>
      <c r="S1266" s="33"/>
      <c r="T1266" s="33"/>
      <c r="U1266" s="33"/>
      <c r="V1266" s="33"/>
      <c r="W1266" s="33"/>
    </row>
    <row r="1267">
      <c r="A1267" s="9">
        <v>44421.0</v>
      </c>
      <c r="B1267" s="10" t="s">
        <v>69</v>
      </c>
      <c r="C1267" s="10" t="s">
        <v>83</v>
      </c>
      <c r="D1267" s="10" t="s">
        <v>284</v>
      </c>
      <c r="E1267" s="35">
        <v>140.0</v>
      </c>
      <c r="F1267" s="10" t="s">
        <v>12</v>
      </c>
      <c r="G1267" s="9">
        <v>44422.0</v>
      </c>
      <c r="H1267" s="32">
        <f t="shared" si="1"/>
        <v>6</v>
      </c>
      <c r="I1267" s="33"/>
      <c r="J1267" s="33"/>
      <c r="K1267" s="33"/>
      <c r="L1267" s="33"/>
      <c r="M1267" s="33"/>
      <c r="N1267" s="33"/>
      <c r="O1267" s="10" t="s">
        <v>69</v>
      </c>
      <c r="P1267" s="33"/>
      <c r="Q1267" s="33"/>
      <c r="R1267" s="33"/>
      <c r="S1267" s="33"/>
      <c r="T1267" s="33"/>
      <c r="U1267" s="33"/>
      <c r="V1267" s="33"/>
      <c r="W1267" s="33"/>
    </row>
    <row r="1268">
      <c r="A1268" s="9">
        <v>44421.0</v>
      </c>
      <c r="B1268" s="10" t="s">
        <v>69</v>
      </c>
      <c r="C1268" s="10" t="s">
        <v>84</v>
      </c>
      <c r="D1268" s="10" t="s">
        <v>278</v>
      </c>
      <c r="E1268" s="35">
        <v>130.0</v>
      </c>
      <c r="F1268" s="10" t="s">
        <v>21</v>
      </c>
      <c r="G1268" s="9">
        <v>44422.0</v>
      </c>
      <c r="H1268" s="32">
        <f t="shared" si="1"/>
        <v>6</v>
      </c>
      <c r="I1268" s="33"/>
      <c r="J1268" s="33"/>
      <c r="K1268" s="33"/>
      <c r="L1268" s="33"/>
      <c r="M1268" s="33"/>
      <c r="N1268" s="33"/>
      <c r="O1268" s="10" t="s">
        <v>69</v>
      </c>
      <c r="P1268" s="33"/>
      <c r="Q1268" s="33"/>
      <c r="R1268" s="33"/>
      <c r="S1268" s="33"/>
      <c r="T1268" s="33"/>
      <c r="U1268" s="33"/>
      <c r="V1268" s="33"/>
      <c r="W1268" s="33"/>
    </row>
    <row r="1269">
      <c r="A1269" s="9">
        <v>44421.0</v>
      </c>
      <c r="B1269" s="10" t="s">
        <v>69</v>
      </c>
      <c r="C1269" s="10" t="s">
        <v>85</v>
      </c>
      <c r="D1269" s="10" t="s">
        <v>280</v>
      </c>
      <c r="E1269" s="35">
        <v>280.0</v>
      </c>
      <c r="F1269" s="10" t="s">
        <v>18</v>
      </c>
      <c r="G1269" s="9">
        <v>44422.0</v>
      </c>
      <c r="H1269" s="32">
        <f t="shared" si="1"/>
        <v>6</v>
      </c>
      <c r="I1269" s="33"/>
      <c r="J1269" s="33"/>
      <c r="K1269" s="33"/>
      <c r="L1269" s="33"/>
      <c r="M1269" s="33"/>
      <c r="N1269" s="33"/>
      <c r="O1269" s="10" t="s">
        <v>69</v>
      </c>
      <c r="P1269" s="33"/>
      <c r="Q1269" s="33"/>
      <c r="R1269" s="33"/>
      <c r="S1269" s="33"/>
      <c r="T1269" s="33"/>
      <c r="U1269" s="33"/>
      <c r="V1269" s="33"/>
      <c r="W1269" s="33"/>
    </row>
    <row r="1270">
      <c r="A1270" s="9">
        <v>44421.0</v>
      </c>
      <c r="B1270" s="10" t="s">
        <v>69</v>
      </c>
      <c r="C1270" s="10" t="s">
        <v>321</v>
      </c>
      <c r="D1270" s="10" t="s">
        <v>280</v>
      </c>
      <c r="E1270" s="35">
        <v>280.0</v>
      </c>
      <c r="F1270" s="10" t="s">
        <v>18</v>
      </c>
      <c r="G1270" s="9">
        <v>44422.0</v>
      </c>
      <c r="H1270" s="32">
        <f t="shared" si="1"/>
        <v>6</v>
      </c>
      <c r="I1270" s="33"/>
      <c r="J1270" s="33"/>
      <c r="K1270" s="33"/>
      <c r="L1270" s="33"/>
      <c r="M1270" s="33"/>
      <c r="N1270" s="33"/>
      <c r="O1270" s="10" t="s">
        <v>69</v>
      </c>
      <c r="P1270" s="33"/>
      <c r="Q1270" s="33"/>
      <c r="R1270" s="33"/>
      <c r="S1270" s="33"/>
      <c r="T1270" s="33"/>
      <c r="U1270" s="33"/>
      <c r="V1270" s="33"/>
      <c r="W1270" s="33"/>
    </row>
    <row r="1271">
      <c r="A1271" s="9">
        <v>44421.0</v>
      </c>
      <c r="B1271" s="10" t="s">
        <v>69</v>
      </c>
      <c r="C1271" s="10" t="s">
        <v>87</v>
      </c>
      <c r="D1271" s="10" t="s">
        <v>292</v>
      </c>
      <c r="E1271" s="35">
        <v>60.0</v>
      </c>
      <c r="F1271" s="10" t="s">
        <v>31</v>
      </c>
      <c r="G1271" s="9">
        <v>44422.0</v>
      </c>
      <c r="H1271" s="32">
        <f t="shared" si="1"/>
        <v>6</v>
      </c>
      <c r="I1271" s="33"/>
      <c r="J1271" s="33"/>
      <c r="K1271" s="33"/>
      <c r="L1271" s="33"/>
      <c r="M1271" s="33"/>
      <c r="N1271" s="33"/>
      <c r="O1271" s="10" t="s">
        <v>69</v>
      </c>
      <c r="P1271" s="33"/>
      <c r="Q1271" s="33"/>
      <c r="R1271" s="33"/>
      <c r="S1271" s="33"/>
      <c r="T1271" s="33"/>
      <c r="U1271" s="33"/>
      <c r="V1271" s="33"/>
      <c r="W1271" s="33"/>
    </row>
    <row r="1272">
      <c r="A1272" s="9">
        <v>44421.0</v>
      </c>
      <c r="B1272" s="10" t="s">
        <v>69</v>
      </c>
      <c r="C1272" s="10" t="s">
        <v>89</v>
      </c>
      <c r="D1272" s="10" t="s">
        <v>279</v>
      </c>
      <c r="E1272" s="35">
        <v>170.0</v>
      </c>
      <c r="F1272" s="10" t="s">
        <v>12</v>
      </c>
      <c r="G1272" s="9">
        <v>44422.0</v>
      </c>
      <c r="H1272" s="32">
        <f t="shared" si="1"/>
        <v>6</v>
      </c>
      <c r="I1272" s="33"/>
      <c r="J1272" s="33"/>
      <c r="K1272" s="33"/>
      <c r="L1272" s="33"/>
      <c r="M1272" s="33"/>
      <c r="N1272" s="33"/>
      <c r="O1272" s="10" t="s">
        <v>69</v>
      </c>
      <c r="P1272" s="33"/>
      <c r="Q1272" s="33"/>
      <c r="R1272" s="33"/>
      <c r="S1272" s="33"/>
      <c r="T1272" s="33"/>
      <c r="U1272" s="33"/>
      <c r="V1272" s="33"/>
      <c r="W1272" s="33"/>
    </row>
    <row r="1273">
      <c r="A1273" s="9">
        <v>44421.0</v>
      </c>
      <c r="B1273" s="10" t="s">
        <v>69</v>
      </c>
      <c r="C1273" s="10" t="s">
        <v>90</v>
      </c>
      <c r="D1273" s="10" t="s">
        <v>284</v>
      </c>
      <c r="E1273" s="35">
        <v>140.0</v>
      </c>
      <c r="F1273" s="10" t="s">
        <v>12</v>
      </c>
      <c r="G1273" s="9">
        <v>44422.0</v>
      </c>
      <c r="H1273" s="32">
        <f t="shared" si="1"/>
        <v>6</v>
      </c>
      <c r="I1273" s="33"/>
      <c r="J1273" s="33"/>
      <c r="K1273" s="33"/>
      <c r="L1273" s="33"/>
      <c r="M1273" s="33"/>
      <c r="N1273" s="33"/>
      <c r="O1273" s="10" t="s">
        <v>69</v>
      </c>
      <c r="P1273" s="33"/>
      <c r="Q1273" s="33"/>
      <c r="R1273" s="33"/>
      <c r="S1273" s="33"/>
      <c r="T1273" s="33"/>
      <c r="U1273" s="33"/>
      <c r="V1273" s="33"/>
      <c r="W1273" s="33"/>
    </row>
    <row r="1274">
      <c r="A1274" s="9">
        <v>44421.0</v>
      </c>
      <c r="B1274" s="10" t="s">
        <v>69</v>
      </c>
      <c r="C1274" s="10" t="s">
        <v>91</v>
      </c>
      <c r="D1274" s="10" t="s">
        <v>280</v>
      </c>
      <c r="E1274" s="35">
        <v>280.0</v>
      </c>
      <c r="F1274" s="10" t="s">
        <v>18</v>
      </c>
      <c r="G1274" s="9">
        <v>44422.0</v>
      </c>
      <c r="H1274" s="32">
        <f t="shared" si="1"/>
        <v>6</v>
      </c>
      <c r="I1274" s="33"/>
      <c r="J1274" s="33"/>
      <c r="K1274" s="33"/>
      <c r="L1274" s="33"/>
      <c r="M1274" s="33"/>
      <c r="N1274" s="33"/>
      <c r="O1274" s="10" t="s">
        <v>69</v>
      </c>
      <c r="P1274" s="33"/>
      <c r="Q1274" s="33"/>
      <c r="R1274" s="33"/>
      <c r="S1274" s="33"/>
      <c r="T1274" s="33"/>
      <c r="U1274" s="33"/>
      <c r="V1274" s="33"/>
      <c r="W1274" s="33"/>
    </row>
    <row r="1275">
      <c r="A1275" s="9">
        <v>44422.0</v>
      </c>
      <c r="B1275" s="10" t="s">
        <v>9</v>
      </c>
      <c r="C1275" s="10" t="s">
        <v>151</v>
      </c>
      <c r="D1275" s="10" t="s">
        <v>278</v>
      </c>
      <c r="E1275" s="35">
        <v>130.0</v>
      </c>
      <c r="F1275" s="10" t="s">
        <v>21</v>
      </c>
      <c r="G1275" s="9">
        <v>44423.0</v>
      </c>
      <c r="H1275" s="32">
        <f t="shared" si="1"/>
        <v>7</v>
      </c>
      <c r="I1275" s="33"/>
      <c r="J1275" s="33"/>
      <c r="K1275" s="33"/>
      <c r="L1275" s="33"/>
      <c r="M1275" s="33"/>
      <c r="N1275" s="33"/>
      <c r="O1275" s="10" t="s">
        <v>9</v>
      </c>
      <c r="P1275" s="33"/>
      <c r="Q1275" s="33"/>
      <c r="R1275" s="33"/>
      <c r="S1275" s="33"/>
      <c r="T1275" s="33"/>
      <c r="U1275" s="33"/>
      <c r="V1275" s="33"/>
      <c r="W1275" s="33"/>
    </row>
    <row r="1276">
      <c r="A1276" s="9">
        <v>44422.0</v>
      </c>
      <c r="B1276" s="10" t="s">
        <v>9</v>
      </c>
      <c r="C1276" s="10" t="s">
        <v>93</v>
      </c>
      <c r="D1276" s="10" t="s">
        <v>286</v>
      </c>
      <c r="E1276" s="35">
        <v>130.0</v>
      </c>
      <c r="F1276" s="10" t="s">
        <v>31</v>
      </c>
      <c r="G1276" s="9">
        <v>44423.0</v>
      </c>
      <c r="H1276" s="32">
        <f t="shared" si="1"/>
        <v>7</v>
      </c>
      <c r="I1276" s="33"/>
      <c r="J1276" s="33"/>
      <c r="K1276" s="33"/>
      <c r="L1276" s="33"/>
      <c r="M1276" s="33"/>
      <c r="N1276" s="33"/>
      <c r="O1276" s="10" t="s">
        <v>9</v>
      </c>
      <c r="P1276" s="33"/>
      <c r="Q1276" s="33"/>
      <c r="R1276" s="33"/>
      <c r="S1276" s="33"/>
      <c r="T1276" s="33"/>
      <c r="U1276" s="33"/>
      <c r="V1276" s="33"/>
      <c r="W1276" s="33"/>
    </row>
    <row r="1277">
      <c r="A1277" s="9">
        <v>44422.0</v>
      </c>
      <c r="B1277" s="10" t="s">
        <v>23</v>
      </c>
      <c r="C1277" s="10" t="s">
        <v>24</v>
      </c>
      <c r="D1277" s="10" t="s">
        <v>278</v>
      </c>
      <c r="E1277" s="35">
        <v>130.0</v>
      </c>
      <c r="F1277" s="10" t="s">
        <v>21</v>
      </c>
      <c r="G1277" s="9">
        <v>44423.0</v>
      </c>
      <c r="H1277" s="32">
        <f t="shared" si="1"/>
        <v>7</v>
      </c>
      <c r="I1277" s="33"/>
      <c r="J1277" s="33"/>
      <c r="K1277" s="33"/>
      <c r="L1277" s="33"/>
      <c r="M1277" s="33"/>
      <c r="N1277" s="33"/>
      <c r="O1277" s="10" t="s">
        <v>23</v>
      </c>
      <c r="P1277" s="33"/>
      <c r="Q1277" s="33"/>
      <c r="R1277" s="33"/>
      <c r="S1277" s="33"/>
      <c r="T1277" s="33"/>
      <c r="U1277" s="33"/>
      <c r="V1277" s="33"/>
      <c r="W1277" s="33"/>
    </row>
    <row r="1278">
      <c r="A1278" s="9">
        <v>44422.0</v>
      </c>
      <c r="B1278" s="10" t="s">
        <v>23</v>
      </c>
      <c r="C1278" s="10" t="s">
        <v>154</v>
      </c>
      <c r="D1278" s="10" t="s">
        <v>277</v>
      </c>
      <c r="E1278" s="35">
        <v>350.0</v>
      </c>
      <c r="F1278" s="10" t="s">
        <v>14</v>
      </c>
      <c r="G1278" s="9">
        <v>44423.0</v>
      </c>
      <c r="H1278" s="32">
        <f t="shared" si="1"/>
        <v>7</v>
      </c>
      <c r="I1278" s="33"/>
      <c r="J1278" s="33"/>
      <c r="K1278" s="33"/>
      <c r="L1278" s="33"/>
      <c r="M1278" s="33"/>
      <c r="N1278" s="33"/>
      <c r="O1278" s="10" t="s">
        <v>23</v>
      </c>
      <c r="P1278" s="33"/>
      <c r="Q1278" s="33"/>
      <c r="R1278" s="33"/>
      <c r="S1278" s="33"/>
      <c r="T1278" s="33"/>
      <c r="U1278" s="33"/>
      <c r="V1278" s="33"/>
      <c r="W1278" s="33"/>
    </row>
    <row r="1279">
      <c r="A1279" s="9">
        <v>44422.0</v>
      </c>
      <c r="B1279" s="10" t="s">
        <v>23</v>
      </c>
      <c r="C1279" s="10" t="s">
        <v>200</v>
      </c>
      <c r="D1279" s="10" t="s">
        <v>286</v>
      </c>
      <c r="E1279" s="35">
        <v>130.0</v>
      </c>
      <c r="F1279" s="10" t="s">
        <v>31</v>
      </c>
      <c r="G1279" s="9">
        <v>44423.0</v>
      </c>
      <c r="H1279" s="32">
        <f t="shared" si="1"/>
        <v>7</v>
      </c>
      <c r="I1279" s="33"/>
      <c r="J1279" s="33"/>
      <c r="K1279" s="33"/>
      <c r="L1279" s="33"/>
      <c r="M1279" s="33"/>
      <c r="N1279" s="33"/>
      <c r="O1279" s="10" t="s">
        <v>23</v>
      </c>
      <c r="P1279" s="33"/>
      <c r="Q1279" s="33"/>
      <c r="R1279" s="33"/>
      <c r="S1279" s="33"/>
      <c r="T1279" s="33"/>
      <c r="U1279" s="33"/>
      <c r="V1279" s="33"/>
      <c r="W1279" s="33"/>
    </row>
    <row r="1280">
      <c r="A1280" s="9">
        <v>44422.0</v>
      </c>
      <c r="B1280" s="10" t="s">
        <v>23</v>
      </c>
      <c r="C1280" s="10" t="s">
        <v>344</v>
      </c>
      <c r="D1280" s="10" t="s">
        <v>285</v>
      </c>
      <c r="E1280" s="35">
        <v>270.0</v>
      </c>
      <c r="F1280" s="10" t="s">
        <v>18</v>
      </c>
      <c r="G1280" s="9">
        <v>44423.0</v>
      </c>
      <c r="H1280" s="32">
        <f t="shared" si="1"/>
        <v>7</v>
      </c>
      <c r="I1280" s="33"/>
      <c r="J1280" s="33"/>
      <c r="K1280" s="33"/>
      <c r="L1280" s="33"/>
      <c r="M1280" s="33"/>
      <c r="N1280" s="33"/>
      <c r="O1280" s="10" t="s">
        <v>23</v>
      </c>
      <c r="P1280" s="33"/>
      <c r="Q1280" s="33"/>
      <c r="R1280" s="33"/>
      <c r="S1280" s="33"/>
      <c r="T1280" s="33"/>
      <c r="U1280" s="33"/>
      <c r="V1280" s="33"/>
      <c r="W1280" s="33"/>
    </row>
    <row r="1281">
      <c r="A1281" s="9">
        <v>44422.0</v>
      </c>
      <c r="B1281" s="10" t="s">
        <v>23</v>
      </c>
      <c r="C1281" s="16">
        <v>7.0E45</v>
      </c>
      <c r="D1281" s="10" t="s">
        <v>279</v>
      </c>
      <c r="E1281" s="35">
        <v>170.0</v>
      </c>
      <c r="F1281" s="10" t="s">
        <v>12</v>
      </c>
      <c r="G1281" s="9">
        <v>44423.0</v>
      </c>
      <c r="H1281" s="32">
        <f t="shared" si="1"/>
        <v>7</v>
      </c>
      <c r="I1281" s="33"/>
      <c r="J1281" s="33"/>
      <c r="K1281" s="33"/>
      <c r="L1281" s="33"/>
      <c r="M1281" s="33"/>
      <c r="N1281" s="33"/>
      <c r="O1281" s="10" t="s">
        <v>23</v>
      </c>
      <c r="P1281" s="33"/>
      <c r="Q1281" s="33"/>
      <c r="R1281" s="33"/>
      <c r="S1281" s="33"/>
      <c r="T1281" s="33"/>
      <c r="U1281" s="33"/>
      <c r="V1281" s="33"/>
      <c r="W1281" s="33"/>
    </row>
    <row r="1282">
      <c r="A1282" s="9">
        <v>44422.0</v>
      </c>
      <c r="B1282" s="10" t="s">
        <v>23</v>
      </c>
      <c r="C1282" s="10" t="s">
        <v>94</v>
      </c>
      <c r="D1282" s="10" t="s">
        <v>285</v>
      </c>
      <c r="E1282" s="35">
        <v>270.0</v>
      </c>
      <c r="F1282" s="10" t="s">
        <v>18</v>
      </c>
      <c r="G1282" s="9">
        <v>44423.0</v>
      </c>
      <c r="H1282" s="32">
        <f t="shared" si="1"/>
        <v>7</v>
      </c>
      <c r="I1282" s="33"/>
      <c r="J1282" s="33"/>
      <c r="K1282" s="33"/>
      <c r="L1282" s="33"/>
      <c r="M1282" s="33"/>
      <c r="N1282" s="33"/>
      <c r="O1282" s="10" t="s">
        <v>23</v>
      </c>
      <c r="P1282" s="33"/>
      <c r="Q1282" s="33"/>
      <c r="R1282" s="33"/>
      <c r="S1282" s="33"/>
      <c r="T1282" s="33"/>
      <c r="U1282" s="33"/>
      <c r="V1282" s="33"/>
      <c r="W1282" s="33"/>
    </row>
    <row r="1283">
      <c r="A1283" s="9">
        <v>44422.0</v>
      </c>
      <c r="B1283" s="10" t="s">
        <v>23</v>
      </c>
      <c r="C1283" s="10" t="s">
        <v>32</v>
      </c>
      <c r="D1283" s="10" t="s">
        <v>284</v>
      </c>
      <c r="E1283" s="35">
        <v>140.0</v>
      </c>
      <c r="F1283" s="10" t="s">
        <v>12</v>
      </c>
      <c r="G1283" s="9">
        <v>44423.0</v>
      </c>
      <c r="H1283" s="32">
        <f t="shared" si="1"/>
        <v>7</v>
      </c>
      <c r="I1283" s="33"/>
      <c r="J1283" s="33"/>
      <c r="K1283" s="33"/>
      <c r="L1283" s="33"/>
      <c r="M1283" s="33"/>
      <c r="N1283" s="33"/>
      <c r="O1283" s="10" t="s">
        <v>23</v>
      </c>
      <c r="P1283" s="33"/>
      <c r="Q1283" s="33"/>
      <c r="R1283" s="33"/>
      <c r="S1283" s="33"/>
      <c r="T1283" s="33"/>
      <c r="U1283" s="33"/>
      <c r="V1283" s="33"/>
      <c r="W1283" s="33"/>
    </row>
    <row r="1284">
      <c r="A1284" s="9">
        <v>44422.0</v>
      </c>
      <c r="B1284" s="10" t="s">
        <v>23</v>
      </c>
      <c r="C1284" s="10" t="s">
        <v>33</v>
      </c>
      <c r="D1284" s="10" t="s">
        <v>288</v>
      </c>
      <c r="E1284" s="35">
        <v>280.0</v>
      </c>
      <c r="F1284" s="10" t="s">
        <v>14</v>
      </c>
      <c r="G1284" s="9">
        <v>44423.0</v>
      </c>
      <c r="H1284" s="32">
        <f t="shared" si="1"/>
        <v>7</v>
      </c>
      <c r="I1284" s="33"/>
      <c r="J1284" s="33"/>
      <c r="K1284" s="33"/>
      <c r="L1284" s="33"/>
      <c r="M1284" s="33"/>
      <c r="N1284" s="33"/>
      <c r="O1284" s="10" t="s">
        <v>23</v>
      </c>
      <c r="P1284" s="33"/>
      <c r="Q1284" s="33"/>
      <c r="R1284" s="33"/>
      <c r="S1284" s="33"/>
      <c r="T1284" s="33"/>
      <c r="U1284" s="33"/>
      <c r="V1284" s="33"/>
      <c r="W1284" s="33"/>
    </row>
    <row r="1285">
      <c r="A1285" s="9">
        <v>44422.0</v>
      </c>
      <c r="B1285" s="10" t="s">
        <v>23</v>
      </c>
      <c r="C1285" s="10" t="s">
        <v>35</v>
      </c>
      <c r="D1285" s="10" t="s">
        <v>277</v>
      </c>
      <c r="E1285" s="35">
        <v>350.0</v>
      </c>
      <c r="F1285" s="10" t="s">
        <v>14</v>
      </c>
      <c r="G1285" s="9">
        <v>44423.0</v>
      </c>
      <c r="H1285" s="32">
        <f t="shared" si="1"/>
        <v>7</v>
      </c>
      <c r="I1285" s="33"/>
      <c r="J1285" s="33"/>
      <c r="K1285" s="33"/>
      <c r="L1285" s="33"/>
      <c r="M1285" s="33"/>
      <c r="N1285" s="33"/>
      <c r="O1285" s="10" t="s">
        <v>23</v>
      </c>
      <c r="P1285" s="33"/>
      <c r="Q1285" s="33"/>
      <c r="R1285" s="33"/>
      <c r="S1285" s="33"/>
      <c r="T1285" s="33"/>
      <c r="U1285" s="33"/>
      <c r="V1285" s="33"/>
      <c r="W1285" s="33"/>
    </row>
    <row r="1286">
      <c r="A1286" s="9">
        <v>44422.0</v>
      </c>
      <c r="B1286" s="10" t="s">
        <v>23</v>
      </c>
      <c r="C1286" s="10">
        <v>8240.0</v>
      </c>
      <c r="D1286" s="10" t="s">
        <v>288</v>
      </c>
      <c r="E1286" s="35">
        <v>280.0</v>
      </c>
      <c r="F1286" s="10" t="s">
        <v>14</v>
      </c>
      <c r="G1286" s="9">
        <v>44423.0</v>
      </c>
      <c r="H1286" s="32">
        <f t="shared" si="1"/>
        <v>7</v>
      </c>
      <c r="I1286" s="33"/>
      <c r="J1286" s="33"/>
      <c r="K1286" s="33"/>
      <c r="L1286" s="33"/>
      <c r="M1286" s="33"/>
      <c r="N1286" s="33"/>
      <c r="O1286" s="10" t="s">
        <v>23</v>
      </c>
      <c r="P1286" s="33"/>
      <c r="Q1286" s="33"/>
      <c r="R1286" s="33"/>
      <c r="S1286" s="33"/>
      <c r="T1286" s="33"/>
      <c r="U1286" s="33"/>
      <c r="V1286" s="33"/>
      <c r="W1286" s="33"/>
    </row>
    <row r="1287">
      <c r="A1287" s="9">
        <v>44422.0</v>
      </c>
      <c r="B1287" s="10" t="s">
        <v>23</v>
      </c>
      <c r="C1287" s="10">
        <v>1041.0</v>
      </c>
      <c r="D1287" s="10" t="s">
        <v>285</v>
      </c>
      <c r="E1287" s="35">
        <v>270.0</v>
      </c>
      <c r="F1287" s="10" t="s">
        <v>18</v>
      </c>
      <c r="G1287" s="9">
        <v>44423.0</v>
      </c>
      <c r="H1287" s="32">
        <f t="shared" si="1"/>
        <v>7</v>
      </c>
      <c r="I1287" s="33"/>
      <c r="J1287" s="33"/>
      <c r="K1287" s="33"/>
      <c r="L1287" s="33"/>
      <c r="M1287" s="33"/>
      <c r="N1287" s="33"/>
      <c r="O1287" s="10" t="s">
        <v>23</v>
      </c>
      <c r="P1287" s="33"/>
      <c r="Q1287" s="33"/>
      <c r="R1287" s="33"/>
      <c r="S1287" s="33"/>
      <c r="T1287" s="33"/>
      <c r="U1287" s="33"/>
      <c r="V1287" s="33"/>
      <c r="W1287" s="33"/>
    </row>
    <row r="1288">
      <c r="A1288" s="9">
        <v>44422.0</v>
      </c>
      <c r="B1288" s="10" t="s">
        <v>23</v>
      </c>
      <c r="C1288" s="10">
        <v>2841.0</v>
      </c>
      <c r="D1288" s="10" t="s">
        <v>286</v>
      </c>
      <c r="E1288" s="35">
        <v>130.0</v>
      </c>
      <c r="F1288" s="10" t="s">
        <v>31</v>
      </c>
      <c r="G1288" s="9">
        <v>44423.0</v>
      </c>
      <c r="H1288" s="32">
        <f t="shared" si="1"/>
        <v>7</v>
      </c>
      <c r="I1288" s="33"/>
      <c r="J1288" s="33"/>
      <c r="K1288" s="33"/>
      <c r="L1288" s="33"/>
      <c r="M1288" s="33"/>
      <c r="N1288" s="33"/>
      <c r="O1288" s="10" t="s">
        <v>23</v>
      </c>
      <c r="P1288" s="33"/>
      <c r="Q1288" s="33"/>
      <c r="R1288" s="33"/>
      <c r="S1288" s="33"/>
      <c r="T1288" s="33"/>
      <c r="U1288" s="33"/>
      <c r="V1288" s="33"/>
      <c r="W1288" s="33"/>
    </row>
    <row r="1289">
      <c r="A1289" s="9">
        <v>44422.0</v>
      </c>
      <c r="B1289" s="10" t="s">
        <v>23</v>
      </c>
      <c r="C1289" s="10" t="s">
        <v>37</v>
      </c>
      <c r="D1289" s="10" t="s">
        <v>286</v>
      </c>
      <c r="E1289" s="35">
        <v>130.0</v>
      </c>
      <c r="F1289" s="10" t="s">
        <v>31</v>
      </c>
      <c r="G1289" s="9">
        <v>44423.0</v>
      </c>
      <c r="H1289" s="32">
        <f t="shared" si="1"/>
        <v>7</v>
      </c>
      <c r="I1289" s="33"/>
      <c r="J1289" s="33"/>
      <c r="K1289" s="33"/>
      <c r="L1289" s="33"/>
      <c r="M1289" s="33"/>
      <c r="N1289" s="33"/>
      <c r="O1289" s="10" t="s">
        <v>23</v>
      </c>
      <c r="P1289" s="33"/>
      <c r="Q1289" s="33"/>
      <c r="R1289" s="33"/>
      <c r="S1289" s="33"/>
      <c r="T1289" s="33"/>
      <c r="U1289" s="33"/>
      <c r="V1289" s="33"/>
      <c r="W1289" s="33"/>
    </row>
    <row r="1290">
      <c r="A1290" s="9">
        <v>44422.0</v>
      </c>
      <c r="B1290" s="10" t="s">
        <v>23</v>
      </c>
      <c r="C1290" s="10" t="s">
        <v>164</v>
      </c>
      <c r="D1290" s="10" t="s">
        <v>284</v>
      </c>
      <c r="E1290" s="35">
        <v>140.0</v>
      </c>
      <c r="F1290" s="10" t="s">
        <v>12</v>
      </c>
      <c r="G1290" s="9">
        <v>44423.0</v>
      </c>
      <c r="H1290" s="32">
        <f t="shared" si="1"/>
        <v>7</v>
      </c>
      <c r="I1290" s="33"/>
      <c r="J1290" s="33"/>
      <c r="K1290" s="33"/>
      <c r="L1290" s="33"/>
      <c r="M1290" s="33"/>
      <c r="N1290" s="33"/>
      <c r="O1290" s="10" t="s">
        <v>23</v>
      </c>
      <c r="P1290" s="33"/>
      <c r="Q1290" s="33"/>
      <c r="R1290" s="33"/>
      <c r="S1290" s="33"/>
      <c r="T1290" s="33"/>
      <c r="U1290" s="33"/>
      <c r="V1290" s="33"/>
      <c r="W1290" s="33"/>
    </row>
    <row r="1291">
      <c r="A1291" s="9">
        <v>44422.0</v>
      </c>
      <c r="B1291" s="10" t="s">
        <v>23</v>
      </c>
      <c r="C1291" s="10" t="s">
        <v>326</v>
      </c>
      <c r="D1291" s="10" t="s">
        <v>284</v>
      </c>
      <c r="E1291" s="35">
        <v>140.0</v>
      </c>
      <c r="F1291" s="10" t="s">
        <v>12</v>
      </c>
      <c r="G1291" s="9">
        <v>44423.0</v>
      </c>
      <c r="H1291" s="32">
        <f t="shared" si="1"/>
        <v>7</v>
      </c>
      <c r="I1291" s="33"/>
      <c r="J1291" s="33"/>
      <c r="K1291" s="33"/>
      <c r="L1291" s="33"/>
      <c r="M1291" s="33"/>
      <c r="N1291" s="33"/>
      <c r="O1291" s="10" t="s">
        <v>23</v>
      </c>
      <c r="P1291" s="33"/>
      <c r="Q1291" s="33"/>
      <c r="R1291" s="33"/>
      <c r="S1291" s="33"/>
      <c r="T1291" s="33"/>
      <c r="U1291" s="33"/>
      <c r="V1291" s="33"/>
      <c r="W1291" s="33"/>
    </row>
    <row r="1292">
      <c r="A1292" s="9">
        <v>44422.0</v>
      </c>
      <c r="B1292" s="10" t="s">
        <v>23</v>
      </c>
      <c r="C1292" s="10" t="s">
        <v>327</v>
      </c>
      <c r="D1292" s="10" t="s">
        <v>278</v>
      </c>
      <c r="E1292" s="35">
        <v>130.0</v>
      </c>
      <c r="F1292" s="10" t="s">
        <v>21</v>
      </c>
      <c r="G1292" s="9">
        <v>44423.0</v>
      </c>
      <c r="H1292" s="32">
        <f t="shared" si="1"/>
        <v>7</v>
      </c>
      <c r="I1292" s="33"/>
      <c r="J1292" s="33"/>
      <c r="K1292" s="33"/>
      <c r="L1292" s="33"/>
      <c r="M1292" s="33"/>
      <c r="N1292" s="33"/>
      <c r="O1292" s="10" t="s">
        <v>23</v>
      </c>
      <c r="P1292" s="33"/>
      <c r="Q1292" s="33"/>
      <c r="R1292" s="33"/>
      <c r="S1292" s="33"/>
      <c r="T1292" s="33"/>
      <c r="U1292" s="33"/>
      <c r="V1292" s="33"/>
      <c r="W1292" s="33"/>
    </row>
    <row r="1293">
      <c r="A1293" s="9">
        <v>44422.0</v>
      </c>
      <c r="B1293" s="10" t="s">
        <v>23</v>
      </c>
      <c r="C1293" s="10" t="s">
        <v>327</v>
      </c>
      <c r="D1293" s="10" t="s">
        <v>284</v>
      </c>
      <c r="E1293" s="35">
        <v>140.0</v>
      </c>
      <c r="F1293" s="10" t="s">
        <v>12</v>
      </c>
      <c r="G1293" s="9">
        <v>44423.0</v>
      </c>
      <c r="H1293" s="32">
        <f t="shared" si="1"/>
        <v>7</v>
      </c>
      <c r="I1293" s="33"/>
      <c r="J1293" s="33"/>
      <c r="K1293" s="33"/>
      <c r="L1293" s="33"/>
      <c r="M1293" s="33"/>
      <c r="N1293" s="33"/>
      <c r="O1293" s="10" t="s">
        <v>23</v>
      </c>
      <c r="P1293" s="33"/>
      <c r="Q1293" s="33"/>
      <c r="R1293" s="33"/>
      <c r="S1293" s="33"/>
      <c r="T1293" s="33"/>
      <c r="U1293" s="33"/>
      <c r="V1293" s="33"/>
      <c r="W1293" s="33"/>
    </row>
    <row r="1294">
      <c r="A1294" s="9">
        <v>44422.0</v>
      </c>
      <c r="B1294" s="10" t="s">
        <v>23</v>
      </c>
      <c r="C1294" s="10" t="s">
        <v>345</v>
      </c>
      <c r="D1294" s="10" t="s">
        <v>282</v>
      </c>
      <c r="E1294" s="35">
        <v>200.0</v>
      </c>
      <c r="F1294" s="10" t="s">
        <v>14</v>
      </c>
      <c r="G1294" s="9">
        <v>44423.0</v>
      </c>
      <c r="H1294" s="32">
        <f t="shared" si="1"/>
        <v>7</v>
      </c>
      <c r="I1294" s="33"/>
      <c r="J1294" s="33"/>
      <c r="K1294" s="33"/>
      <c r="L1294" s="33"/>
      <c r="M1294" s="33"/>
      <c r="N1294" s="33"/>
      <c r="O1294" s="10" t="s">
        <v>23</v>
      </c>
      <c r="P1294" s="33"/>
      <c r="Q1294" s="33"/>
      <c r="R1294" s="33"/>
      <c r="S1294" s="33"/>
      <c r="T1294" s="33"/>
      <c r="U1294" s="33"/>
      <c r="V1294" s="33"/>
      <c r="W1294" s="33"/>
    </row>
    <row r="1295">
      <c r="A1295" s="9">
        <v>44422.0</v>
      </c>
      <c r="B1295" s="10" t="s">
        <v>23</v>
      </c>
      <c r="C1295" s="10" t="s">
        <v>202</v>
      </c>
      <c r="D1295" s="10" t="s">
        <v>286</v>
      </c>
      <c r="E1295" s="35">
        <v>130.0</v>
      </c>
      <c r="F1295" s="10" t="s">
        <v>31</v>
      </c>
      <c r="G1295" s="9">
        <v>44423.0</v>
      </c>
      <c r="H1295" s="32">
        <f t="shared" si="1"/>
        <v>7</v>
      </c>
      <c r="I1295" s="33"/>
      <c r="J1295" s="33"/>
      <c r="K1295" s="33"/>
      <c r="L1295" s="33"/>
      <c r="M1295" s="33"/>
      <c r="N1295" s="33"/>
      <c r="O1295" s="10" t="s">
        <v>23</v>
      </c>
      <c r="P1295" s="33"/>
      <c r="Q1295" s="33"/>
      <c r="R1295" s="33"/>
      <c r="S1295" s="33"/>
      <c r="T1295" s="33"/>
      <c r="U1295" s="33"/>
      <c r="V1295" s="33"/>
      <c r="W1295" s="33"/>
    </row>
    <row r="1296">
      <c r="A1296" s="9">
        <v>44422.0</v>
      </c>
      <c r="B1296" s="10" t="s">
        <v>23</v>
      </c>
      <c r="C1296" s="10" t="s">
        <v>39</v>
      </c>
      <c r="D1296" s="10" t="s">
        <v>304</v>
      </c>
      <c r="E1296" s="35">
        <v>190.0</v>
      </c>
      <c r="F1296" s="10" t="s">
        <v>160</v>
      </c>
      <c r="G1296" s="9">
        <v>44423.0</v>
      </c>
      <c r="H1296" s="32">
        <f t="shared" si="1"/>
        <v>7</v>
      </c>
      <c r="I1296" s="33"/>
      <c r="J1296" s="33"/>
      <c r="K1296" s="33"/>
      <c r="L1296" s="33"/>
      <c r="M1296" s="33"/>
      <c r="N1296" s="33"/>
      <c r="O1296" s="10" t="s">
        <v>23</v>
      </c>
      <c r="P1296" s="33"/>
      <c r="Q1296" s="33"/>
      <c r="R1296" s="33"/>
      <c r="S1296" s="33"/>
      <c r="T1296" s="33"/>
      <c r="U1296" s="33"/>
      <c r="V1296" s="33"/>
      <c r="W1296" s="33"/>
    </row>
    <row r="1297">
      <c r="A1297" s="9">
        <v>44422.0</v>
      </c>
      <c r="B1297" s="10" t="s">
        <v>23</v>
      </c>
      <c r="C1297" s="10" t="s">
        <v>236</v>
      </c>
      <c r="D1297" s="10" t="s">
        <v>280</v>
      </c>
      <c r="E1297" s="35">
        <v>280.0</v>
      </c>
      <c r="F1297" s="10" t="s">
        <v>18</v>
      </c>
      <c r="G1297" s="9">
        <v>44423.0</v>
      </c>
      <c r="H1297" s="32">
        <f t="shared" si="1"/>
        <v>7</v>
      </c>
      <c r="I1297" s="33"/>
      <c r="J1297" s="33"/>
      <c r="K1297" s="33"/>
      <c r="L1297" s="33"/>
      <c r="M1297" s="33"/>
      <c r="N1297" s="33"/>
      <c r="O1297" s="10" t="s">
        <v>23</v>
      </c>
      <c r="P1297" s="33"/>
      <c r="Q1297" s="33"/>
      <c r="R1297" s="33"/>
      <c r="S1297" s="33"/>
      <c r="T1297" s="33"/>
      <c r="U1297" s="33"/>
      <c r="V1297" s="33"/>
      <c r="W1297" s="33"/>
    </row>
    <row r="1298">
      <c r="A1298" s="9">
        <v>44422.0</v>
      </c>
      <c r="B1298" s="10" t="s">
        <v>23</v>
      </c>
      <c r="C1298" s="10" t="s">
        <v>96</v>
      </c>
      <c r="D1298" s="10" t="s">
        <v>278</v>
      </c>
      <c r="E1298" s="35">
        <v>130.0</v>
      </c>
      <c r="F1298" s="10" t="s">
        <v>21</v>
      </c>
      <c r="G1298" s="9">
        <v>44423.0</v>
      </c>
      <c r="H1298" s="32">
        <f t="shared" si="1"/>
        <v>7</v>
      </c>
      <c r="I1298" s="33"/>
      <c r="J1298" s="33"/>
      <c r="K1298" s="33"/>
      <c r="L1298" s="33"/>
      <c r="M1298" s="33"/>
      <c r="N1298" s="33"/>
      <c r="O1298" s="10" t="s">
        <v>23</v>
      </c>
      <c r="P1298" s="33"/>
      <c r="Q1298" s="33"/>
      <c r="R1298" s="33"/>
      <c r="S1298" s="33"/>
      <c r="T1298" s="33"/>
      <c r="U1298" s="33"/>
      <c r="V1298" s="33"/>
      <c r="W1298" s="33"/>
    </row>
    <row r="1299">
      <c r="A1299" s="9">
        <v>44422.0</v>
      </c>
      <c r="B1299" s="10" t="s">
        <v>254</v>
      </c>
      <c r="C1299" s="10" t="s">
        <v>255</v>
      </c>
      <c r="D1299" s="10" t="s">
        <v>278</v>
      </c>
      <c r="E1299" s="35">
        <v>130.0</v>
      </c>
      <c r="F1299" s="10" t="s">
        <v>21</v>
      </c>
      <c r="G1299" s="9">
        <v>44423.0</v>
      </c>
      <c r="H1299" s="32">
        <f t="shared" si="1"/>
        <v>7</v>
      </c>
      <c r="I1299" s="33"/>
      <c r="J1299" s="33"/>
      <c r="K1299" s="33"/>
      <c r="L1299" s="33"/>
      <c r="M1299" s="33"/>
      <c r="N1299" s="33"/>
      <c r="O1299" s="10" t="s">
        <v>254</v>
      </c>
      <c r="P1299" s="33"/>
      <c r="Q1299" s="33"/>
      <c r="R1299" s="33"/>
      <c r="S1299" s="33"/>
      <c r="T1299" s="33"/>
      <c r="U1299" s="33"/>
      <c r="V1299" s="33"/>
      <c r="W1299" s="33"/>
    </row>
    <row r="1300">
      <c r="A1300" s="9">
        <v>44422.0</v>
      </c>
      <c r="B1300" s="10" t="s">
        <v>254</v>
      </c>
      <c r="C1300" s="10" t="s">
        <v>328</v>
      </c>
      <c r="D1300" s="10" t="s">
        <v>277</v>
      </c>
      <c r="E1300" s="35">
        <v>350.0</v>
      </c>
      <c r="F1300" s="10" t="s">
        <v>14</v>
      </c>
      <c r="G1300" s="9">
        <v>44423.0</v>
      </c>
      <c r="H1300" s="32">
        <f t="shared" si="1"/>
        <v>7</v>
      </c>
      <c r="I1300" s="33"/>
      <c r="J1300" s="33"/>
      <c r="K1300" s="33"/>
      <c r="L1300" s="33"/>
      <c r="M1300" s="33"/>
      <c r="N1300" s="33"/>
      <c r="O1300" s="10" t="s">
        <v>254</v>
      </c>
      <c r="P1300" s="33"/>
      <c r="Q1300" s="33"/>
      <c r="R1300" s="33"/>
      <c r="S1300" s="33"/>
      <c r="T1300" s="33"/>
      <c r="U1300" s="33"/>
      <c r="V1300" s="33"/>
      <c r="W1300" s="33"/>
    </row>
    <row r="1301">
      <c r="A1301" s="9">
        <v>44422.0</v>
      </c>
      <c r="B1301" s="10" t="s">
        <v>254</v>
      </c>
      <c r="C1301" s="10" t="s">
        <v>346</v>
      </c>
      <c r="D1301" s="10" t="s">
        <v>285</v>
      </c>
      <c r="E1301" s="35">
        <v>270.0</v>
      </c>
      <c r="F1301" s="10" t="s">
        <v>18</v>
      </c>
      <c r="G1301" s="9">
        <v>44423.0</v>
      </c>
      <c r="H1301" s="32">
        <f t="shared" si="1"/>
        <v>7</v>
      </c>
      <c r="I1301" s="33"/>
      <c r="J1301" s="33"/>
      <c r="K1301" s="33"/>
      <c r="L1301" s="33"/>
      <c r="M1301" s="33"/>
      <c r="N1301" s="33"/>
      <c r="O1301" s="10" t="s">
        <v>254</v>
      </c>
      <c r="P1301" s="33"/>
      <c r="Q1301" s="33"/>
      <c r="R1301" s="33"/>
      <c r="S1301" s="33"/>
      <c r="T1301" s="33"/>
      <c r="U1301" s="33"/>
      <c r="V1301" s="33"/>
      <c r="W1301" s="33"/>
    </row>
    <row r="1302">
      <c r="A1302" s="9">
        <v>44422.0</v>
      </c>
      <c r="B1302" s="10" t="s">
        <v>254</v>
      </c>
      <c r="C1302" s="10" t="s">
        <v>133</v>
      </c>
      <c r="D1302" s="10" t="s">
        <v>292</v>
      </c>
      <c r="E1302" s="35">
        <v>60.0</v>
      </c>
      <c r="F1302" s="10" t="s">
        <v>31</v>
      </c>
      <c r="G1302" s="9">
        <v>44423.0</v>
      </c>
      <c r="H1302" s="32">
        <f t="shared" si="1"/>
        <v>7</v>
      </c>
      <c r="I1302" s="33"/>
      <c r="J1302" s="33"/>
      <c r="K1302" s="33"/>
      <c r="L1302" s="33"/>
      <c r="M1302" s="33"/>
      <c r="N1302" s="33"/>
      <c r="O1302" s="10" t="s">
        <v>254</v>
      </c>
      <c r="P1302" s="33"/>
      <c r="Q1302" s="33"/>
      <c r="R1302" s="33"/>
      <c r="S1302" s="33"/>
      <c r="T1302" s="33"/>
      <c r="U1302" s="33"/>
      <c r="V1302" s="33"/>
      <c r="W1302" s="33"/>
    </row>
    <row r="1303">
      <c r="A1303" s="9">
        <v>44422.0</v>
      </c>
      <c r="B1303" s="10" t="s">
        <v>254</v>
      </c>
      <c r="C1303" s="10" t="s">
        <v>347</v>
      </c>
      <c r="D1303" s="10" t="s">
        <v>277</v>
      </c>
      <c r="E1303" s="35">
        <v>350.0</v>
      </c>
      <c r="F1303" s="10" t="s">
        <v>14</v>
      </c>
      <c r="G1303" s="9">
        <v>44423.0</v>
      </c>
      <c r="H1303" s="32">
        <f t="shared" si="1"/>
        <v>7</v>
      </c>
      <c r="I1303" s="33"/>
      <c r="J1303" s="33"/>
      <c r="K1303" s="33"/>
      <c r="L1303" s="33"/>
      <c r="M1303" s="33"/>
      <c r="N1303" s="33"/>
      <c r="O1303" s="10" t="s">
        <v>254</v>
      </c>
      <c r="P1303" s="33"/>
      <c r="Q1303" s="33"/>
      <c r="R1303" s="33"/>
      <c r="S1303" s="33"/>
      <c r="T1303" s="33"/>
      <c r="U1303" s="33"/>
      <c r="V1303" s="33"/>
      <c r="W1303" s="33"/>
    </row>
    <row r="1304">
      <c r="A1304" s="9">
        <v>44422.0</v>
      </c>
      <c r="B1304" s="10" t="s">
        <v>254</v>
      </c>
      <c r="C1304" s="10" t="s">
        <v>106</v>
      </c>
      <c r="D1304" s="10" t="s">
        <v>277</v>
      </c>
      <c r="E1304" s="35">
        <v>350.0</v>
      </c>
      <c r="F1304" s="10" t="s">
        <v>14</v>
      </c>
      <c r="G1304" s="9">
        <v>44423.0</v>
      </c>
      <c r="H1304" s="32">
        <f t="shared" si="1"/>
        <v>7</v>
      </c>
      <c r="I1304" s="33"/>
      <c r="J1304" s="33"/>
      <c r="K1304" s="33"/>
      <c r="L1304" s="33"/>
      <c r="M1304" s="33"/>
      <c r="N1304" s="33"/>
      <c r="O1304" s="10" t="s">
        <v>254</v>
      </c>
      <c r="P1304" s="33"/>
      <c r="Q1304" s="33"/>
      <c r="R1304" s="33"/>
      <c r="S1304" s="33"/>
      <c r="T1304" s="33"/>
      <c r="U1304" s="33"/>
      <c r="V1304" s="33"/>
      <c r="W1304" s="33"/>
    </row>
    <row r="1305">
      <c r="A1305" s="9">
        <v>44422.0</v>
      </c>
      <c r="B1305" s="10" t="s">
        <v>254</v>
      </c>
      <c r="C1305" s="10" t="s">
        <v>106</v>
      </c>
      <c r="D1305" s="10" t="s">
        <v>282</v>
      </c>
      <c r="E1305" s="35">
        <v>200.0</v>
      </c>
      <c r="F1305" s="10" t="s">
        <v>14</v>
      </c>
      <c r="G1305" s="9">
        <v>44423.0</v>
      </c>
      <c r="H1305" s="32">
        <f t="shared" si="1"/>
        <v>7</v>
      </c>
      <c r="I1305" s="33"/>
      <c r="J1305" s="33"/>
      <c r="K1305" s="33"/>
      <c r="L1305" s="33"/>
      <c r="M1305" s="33"/>
      <c r="N1305" s="33"/>
      <c r="O1305" s="10" t="s">
        <v>254</v>
      </c>
      <c r="P1305" s="33"/>
      <c r="Q1305" s="33"/>
      <c r="R1305" s="33"/>
      <c r="S1305" s="33"/>
      <c r="T1305" s="33"/>
      <c r="U1305" s="33"/>
      <c r="V1305" s="33"/>
      <c r="W1305" s="33"/>
    </row>
    <row r="1306">
      <c r="A1306" s="9">
        <v>44422.0</v>
      </c>
      <c r="B1306" s="10" t="s">
        <v>254</v>
      </c>
      <c r="C1306" s="10">
        <v>6740.0</v>
      </c>
      <c r="D1306" s="10" t="s">
        <v>284</v>
      </c>
      <c r="E1306" s="35">
        <v>140.0</v>
      </c>
      <c r="F1306" s="10" t="s">
        <v>12</v>
      </c>
      <c r="G1306" s="9">
        <v>44423.0</v>
      </c>
      <c r="H1306" s="32">
        <f t="shared" si="1"/>
        <v>7</v>
      </c>
      <c r="I1306" s="33"/>
      <c r="J1306" s="33"/>
      <c r="K1306" s="33"/>
      <c r="L1306" s="33"/>
      <c r="M1306" s="33"/>
      <c r="N1306" s="33"/>
      <c r="O1306" s="10" t="s">
        <v>254</v>
      </c>
      <c r="P1306" s="33"/>
      <c r="Q1306" s="33"/>
      <c r="R1306" s="33"/>
      <c r="S1306" s="33"/>
      <c r="T1306" s="33"/>
      <c r="U1306" s="33"/>
      <c r="V1306" s="33"/>
      <c r="W1306" s="33"/>
    </row>
    <row r="1307">
      <c r="A1307" s="9">
        <v>44422.0</v>
      </c>
      <c r="B1307" s="10" t="s">
        <v>254</v>
      </c>
      <c r="C1307" s="10" t="s">
        <v>348</v>
      </c>
      <c r="D1307" s="10" t="s">
        <v>277</v>
      </c>
      <c r="E1307" s="35">
        <v>350.0</v>
      </c>
      <c r="F1307" s="10" t="s">
        <v>14</v>
      </c>
      <c r="G1307" s="9">
        <v>44423.0</v>
      </c>
      <c r="H1307" s="32">
        <f t="shared" si="1"/>
        <v>7</v>
      </c>
      <c r="I1307" s="33"/>
      <c r="J1307" s="33"/>
      <c r="K1307" s="33"/>
      <c r="L1307" s="33"/>
      <c r="M1307" s="33"/>
      <c r="N1307" s="33"/>
      <c r="O1307" s="10" t="s">
        <v>254</v>
      </c>
      <c r="P1307" s="33"/>
      <c r="Q1307" s="33"/>
      <c r="R1307" s="33"/>
      <c r="S1307" s="33"/>
      <c r="T1307" s="33"/>
      <c r="U1307" s="33"/>
      <c r="V1307" s="33"/>
      <c r="W1307" s="33"/>
    </row>
    <row r="1308">
      <c r="A1308" s="9">
        <v>44422.0</v>
      </c>
      <c r="B1308" s="10" t="s">
        <v>254</v>
      </c>
      <c r="C1308" s="10">
        <v>5548.0</v>
      </c>
      <c r="D1308" s="10" t="s">
        <v>277</v>
      </c>
      <c r="E1308" s="35">
        <v>350.0</v>
      </c>
      <c r="F1308" s="10" t="s">
        <v>14</v>
      </c>
      <c r="G1308" s="9">
        <v>44423.0</v>
      </c>
      <c r="H1308" s="32">
        <f t="shared" si="1"/>
        <v>7</v>
      </c>
      <c r="I1308" s="33"/>
      <c r="J1308" s="33"/>
      <c r="K1308" s="33"/>
      <c r="L1308" s="33"/>
      <c r="M1308" s="33"/>
      <c r="N1308" s="33"/>
      <c r="O1308" s="10" t="s">
        <v>254</v>
      </c>
      <c r="P1308" s="33"/>
      <c r="Q1308" s="33"/>
      <c r="R1308" s="33"/>
      <c r="S1308" s="33"/>
      <c r="T1308" s="33"/>
      <c r="U1308" s="33"/>
      <c r="V1308" s="33"/>
      <c r="W1308" s="33"/>
    </row>
    <row r="1309">
      <c r="A1309" s="9">
        <v>44422.0</v>
      </c>
      <c r="B1309" s="10" t="s">
        <v>254</v>
      </c>
      <c r="C1309" s="10">
        <v>7042.0</v>
      </c>
      <c r="D1309" s="10" t="s">
        <v>287</v>
      </c>
      <c r="E1309" s="35">
        <v>110.0</v>
      </c>
      <c r="F1309" s="10" t="s">
        <v>31</v>
      </c>
      <c r="G1309" s="9">
        <v>44423.0</v>
      </c>
      <c r="H1309" s="32">
        <f t="shared" si="1"/>
        <v>7</v>
      </c>
      <c r="I1309" s="33"/>
      <c r="J1309" s="33"/>
      <c r="K1309" s="33"/>
      <c r="L1309" s="33"/>
      <c r="M1309" s="33"/>
      <c r="N1309" s="33"/>
      <c r="O1309" s="10" t="s">
        <v>254</v>
      </c>
      <c r="P1309" s="33"/>
      <c r="Q1309" s="33"/>
      <c r="R1309" s="33"/>
      <c r="S1309" s="33"/>
      <c r="T1309" s="33"/>
      <c r="U1309" s="33"/>
      <c r="V1309" s="33"/>
      <c r="W1309" s="33"/>
    </row>
    <row r="1310">
      <c r="A1310" s="9">
        <v>44422.0</v>
      </c>
      <c r="B1310" s="10" t="s">
        <v>254</v>
      </c>
      <c r="C1310" s="10" t="s">
        <v>296</v>
      </c>
      <c r="D1310" s="10" t="s">
        <v>278</v>
      </c>
      <c r="E1310" s="35">
        <v>130.0</v>
      </c>
      <c r="F1310" s="10" t="s">
        <v>21</v>
      </c>
      <c r="G1310" s="9">
        <v>44423.0</v>
      </c>
      <c r="H1310" s="32">
        <f t="shared" si="1"/>
        <v>7</v>
      </c>
      <c r="I1310" s="33"/>
      <c r="J1310" s="33"/>
      <c r="K1310" s="33"/>
      <c r="L1310" s="33"/>
      <c r="M1310" s="33"/>
      <c r="N1310" s="33"/>
      <c r="O1310" s="10" t="s">
        <v>254</v>
      </c>
      <c r="P1310" s="33"/>
      <c r="Q1310" s="33"/>
      <c r="R1310" s="33"/>
      <c r="S1310" s="33"/>
      <c r="T1310" s="33"/>
      <c r="U1310" s="33"/>
      <c r="V1310" s="33"/>
      <c r="W1310" s="33"/>
    </row>
    <row r="1311">
      <c r="A1311" s="9">
        <v>44422.0</v>
      </c>
      <c r="B1311" s="10" t="s">
        <v>254</v>
      </c>
      <c r="C1311" s="10" t="s">
        <v>349</v>
      </c>
      <c r="D1311" s="10" t="s">
        <v>280</v>
      </c>
      <c r="E1311" s="35">
        <v>280.0</v>
      </c>
      <c r="F1311" s="10" t="s">
        <v>18</v>
      </c>
      <c r="G1311" s="9">
        <v>44423.0</v>
      </c>
      <c r="H1311" s="32">
        <f t="shared" si="1"/>
        <v>7</v>
      </c>
      <c r="I1311" s="33"/>
      <c r="J1311" s="33"/>
      <c r="K1311" s="33"/>
      <c r="L1311" s="33"/>
      <c r="M1311" s="33"/>
      <c r="N1311" s="33"/>
      <c r="O1311" s="10" t="s">
        <v>254</v>
      </c>
      <c r="P1311" s="33"/>
      <c r="Q1311" s="33"/>
      <c r="R1311" s="33"/>
      <c r="S1311" s="33"/>
      <c r="T1311" s="33"/>
      <c r="U1311" s="33"/>
      <c r="V1311" s="33"/>
      <c r="W1311" s="33"/>
    </row>
    <row r="1312">
      <c r="A1312" s="9">
        <v>44422.0</v>
      </c>
      <c r="B1312" s="10" t="s">
        <v>254</v>
      </c>
      <c r="C1312" s="10" t="s">
        <v>350</v>
      </c>
      <c r="D1312" s="10" t="s">
        <v>287</v>
      </c>
      <c r="E1312" s="35">
        <v>110.0</v>
      </c>
      <c r="F1312" s="10" t="s">
        <v>31</v>
      </c>
      <c r="G1312" s="9">
        <v>44423.0</v>
      </c>
      <c r="H1312" s="32">
        <f t="shared" si="1"/>
        <v>7</v>
      </c>
      <c r="I1312" s="33"/>
      <c r="J1312" s="33"/>
      <c r="K1312" s="33"/>
      <c r="L1312" s="33"/>
      <c r="M1312" s="33"/>
      <c r="N1312" s="33"/>
      <c r="O1312" s="10" t="s">
        <v>254</v>
      </c>
      <c r="P1312" s="33"/>
      <c r="Q1312" s="33"/>
      <c r="R1312" s="33"/>
      <c r="S1312" s="33"/>
      <c r="T1312" s="33"/>
      <c r="U1312" s="33"/>
      <c r="V1312" s="33"/>
      <c r="W1312" s="33"/>
    </row>
    <row r="1313">
      <c r="A1313" s="9">
        <v>44422.0</v>
      </c>
      <c r="B1313" s="10" t="s">
        <v>254</v>
      </c>
      <c r="C1313" s="10" t="s">
        <v>260</v>
      </c>
      <c r="D1313" s="10" t="s">
        <v>284</v>
      </c>
      <c r="E1313" s="35">
        <v>140.0</v>
      </c>
      <c r="F1313" s="10" t="s">
        <v>12</v>
      </c>
      <c r="G1313" s="9">
        <v>44423.0</v>
      </c>
      <c r="H1313" s="32">
        <f t="shared" si="1"/>
        <v>7</v>
      </c>
      <c r="I1313" s="33"/>
      <c r="J1313" s="33"/>
      <c r="K1313" s="33"/>
      <c r="L1313" s="33"/>
      <c r="M1313" s="33"/>
      <c r="N1313" s="33"/>
      <c r="O1313" s="10" t="s">
        <v>254</v>
      </c>
      <c r="P1313" s="33"/>
      <c r="Q1313" s="33"/>
      <c r="R1313" s="33"/>
      <c r="S1313" s="33"/>
      <c r="T1313" s="33"/>
      <c r="U1313" s="33"/>
      <c r="V1313" s="33"/>
      <c r="W1313" s="33"/>
    </row>
    <row r="1314">
      <c r="A1314" s="9">
        <v>44422.0</v>
      </c>
      <c r="B1314" s="10" t="s">
        <v>254</v>
      </c>
      <c r="C1314" s="10" t="s">
        <v>351</v>
      </c>
      <c r="D1314" s="10" t="s">
        <v>277</v>
      </c>
      <c r="E1314" s="35">
        <v>350.0</v>
      </c>
      <c r="F1314" s="10" t="s">
        <v>14</v>
      </c>
      <c r="G1314" s="9">
        <v>44423.0</v>
      </c>
      <c r="H1314" s="32">
        <f t="shared" si="1"/>
        <v>7</v>
      </c>
      <c r="I1314" s="33"/>
      <c r="J1314" s="33"/>
      <c r="K1314" s="33"/>
      <c r="L1314" s="33"/>
      <c r="M1314" s="33"/>
      <c r="N1314" s="33"/>
      <c r="O1314" s="10" t="s">
        <v>254</v>
      </c>
      <c r="P1314" s="33"/>
      <c r="Q1314" s="33"/>
      <c r="R1314" s="33"/>
      <c r="S1314" s="33"/>
      <c r="T1314" s="33"/>
      <c r="U1314" s="33"/>
      <c r="V1314" s="33"/>
      <c r="W1314" s="33"/>
    </row>
    <row r="1315">
      <c r="A1315" s="9">
        <v>44422.0</v>
      </c>
      <c r="B1315" s="10" t="s">
        <v>254</v>
      </c>
      <c r="C1315" s="10" t="s">
        <v>351</v>
      </c>
      <c r="D1315" s="10" t="s">
        <v>280</v>
      </c>
      <c r="E1315" s="35">
        <v>280.0</v>
      </c>
      <c r="F1315" s="10" t="s">
        <v>18</v>
      </c>
      <c r="G1315" s="9">
        <v>44423.0</v>
      </c>
      <c r="H1315" s="32">
        <f t="shared" si="1"/>
        <v>7</v>
      </c>
      <c r="I1315" s="33"/>
      <c r="J1315" s="33"/>
      <c r="K1315" s="33"/>
      <c r="L1315" s="33"/>
      <c r="M1315" s="33"/>
      <c r="N1315" s="33"/>
      <c r="O1315" s="10" t="s">
        <v>254</v>
      </c>
      <c r="P1315" s="33"/>
      <c r="Q1315" s="33"/>
      <c r="R1315" s="33"/>
      <c r="S1315" s="33"/>
      <c r="T1315" s="33"/>
      <c r="U1315" s="33"/>
      <c r="V1315" s="33"/>
      <c r="W1315" s="33"/>
    </row>
    <row r="1316">
      <c r="A1316" s="9">
        <v>44422.0</v>
      </c>
      <c r="B1316" s="10" t="s">
        <v>254</v>
      </c>
      <c r="C1316" s="10" t="s">
        <v>351</v>
      </c>
      <c r="D1316" s="10" t="s">
        <v>287</v>
      </c>
      <c r="E1316" s="35">
        <v>110.0</v>
      </c>
      <c r="F1316" s="10" t="s">
        <v>31</v>
      </c>
      <c r="G1316" s="9">
        <v>44423.0</v>
      </c>
      <c r="H1316" s="32">
        <f t="shared" si="1"/>
        <v>7</v>
      </c>
      <c r="I1316" s="33"/>
      <c r="J1316" s="33"/>
      <c r="K1316" s="33"/>
      <c r="L1316" s="33"/>
      <c r="M1316" s="33"/>
      <c r="N1316" s="33"/>
      <c r="O1316" s="10" t="s">
        <v>254</v>
      </c>
      <c r="P1316" s="33"/>
      <c r="Q1316" s="33"/>
      <c r="R1316" s="33"/>
      <c r="S1316" s="33"/>
      <c r="T1316" s="33"/>
      <c r="U1316" s="33"/>
      <c r="V1316" s="33"/>
      <c r="W1316" s="33"/>
    </row>
    <row r="1317">
      <c r="A1317" s="9">
        <v>44422.0</v>
      </c>
      <c r="B1317" s="10" t="s">
        <v>254</v>
      </c>
      <c r="C1317" s="10" t="s">
        <v>271</v>
      </c>
      <c r="D1317" s="10" t="s">
        <v>288</v>
      </c>
      <c r="E1317" s="35">
        <v>280.0</v>
      </c>
      <c r="F1317" s="10" t="s">
        <v>14</v>
      </c>
      <c r="G1317" s="9">
        <v>44423.0</v>
      </c>
      <c r="H1317" s="32">
        <f t="shared" si="1"/>
        <v>7</v>
      </c>
      <c r="I1317" s="33"/>
      <c r="J1317" s="33"/>
      <c r="K1317" s="33"/>
      <c r="L1317" s="33"/>
      <c r="M1317" s="33"/>
      <c r="N1317" s="33"/>
      <c r="O1317" s="10" t="s">
        <v>254</v>
      </c>
      <c r="P1317" s="33"/>
      <c r="Q1317" s="33"/>
      <c r="R1317" s="33"/>
      <c r="S1317" s="33"/>
      <c r="T1317" s="33"/>
      <c r="U1317" s="33"/>
      <c r="V1317" s="33"/>
      <c r="W1317" s="33"/>
    </row>
    <row r="1318">
      <c r="A1318" s="9">
        <v>44422.0</v>
      </c>
      <c r="B1318" s="10" t="s">
        <v>254</v>
      </c>
      <c r="C1318" s="10" t="s">
        <v>298</v>
      </c>
      <c r="D1318" s="10" t="s">
        <v>277</v>
      </c>
      <c r="E1318" s="35">
        <v>350.0</v>
      </c>
      <c r="F1318" s="10" t="s">
        <v>14</v>
      </c>
      <c r="G1318" s="9">
        <v>44423.0</v>
      </c>
      <c r="H1318" s="32">
        <f t="shared" si="1"/>
        <v>7</v>
      </c>
      <c r="I1318" s="33"/>
      <c r="J1318" s="33"/>
      <c r="K1318" s="33"/>
      <c r="L1318" s="33"/>
      <c r="M1318" s="33"/>
      <c r="N1318" s="33"/>
      <c r="O1318" s="10" t="s">
        <v>254</v>
      </c>
      <c r="P1318" s="33"/>
      <c r="Q1318" s="33"/>
      <c r="R1318" s="33"/>
      <c r="S1318" s="33"/>
      <c r="T1318" s="33"/>
      <c r="U1318" s="33"/>
      <c r="V1318" s="33"/>
      <c r="W1318" s="33"/>
    </row>
    <row r="1319">
      <c r="A1319" s="9">
        <v>44422.0</v>
      </c>
      <c r="B1319" s="10" t="s">
        <v>40</v>
      </c>
      <c r="C1319" s="10" t="s">
        <v>41</v>
      </c>
      <c r="D1319" s="10" t="s">
        <v>277</v>
      </c>
      <c r="E1319" s="35">
        <v>350.0</v>
      </c>
      <c r="F1319" s="10" t="s">
        <v>14</v>
      </c>
      <c r="G1319" s="9">
        <v>44423.0</v>
      </c>
      <c r="H1319" s="32">
        <f t="shared" si="1"/>
        <v>7</v>
      </c>
      <c r="I1319" s="33"/>
      <c r="J1319" s="33"/>
      <c r="K1319" s="33"/>
      <c r="L1319" s="33"/>
      <c r="M1319" s="33"/>
      <c r="N1319" s="33"/>
      <c r="O1319" s="10" t="s">
        <v>40</v>
      </c>
      <c r="P1319" s="33"/>
      <c r="Q1319" s="33"/>
      <c r="R1319" s="33"/>
      <c r="S1319" s="33"/>
      <c r="T1319" s="33"/>
      <c r="U1319" s="33"/>
      <c r="V1319" s="33"/>
      <c r="W1319" s="33"/>
    </row>
    <row r="1320">
      <c r="A1320" s="9">
        <v>44422.0</v>
      </c>
      <c r="B1320" s="10" t="s">
        <v>40</v>
      </c>
      <c r="C1320" s="10">
        <v>3846.0</v>
      </c>
      <c r="D1320" s="10" t="s">
        <v>278</v>
      </c>
      <c r="E1320" s="35">
        <v>130.0</v>
      </c>
      <c r="F1320" s="10" t="s">
        <v>21</v>
      </c>
      <c r="G1320" s="9">
        <v>44423.0</v>
      </c>
      <c r="H1320" s="32">
        <f t="shared" si="1"/>
        <v>7</v>
      </c>
      <c r="I1320" s="33"/>
      <c r="J1320" s="33"/>
      <c r="K1320" s="33"/>
      <c r="L1320" s="33"/>
      <c r="M1320" s="33"/>
      <c r="N1320" s="33"/>
      <c r="O1320" s="10" t="s">
        <v>40</v>
      </c>
      <c r="P1320" s="33"/>
      <c r="Q1320" s="33"/>
      <c r="R1320" s="33"/>
      <c r="S1320" s="33"/>
      <c r="T1320" s="33"/>
      <c r="U1320" s="33"/>
      <c r="V1320" s="33"/>
      <c r="W1320" s="33"/>
    </row>
    <row r="1321">
      <c r="A1321" s="9">
        <v>44422.0</v>
      </c>
      <c r="B1321" s="10" t="s">
        <v>97</v>
      </c>
      <c r="C1321" s="10" t="s">
        <v>203</v>
      </c>
      <c r="D1321" s="10" t="s">
        <v>285</v>
      </c>
      <c r="E1321" s="35">
        <v>270.0</v>
      </c>
      <c r="F1321" s="10" t="s">
        <v>18</v>
      </c>
      <c r="G1321" s="9">
        <v>44423.0</v>
      </c>
      <c r="H1321" s="32">
        <f t="shared" si="1"/>
        <v>7</v>
      </c>
      <c r="I1321" s="33"/>
      <c r="J1321" s="33"/>
      <c r="K1321" s="33"/>
      <c r="L1321" s="33"/>
      <c r="M1321" s="33"/>
      <c r="N1321" s="33"/>
      <c r="O1321" s="10" t="s">
        <v>97</v>
      </c>
      <c r="P1321" s="33"/>
      <c r="Q1321" s="33"/>
      <c r="R1321" s="33"/>
      <c r="S1321" s="33"/>
      <c r="T1321" s="33"/>
      <c r="U1321" s="33"/>
      <c r="V1321" s="33"/>
      <c r="W1321" s="33"/>
    </row>
    <row r="1322">
      <c r="A1322" s="9">
        <v>44422.0</v>
      </c>
      <c r="B1322" s="10" t="s">
        <v>97</v>
      </c>
      <c r="C1322" s="16">
        <v>1.0E46</v>
      </c>
      <c r="D1322" s="10" t="s">
        <v>282</v>
      </c>
      <c r="E1322" s="35">
        <v>200.0</v>
      </c>
      <c r="F1322" s="10" t="s">
        <v>14</v>
      </c>
      <c r="G1322" s="9">
        <v>44423.0</v>
      </c>
      <c r="H1322" s="32">
        <f t="shared" si="1"/>
        <v>7</v>
      </c>
      <c r="I1322" s="33"/>
      <c r="J1322" s="33"/>
      <c r="K1322" s="33"/>
      <c r="L1322" s="33"/>
      <c r="M1322" s="33"/>
      <c r="N1322" s="33"/>
      <c r="O1322" s="10" t="s">
        <v>97</v>
      </c>
      <c r="P1322" s="33"/>
      <c r="Q1322" s="33"/>
      <c r="R1322" s="33"/>
      <c r="S1322" s="33"/>
      <c r="T1322" s="33"/>
      <c r="U1322" s="33"/>
      <c r="V1322" s="33"/>
      <c r="W1322" s="33"/>
    </row>
    <row r="1323">
      <c r="A1323" s="9">
        <v>44422.0</v>
      </c>
      <c r="B1323" s="10" t="s">
        <v>97</v>
      </c>
      <c r="C1323" s="10" t="s">
        <v>98</v>
      </c>
      <c r="D1323" s="10" t="s">
        <v>278</v>
      </c>
      <c r="E1323" s="35">
        <v>130.0</v>
      </c>
      <c r="F1323" s="10" t="s">
        <v>21</v>
      </c>
      <c r="G1323" s="9">
        <v>44423.0</v>
      </c>
      <c r="H1323" s="32">
        <f t="shared" si="1"/>
        <v>7</v>
      </c>
      <c r="I1323" s="33"/>
      <c r="J1323" s="33"/>
      <c r="K1323" s="33"/>
      <c r="L1323" s="33"/>
      <c r="M1323" s="33"/>
      <c r="N1323" s="33"/>
      <c r="O1323" s="10" t="s">
        <v>97</v>
      </c>
      <c r="P1323" s="33"/>
      <c r="Q1323" s="33"/>
      <c r="R1323" s="33"/>
      <c r="S1323" s="33"/>
      <c r="T1323" s="33"/>
      <c r="U1323" s="33"/>
      <c r="V1323" s="33"/>
      <c r="W1323" s="33"/>
    </row>
    <row r="1324">
      <c r="A1324" s="9">
        <v>44422.0</v>
      </c>
      <c r="B1324" s="10" t="s">
        <v>97</v>
      </c>
      <c r="C1324" s="10" t="s">
        <v>204</v>
      </c>
      <c r="D1324" s="10" t="s">
        <v>287</v>
      </c>
      <c r="E1324" s="35">
        <v>110.0</v>
      </c>
      <c r="F1324" s="10" t="s">
        <v>31</v>
      </c>
      <c r="G1324" s="37">
        <f t="shared" ref="G1324:G1874" si="5">WEEKDAY(A1324)</f>
        <v>7</v>
      </c>
      <c r="H1324" s="32">
        <f t="shared" si="1"/>
        <v>7</v>
      </c>
      <c r="I1324" s="33"/>
      <c r="J1324" s="33"/>
      <c r="K1324" s="33"/>
      <c r="L1324" s="33"/>
      <c r="M1324" s="33"/>
      <c r="N1324" s="33"/>
      <c r="O1324" s="10" t="s">
        <v>97</v>
      </c>
      <c r="P1324" s="33"/>
      <c r="Q1324" s="33"/>
      <c r="R1324" s="33"/>
      <c r="S1324" s="33"/>
      <c r="T1324" s="33"/>
      <c r="U1324" s="33"/>
      <c r="V1324" s="33"/>
      <c r="W1324" s="33"/>
    </row>
    <row r="1325">
      <c r="A1325" s="9">
        <v>44422.0</v>
      </c>
      <c r="B1325" s="10" t="s">
        <v>97</v>
      </c>
      <c r="C1325" s="10" t="s">
        <v>101</v>
      </c>
      <c r="D1325" s="10" t="s">
        <v>278</v>
      </c>
      <c r="E1325" s="35">
        <v>130.0</v>
      </c>
      <c r="F1325" s="10" t="s">
        <v>21</v>
      </c>
      <c r="G1325" s="37">
        <f t="shared" si="5"/>
        <v>7</v>
      </c>
      <c r="H1325" s="32">
        <f t="shared" si="1"/>
        <v>7</v>
      </c>
      <c r="I1325" s="33"/>
      <c r="J1325" s="33"/>
      <c r="K1325" s="33"/>
      <c r="L1325" s="33"/>
      <c r="M1325" s="33"/>
      <c r="N1325" s="33"/>
      <c r="O1325" s="10" t="s">
        <v>97</v>
      </c>
      <c r="P1325" s="33"/>
      <c r="Q1325" s="33"/>
      <c r="R1325" s="33"/>
      <c r="S1325" s="33"/>
      <c r="T1325" s="33"/>
      <c r="U1325" s="33"/>
      <c r="V1325" s="33"/>
      <c r="W1325" s="33"/>
    </row>
    <row r="1326">
      <c r="A1326" s="9">
        <v>44422.0</v>
      </c>
      <c r="B1326" s="10" t="s">
        <v>97</v>
      </c>
      <c r="C1326" s="10">
        <v>2649.0</v>
      </c>
      <c r="D1326" s="10" t="s">
        <v>287</v>
      </c>
      <c r="E1326" s="35">
        <v>110.0</v>
      </c>
      <c r="F1326" s="10" t="s">
        <v>31</v>
      </c>
      <c r="G1326" s="37">
        <f t="shared" si="5"/>
        <v>7</v>
      </c>
      <c r="H1326" s="32">
        <f t="shared" si="1"/>
        <v>7</v>
      </c>
      <c r="I1326" s="33"/>
      <c r="J1326" s="33"/>
      <c r="K1326" s="33"/>
      <c r="L1326" s="33"/>
      <c r="M1326" s="33"/>
      <c r="N1326" s="33"/>
      <c r="O1326" s="10" t="s">
        <v>97</v>
      </c>
      <c r="P1326" s="33"/>
      <c r="Q1326" s="33"/>
      <c r="R1326" s="33"/>
      <c r="S1326" s="33"/>
      <c r="T1326" s="33"/>
      <c r="U1326" s="33"/>
      <c r="V1326" s="33"/>
      <c r="W1326" s="33"/>
    </row>
    <row r="1327">
      <c r="A1327" s="9">
        <v>44422.0</v>
      </c>
      <c r="B1327" s="10" t="s">
        <v>97</v>
      </c>
      <c r="C1327" s="10" t="s">
        <v>103</v>
      </c>
      <c r="D1327" s="10" t="s">
        <v>278</v>
      </c>
      <c r="E1327" s="35">
        <v>130.0</v>
      </c>
      <c r="F1327" s="10" t="s">
        <v>21</v>
      </c>
      <c r="G1327" s="37">
        <f t="shared" si="5"/>
        <v>7</v>
      </c>
      <c r="H1327" s="32">
        <f t="shared" si="1"/>
        <v>7</v>
      </c>
      <c r="I1327" s="33"/>
      <c r="J1327" s="33"/>
      <c r="K1327" s="33"/>
      <c r="L1327" s="33"/>
      <c r="M1327" s="33"/>
      <c r="N1327" s="33"/>
      <c r="O1327" s="10" t="s">
        <v>97</v>
      </c>
      <c r="P1327" s="33"/>
      <c r="Q1327" s="33"/>
      <c r="R1327" s="33"/>
      <c r="S1327" s="33"/>
      <c r="T1327" s="33"/>
      <c r="U1327" s="33"/>
      <c r="V1327" s="33"/>
      <c r="W1327" s="33"/>
    </row>
    <row r="1328">
      <c r="A1328" s="9">
        <v>44422.0</v>
      </c>
      <c r="B1328" s="10" t="s">
        <v>97</v>
      </c>
      <c r="C1328" s="10">
        <v>7941.0</v>
      </c>
      <c r="D1328" s="10" t="s">
        <v>287</v>
      </c>
      <c r="E1328" s="35">
        <v>110.0</v>
      </c>
      <c r="F1328" s="10" t="s">
        <v>31</v>
      </c>
      <c r="G1328" s="37">
        <f t="shared" si="5"/>
        <v>7</v>
      </c>
      <c r="H1328" s="32">
        <f t="shared" si="1"/>
        <v>7</v>
      </c>
      <c r="I1328" s="33"/>
      <c r="J1328" s="33"/>
      <c r="K1328" s="33"/>
      <c r="L1328" s="33"/>
      <c r="M1328" s="33"/>
      <c r="N1328" s="33"/>
      <c r="O1328" s="10" t="s">
        <v>97</v>
      </c>
      <c r="P1328" s="33"/>
      <c r="Q1328" s="33"/>
      <c r="R1328" s="33"/>
      <c r="S1328" s="33"/>
      <c r="T1328" s="33"/>
      <c r="U1328" s="33"/>
      <c r="V1328" s="33"/>
      <c r="W1328" s="33"/>
    </row>
    <row r="1329">
      <c r="A1329" s="9">
        <v>44422.0</v>
      </c>
      <c r="B1329" s="10" t="s">
        <v>97</v>
      </c>
      <c r="C1329" s="10" t="s">
        <v>104</v>
      </c>
      <c r="D1329" s="10" t="s">
        <v>279</v>
      </c>
      <c r="E1329" s="35">
        <v>170.0</v>
      </c>
      <c r="F1329" s="10" t="s">
        <v>12</v>
      </c>
      <c r="G1329" s="37">
        <f t="shared" si="5"/>
        <v>7</v>
      </c>
      <c r="H1329" s="32">
        <f t="shared" si="1"/>
        <v>7</v>
      </c>
      <c r="I1329" s="33"/>
      <c r="J1329" s="33"/>
      <c r="K1329" s="33"/>
      <c r="L1329" s="33"/>
      <c r="M1329" s="33"/>
      <c r="N1329" s="33"/>
      <c r="O1329" s="10" t="s">
        <v>97</v>
      </c>
      <c r="P1329" s="33"/>
      <c r="Q1329" s="33"/>
      <c r="R1329" s="33"/>
      <c r="S1329" s="33"/>
      <c r="T1329" s="33"/>
      <c r="U1329" s="33"/>
      <c r="V1329" s="33"/>
      <c r="W1329" s="33"/>
    </row>
    <row r="1330">
      <c r="A1330" s="9">
        <v>44422.0</v>
      </c>
      <c r="B1330" s="10" t="s">
        <v>97</v>
      </c>
      <c r="C1330" s="10" t="s">
        <v>239</v>
      </c>
      <c r="D1330" s="10" t="s">
        <v>285</v>
      </c>
      <c r="E1330" s="35">
        <v>270.0</v>
      </c>
      <c r="F1330" s="10" t="s">
        <v>18</v>
      </c>
      <c r="G1330" s="37">
        <f t="shared" si="5"/>
        <v>7</v>
      </c>
      <c r="H1330" s="32">
        <f t="shared" si="1"/>
        <v>7</v>
      </c>
      <c r="I1330" s="33"/>
      <c r="J1330" s="33"/>
      <c r="K1330" s="33"/>
      <c r="L1330" s="33"/>
      <c r="M1330" s="33"/>
      <c r="N1330" s="33"/>
      <c r="O1330" s="10" t="s">
        <v>97</v>
      </c>
      <c r="P1330" s="33"/>
      <c r="Q1330" s="33"/>
      <c r="R1330" s="33"/>
      <c r="S1330" s="33"/>
      <c r="T1330" s="33"/>
      <c r="U1330" s="33"/>
      <c r="V1330" s="33"/>
      <c r="W1330" s="33"/>
    </row>
    <row r="1331">
      <c r="A1331" s="9">
        <v>44422.0</v>
      </c>
      <c r="B1331" s="10" t="s">
        <v>97</v>
      </c>
      <c r="C1331" s="10">
        <v>6145.0</v>
      </c>
      <c r="D1331" s="10" t="s">
        <v>277</v>
      </c>
      <c r="E1331" s="35">
        <v>350.0</v>
      </c>
      <c r="F1331" s="10" t="s">
        <v>14</v>
      </c>
      <c r="G1331" s="37">
        <f t="shared" si="5"/>
        <v>7</v>
      </c>
      <c r="H1331" s="32">
        <f t="shared" si="1"/>
        <v>7</v>
      </c>
      <c r="I1331" s="33"/>
      <c r="J1331" s="33"/>
      <c r="K1331" s="33"/>
      <c r="L1331" s="33"/>
      <c r="M1331" s="33"/>
      <c r="N1331" s="33"/>
      <c r="O1331" s="10" t="s">
        <v>97</v>
      </c>
      <c r="P1331" s="33"/>
      <c r="Q1331" s="33"/>
      <c r="R1331" s="33"/>
      <c r="S1331" s="33"/>
      <c r="T1331" s="33"/>
      <c r="U1331" s="33"/>
      <c r="V1331" s="33"/>
      <c r="W1331" s="33"/>
    </row>
    <row r="1332">
      <c r="A1332" s="9">
        <v>44422.0</v>
      </c>
      <c r="B1332" s="10" t="s">
        <v>97</v>
      </c>
      <c r="C1332" s="10">
        <v>1342.0</v>
      </c>
      <c r="D1332" s="10" t="s">
        <v>285</v>
      </c>
      <c r="E1332" s="35">
        <v>270.0</v>
      </c>
      <c r="F1332" s="10" t="s">
        <v>18</v>
      </c>
      <c r="G1332" s="37">
        <f t="shared" si="5"/>
        <v>7</v>
      </c>
      <c r="H1332" s="32">
        <f t="shared" si="1"/>
        <v>7</v>
      </c>
      <c r="I1332" s="33"/>
      <c r="J1332" s="33"/>
      <c r="K1332" s="33"/>
      <c r="L1332" s="33"/>
      <c r="M1332" s="33"/>
      <c r="N1332" s="33"/>
      <c r="O1332" s="10" t="s">
        <v>97</v>
      </c>
      <c r="P1332" s="33"/>
      <c r="Q1332" s="33"/>
      <c r="R1332" s="33"/>
      <c r="S1332" s="33"/>
      <c r="T1332" s="33"/>
      <c r="U1332" s="33"/>
      <c r="V1332" s="33"/>
      <c r="W1332" s="33"/>
    </row>
    <row r="1333">
      <c r="A1333" s="9">
        <v>44422.0</v>
      </c>
      <c r="B1333" s="10" t="s">
        <v>97</v>
      </c>
      <c r="C1333" s="10" t="s">
        <v>108</v>
      </c>
      <c r="D1333" s="10" t="s">
        <v>277</v>
      </c>
      <c r="E1333" s="35">
        <v>350.0</v>
      </c>
      <c r="F1333" s="10" t="s">
        <v>14</v>
      </c>
      <c r="G1333" s="37">
        <f t="shared" si="5"/>
        <v>7</v>
      </c>
      <c r="H1333" s="32">
        <f t="shared" si="1"/>
        <v>7</v>
      </c>
      <c r="I1333" s="33"/>
      <c r="J1333" s="33"/>
      <c r="K1333" s="33"/>
      <c r="L1333" s="33"/>
      <c r="M1333" s="33"/>
      <c r="N1333" s="33"/>
      <c r="O1333" s="10" t="s">
        <v>97</v>
      </c>
      <c r="P1333" s="33"/>
      <c r="Q1333" s="33"/>
      <c r="R1333" s="33"/>
      <c r="S1333" s="33"/>
      <c r="T1333" s="33"/>
      <c r="U1333" s="33"/>
      <c r="V1333" s="33"/>
      <c r="W1333" s="33"/>
    </row>
    <row r="1334">
      <c r="A1334" s="9">
        <v>44422.0</v>
      </c>
      <c r="B1334" s="10" t="s">
        <v>97</v>
      </c>
      <c r="C1334" s="10" t="s">
        <v>301</v>
      </c>
      <c r="D1334" s="10" t="s">
        <v>285</v>
      </c>
      <c r="E1334" s="35">
        <v>270.0</v>
      </c>
      <c r="F1334" s="10" t="s">
        <v>18</v>
      </c>
      <c r="G1334" s="37">
        <f t="shared" si="5"/>
        <v>7</v>
      </c>
      <c r="H1334" s="32">
        <f t="shared" si="1"/>
        <v>7</v>
      </c>
      <c r="I1334" s="33"/>
      <c r="J1334" s="33"/>
      <c r="K1334" s="33"/>
      <c r="L1334" s="33"/>
      <c r="M1334" s="33"/>
      <c r="N1334" s="33"/>
      <c r="O1334" s="10" t="s">
        <v>97</v>
      </c>
      <c r="P1334" s="33"/>
      <c r="Q1334" s="33"/>
      <c r="R1334" s="33"/>
      <c r="S1334" s="33"/>
      <c r="T1334" s="33"/>
      <c r="U1334" s="33"/>
      <c r="V1334" s="33"/>
      <c r="W1334" s="33"/>
    </row>
    <row r="1335">
      <c r="A1335" s="9">
        <v>44422.0</v>
      </c>
      <c r="B1335" s="10" t="s">
        <v>97</v>
      </c>
      <c r="C1335" s="10" t="s">
        <v>334</v>
      </c>
      <c r="D1335" s="10" t="s">
        <v>285</v>
      </c>
      <c r="E1335" s="35">
        <v>270.0</v>
      </c>
      <c r="F1335" s="10" t="s">
        <v>18</v>
      </c>
      <c r="G1335" s="37">
        <f t="shared" si="5"/>
        <v>7</v>
      </c>
      <c r="H1335" s="32">
        <f t="shared" si="1"/>
        <v>7</v>
      </c>
      <c r="I1335" s="33"/>
      <c r="J1335" s="33"/>
      <c r="K1335" s="33"/>
      <c r="L1335" s="33"/>
      <c r="M1335" s="33"/>
      <c r="N1335" s="33"/>
      <c r="O1335" s="10" t="s">
        <v>97</v>
      </c>
      <c r="P1335" s="33"/>
      <c r="Q1335" s="33"/>
      <c r="R1335" s="33"/>
      <c r="S1335" s="33"/>
      <c r="T1335" s="33"/>
      <c r="U1335" s="33"/>
      <c r="V1335" s="33"/>
      <c r="W1335" s="33"/>
    </row>
    <row r="1336">
      <c r="A1336" s="9">
        <v>44422.0</v>
      </c>
      <c r="B1336" s="10" t="s">
        <v>97</v>
      </c>
      <c r="C1336" s="10" t="s">
        <v>170</v>
      </c>
      <c r="D1336" s="10" t="s">
        <v>285</v>
      </c>
      <c r="E1336" s="35">
        <v>270.0</v>
      </c>
      <c r="F1336" s="10" t="s">
        <v>18</v>
      </c>
      <c r="G1336" s="37">
        <f t="shared" si="5"/>
        <v>7</v>
      </c>
      <c r="H1336" s="32">
        <f t="shared" si="1"/>
        <v>7</v>
      </c>
      <c r="I1336" s="33"/>
      <c r="J1336" s="33"/>
      <c r="K1336" s="33"/>
      <c r="L1336" s="33"/>
      <c r="M1336" s="33"/>
      <c r="N1336" s="33"/>
      <c r="O1336" s="10" t="s">
        <v>97</v>
      </c>
      <c r="P1336" s="33"/>
      <c r="Q1336" s="33"/>
      <c r="R1336" s="33"/>
      <c r="S1336" s="33"/>
      <c r="T1336" s="33"/>
      <c r="U1336" s="33"/>
      <c r="V1336" s="33"/>
      <c r="W1336" s="33"/>
    </row>
    <row r="1337">
      <c r="A1337" s="9">
        <v>44422.0</v>
      </c>
      <c r="B1337" s="10" t="s">
        <v>97</v>
      </c>
      <c r="C1337" s="10" t="s">
        <v>272</v>
      </c>
      <c r="D1337" s="10" t="s">
        <v>279</v>
      </c>
      <c r="E1337" s="35">
        <v>170.0</v>
      </c>
      <c r="F1337" s="10" t="s">
        <v>12</v>
      </c>
      <c r="G1337" s="37">
        <f t="shared" si="5"/>
        <v>7</v>
      </c>
      <c r="H1337" s="32">
        <f t="shared" si="1"/>
        <v>7</v>
      </c>
      <c r="I1337" s="33"/>
      <c r="J1337" s="33"/>
      <c r="K1337" s="33"/>
      <c r="L1337" s="33"/>
      <c r="M1337" s="33"/>
      <c r="N1337" s="33"/>
      <c r="O1337" s="10" t="s">
        <v>97</v>
      </c>
      <c r="P1337" s="33"/>
      <c r="Q1337" s="33"/>
      <c r="R1337" s="33"/>
      <c r="S1337" s="33"/>
      <c r="T1337" s="33"/>
      <c r="U1337" s="33"/>
      <c r="V1337" s="33"/>
      <c r="W1337" s="33"/>
    </row>
    <row r="1338">
      <c r="A1338" s="9">
        <v>44422.0</v>
      </c>
      <c r="B1338" s="10" t="s">
        <v>97</v>
      </c>
      <c r="C1338" s="10" t="s">
        <v>208</v>
      </c>
      <c r="D1338" s="10" t="s">
        <v>278</v>
      </c>
      <c r="E1338" s="35">
        <v>130.0</v>
      </c>
      <c r="F1338" s="10" t="s">
        <v>21</v>
      </c>
      <c r="G1338" s="37">
        <f t="shared" si="5"/>
        <v>7</v>
      </c>
      <c r="H1338" s="32">
        <f t="shared" si="1"/>
        <v>7</v>
      </c>
      <c r="I1338" s="33"/>
      <c r="J1338" s="33"/>
      <c r="K1338" s="33"/>
      <c r="L1338" s="33"/>
      <c r="M1338" s="33"/>
      <c r="N1338" s="33"/>
      <c r="O1338" s="10" t="s">
        <v>97</v>
      </c>
      <c r="P1338" s="33"/>
      <c r="Q1338" s="33"/>
      <c r="R1338" s="33"/>
      <c r="S1338" s="33"/>
      <c r="T1338" s="33"/>
      <c r="U1338" s="33"/>
      <c r="V1338" s="33"/>
      <c r="W1338" s="33"/>
    </row>
    <row r="1339">
      <c r="A1339" s="9">
        <v>44422.0</v>
      </c>
      <c r="B1339" s="10" t="s">
        <v>97</v>
      </c>
      <c r="C1339" s="10" t="s">
        <v>172</v>
      </c>
      <c r="D1339" s="10" t="s">
        <v>287</v>
      </c>
      <c r="E1339" s="35">
        <v>110.0</v>
      </c>
      <c r="F1339" s="10" t="s">
        <v>31</v>
      </c>
      <c r="G1339" s="37">
        <f t="shared" si="5"/>
        <v>7</v>
      </c>
      <c r="H1339" s="32">
        <f t="shared" si="1"/>
        <v>7</v>
      </c>
      <c r="I1339" s="33"/>
      <c r="J1339" s="33"/>
      <c r="K1339" s="33"/>
      <c r="L1339" s="33"/>
      <c r="M1339" s="33"/>
      <c r="N1339" s="33"/>
      <c r="O1339" s="10" t="s">
        <v>97</v>
      </c>
      <c r="P1339" s="33"/>
      <c r="Q1339" s="33"/>
      <c r="R1339" s="33"/>
      <c r="S1339" s="33"/>
      <c r="T1339" s="33"/>
      <c r="U1339" s="33"/>
      <c r="V1339" s="33"/>
      <c r="W1339" s="33"/>
    </row>
    <row r="1340">
      <c r="A1340" s="9">
        <v>44422.0</v>
      </c>
      <c r="B1340" s="10" t="s">
        <v>97</v>
      </c>
      <c r="C1340" s="10" t="s">
        <v>173</v>
      </c>
      <c r="D1340" s="10" t="s">
        <v>277</v>
      </c>
      <c r="E1340" s="35">
        <v>350.0</v>
      </c>
      <c r="F1340" s="10" t="s">
        <v>14</v>
      </c>
      <c r="G1340" s="37">
        <f t="shared" si="5"/>
        <v>7</v>
      </c>
      <c r="H1340" s="32">
        <f t="shared" si="1"/>
        <v>7</v>
      </c>
      <c r="I1340" s="33"/>
      <c r="J1340" s="33"/>
      <c r="K1340" s="33"/>
      <c r="L1340" s="33"/>
      <c r="M1340" s="33"/>
      <c r="N1340" s="33"/>
      <c r="O1340" s="10" t="s">
        <v>97</v>
      </c>
      <c r="P1340" s="33"/>
      <c r="Q1340" s="33"/>
      <c r="R1340" s="33"/>
      <c r="S1340" s="33"/>
      <c r="T1340" s="33"/>
      <c r="U1340" s="33"/>
      <c r="V1340" s="33"/>
      <c r="W1340" s="33"/>
    </row>
    <row r="1341">
      <c r="A1341" s="9">
        <v>44422.0</v>
      </c>
      <c r="B1341" s="10" t="s">
        <v>97</v>
      </c>
      <c r="C1341" s="10" t="s">
        <v>303</v>
      </c>
      <c r="D1341" s="10" t="s">
        <v>278</v>
      </c>
      <c r="E1341" s="35">
        <v>130.0</v>
      </c>
      <c r="F1341" s="10" t="s">
        <v>21</v>
      </c>
      <c r="G1341" s="37">
        <f t="shared" si="5"/>
        <v>7</v>
      </c>
      <c r="H1341" s="32">
        <f t="shared" si="1"/>
        <v>7</v>
      </c>
      <c r="I1341" s="33"/>
      <c r="J1341" s="33"/>
      <c r="K1341" s="33"/>
      <c r="L1341" s="33"/>
      <c r="M1341" s="33"/>
      <c r="N1341" s="33"/>
      <c r="O1341" s="10" t="s">
        <v>97</v>
      </c>
      <c r="P1341" s="33"/>
      <c r="Q1341" s="33"/>
      <c r="R1341" s="33"/>
      <c r="S1341" s="33"/>
      <c r="T1341" s="33"/>
      <c r="U1341" s="33"/>
      <c r="V1341" s="33"/>
      <c r="W1341" s="33"/>
    </row>
    <row r="1342">
      <c r="A1342" s="9">
        <v>44422.0</v>
      </c>
      <c r="B1342" s="10" t="s">
        <v>97</v>
      </c>
      <c r="C1342" s="10" t="s">
        <v>352</v>
      </c>
      <c r="D1342" s="10" t="s">
        <v>288</v>
      </c>
      <c r="E1342" s="35">
        <v>280.0</v>
      </c>
      <c r="F1342" s="10" t="s">
        <v>14</v>
      </c>
      <c r="G1342" s="37">
        <f t="shared" si="5"/>
        <v>7</v>
      </c>
      <c r="H1342" s="32">
        <f t="shared" si="1"/>
        <v>7</v>
      </c>
      <c r="I1342" s="33"/>
      <c r="J1342" s="33"/>
      <c r="K1342" s="33"/>
      <c r="L1342" s="33"/>
      <c r="M1342" s="33"/>
      <c r="N1342" s="33"/>
      <c r="O1342" s="10" t="s">
        <v>97</v>
      </c>
      <c r="P1342" s="33"/>
      <c r="Q1342" s="33"/>
      <c r="R1342" s="33"/>
      <c r="S1342" s="33"/>
      <c r="T1342" s="33"/>
      <c r="U1342" s="33"/>
      <c r="V1342" s="33"/>
      <c r="W1342" s="33"/>
    </row>
    <row r="1343">
      <c r="A1343" s="9">
        <v>44422.0</v>
      </c>
      <c r="B1343" s="10" t="s">
        <v>353</v>
      </c>
      <c r="C1343" s="10" t="s">
        <v>354</v>
      </c>
      <c r="D1343" s="10" t="s">
        <v>277</v>
      </c>
      <c r="E1343" s="35">
        <v>350.0</v>
      </c>
      <c r="F1343" s="10" t="s">
        <v>14</v>
      </c>
      <c r="G1343" s="37">
        <f t="shared" si="5"/>
        <v>7</v>
      </c>
      <c r="H1343" s="32">
        <f t="shared" si="1"/>
        <v>7</v>
      </c>
      <c r="I1343" s="33"/>
      <c r="J1343" s="33"/>
      <c r="K1343" s="33"/>
      <c r="L1343" s="33"/>
      <c r="M1343" s="33"/>
      <c r="N1343" s="33"/>
      <c r="O1343" s="10" t="s">
        <v>353</v>
      </c>
      <c r="P1343" s="33"/>
      <c r="Q1343" s="33"/>
      <c r="R1343" s="33"/>
      <c r="S1343" s="33"/>
      <c r="T1343" s="33"/>
      <c r="U1343" s="33"/>
      <c r="V1343" s="33"/>
      <c r="W1343" s="33"/>
    </row>
    <row r="1344">
      <c r="A1344" s="9">
        <v>44422.0</v>
      </c>
      <c r="B1344" s="10" t="s">
        <v>353</v>
      </c>
      <c r="C1344" s="10" t="s">
        <v>354</v>
      </c>
      <c r="D1344" s="10" t="s">
        <v>280</v>
      </c>
      <c r="E1344" s="35">
        <v>280.0</v>
      </c>
      <c r="F1344" s="10" t="s">
        <v>18</v>
      </c>
      <c r="G1344" s="37">
        <f t="shared" si="5"/>
        <v>7</v>
      </c>
      <c r="H1344" s="32">
        <f t="shared" si="1"/>
        <v>7</v>
      </c>
      <c r="I1344" s="33"/>
      <c r="J1344" s="33"/>
      <c r="K1344" s="33"/>
      <c r="L1344" s="33"/>
      <c r="M1344" s="33"/>
      <c r="N1344" s="33"/>
      <c r="O1344" s="10" t="s">
        <v>353</v>
      </c>
      <c r="P1344" s="33"/>
      <c r="Q1344" s="33"/>
      <c r="R1344" s="33"/>
      <c r="S1344" s="33"/>
      <c r="T1344" s="33"/>
      <c r="U1344" s="33"/>
      <c r="V1344" s="33"/>
      <c r="W1344" s="33"/>
    </row>
    <row r="1345">
      <c r="A1345" s="9">
        <v>44422.0</v>
      </c>
      <c r="B1345" s="10" t="s">
        <v>353</v>
      </c>
      <c r="C1345" s="10" t="s">
        <v>354</v>
      </c>
      <c r="D1345" s="10" t="s">
        <v>284</v>
      </c>
      <c r="E1345" s="35">
        <v>140.0</v>
      </c>
      <c r="F1345" s="10" t="s">
        <v>12</v>
      </c>
      <c r="G1345" s="37">
        <f t="shared" si="5"/>
        <v>7</v>
      </c>
      <c r="H1345" s="32">
        <f t="shared" si="1"/>
        <v>7</v>
      </c>
      <c r="I1345" s="33"/>
      <c r="J1345" s="33"/>
      <c r="K1345" s="33"/>
      <c r="L1345" s="33"/>
      <c r="M1345" s="33"/>
      <c r="N1345" s="33"/>
      <c r="O1345" s="10" t="s">
        <v>353</v>
      </c>
      <c r="P1345" s="33"/>
      <c r="Q1345" s="33"/>
      <c r="R1345" s="33"/>
      <c r="S1345" s="33"/>
      <c r="T1345" s="33"/>
      <c r="U1345" s="33"/>
      <c r="V1345" s="33"/>
      <c r="W1345" s="33"/>
    </row>
    <row r="1346">
      <c r="A1346" s="9">
        <v>44422.0</v>
      </c>
      <c r="B1346" s="10" t="s">
        <v>353</v>
      </c>
      <c r="C1346" s="10" t="s">
        <v>354</v>
      </c>
      <c r="D1346" s="10" t="s">
        <v>287</v>
      </c>
      <c r="E1346" s="35">
        <v>110.0</v>
      </c>
      <c r="F1346" s="10" t="s">
        <v>31</v>
      </c>
      <c r="G1346" s="37">
        <f t="shared" si="5"/>
        <v>7</v>
      </c>
      <c r="H1346" s="32">
        <f t="shared" si="1"/>
        <v>7</v>
      </c>
      <c r="I1346" s="33"/>
      <c r="J1346" s="33"/>
      <c r="K1346" s="33"/>
      <c r="L1346" s="33"/>
      <c r="M1346" s="33"/>
      <c r="N1346" s="33"/>
      <c r="O1346" s="10" t="s">
        <v>353</v>
      </c>
      <c r="P1346" s="33"/>
      <c r="Q1346" s="33"/>
      <c r="R1346" s="33"/>
      <c r="S1346" s="33"/>
      <c r="T1346" s="33"/>
      <c r="U1346" s="33"/>
      <c r="V1346" s="33"/>
      <c r="W1346" s="33"/>
    </row>
    <row r="1347">
      <c r="A1347" s="9">
        <v>44422.0</v>
      </c>
      <c r="B1347" s="10" t="s">
        <v>353</v>
      </c>
      <c r="C1347" s="10" t="s">
        <v>354</v>
      </c>
      <c r="D1347" s="10" t="s">
        <v>285</v>
      </c>
      <c r="E1347" s="35">
        <v>270.0</v>
      </c>
      <c r="F1347" s="10" t="s">
        <v>18</v>
      </c>
      <c r="G1347" s="37">
        <f t="shared" si="5"/>
        <v>7</v>
      </c>
      <c r="H1347" s="32">
        <f t="shared" si="1"/>
        <v>7</v>
      </c>
      <c r="I1347" s="33"/>
      <c r="J1347" s="33"/>
      <c r="K1347" s="33"/>
      <c r="L1347" s="33"/>
      <c r="M1347" s="33"/>
      <c r="N1347" s="33"/>
      <c r="O1347" s="10" t="s">
        <v>353</v>
      </c>
      <c r="P1347" s="33"/>
      <c r="Q1347" s="33"/>
      <c r="R1347" s="33"/>
      <c r="S1347" s="33"/>
      <c r="T1347" s="33"/>
      <c r="U1347" s="33"/>
      <c r="V1347" s="33"/>
      <c r="W1347" s="33"/>
    </row>
    <row r="1348">
      <c r="A1348" s="9">
        <v>44422.0</v>
      </c>
      <c r="B1348" s="10" t="s">
        <v>353</v>
      </c>
      <c r="C1348" s="10" t="s">
        <v>354</v>
      </c>
      <c r="D1348" s="10" t="s">
        <v>288</v>
      </c>
      <c r="E1348" s="35">
        <v>280.0</v>
      </c>
      <c r="F1348" s="10" t="s">
        <v>14</v>
      </c>
      <c r="G1348" s="37">
        <f t="shared" si="5"/>
        <v>7</v>
      </c>
      <c r="H1348" s="32">
        <f t="shared" si="1"/>
        <v>7</v>
      </c>
      <c r="I1348" s="33"/>
      <c r="J1348" s="33"/>
      <c r="K1348" s="33"/>
      <c r="L1348" s="33"/>
      <c r="M1348" s="33"/>
      <c r="N1348" s="33"/>
      <c r="O1348" s="10" t="s">
        <v>353</v>
      </c>
      <c r="P1348" s="33"/>
      <c r="Q1348" s="33"/>
      <c r="R1348" s="33"/>
      <c r="S1348" s="33"/>
      <c r="T1348" s="33"/>
      <c r="U1348" s="33"/>
      <c r="V1348" s="33"/>
      <c r="W1348" s="33"/>
    </row>
    <row r="1349">
      <c r="A1349" s="9">
        <v>44422.0</v>
      </c>
      <c r="B1349" s="10" t="s">
        <v>114</v>
      </c>
      <c r="C1349" s="10">
        <v>5043.0</v>
      </c>
      <c r="D1349" s="10" t="s">
        <v>277</v>
      </c>
      <c r="E1349" s="35">
        <v>350.0</v>
      </c>
      <c r="F1349" s="10" t="s">
        <v>14</v>
      </c>
      <c r="G1349" s="37">
        <f t="shared" si="5"/>
        <v>7</v>
      </c>
      <c r="H1349" s="32">
        <f t="shared" si="1"/>
        <v>7</v>
      </c>
      <c r="I1349" s="33"/>
      <c r="J1349" s="33"/>
      <c r="K1349" s="33"/>
      <c r="L1349" s="33"/>
      <c r="M1349" s="33"/>
      <c r="N1349" s="33"/>
      <c r="O1349" s="10" t="s">
        <v>114</v>
      </c>
      <c r="P1349" s="33"/>
      <c r="Q1349" s="33"/>
      <c r="R1349" s="33"/>
      <c r="S1349" s="33"/>
      <c r="T1349" s="33"/>
      <c r="U1349" s="33"/>
      <c r="V1349" s="33"/>
      <c r="W1349" s="33"/>
    </row>
    <row r="1350">
      <c r="A1350" s="9">
        <v>44422.0</v>
      </c>
      <c r="B1350" s="10" t="s">
        <v>114</v>
      </c>
      <c r="C1350" s="10">
        <v>5043.0</v>
      </c>
      <c r="D1350" s="10" t="s">
        <v>279</v>
      </c>
      <c r="E1350" s="35">
        <v>170.0</v>
      </c>
      <c r="F1350" s="10" t="s">
        <v>12</v>
      </c>
      <c r="G1350" s="37">
        <f t="shared" si="5"/>
        <v>7</v>
      </c>
      <c r="H1350" s="32">
        <f t="shared" si="1"/>
        <v>7</v>
      </c>
      <c r="I1350" s="33"/>
      <c r="J1350" s="33"/>
      <c r="K1350" s="33"/>
      <c r="L1350" s="33"/>
      <c r="M1350" s="33"/>
      <c r="N1350" s="33"/>
      <c r="O1350" s="10" t="s">
        <v>114</v>
      </c>
      <c r="P1350" s="33"/>
      <c r="Q1350" s="33"/>
      <c r="R1350" s="33"/>
      <c r="S1350" s="33"/>
      <c r="T1350" s="33"/>
      <c r="U1350" s="33"/>
      <c r="V1350" s="33"/>
      <c r="W1350" s="33"/>
    </row>
    <row r="1351">
      <c r="A1351" s="9">
        <v>44422.0</v>
      </c>
      <c r="B1351" s="10" t="s">
        <v>114</v>
      </c>
      <c r="C1351" s="10">
        <v>5043.0</v>
      </c>
      <c r="D1351" s="10" t="s">
        <v>284</v>
      </c>
      <c r="E1351" s="35">
        <v>140.0</v>
      </c>
      <c r="F1351" s="10" t="s">
        <v>12</v>
      </c>
      <c r="G1351" s="37">
        <f t="shared" si="5"/>
        <v>7</v>
      </c>
      <c r="H1351" s="32">
        <f t="shared" si="1"/>
        <v>7</v>
      </c>
      <c r="I1351" s="33"/>
      <c r="J1351" s="33"/>
      <c r="K1351" s="33"/>
      <c r="L1351" s="33"/>
      <c r="M1351" s="33"/>
      <c r="N1351" s="33"/>
      <c r="O1351" s="10" t="s">
        <v>114</v>
      </c>
      <c r="P1351" s="33"/>
      <c r="Q1351" s="33"/>
      <c r="R1351" s="33"/>
      <c r="S1351" s="33"/>
      <c r="T1351" s="33"/>
      <c r="U1351" s="33"/>
      <c r="V1351" s="33"/>
      <c r="W1351" s="33"/>
    </row>
    <row r="1352">
      <c r="A1352" s="9">
        <v>44422.0</v>
      </c>
      <c r="B1352" s="10" t="s">
        <v>114</v>
      </c>
      <c r="C1352" s="10">
        <v>5043.0</v>
      </c>
      <c r="D1352" s="10" t="s">
        <v>282</v>
      </c>
      <c r="E1352" s="35">
        <v>200.0</v>
      </c>
      <c r="F1352" s="10" t="s">
        <v>14</v>
      </c>
      <c r="G1352" s="37">
        <f t="shared" si="5"/>
        <v>7</v>
      </c>
      <c r="H1352" s="32">
        <f t="shared" si="1"/>
        <v>7</v>
      </c>
      <c r="I1352" s="33"/>
      <c r="J1352" s="33"/>
      <c r="K1352" s="33"/>
      <c r="L1352" s="33"/>
      <c r="M1352" s="33"/>
      <c r="N1352" s="33"/>
      <c r="O1352" s="10" t="s">
        <v>114</v>
      </c>
      <c r="P1352" s="33"/>
      <c r="Q1352" s="33"/>
      <c r="R1352" s="33"/>
      <c r="S1352" s="33"/>
      <c r="T1352" s="33"/>
      <c r="U1352" s="33"/>
      <c r="V1352" s="33"/>
      <c r="W1352" s="33"/>
    </row>
    <row r="1353">
      <c r="A1353" s="9">
        <v>44422.0</v>
      </c>
      <c r="B1353" s="10" t="s">
        <v>114</v>
      </c>
      <c r="C1353" s="10">
        <v>5043.0</v>
      </c>
      <c r="D1353" s="10" t="s">
        <v>288</v>
      </c>
      <c r="E1353" s="35">
        <v>280.0</v>
      </c>
      <c r="F1353" s="10" t="s">
        <v>14</v>
      </c>
      <c r="G1353" s="37">
        <f t="shared" si="5"/>
        <v>7</v>
      </c>
      <c r="H1353" s="32">
        <f t="shared" si="1"/>
        <v>7</v>
      </c>
      <c r="I1353" s="33"/>
      <c r="J1353" s="33"/>
      <c r="K1353" s="33"/>
      <c r="L1353" s="33"/>
      <c r="M1353" s="33"/>
      <c r="N1353" s="33"/>
      <c r="O1353" s="10" t="s">
        <v>114</v>
      </c>
      <c r="P1353" s="33"/>
      <c r="Q1353" s="33"/>
      <c r="R1353" s="33"/>
      <c r="S1353" s="33"/>
      <c r="T1353" s="33"/>
      <c r="U1353" s="33"/>
      <c r="V1353" s="33"/>
      <c r="W1353" s="33"/>
    </row>
    <row r="1354">
      <c r="A1354" s="9">
        <v>44422.0</v>
      </c>
      <c r="B1354" s="10" t="s">
        <v>211</v>
      </c>
      <c r="C1354" s="10">
        <v>540.0</v>
      </c>
      <c r="D1354" s="10" t="s">
        <v>278</v>
      </c>
      <c r="E1354" s="35">
        <v>130.0</v>
      </c>
      <c r="F1354" s="10" t="s">
        <v>21</v>
      </c>
      <c r="G1354" s="37">
        <f t="shared" si="5"/>
        <v>7</v>
      </c>
      <c r="H1354" s="32">
        <f t="shared" si="1"/>
        <v>7</v>
      </c>
      <c r="I1354" s="33"/>
      <c r="J1354" s="33"/>
      <c r="K1354" s="33"/>
      <c r="L1354" s="33"/>
      <c r="M1354" s="33"/>
      <c r="N1354" s="33"/>
      <c r="O1354" s="10" t="s">
        <v>211</v>
      </c>
      <c r="P1354" s="33"/>
      <c r="Q1354" s="33"/>
      <c r="R1354" s="33"/>
      <c r="S1354" s="33"/>
      <c r="T1354" s="33"/>
      <c r="U1354" s="33"/>
      <c r="V1354" s="33"/>
      <c r="W1354" s="33"/>
    </row>
    <row r="1355">
      <c r="A1355" s="9">
        <v>44422.0</v>
      </c>
      <c r="B1355" s="10" t="s">
        <v>211</v>
      </c>
      <c r="C1355" s="10">
        <v>6249.0</v>
      </c>
      <c r="D1355" s="10" t="s">
        <v>278</v>
      </c>
      <c r="E1355" s="35">
        <v>130.0</v>
      </c>
      <c r="F1355" s="10" t="s">
        <v>21</v>
      </c>
      <c r="G1355" s="37">
        <f t="shared" si="5"/>
        <v>7</v>
      </c>
      <c r="H1355" s="32">
        <f t="shared" si="1"/>
        <v>7</v>
      </c>
      <c r="I1355" s="33"/>
      <c r="J1355" s="33"/>
      <c r="K1355" s="33"/>
      <c r="L1355" s="33"/>
      <c r="M1355" s="33"/>
      <c r="N1355" s="33"/>
      <c r="O1355" s="10" t="s">
        <v>211</v>
      </c>
      <c r="P1355" s="33"/>
      <c r="Q1355" s="33"/>
      <c r="R1355" s="33"/>
      <c r="S1355" s="33"/>
      <c r="T1355" s="33"/>
      <c r="U1355" s="33"/>
      <c r="V1355" s="33"/>
      <c r="W1355" s="33"/>
    </row>
    <row r="1356">
      <c r="A1356" s="9">
        <v>44422.0</v>
      </c>
      <c r="B1356" s="10" t="s">
        <v>306</v>
      </c>
      <c r="C1356" s="10" t="s">
        <v>355</v>
      </c>
      <c r="D1356" s="10" t="s">
        <v>285</v>
      </c>
      <c r="E1356" s="35">
        <v>270.0</v>
      </c>
      <c r="F1356" s="10" t="s">
        <v>18</v>
      </c>
      <c r="G1356" s="37">
        <f t="shared" si="5"/>
        <v>7</v>
      </c>
      <c r="H1356" s="32">
        <f t="shared" si="1"/>
        <v>7</v>
      </c>
      <c r="I1356" s="33"/>
      <c r="J1356" s="33"/>
      <c r="K1356" s="33"/>
      <c r="L1356" s="33"/>
      <c r="M1356" s="33"/>
      <c r="N1356" s="33"/>
      <c r="O1356" s="10" t="s">
        <v>306</v>
      </c>
      <c r="P1356" s="33"/>
      <c r="Q1356" s="33"/>
      <c r="R1356" s="33"/>
      <c r="S1356" s="33"/>
      <c r="T1356" s="33"/>
      <c r="U1356" s="33"/>
      <c r="V1356" s="33"/>
      <c r="W1356" s="33"/>
    </row>
    <row r="1357">
      <c r="A1357" s="9">
        <v>44422.0</v>
      </c>
      <c r="B1357" s="10" t="s">
        <v>115</v>
      </c>
      <c r="C1357" s="10" t="s">
        <v>116</v>
      </c>
      <c r="D1357" s="10" t="s">
        <v>278</v>
      </c>
      <c r="E1357" s="35">
        <v>130.0</v>
      </c>
      <c r="F1357" s="10" t="s">
        <v>21</v>
      </c>
      <c r="G1357" s="37">
        <f t="shared" si="5"/>
        <v>7</v>
      </c>
      <c r="H1357" s="32">
        <f t="shared" si="1"/>
        <v>7</v>
      </c>
      <c r="I1357" s="33"/>
      <c r="J1357" s="33"/>
      <c r="K1357" s="33"/>
      <c r="L1357" s="33"/>
      <c r="M1357" s="33"/>
      <c r="N1357" s="33"/>
      <c r="O1357" s="10" t="s">
        <v>115</v>
      </c>
      <c r="P1357" s="33"/>
      <c r="Q1357" s="33"/>
      <c r="R1357" s="33"/>
      <c r="S1357" s="33"/>
      <c r="T1357" s="33"/>
      <c r="U1357" s="33"/>
      <c r="V1357" s="33"/>
      <c r="W1357" s="33"/>
    </row>
    <row r="1358">
      <c r="A1358" s="9">
        <v>44422.0</v>
      </c>
      <c r="B1358" s="10" t="s">
        <v>115</v>
      </c>
      <c r="C1358" s="10">
        <v>9645.0</v>
      </c>
      <c r="D1358" s="10" t="s">
        <v>286</v>
      </c>
      <c r="E1358" s="35">
        <v>130.0</v>
      </c>
      <c r="F1358" s="10" t="s">
        <v>31</v>
      </c>
      <c r="G1358" s="37">
        <f t="shared" si="5"/>
        <v>7</v>
      </c>
      <c r="H1358" s="32">
        <f t="shared" si="1"/>
        <v>7</v>
      </c>
      <c r="I1358" s="33"/>
      <c r="J1358" s="33"/>
      <c r="K1358" s="33"/>
      <c r="L1358" s="33"/>
      <c r="M1358" s="33"/>
      <c r="N1358" s="33"/>
      <c r="O1358" s="10" t="s">
        <v>115</v>
      </c>
      <c r="P1358" s="33"/>
      <c r="Q1358" s="33"/>
      <c r="R1358" s="33"/>
      <c r="S1358" s="33"/>
      <c r="T1358" s="33"/>
      <c r="U1358" s="33"/>
      <c r="V1358" s="33"/>
      <c r="W1358" s="33"/>
    </row>
    <row r="1359">
      <c r="A1359" s="9">
        <v>44422.0</v>
      </c>
      <c r="B1359" s="10" t="s">
        <v>115</v>
      </c>
      <c r="C1359" s="10" t="s">
        <v>214</v>
      </c>
      <c r="D1359" s="10" t="s">
        <v>277</v>
      </c>
      <c r="E1359" s="35">
        <v>350.0</v>
      </c>
      <c r="F1359" s="10" t="s">
        <v>14</v>
      </c>
      <c r="G1359" s="37">
        <f t="shared" si="5"/>
        <v>7</v>
      </c>
      <c r="H1359" s="32">
        <f t="shared" si="1"/>
        <v>7</v>
      </c>
      <c r="I1359" s="33"/>
      <c r="J1359" s="33"/>
      <c r="K1359" s="33"/>
      <c r="L1359" s="33"/>
      <c r="M1359" s="33"/>
      <c r="N1359" s="33"/>
      <c r="O1359" s="10" t="s">
        <v>115</v>
      </c>
      <c r="P1359" s="33"/>
      <c r="Q1359" s="33"/>
      <c r="R1359" s="33"/>
      <c r="S1359" s="33"/>
      <c r="T1359" s="33"/>
      <c r="U1359" s="33"/>
      <c r="V1359" s="33"/>
      <c r="W1359" s="33"/>
    </row>
    <row r="1360">
      <c r="A1360" s="9">
        <v>44422.0</v>
      </c>
      <c r="B1360" s="10" t="s">
        <v>115</v>
      </c>
      <c r="C1360" s="10" t="s">
        <v>118</v>
      </c>
      <c r="D1360" s="10" t="s">
        <v>277</v>
      </c>
      <c r="E1360" s="35">
        <v>350.0</v>
      </c>
      <c r="F1360" s="10" t="s">
        <v>14</v>
      </c>
      <c r="G1360" s="37">
        <f t="shared" si="5"/>
        <v>7</v>
      </c>
      <c r="H1360" s="32">
        <f t="shared" si="1"/>
        <v>7</v>
      </c>
      <c r="I1360" s="33"/>
      <c r="J1360" s="33"/>
      <c r="K1360" s="33"/>
      <c r="L1360" s="33"/>
      <c r="M1360" s="33"/>
      <c r="N1360" s="33"/>
      <c r="O1360" s="10" t="s">
        <v>115</v>
      </c>
      <c r="P1360" s="33"/>
      <c r="Q1360" s="33"/>
      <c r="R1360" s="33"/>
      <c r="S1360" s="33"/>
      <c r="T1360" s="33"/>
      <c r="U1360" s="33"/>
      <c r="V1360" s="33"/>
      <c r="W1360" s="33"/>
    </row>
    <row r="1361">
      <c r="A1361" s="9">
        <v>44422.0</v>
      </c>
      <c r="B1361" s="10" t="s">
        <v>115</v>
      </c>
      <c r="C1361" s="10" t="s">
        <v>119</v>
      </c>
      <c r="D1361" s="10" t="s">
        <v>286</v>
      </c>
      <c r="E1361" s="35">
        <v>130.0</v>
      </c>
      <c r="F1361" s="10" t="s">
        <v>31</v>
      </c>
      <c r="G1361" s="37">
        <f t="shared" si="5"/>
        <v>7</v>
      </c>
      <c r="H1361" s="32">
        <f t="shared" si="1"/>
        <v>7</v>
      </c>
      <c r="I1361" s="33"/>
      <c r="J1361" s="33"/>
      <c r="K1361" s="33"/>
      <c r="L1361" s="33"/>
      <c r="M1361" s="33"/>
      <c r="N1361" s="33"/>
      <c r="O1361" s="10" t="s">
        <v>115</v>
      </c>
      <c r="P1361" s="33"/>
      <c r="Q1361" s="33"/>
      <c r="R1361" s="33"/>
      <c r="S1361" s="33"/>
      <c r="T1361" s="33"/>
      <c r="U1361" s="33"/>
      <c r="V1361" s="33"/>
      <c r="W1361" s="33"/>
    </row>
    <row r="1362">
      <c r="A1362" s="9">
        <v>44422.0</v>
      </c>
      <c r="B1362" s="10" t="s">
        <v>115</v>
      </c>
      <c r="C1362" s="10" t="s">
        <v>120</v>
      </c>
      <c r="D1362" s="10" t="s">
        <v>278</v>
      </c>
      <c r="E1362" s="35">
        <v>130.0</v>
      </c>
      <c r="F1362" s="10" t="s">
        <v>21</v>
      </c>
      <c r="G1362" s="37">
        <f t="shared" si="5"/>
        <v>7</v>
      </c>
      <c r="H1362" s="32">
        <f t="shared" si="1"/>
        <v>7</v>
      </c>
      <c r="I1362" s="33"/>
      <c r="J1362" s="33"/>
      <c r="K1362" s="33"/>
      <c r="L1362" s="33"/>
      <c r="M1362" s="33"/>
      <c r="N1362" s="33"/>
      <c r="O1362" s="10" t="s">
        <v>115</v>
      </c>
      <c r="P1362" s="33"/>
      <c r="Q1362" s="33"/>
      <c r="R1362" s="33"/>
      <c r="S1362" s="33"/>
      <c r="T1362" s="33"/>
      <c r="U1362" s="33"/>
      <c r="V1362" s="33"/>
      <c r="W1362" s="33"/>
    </row>
    <row r="1363">
      <c r="A1363" s="9">
        <v>44422.0</v>
      </c>
      <c r="B1363" s="10" t="s">
        <v>115</v>
      </c>
      <c r="C1363" s="10" t="s">
        <v>176</v>
      </c>
      <c r="D1363" s="10" t="s">
        <v>284</v>
      </c>
      <c r="E1363" s="35">
        <v>140.0</v>
      </c>
      <c r="F1363" s="10" t="s">
        <v>12</v>
      </c>
      <c r="G1363" s="37">
        <f t="shared" si="5"/>
        <v>7</v>
      </c>
      <c r="H1363" s="32">
        <f t="shared" si="1"/>
        <v>7</v>
      </c>
      <c r="I1363" s="33"/>
      <c r="J1363" s="33"/>
      <c r="K1363" s="33"/>
      <c r="L1363" s="33"/>
      <c r="M1363" s="33"/>
      <c r="N1363" s="33"/>
      <c r="O1363" s="10" t="s">
        <v>115</v>
      </c>
      <c r="P1363" s="33"/>
      <c r="Q1363" s="33"/>
      <c r="R1363" s="33"/>
      <c r="S1363" s="33"/>
      <c r="T1363" s="33"/>
      <c r="U1363" s="33"/>
      <c r="V1363" s="33"/>
      <c r="W1363" s="33"/>
    </row>
    <row r="1364">
      <c r="A1364" s="9">
        <v>44422.0</v>
      </c>
      <c r="B1364" s="10" t="s">
        <v>115</v>
      </c>
      <c r="C1364" s="10" t="s">
        <v>271</v>
      </c>
      <c r="D1364" s="10" t="s">
        <v>277</v>
      </c>
      <c r="E1364" s="35">
        <v>350.0</v>
      </c>
      <c r="F1364" s="10" t="s">
        <v>14</v>
      </c>
      <c r="G1364" s="37">
        <f t="shared" si="5"/>
        <v>7</v>
      </c>
      <c r="H1364" s="32">
        <f t="shared" si="1"/>
        <v>7</v>
      </c>
      <c r="I1364" s="33"/>
      <c r="J1364" s="33"/>
      <c r="K1364" s="33"/>
      <c r="L1364" s="33"/>
      <c r="M1364" s="33"/>
      <c r="N1364" s="33"/>
      <c r="O1364" s="10" t="s">
        <v>115</v>
      </c>
      <c r="P1364" s="33"/>
      <c r="Q1364" s="33"/>
      <c r="R1364" s="33"/>
      <c r="S1364" s="33"/>
      <c r="T1364" s="33"/>
      <c r="U1364" s="33"/>
      <c r="V1364" s="33"/>
      <c r="W1364" s="33"/>
    </row>
    <row r="1365">
      <c r="A1365" s="9">
        <v>44422.0</v>
      </c>
      <c r="B1365" s="10" t="s">
        <v>122</v>
      </c>
      <c r="C1365" s="10" t="s">
        <v>356</v>
      </c>
      <c r="D1365" s="10" t="s">
        <v>278</v>
      </c>
      <c r="E1365" s="35">
        <v>130.0</v>
      </c>
      <c r="F1365" s="10" t="s">
        <v>21</v>
      </c>
      <c r="G1365" s="37">
        <f t="shared" si="5"/>
        <v>7</v>
      </c>
      <c r="H1365" s="32">
        <f t="shared" si="1"/>
        <v>7</v>
      </c>
      <c r="I1365" s="33"/>
      <c r="J1365" s="33"/>
      <c r="K1365" s="33"/>
      <c r="L1365" s="33"/>
      <c r="M1365" s="33"/>
      <c r="N1365" s="33"/>
      <c r="O1365" s="10" t="s">
        <v>122</v>
      </c>
      <c r="P1365" s="33"/>
      <c r="Q1365" s="33"/>
      <c r="R1365" s="33"/>
      <c r="S1365" s="33"/>
      <c r="T1365" s="33"/>
      <c r="U1365" s="33"/>
      <c r="V1365" s="33"/>
      <c r="W1365" s="33"/>
    </row>
    <row r="1366">
      <c r="A1366" s="9">
        <v>44422.0</v>
      </c>
      <c r="B1366" s="10" t="s">
        <v>122</v>
      </c>
      <c r="C1366" s="10" t="s">
        <v>123</v>
      </c>
      <c r="D1366" s="10" t="s">
        <v>277</v>
      </c>
      <c r="E1366" s="35">
        <v>350.0</v>
      </c>
      <c r="F1366" s="10" t="s">
        <v>14</v>
      </c>
      <c r="G1366" s="37">
        <f t="shared" si="5"/>
        <v>7</v>
      </c>
      <c r="H1366" s="32">
        <f t="shared" si="1"/>
        <v>7</v>
      </c>
      <c r="I1366" s="33"/>
      <c r="J1366" s="33"/>
      <c r="K1366" s="33"/>
      <c r="L1366" s="33"/>
      <c r="M1366" s="33"/>
      <c r="N1366" s="33"/>
      <c r="O1366" s="10" t="s">
        <v>122</v>
      </c>
      <c r="P1366" s="33"/>
      <c r="Q1366" s="33"/>
      <c r="R1366" s="33"/>
      <c r="S1366" s="33"/>
      <c r="T1366" s="33"/>
      <c r="U1366" s="33"/>
      <c r="V1366" s="33"/>
      <c r="W1366" s="33"/>
    </row>
    <row r="1367">
      <c r="A1367" s="9">
        <v>44422.0</v>
      </c>
      <c r="B1367" s="10" t="s">
        <v>122</v>
      </c>
      <c r="C1367" s="10" t="s">
        <v>178</v>
      </c>
      <c r="D1367" s="10" t="s">
        <v>277</v>
      </c>
      <c r="E1367" s="35">
        <v>350.0</v>
      </c>
      <c r="F1367" s="10" t="s">
        <v>14</v>
      </c>
      <c r="G1367" s="37">
        <f t="shared" si="5"/>
        <v>7</v>
      </c>
      <c r="H1367" s="32">
        <f t="shared" si="1"/>
        <v>7</v>
      </c>
      <c r="I1367" s="33"/>
      <c r="J1367" s="33"/>
      <c r="K1367" s="33"/>
      <c r="L1367" s="33"/>
      <c r="M1367" s="33"/>
      <c r="N1367" s="33"/>
      <c r="O1367" s="10" t="s">
        <v>122</v>
      </c>
      <c r="P1367" s="33"/>
      <c r="Q1367" s="33"/>
      <c r="R1367" s="33"/>
      <c r="S1367" s="33"/>
      <c r="T1367" s="33"/>
      <c r="U1367" s="33"/>
      <c r="V1367" s="33"/>
      <c r="W1367" s="33"/>
    </row>
    <row r="1368">
      <c r="A1368" s="9">
        <v>44422.0</v>
      </c>
      <c r="B1368" s="10" t="s">
        <v>122</v>
      </c>
      <c r="C1368" s="10" t="s">
        <v>179</v>
      </c>
      <c r="D1368" s="10" t="s">
        <v>284</v>
      </c>
      <c r="E1368" s="35">
        <v>140.0</v>
      </c>
      <c r="F1368" s="10" t="s">
        <v>12</v>
      </c>
      <c r="G1368" s="37">
        <f t="shared" si="5"/>
        <v>7</v>
      </c>
      <c r="H1368" s="32">
        <f t="shared" si="1"/>
        <v>7</v>
      </c>
      <c r="I1368" s="33"/>
      <c r="J1368" s="33"/>
      <c r="K1368" s="33"/>
      <c r="L1368" s="33"/>
      <c r="M1368" s="33"/>
      <c r="N1368" s="33"/>
      <c r="O1368" s="10" t="s">
        <v>122</v>
      </c>
      <c r="P1368" s="33"/>
      <c r="Q1368" s="33"/>
      <c r="R1368" s="33"/>
      <c r="S1368" s="33"/>
      <c r="T1368" s="33"/>
      <c r="U1368" s="33"/>
      <c r="V1368" s="33"/>
      <c r="W1368" s="33"/>
    </row>
    <row r="1369">
      <c r="A1369" s="9">
        <v>44422.0</v>
      </c>
      <c r="B1369" s="10" t="s">
        <v>122</v>
      </c>
      <c r="C1369" s="10" t="s">
        <v>75</v>
      </c>
      <c r="D1369" s="10" t="s">
        <v>280</v>
      </c>
      <c r="E1369" s="35">
        <v>280.0</v>
      </c>
      <c r="F1369" s="10" t="s">
        <v>18</v>
      </c>
      <c r="G1369" s="37">
        <f t="shared" si="5"/>
        <v>7</v>
      </c>
      <c r="H1369" s="32">
        <f t="shared" si="1"/>
        <v>7</v>
      </c>
      <c r="I1369" s="33"/>
      <c r="J1369" s="33"/>
      <c r="K1369" s="33"/>
      <c r="L1369" s="33"/>
      <c r="M1369" s="33"/>
      <c r="N1369" s="33"/>
      <c r="O1369" s="10" t="s">
        <v>122</v>
      </c>
      <c r="P1369" s="33"/>
      <c r="Q1369" s="33"/>
      <c r="R1369" s="33"/>
      <c r="S1369" s="33"/>
      <c r="T1369" s="33"/>
      <c r="U1369" s="33"/>
      <c r="V1369" s="33"/>
      <c r="W1369" s="33"/>
    </row>
    <row r="1370">
      <c r="A1370" s="9">
        <v>44422.0</v>
      </c>
      <c r="B1370" s="10" t="s">
        <v>122</v>
      </c>
      <c r="C1370" s="10" t="s">
        <v>125</v>
      </c>
      <c r="D1370" s="10" t="s">
        <v>288</v>
      </c>
      <c r="E1370" s="35">
        <v>280.0</v>
      </c>
      <c r="F1370" s="10" t="s">
        <v>14</v>
      </c>
      <c r="G1370" s="37">
        <f t="shared" si="5"/>
        <v>7</v>
      </c>
      <c r="H1370" s="32">
        <f t="shared" si="1"/>
        <v>7</v>
      </c>
      <c r="I1370" s="33"/>
      <c r="J1370" s="33"/>
      <c r="K1370" s="33"/>
      <c r="L1370" s="33"/>
      <c r="M1370" s="33"/>
      <c r="N1370" s="33"/>
      <c r="O1370" s="10" t="s">
        <v>122</v>
      </c>
      <c r="P1370" s="33"/>
      <c r="Q1370" s="33"/>
      <c r="R1370" s="33"/>
      <c r="S1370" s="33"/>
      <c r="T1370" s="33"/>
      <c r="U1370" s="33"/>
      <c r="V1370" s="33"/>
      <c r="W1370" s="33"/>
    </row>
    <row r="1371">
      <c r="A1371" s="9">
        <v>44422.0</v>
      </c>
      <c r="B1371" s="10" t="s">
        <v>122</v>
      </c>
      <c r="C1371" s="10" t="s">
        <v>126</v>
      </c>
      <c r="D1371" s="10" t="s">
        <v>279</v>
      </c>
      <c r="E1371" s="35">
        <v>170.0</v>
      </c>
      <c r="F1371" s="10" t="s">
        <v>12</v>
      </c>
      <c r="G1371" s="37">
        <f t="shared" si="5"/>
        <v>7</v>
      </c>
      <c r="H1371" s="32">
        <f t="shared" si="1"/>
        <v>7</v>
      </c>
      <c r="I1371" s="33"/>
      <c r="J1371" s="33"/>
      <c r="K1371" s="33"/>
      <c r="L1371" s="33"/>
      <c r="M1371" s="33"/>
      <c r="N1371" s="33"/>
      <c r="O1371" s="10" t="s">
        <v>122</v>
      </c>
      <c r="P1371" s="33"/>
      <c r="Q1371" s="33"/>
      <c r="R1371" s="33"/>
      <c r="S1371" s="33"/>
      <c r="T1371" s="33"/>
      <c r="U1371" s="33"/>
      <c r="V1371" s="33"/>
      <c r="W1371" s="33"/>
    </row>
    <row r="1372">
      <c r="A1372" s="9">
        <v>44422.0</v>
      </c>
      <c r="B1372" s="10" t="s">
        <v>122</v>
      </c>
      <c r="C1372" s="10" t="s">
        <v>127</v>
      </c>
      <c r="D1372" s="10" t="s">
        <v>278</v>
      </c>
      <c r="E1372" s="35">
        <v>130.0</v>
      </c>
      <c r="F1372" s="10" t="s">
        <v>21</v>
      </c>
      <c r="G1372" s="37">
        <f t="shared" si="5"/>
        <v>7</v>
      </c>
      <c r="H1372" s="32">
        <f t="shared" si="1"/>
        <v>7</v>
      </c>
      <c r="I1372" s="33"/>
      <c r="J1372" s="33"/>
      <c r="K1372" s="33"/>
      <c r="L1372" s="33"/>
      <c r="M1372" s="33"/>
      <c r="N1372" s="33"/>
      <c r="O1372" s="10" t="s">
        <v>122</v>
      </c>
      <c r="P1372" s="33"/>
      <c r="Q1372" s="33"/>
      <c r="R1372" s="33"/>
      <c r="S1372" s="33"/>
      <c r="T1372" s="33"/>
      <c r="U1372" s="33"/>
      <c r="V1372" s="33"/>
      <c r="W1372" s="33"/>
    </row>
    <row r="1373">
      <c r="A1373" s="9">
        <v>44422.0</v>
      </c>
      <c r="B1373" s="10" t="s">
        <v>122</v>
      </c>
      <c r="C1373" s="10" t="s">
        <v>311</v>
      </c>
      <c r="D1373" s="10" t="s">
        <v>286</v>
      </c>
      <c r="E1373" s="35">
        <v>130.0</v>
      </c>
      <c r="F1373" s="10" t="s">
        <v>31</v>
      </c>
      <c r="G1373" s="37">
        <f t="shared" si="5"/>
        <v>7</v>
      </c>
      <c r="H1373" s="32">
        <f t="shared" si="1"/>
        <v>7</v>
      </c>
      <c r="I1373" s="33"/>
      <c r="J1373" s="33"/>
      <c r="K1373" s="33"/>
      <c r="L1373" s="33"/>
      <c r="M1373" s="33"/>
      <c r="N1373" s="33"/>
      <c r="O1373" s="10" t="s">
        <v>122</v>
      </c>
      <c r="P1373" s="33"/>
      <c r="Q1373" s="33"/>
      <c r="R1373" s="33"/>
      <c r="S1373" s="33"/>
      <c r="T1373" s="33"/>
      <c r="U1373" s="33"/>
      <c r="V1373" s="33"/>
      <c r="W1373" s="33"/>
    </row>
    <row r="1374">
      <c r="A1374" s="9">
        <v>44422.0</v>
      </c>
      <c r="B1374" s="10" t="s">
        <v>15</v>
      </c>
      <c r="C1374" s="16">
        <v>3.0E45</v>
      </c>
      <c r="D1374" s="10" t="s">
        <v>278</v>
      </c>
      <c r="E1374" s="35">
        <v>130.0</v>
      </c>
      <c r="F1374" s="10" t="s">
        <v>21</v>
      </c>
      <c r="G1374" s="37">
        <f t="shared" si="5"/>
        <v>7</v>
      </c>
      <c r="H1374" s="32">
        <f t="shared" si="1"/>
        <v>7</v>
      </c>
      <c r="I1374" s="33"/>
      <c r="J1374" s="33"/>
      <c r="K1374" s="33"/>
      <c r="L1374" s="33"/>
      <c r="M1374" s="33"/>
      <c r="N1374" s="33"/>
      <c r="O1374" s="10" t="s">
        <v>15</v>
      </c>
      <c r="P1374" s="33"/>
      <c r="Q1374" s="33"/>
      <c r="R1374" s="33"/>
      <c r="S1374" s="33"/>
      <c r="T1374" s="33"/>
      <c r="U1374" s="33"/>
      <c r="V1374" s="33"/>
      <c r="W1374" s="33"/>
    </row>
    <row r="1375">
      <c r="A1375" s="2" t="s">
        <v>0</v>
      </c>
      <c r="B1375" s="2" t="s">
        <v>1</v>
      </c>
      <c r="C1375" s="2" t="s">
        <v>2</v>
      </c>
      <c r="D1375" s="2" t="s">
        <v>3</v>
      </c>
      <c r="E1375" s="2" t="s">
        <v>4</v>
      </c>
      <c r="F1375" s="31" t="s">
        <v>5</v>
      </c>
      <c r="G1375" s="37" t="str">
        <f t="shared" si="5"/>
        <v>#VALUE!</v>
      </c>
      <c r="H1375" s="32" t="str">
        <f t="shared" si="1"/>
        <v>#VALUE!</v>
      </c>
      <c r="I1375" s="33"/>
      <c r="J1375" s="33"/>
      <c r="K1375" s="33"/>
      <c r="L1375" s="33"/>
      <c r="M1375" s="33"/>
      <c r="N1375" s="33"/>
      <c r="O1375" s="10" t="s">
        <v>15</v>
      </c>
      <c r="P1375" s="33"/>
      <c r="Q1375" s="33"/>
      <c r="R1375" s="33"/>
      <c r="S1375" s="33"/>
      <c r="T1375" s="33"/>
      <c r="U1375" s="33"/>
      <c r="V1375" s="33"/>
      <c r="W1375" s="33"/>
    </row>
    <row r="1376">
      <c r="A1376" s="9">
        <v>44409.0</v>
      </c>
      <c r="B1376" s="10" t="s">
        <v>9</v>
      </c>
      <c r="C1376" s="10" t="s">
        <v>10</v>
      </c>
      <c r="D1376" s="10" t="s">
        <v>11</v>
      </c>
      <c r="E1376" s="35">
        <v>220.471014492754</v>
      </c>
      <c r="F1376" s="12" t="s">
        <v>12</v>
      </c>
      <c r="G1376" s="37">
        <f t="shared" si="5"/>
        <v>1</v>
      </c>
      <c r="H1376" s="32">
        <f t="shared" si="1"/>
        <v>1</v>
      </c>
      <c r="I1376" s="33"/>
      <c r="J1376" s="33"/>
      <c r="K1376" s="33"/>
      <c r="L1376" s="33"/>
      <c r="M1376" s="33"/>
      <c r="N1376" s="33"/>
      <c r="O1376" s="10" t="s">
        <v>15</v>
      </c>
      <c r="P1376" s="33"/>
      <c r="Q1376" s="33"/>
      <c r="R1376" s="33"/>
      <c r="S1376" s="33"/>
      <c r="T1376" s="33"/>
      <c r="U1376" s="33"/>
      <c r="V1376" s="33"/>
      <c r="W1376" s="33"/>
    </row>
    <row r="1377">
      <c r="A1377" s="9">
        <v>44409.0</v>
      </c>
      <c r="B1377" s="10" t="s">
        <v>9</v>
      </c>
      <c r="C1377" s="10" t="s">
        <v>10</v>
      </c>
      <c r="D1377" s="10" t="s">
        <v>13</v>
      </c>
      <c r="E1377" s="35">
        <v>220.775362318841</v>
      </c>
      <c r="F1377" s="10" t="s">
        <v>14</v>
      </c>
      <c r="G1377" s="37">
        <f t="shared" si="5"/>
        <v>1</v>
      </c>
      <c r="H1377" s="32">
        <f t="shared" si="1"/>
        <v>1</v>
      </c>
      <c r="I1377" s="33"/>
      <c r="J1377" s="33"/>
      <c r="K1377" s="33"/>
      <c r="L1377" s="33"/>
      <c r="M1377" s="33"/>
      <c r="N1377" s="33"/>
      <c r="O1377" s="10" t="s">
        <v>15</v>
      </c>
      <c r="P1377" s="33"/>
      <c r="Q1377" s="33"/>
      <c r="R1377" s="33"/>
      <c r="S1377" s="33"/>
      <c r="T1377" s="33"/>
      <c r="U1377" s="33"/>
      <c r="V1377" s="33"/>
      <c r="W1377" s="33"/>
    </row>
    <row r="1378">
      <c r="A1378" s="9">
        <v>44409.0</v>
      </c>
      <c r="B1378" s="10" t="s">
        <v>9</v>
      </c>
      <c r="C1378" s="10" t="s">
        <v>10</v>
      </c>
      <c r="D1378" s="10" t="s">
        <v>17</v>
      </c>
      <c r="E1378" s="35">
        <v>221.079710144928</v>
      </c>
      <c r="F1378" s="10" t="s">
        <v>18</v>
      </c>
      <c r="G1378" s="37">
        <f t="shared" si="5"/>
        <v>1</v>
      </c>
      <c r="H1378" s="32">
        <f t="shared" si="1"/>
        <v>1</v>
      </c>
      <c r="I1378" s="33"/>
      <c r="J1378" s="33"/>
      <c r="K1378" s="33"/>
      <c r="L1378" s="33"/>
      <c r="M1378" s="33"/>
      <c r="N1378" s="33"/>
      <c r="O1378" s="10" t="s">
        <v>15</v>
      </c>
      <c r="P1378" s="33"/>
      <c r="Q1378" s="33"/>
      <c r="R1378" s="33"/>
      <c r="S1378" s="33"/>
      <c r="T1378" s="33"/>
      <c r="U1378" s="33"/>
      <c r="V1378" s="33"/>
      <c r="W1378" s="33"/>
    </row>
    <row r="1379">
      <c r="A1379" s="9">
        <v>44409.0</v>
      </c>
      <c r="B1379" s="10" t="s">
        <v>9</v>
      </c>
      <c r="C1379" s="10" t="s">
        <v>10</v>
      </c>
      <c r="D1379" s="10" t="s">
        <v>19</v>
      </c>
      <c r="E1379" s="35">
        <v>221.384057971015</v>
      </c>
      <c r="F1379" s="10" t="s">
        <v>14</v>
      </c>
      <c r="G1379" s="37">
        <f t="shared" si="5"/>
        <v>1</v>
      </c>
      <c r="H1379" s="32">
        <f t="shared" si="1"/>
        <v>1</v>
      </c>
      <c r="I1379" s="33"/>
      <c r="J1379" s="33"/>
      <c r="K1379" s="33"/>
      <c r="L1379" s="33"/>
      <c r="M1379" s="33"/>
      <c r="N1379" s="33"/>
      <c r="O1379" s="10" t="s">
        <v>15</v>
      </c>
      <c r="P1379" s="33"/>
      <c r="Q1379" s="33"/>
      <c r="R1379" s="33"/>
      <c r="S1379" s="33"/>
      <c r="T1379" s="33"/>
      <c r="U1379" s="33"/>
      <c r="V1379" s="33"/>
      <c r="W1379" s="33"/>
    </row>
    <row r="1380">
      <c r="A1380" s="9">
        <v>44409.0</v>
      </c>
      <c r="B1380" s="10" t="s">
        <v>9</v>
      </c>
      <c r="C1380" s="10" t="s">
        <v>10</v>
      </c>
      <c r="D1380" s="10" t="s">
        <v>20</v>
      </c>
      <c r="E1380" s="35">
        <v>221.688405797102</v>
      </c>
      <c r="F1380" s="10" t="s">
        <v>21</v>
      </c>
      <c r="G1380" s="37">
        <f t="shared" si="5"/>
        <v>1</v>
      </c>
      <c r="H1380" s="32">
        <f t="shared" si="1"/>
        <v>1</v>
      </c>
      <c r="I1380" s="33"/>
      <c r="J1380" s="33"/>
      <c r="K1380" s="33"/>
      <c r="L1380" s="33"/>
      <c r="M1380" s="33"/>
      <c r="N1380" s="33"/>
      <c r="O1380" s="10" t="s">
        <v>15</v>
      </c>
      <c r="P1380" s="33"/>
      <c r="Q1380" s="33"/>
      <c r="R1380" s="33"/>
      <c r="S1380" s="33"/>
      <c r="T1380" s="33"/>
      <c r="U1380" s="33"/>
      <c r="V1380" s="33"/>
      <c r="W1380" s="33"/>
    </row>
    <row r="1381">
      <c r="A1381" s="9">
        <v>44409.0</v>
      </c>
      <c r="B1381" s="10" t="s">
        <v>9</v>
      </c>
      <c r="C1381" s="10" t="s">
        <v>10</v>
      </c>
      <c r="D1381" s="10" t="s">
        <v>22</v>
      </c>
      <c r="E1381" s="35">
        <v>221.992753623189</v>
      </c>
      <c r="F1381" s="10" t="s">
        <v>18</v>
      </c>
      <c r="G1381" s="37">
        <f t="shared" si="5"/>
        <v>1</v>
      </c>
      <c r="H1381" s="32">
        <f t="shared" si="1"/>
        <v>1</v>
      </c>
      <c r="I1381" s="33"/>
      <c r="J1381" s="33"/>
      <c r="K1381" s="33"/>
      <c r="L1381" s="33"/>
      <c r="M1381" s="33"/>
      <c r="N1381" s="33"/>
      <c r="O1381" s="10" t="s">
        <v>15</v>
      </c>
      <c r="P1381" s="33"/>
      <c r="Q1381" s="33"/>
      <c r="R1381" s="33"/>
      <c r="S1381" s="33"/>
      <c r="T1381" s="33"/>
      <c r="U1381" s="33"/>
      <c r="V1381" s="33"/>
      <c r="W1381" s="33"/>
    </row>
    <row r="1382">
      <c r="A1382" s="9">
        <v>44409.0</v>
      </c>
      <c r="B1382" s="10" t="s">
        <v>9</v>
      </c>
      <c r="C1382" s="10" t="s">
        <v>10</v>
      </c>
      <c r="D1382" s="10" t="s">
        <v>22</v>
      </c>
      <c r="E1382" s="35">
        <v>222.297101449276</v>
      </c>
      <c r="F1382" s="10" t="s">
        <v>18</v>
      </c>
      <c r="G1382" s="37">
        <f t="shared" si="5"/>
        <v>1</v>
      </c>
      <c r="H1382" s="32">
        <f t="shared" si="1"/>
        <v>1</v>
      </c>
      <c r="I1382" s="33"/>
      <c r="J1382" s="33"/>
      <c r="K1382" s="33"/>
      <c r="L1382" s="33"/>
      <c r="M1382" s="33"/>
      <c r="N1382" s="33"/>
      <c r="O1382" s="10" t="s">
        <v>15</v>
      </c>
      <c r="P1382" s="33"/>
      <c r="Q1382" s="33"/>
      <c r="R1382" s="33"/>
      <c r="S1382" s="33"/>
      <c r="T1382" s="33"/>
      <c r="U1382" s="33"/>
      <c r="V1382" s="33"/>
      <c r="W1382" s="33"/>
    </row>
    <row r="1383">
      <c r="A1383" s="9">
        <v>44409.0</v>
      </c>
      <c r="B1383" s="10" t="s">
        <v>23</v>
      </c>
      <c r="C1383" s="10" t="s">
        <v>42</v>
      </c>
      <c r="D1383" s="10" t="s">
        <v>22</v>
      </c>
      <c r="E1383" s="35">
        <v>222.601449275363</v>
      </c>
      <c r="F1383" s="10" t="s">
        <v>18</v>
      </c>
      <c r="G1383" s="37">
        <f t="shared" si="5"/>
        <v>1</v>
      </c>
      <c r="H1383" s="32">
        <f t="shared" si="1"/>
        <v>1</v>
      </c>
      <c r="I1383" s="33"/>
      <c r="J1383" s="33"/>
      <c r="K1383" s="33"/>
      <c r="L1383" s="33"/>
      <c r="M1383" s="33"/>
      <c r="N1383" s="33"/>
      <c r="O1383" s="10" t="s">
        <v>15</v>
      </c>
      <c r="P1383" s="33"/>
      <c r="Q1383" s="33"/>
      <c r="R1383" s="33"/>
      <c r="S1383" s="33"/>
      <c r="T1383" s="33"/>
      <c r="U1383" s="33"/>
      <c r="V1383" s="33"/>
      <c r="W1383" s="33"/>
    </row>
    <row r="1384">
      <c r="A1384" s="9">
        <v>44409.0</v>
      </c>
      <c r="B1384" s="10" t="s">
        <v>23</v>
      </c>
      <c r="C1384" s="10" t="s">
        <v>43</v>
      </c>
      <c r="D1384" s="10" t="s">
        <v>13</v>
      </c>
      <c r="E1384" s="35">
        <v>222.90579710145</v>
      </c>
      <c r="F1384" s="10" t="s">
        <v>14</v>
      </c>
      <c r="G1384" s="37">
        <f t="shared" si="5"/>
        <v>1</v>
      </c>
      <c r="H1384" s="32">
        <f t="shared" si="1"/>
        <v>1</v>
      </c>
      <c r="I1384" s="33"/>
      <c r="J1384" s="33"/>
      <c r="K1384" s="33"/>
      <c r="L1384" s="33"/>
      <c r="M1384" s="33"/>
      <c r="N1384" s="33"/>
      <c r="O1384" s="10" t="s">
        <v>15</v>
      </c>
      <c r="P1384" s="33"/>
      <c r="Q1384" s="33"/>
      <c r="R1384" s="33"/>
      <c r="S1384" s="33"/>
      <c r="T1384" s="33"/>
      <c r="U1384" s="33"/>
      <c r="V1384" s="33"/>
      <c r="W1384" s="33"/>
    </row>
    <row r="1385">
      <c r="A1385" s="9">
        <v>44409.0</v>
      </c>
      <c r="B1385" s="10" t="s">
        <v>23</v>
      </c>
      <c r="C1385" s="10" t="s">
        <v>44</v>
      </c>
      <c r="D1385" s="10" t="s">
        <v>27</v>
      </c>
      <c r="E1385" s="35">
        <v>223.210144927537</v>
      </c>
      <c r="F1385" s="10" t="s">
        <v>14</v>
      </c>
      <c r="G1385" s="37">
        <f t="shared" si="5"/>
        <v>1</v>
      </c>
      <c r="H1385" s="32">
        <f t="shared" si="1"/>
        <v>1</v>
      </c>
      <c r="I1385" s="33"/>
      <c r="J1385" s="33"/>
      <c r="K1385" s="33"/>
      <c r="L1385" s="33"/>
      <c r="M1385" s="33"/>
      <c r="N1385" s="33"/>
      <c r="O1385" s="10" t="s">
        <v>15</v>
      </c>
      <c r="P1385" s="33"/>
      <c r="Q1385" s="33"/>
      <c r="R1385" s="33"/>
      <c r="S1385" s="33"/>
      <c r="T1385" s="33"/>
      <c r="U1385" s="33"/>
      <c r="V1385" s="33"/>
      <c r="W1385" s="33"/>
    </row>
    <row r="1386">
      <c r="A1386" s="9">
        <v>44409.0</v>
      </c>
      <c r="B1386" s="10" t="s">
        <v>23</v>
      </c>
      <c r="C1386" s="10" t="s">
        <v>28</v>
      </c>
      <c r="D1386" s="10" t="s">
        <v>19</v>
      </c>
      <c r="E1386" s="35">
        <v>223.514492753624</v>
      </c>
      <c r="F1386" s="10" t="s">
        <v>14</v>
      </c>
      <c r="G1386" s="37">
        <f t="shared" si="5"/>
        <v>1</v>
      </c>
      <c r="H1386" s="32">
        <f t="shared" si="1"/>
        <v>1</v>
      </c>
      <c r="I1386" s="33"/>
      <c r="J1386" s="33"/>
      <c r="K1386" s="33"/>
      <c r="L1386" s="33"/>
      <c r="M1386" s="33"/>
      <c r="N1386" s="33"/>
      <c r="O1386" s="10" t="s">
        <v>15</v>
      </c>
      <c r="P1386" s="33"/>
      <c r="Q1386" s="33"/>
      <c r="R1386" s="33"/>
      <c r="S1386" s="33"/>
      <c r="T1386" s="33"/>
      <c r="U1386" s="33"/>
      <c r="V1386" s="33"/>
      <c r="W1386" s="33"/>
    </row>
    <row r="1387">
      <c r="A1387" s="9">
        <v>44409.0</v>
      </c>
      <c r="B1387" s="10" t="s">
        <v>23</v>
      </c>
      <c r="C1387" s="10" t="s">
        <v>45</v>
      </c>
      <c r="D1387" s="10" t="s">
        <v>27</v>
      </c>
      <c r="E1387" s="35">
        <v>223.818840579711</v>
      </c>
      <c r="F1387" s="10" t="s">
        <v>14</v>
      </c>
      <c r="G1387" s="37">
        <f t="shared" si="5"/>
        <v>1</v>
      </c>
      <c r="H1387" s="32">
        <f t="shared" si="1"/>
        <v>1</v>
      </c>
      <c r="I1387" s="33"/>
      <c r="J1387" s="33"/>
      <c r="K1387" s="33"/>
      <c r="L1387" s="33"/>
      <c r="M1387" s="33"/>
      <c r="N1387" s="33"/>
      <c r="O1387" s="10" t="s">
        <v>15</v>
      </c>
      <c r="P1387" s="33"/>
      <c r="Q1387" s="33"/>
      <c r="R1387" s="33"/>
      <c r="S1387" s="33"/>
      <c r="T1387" s="33"/>
      <c r="U1387" s="33"/>
      <c r="V1387" s="33"/>
      <c r="W1387" s="33"/>
    </row>
    <row r="1388">
      <c r="A1388" s="9">
        <v>44409.0</v>
      </c>
      <c r="B1388" s="10" t="s">
        <v>23</v>
      </c>
      <c r="C1388" s="10">
        <v>245.0</v>
      </c>
      <c r="D1388" s="10" t="s">
        <v>30</v>
      </c>
      <c r="E1388" s="35">
        <v>224.123188405797</v>
      </c>
      <c r="F1388" s="10" t="s">
        <v>31</v>
      </c>
      <c r="G1388" s="37">
        <f t="shared" si="5"/>
        <v>1</v>
      </c>
      <c r="H1388" s="32">
        <f t="shared" si="1"/>
        <v>1</v>
      </c>
      <c r="I1388" s="33"/>
      <c r="J1388" s="33"/>
      <c r="K1388" s="33"/>
      <c r="L1388" s="33"/>
      <c r="M1388" s="33"/>
      <c r="N1388" s="33"/>
      <c r="O1388" s="10" t="s">
        <v>15</v>
      </c>
      <c r="P1388" s="33"/>
      <c r="Q1388" s="33"/>
      <c r="R1388" s="33"/>
      <c r="S1388" s="33"/>
      <c r="T1388" s="33"/>
      <c r="U1388" s="33"/>
      <c r="V1388" s="33"/>
      <c r="W1388" s="33"/>
    </row>
    <row r="1389">
      <c r="A1389" s="9">
        <v>44409.0</v>
      </c>
      <c r="B1389" s="10" t="s">
        <v>23</v>
      </c>
      <c r="C1389" s="10" t="s">
        <v>32</v>
      </c>
      <c r="D1389" s="10" t="s">
        <v>20</v>
      </c>
      <c r="E1389" s="35">
        <v>224.427536231884</v>
      </c>
      <c r="F1389" s="10" t="s">
        <v>21</v>
      </c>
      <c r="G1389" s="37">
        <f t="shared" si="5"/>
        <v>1</v>
      </c>
      <c r="H1389" s="32">
        <f t="shared" si="1"/>
        <v>1</v>
      </c>
      <c r="I1389" s="33"/>
      <c r="J1389" s="33"/>
      <c r="K1389" s="33"/>
      <c r="L1389" s="33"/>
      <c r="M1389" s="33"/>
      <c r="N1389" s="33"/>
      <c r="O1389" s="10" t="s">
        <v>15</v>
      </c>
      <c r="P1389" s="33"/>
      <c r="Q1389" s="33"/>
      <c r="R1389" s="33"/>
      <c r="S1389" s="33"/>
      <c r="T1389" s="33"/>
      <c r="U1389" s="33"/>
      <c r="V1389" s="33"/>
      <c r="W1389" s="33"/>
    </row>
    <row r="1390">
      <c r="A1390" s="9">
        <v>44409.0</v>
      </c>
      <c r="B1390" s="10" t="s">
        <v>23</v>
      </c>
      <c r="C1390" s="10" t="s">
        <v>33</v>
      </c>
      <c r="D1390" s="10" t="s">
        <v>34</v>
      </c>
      <c r="E1390" s="35">
        <v>224.731884057971</v>
      </c>
      <c r="F1390" s="10" t="s">
        <v>14</v>
      </c>
      <c r="G1390" s="37">
        <f t="shared" si="5"/>
        <v>1</v>
      </c>
      <c r="H1390" s="32">
        <f t="shared" si="1"/>
        <v>1</v>
      </c>
      <c r="I1390" s="33"/>
      <c r="J1390" s="33"/>
      <c r="K1390" s="33"/>
      <c r="L1390" s="33"/>
      <c r="M1390" s="33"/>
      <c r="N1390" s="33"/>
      <c r="O1390" s="10" t="s">
        <v>15</v>
      </c>
      <c r="P1390" s="33"/>
      <c r="Q1390" s="33"/>
      <c r="R1390" s="33"/>
      <c r="S1390" s="33"/>
      <c r="T1390" s="33"/>
      <c r="U1390" s="33"/>
      <c r="V1390" s="33"/>
      <c r="W1390" s="33"/>
    </row>
    <row r="1391">
      <c r="A1391" s="9">
        <v>44409.0</v>
      </c>
      <c r="B1391" s="10" t="s">
        <v>23</v>
      </c>
      <c r="C1391" s="10" t="s">
        <v>35</v>
      </c>
      <c r="D1391" s="10" t="s">
        <v>34</v>
      </c>
      <c r="E1391" s="35">
        <v>225.036231884058</v>
      </c>
      <c r="F1391" s="10" t="s">
        <v>14</v>
      </c>
      <c r="G1391" s="37">
        <f t="shared" si="5"/>
        <v>1</v>
      </c>
      <c r="H1391" s="32">
        <f t="shared" si="1"/>
        <v>1</v>
      </c>
      <c r="I1391" s="33"/>
      <c r="J1391" s="33"/>
      <c r="K1391" s="33"/>
      <c r="L1391" s="33"/>
      <c r="M1391" s="33"/>
      <c r="N1391" s="33"/>
      <c r="O1391" s="10" t="s">
        <v>15</v>
      </c>
      <c r="P1391" s="33"/>
      <c r="Q1391" s="33"/>
      <c r="R1391" s="33"/>
      <c r="S1391" s="33"/>
      <c r="T1391" s="33"/>
      <c r="U1391" s="33"/>
      <c r="V1391" s="33"/>
      <c r="W1391" s="33"/>
    </row>
    <row r="1392">
      <c r="A1392" s="9">
        <v>44409.0</v>
      </c>
      <c r="B1392" s="10" t="s">
        <v>23</v>
      </c>
      <c r="C1392" s="10">
        <v>4447.0</v>
      </c>
      <c r="D1392" s="10" t="s">
        <v>34</v>
      </c>
      <c r="E1392" s="35">
        <v>225.340579710145</v>
      </c>
      <c r="F1392" s="10" t="s">
        <v>14</v>
      </c>
      <c r="G1392" s="37">
        <f t="shared" si="5"/>
        <v>1</v>
      </c>
      <c r="H1392" s="32">
        <f t="shared" si="1"/>
        <v>1</v>
      </c>
      <c r="I1392" s="33"/>
      <c r="J1392" s="33"/>
      <c r="K1392" s="33"/>
      <c r="L1392" s="33"/>
      <c r="M1392" s="33"/>
      <c r="N1392" s="33"/>
      <c r="O1392" s="10" t="s">
        <v>15</v>
      </c>
      <c r="P1392" s="33"/>
      <c r="Q1392" s="33"/>
      <c r="R1392" s="33"/>
      <c r="S1392" s="33"/>
      <c r="T1392" s="33"/>
      <c r="U1392" s="33"/>
      <c r="V1392" s="33"/>
      <c r="W1392" s="33"/>
    </row>
    <row r="1393">
      <c r="A1393" s="9">
        <v>44409.0</v>
      </c>
      <c r="B1393" s="10" t="s">
        <v>23</v>
      </c>
      <c r="C1393" s="10">
        <v>4399.5</v>
      </c>
      <c r="D1393" s="10" t="s">
        <v>20</v>
      </c>
      <c r="E1393" s="35">
        <v>225.644927536232</v>
      </c>
      <c r="F1393" s="10" t="s">
        <v>21</v>
      </c>
      <c r="G1393" s="37">
        <f t="shared" si="5"/>
        <v>1</v>
      </c>
      <c r="H1393" s="32">
        <f t="shared" si="1"/>
        <v>1</v>
      </c>
      <c r="I1393" s="33"/>
      <c r="J1393" s="33"/>
      <c r="K1393" s="33"/>
      <c r="L1393" s="33"/>
      <c r="M1393" s="33"/>
      <c r="N1393" s="33"/>
      <c r="O1393" s="10" t="s">
        <v>15</v>
      </c>
      <c r="P1393" s="33"/>
      <c r="Q1393" s="33"/>
      <c r="R1393" s="33"/>
      <c r="S1393" s="33"/>
      <c r="T1393" s="33"/>
      <c r="U1393" s="33"/>
      <c r="V1393" s="33"/>
      <c r="W1393" s="33"/>
    </row>
    <row r="1394">
      <c r="A1394" s="9">
        <v>44409.0</v>
      </c>
      <c r="B1394" s="10" t="s">
        <v>23</v>
      </c>
      <c r="C1394" s="10">
        <v>4352.0</v>
      </c>
      <c r="D1394" s="10" t="s">
        <v>36</v>
      </c>
      <c r="E1394" s="35">
        <v>225.949275362319</v>
      </c>
      <c r="F1394" s="10" t="s">
        <v>12</v>
      </c>
      <c r="G1394" s="37">
        <f t="shared" si="5"/>
        <v>1</v>
      </c>
      <c r="H1394" s="32">
        <f t="shared" si="1"/>
        <v>1</v>
      </c>
      <c r="I1394" s="33"/>
      <c r="J1394" s="33"/>
      <c r="K1394" s="33"/>
      <c r="L1394" s="33"/>
      <c r="M1394" s="33"/>
      <c r="N1394" s="33"/>
      <c r="O1394" s="10" t="s">
        <v>16</v>
      </c>
      <c r="P1394" s="33"/>
      <c r="Q1394" s="33"/>
      <c r="R1394" s="33"/>
      <c r="S1394" s="33"/>
      <c r="T1394" s="33"/>
      <c r="U1394" s="33"/>
      <c r="V1394" s="33"/>
      <c r="W1394" s="33"/>
    </row>
    <row r="1395">
      <c r="A1395" s="9">
        <v>44409.0</v>
      </c>
      <c r="B1395" s="10" t="s">
        <v>23</v>
      </c>
      <c r="C1395" s="10" t="s">
        <v>46</v>
      </c>
      <c r="D1395" s="10" t="s">
        <v>34</v>
      </c>
      <c r="E1395" s="35">
        <v>226.253623188406</v>
      </c>
      <c r="F1395" s="10" t="s">
        <v>14</v>
      </c>
      <c r="G1395" s="37">
        <f t="shared" si="5"/>
        <v>1</v>
      </c>
      <c r="H1395" s="32">
        <f t="shared" si="1"/>
        <v>1</v>
      </c>
      <c r="I1395" s="33"/>
      <c r="J1395" s="33"/>
      <c r="K1395" s="33"/>
      <c r="L1395" s="33"/>
      <c r="M1395" s="33"/>
      <c r="N1395" s="33"/>
      <c r="O1395" s="10" t="s">
        <v>16</v>
      </c>
      <c r="P1395" s="33"/>
      <c r="Q1395" s="33"/>
      <c r="R1395" s="33"/>
      <c r="S1395" s="33"/>
      <c r="T1395" s="33"/>
      <c r="U1395" s="33"/>
      <c r="V1395" s="33"/>
      <c r="W1395" s="33"/>
    </row>
    <row r="1396">
      <c r="A1396" s="9">
        <v>44409.0</v>
      </c>
      <c r="B1396" s="10" t="s">
        <v>23</v>
      </c>
      <c r="C1396" s="10" t="s">
        <v>47</v>
      </c>
      <c r="D1396" s="10" t="s">
        <v>30</v>
      </c>
      <c r="E1396" s="35">
        <v>226.557971014493</v>
      </c>
      <c r="F1396" s="10" t="s">
        <v>31</v>
      </c>
      <c r="G1396" s="37">
        <f t="shared" si="5"/>
        <v>1</v>
      </c>
      <c r="H1396" s="32">
        <f t="shared" si="1"/>
        <v>1</v>
      </c>
      <c r="I1396" s="33"/>
      <c r="J1396" s="33"/>
      <c r="K1396" s="33"/>
      <c r="L1396" s="33"/>
      <c r="M1396" s="33"/>
      <c r="N1396" s="33"/>
      <c r="O1396" s="10" t="s">
        <v>16</v>
      </c>
      <c r="P1396" s="33"/>
      <c r="Q1396" s="33"/>
      <c r="R1396" s="33"/>
      <c r="S1396" s="33"/>
      <c r="T1396" s="33"/>
      <c r="U1396" s="33"/>
      <c r="V1396" s="33"/>
      <c r="W1396" s="33"/>
    </row>
    <row r="1397">
      <c r="A1397" s="9">
        <v>44409.0</v>
      </c>
      <c r="B1397" s="10" t="s">
        <v>23</v>
      </c>
      <c r="C1397" s="10" t="s">
        <v>39</v>
      </c>
      <c r="D1397" s="10" t="s">
        <v>36</v>
      </c>
      <c r="E1397" s="35">
        <v>226.86231884058</v>
      </c>
      <c r="F1397" s="10" t="s">
        <v>12</v>
      </c>
      <c r="G1397" s="37">
        <f t="shared" si="5"/>
        <v>1</v>
      </c>
      <c r="H1397" s="32">
        <f t="shared" si="1"/>
        <v>1</v>
      </c>
      <c r="I1397" s="33"/>
      <c r="J1397" s="33"/>
      <c r="K1397" s="33"/>
      <c r="L1397" s="33"/>
      <c r="M1397" s="33"/>
      <c r="N1397" s="33"/>
      <c r="O1397" s="10" t="s">
        <v>16</v>
      </c>
      <c r="P1397" s="33"/>
      <c r="Q1397" s="33"/>
      <c r="R1397" s="33"/>
      <c r="S1397" s="33"/>
      <c r="T1397" s="33"/>
      <c r="U1397" s="33"/>
      <c r="V1397" s="33"/>
      <c r="W1397" s="33"/>
    </row>
    <row r="1398">
      <c r="A1398" s="9">
        <v>44409.0</v>
      </c>
      <c r="B1398" s="10" t="s">
        <v>40</v>
      </c>
      <c r="C1398" s="10" t="s">
        <v>41</v>
      </c>
      <c r="D1398" s="10" t="s">
        <v>22</v>
      </c>
      <c r="E1398" s="35">
        <v>227.166666666667</v>
      </c>
      <c r="F1398" s="10" t="s">
        <v>18</v>
      </c>
      <c r="G1398" s="37">
        <f t="shared" si="5"/>
        <v>1</v>
      </c>
      <c r="H1398" s="32">
        <f t="shared" si="1"/>
        <v>1</v>
      </c>
      <c r="I1398" s="33"/>
      <c r="J1398" s="33"/>
      <c r="K1398" s="33"/>
      <c r="L1398" s="33"/>
      <c r="M1398" s="33"/>
      <c r="N1398" s="33"/>
      <c r="O1398" s="10" t="s">
        <v>16</v>
      </c>
      <c r="P1398" s="33"/>
      <c r="Q1398" s="33"/>
      <c r="R1398" s="33"/>
      <c r="S1398" s="33"/>
      <c r="T1398" s="33"/>
      <c r="U1398" s="33"/>
      <c r="V1398" s="33"/>
      <c r="W1398" s="33"/>
    </row>
    <row r="1399">
      <c r="A1399" s="9">
        <v>44409.0</v>
      </c>
      <c r="B1399" s="10" t="s">
        <v>40</v>
      </c>
      <c r="C1399" s="10" t="s">
        <v>41</v>
      </c>
      <c r="D1399" s="10" t="s">
        <v>22</v>
      </c>
      <c r="E1399" s="35">
        <v>227.471014492754</v>
      </c>
      <c r="F1399" s="10" t="s">
        <v>18</v>
      </c>
      <c r="G1399" s="37">
        <f t="shared" si="5"/>
        <v>1</v>
      </c>
      <c r="H1399" s="32">
        <f t="shared" si="1"/>
        <v>1</v>
      </c>
      <c r="I1399" s="33"/>
      <c r="J1399" s="33"/>
      <c r="K1399" s="33"/>
      <c r="L1399" s="33"/>
      <c r="M1399" s="33"/>
      <c r="N1399" s="33"/>
      <c r="O1399" s="10" t="s">
        <v>16</v>
      </c>
      <c r="P1399" s="33"/>
      <c r="Q1399" s="33"/>
      <c r="R1399" s="33"/>
      <c r="S1399" s="33"/>
      <c r="T1399" s="33"/>
      <c r="U1399" s="33"/>
      <c r="V1399" s="33"/>
      <c r="W1399" s="33"/>
    </row>
    <row r="1400">
      <c r="A1400" s="2" t="s">
        <v>0</v>
      </c>
      <c r="B1400" s="2" t="s">
        <v>1</v>
      </c>
      <c r="C1400" s="2" t="s">
        <v>2</v>
      </c>
      <c r="D1400" s="2" t="s">
        <v>3</v>
      </c>
      <c r="E1400" s="2" t="s">
        <v>4</v>
      </c>
      <c r="F1400" s="31" t="s">
        <v>5</v>
      </c>
      <c r="G1400" s="37" t="str">
        <f t="shared" si="5"/>
        <v>#VALUE!</v>
      </c>
      <c r="H1400" s="32" t="str">
        <f t="shared" si="1"/>
        <v>#VALUE!</v>
      </c>
      <c r="I1400" s="33"/>
      <c r="J1400" s="33"/>
      <c r="K1400" s="33"/>
      <c r="L1400" s="33"/>
      <c r="M1400" s="33"/>
      <c r="N1400" s="33"/>
      <c r="O1400" s="10" t="s">
        <v>16</v>
      </c>
      <c r="P1400" s="33"/>
      <c r="Q1400" s="33"/>
      <c r="R1400" s="33"/>
      <c r="S1400" s="33"/>
      <c r="T1400" s="33"/>
      <c r="U1400" s="33"/>
      <c r="V1400" s="33"/>
      <c r="W1400" s="33"/>
    </row>
    <row r="1401">
      <c r="A1401" s="9">
        <v>44409.0</v>
      </c>
      <c r="B1401" s="10" t="s">
        <v>9</v>
      </c>
      <c r="C1401" s="10" t="s">
        <v>10</v>
      </c>
      <c r="D1401" s="10" t="s">
        <v>11</v>
      </c>
      <c r="E1401" s="35">
        <v>227.775362318841</v>
      </c>
      <c r="F1401" s="12" t="s">
        <v>12</v>
      </c>
      <c r="G1401" s="37">
        <f t="shared" si="5"/>
        <v>1</v>
      </c>
      <c r="H1401" s="32">
        <f t="shared" si="1"/>
        <v>1</v>
      </c>
      <c r="I1401" s="33"/>
      <c r="J1401" s="33"/>
      <c r="K1401" s="33"/>
      <c r="L1401" s="33"/>
      <c r="M1401" s="33"/>
      <c r="N1401" s="33"/>
      <c r="O1401" s="10" t="s">
        <v>16</v>
      </c>
      <c r="P1401" s="33"/>
      <c r="Q1401" s="33"/>
      <c r="R1401" s="33"/>
      <c r="S1401" s="33"/>
      <c r="T1401" s="33"/>
      <c r="U1401" s="33"/>
      <c r="V1401" s="33"/>
      <c r="W1401" s="33"/>
    </row>
    <row r="1402">
      <c r="A1402" s="9">
        <v>44409.0</v>
      </c>
      <c r="B1402" s="10" t="s">
        <v>9</v>
      </c>
      <c r="C1402" s="10" t="s">
        <v>10</v>
      </c>
      <c r="D1402" s="10" t="s">
        <v>13</v>
      </c>
      <c r="E1402" s="35">
        <v>228.079710144928</v>
      </c>
      <c r="F1402" s="10" t="s">
        <v>14</v>
      </c>
      <c r="G1402" s="37">
        <f t="shared" si="5"/>
        <v>1</v>
      </c>
      <c r="H1402" s="32">
        <f t="shared" si="1"/>
        <v>1</v>
      </c>
      <c r="I1402" s="33"/>
      <c r="J1402" s="33"/>
      <c r="K1402" s="33"/>
      <c r="L1402" s="33"/>
      <c r="M1402" s="33"/>
      <c r="N1402" s="33"/>
      <c r="O1402" s="10" t="s">
        <v>16</v>
      </c>
      <c r="P1402" s="33"/>
      <c r="Q1402" s="33"/>
      <c r="R1402" s="33"/>
      <c r="S1402" s="33"/>
      <c r="T1402" s="33"/>
      <c r="U1402" s="33"/>
      <c r="V1402" s="33"/>
      <c r="W1402" s="33"/>
    </row>
    <row r="1403">
      <c r="A1403" s="9">
        <v>44409.0</v>
      </c>
      <c r="B1403" s="10" t="s">
        <v>9</v>
      </c>
      <c r="C1403" s="10" t="s">
        <v>10</v>
      </c>
      <c r="D1403" s="10" t="s">
        <v>17</v>
      </c>
      <c r="E1403" s="35">
        <v>228.384057971014</v>
      </c>
      <c r="F1403" s="10" t="s">
        <v>18</v>
      </c>
      <c r="G1403" s="37">
        <f t="shared" si="5"/>
        <v>1</v>
      </c>
      <c r="H1403" s="32">
        <f t="shared" si="1"/>
        <v>1</v>
      </c>
      <c r="I1403" s="33"/>
      <c r="J1403" s="33"/>
      <c r="K1403" s="33"/>
      <c r="L1403" s="33"/>
      <c r="M1403" s="33"/>
      <c r="N1403" s="33"/>
      <c r="O1403" s="10" t="s">
        <v>16</v>
      </c>
      <c r="P1403" s="33"/>
      <c r="Q1403" s="33"/>
      <c r="R1403" s="33"/>
      <c r="S1403" s="33"/>
      <c r="T1403" s="33"/>
      <c r="U1403" s="33"/>
      <c r="V1403" s="33"/>
      <c r="W1403" s="33"/>
    </row>
    <row r="1404">
      <c r="A1404" s="9">
        <v>44409.0</v>
      </c>
      <c r="B1404" s="10" t="s">
        <v>9</v>
      </c>
      <c r="C1404" s="10" t="s">
        <v>10</v>
      </c>
      <c r="D1404" s="10" t="s">
        <v>19</v>
      </c>
      <c r="E1404" s="35">
        <v>228.688405797101</v>
      </c>
      <c r="F1404" s="10" t="s">
        <v>14</v>
      </c>
      <c r="G1404" s="37">
        <f t="shared" si="5"/>
        <v>1</v>
      </c>
      <c r="H1404" s="32">
        <f t="shared" si="1"/>
        <v>1</v>
      </c>
      <c r="I1404" s="33"/>
      <c r="J1404" s="33"/>
      <c r="K1404" s="33"/>
      <c r="L1404" s="33"/>
      <c r="M1404" s="33"/>
      <c r="N1404" s="33"/>
      <c r="O1404" s="10" t="s">
        <v>16</v>
      </c>
      <c r="P1404" s="33"/>
      <c r="Q1404" s="33"/>
      <c r="R1404" s="33"/>
      <c r="S1404" s="33"/>
      <c r="T1404" s="33"/>
      <c r="U1404" s="33"/>
      <c r="V1404" s="33"/>
      <c r="W1404" s="33"/>
    </row>
    <row r="1405">
      <c r="A1405" s="9">
        <v>44409.0</v>
      </c>
      <c r="B1405" s="10" t="s">
        <v>9</v>
      </c>
      <c r="C1405" s="10" t="s">
        <v>10</v>
      </c>
      <c r="D1405" s="10" t="s">
        <v>20</v>
      </c>
      <c r="E1405" s="35">
        <v>228.992753623188</v>
      </c>
      <c r="F1405" s="10" t="s">
        <v>21</v>
      </c>
      <c r="G1405" s="37">
        <f t="shared" si="5"/>
        <v>1</v>
      </c>
      <c r="H1405" s="32">
        <f t="shared" si="1"/>
        <v>1</v>
      </c>
      <c r="I1405" s="33"/>
      <c r="J1405" s="33"/>
      <c r="K1405" s="33"/>
      <c r="L1405" s="33"/>
      <c r="M1405" s="33"/>
      <c r="N1405" s="33"/>
      <c r="O1405" s="10" t="s">
        <v>248</v>
      </c>
      <c r="P1405" s="33"/>
      <c r="Q1405" s="33"/>
      <c r="R1405" s="33"/>
      <c r="S1405" s="33"/>
      <c r="T1405" s="33"/>
      <c r="U1405" s="33"/>
      <c r="V1405" s="33"/>
      <c r="W1405" s="33"/>
    </row>
    <row r="1406">
      <c r="A1406" s="9">
        <v>44409.0</v>
      </c>
      <c r="B1406" s="10" t="s">
        <v>9</v>
      </c>
      <c r="C1406" s="10" t="s">
        <v>10</v>
      </c>
      <c r="D1406" s="10" t="s">
        <v>22</v>
      </c>
      <c r="E1406" s="35">
        <v>229.297101449275</v>
      </c>
      <c r="F1406" s="10" t="s">
        <v>18</v>
      </c>
      <c r="G1406" s="37">
        <f t="shared" si="5"/>
        <v>1</v>
      </c>
      <c r="H1406" s="32">
        <f t="shared" si="1"/>
        <v>1</v>
      </c>
      <c r="I1406" s="33"/>
      <c r="J1406" s="33"/>
      <c r="K1406" s="33"/>
      <c r="L1406" s="33"/>
      <c r="M1406" s="33"/>
      <c r="N1406" s="33"/>
      <c r="O1406" s="10" t="s">
        <v>248</v>
      </c>
      <c r="P1406" s="33"/>
      <c r="Q1406" s="33"/>
      <c r="R1406" s="33"/>
      <c r="S1406" s="33"/>
      <c r="T1406" s="33"/>
      <c r="U1406" s="33"/>
      <c r="V1406" s="33"/>
      <c r="W1406" s="33"/>
    </row>
    <row r="1407">
      <c r="A1407" s="9">
        <v>44409.0</v>
      </c>
      <c r="B1407" s="10" t="s">
        <v>9</v>
      </c>
      <c r="C1407" s="10" t="s">
        <v>10</v>
      </c>
      <c r="D1407" s="10" t="s">
        <v>22</v>
      </c>
      <c r="E1407" s="35">
        <v>229.601449275362</v>
      </c>
      <c r="F1407" s="10" t="s">
        <v>18</v>
      </c>
      <c r="G1407" s="37">
        <f t="shared" si="5"/>
        <v>1</v>
      </c>
      <c r="H1407" s="32">
        <f t="shared" si="1"/>
        <v>1</v>
      </c>
      <c r="I1407" s="33"/>
      <c r="J1407" s="33"/>
      <c r="K1407" s="33"/>
      <c r="L1407" s="33"/>
      <c r="M1407" s="33"/>
      <c r="N1407" s="33"/>
      <c r="O1407" s="10" t="s">
        <v>248</v>
      </c>
      <c r="P1407" s="33"/>
      <c r="Q1407" s="33"/>
      <c r="R1407" s="33"/>
      <c r="S1407" s="33"/>
      <c r="T1407" s="33"/>
      <c r="U1407" s="33"/>
      <c r="V1407" s="33"/>
      <c r="W1407" s="33"/>
    </row>
    <row r="1408">
      <c r="A1408" s="9">
        <v>44409.0</v>
      </c>
      <c r="B1408" s="10" t="s">
        <v>23</v>
      </c>
      <c r="C1408" s="10" t="s">
        <v>48</v>
      </c>
      <c r="D1408" s="10" t="s">
        <v>22</v>
      </c>
      <c r="E1408" s="35">
        <v>229.905797101449</v>
      </c>
      <c r="F1408" s="10" t="s">
        <v>18</v>
      </c>
      <c r="G1408" s="37">
        <f t="shared" si="5"/>
        <v>1</v>
      </c>
      <c r="H1408" s="32">
        <f t="shared" si="1"/>
        <v>1</v>
      </c>
      <c r="I1408" s="33"/>
      <c r="J1408" s="33"/>
      <c r="K1408" s="33"/>
      <c r="L1408" s="33"/>
      <c r="M1408" s="33"/>
      <c r="N1408" s="33"/>
      <c r="O1408" s="10" t="s">
        <v>248</v>
      </c>
      <c r="P1408" s="33"/>
      <c r="Q1408" s="33"/>
      <c r="R1408" s="33"/>
      <c r="S1408" s="33"/>
      <c r="T1408" s="33"/>
      <c r="U1408" s="33"/>
      <c r="V1408" s="33"/>
      <c r="W1408" s="33"/>
    </row>
    <row r="1409">
      <c r="A1409" s="9">
        <v>44409.0</v>
      </c>
      <c r="B1409" s="10" t="s">
        <v>23</v>
      </c>
      <c r="C1409" s="10" t="s">
        <v>49</v>
      </c>
      <c r="D1409" s="10" t="s">
        <v>13</v>
      </c>
      <c r="E1409" s="35">
        <v>230.210144927536</v>
      </c>
      <c r="F1409" s="10" t="s">
        <v>14</v>
      </c>
      <c r="G1409" s="37">
        <f t="shared" si="5"/>
        <v>1</v>
      </c>
      <c r="H1409" s="32">
        <f t="shared" si="1"/>
        <v>1</v>
      </c>
      <c r="I1409" s="33"/>
      <c r="J1409" s="33"/>
      <c r="K1409" s="33"/>
      <c r="L1409" s="33"/>
      <c r="M1409" s="33"/>
      <c r="N1409" s="33"/>
      <c r="O1409" s="10" t="s">
        <v>248</v>
      </c>
      <c r="P1409" s="33"/>
      <c r="Q1409" s="33"/>
      <c r="R1409" s="33"/>
      <c r="S1409" s="33"/>
      <c r="T1409" s="33"/>
      <c r="U1409" s="33"/>
      <c r="V1409" s="33"/>
      <c r="W1409" s="33"/>
    </row>
    <row r="1410">
      <c r="A1410" s="9">
        <v>44409.0</v>
      </c>
      <c r="B1410" s="10" t="s">
        <v>23</v>
      </c>
      <c r="C1410" s="10" t="s">
        <v>50</v>
      </c>
      <c r="D1410" s="10" t="s">
        <v>27</v>
      </c>
      <c r="E1410" s="35">
        <v>230.514492753623</v>
      </c>
      <c r="F1410" s="10" t="s">
        <v>14</v>
      </c>
      <c r="G1410" s="37">
        <f t="shared" si="5"/>
        <v>1</v>
      </c>
      <c r="H1410" s="32">
        <f t="shared" si="1"/>
        <v>1</v>
      </c>
      <c r="I1410" s="33"/>
      <c r="J1410" s="33"/>
      <c r="K1410" s="33"/>
      <c r="L1410" s="33"/>
      <c r="M1410" s="33"/>
      <c r="N1410" s="33"/>
      <c r="O1410" s="10" t="s">
        <v>248</v>
      </c>
      <c r="P1410" s="33"/>
      <c r="Q1410" s="33"/>
      <c r="R1410" s="33"/>
      <c r="S1410" s="33"/>
      <c r="T1410" s="33"/>
      <c r="U1410" s="33"/>
      <c r="V1410" s="33"/>
      <c r="W1410" s="33"/>
    </row>
    <row r="1411">
      <c r="A1411" s="9">
        <v>44409.0</v>
      </c>
      <c r="B1411" s="10" t="s">
        <v>23</v>
      </c>
      <c r="C1411" s="10" t="s">
        <v>28</v>
      </c>
      <c r="D1411" s="10" t="s">
        <v>19</v>
      </c>
      <c r="E1411" s="35">
        <v>230.81884057971</v>
      </c>
      <c r="F1411" s="10" t="s">
        <v>14</v>
      </c>
      <c r="G1411" s="37">
        <f t="shared" si="5"/>
        <v>1</v>
      </c>
      <c r="H1411" s="32">
        <f t="shared" si="1"/>
        <v>1</v>
      </c>
      <c r="I1411" s="33"/>
      <c r="J1411" s="33"/>
      <c r="K1411" s="33"/>
      <c r="L1411" s="33"/>
      <c r="M1411" s="33"/>
      <c r="N1411" s="33"/>
      <c r="O1411" s="10" t="s">
        <v>248</v>
      </c>
      <c r="P1411" s="33"/>
      <c r="Q1411" s="33"/>
      <c r="R1411" s="33"/>
      <c r="S1411" s="33"/>
      <c r="T1411" s="33"/>
      <c r="U1411" s="33"/>
      <c r="V1411" s="33"/>
      <c r="W1411" s="33"/>
    </row>
    <row r="1412">
      <c r="A1412" s="9">
        <v>44409.0</v>
      </c>
      <c r="B1412" s="10" t="s">
        <v>23</v>
      </c>
      <c r="C1412" s="10" t="s">
        <v>51</v>
      </c>
      <c r="D1412" s="10" t="s">
        <v>27</v>
      </c>
      <c r="E1412" s="35">
        <v>231.123188405797</v>
      </c>
      <c r="F1412" s="10" t="s">
        <v>14</v>
      </c>
      <c r="G1412" s="37">
        <f t="shared" si="5"/>
        <v>1</v>
      </c>
      <c r="H1412" s="32">
        <f t="shared" si="1"/>
        <v>1</v>
      </c>
      <c r="I1412" s="33"/>
      <c r="J1412" s="33"/>
      <c r="K1412" s="33"/>
      <c r="L1412" s="33"/>
      <c r="M1412" s="33"/>
      <c r="N1412" s="33"/>
      <c r="O1412" s="10" t="s">
        <v>248</v>
      </c>
      <c r="P1412" s="33"/>
      <c r="Q1412" s="33"/>
      <c r="R1412" s="33"/>
      <c r="S1412" s="33"/>
      <c r="T1412" s="33"/>
      <c r="U1412" s="33"/>
      <c r="V1412" s="33"/>
      <c r="W1412" s="33"/>
    </row>
    <row r="1413">
      <c r="A1413" s="9">
        <v>44409.0</v>
      </c>
      <c r="B1413" s="10" t="s">
        <v>23</v>
      </c>
      <c r="C1413" s="10">
        <v>246.0</v>
      </c>
      <c r="D1413" s="10" t="s">
        <v>30</v>
      </c>
      <c r="E1413" s="35">
        <v>231.427536231884</v>
      </c>
      <c r="F1413" s="10" t="s">
        <v>31</v>
      </c>
      <c r="G1413" s="37">
        <f t="shared" si="5"/>
        <v>1</v>
      </c>
      <c r="H1413" s="32">
        <f t="shared" si="1"/>
        <v>1</v>
      </c>
      <c r="I1413" s="33"/>
      <c r="J1413" s="33"/>
      <c r="K1413" s="33"/>
      <c r="L1413" s="33"/>
      <c r="M1413" s="33"/>
      <c r="N1413" s="33"/>
      <c r="O1413" s="10" t="s">
        <v>248</v>
      </c>
      <c r="P1413" s="33"/>
      <c r="Q1413" s="33"/>
      <c r="R1413" s="33"/>
      <c r="S1413" s="33"/>
      <c r="T1413" s="33"/>
      <c r="U1413" s="33"/>
      <c r="V1413" s="33"/>
      <c r="W1413" s="33"/>
    </row>
    <row r="1414">
      <c r="A1414" s="9">
        <v>44409.0</v>
      </c>
      <c r="B1414" s="10" t="s">
        <v>23</v>
      </c>
      <c r="C1414" s="10" t="s">
        <v>32</v>
      </c>
      <c r="D1414" s="10" t="s">
        <v>20</v>
      </c>
      <c r="E1414" s="35">
        <v>231.731884057971</v>
      </c>
      <c r="F1414" s="10" t="s">
        <v>21</v>
      </c>
      <c r="G1414" s="37">
        <f t="shared" si="5"/>
        <v>1</v>
      </c>
      <c r="H1414" s="32">
        <f t="shared" si="1"/>
        <v>1</v>
      </c>
      <c r="I1414" s="33"/>
      <c r="J1414" s="33"/>
      <c r="K1414" s="33"/>
      <c r="L1414" s="33"/>
      <c r="M1414" s="33"/>
      <c r="N1414" s="33"/>
      <c r="O1414" s="10" t="s">
        <v>69</v>
      </c>
      <c r="P1414" s="33"/>
      <c r="Q1414" s="33"/>
      <c r="R1414" s="33"/>
      <c r="S1414" s="33"/>
      <c r="T1414" s="33"/>
      <c r="U1414" s="33"/>
      <c r="V1414" s="33"/>
      <c r="W1414" s="33"/>
    </row>
    <row r="1415">
      <c r="A1415" s="9">
        <v>44409.0</v>
      </c>
      <c r="B1415" s="10" t="s">
        <v>23</v>
      </c>
      <c r="C1415" s="10" t="s">
        <v>33</v>
      </c>
      <c r="D1415" s="10" t="s">
        <v>34</v>
      </c>
      <c r="E1415" s="35">
        <v>232.036231884058</v>
      </c>
      <c r="F1415" s="10" t="s">
        <v>14</v>
      </c>
      <c r="G1415" s="37">
        <f t="shared" si="5"/>
        <v>1</v>
      </c>
      <c r="H1415" s="32">
        <f t="shared" si="1"/>
        <v>1</v>
      </c>
      <c r="I1415" s="33"/>
      <c r="J1415" s="33"/>
      <c r="K1415" s="33"/>
      <c r="L1415" s="33"/>
      <c r="M1415" s="33"/>
      <c r="N1415" s="33"/>
      <c r="O1415" s="10" t="s">
        <v>69</v>
      </c>
      <c r="P1415" s="33"/>
      <c r="Q1415" s="33"/>
      <c r="R1415" s="33"/>
      <c r="S1415" s="33"/>
      <c r="T1415" s="33"/>
      <c r="U1415" s="33"/>
      <c r="V1415" s="33"/>
      <c r="W1415" s="33"/>
    </row>
    <row r="1416">
      <c r="A1416" s="9">
        <v>44409.0</v>
      </c>
      <c r="B1416" s="10" t="s">
        <v>23</v>
      </c>
      <c r="C1416" s="10" t="s">
        <v>35</v>
      </c>
      <c r="D1416" s="10" t="s">
        <v>34</v>
      </c>
      <c r="E1416" s="35">
        <v>232.340579710145</v>
      </c>
      <c r="F1416" s="10" t="s">
        <v>14</v>
      </c>
      <c r="G1416" s="37">
        <f t="shared" si="5"/>
        <v>1</v>
      </c>
      <c r="H1416" s="32">
        <f t="shared" si="1"/>
        <v>1</v>
      </c>
      <c r="I1416" s="33"/>
      <c r="J1416" s="33"/>
      <c r="K1416" s="33"/>
      <c r="L1416" s="33"/>
      <c r="M1416" s="33"/>
      <c r="N1416" s="33"/>
      <c r="O1416" s="10" t="s">
        <v>69</v>
      </c>
      <c r="P1416" s="33"/>
      <c r="Q1416" s="33"/>
      <c r="R1416" s="33"/>
      <c r="S1416" s="33"/>
      <c r="T1416" s="33"/>
      <c r="U1416" s="33"/>
      <c r="V1416" s="33"/>
      <c r="W1416" s="33"/>
    </row>
    <row r="1417">
      <c r="A1417" s="9">
        <v>44409.0</v>
      </c>
      <c r="B1417" s="10" t="s">
        <v>23</v>
      </c>
      <c r="C1417" s="10">
        <v>4304.5</v>
      </c>
      <c r="D1417" s="10" t="s">
        <v>34</v>
      </c>
      <c r="E1417" s="35">
        <v>232.644927536232</v>
      </c>
      <c r="F1417" s="10" t="s">
        <v>14</v>
      </c>
      <c r="G1417" s="37">
        <f t="shared" si="5"/>
        <v>1</v>
      </c>
      <c r="H1417" s="32">
        <f t="shared" si="1"/>
        <v>1</v>
      </c>
      <c r="I1417" s="33"/>
      <c r="J1417" s="33"/>
      <c r="K1417" s="33"/>
      <c r="L1417" s="33"/>
      <c r="M1417" s="33"/>
      <c r="N1417" s="33"/>
      <c r="O1417" s="10" t="s">
        <v>69</v>
      </c>
      <c r="P1417" s="33"/>
      <c r="Q1417" s="33"/>
      <c r="R1417" s="33"/>
      <c r="S1417" s="33"/>
      <c r="T1417" s="33"/>
      <c r="U1417" s="33"/>
      <c r="V1417" s="33"/>
      <c r="W1417" s="33"/>
    </row>
    <row r="1418">
      <c r="A1418" s="9">
        <v>44409.0</v>
      </c>
      <c r="B1418" s="10" t="s">
        <v>23</v>
      </c>
      <c r="C1418" s="10">
        <v>4257.0</v>
      </c>
      <c r="D1418" s="10" t="s">
        <v>20</v>
      </c>
      <c r="E1418" s="35">
        <v>232.949275362319</v>
      </c>
      <c r="F1418" s="10" t="s">
        <v>21</v>
      </c>
      <c r="G1418" s="37">
        <f t="shared" si="5"/>
        <v>1</v>
      </c>
      <c r="H1418" s="32">
        <f t="shared" si="1"/>
        <v>1</v>
      </c>
      <c r="I1418" s="33"/>
      <c r="J1418" s="33"/>
      <c r="K1418" s="33"/>
      <c r="L1418" s="33"/>
      <c r="M1418" s="33"/>
      <c r="N1418" s="33"/>
      <c r="O1418" s="10" t="s">
        <v>69</v>
      </c>
      <c r="P1418" s="33"/>
      <c r="Q1418" s="33"/>
      <c r="R1418" s="33"/>
      <c r="S1418" s="33"/>
      <c r="T1418" s="33"/>
      <c r="U1418" s="33"/>
      <c r="V1418" s="33"/>
      <c r="W1418" s="33"/>
    </row>
    <row r="1419">
      <c r="A1419" s="9">
        <v>44409.0</v>
      </c>
      <c r="B1419" s="10" t="s">
        <v>23</v>
      </c>
      <c r="C1419" s="10">
        <v>4209.5</v>
      </c>
      <c r="D1419" s="10" t="s">
        <v>36</v>
      </c>
      <c r="E1419" s="35">
        <v>233.253623188405</v>
      </c>
      <c r="F1419" s="10" t="s">
        <v>12</v>
      </c>
      <c r="G1419" s="37">
        <f t="shared" si="5"/>
        <v>1</v>
      </c>
      <c r="H1419" s="32">
        <f t="shared" si="1"/>
        <v>1</v>
      </c>
      <c r="I1419" s="33"/>
      <c r="J1419" s="33"/>
      <c r="K1419" s="33"/>
      <c r="L1419" s="33"/>
      <c r="M1419" s="33"/>
      <c r="N1419" s="33"/>
      <c r="O1419" s="10" t="s">
        <v>69</v>
      </c>
      <c r="P1419" s="33"/>
      <c r="Q1419" s="33"/>
      <c r="R1419" s="33"/>
      <c r="S1419" s="33"/>
      <c r="T1419" s="33"/>
      <c r="U1419" s="33"/>
      <c r="V1419" s="33"/>
      <c r="W1419" s="33"/>
    </row>
    <row r="1420">
      <c r="A1420" s="9">
        <v>44409.0</v>
      </c>
      <c r="B1420" s="10" t="s">
        <v>23</v>
      </c>
      <c r="C1420" s="10" t="s">
        <v>52</v>
      </c>
      <c r="D1420" s="10" t="s">
        <v>34</v>
      </c>
      <c r="E1420" s="35">
        <v>233.557971014492</v>
      </c>
      <c r="F1420" s="10" t="s">
        <v>14</v>
      </c>
      <c r="G1420" s="37">
        <f t="shared" si="5"/>
        <v>1</v>
      </c>
      <c r="H1420" s="32">
        <f t="shared" si="1"/>
        <v>1</v>
      </c>
      <c r="I1420" s="33"/>
      <c r="J1420" s="33"/>
      <c r="K1420" s="33"/>
      <c r="L1420" s="33"/>
      <c r="M1420" s="33"/>
      <c r="N1420" s="33"/>
      <c r="O1420" s="10" t="s">
        <v>69</v>
      </c>
      <c r="P1420" s="33"/>
      <c r="Q1420" s="33"/>
      <c r="R1420" s="33"/>
      <c r="S1420" s="33"/>
      <c r="T1420" s="33"/>
      <c r="U1420" s="33"/>
      <c r="V1420" s="33"/>
      <c r="W1420" s="33"/>
    </row>
    <row r="1421">
      <c r="A1421" s="9">
        <v>44409.0</v>
      </c>
      <c r="B1421" s="10" t="s">
        <v>23</v>
      </c>
      <c r="C1421" s="10" t="s">
        <v>53</v>
      </c>
      <c r="D1421" s="10" t="s">
        <v>30</v>
      </c>
      <c r="E1421" s="35">
        <v>233.862318840579</v>
      </c>
      <c r="F1421" s="10" t="s">
        <v>31</v>
      </c>
      <c r="G1421" s="37">
        <f t="shared" si="5"/>
        <v>1</v>
      </c>
      <c r="H1421" s="32">
        <f t="shared" si="1"/>
        <v>1</v>
      </c>
      <c r="I1421" s="33"/>
      <c r="J1421" s="33"/>
      <c r="K1421" s="33"/>
      <c r="L1421" s="33"/>
      <c r="M1421" s="33"/>
      <c r="N1421" s="33"/>
      <c r="O1421" s="10" t="s">
        <v>69</v>
      </c>
      <c r="P1421" s="33"/>
      <c r="Q1421" s="33"/>
      <c r="R1421" s="33"/>
      <c r="S1421" s="33"/>
      <c r="T1421" s="33"/>
      <c r="U1421" s="33"/>
      <c r="V1421" s="33"/>
      <c r="W1421" s="33"/>
    </row>
    <row r="1422">
      <c r="A1422" s="9">
        <v>44409.0</v>
      </c>
      <c r="B1422" s="10" t="s">
        <v>23</v>
      </c>
      <c r="C1422" s="10" t="s">
        <v>39</v>
      </c>
      <c r="D1422" s="10" t="s">
        <v>36</v>
      </c>
      <c r="E1422" s="35">
        <v>234.166666666666</v>
      </c>
      <c r="F1422" s="10" t="s">
        <v>12</v>
      </c>
      <c r="G1422" s="37">
        <f t="shared" si="5"/>
        <v>1</v>
      </c>
      <c r="H1422" s="32">
        <f t="shared" si="1"/>
        <v>1</v>
      </c>
      <c r="I1422" s="33"/>
      <c r="J1422" s="33"/>
      <c r="K1422" s="33"/>
      <c r="L1422" s="33"/>
      <c r="M1422" s="33"/>
      <c r="N1422" s="33"/>
      <c r="O1422" s="10" t="s">
        <v>69</v>
      </c>
      <c r="P1422" s="33"/>
      <c r="Q1422" s="33"/>
      <c r="R1422" s="33"/>
      <c r="S1422" s="33"/>
      <c r="T1422" s="33"/>
      <c r="U1422" s="33"/>
      <c r="V1422" s="33"/>
      <c r="W1422" s="33"/>
    </row>
    <row r="1423">
      <c r="A1423" s="9">
        <v>44409.0</v>
      </c>
      <c r="B1423" s="10" t="s">
        <v>40</v>
      </c>
      <c r="C1423" s="10" t="s">
        <v>41</v>
      </c>
      <c r="D1423" s="10" t="s">
        <v>22</v>
      </c>
      <c r="E1423" s="35">
        <v>234.471014492753</v>
      </c>
      <c r="F1423" s="10" t="s">
        <v>18</v>
      </c>
      <c r="G1423" s="37">
        <f t="shared" si="5"/>
        <v>1</v>
      </c>
      <c r="H1423" s="32">
        <f t="shared" si="1"/>
        <v>1</v>
      </c>
      <c r="I1423" s="33"/>
      <c r="J1423" s="33"/>
      <c r="K1423" s="33"/>
      <c r="L1423" s="33"/>
      <c r="M1423" s="33"/>
      <c r="N1423" s="33"/>
      <c r="O1423" s="10" t="s">
        <v>69</v>
      </c>
      <c r="P1423" s="33"/>
      <c r="Q1423" s="33"/>
      <c r="R1423" s="33"/>
      <c r="S1423" s="33"/>
      <c r="T1423" s="33"/>
      <c r="U1423" s="33"/>
      <c r="V1423" s="33"/>
      <c r="W1423" s="33"/>
    </row>
    <row r="1424">
      <c r="A1424" s="9">
        <v>44409.0</v>
      </c>
      <c r="B1424" s="10" t="s">
        <v>40</v>
      </c>
      <c r="C1424" s="10" t="s">
        <v>41</v>
      </c>
      <c r="D1424" s="10" t="s">
        <v>22</v>
      </c>
      <c r="E1424" s="35">
        <v>234.77536231884</v>
      </c>
      <c r="F1424" s="10" t="s">
        <v>18</v>
      </c>
      <c r="G1424" s="37">
        <f t="shared" si="5"/>
        <v>1</v>
      </c>
      <c r="H1424" s="32">
        <f t="shared" si="1"/>
        <v>1</v>
      </c>
      <c r="I1424" s="33"/>
      <c r="J1424" s="33"/>
      <c r="K1424" s="33"/>
      <c r="L1424" s="33"/>
      <c r="M1424" s="33"/>
      <c r="N1424" s="33"/>
      <c r="O1424" s="10" t="s">
        <v>69</v>
      </c>
      <c r="P1424" s="33"/>
      <c r="Q1424" s="33"/>
      <c r="R1424" s="33"/>
      <c r="S1424" s="33"/>
      <c r="T1424" s="33"/>
      <c r="U1424" s="33"/>
      <c r="V1424" s="33"/>
      <c r="W1424" s="33"/>
    </row>
    <row r="1425">
      <c r="A1425" s="2" t="s">
        <v>0</v>
      </c>
      <c r="B1425" s="2" t="s">
        <v>1</v>
      </c>
      <c r="C1425" s="2" t="s">
        <v>2</v>
      </c>
      <c r="D1425" s="2" t="s">
        <v>3</v>
      </c>
      <c r="E1425" s="2" t="s">
        <v>4</v>
      </c>
      <c r="F1425" s="31" t="s">
        <v>5</v>
      </c>
      <c r="G1425" s="37" t="str">
        <f t="shared" si="5"/>
        <v>#VALUE!</v>
      </c>
      <c r="H1425" s="32" t="str">
        <f t="shared" si="1"/>
        <v>#VALUE!</v>
      </c>
      <c r="I1425" s="33"/>
      <c r="J1425" s="33"/>
      <c r="K1425" s="33"/>
      <c r="L1425" s="33"/>
      <c r="M1425" s="33"/>
      <c r="N1425" s="33"/>
      <c r="O1425" s="10" t="s">
        <v>69</v>
      </c>
      <c r="P1425" s="33"/>
      <c r="Q1425" s="33"/>
      <c r="R1425" s="33"/>
      <c r="S1425" s="33"/>
      <c r="T1425" s="33"/>
      <c r="U1425" s="33"/>
      <c r="V1425" s="33"/>
      <c r="W1425" s="33"/>
    </row>
    <row r="1426">
      <c r="A1426" s="9">
        <v>44409.0</v>
      </c>
      <c r="B1426" s="10" t="s">
        <v>9</v>
      </c>
      <c r="C1426" s="10" t="s">
        <v>10</v>
      </c>
      <c r="D1426" s="10" t="s">
        <v>11</v>
      </c>
      <c r="E1426" s="35">
        <v>235.079710144928</v>
      </c>
      <c r="F1426" s="12" t="s">
        <v>12</v>
      </c>
      <c r="G1426" s="37">
        <f t="shared" si="5"/>
        <v>1</v>
      </c>
      <c r="H1426" s="32">
        <f t="shared" si="1"/>
        <v>1</v>
      </c>
      <c r="I1426" s="33"/>
      <c r="J1426" s="33"/>
      <c r="K1426" s="33"/>
      <c r="L1426" s="33"/>
      <c r="M1426" s="33"/>
      <c r="N1426" s="33"/>
      <c r="O1426" s="10" t="s">
        <v>69</v>
      </c>
      <c r="P1426" s="33"/>
      <c r="Q1426" s="33"/>
      <c r="R1426" s="33"/>
      <c r="S1426" s="33"/>
      <c r="T1426" s="33"/>
      <c r="U1426" s="33"/>
      <c r="V1426" s="33"/>
      <c r="W1426" s="33"/>
    </row>
    <row r="1427">
      <c r="A1427" s="9">
        <v>44409.0</v>
      </c>
      <c r="B1427" s="10" t="s">
        <v>9</v>
      </c>
      <c r="C1427" s="10" t="s">
        <v>10</v>
      </c>
      <c r="D1427" s="10" t="s">
        <v>13</v>
      </c>
      <c r="E1427" s="35">
        <v>235.384057971015</v>
      </c>
      <c r="F1427" s="10" t="s">
        <v>14</v>
      </c>
      <c r="G1427" s="37">
        <f t="shared" si="5"/>
        <v>1</v>
      </c>
      <c r="H1427" s="32">
        <f t="shared" si="1"/>
        <v>1</v>
      </c>
      <c r="I1427" s="33"/>
      <c r="J1427" s="33"/>
      <c r="K1427" s="33"/>
      <c r="L1427" s="33"/>
      <c r="M1427" s="33"/>
      <c r="N1427" s="33"/>
      <c r="O1427" s="10" t="s">
        <v>69</v>
      </c>
      <c r="P1427" s="33"/>
      <c r="Q1427" s="33"/>
      <c r="R1427" s="33"/>
      <c r="S1427" s="33"/>
      <c r="T1427" s="33"/>
      <c r="U1427" s="33"/>
      <c r="V1427" s="33"/>
      <c r="W1427" s="33"/>
    </row>
    <row r="1428">
      <c r="A1428" s="9">
        <v>44409.0</v>
      </c>
      <c r="B1428" s="10" t="s">
        <v>9</v>
      </c>
      <c r="C1428" s="10" t="s">
        <v>10</v>
      </c>
      <c r="D1428" s="10" t="s">
        <v>17</v>
      </c>
      <c r="E1428" s="35">
        <v>235.688405797102</v>
      </c>
      <c r="F1428" s="10" t="s">
        <v>18</v>
      </c>
      <c r="G1428" s="37">
        <f t="shared" si="5"/>
        <v>1</v>
      </c>
      <c r="H1428" s="32">
        <f t="shared" si="1"/>
        <v>1</v>
      </c>
      <c r="I1428" s="33"/>
      <c r="J1428" s="33"/>
      <c r="K1428" s="33"/>
      <c r="L1428" s="33"/>
      <c r="M1428" s="33"/>
      <c r="N1428" s="33"/>
      <c r="O1428" s="10" t="s">
        <v>69</v>
      </c>
      <c r="P1428" s="33"/>
      <c r="Q1428" s="33"/>
      <c r="R1428" s="33"/>
      <c r="S1428" s="33"/>
      <c r="T1428" s="33"/>
      <c r="U1428" s="33"/>
      <c r="V1428" s="33"/>
      <c r="W1428" s="33"/>
    </row>
    <row r="1429">
      <c r="A1429" s="9">
        <v>44409.0</v>
      </c>
      <c r="B1429" s="10" t="s">
        <v>9</v>
      </c>
      <c r="C1429" s="10" t="s">
        <v>10</v>
      </c>
      <c r="D1429" s="10" t="s">
        <v>19</v>
      </c>
      <c r="E1429" s="35">
        <v>235.992753623189</v>
      </c>
      <c r="F1429" s="10" t="s">
        <v>14</v>
      </c>
      <c r="G1429" s="37">
        <f t="shared" si="5"/>
        <v>1</v>
      </c>
      <c r="H1429" s="32">
        <f t="shared" si="1"/>
        <v>1</v>
      </c>
      <c r="I1429" s="33"/>
      <c r="J1429" s="33"/>
      <c r="K1429" s="33"/>
      <c r="L1429" s="33"/>
      <c r="M1429" s="33"/>
      <c r="N1429" s="33"/>
      <c r="O1429" s="10" t="s">
        <v>69</v>
      </c>
      <c r="P1429" s="33"/>
      <c r="Q1429" s="33"/>
      <c r="R1429" s="33"/>
      <c r="S1429" s="33"/>
      <c r="T1429" s="33"/>
      <c r="U1429" s="33"/>
      <c r="V1429" s="33"/>
      <c r="W1429" s="33"/>
    </row>
    <row r="1430">
      <c r="A1430" s="9">
        <v>44409.0</v>
      </c>
      <c r="B1430" s="10" t="s">
        <v>9</v>
      </c>
      <c r="C1430" s="10" t="s">
        <v>10</v>
      </c>
      <c r="D1430" s="10" t="s">
        <v>20</v>
      </c>
      <c r="E1430" s="35">
        <v>236.297101449276</v>
      </c>
      <c r="F1430" s="10" t="s">
        <v>21</v>
      </c>
      <c r="G1430" s="37">
        <f t="shared" si="5"/>
        <v>1</v>
      </c>
      <c r="H1430" s="32">
        <f t="shared" si="1"/>
        <v>1</v>
      </c>
      <c r="I1430" s="33"/>
      <c r="J1430" s="33"/>
      <c r="K1430" s="33"/>
      <c r="L1430" s="33"/>
      <c r="M1430" s="33"/>
      <c r="N1430" s="33"/>
      <c r="O1430" s="10" t="s">
        <v>69</v>
      </c>
      <c r="P1430" s="33"/>
      <c r="Q1430" s="33"/>
      <c r="R1430" s="33"/>
      <c r="S1430" s="33"/>
      <c r="T1430" s="33"/>
      <c r="U1430" s="33"/>
      <c r="V1430" s="33"/>
      <c r="W1430" s="33"/>
    </row>
    <row r="1431">
      <c r="A1431" s="9">
        <v>44409.0</v>
      </c>
      <c r="B1431" s="10" t="s">
        <v>9</v>
      </c>
      <c r="C1431" s="10" t="s">
        <v>10</v>
      </c>
      <c r="D1431" s="10" t="s">
        <v>22</v>
      </c>
      <c r="E1431" s="35">
        <v>236.601449275362</v>
      </c>
      <c r="F1431" s="10" t="s">
        <v>18</v>
      </c>
      <c r="G1431" s="37">
        <f t="shared" si="5"/>
        <v>1</v>
      </c>
      <c r="H1431" s="32">
        <f t="shared" si="1"/>
        <v>1</v>
      </c>
      <c r="I1431" s="33"/>
      <c r="J1431" s="33"/>
      <c r="K1431" s="33"/>
      <c r="L1431" s="33"/>
      <c r="M1431" s="33"/>
      <c r="N1431" s="33"/>
      <c r="O1431" s="10" t="s">
        <v>69</v>
      </c>
      <c r="P1431" s="33"/>
      <c r="Q1431" s="33"/>
      <c r="R1431" s="33"/>
      <c r="S1431" s="33"/>
      <c r="T1431" s="33"/>
      <c r="U1431" s="33"/>
      <c r="V1431" s="33"/>
      <c r="W1431" s="33"/>
    </row>
    <row r="1432">
      <c r="A1432" s="9">
        <v>44409.0</v>
      </c>
      <c r="B1432" s="10" t="s">
        <v>9</v>
      </c>
      <c r="C1432" s="10" t="s">
        <v>10</v>
      </c>
      <c r="D1432" s="10" t="s">
        <v>22</v>
      </c>
      <c r="E1432" s="35">
        <v>236.905797101449</v>
      </c>
      <c r="F1432" s="10" t="s">
        <v>18</v>
      </c>
      <c r="G1432" s="37">
        <f t="shared" si="5"/>
        <v>1</v>
      </c>
      <c r="H1432" s="32">
        <f t="shared" si="1"/>
        <v>1</v>
      </c>
      <c r="I1432" s="33"/>
      <c r="J1432" s="33"/>
      <c r="K1432" s="33"/>
      <c r="L1432" s="33"/>
      <c r="M1432" s="33"/>
      <c r="N1432" s="33"/>
      <c r="O1432" s="10" t="s">
        <v>69</v>
      </c>
      <c r="P1432" s="33"/>
      <c r="Q1432" s="33"/>
      <c r="R1432" s="33"/>
      <c r="S1432" s="33"/>
      <c r="T1432" s="33"/>
      <c r="U1432" s="33"/>
      <c r="V1432" s="33"/>
      <c r="W1432" s="33"/>
    </row>
    <row r="1433">
      <c r="A1433" s="9">
        <v>44409.0</v>
      </c>
      <c r="B1433" s="10" t="s">
        <v>23</v>
      </c>
      <c r="C1433" s="10" t="s">
        <v>54</v>
      </c>
      <c r="D1433" s="10" t="s">
        <v>22</v>
      </c>
      <c r="E1433" s="35">
        <v>237.210144927536</v>
      </c>
      <c r="F1433" s="10" t="s">
        <v>18</v>
      </c>
      <c r="G1433" s="37">
        <f t="shared" si="5"/>
        <v>1</v>
      </c>
      <c r="H1433" s="32">
        <f t="shared" si="1"/>
        <v>1</v>
      </c>
      <c r="I1433" s="33"/>
      <c r="J1433" s="33"/>
      <c r="K1433" s="33"/>
      <c r="L1433" s="33"/>
      <c r="M1433" s="33"/>
      <c r="N1433" s="33"/>
      <c r="O1433" s="10" t="s">
        <v>69</v>
      </c>
      <c r="P1433" s="33"/>
      <c r="Q1433" s="33"/>
      <c r="R1433" s="33"/>
      <c r="S1433" s="33"/>
      <c r="T1433" s="33"/>
      <c r="U1433" s="33"/>
      <c r="V1433" s="33"/>
      <c r="W1433" s="33"/>
    </row>
    <row r="1434">
      <c r="A1434" s="9">
        <v>44409.0</v>
      </c>
      <c r="B1434" s="10" t="s">
        <v>23</v>
      </c>
      <c r="C1434" s="10" t="s">
        <v>55</v>
      </c>
      <c r="D1434" s="10" t="s">
        <v>13</v>
      </c>
      <c r="E1434" s="35">
        <v>237.514492753623</v>
      </c>
      <c r="F1434" s="10" t="s">
        <v>14</v>
      </c>
      <c r="G1434" s="37">
        <f t="shared" si="5"/>
        <v>1</v>
      </c>
      <c r="H1434" s="32">
        <f t="shared" si="1"/>
        <v>1</v>
      </c>
      <c r="I1434" s="33"/>
      <c r="J1434" s="33"/>
      <c r="K1434" s="33"/>
      <c r="L1434" s="33"/>
      <c r="M1434" s="33"/>
      <c r="N1434" s="33"/>
      <c r="O1434" s="10" t="s">
        <v>69</v>
      </c>
      <c r="P1434" s="33"/>
      <c r="Q1434" s="33"/>
      <c r="R1434" s="33"/>
      <c r="S1434" s="33"/>
      <c r="T1434" s="33"/>
      <c r="U1434" s="33"/>
      <c r="V1434" s="33"/>
      <c r="W1434" s="33"/>
    </row>
    <row r="1435">
      <c r="A1435" s="9">
        <v>44409.0</v>
      </c>
      <c r="B1435" s="10" t="s">
        <v>23</v>
      </c>
      <c r="C1435" s="10" t="s">
        <v>56</v>
      </c>
      <c r="D1435" s="10" t="s">
        <v>27</v>
      </c>
      <c r="E1435" s="35">
        <v>237.81884057971</v>
      </c>
      <c r="F1435" s="10" t="s">
        <v>14</v>
      </c>
      <c r="G1435" s="37">
        <f t="shared" si="5"/>
        <v>1</v>
      </c>
      <c r="H1435" s="32">
        <f t="shared" si="1"/>
        <v>1</v>
      </c>
      <c r="I1435" s="33"/>
      <c r="J1435" s="33"/>
      <c r="K1435" s="33"/>
      <c r="L1435" s="33"/>
      <c r="M1435" s="33"/>
      <c r="N1435" s="33"/>
      <c r="O1435" s="10" t="s">
        <v>69</v>
      </c>
      <c r="P1435" s="33"/>
      <c r="Q1435" s="33"/>
      <c r="R1435" s="33"/>
      <c r="S1435" s="33"/>
      <c r="T1435" s="33"/>
      <c r="U1435" s="33"/>
      <c r="V1435" s="33"/>
      <c r="W1435" s="33"/>
    </row>
    <row r="1436">
      <c r="A1436" s="9">
        <v>44409.0</v>
      </c>
      <c r="B1436" s="10" t="s">
        <v>23</v>
      </c>
      <c r="C1436" s="10" t="s">
        <v>28</v>
      </c>
      <c r="D1436" s="10" t="s">
        <v>19</v>
      </c>
      <c r="E1436" s="35">
        <v>238.123188405797</v>
      </c>
      <c r="F1436" s="10" t="s">
        <v>14</v>
      </c>
      <c r="G1436" s="37">
        <f t="shared" si="5"/>
        <v>1</v>
      </c>
      <c r="H1436" s="32">
        <f t="shared" si="1"/>
        <v>1</v>
      </c>
      <c r="I1436" s="33"/>
      <c r="J1436" s="33"/>
      <c r="K1436" s="33"/>
      <c r="L1436" s="33"/>
      <c r="M1436" s="33"/>
      <c r="N1436" s="33"/>
      <c r="O1436" s="10" t="s">
        <v>69</v>
      </c>
      <c r="P1436" s="33"/>
      <c r="Q1436" s="33"/>
      <c r="R1436" s="33"/>
      <c r="S1436" s="33"/>
      <c r="T1436" s="33"/>
      <c r="U1436" s="33"/>
      <c r="V1436" s="33"/>
      <c r="W1436" s="33"/>
    </row>
    <row r="1437">
      <c r="A1437" s="9">
        <v>44409.0</v>
      </c>
      <c r="B1437" s="10" t="s">
        <v>23</v>
      </c>
      <c r="C1437" s="10" t="s">
        <v>57</v>
      </c>
      <c r="D1437" s="10" t="s">
        <v>27</v>
      </c>
      <c r="E1437" s="35">
        <v>238.427536231884</v>
      </c>
      <c r="F1437" s="10" t="s">
        <v>14</v>
      </c>
      <c r="G1437" s="37">
        <f t="shared" si="5"/>
        <v>1</v>
      </c>
      <c r="H1437" s="32">
        <f t="shared" si="1"/>
        <v>1</v>
      </c>
      <c r="I1437" s="33"/>
      <c r="J1437" s="33"/>
      <c r="K1437" s="33"/>
      <c r="L1437" s="33"/>
      <c r="M1437" s="33"/>
      <c r="N1437" s="33"/>
      <c r="O1437" s="10" t="s">
        <v>69</v>
      </c>
      <c r="P1437" s="33"/>
      <c r="Q1437" s="33"/>
      <c r="R1437" s="33"/>
      <c r="S1437" s="33"/>
      <c r="T1437" s="33"/>
      <c r="U1437" s="33"/>
      <c r="V1437" s="33"/>
      <c r="W1437" s="33"/>
    </row>
    <row r="1438">
      <c r="A1438" s="9">
        <v>44409.0</v>
      </c>
      <c r="B1438" s="10" t="s">
        <v>23</v>
      </c>
      <c r="C1438" s="10">
        <v>247.0</v>
      </c>
      <c r="D1438" s="10" t="s">
        <v>30</v>
      </c>
      <c r="E1438" s="35">
        <v>238.731884057971</v>
      </c>
      <c r="F1438" s="10" t="s">
        <v>31</v>
      </c>
      <c r="G1438" s="37">
        <f t="shared" si="5"/>
        <v>1</v>
      </c>
      <c r="H1438" s="32">
        <f t="shared" si="1"/>
        <v>1</v>
      </c>
      <c r="I1438" s="33"/>
      <c r="J1438" s="33"/>
      <c r="K1438" s="33"/>
      <c r="L1438" s="33"/>
      <c r="M1438" s="33"/>
      <c r="N1438" s="33"/>
      <c r="O1438" s="10" t="s">
        <v>69</v>
      </c>
      <c r="P1438" s="33"/>
      <c r="Q1438" s="33"/>
      <c r="R1438" s="33"/>
      <c r="S1438" s="33"/>
      <c r="T1438" s="33"/>
      <c r="U1438" s="33"/>
      <c r="V1438" s="33"/>
      <c r="W1438" s="33"/>
    </row>
    <row r="1439">
      <c r="A1439" s="9">
        <v>44409.0</v>
      </c>
      <c r="B1439" s="10" t="s">
        <v>23</v>
      </c>
      <c r="C1439" s="10" t="s">
        <v>32</v>
      </c>
      <c r="D1439" s="10" t="s">
        <v>20</v>
      </c>
      <c r="E1439" s="35">
        <v>239.036231884058</v>
      </c>
      <c r="F1439" s="10" t="s">
        <v>21</v>
      </c>
      <c r="G1439" s="37">
        <f t="shared" si="5"/>
        <v>1</v>
      </c>
      <c r="H1439" s="32">
        <f t="shared" si="1"/>
        <v>1</v>
      </c>
      <c r="I1439" s="33"/>
      <c r="J1439" s="33"/>
      <c r="K1439" s="33"/>
      <c r="L1439" s="33"/>
      <c r="M1439" s="33"/>
      <c r="N1439" s="33"/>
      <c r="O1439" s="10" t="s">
        <v>9</v>
      </c>
      <c r="P1439" s="33"/>
      <c r="Q1439" s="33"/>
      <c r="R1439" s="33"/>
      <c r="S1439" s="33"/>
      <c r="T1439" s="33"/>
      <c r="U1439" s="33"/>
      <c r="V1439" s="33"/>
      <c r="W1439" s="33"/>
    </row>
    <row r="1440">
      <c r="A1440" s="9">
        <v>44409.0</v>
      </c>
      <c r="B1440" s="10" t="s">
        <v>23</v>
      </c>
      <c r="C1440" s="10" t="s">
        <v>33</v>
      </c>
      <c r="D1440" s="10" t="s">
        <v>34</v>
      </c>
      <c r="E1440" s="35">
        <v>239.340579710145</v>
      </c>
      <c r="F1440" s="10" t="s">
        <v>14</v>
      </c>
      <c r="G1440" s="37">
        <f t="shared" si="5"/>
        <v>1</v>
      </c>
      <c r="H1440" s="32">
        <f t="shared" si="1"/>
        <v>1</v>
      </c>
      <c r="I1440" s="33"/>
      <c r="J1440" s="33"/>
      <c r="K1440" s="33"/>
      <c r="L1440" s="33"/>
      <c r="M1440" s="33"/>
      <c r="N1440" s="33"/>
      <c r="O1440" s="10" t="s">
        <v>9</v>
      </c>
      <c r="P1440" s="33"/>
      <c r="Q1440" s="33"/>
      <c r="R1440" s="33"/>
      <c r="S1440" s="33"/>
      <c r="T1440" s="33"/>
      <c r="U1440" s="33"/>
      <c r="V1440" s="33"/>
      <c r="W1440" s="33"/>
    </row>
    <row r="1441">
      <c r="A1441" s="9">
        <v>44409.0</v>
      </c>
      <c r="B1441" s="10" t="s">
        <v>23</v>
      </c>
      <c r="C1441" s="10" t="s">
        <v>35</v>
      </c>
      <c r="D1441" s="10" t="s">
        <v>34</v>
      </c>
      <c r="E1441" s="35">
        <v>239.644927536232</v>
      </c>
      <c r="F1441" s="10" t="s">
        <v>14</v>
      </c>
      <c r="G1441" s="37">
        <f t="shared" si="5"/>
        <v>1</v>
      </c>
      <c r="H1441" s="32">
        <f t="shared" si="1"/>
        <v>1</v>
      </c>
      <c r="I1441" s="33"/>
      <c r="J1441" s="33"/>
      <c r="K1441" s="33"/>
      <c r="L1441" s="33"/>
      <c r="M1441" s="33"/>
      <c r="N1441" s="33"/>
      <c r="O1441" s="10" t="s">
        <v>9</v>
      </c>
      <c r="P1441" s="33"/>
      <c r="Q1441" s="33"/>
      <c r="R1441" s="33"/>
      <c r="S1441" s="33"/>
      <c r="T1441" s="33"/>
      <c r="U1441" s="33"/>
      <c r="V1441" s="33"/>
      <c r="W1441" s="33"/>
    </row>
    <row r="1442">
      <c r="A1442" s="9">
        <v>44409.0</v>
      </c>
      <c r="B1442" s="10" t="s">
        <v>23</v>
      </c>
      <c r="C1442" s="10">
        <v>4162.0</v>
      </c>
      <c r="D1442" s="10" t="s">
        <v>34</v>
      </c>
      <c r="E1442" s="35">
        <v>239.949275362319</v>
      </c>
      <c r="F1442" s="10" t="s">
        <v>14</v>
      </c>
      <c r="G1442" s="37">
        <f t="shared" si="5"/>
        <v>1</v>
      </c>
      <c r="H1442" s="32">
        <f t="shared" si="1"/>
        <v>1</v>
      </c>
      <c r="I1442" s="33"/>
      <c r="J1442" s="33"/>
      <c r="K1442" s="33"/>
      <c r="L1442" s="33"/>
      <c r="M1442" s="33"/>
      <c r="N1442" s="33"/>
      <c r="O1442" s="10" t="s">
        <v>9</v>
      </c>
      <c r="P1442" s="33"/>
      <c r="Q1442" s="33"/>
      <c r="R1442" s="33"/>
      <c r="S1442" s="33"/>
      <c r="T1442" s="33"/>
      <c r="U1442" s="33"/>
      <c r="V1442" s="33"/>
      <c r="W1442" s="33"/>
    </row>
    <row r="1443">
      <c r="A1443" s="9">
        <v>44409.0</v>
      </c>
      <c r="B1443" s="10" t="s">
        <v>23</v>
      </c>
      <c r="C1443" s="10">
        <v>4114.5</v>
      </c>
      <c r="D1443" s="10" t="s">
        <v>20</v>
      </c>
      <c r="E1443" s="35">
        <v>240.253623188406</v>
      </c>
      <c r="F1443" s="10" t="s">
        <v>21</v>
      </c>
      <c r="G1443" s="37">
        <f t="shared" si="5"/>
        <v>1</v>
      </c>
      <c r="H1443" s="32">
        <f t="shared" si="1"/>
        <v>1</v>
      </c>
      <c r="I1443" s="33"/>
      <c r="J1443" s="33"/>
      <c r="K1443" s="33"/>
      <c r="L1443" s="33"/>
      <c r="M1443" s="33"/>
      <c r="N1443" s="33"/>
      <c r="O1443" s="10" t="s">
        <v>9</v>
      </c>
      <c r="P1443" s="33"/>
      <c r="Q1443" s="33"/>
      <c r="R1443" s="33"/>
      <c r="S1443" s="33"/>
      <c r="T1443" s="33"/>
      <c r="U1443" s="33"/>
      <c r="V1443" s="33"/>
      <c r="W1443" s="33"/>
    </row>
    <row r="1444">
      <c r="A1444" s="9">
        <v>44409.0</v>
      </c>
      <c r="B1444" s="10" t="s">
        <v>23</v>
      </c>
      <c r="C1444" s="10">
        <v>4067.0</v>
      </c>
      <c r="D1444" s="10" t="s">
        <v>36</v>
      </c>
      <c r="E1444" s="35">
        <v>240.557971014493</v>
      </c>
      <c r="F1444" s="10" t="s">
        <v>12</v>
      </c>
      <c r="G1444" s="37">
        <f t="shared" si="5"/>
        <v>1</v>
      </c>
      <c r="H1444" s="32">
        <f t="shared" si="1"/>
        <v>1</v>
      </c>
      <c r="I1444" s="33"/>
      <c r="J1444" s="33"/>
      <c r="K1444" s="33"/>
      <c r="L1444" s="33"/>
      <c r="M1444" s="33"/>
      <c r="N1444" s="33"/>
      <c r="O1444" s="10" t="s">
        <v>9</v>
      </c>
      <c r="P1444" s="33"/>
      <c r="Q1444" s="33"/>
      <c r="R1444" s="33"/>
      <c r="S1444" s="33"/>
      <c r="T1444" s="33"/>
      <c r="U1444" s="33"/>
      <c r="V1444" s="33"/>
      <c r="W1444" s="33"/>
    </row>
    <row r="1445">
      <c r="A1445" s="9">
        <v>44409.0</v>
      </c>
      <c r="B1445" s="10" t="s">
        <v>23</v>
      </c>
      <c r="C1445" s="10" t="s">
        <v>58</v>
      </c>
      <c r="D1445" s="10" t="s">
        <v>34</v>
      </c>
      <c r="E1445" s="35">
        <v>240.86231884058</v>
      </c>
      <c r="F1445" s="10" t="s">
        <v>14</v>
      </c>
      <c r="G1445" s="37">
        <f t="shared" si="5"/>
        <v>1</v>
      </c>
      <c r="H1445" s="32">
        <f t="shared" si="1"/>
        <v>1</v>
      </c>
      <c r="I1445" s="33"/>
      <c r="J1445" s="33"/>
      <c r="K1445" s="33"/>
      <c r="L1445" s="33"/>
      <c r="M1445" s="33"/>
      <c r="N1445" s="33"/>
      <c r="O1445" s="10" t="s">
        <v>9</v>
      </c>
      <c r="P1445" s="33"/>
      <c r="Q1445" s="33"/>
      <c r="R1445" s="33"/>
      <c r="S1445" s="33"/>
      <c r="T1445" s="33"/>
      <c r="U1445" s="33"/>
      <c r="V1445" s="33"/>
      <c r="W1445" s="33"/>
    </row>
    <row r="1446">
      <c r="A1446" s="9">
        <v>44409.0</v>
      </c>
      <c r="B1446" s="10" t="s">
        <v>23</v>
      </c>
      <c r="C1446" s="10" t="s">
        <v>59</v>
      </c>
      <c r="D1446" s="10" t="s">
        <v>30</v>
      </c>
      <c r="E1446" s="35">
        <v>241.166666666667</v>
      </c>
      <c r="F1446" s="10" t="s">
        <v>31</v>
      </c>
      <c r="G1446" s="37">
        <f t="shared" si="5"/>
        <v>1</v>
      </c>
      <c r="H1446" s="32">
        <f t="shared" si="1"/>
        <v>1</v>
      </c>
      <c r="I1446" s="33"/>
      <c r="J1446" s="33"/>
      <c r="K1446" s="33"/>
      <c r="L1446" s="33"/>
      <c r="M1446" s="33"/>
      <c r="N1446" s="33"/>
      <c r="O1446" s="10" t="s">
        <v>9</v>
      </c>
      <c r="P1446" s="33"/>
      <c r="Q1446" s="33"/>
      <c r="R1446" s="33"/>
      <c r="S1446" s="33"/>
      <c r="T1446" s="33"/>
      <c r="U1446" s="33"/>
      <c r="V1446" s="33"/>
      <c r="W1446" s="33"/>
    </row>
    <row r="1447">
      <c r="A1447" s="9">
        <v>44409.0</v>
      </c>
      <c r="B1447" s="10" t="s">
        <v>23</v>
      </c>
      <c r="C1447" s="10" t="s">
        <v>39</v>
      </c>
      <c r="D1447" s="10" t="s">
        <v>36</v>
      </c>
      <c r="E1447" s="35">
        <v>241.471014492754</v>
      </c>
      <c r="F1447" s="10" t="s">
        <v>12</v>
      </c>
      <c r="G1447" s="37">
        <f t="shared" si="5"/>
        <v>1</v>
      </c>
      <c r="H1447" s="32">
        <f t="shared" si="1"/>
        <v>1</v>
      </c>
      <c r="I1447" s="33"/>
      <c r="J1447" s="33"/>
      <c r="K1447" s="33"/>
      <c r="L1447" s="33"/>
      <c r="M1447" s="33"/>
      <c r="N1447" s="33"/>
      <c r="O1447" s="10" t="s">
        <v>9</v>
      </c>
      <c r="P1447" s="33"/>
      <c r="Q1447" s="33"/>
      <c r="R1447" s="33"/>
      <c r="S1447" s="33"/>
      <c r="T1447" s="33"/>
      <c r="U1447" s="33"/>
      <c r="V1447" s="33"/>
      <c r="W1447" s="33"/>
    </row>
    <row r="1448">
      <c r="A1448" s="9">
        <v>44409.0</v>
      </c>
      <c r="B1448" s="10" t="s">
        <v>40</v>
      </c>
      <c r="C1448" s="10" t="s">
        <v>41</v>
      </c>
      <c r="D1448" s="10" t="s">
        <v>22</v>
      </c>
      <c r="E1448" s="35">
        <v>241.775362318841</v>
      </c>
      <c r="F1448" s="10" t="s">
        <v>18</v>
      </c>
      <c r="G1448" s="37">
        <f t="shared" si="5"/>
        <v>1</v>
      </c>
      <c r="H1448" s="32">
        <f t="shared" si="1"/>
        <v>1</v>
      </c>
      <c r="I1448" s="33"/>
      <c r="J1448" s="33"/>
      <c r="K1448" s="33"/>
      <c r="L1448" s="33"/>
      <c r="M1448" s="33"/>
      <c r="N1448" s="33"/>
      <c r="O1448" s="10" t="s">
        <v>9</v>
      </c>
      <c r="P1448" s="33"/>
      <c r="Q1448" s="33"/>
      <c r="R1448" s="33"/>
      <c r="S1448" s="33"/>
      <c r="T1448" s="33"/>
      <c r="U1448" s="33"/>
      <c r="V1448" s="33"/>
      <c r="W1448" s="33"/>
    </row>
    <row r="1449">
      <c r="A1449" s="9">
        <v>44409.0</v>
      </c>
      <c r="B1449" s="10" t="s">
        <v>40</v>
      </c>
      <c r="C1449" s="10" t="s">
        <v>41</v>
      </c>
      <c r="D1449" s="10" t="s">
        <v>22</v>
      </c>
      <c r="E1449" s="35">
        <v>242.079710144928</v>
      </c>
      <c r="F1449" s="10" t="s">
        <v>18</v>
      </c>
      <c r="G1449" s="37">
        <f t="shared" si="5"/>
        <v>1</v>
      </c>
      <c r="H1449" s="32">
        <f t="shared" si="1"/>
        <v>1</v>
      </c>
      <c r="I1449" s="33"/>
      <c r="J1449" s="33"/>
      <c r="K1449" s="33"/>
      <c r="L1449" s="33"/>
      <c r="M1449" s="33"/>
      <c r="N1449" s="33"/>
      <c r="O1449" s="10" t="s">
        <v>23</v>
      </c>
      <c r="P1449" s="33"/>
      <c r="Q1449" s="33"/>
      <c r="R1449" s="33"/>
      <c r="S1449" s="33"/>
      <c r="T1449" s="33"/>
      <c r="U1449" s="33"/>
      <c r="V1449" s="33"/>
      <c r="W1449" s="33"/>
    </row>
    <row r="1450">
      <c r="A1450" s="2" t="s">
        <v>0</v>
      </c>
      <c r="B1450" s="2" t="s">
        <v>1</v>
      </c>
      <c r="C1450" s="2" t="s">
        <v>2</v>
      </c>
      <c r="D1450" s="2" t="s">
        <v>3</v>
      </c>
      <c r="E1450" s="2" t="s">
        <v>4</v>
      </c>
      <c r="F1450" s="31" t="s">
        <v>5</v>
      </c>
      <c r="G1450" s="37" t="str">
        <f t="shared" si="5"/>
        <v>#VALUE!</v>
      </c>
      <c r="H1450" s="32" t="str">
        <f t="shared" si="1"/>
        <v>#VALUE!</v>
      </c>
      <c r="I1450" s="33"/>
      <c r="J1450" s="33"/>
      <c r="K1450" s="33"/>
      <c r="L1450" s="33"/>
      <c r="M1450" s="33"/>
      <c r="N1450" s="33"/>
      <c r="O1450" s="10" t="s">
        <v>23</v>
      </c>
      <c r="P1450" s="33"/>
      <c r="Q1450" s="33"/>
      <c r="R1450" s="33"/>
      <c r="S1450" s="33"/>
      <c r="T1450" s="33"/>
      <c r="U1450" s="33"/>
      <c r="V1450" s="33"/>
      <c r="W1450" s="33"/>
    </row>
    <row r="1451">
      <c r="A1451" s="9">
        <v>44409.0</v>
      </c>
      <c r="B1451" s="10" t="s">
        <v>9</v>
      </c>
      <c r="C1451" s="10" t="s">
        <v>10</v>
      </c>
      <c r="D1451" s="10" t="s">
        <v>11</v>
      </c>
      <c r="E1451" s="35">
        <v>242.384057971015</v>
      </c>
      <c r="F1451" s="12" t="s">
        <v>12</v>
      </c>
      <c r="G1451" s="37">
        <f t="shared" si="5"/>
        <v>1</v>
      </c>
      <c r="H1451" s="32">
        <f t="shared" si="1"/>
        <v>1</v>
      </c>
      <c r="I1451" s="33"/>
      <c r="J1451" s="33"/>
      <c r="K1451" s="33"/>
      <c r="L1451" s="33"/>
      <c r="M1451" s="33"/>
      <c r="N1451" s="33"/>
      <c r="O1451" s="10" t="s">
        <v>23</v>
      </c>
      <c r="P1451" s="33"/>
      <c r="Q1451" s="33"/>
      <c r="R1451" s="33"/>
      <c r="S1451" s="33"/>
      <c r="T1451" s="33"/>
      <c r="U1451" s="33"/>
      <c r="V1451" s="33"/>
      <c r="W1451" s="33"/>
    </row>
    <row r="1452">
      <c r="A1452" s="9">
        <v>44409.0</v>
      </c>
      <c r="B1452" s="10" t="s">
        <v>9</v>
      </c>
      <c r="C1452" s="10" t="s">
        <v>10</v>
      </c>
      <c r="D1452" s="10" t="s">
        <v>13</v>
      </c>
      <c r="E1452" s="35">
        <v>242.688405797102</v>
      </c>
      <c r="F1452" s="10" t="s">
        <v>14</v>
      </c>
      <c r="G1452" s="37">
        <f t="shared" si="5"/>
        <v>1</v>
      </c>
      <c r="H1452" s="32">
        <f t="shared" si="1"/>
        <v>1</v>
      </c>
      <c r="I1452" s="33"/>
      <c r="J1452" s="33"/>
      <c r="K1452" s="33"/>
      <c r="L1452" s="33"/>
      <c r="M1452" s="33"/>
      <c r="N1452" s="33"/>
      <c r="O1452" s="10" t="s">
        <v>23</v>
      </c>
      <c r="P1452" s="33"/>
      <c r="Q1452" s="33"/>
      <c r="R1452" s="33"/>
      <c r="S1452" s="33"/>
      <c r="T1452" s="33"/>
      <c r="U1452" s="33"/>
      <c r="V1452" s="33"/>
      <c r="W1452" s="33"/>
    </row>
    <row r="1453">
      <c r="A1453" s="9">
        <v>44409.0</v>
      </c>
      <c r="B1453" s="10" t="s">
        <v>9</v>
      </c>
      <c r="C1453" s="10" t="s">
        <v>10</v>
      </c>
      <c r="D1453" s="10" t="s">
        <v>17</v>
      </c>
      <c r="E1453" s="35">
        <v>242.992753623188</v>
      </c>
      <c r="F1453" s="10" t="s">
        <v>18</v>
      </c>
      <c r="G1453" s="37">
        <f t="shared" si="5"/>
        <v>1</v>
      </c>
      <c r="H1453" s="32">
        <f t="shared" si="1"/>
        <v>1</v>
      </c>
      <c r="I1453" s="33"/>
      <c r="J1453" s="33"/>
      <c r="K1453" s="33"/>
      <c r="L1453" s="33"/>
      <c r="M1453" s="33"/>
      <c r="N1453" s="33"/>
      <c r="O1453" s="10" t="s">
        <v>23</v>
      </c>
      <c r="P1453" s="33"/>
      <c r="Q1453" s="33"/>
      <c r="R1453" s="33"/>
      <c r="S1453" s="33"/>
      <c r="T1453" s="33"/>
      <c r="U1453" s="33"/>
      <c r="V1453" s="33"/>
      <c r="W1453" s="33"/>
    </row>
    <row r="1454">
      <c r="A1454" s="9">
        <v>44409.0</v>
      </c>
      <c r="B1454" s="10" t="s">
        <v>9</v>
      </c>
      <c r="C1454" s="10" t="s">
        <v>10</v>
      </c>
      <c r="D1454" s="10" t="s">
        <v>19</v>
      </c>
      <c r="E1454" s="35">
        <v>243.297101449275</v>
      </c>
      <c r="F1454" s="10" t="s">
        <v>14</v>
      </c>
      <c r="G1454" s="37">
        <f t="shared" si="5"/>
        <v>1</v>
      </c>
      <c r="H1454" s="32">
        <f t="shared" si="1"/>
        <v>1</v>
      </c>
      <c r="I1454" s="33"/>
      <c r="J1454" s="33"/>
      <c r="K1454" s="33"/>
      <c r="L1454" s="33"/>
      <c r="M1454" s="33"/>
      <c r="N1454" s="33"/>
      <c r="O1454" s="10" t="s">
        <v>23</v>
      </c>
      <c r="P1454" s="33"/>
      <c r="Q1454" s="33"/>
      <c r="R1454" s="33"/>
      <c r="S1454" s="33"/>
      <c r="T1454" s="33"/>
      <c r="U1454" s="33"/>
      <c r="V1454" s="33"/>
      <c r="W1454" s="33"/>
    </row>
    <row r="1455">
      <c r="A1455" s="9">
        <v>44409.0</v>
      </c>
      <c r="B1455" s="10" t="s">
        <v>9</v>
      </c>
      <c r="C1455" s="10" t="s">
        <v>10</v>
      </c>
      <c r="D1455" s="10" t="s">
        <v>20</v>
      </c>
      <c r="E1455" s="35">
        <v>243.601449275362</v>
      </c>
      <c r="F1455" s="10" t="s">
        <v>21</v>
      </c>
      <c r="G1455" s="37">
        <f t="shared" si="5"/>
        <v>1</v>
      </c>
      <c r="H1455" s="32">
        <f t="shared" si="1"/>
        <v>1</v>
      </c>
      <c r="I1455" s="33"/>
      <c r="J1455" s="33"/>
      <c r="K1455" s="33"/>
      <c r="L1455" s="33"/>
      <c r="M1455" s="33"/>
      <c r="N1455" s="33"/>
      <c r="O1455" s="10" t="s">
        <v>23</v>
      </c>
      <c r="P1455" s="33"/>
      <c r="Q1455" s="33"/>
      <c r="R1455" s="33"/>
      <c r="S1455" s="33"/>
      <c r="T1455" s="33"/>
      <c r="U1455" s="33"/>
      <c r="V1455" s="33"/>
      <c r="W1455" s="33"/>
    </row>
    <row r="1456">
      <c r="A1456" s="9">
        <v>44409.0</v>
      </c>
      <c r="B1456" s="10" t="s">
        <v>9</v>
      </c>
      <c r="C1456" s="10" t="s">
        <v>10</v>
      </c>
      <c r="D1456" s="10" t="s">
        <v>22</v>
      </c>
      <c r="E1456" s="35">
        <v>243.905797101449</v>
      </c>
      <c r="F1456" s="10" t="s">
        <v>18</v>
      </c>
      <c r="G1456" s="37">
        <f t="shared" si="5"/>
        <v>1</v>
      </c>
      <c r="H1456" s="32">
        <f t="shared" si="1"/>
        <v>1</v>
      </c>
      <c r="I1456" s="33"/>
      <c r="J1456" s="33"/>
      <c r="K1456" s="33"/>
      <c r="L1456" s="33"/>
      <c r="M1456" s="33"/>
      <c r="N1456" s="33"/>
      <c r="O1456" s="10" t="s">
        <v>23</v>
      </c>
      <c r="P1456" s="33"/>
      <c r="Q1456" s="33"/>
      <c r="R1456" s="33"/>
      <c r="S1456" s="33"/>
      <c r="T1456" s="33"/>
      <c r="U1456" s="33"/>
      <c r="V1456" s="33"/>
      <c r="W1456" s="33"/>
    </row>
    <row r="1457">
      <c r="A1457" s="9">
        <v>44409.0</v>
      </c>
      <c r="B1457" s="10" t="s">
        <v>9</v>
      </c>
      <c r="C1457" s="10" t="s">
        <v>10</v>
      </c>
      <c r="D1457" s="10" t="s">
        <v>22</v>
      </c>
      <c r="E1457" s="35">
        <v>244.210144927536</v>
      </c>
      <c r="F1457" s="10" t="s">
        <v>18</v>
      </c>
      <c r="G1457" s="37">
        <f t="shared" si="5"/>
        <v>1</v>
      </c>
      <c r="H1457" s="32">
        <f t="shared" si="1"/>
        <v>1</v>
      </c>
      <c r="I1457" s="33"/>
      <c r="J1457" s="33"/>
      <c r="K1457" s="33"/>
      <c r="L1457" s="33"/>
      <c r="M1457" s="33"/>
      <c r="N1457" s="33"/>
      <c r="O1457" s="10" t="s">
        <v>23</v>
      </c>
      <c r="P1457" s="33"/>
      <c r="Q1457" s="33"/>
      <c r="R1457" s="33"/>
      <c r="S1457" s="33"/>
      <c r="T1457" s="33"/>
      <c r="U1457" s="33"/>
      <c r="V1457" s="33"/>
      <c r="W1457" s="33"/>
    </row>
    <row r="1458">
      <c r="A1458" s="9">
        <v>44409.0</v>
      </c>
      <c r="B1458" s="10" t="s">
        <v>23</v>
      </c>
      <c r="C1458" s="10" t="s">
        <v>60</v>
      </c>
      <c r="D1458" s="10" t="s">
        <v>22</v>
      </c>
      <c r="E1458" s="35">
        <v>244.514492753623</v>
      </c>
      <c r="F1458" s="10" t="s">
        <v>18</v>
      </c>
      <c r="G1458" s="37">
        <f t="shared" si="5"/>
        <v>1</v>
      </c>
      <c r="H1458" s="32">
        <f t="shared" si="1"/>
        <v>1</v>
      </c>
      <c r="I1458" s="33"/>
      <c r="J1458" s="33"/>
      <c r="K1458" s="33"/>
      <c r="L1458" s="33"/>
      <c r="M1458" s="33"/>
      <c r="N1458" s="33"/>
      <c r="O1458" s="10" t="s">
        <v>23</v>
      </c>
      <c r="P1458" s="33"/>
      <c r="Q1458" s="33"/>
      <c r="R1458" s="33"/>
      <c r="S1458" s="33"/>
      <c r="T1458" s="33"/>
      <c r="U1458" s="33"/>
      <c r="V1458" s="33"/>
      <c r="W1458" s="33"/>
    </row>
    <row r="1459">
      <c r="A1459" s="9">
        <v>44409.0</v>
      </c>
      <c r="B1459" s="10" t="s">
        <v>23</v>
      </c>
      <c r="C1459" s="10" t="s">
        <v>61</v>
      </c>
      <c r="D1459" s="10" t="s">
        <v>13</v>
      </c>
      <c r="E1459" s="35">
        <v>244.81884057971</v>
      </c>
      <c r="F1459" s="10" t="s">
        <v>14</v>
      </c>
      <c r="G1459" s="37">
        <f t="shared" si="5"/>
        <v>1</v>
      </c>
      <c r="H1459" s="32">
        <f t="shared" si="1"/>
        <v>1</v>
      </c>
      <c r="I1459" s="33"/>
      <c r="J1459" s="33"/>
      <c r="K1459" s="33"/>
      <c r="L1459" s="33"/>
      <c r="M1459" s="33"/>
      <c r="N1459" s="33"/>
      <c r="O1459" s="10" t="s">
        <v>23</v>
      </c>
      <c r="P1459" s="33"/>
      <c r="Q1459" s="33"/>
      <c r="R1459" s="33"/>
      <c r="S1459" s="33"/>
      <c r="T1459" s="33"/>
      <c r="U1459" s="33"/>
      <c r="V1459" s="33"/>
      <c r="W1459" s="33"/>
    </row>
    <row r="1460">
      <c r="A1460" s="9">
        <v>44409.0</v>
      </c>
      <c r="B1460" s="10" t="s">
        <v>23</v>
      </c>
      <c r="C1460" s="10" t="s">
        <v>62</v>
      </c>
      <c r="D1460" s="10" t="s">
        <v>27</v>
      </c>
      <c r="E1460" s="35">
        <v>245.123188405797</v>
      </c>
      <c r="F1460" s="10" t="s">
        <v>14</v>
      </c>
      <c r="G1460" s="37">
        <f t="shared" si="5"/>
        <v>1</v>
      </c>
      <c r="H1460" s="32">
        <f t="shared" si="1"/>
        <v>1</v>
      </c>
      <c r="I1460" s="33"/>
      <c r="J1460" s="33"/>
      <c r="K1460" s="33"/>
      <c r="L1460" s="33"/>
      <c r="M1460" s="33"/>
      <c r="N1460" s="33"/>
      <c r="O1460" s="10" t="s">
        <v>23</v>
      </c>
      <c r="P1460" s="33"/>
      <c r="Q1460" s="33"/>
      <c r="R1460" s="33"/>
      <c r="S1460" s="33"/>
      <c r="T1460" s="33"/>
      <c r="U1460" s="33"/>
      <c r="V1460" s="33"/>
      <c r="W1460" s="33"/>
    </row>
    <row r="1461">
      <c r="A1461" s="9">
        <v>44409.0</v>
      </c>
      <c r="B1461" s="10" t="s">
        <v>23</v>
      </c>
      <c r="C1461" s="10" t="s">
        <v>28</v>
      </c>
      <c r="D1461" s="10" t="s">
        <v>19</v>
      </c>
      <c r="E1461" s="35">
        <v>245.427536231884</v>
      </c>
      <c r="F1461" s="10" t="s">
        <v>14</v>
      </c>
      <c r="G1461" s="37">
        <f t="shared" si="5"/>
        <v>1</v>
      </c>
      <c r="H1461" s="32">
        <f t="shared" si="1"/>
        <v>1</v>
      </c>
      <c r="I1461" s="33"/>
      <c r="J1461" s="33"/>
      <c r="K1461" s="33"/>
      <c r="L1461" s="33"/>
      <c r="M1461" s="33"/>
      <c r="N1461" s="33"/>
      <c r="O1461" s="10" t="s">
        <v>23</v>
      </c>
      <c r="P1461" s="33"/>
      <c r="Q1461" s="33"/>
      <c r="R1461" s="33"/>
      <c r="S1461" s="33"/>
      <c r="T1461" s="33"/>
      <c r="U1461" s="33"/>
      <c r="V1461" s="33"/>
      <c r="W1461" s="33"/>
    </row>
    <row r="1462">
      <c r="A1462" s="9">
        <v>44409.0</v>
      </c>
      <c r="B1462" s="10" t="s">
        <v>23</v>
      </c>
      <c r="C1462" s="10" t="s">
        <v>63</v>
      </c>
      <c r="D1462" s="10" t="s">
        <v>27</v>
      </c>
      <c r="E1462" s="35">
        <v>245.731884057971</v>
      </c>
      <c r="F1462" s="10" t="s">
        <v>14</v>
      </c>
      <c r="G1462" s="37">
        <f t="shared" si="5"/>
        <v>1</v>
      </c>
      <c r="H1462" s="32">
        <f t="shared" si="1"/>
        <v>1</v>
      </c>
      <c r="I1462" s="33"/>
      <c r="J1462" s="33"/>
      <c r="K1462" s="33"/>
      <c r="L1462" s="33"/>
      <c r="M1462" s="33"/>
      <c r="N1462" s="33"/>
      <c r="O1462" s="10" t="s">
        <v>23</v>
      </c>
      <c r="P1462" s="33"/>
      <c r="Q1462" s="33"/>
      <c r="R1462" s="33"/>
      <c r="S1462" s="33"/>
      <c r="T1462" s="33"/>
      <c r="U1462" s="33"/>
      <c r="V1462" s="33"/>
      <c r="W1462" s="33"/>
    </row>
    <row r="1463">
      <c r="A1463" s="9">
        <v>44409.0</v>
      </c>
      <c r="B1463" s="10" t="s">
        <v>23</v>
      </c>
      <c r="C1463" s="10">
        <v>248.0</v>
      </c>
      <c r="D1463" s="10" t="s">
        <v>30</v>
      </c>
      <c r="E1463" s="35">
        <v>246.036231884058</v>
      </c>
      <c r="F1463" s="10" t="s">
        <v>31</v>
      </c>
      <c r="G1463" s="37">
        <f t="shared" si="5"/>
        <v>1</v>
      </c>
      <c r="H1463" s="32">
        <f t="shared" si="1"/>
        <v>1</v>
      </c>
      <c r="I1463" s="33"/>
      <c r="J1463" s="33"/>
      <c r="K1463" s="33"/>
      <c r="L1463" s="33"/>
      <c r="M1463" s="33"/>
      <c r="N1463" s="33"/>
      <c r="O1463" s="10" t="s">
        <v>23</v>
      </c>
      <c r="P1463" s="33"/>
      <c r="Q1463" s="33"/>
      <c r="R1463" s="33"/>
      <c r="S1463" s="33"/>
      <c r="T1463" s="33"/>
      <c r="U1463" s="33"/>
      <c r="V1463" s="33"/>
      <c r="W1463" s="33"/>
    </row>
    <row r="1464">
      <c r="A1464" s="9">
        <v>44409.0</v>
      </c>
      <c r="B1464" s="10" t="s">
        <v>23</v>
      </c>
      <c r="C1464" s="10" t="s">
        <v>32</v>
      </c>
      <c r="D1464" s="10" t="s">
        <v>20</v>
      </c>
      <c r="E1464" s="35">
        <v>246.340579710145</v>
      </c>
      <c r="F1464" s="10" t="s">
        <v>21</v>
      </c>
      <c r="G1464" s="37">
        <f t="shared" si="5"/>
        <v>1</v>
      </c>
      <c r="H1464" s="32">
        <f t="shared" si="1"/>
        <v>1</v>
      </c>
      <c r="I1464" s="33"/>
      <c r="J1464" s="33"/>
      <c r="K1464" s="33"/>
      <c r="L1464" s="33"/>
      <c r="M1464" s="33"/>
      <c r="N1464" s="33"/>
      <c r="O1464" s="10" t="s">
        <v>23</v>
      </c>
      <c r="P1464" s="33"/>
      <c r="Q1464" s="33"/>
      <c r="R1464" s="33"/>
      <c r="S1464" s="33"/>
      <c r="T1464" s="33"/>
      <c r="U1464" s="33"/>
      <c r="V1464" s="33"/>
      <c r="W1464" s="33"/>
    </row>
    <row r="1465">
      <c r="A1465" s="9">
        <v>44409.0</v>
      </c>
      <c r="B1465" s="10" t="s">
        <v>23</v>
      </c>
      <c r="C1465" s="10" t="s">
        <v>33</v>
      </c>
      <c r="D1465" s="10" t="s">
        <v>34</v>
      </c>
      <c r="E1465" s="35">
        <v>246.644927536232</v>
      </c>
      <c r="F1465" s="10" t="s">
        <v>14</v>
      </c>
      <c r="G1465" s="37">
        <f t="shared" si="5"/>
        <v>1</v>
      </c>
      <c r="H1465" s="32">
        <f t="shared" si="1"/>
        <v>1</v>
      </c>
      <c r="I1465" s="33"/>
      <c r="J1465" s="33"/>
      <c r="K1465" s="33"/>
      <c r="L1465" s="33"/>
      <c r="M1465" s="33"/>
      <c r="N1465" s="33"/>
      <c r="O1465" s="10" t="s">
        <v>23</v>
      </c>
      <c r="P1465" s="33"/>
      <c r="Q1465" s="33"/>
      <c r="R1465" s="33"/>
      <c r="S1465" s="33"/>
      <c r="T1465" s="33"/>
      <c r="U1465" s="33"/>
      <c r="V1465" s="33"/>
      <c r="W1465" s="33"/>
    </row>
    <row r="1466">
      <c r="A1466" s="9">
        <v>44409.0</v>
      </c>
      <c r="B1466" s="10" t="s">
        <v>23</v>
      </c>
      <c r="C1466" s="10" t="s">
        <v>35</v>
      </c>
      <c r="D1466" s="10" t="s">
        <v>34</v>
      </c>
      <c r="E1466" s="35">
        <v>246.949275362319</v>
      </c>
      <c r="F1466" s="10" t="s">
        <v>14</v>
      </c>
      <c r="G1466" s="37">
        <f t="shared" si="5"/>
        <v>1</v>
      </c>
      <c r="H1466" s="32">
        <f t="shared" si="1"/>
        <v>1</v>
      </c>
      <c r="I1466" s="33"/>
      <c r="J1466" s="33"/>
      <c r="K1466" s="33"/>
      <c r="L1466" s="33"/>
      <c r="M1466" s="33"/>
      <c r="N1466" s="33"/>
      <c r="O1466" s="10" t="s">
        <v>23</v>
      </c>
      <c r="P1466" s="33"/>
      <c r="Q1466" s="33"/>
      <c r="R1466" s="33"/>
      <c r="S1466" s="33"/>
      <c r="T1466" s="33"/>
      <c r="U1466" s="33"/>
      <c r="V1466" s="33"/>
      <c r="W1466" s="33"/>
    </row>
    <row r="1467">
      <c r="A1467" s="9">
        <v>44409.0</v>
      </c>
      <c r="B1467" s="10" t="s">
        <v>23</v>
      </c>
      <c r="C1467" s="10">
        <v>4019.5</v>
      </c>
      <c r="D1467" s="10" t="s">
        <v>34</v>
      </c>
      <c r="E1467" s="35">
        <v>247.253623188406</v>
      </c>
      <c r="F1467" s="10" t="s">
        <v>14</v>
      </c>
      <c r="G1467" s="37">
        <f t="shared" si="5"/>
        <v>1</v>
      </c>
      <c r="H1467" s="32">
        <f t="shared" si="1"/>
        <v>1</v>
      </c>
      <c r="I1467" s="33"/>
      <c r="J1467" s="33"/>
      <c r="K1467" s="33"/>
      <c r="L1467" s="33"/>
      <c r="M1467" s="33"/>
      <c r="N1467" s="33"/>
      <c r="O1467" s="10" t="s">
        <v>23</v>
      </c>
      <c r="P1467" s="33"/>
      <c r="Q1467" s="33"/>
      <c r="R1467" s="33"/>
      <c r="S1467" s="33"/>
      <c r="T1467" s="33"/>
      <c r="U1467" s="33"/>
      <c r="V1467" s="33"/>
      <c r="W1467" s="33"/>
    </row>
    <row r="1468">
      <c r="A1468" s="9">
        <v>44409.0</v>
      </c>
      <c r="B1468" s="10" t="s">
        <v>23</v>
      </c>
      <c r="C1468" s="10">
        <v>3972.0</v>
      </c>
      <c r="D1468" s="10" t="s">
        <v>20</v>
      </c>
      <c r="E1468" s="35">
        <v>247.557971014493</v>
      </c>
      <c r="F1468" s="10" t="s">
        <v>21</v>
      </c>
      <c r="G1468" s="37">
        <f t="shared" si="5"/>
        <v>1</v>
      </c>
      <c r="H1468" s="32">
        <f t="shared" si="1"/>
        <v>1</v>
      </c>
      <c r="I1468" s="33"/>
      <c r="J1468" s="33"/>
      <c r="K1468" s="33"/>
      <c r="L1468" s="33"/>
      <c r="M1468" s="33"/>
      <c r="N1468" s="33"/>
      <c r="O1468" s="10" t="s">
        <v>254</v>
      </c>
      <c r="P1468" s="33"/>
      <c r="Q1468" s="33"/>
      <c r="R1468" s="33"/>
      <c r="S1468" s="33"/>
      <c r="T1468" s="33"/>
      <c r="U1468" s="33"/>
      <c r="V1468" s="33"/>
      <c r="W1468" s="33"/>
    </row>
    <row r="1469">
      <c r="A1469" s="9">
        <v>44409.0</v>
      </c>
      <c r="B1469" s="10" t="s">
        <v>23</v>
      </c>
      <c r="C1469" s="10">
        <v>3924.5</v>
      </c>
      <c r="D1469" s="10" t="s">
        <v>36</v>
      </c>
      <c r="E1469" s="35">
        <v>247.862318840579</v>
      </c>
      <c r="F1469" s="10" t="s">
        <v>12</v>
      </c>
      <c r="G1469" s="37">
        <f t="shared" si="5"/>
        <v>1</v>
      </c>
      <c r="H1469" s="32">
        <f t="shared" si="1"/>
        <v>1</v>
      </c>
      <c r="I1469" s="33"/>
      <c r="J1469" s="33"/>
      <c r="K1469" s="33"/>
      <c r="L1469" s="33"/>
      <c r="M1469" s="33"/>
      <c r="N1469" s="33"/>
      <c r="O1469" s="10" t="s">
        <v>254</v>
      </c>
      <c r="P1469" s="33"/>
      <c r="Q1469" s="33"/>
      <c r="R1469" s="33"/>
      <c r="S1469" s="33"/>
      <c r="T1469" s="33"/>
      <c r="U1469" s="33"/>
      <c r="V1469" s="33"/>
      <c r="W1469" s="33"/>
    </row>
    <row r="1470">
      <c r="A1470" s="9">
        <v>44409.0</v>
      </c>
      <c r="B1470" s="10" t="s">
        <v>23</v>
      </c>
      <c r="C1470" s="10" t="s">
        <v>357</v>
      </c>
      <c r="D1470" s="10" t="s">
        <v>34</v>
      </c>
      <c r="E1470" s="35">
        <v>248.166666666666</v>
      </c>
      <c r="F1470" s="10" t="s">
        <v>14</v>
      </c>
      <c r="G1470" s="37">
        <f t="shared" si="5"/>
        <v>1</v>
      </c>
      <c r="H1470" s="32">
        <f t="shared" si="1"/>
        <v>1</v>
      </c>
      <c r="I1470" s="33"/>
      <c r="J1470" s="33"/>
      <c r="K1470" s="33"/>
      <c r="L1470" s="33"/>
      <c r="M1470" s="33"/>
      <c r="N1470" s="33"/>
      <c r="O1470" s="10" t="s">
        <v>254</v>
      </c>
      <c r="P1470" s="33"/>
      <c r="Q1470" s="33"/>
      <c r="R1470" s="33"/>
      <c r="S1470" s="33"/>
      <c r="T1470" s="33"/>
      <c r="U1470" s="33"/>
      <c r="V1470" s="33"/>
      <c r="W1470" s="33"/>
    </row>
    <row r="1471">
      <c r="A1471" s="9">
        <v>44409.0</v>
      </c>
      <c r="B1471" s="10" t="s">
        <v>23</v>
      </c>
      <c r="C1471" s="10" t="s">
        <v>358</v>
      </c>
      <c r="D1471" s="10" t="s">
        <v>30</v>
      </c>
      <c r="E1471" s="35">
        <v>248.471014492753</v>
      </c>
      <c r="F1471" s="10" t="s">
        <v>31</v>
      </c>
      <c r="G1471" s="37">
        <f t="shared" si="5"/>
        <v>1</v>
      </c>
      <c r="H1471" s="32">
        <f t="shared" si="1"/>
        <v>1</v>
      </c>
      <c r="I1471" s="33"/>
      <c r="J1471" s="33"/>
      <c r="K1471" s="33"/>
      <c r="L1471" s="33"/>
      <c r="M1471" s="33"/>
      <c r="N1471" s="33"/>
      <c r="O1471" s="10" t="s">
        <v>254</v>
      </c>
      <c r="P1471" s="33"/>
      <c r="Q1471" s="33"/>
      <c r="R1471" s="33"/>
      <c r="S1471" s="33"/>
      <c r="T1471" s="33"/>
      <c r="U1471" s="33"/>
      <c r="V1471" s="33"/>
      <c r="W1471" s="33"/>
    </row>
    <row r="1472">
      <c r="A1472" s="9">
        <v>44409.0</v>
      </c>
      <c r="B1472" s="10" t="s">
        <v>23</v>
      </c>
      <c r="C1472" s="10" t="s">
        <v>39</v>
      </c>
      <c r="D1472" s="10" t="s">
        <v>36</v>
      </c>
      <c r="E1472" s="35">
        <v>248.77536231884</v>
      </c>
      <c r="F1472" s="10" t="s">
        <v>12</v>
      </c>
      <c r="G1472" s="37">
        <f t="shared" si="5"/>
        <v>1</v>
      </c>
      <c r="H1472" s="32">
        <f t="shared" si="1"/>
        <v>1</v>
      </c>
      <c r="I1472" s="33"/>
      <c r="J1472" s="33"/>
      <c r="K1472" s="33"/>
      <c r="L1472" s="33"/>
      <c r="M1472" s="33"/>
      <c r="N1472" s="33"/>
      <c r="O1472" s="10" t="s">
        <v>254</v>
      </c>
      <c r="P1472" s="33"/>
      <c r="Q1472" s="33"/>
      <c r="R1472" s="33"/>
      <c r="S1472" s="33"/>
      <c r="T1472" s="33"/>
      <c r="U1472" s="33"/>
      <c r="V1472" s="33"/>
      <c r="W1472" s="33"/>
    </row>
    <row r="1473">
      <c r="A1473" s="9">
        <v>44409.0</v>
      </c>
      <c r="B1473" s="10" t="s">
        <v>40</v>
      </c>
      <c r="C1473" s="10" t="s">
        <v>41</v>
      </c>
      <c r="D1473" s="10" t="s">
        <v>22</v>
      </c>
      <c r="E1473" s="35">
        <v>249.079710144927</v>
      </c>
      <c r="F1473" s="10" t="s">
        <v>18</v>
      </c>
      <c r="G1473" s="37">
        <f t="shared" si="5"/>
        <v>1</v>
      </c>
      <c r="H1473" s="32">
        <f t="shared" si="1"/>
        <v>1</v>
      </c>
      <c r="I1473" s="33"/>
      <c r="J1473" s="33"/>
      <c r="K1473" s="33"/>
      <c r="L1473" s="33"/>
      <c r="M1473" s="33"/>
      <c r="N1473" s="33"/>
      <c r="O1473" s="10" t="s">
        <v>254</v>
      </c>
      <c r="P1473" s="33"/>
      <c r="Q1473" s="33"/>
      <c r="R1473" s="33"/>
      <c r="S1473" s="33"/>
      <c r="T1473" s="33"/>
      <c r="U1473" s="33"/>
      <c r="V1473" s="33"/>
      <c r="W1473" s="33"/>
    </row>
    <row r="1474">
      <c r="A1474" s="9">
        <v>44409.0</v>
      </c>
      <c r="B1474" s="10" t="s">
        <v>40</v>
      </c>
      <c r="C1474" s="10" t="s">
        <v>41</v>
      </c>
      <c r="D1474" s="10" t="s">
        <v>22</v>
      </c>
      <c r="E1474" s="35">
        <v>249.384057971014</v>
      </c>
      <c r="F1474" s="10" t="s">
        <v>18</v>
      </c>
      <c r="G1474" s="37">
        <f t="shared" si="5"/>
        <v>1</v>
      </c>
      <c r="H1474" s="32">
        <f t="shared" si="1"/>
        <v>1</v>
      </c>
      <c r="I1474" s="33"/>
      <c r="J1474" s="33"/>
      <c r="K1474" s="33"/>
      <c r="L1474" s="33"/>
      <c r="M1474" s="33"/>
      <c r="N1474" s="33"/>
      <c r="O1474" s="10" t="s">
        <v>254</v>
      </c>
      <c r="P1474" s="33"/>
      <c r="Q1474" s="33"/>
      <c r="R1474" s="33"/>
      <c r="S1474" s="33"/>
      <c r="T1474" s="33"/>
      <c r="U1474" s="33"/>
      <c r="V1474" s="33"/>
      <c r="W1474" s="33"/>
    </row>
    <row r="1475">
      <c r="A1475" s="2" t="s">
        <v>0</v>
      </c>
      <c r="B1475" s="2" t="s">
        <v>1</v>
      </c>
      <c r="C1475" s="2" t="s">
        <v>2</v>
      </c>
      <c r="D1475" s="2" t="s">
        <v>3</v>
      </c>
      <c r="E1475" s="2" t="s">
        <v>4</v>
      </c>
      <c r="F1475" s="31" t="s">
        <v>5</v>
      </c>
      <c r="G1475" s="37" t="str">
        <f t="shared" si="5"/>
        <v>#VALUE!</v>
      </c>
      <c r="H1475" s="32" t="str">
        <f t="shared" si="1"/>
        <v>#VALUE!</v>
      </c>
      <c r="I1475" s="33"/>
      <c r="J1475" s="33"/>
      <c r="K1475" s="33"/>
      <c r="L1475" s="33"/>
      <c r="M1475" s="33"/>
      <c r="N1475" s="33"/>
      <c r="O1475" s="10" t="s">
        <v>254</v>
      </c>
      <c r="P1475" s="33"/>
      <c r="Q1475" s="33"/>
      <c r="R1475" s="33"/>
      <c r="S1475" s="33"/>
      <c r="T1475" s="33"/>
      <c r="U1475" s="33"/>
      <c r="V1475" s="33"/>
      <c r="W1475" s="33"/>
    </row>
    <row r="1476">
      <c r="A1476" s="9">
        <v>44409.0</v>
      </c>
      <c r="B1476" s="10" t="s">
        <v>9</v>
      </c>
      <c r="C1476" s="10" t="s">
        <v>10</v>
      </c>
      <c r="D1476" s="10" t="s">
        <v>11</v>
      </c>
      <c r="E1476" s="35">
        <v>189.174143296913</v>
      </c>
      <c r="F1476" s="12" t="s">
        <v>12</v>
      </c>
      <c r="G1476" s="37">
        <f t="shared" si="5"/>
        <v>1</v>
      </c>
      <c r="H1476" s="32">
        <f t="shared" si="1"/>
        <v>1</v>
      </c>
      <c r="I1476" s="33"/>
      <c r="J1476" s="33"/>
      <c r="K1476" s="33"/>
      <c r="L1476" s="33"/>
      <c r="M1476" s="33"/>
      <c r="N1476" s="33"/>
      <c r="O1476" s="10" t="s">
        <v>254</v>
      </c>
      <c r="P1476" s="33"/>
      <c r="Q1476" s="33"/>
      <c r="R1476" s="33"/>
      <c r="S1476" s="33"/>
      <c r="T1476" s="33"/>
      <c r="U1476" s="33"/>
      <c r="V1476" s="33"/>
      <c r="W1476" s="33"/>
    </row>
    <row r="1477">
      <c r="A1477" s="9">
        <v>44409.0</v>
      </c>
      <c r="B1477" s="10" t="s">
        <v>9</v>
      </c>
      <c r="C1477" s="10" t="s">
        <v>10</v>
      </c>
      <c r="D1477" s="10" t="s">
        <v>13</v>
      </c>
      <c r="E1477" s="35">
        <v>189.169428979621</v>
      </c>
      <c r="F1477" s="10" t="s">
        <v>14</v>
      </c>
      <c r="G1477" s="37">
        <f t="shared" si="5"/>
        <v>1</v>
      </c>
      <c r="H1477" s="32">
        <f t="shared" si="1"/>
        <v>1</v>
      </c>
      <c r="I1477" s="33"/>
      <c r="J1477" s="33"/>
      <c r="K1477" s="33"/>
      <c r="L1477" s="33"/>
      <c r="M1477" s="33"/>
      <c r="N1477" s="33"/>
      <c r="O1477" s="10" t="s">
        <v>254</v>
      </c>
      <c r="P1477" s="33"/>
      <c r="Q1477" s="33"/>
      <c r="R1477" s="33"/>
      <c r="S1477" s="33"/>
      <c r="T1477" s="33"/>
      <c r="U1477" s="33"/>
      <c r="V1477" s="33"/>
      <c r="W1477" s="33"/>
    </row>
    <row r="1478">
      <c r="A1478" s="9">
        <v>44409.0</v>
      </c>
      <c r="B1478" s="10" t="s">
        <v>9</v>
      </c>
      <c r="C1478" s="10" t="s">
        <v>10</v>
      </c>
      <c r="D1478" s="10" t="s">
        <v>17</v>
      </c>
      <c r="E1478" s="35">
        <v>189.16471466233</v>
      </c>
      <c r="F1478" s="10" t="s">
        <v>18</v>
      </c>
      <c r="G1478" s="37">
        <f t="shared" si="5"/>
        <v>1</v>
      </c>
      <c r="H1478" s="32">
        <f t="shared" si="1"/>
        <v>1</v>
      </c>
      <c r="I1478" s="33"/>
      <c r="J1478" s="33"/>
      <c r="K1478" s="33"/>
      <c r="L1478" s="33"/>
      <c r="M1478" s="33"/>
      <c r="N1478" s="33"/>
      <c r="O1478" s="10" t="s">
        <v>254</v>
      </c>
      <c r="P1478" s="33"/>
      <c r="Q1478" s="33"/>
      <c r="R1478" s="33"/>
      <c r="S1478" s="33"/>
      <c r="T1478" s="33"/>
      <c r="U1478" s="33"/>
      <c r="V1478" s="33"/>
      <c r="W1478" s="33"/>
    </row>
    <row r="1479">
      <c r="A1479" s="9">
        <v>44409.0</v>
      </c>
      <c r="B1479" s="10" t="s">
        <v>9</v>
      </c>
      <c r="C1479" s="10" t="s">
        <v>10</v>
      </c>
      <c r="D1479" s="10" t="s">
        <v>19</v>
      </c>
      <c r="E1479" s="35">
        <v>189.160000345039</v>
      </c>
      <c r="F1479" s="10" t="s">
        <v>14</v>
      </c>
      <c r="G1479" s="37">
        <f t="shared" si="5"/>
        <v>1</v>
      </c>
      <c r="H1479" s="32">
        <f t="shared" si="1"/>
        <v>1</v>
      </c>
      <c r="I1479" s="33"/>
      <c r="J1479" s="33"/>
      <c r="K1479" s="33"/>
      <c r="L1479" s="33"/>
      <c r="M1479" s="33"/>
      <c r="N1479" s="33"/>
      <c r="O1479" s="10" t="s">
        <v>254</v>
      </c>
      <c r="P1479" s="33"/>
      <c r="Q1479" s="33"/>
      <c r="R1479" s="33"/>
      <c r="S1479" s="33"/>
      <c r="T1479" s="33"/>
      <c r="U1479" s="33"/>
      <c r="V1479" s="33"/>
      <c r="W1479" s="33"/>
    </row>
    <row r="1480">
      <c r="A1480" s="9">
        <v>44409.0</v>
      </c>
      <c r="B1480" s="10" t="s">
        <v>9</v>
      </c>
      <c r="C1480" s="10" t="s">
        <v>10</v>
      </c>
      <c r="D1480" s="10" t="s">
        <v>20</v>
      </c>
      <c r="E1480" s="35">
        <v>189.155286027748</v>
      </c>
      <c r="F1480" s="10" t="s">
        <v>21</v>
      </c>
      <c r="G1480" s="37">
        <f t="shared" si="5"/>
        <v>1</v>
      </c>
      <c r="H1480" s="32">
        <f t="shared" si="1"/>
        <v>1</v>
      </c>
      <c r="I1480" s="33"/>
      <c r="J1480" s="33"/>
      <c r="K1480" s="33"/>
      <c r="L1480" s="33"/>
      <c r="M1480" s="33"/>
      <c r="N1480" s="33"/>
      <c r="O1480" s="10" t="s">
        <v>254</v>
      </c>
      <c r="P1480" s="33"/>
      <c r="Q1480" s="33"/>
      <c r="R1480" s="33"/>
      <c r="S1480" s="33"/>
      <c r="T1480" s="33"/>
      <c r="U1480" s="33"/>
      <c r="V1480" s="33"/>
      <c r="W1480" s="33"/>
    </row>
    <row r="1481">
      <c r="A1481" s="9">
        <v>44409.0</v>
      </c>
      <c r="B1481" s="10" t="s">
        <v>9</v>
      </c>
      <c r="C1481" s="10" t="s">
        <v>10</v>
      </c>
      <c r="D1481" s="10" t="s">
        <v>22</v>
      </c>
      <c r="E1481" s="35">
        <v>189.150571710457</v>
      </c>
      <c r="F1481" s="10" t="s">
        <v>18</v>
      </c>
      <c r="G1481" s="37">
        <f t="shared" si="5"/>
        <v>1</v>
      </c>
      <c r="H1481" s="32">
        <f t="shared" si="1"/>
        <v>1</v>
      </c>
      <c r="I1481" s="33"/>
      <c r="J1481" s="33"/>
      <c r="K1481" s="33"/>
      <c r="L1481" s="33"/>
      <c r="M1481" s="33"/>
      <c r="N1481" s="33"/>
      <c r="O1481" s="10" t="s">
        <v>254</v>
      </c>
      <c r="P1481" s="33"/>
      <c r="Q1481" s="33"/>
      <c r="R1481" s="33"/>
      <c r="S1481" s="33"/>
      <c r="T1481" s="33"/>
      <c r="U1481" s="33"/>
      <c r="V1481" s="33"/>
      <c r="W1481" s="33"/>
    </row>
    <row r="1482">
      <c r="A1482" s="9">
        <v>44409.0</v>
      </c>
      <c r="B1482" s="10" t="s">
        <v>9</v>
      </c>
      <c r="C1482" s="10" t="s">
        <v>10</v>
      </c>
      <c r="D1482" s="10" t="s">
        <v>22</v>
      </c>
      <c r="E1482" s="35">
        <v>189.145857393166</v>
      </c>
      <c r="F1482" s="10" t="s">
        <v>18</v>
      </c>
      <c r="G1482" s="37">
        <f t="shared" si="5"/>
        <v>1</v>
      </c>
      <c r="H1482" s="32">
        <f t="shared" si="1"/>
        <v>1</v>
      </c>
      <c r="I1482" s="33"/>
      <c r="J1482" s="33"/>
      <c r="K1482" s="33"/>
      <c r="L1482" s="33"/>
      <c r="M1482" s="33"/>
      <c r="N1482" s="33"/>
      <c r="O1482" s="10" t="s">
        <v>254</v>
      </c>
      <c r="P1482" s="33"/>
      <c r="Q1482" s="33"/>
      <c r="R1482" s="33"/>
      <c r="S1482" s="33"/>
      <c r="T1482" s="33"/>
      <c r="U1482" s="33"/>
      <c r="V1482" s="33"/>
      <c r="W1482" s="33"/>
    </row>
    <row r="1483">
      <c r="A1483" s="9">
        <v>44409.0</v>
      </c>
      <c r="B1483" s="10" t="s">
        <v>23</v>
      </c>
      <c r="C1483" s="10" t="s">
        <v>359</v>
      </c>
      <c r="D1483" s="10" t="s">
        <v>22</v>
      </c>
      <c r="E1483" s="35">
        <v>189.141143075874</v>
      </c>
      <c r="F1483" s="10" t="s">
        <v>18</v>
      </c>
      <c r="G1483" s="37">
        <f t="shared" si="5"/>
        <v>1</v>
      </c>
      <c r="H1483" s="32">
        <f t="shared" si="1"/>
        <v>1</v>
      </c>
      <c r="I1483" s="33"/>
      <c r="J1483" s="33"/>
      <c r="K1483" s="33"/>
      <c r="L1483" s="33"/>
      <c r="M1483" s="33"/>
      <c r="N1483" s="33"/>
      <c r="O1483" s="10" t="s">
        <v>254</v>
      </c>
      <c r="P1483" s="33"/>
      <c r="Q1483" s="33"/>
      <c r="R1483" s="33"/>
      <c r="S1483" s="33"/>
      <c r="T1483" s="33"/>
      <c r="U1483" s="33"/>
      <c r="V1483" s="33"/>
      <c r="W1483" s="33"/>
    </row>
    <row r="1484">
      <c r="A1484" s="9">
        <v>44409.0</v>
      </c>
      <c r="B1484" s="10" t="s">
        <v>23</v>
      </c>
      <c r="C1484" s="10" t="s">
        <v>360</v>
      </c>
      <c r="D1484" s="10" t="s">
        <v>13</v>
      </c>
      <c r="E1484" s="35">
        <v>189.136428758583</v>
      </c>
      <c r="F1484" s="10" t="s">
        <v>14</v>
      </c>
      <c r="G1484" s="37">
        <f t="shared" si="5"/>
        <v>1</v>
      </c>
      <c r="H1484" s="32">
        <f t="shared" si="1"/>
        <v>1</v>
      </c>
      <c r="I1484" s="33"/>
      <c r="J1484" s="33"/>
      <c r="K1484" s="33"/>
      <c r="L1484" s="33"/>
      <c r="M1484" s="33"/>
      <c r="N1484" s="33"/>
      <c r="O1484" s="10" t="s">
        <v>254</v>
      </c>
      <c r="P1484" s="33"/>
      <c r="Q1484" s="33"/>
      <c r="R1484" s="33"/>
      <c r="S1484" s="33"/>
      <c r="T1484" s="33"/>
      <c r="U1484" s="33"/>
      <c r="V1484" s="33"/>
      <c r="W1484" s="33"/>
    </row>
    <row r="1485">
      <c r="A1485" s="9">
        <v>44409.0</v>
      </c>
      <c r="B1485" s="10" t="s">
        <v>23</v>
      </c>
      <c r="C1485" s="10" t="s">
        <v>361</v>
      </c>
      <c r="D1485" s="10" t="s">
        <v>27</v>
      </c>
      <c r="E1485" s="35">
        <v>189.131714441292</v>
      </c>
      <c r="F1485" s="10" t="s">
        <v>14</v>
      </c>
      <c r="G1485" s="37">
        <f t="shared" si="5"/>
        <v>1</v>
      </c>
      <c r="H1485" s="32">
        <f t="shared" si="1"/>
        <v>1</v>
      </c>
      <c r="I1485" s="33"/>
      <c r="J1485" s="33"/>
      <c r="K1485" s="33"/>
      <c r="L1485" s="33"/>
      <c r="M1485" s="33"/>
      <c r="N1485" s="33"/>
      <c r="O1485" s="10" t="s">
        <v>254</v>
      </c>
      <c r="P1485" s="33"/>
      <c r="Q1485" s="33"/>
      <c r="R1485" s="33"/>
      <c r="S1485" s="33"/>
      <c r="T1485" s="33"/>
      <c r="U1485" s="33"/>
      <c r="V1485" s="33"/>
      <c r="W1485" s="33"/>
    </row>
    <row r="1486">
      <c r="A1486" s="9">
        <v>44409.0</v>
      </c>
      <c r="B1486" s="10" t="s">
        <v>23</v>
      </c>
      <c r="C1486" s="10" t="s">
        <v>28</v>
      </c>
      <c r="D1486" s="10" t="s">
        <v>19</v>
      </c>
      <c r="E1486" s="35">
        <v>189.127000124001</v>
      </c>
      <c r="F1486" s="10" t="s">
        <v>14</v>
      </c>
      <c r="G1486" s="37">
        <f t="shared" si="5"/>
        <v>1</v>
      </c>
      <c r="H1486" s="32">
        <f t="shared" si="1"/>
        <v>1</v>
      </c>
      <c r="I1486" s="33"/>
      <c r="J1486" s="33"/>
      <c r="K1486" s="33"/>
      <c r="L1486" s="33"/>
      <c r="M1486" s="33"/>
      <c r="N1486" s="33"/>
      <c r="O1486" s="10" t="s">
        <v>254</v>
      </c>
      <c r="P1486" s="33"/>
      <c r="Q1486" s="33"/>
      <c r="R1486" s="33"/>
      <c r="S1486" s="33"/>
      <c r="T1486" s="33"/>
      <c r="U1486" s="33"/>
      <c r="V1486" s="33"/>
      <c r="W1486" s="33"/>
    </row>
    <row r="1487">
      <c r="A1487" s="9">
        <v>44409.0</v>
      </c>
      <c r="B1487" s="10" t="s">
        <v>23</v>
      </c>
      <c r="C1487" s="10" t="s">
        <v>362</v>
      </c>
      <c r="D1487" s="10" t="s">
        <v>27</v>
      </c>
      <c r="E1487" s="35">
        <v>189.12228580671</v>
      </c>
      <c r="F1487" s="10" t="s">
        <v>14</v>
      </c>
      <c r="G1487" s="37">
        <f t="shared" si="5"/>
        <v>1</v>
      </c>
      <c r="H1487" s="32">
        <f t="shared" si="1"/>
        <v>1</v>
      </c>
      <c r="I1487" s="33"/>
      <c r="J1487" s="33"/>
      <c r="K1487" s="33"/>
      <c r="L1487" s="33"/>
      <c r="M1487" s="33"/>
      <c r="N1487" s="33"/>
      <c r="O1487" s="10" t="s">
        <v>254</v>
      </c>
      <c r="P1487" s="33"/>
      <c r="Q1487" s="33"/>
      <c r="R1487" s="33"/>
      <c r="S1487" s="33"/>
      <c r="T1487" s="33"/>
      <c r="U1487" s="33"/>
      <c r="V1487" s="33"/>
      <c r="W1487" s="33"/>
    </row>
    <row r="1488">
      <c r="A1488" s="9">
        <v>44409.0</v>
      </c>
      <c r="B1488" s="10" t="s">
        <v>23</v>
      </c>
      <c r="C1488" s="10">
        <v>249.0</v>
      </c>
      <c r="D1488" s="10" t="s">
        <v>30</v>
      </c>
      <c r="E1488" s="35">
        <v>189.117571489419</v>
      </c>
      <c r="F1488" s="10" t="s">
        <v>31</v>
      </c>
      <c r="G1488" s="37">
        <f t="shared" si="5"/>
        <v>1</v>
      </c>
      <c r="H1488" s="32">
        <f t="shared" si="1"/>
        <v>1</v>
      </c>
      <c r="I1488" s="33"/>
      <c r="J1488" s="33"/>
      <c r="K1488" s="33"/>
      <c r="L1488" s="33"/>
      <c r="M1488" s="33"/>
      <c r="N1488" s="33"/>
      <c r="O1488" s="10" t="s">
        <v>254</v>
      </c>
      <c r="P1488" s="33"/>
      <c r="Q1488" s="33"/>
      <c r="R1488" s="33"/>
      <c r="S1488" s="33"/>
      <c r="T1488" s="33"/>
      <c r="U1488" s="33"/>
      <c r="V1488" s="33"/>
      <c r="W1488" s="33"/>
    </row>
    <row r="1489">
      <c r="A1489" s="9">
        <v>44409.0</v>
      </c>
      <c r="B1489" s="10" t="s">
        <v>16</v>
      </c>
      <c r="C1489" s="10" t="s">
        <v>363</v>
      </c>
      <c r="D1489" s="10" t="s">
        <v>22</v>
      </c>
      <c r="E1489" s="35">
        <v>189.112857172128</v>
      </c>
      <c r="F1489" s="10" t="s">
        <v>18</v>
      </c>
      <c r="G1489" s="37">
        <f t="shared" si="5"/>
        <v>1</v>
      </c>
      <c r="H1489" s="32">
        <f t="shared" si="1"/>
        <v>1</v>
      </c>
      <c r="I1489" s="33"/>
      <c r="J1489" s="33"/>
      <c r="K1489" s="33"/>
      <c r="L1489" s="33"/>
      <c r="M1489" s="33"/>
      <c r="N1489" s="33"/>
      <c r="O1489" s="10" t="s">
        <v>40</v>
      </c>
      <c r="P1489" s="33"/>
      <c r="Q1489" s="33"/>
      <c r="R1489" s="33"/>
      <c r="S1489" s="33"/>
      <c r="T1489" s="33"/>
      <c r="U1489" s="33"/>
      <c r="V1489" s="33"/>
      <c r="W1489" s="33"/>
    </row>
    <row r="1490">
      <c r="A1490" s="9">
        <v>44409.0</v>
      </c>
      <c r="B1490" s="10" t="s">
        <v>16</v>
      </c>
      <c r="C1490" s="10" t="s">
        <v>65</v>
      </c>
      <c r="D1490" s="10" t="s">
        <v>19</v>
      </c>
      <c r="E1490" s="35">
        <v>189.108142854836</v>
      </c>
      <c r="F1490" s="10" t="s">
        <v>14</v>
      </c>
      <c r="G1490" s="37">
        <f t="shared" si="5"/>
        <v>1</v>
      </c>
      <c r="H1490" s="32">
        <f t="shared" si="1"/>
        <v>1</v>
      </c>
      <c r="I1490" s="33"/>
      <c r="J1490" s="33"/>
      <c r="K1490" s="33"/>
      <c r="L1490" s="33"/>
      <c r="M1490" s="33"/>
      <c r="N1490" s="33"/>
      <c r="O1490" s="10" t="s">
        <v>40</v>
      </c>
      <c r="P1490" s="33"/>
      <c r="Q1490" s="33"/>
      <c r="R1490" s="33"/>
      <c r="S1490" s="33"/>
      <c r="T1490" s="33"/>
      <c r="U1490" s="33"/>
      <c r="V1490" s="33"/>
      <c r="W1490" s="33"/>
    </row>
    <row r="1491">
      <c r="A1491" s="9">
        <v>44409.0</v>
      </c>
      <c r="B1491" s="10" t="s">
        <v>16</v>
      </c>
      <c r="C1491" s="10" t="s">
        <v>66</v>
      </c>
      <c r="D1491" s="10" t="s">
        <v>22</v>
      </c>
      <c r="E1491" s="35">
        <v>189.103428537545</v>
      </c>
      <c r="F1491" s="10" t="s">
        <v>18</v>
      </c>
      <c r="G1491" s="37">
        <f t="shared" si="5"/>
        <v>1</v>
      </c>
      <c r="H1491" s="32">
        <f t="shared" si="1"/>
        <v>1</v>
      </c>
      <c r="I1491" s="33"/>
      <c r="J1491" s="33"/>
      <c r="K1491" s="33"/>
      <c r="L1491" s="33"/>
      <c r="M1491" s="33"/>
      <c r="N1491" s="33"/>
      <c r="O1491" s="10" t="s">
        <v>40</v>
      </c>
      <c r="P1491" s="33"/>
      <c r="Q1491" s="33"/>
      <c r="R1491" s="33"/>
      <c r="S1491" s="33"/>
      <c r="T1491" s="33"/>
      <c r="U1491" s="33"/>
      <c r="V1491" s="33"/>
      <c r="W1491" s="33"/>
    </row>
    <row r="1492">
      <c r="A1492" s="9">
        <v>44409.0</v>
      </c>
      <c r="B1492" s="10" t="s">
        <v>16</v>
      </c>
      <c r="C1492" s="10" t="s">
        <v>66</v>
      </c>
      <c r="D1492" s="10" t="s">
        <v>22</v>
      </c>
      <c r="E1492" s="35">
        <v>189.098714220254</v>
      </c>
      <c r="F1492" s="10" t="s">
        <v>18</v>
      </c>
      <c r="G1492" s="37">
        <f t="shared" si="5"/>
        <v>1</v>
      </c>
      <c r="H1492" s="32">
        <f t="shared" si="1"/>
        <v>1</v>
      </c>
      <c r="I1492" s="33"/>
      <c r="J1492" s="33"/>
      <c r="K1492" s="33"/>
      <c r="L1492" s="33"/>
      <c r="M1492" s="33"/>
      <c r="N1492" s="33"/>
      <c r="O1492" s="10" t="s">
        <v>97</v>
      </c>
      <c r="P1492" s="33"/>
      <c r="Q1492" s="33"/>
      <c r="R1492" s="33"/>
      <c r="S1492" s="33"/>
      <c r="T1492" s="33"/>
      <c r="U1492" s="33"/>
      <c r="V1492" s="33"/>
      <c r="W1492" s="33"/>
    </row>
    <row r="1493">
      <c r="A1493" s="9">
        <v>44409.0</v>
      </c>
      <c r="B1493" s="10" t="s">
        <v>16</v>
      </c>
      <c r="C1493" s="10" t="s">
        <v>364</v>
      </c>
      <c r="D1493" s="10" t="s">
        <v>17</v>
      </c>
      <c r="E1493" s="35">
        <v>189.093999902963</v>
      </c>
      <c r="F1493" s="10" t="s">
        <v>18</v>
      </c>
      <c r="G1493" s="37">
        <f t="shared" si="5"/>
        <v>1</v>
      </c>
      <c r="H1493" s="32">
        <f t="shared" si="1"/>
        <v>1</v>
      </c>
      <c r="I1493" s="33"/>
      <c r="J1493" s="33"/>
      <c r="K1493" s="33"/>
      <c r="L1493" s="33"/>
      <c r="M1493" s="33"/>
      <c r="N1493" s="33"/>
      <c r="O1493" s="10" t="s">
        <v>97</v>
      </c>
      <c r="P1493" s="33"/>
      <c r="Q1493" s="33"/>
      <c r="R1493" s="33"/>
      <c r="S1493" s="33"/>
      <c r="T1493" s="33"/>
      <c r="U1493" s="33"/>
      <c r="V1493" s="33"/>
      <c r="W1493" s="33"/>
    </row>
    <row r="1494">
      <c r="A1494" s="9">
        <v>44409.0</v>
      </c>
      <c r="B1494" s="10" t="s">
        <v>16</v>
      </c>
      <c r="C1494" s="10" t="s">
        <v>365</v>
      </c>
      <c r="D1494" s="10" t="s">
        <v>20</v>
      </c>
      <c r="E1494" s="35">
        <v>189.089285585672</v>
      </c>
      <c r="F1494" s="10" t="s">
        <v>21</v>
      </c>
      <c r="G1494" s="37">
        <f t="shared" si="5"/>
        <v>1</v>
      </c>
      <c r="H1494" s="32">
        <f t="shared" si="1"/>
        <v>1</v>
      </c>
      <c r="I1494" s="33"/>
      <c r="J1494" s="33"/>
      <c r="K1494" s="33"/>
      <c r="L1494" s="33"/>
      <c r="M1494" s="33"/>
      <c r="N1494" s="33"/>
      <c r="O1494" s="10" t="s">
        <v>97</v>
      </c>
      <c r="P1494" s="33"/>
      <c r="Q1494" s="33"/>
      <c r="R1494" s="33"/>
      <c r="S1494" s="33"/>
      <c r="T1494" s="33"/>
      <c r="U1494" s="33"/>
      <c r="V1494" s="33"/>
      <c r="W1494" s="33"/>
    </row>
    <row r="1495">
      <c r="A1495" s="9">
        <v>44409.0</v>
      </c>
      <c r="B1495" s="10" t="s">
        <v>69</v>
      </c>
      <c r="C1495" s="10" t="s">
        <v>366</v>
      </c>
      <c r="D1495" s="10" t="s">
        <v>30</v>
      </c>
      <c r="E1495" s="35">
        <v>189.084571268381</v>
      </c>
      <c r="F1495" s="10" t="s">
        <v>31</v>
      </c>
      <c r="G1495" s="37">
        <f t="shared" si="5"/>
        <v>1</v>
      </c>
      <c r="H1495" s="32">
        <f t="shared" si="1"/>
        <v>1</v>
      </c>
      <c r="I1495" s="33"/>
      <c r="J1495" s="33"/>
      <c r="K1495" s="33"/>
      <c r="L1495" s="33"/>
      <c r="M1495" s="33"/>
      <c r="N1495" s="33"/>
      <c r="O1495" s="10" t="s">
        <v>97</v>
      </c>
      <c r="P1495" s="33"/>
      <c r="Q1495" s="33"/>
      <c r="R1495" s="33"/>
      <c r="S1495" s="33"/>
      <c r="T1495" s="33"/>
      <c r="U1495" s="33"/>
      <c r="V1495" s="33"/>
      <c r="W1495" s="33"/>
    </row>
    <row r="1496">
      <c r="A1496" s="9">
        <v>44409.0</v>
      </c>
      <c r="B1496" s="10" t="s">
        <v>69</v>
      </c>
      <c r="C1496" s="10" t="s">
        <v>71</v>
      </c>
      <c r="D1496" s="10" t="s">
        <v>34</v>
      </c>
      <c r="E1496" s="35">
        <v>189.07985695109</v>
      </c>
      <c r="F1496" s="10" t="s">
        <v>14</v>
      </c>
      <c r="G1496" s="37">
        <f t="shared" si="5"/>
        <v>1</v>
      </c>
      <c r="H1496" s="32">
        <f t="shared" si="1"/>
        <v>1</v>
      </c>
      <c r="I1496" s="33"/>
      <c r="J1496" s="33"/>
      <c r="K1496" s="33"/>
      <c r="L1496" s="33"/>
      <c r="M1496" s="33"/>
      <c r="N1496" s="33"/>
      <c r="O1496" s="10" t="s">
        <v>97</v>
      </c>
      <c r="P1496" s="33"/>
      <c r="Q1496" s="33"/>
      <c r="R1496" s="33"/>
      <c r="S1496" s="33"/>
      <c r="T1496" s="33"/>
      <c r="U1496" s="33"/>
      <c r="V1496" s="33"/>
      <c r="W1496" s="33"/>
    </row>
    <row r="1497">
      <c r="A1497" s="9">
        <v>44409.0</v>
      </c>
      <c r="B1497" s="10" t="s">
        <v>69</v>
      </c>
      <c r="C1497" s="10" t="s">
        <v>367</v>
      </c>
      <c r="D1497" s="10" t="s">
        <v>27</v>
      </c>
      <c r="E1497" s="35">
        <v>189.075142633798</v>
      </c>
      <c r="F1497" s="10" t="s">
        <v>14</v>
      </c>
      <c r="G1497" s="37">
        <f t="shared" si="5"/>
        <v>1</v>
      </c>
      <c r="H1497" s="32">
        <f t="shared" si="1"/>
        <v>1</v>
      </c>
      <c r="I1497" s="33"/>
      <c r="J1497" s="33"/>
      <c r="K1497" s="33"/>
      <c r="L1497" s="33"/>
      <c r="M1497" s="33"/>
      <c r="N1497" s="33"/>
      <c r="O1497" s="10" t="s">
        <v>97</v>
      </c>
      <c r="P1497" s="33"/>
      <c r="Q1497" s="33"/>
      <c r="R1497" s="33"/>
      <c r="S1497" s="33"/>
      <c r="T1497" s="33"/>
      <c r="U1497" s="33"/>
      <c r="V1497" s="33"/>
      <c r="W1497" s="33"/>
    </row>
    <row r="1498">
      <c r="A1498" s="9">
        <v>44409.0</v>
      </c>
      <c r="B1498" s="10" t="s">
        <v>69</v>
      </c>
      <c r="C1498" s="10" t="s">
        <v>368</v>
      </c>
      <c r="D1498" s="10" t="s">
        <v>27</v>
      </c>
      <c r="E1498" s="35">
        <v>189.070428316507</v>
      </c>
      <c r="F1498" s="10" t="s">
        <v>14</v>
      </c>
      <c r="G1498" s="37">
        <f t="shared" si="5"/>
        <v>1</v>
      </c>
      <c r="H1498" s="32">
        <f t="shared" si="1"/>
        <v>1</v>
      </c>
      <c r="I1498" s="33"/>
      <c r="J1498" s="33"/>
      <c r="K1498" s="33"/>
      <c r="L1498" s="33"/>
      <c r="M1498" s="33"/>
      <c r="N1498" s="33"/>
      <c r="O1498" s="10" t="s">
        <v>97</v>
      </c>
      <c r="P1498" s="33"/>
      <c r="Q1498" s="33"/>
      <c r="R1498" s="33"/>
      <c r="S1498" s="33"/>
      <c r="T1498" s="33"/>
      <c r="U1498" s="33"/>
      <c r="V1498" s="33"/>
      <c r="W1498" s="33"/>
    </row>
    <row r="1499">
      <c r="A1499" s="9">
        <v>44409.0</v>
      </c>
      <c r="B1499" s="10" t="s">
        <v>69</v>
      </c>
      <c r="C1499" s="10" t="s">
        <v>369</v>
      </c>
      <c r="D1499" s="10" t="s">
        <v>34</v>
      </c>
      <c r="E1499" s="35">
        <v>189.065713999216</v>
      </c>
      <c r="F1499" s="10" t="s">
        <v>14</v>
      </c>
      <c r="G1499" s="37">
        <f t="shared" si="5"/>
        <v>1</v>
      </c>
      <c r="H1499" s="32">
        <f t="shared" si="1"/>
        <v>1</v>
      </c>
      <c r="I1499" s="33"/>
      <c r="J1499" s="33"/>
      <c r="K1499" s="33"/>
      <c r="L1499" s="33"/>
      <c r="M1499" s="33"/>
      <c r="N1499" s="33"/>
      <c r="O1499" s="10" t="s">
        <v>97</v>
      </c>
      <c r="P1499" s="33"/>
      <c r="Q1499" s="33"/>
      <c r="R1499" s="33"/>
      <c r="S1499" s="33"/>
      <c r="T1499" s="33"/>
      <c r="U1499" s="33"/>
      <c r="V1499" s="33"/>
      <c r="W1499" s="33"/>
    </row>
    <row r="1500">
      <c r="A1500" s="9">
        <v>44409.0</v>
      </c>
      <c r="B1500" s="10" t="s">
        <v>69</v>
      </c>
      <c r="C1500" s="10">
        <v>9934.73333333332</v>
      </c>
      <c r="D1500" s="10" t="s">
        <v>17</v>
      </c>
      <c r="E1500" s="35">
        <v>189.060999681925</v>
      </c>
      <c r="F1500" s="10" t="s">
        <v>18</v>
      </c>
      <c r="G1500" s="37">
        <f t="shared" si="5"/>
        <v>1</v>
      </c>
      <c r="H1500" s="32">
        <f t="shared" si="1"/>
        <v>1</v>
      </c>
      <c r="I1500" s="33"/>
      <c r="J1500" s="33"/>
      <c r="K1500" s="33"/>
      <c r="L1500" s="33"/>
      <c r="M1500" s="33"/>
      <c r="N1500" s="33"/>
      <c r="O1500" s="10" t="s">
        <v>97</v>
      </c>
      <c r="P1500" s="33"/>
      <c r="Q1500" s="33"/>
      <c r="R1500" s="33"/>
      <c r="S1500" s="33"/>
      <c r="T1500" s="33"/>
      <c r="U1500" s="33"/>
      <c r="V1500" s="33"/>
      <c r="W1500" s="33"/>
    </row>
    <row r="1501">
      <c r="A1501" s="9">
        <v>44409.0</v>
      </c>
      <c r="B1501" s="10" t="s">
        <v>69</v>
      </c>
      <c r="C1501" s="10">
        <v>11184.419047619</v>
      </c>
      <c r="D1501" s="10" t="s">
        <v>13</v>
      </c>
      <c r="E1501" s="35">
        <v>189.056285364634</v>
      </c>
      <c r="F1501" s="10" t="s">
        <v>14</v>
      </c>
      <c r="G1501" s="37">
        <f t="shared" si="5"/>
        <v>1</v>
      </c>
      <c r="H1501" s="32">
        <f t="shared" si="1"/>
        <v>1</v>
      </c>
      <c r="I1501" s="33"/>
      <c r="J1501" s="33"/>
      <c r="K1501" s="33"/>
      <c r="L1501" s="33"/>
      <c r="M1501" s="33"/>
      <c r="N1501" s="33"/>
      <c r="O1501" s="10" t="s">
        <v>97</v>
      </c>
      <c r="P1501" s="33"/>
      <c r="Q1501" s="33"/>
      <c r="R1501" s="33"/>
      <c r="S1501" s="33"/>
      <c r="T1501" s="33"/>
      <c r="U1501" s="33"/>
      <c r="V1501" s="33"/>
      <c r="W1501" s="33"/>
    </row>
    <row r="1502">
      <c r="A1502" s="9">
        <v>44409.0</v>
      </c>
      <c r="B1502" s="10" t="s">
        <v>69</v>
      </c>
      <c r="C1502" s="10">
        <v>12434.1047619047</v>
      </c>
      <c r="D1502" s="10" t="s">
        <v>27</v>
      </c>
      <c r="E1502" s="35">
        <v>189.051571047343</v>
      </c>
      <c r="F1502" s="10" t="s">
        <v>14</v>
      </c>
      <c r="G1502" s="37">
        <f t="shared" si="5"/>
        <v>1</v>
      </c>
      <c r="H1502" s="32">
        <f t="shared" si="1"/>
        <v>1</v>
      </c>
      <c r="I1502" s="33"/>
      <c r="J1502" s="33"/>
      <c r="K1502" s="33"/>
      <c r="L1502" s="33"/>
      <c r="M1502" s="33"/>
      <c r="N1502" s="33"/>
      <c r="O1502" s="10" t="s">
        <v>97</v>
      </c>
      <c r="P1502" s="33"/>
      <c r="Q1502" s="33"/>
      <c r="R1502" s="33"/>
      <c r="S1502" s="33"/>
      <c r="T1502" s="33"/>
      <c r="U1502" s="33"/>
      <c r="V1502" s="33"/>
      <c r="W1502" s="33"/>
    </row>
    <row r="1503">
      <c r="A1503" s="9">
        <v>44409.0</v>
      </c>
      <c r="B1503" s="10" t="s">
        <v>69</v>
      </c>
      <c r="C1503" s="10">
        <v>13683.7904761905</v>
      </c>
      <c r="D1503" s="10" t="s">
        <v>11</v>
      </c>
      <c r="E1503" s="35">
        <v>189.046856730052</v>
      </c>
      <c r="F1503" s="10" t="s">
        <v>12</v>
      </c>
      <c r="G1503" s="37">
        <f t="shared" si="5"/>
        <v>1</v>
      </c>
      <c r="H1503" s="32">
        <f t="shared" si="1"/>
        <v>1</v>
      </c>
      <c r="I1503" s="33"/>
      <c r="J1503" s="33"/>
      <c r="K1503" s="33"/>
      <c r="L1503" s="33"/>
      <c r="M1503" s="33"/>
      <c r="N1503" s="33"/>
      <c r="O1503" s="10" t="s">
        <v>97</v>
      </c>
      <c r="P1503" s="33"/>
      <c r="Q1503" s="33"/>
      <c r="R1503" s="33"/>
      <c r="S1503" s="33"/>
      <c r="T1503" s="33"/>
      <c r="U1503" s="33"/>
      <c r="V1503" s="33"/>
      <c r="W1503" s="33"/>
    </row>
    <row r="1504">
      <c r="A1504" s="9">
        <v>44409.0</v>
      </c>
      <c r="B1504" s="10" t="s">
        <v>69</v>
      </c>
      <c r="C1504" s="10">
        <v>14933.4761904762</v>
      </c>
      <c r="D1504" s="10" t="s">
        <v>34</v>
      </c>
      <c r="E1504" s="35">
        <v>189.04214241276</v>
      </c>
      <c r="F1504" s="10" t="s">
        <v>14</v>
      </c>
      <c r="G1504" s="37">
        <f t="shared" si="5"/>
        <v>1</v>
      </c>
      <c r="H1504" s="32">
        <f t="shared" si="1"/>
        <v>1</v>
      </c>
      <c r="I1504" s="33"/>
      <c r="J1504" s="33"/>
      <c r="K1504" s="33"/>
      <c r="L1504" s="33"/>
      <c r="M1504" s="33"/>
      <c r="N1504" s="33"/>
      <c r="O1504" s="10" t="s">
        <v>97</v>
      </c>
      <c r="P1504" s="33"/>
      <c r="Q1504" s="33"/>
      <c r="R1504" s="33"/>
      <c r="S1504" s="33"/>
      <c r="T1504" s="33"/>
      <c r="U1504" s="33"/>
      <c r="V1504" s="33"/>
      <c r="W1504" s="33"/>
    </row>
    <row r="1505">
      <c r="A1505" s="9">
        <v>44409.0</v>
      </c>
      <c r="B1505" s="10" t="s">
        <v>69</v>
      </c>
      <c r="C1505" s="10">
        <v>16183.1619047619</v>
      </c>
      <c r="D1505" s="10" t="s">
        <v>20</v>
      </c>
      <c r="E1505" s="35">
        <v>189.037428095469</v>
      </c>
      <c r="F1505" s="10" t="s">
        <v>21</v>
      </c>
      <c r="G1505" s="37">
        <f t="shared" si="5"/>
        <v>1</v>
      </c>
      <c r="H1505" s="32">
        <f t="shared" si="1"/>
        <v>1</v>
      </c>
      <c r="I1505" s="33"/>
      <c r="J1505" s="33"/>
      <c r="K1505" s="33"/>
      <c r="L1505" s="33"/>
      <c r="M1505" s="33"/>
      <c r="N1505" s="33"/>
      <c r="O1505" s="10" t="s">
        <v>97</v>
      </c>
      <c r="P1505" s="33"/>
      <c r="Q1505" s="33"/>
      <c r="R1505" s="33"/>
      <c r="S1505" s="33"/>
      <c r="T1505" s="33"/>
      <c r="U1505" s="33"/>
      <c r="V1505" s="33"/>
      <c r="W1505" s="33"/>
    </row>
    <row r="1506">
      <c r="A1506" s="9">
        <v>44409.0</v>
      </c>
      <c r="B1506" s="10" t="s">
        <v>69</v>
      </c>
      <c r="C1506" s="10" t="s">
        <v>75</v>
      </c>
      <c r="D1506" s="10" t="s">
        <v>17</v>
      </c>
      <c r="E1506" s="35">
        <v>189.032713778178</v>
      </c>
      <c r="F1506" s="10" t="s">
        <v>18</v>
      </c>
      <c r="G1506" s="37">
        <f t="shared" si="5"/>
        <v>1</v>
      </c>
      <c r="H1506" s="32">
        <f t="shared" si="1"/>
        <v>1</v>
      </c>
      <c r="I1506" s="33"/>
      <c r="J1506" s="33"/>
      <c r="K1506" s="33"/>
      <c r="L1506" s="33"/>
      <c r="M1506" s="33"/>
      <c r="N1506" s="33"/>
      <c r="O1506" s="10" t="s">
        <v>97</v>
      </c>
      <c r="P1506" s="33"/>
      <c r="Q1506" s="33"/>
      <c r="R1506" s="33"/>
      <c r="S1506" s="33"/>
      <c r="T1506" s="33"/>
      <c r="U1506" s="33"/>
      <c r="V1506" s="33"/>
      <c r="W1506" s="33"/>
    </row>
    <row r="1507">
      <c r="A1507" s="9">
        <v>44409.0</v>
      </c>
      <c r="B1507" s="10" t="s">
        <v>69</v>
      </c>
      <c r="C1507" s="10">
        <v>10651.0</v>
      </c>
      <c r="D1507" s="10" t="s">
        <v>22</v>
      </c>
      <c r="E1507" s="35">
        <v>189.027999460887</v>
      </c>
      <c r="F1507" s="10" t="s">
        <v>18</v>
      </c>
      <c r="G1507" s="37">
        <f t="shared" si="5"/>
        <v>1</v>
      </c>
      <c r="H1507" s="32">
        <f t="shared" si="1"/>
        <v>1</v>
      </c>
      <c r="I1507" s="33"/>
      <c r="J1507" s="33"/>
      <c r="K1507" s="33"/>
      <c r="L1507" s="33"/>
      <c r="M1507" s="33"/>
      <c r="N1507" s="33"/>
      <c r="O1507" s="10" t="s">
        <v>97</v>
      </c>
      <c r="P1507" s="33"/>
      <c r="Q1507" s="33"/>
      <c r="R1507" s="33"/>
      <c r="S1507" s="33"/>
      <c r="T1507" s="33"/>
      <c r="U1507" s="33"/>
      <c r="V1507" s="33"/>
      <c r="W1507" s="33"/>
    </row>
    <row r="1508">
      <c r="A1508" s="9">
        <v>44409.0</v>
      </c>
      <c r="B1508" s="10" t="s">
        <v>69</v>
      </c>
      <c r="C1508" s="10">
        <v>15555.0</v>
      </c>
      <c r="D1508" s="10" t="s">
        <v>11</v>
      </c>
      <c r="E1508" s="35">
        <v>189.023285143596</v>
      </c>
      <c r="F1508" s="10" t="s">
        <v>12</v>
      </c>
      <c r="G1508" s="37">
        <f t="shared" si="5"/>
        <v>1</v>
      </c>
      <c r="H1508" s="32">
        <f t="shared" si="1"/>
        <v>1</v>
      </c>
      <c r="I1508" s="33"/>
      <c r="J1508" s="33"/>
      <c r="K1508" s="33"/>
      <c r="L1508" s="33"/>
      <c r="M1508" s="33"/>
      <c r="N1508" s="33"/>
      <c r="O1508" s="10" t="s">
        <v>97</v>
      </c>
      <c r="P1508" s="33"/>
      <c r="Q1508" s="33"/>
      <c r="R1508" s="33"/>
      <c r="S1508" s="33"/>
      <c r="T1508" s="33"/>
      <c r="U1508" s="33"/>
      <c r="V1508" s="33"/>
      <c r="W1508" s="33"/>
    </row>
    <row r="1509">
      <c r="A1509" s="9">
        <v>44409.0</v>
      </c>
      <c r="B1509" s="10" t="s">
        <v>69</v>
      </c>
      <c r="C1509" s="10" t="s">
        <v>76</v>
      </c>
      <c r="D1509" s="10" t="s">
        <v>27</v>
      </c>
      <c r="E1509" s="35">
        <v>189.018570826305</v>
      </c>
      <c r="F1509" s="10" t="s">
        <v>14</v>
      </c>
      <c r="G1509" s="37">
        <f t="shared" si="5"/>
        <v>1</v>
      </c>
      <c r="H1509" s="32">
        <f t="shared" si="1"/>
        <v>1</v>
      </c>
      <c r="I1509" s="33"/>
      <c r="J1509" s="33"/>
      <c r="K1509" s="33"/>
      <c r="L1509" s="33"/>
      <c r="M1509" s="33"/>
      <c r="N1509" s="33"/>
      <c r="O1509" s="10" t="s">
        <v>114</v>
      </c>
      <c r="P1509" s="33"/>
      <c r="Q1509" s="33"/>
      <c r="R1509" s="33"/>
      <c r="S1509" s="33"/>
      <c r="T1509" s="33"/>
      <c r="U1509" s="33"/>
      <c r="V1509" s="33"/>
      <c r="W1509" s="33"/>
    </row>
    <row r="1510">
      <c r="A1510" s="9">
        <v>44409.0</v>
      </c>
      <c r="B1510" s="10" t="s">
        <v>69</v>
      </c>
      <c r="C1510" s="10" t="s">
        <v>370</v>
      </c>
      <c r="D1510" s="10" t="s">
        <v>13</v>
      </c>
      <c r="E1510" s="35">
        <v>189.013856509014</v>
      </c>
      <c r="F1510" s="10" t="s">
        <v>14</v>
      </c>
      <c r="G1510" s="37">
        <f t="shared" si="5"/>
        <v>1</v>
      </c>
      <c r="H1510" s="32">
        <f t="shared" si="1"/>
        <v>1</v>
      </c>
      <c r="I1510" s="33"/>
      <c r="J1510" s="33"/>
      <c r="K1510" s="33"/>
      <c r="L1510" s="33"/>
      <c r="M1510" s="33"/>
      <c r="N1510" s="33"/>
      <c r="O1510" s="10" t="s">
        <v>114</v>
      </c>
      <c r="P1510" s="33"/>
      <c r="Q1510" s="33"/>
      <c r="R1510" s="33"/>
      <c r="S1510" s="33"/>
      <c r="T1510" s="33"/>
      <c r="U1510" s="33"/>
      <c r="V1510" s="33"/>
      <c r="W1510" s="33"/>
    </row>
    <row r="1511">
      <c r="A1511" s="9">
        <v>44409.0</v>
      </c>
      <c r="B1511" s="10" t="s">
        <v>69</v>
      </c>
      <c r="C1511" s="10" t="s">
        <v>371</v>
      </c>
      <c r="D1511" s="10" t="s">
        <v>17</v>
      </c>
      <c r="E1511" s="35">
        <v>189.009142191722</v>
      </c>
      <c r="F1511" s="10" t="s">
        <v>18</v>
      </c>
      <c r="G1511" s="37">
        <f t="shared" si="5"/>
        <v>1</v>
      </c>
      <c r="H1511" s="32">
        <f t="shared" si="1"/>
        <v>1</v>
      </c>
      <c r="I1511" s="33"/>
      <c r="J1511" s="33"/>
      <c r="K1511" s="33"/>
      <c r="L1511" s="33"/>
      <c r="M1511" s="33"/>
      <c r="N1511" s="33"/>
      <c r="O1511" s="10" t="s">
        <v>306</v>
      </c>
      <c r="P1511" s="33"/>
      <c r="Q1511" s="33"/>
      <c r="R1511" s="33"/>
      <c r="S1511" s="33"/>
      <c r="T1511" s="33"/>
      <c r="U1511" s="33"/>
      <c r="V1511" s="33"/>
      <c r="W1511" s="33"/>
    </row>
    <row r="1512">
      <c r="A1512" s="9">
        <v>44409.0</v>
      </c>
      <c r="B1512" s="10" t="s">
        <v>69</v>
      </c>
      <c r="C1512" s="10" t="s">
        <v>79</v>
      </c>
      <c r="D1512" s="10" t="s">
        <v>30</v>
      </c>
      <c r="E1512" s="35">
        <v>189.004427874431</v>
      </c>
      <c r="F1512" s="10" t="s">
        <v>31</v>
      </c>
      <c r="G1512" s="37">
        <f t="shared" si="5"/>
        <v>1</v>
      </c>
      <c r="H1512" s="32">
        <f t="shared" si="1"/>
        <v>1</v>
      </c>
      <c r="I1512" s="33"/>
      <c r="J1512" s="33"/>
      <c r="K1512" s="33"/>
      <c r="L1512" s="33"/>
      <c r="M1512" s="33"/>
      <c r="N1512" s="33"/>
      <c r="O1512" s="10" t="s">
        <v>115</v>
      </c>
      <c r="P1512" s="33"/>
      <c r="Q1512" s="33"/>
      <c r="R1512" s="33"/>
      <c r="S1512" s="33"/>
      <c r="T1512" s="33"/>
      <c r="U1512" s="33"/>
      <c r="V1512" s="33"/>
      <c r="W1512" s="33"/>
    </row>
    <row r="1513">
      <c r="A1513" s="9">
        <v>44409.0</v>
      </c>
      <c r="B1513" s="10" t="s">
        <v>69</v>
      </c>
      <c r="C1513" s="10" t="s">
        <v>110</v>
      </c>
      <c r="D1513" s="10" t="s">
        <v>11</v>
      </c>
      <c r="E1513" s="35">
        <v>188.99971355714</v>
      </c>
      <c r="F1513" s="10" t="s">
        <v>12</v>
      </c>
      <c r="G1513" s="37">
        <f t="shared" si="5"/>
        <v>1</v>
      </c>
      <c r="H1513" s="32">
        <f t="shared" si="1"/>
        <v>1</v>
      </c>
      <c r="I1513" s="33"/>
      <c r="J1513" s="33"/>
      <c r="K1513" s="33"/>
      <c r="L1513" s="33"/>
      <c r="M1513" s="33"/>
      <c r="N1513" s="33"/>
      <c r="O1513" s="10" t="s">
        <v>115</v>
      </c>
      <c r="P1513" s="33"/>
      <c r="Q1513" s="33"/>
      <c r="R1513" s="33"/>
      <c r="S1513" s="33"/>
      <c r="T1513" s="33"/>
      <c r="U1513" s="33"/>
      <c r="V1513" s="33"/>
      <c r="W1513" s="33"/>
    </row>
    <row r="1514">
      <c r="A1514" s="9">
        <v>44409.0</v>
      </c>
      <c r="B1514" s="10" t="s">
        <v>69</v>
      </c>
      <c r="C1514" s="10" t="s">
        <v>372</v>
      </c>
      <c r="D1514" s="10" t="s">
        <v>13</v>
      </c>
      <c r="E1514" s="35">
        <v>188.994999239849</v>
      </c>
      <c r="F1514" s="10" t="s">
        <v>14</v>
      </c>
      <c r="G1514" s="37">
        <f t="shared" si="5"/>
        <v>1</v>
      </c>
      <c r="H1514" s="32">
        <f t="shared" si="1"/>
        <v>1</v>
      </c>
      <c r="I1514" s="33"/>
      <c r="J1514" s="33"/>
      <c r="K1514" s="33"/>
      <c r="L1514" s="33"/>
      <c r="M1514" s="33"/>
      <c r="N1514" s="33"/>
      <c r="O1514" s="10" t="s">
        <v>115</v>
      </c>
      <c r="P1514" s="33"/>
      <c r="Q1514" s="33"/>
      <c r="R1514" s="33"/>
      <c r="S1514" s="33"/>
      <c r="T1514" s="33"/>
      <c r="U1514" s="33"/>
      <c r="V1514" s="33"/>
      <c r="W1514" s="33"/>
    </row>
    <row r="1515">
      <c r="A1515" s="9">
        <v>44409.0</v>
      </c>
      <c r="B1515" s="10" t="s">
        <v>69</v>
      </c>
      <c r="C1515" s="10" t="s">
        <v>82</v>
      </c>
      <c r="D1515" s="10" t="s">
        <v>13</v>
      </c>
      <c r="E1515" s="35">
        <v>188.990284922558</v>
      </c>
      <c r="F1515" s="10" t="s">
        <v>14</v>
      </c>
      <c r="G1515" s="37">
        <f t="shared" si="5"/>
        <v>1</v>
      </c>
      <c r="H1515" s="32">
        <f t="shared" si="1"/>
        <v>1</v>
      </c>
      <c r="I1515" s="33"/>
      <c r="J1515" s="33"/>
      <c r="K1515" s="33"/>
      <c r="L1515" s="33"/>
      <c r="M1515" s="33"/>
      <c r="N1515" s="33"/>
      <c r="O1515" s="10" t="s">
        <v>115</v>
      </c>
      <c r="P1515" s="33"/>
      <c r="Q1515" s="33"/>
      <c r="R1515" s="33"/>
      <c r="S1515" s="33"/>
      <c r="T1515" s="33"/>
      <c r="U1515" s="33"/>
      <c r="V1515" s="33"/>
      <c r="W1515" s="33"/>
    </row>
    <row r="1516">
      <c r="A1516" s="9">
        <v>44409.0</v>
      </c>
      <c r="B1516" s="10" t="s">
        <v>69</v>
      </c>
      <c r="C1516" s="10" t="s">
        <v>373</v>
      </c>
      <c r="D1516" s="10" t="s">
        <v>20</v>
      </c>
      <c r="E1516" s="35">
        <v>188.985570605267</v>
      </c>
      <c r="F1516" s="10" t="s">
        <v>21</v>
      </c>
      <c r="G1516" s="37">
        <f t="shared" si="5"/>
        <v>1</v>
      </c>
      <c r="H1516" s="32">
        <f t="shared" si="1"/>
        <v>1</v>
      </c>
      <c r="I1516" s="33"/>
      <c r="J1516" s="33"/>
      <c r="K1516" s="33"/>
      <c r="L1516" s="33"/>
      <c r="M1516" s="33"/>
      <c r="N1516" s="33"/>
      <c r="O1516" s="10" t="s">
        <v>115</v>
      </c>
      <c r="P1516" s="33"/>
      <c r="Q1516" s="33"/>
      <c r="R1516" s="33"/>
      <c r="S1516" s="33"/>
      <c r="T1516" s="33"/>
      <c r="U1516" s="33"/>
      <c r="V1516" s="33"/>
      <c r="W1516" s="33"/>
    </row>
    <row r="1517">
      <c r="A1517" s="9">
        <v>44409.0</v>
      </c>
      <c r="B1517" s="10" t="s">
        <v>69</v>
      </c>
      <c r="C1517" s="10" t="s">
        <v>374</v>
      </c>
      <c r="D1517" s="10" t="s">
        <v>27</v>
      </c>
      <c r="E1517" s="35">
        <v>188.980856287976</v>
      </c>
      <c r="F1517" s="10" t="s">
        <v>14</v>
      </c>
      <c r="G1517" s="37">
        <f t="shared" si="5"/>
        <v>1</v>
      </c>
      <c r="H1517" s="32">
        <f t="shared" si="1"/>
        <v>1</v>
      </c>
      <c r="I1517" s="33"/>
      <c r="J1517" s="33"/>
      <c r="K1517" s="33"/>
      <c r="L1517" s="33"/>
      <c r="M1517" s="33"/>
      <c r="N1517" s="33"/>
      <c r="O1517" s="10" t="s">
        <v>115</v>
      </c>
      <c r="P1517" s="33"/>
      <c r="Q1517" s="33"/>
      <c r="R1517" s="33"/>
      <c r="S1517" s="33"/>
      <c r="T1517" s="33"/>
      <c r="U1517" s="33"/>
      <c r="V1517" s="33"/>
      <c r="W1517" s="33"/>
    </row>
    <row r="1518">
      <c r="A1518" s="9">
        <v>44409.0</v>
      </c>
      <c r="B1518" s="10" t="s">
        <v>69</v>
      </c>
      <c r="C1518" s="10" t="s">
        <v>85</v>
      </c>
      <c r="D1518" s="10" t="s">
        <v>11</v>
      </c>
      <c r="E1518" s="35">
        <v>188.976141970684</v>
      </c>
      <c r="F1518" s="10" t="s">
        <v>12</v>
      </c>
      <c r="G1518" s="37">
        <f t="shared" si="5"/>
        <v>1</v>
      </c>
      <c r="H1518" s="32">
        <f t="shared" si="1"/>
        <v>1</v>
      </c>
      <c r="I1518" s="33"/>
      <c r="J1518" s="33"/>
      <c r="K1518" s="33"/>
      <c r="L1518" s="33"/>
      <c r="M1518" s="33"/>
      <c r="N1518" s="33"/>
      <c r="O1518" s="10" t="s">
        <v>115</v>
      </c>
      <c r="P1518" s="33"/>
      <c r="Q1518" s="33"/>
      <c r="R1518" s="33"/>
      <c r="S1518" s="33"/>
      <c r="T1518" s="33"/>
      <c r="U1518" s="33"/>
      <c r="V1518" s="33"/>
      <c r="W1518" s="33"/>
    </row>
    <row r="1519">
      <c r="A1519" s="9">
        <v>44409.0</v>
      </c>
      <c r="B1519" s="10" t="s">
        <v>69</v>
      </c>
      <c r="C1519" s="10" t="s">
        <v>364</v>
      </c>
      <c r="D1519" s="10" t="s">
        <v>13</v>
      </c>
      <c r="E1519" s="35">
        <v>188.971427653393</v>
      </c>
      <c r="F1519" s="10" t="s">
        <v>14</v>
      </c>
      <c r="G1519" s="37">
        <f t="shared" si="5"/>
        <v>1</v>
      </c>
      <c r="H1519" s="32">
        <f t="shared" si="1"/>
        <v>1</v>
      </c>
      <c r="I1519" s="33"/>
      <c r="J1519" s="33"/>
      <c r="K1519" s="33"/>
      <c r="L1519" s="33"/>
      <c r="M1519" s="33"/>
      <c r="N1519" s="33"/>
      <c r="O1519" s="10" t="s">
        <v>122</v>
      </c>
      <c r="P1519" s="33"/>
      <c r="Q1519" s="33"/>
      <c r="R1519" s="33"/>
      <c r="S1519" s="33"/>
      <c r="T1519" s="33"/>
      <c r="U1519" s="33"/>
      <c r="V1519" s="33"/>
      <c r="W1519" s="33"/>
    </row>
    <row r="1520">
      <c r="A1520" s="9">
        <v>44409.0</v>
      </c>
      <c r="B1520" s="10" t="s">
        <v>69</v>
      </c>
      <c r="C1520" s="10" t="s">
        <v>86</v>
      </c>
      <c r="D1520" s="10" t="s">
        <v>13</v>
      </c>
      <c r="E1520" s="35">
        <v>188.966713336102</v>
      </c>
      <c r="F1520" s="10" t="s">
        <v>14</v>
      </c>
      <c r="G1520" s="37">
        <f t="shared" si="5"/>
        <v>1</v>
      </c>
      <c r="H1520" s="32">
        <f t="shared" si="1"/>
        <v>1</v>
      </c>
      <c r="I1520" s="33"/>
      <c r="J1520" s="33"/>
      <c r="K1520" s="33"/>
      <c r="L1520" s="33"/>
      <c r="M1520" s="33"/>
      <c r="N1520" s="33"/>
      <c r="O1520" s="10" t="s">
        <v>122</v>
      </c>
      <c r="P1520" s="33"/>
      <c r="Q1520" s="33"/>
      <c r="R1520" s="33"/>
      <c r="S1520" s="33"/>
      <c r="T1520" s="33"/>
      <c r="U1520" s="33"/>
      <c r="V1520" s="33"/>
      <c r="W1520" s="33"/>
    </row>
    <row r="1521">
      <c r="A1521" s="9">
        <v>44409.0</v>
      </c>
      <c r="B1521" s="10" t="s">
        <v>69</v>
      </c>
      <c r="C1521" s="10" t="s">
        <v>375</v>
      </c>
      <c r="D1521" s="10" t="s">
        <v>13</v>
      </c>
      <c r="E1521" s="35">
        <v>188.961999018811</v>
      </c>
      <c r="F1521" s="10" t="s">
        <v>14</v>
      </c>
      <c r="G1521" s="37">
        <f t="shared" si="5"/>
        <v>1</v>
      </c>
      <c r="H1521" s="32">
        <f t="shared" si="1"/>
        <v>1</v>
      </c>
      <c r="I1521" s="33"/>
      <c r="J1521" s="33"/>
      <c r="K1521" s="33"/>
      <c r="L1521" s="33"/>
      <c r="M1521" s="33"/>
      <c r="N1521" s="33"/>
      <c r="O1521" s="10" t="s">
        <v>122</v>
      </c>
      <c r="P1521" s="33"/>
      <c r="Q1521" s="33"/>
      <c r="R1521" s="33"/>
      <c r="S1521" s="33"/>
      <c r="T1521" s="33"/>
      <c r="U1521" s="33"/>
      <c r="V1521" s="33"/>
      <c r="W1521" s="33"/>
    </row>
    <row r="1522">
      <c r="A1522" s="9">
        <v>44409.0</v>
      </c>
      <c r="B1522" s="10" t="s">
        <v>69</v>
      </c>
      <c r="C1522" s="10" t="s">
        <v>376</v>
      </c>
      <c r="D1522" s="10" t="s">
        <v>22</v>
      </c>
      <c r="E1522" s="35">
        <v>188.95728470152</v>
      </c>
      <c r="F1522" s="10" t="s">
        <v>18</v>
      </c>
      <c r="G1522" s="37">
        <f t="shared" si="5"/>
        <v>1</v>
      </c>
      <c r="H1522" s="32">
        <f t="shared" si="1"/>
        <v>1</v>
      </c>
      <c r="I1522" s="33"/>
      <c r="J1522" s="33"/>
      <c r="K1522" s="33"/>
      <c r="L1522" s="33"/>
      <c r="M1522" s="33"/>
      <c r="N1522" s="33"/>
      <c r="O1522" s="10" t="s">
        <v>122</v>
      </c>
      <c r="P1522" s="33"/>
      <c r="Q1522" s="33"/>
      <c r="R1522" s="33"/>
      <c r="S1522" s="33"/>
      <c r="T1522" s="33"/>
      <c r="U1522" s="33"/>
      <c r="V1522" s="33"/>
      <c r="W1522" s="33"/>
    </row>
    <row r="1523">
      <c r="A1523" s="9">
        <v>44409.0</v>
      </c>
      <c r="B1523" s="10" t="s">
        <v>69</v>
      </c>
      <c r="C1523" s="10" t="s">
        <v>377</v>
      </c>
      <c r="D1523" s="10" t="s">
        <v>27</v>
      </c>
      <c r="E1523" s="35">
        <v>188.952570384229</v>
      </c>
      <c r="F1523" s="10" t="s">
        <v>14</v>
      </c>
      <c r="G1523" s="37">
        <f t="shared" si="5"/>
        <v>1</v>
      </c>
      <c r="H1523" s="32">
        <f t="shared" si="1"/>
        <v>1</v>
      </c>
      <c r="I1523" s="33"/>
      <c r="J1523" s="33"/>
      <c r="K1523" s="33"/>
      <c r="L1523" s="33"/>
      <c r="M1523" s="33"/>
      <c r="N1523" s="33"/>
      <c r="O1523" s="10" t="s">
        <v>122</v>
      </c>
      <c r="P1523" s="33"/>
      <c r="Q1523" s="33"/>
      <c r="R1523" s="33"/>
      <c r="S1523" s="33"/>
      <c r="T1523" s="33"/>
      <c r="U1523" s="33"/>
      <c r="V1523" s="33"/>
      <c r="W1523" s="33"/>
    </row>
    <row r="1524">
      <c r="A1524" s="9">
        <v>44409.0</v>
      </c>
      <c r="B1524" s="10" t="s">
        <v>69</v>
      </c>
      <c r="C1524" s="10" t="s">
        <v>378</v>
      </c>
      <c r="D1524" s="10" t="s">
        <v>17</v>
      </c>
      <c r="E1524" s="35">
        <v>188.947856066937</v>
      </c>
      <c r="F1524" s="10" t="s">
        <v>18</v>
      </c>
      <c r="G1524" s="37">
        <f t="shared" si="5"/>
        <v>1</v>
      </c>
      <c r="H1524" s="32">
        <f t="shared" si="1"/>
        <v>1</v>
      </c>
      <c r="I1524" s="33"/>
      <c r="J1524" s="33"/>
      <c r="K1524" s="33"/>
      <c r="L1524" s="33"/>
      <c r="M1524" s="33"/>
      <c r="N1524" s="33"/>
      <c r="O1524" s="10" t="s">
        <v>122</v>
      </c>
      <c r="P1524" s="33"/>
      <c r="Q1524" s="33"/>
      <c r="R1524" s="33"/>
      <c r="S1524" s="33"/>
      <c r="T1524" s="33"/>
      <c r="U1524" s="33"/>
      <c r="V1524" s="33"/>
      <c r="W1524" s="33"/>
    </row>
    <row r="1525">
      <c r="A1525" s="9">
        <v>44409.0</v>
      </c>
      <c r="B1525" s="10" t="s">
        <v>69</v>
      </c>
      <c r="C1525" s="10" t="s">
        <v>379</v>
      </c>
      <c r="D1525" s="10" t="s">
        <v>19</v>
      </c>
      <c r="E1525" s="35">
        <v>188.943141749646</v>
      </c>
      <c r="F1525" s="10" t="s">
        <v>14</v>
      </c>
      <c r="G1525" s="37">
        <f t="shared" si="5"/>
        <v>1</v>
      </c>
      <c r="H1525" s="32">
        <f t="shared" si="1"/>
        <v>1</v>
      </c>
      <c r="I1525" s="33"/>
      <c r="J1525" s="33"/>
      <c r="K1525" s="33"/>
      <c r="L1525" s="33"/>
      <c r="M1525" s="33"/>
      <c r="N1525" s="33"/>
      <c r="O1525" s="10" t="s">
        <v>122</v>
      </c>
      <c r="P1525" s="33"/>
      <c r="Q1525" s="33"/>
      <c r="R1525" s="33"/>
      <c r="S1525" s="33"/>
      <c r="T1525" s="33"/>
      <c r="U1525" s="33"/>
      <c r="V1525" s="33"/>
      <c r="W1525" s="33"/>
    </row>
    <row r="1526">
      <c r="A1526" s="9">
        <v>44410.0</v>
      </c>
      <c r="B1526" s="10" t="s">
        <v>9</v>
      </c>
      <c r="C1526" s="10" t="s">
        <v>380</v>
      </c>
      <c r="D1526" s="10" t="s">
        <v>13</v>
      </c>
      <c r="E1526" s="35">
        <v>188.938427432355</v>
      </c>
      <c r="F1526" s="10" t="s">
        <v>14</v>
      </c>
      <c r="G1526" s="37">
        <f t="shared" si="5"/>
        <v>2</v>
      </c>
      <c r="H1526" s="32">
        <f t="shared" si="1"/>
        <v>2</v>
      </c>
      <c r="I1526" s="33"/>
      <c r="J1526" s="33"/>
      <c r="K1526" s="33"/>
      <c r="L1526" s="33"/>
      <c r="M1526" s="33"/>
      <c r="N1526" s="33"/>
      <c r="O1526" s="10" t="s">
        <v>122</v>
      </c>
      <c r="P1526" s="33"/>
      <c r="Q1526" s="33"/>
      <c r="R1526" s="33"/>
      <c r="S1526" s="33"/>
      <c r="T1526" s="33"/>
      <c r="U1526" s="33"/>
      <c r="V1526" s="33"/>
      <c r="W1526" s="33"/>
    </row>
    <row r="1527">
      <c r="A1527" s="9">
        <v>44410.0</v>
      </c>
      <c r="B1527" s="10" t="s">
        <v>9</v>
      </c>
      <c r="C1527" s="10" t="s">
        <v>93</v>
      </c>
      <c r="D1527" s="10" t="s">
        <v>27</v>
      </c>
      <c r="E1527" s="35">
        <v>188.933713115064</v>
      </c>
      <c r="F1527" s="10" t="s">
        <v>14</v>
      </c>
      <c r="G1527" s="37">
        <f t="shared" si="5"/>
        <v>2</v>
      </c>
      <c r="H1527" s="32">
        <f t="shared" si="1"/>
        <v>2</v>
      </c>
      <c r="I1527" s="33"/>
      <c r="J1527" s="33"/>
      <c r="K1527" s="33"/>
      <c r="L1527" s="33"/>
      <c r="M1527" s="33"/>
      <c r="N1527" s="33"/>
      <c r="O1527" s="10" t="s">
        <v>15</v>
      </c>
      <c r="P1527" s="33"/>
      <c r="Q1527" s="33"/>
      <c r="R1527" s="33"/>
      <c r="S1527" s="33"/>
      <c r="T1527" s="33"/>
      <c r="U1527" s="33"/>
      <c r="V1527" s="33"/>
      <c r="W1527" s="33"/>
    </row>
    <row r="1528">
      <c r="A1528" s="9">
        <v>44410.0</v>
      </c>
      <c r="B1528" s="10" t="s">
        <v>23</v>
      </c>
      <c r="C1528" s="10" t="s">
        <v>42</v>
      </c>
      <c r="D1528" s="10" t="s">
        <v>30</v>
      </c>
      <c r="E1528" s="35">
        <v>188.928998797773</v>
      </c>
      <c r="F1528" s="10" t="s">
        <v>31</v>
      </c>
      <c r="G1528" s="37">
        <f t="shared" si="5"/>
        <v>2</v>
      </c>
      <c r="H1528" s="32">
        <f t="shared" si="1"/>
        <v>2</v>
      </c>
      <c r="I1528" s="33"/>
      <c r="J1528" s="33"/>
      <c r="K1528" s="33"/>
      <c r="L1528" s="33"/>
      <c r="M1528" s="33"/>
      <c r="N1528" s="33"/>
      <c r="O1528" s="10" t="s">
        <v>15</v>
      </c>
      <c r="P1528" s="33"/>
      <c r="Q1528" s="33"/>
      <c r="R1528" s="33"/>
      <c r="S1528" s="33"/>
      <c r="T1528" s="33"/>
      <c r="U1528" s="33"/>
      <c r="V1528" s="33"/>
      <c r="W1528" s="33"/>
    </row>
    <row r="1529">
      <c r="A1529" s="9">
        <v>44410.0</v>
      </c>
      <c r="B1529" s="10" t="s">
        <v>23</v>
      </c>
      <c r="C1529" s="10" t="s">
        <v>43</v>
      </c>
      <c r="D1529" s="10" t="s">
        <v>13</v>
      </c>
      <c r="E1529" s="35">
        <v>188.924284480482</v>
      </c>
      <c r="F1529" s="10" t="s">
        <v>14</v>
      </c>
      <c r="G1529" s="37">
        <f t="shared" si="5"/>
        <v>2</v>
      </c>
      <c r="H1529" s="32">
        <f t="shared" si="1"/>
        <v>2</v>
      </c>
      <c r="I1529" s="33"/>
      <c r="J1529" s="33"/>
      <c r="K1529" s="33"/>
      <c r="L1529" s="33"/>
      <c r="M1529" s="33"/>
      <c r="N1529" s="33"/>
      <c r="O1529" s="10" t="s">
        <v>15</v>
      </c>
      <c r="P1529" s="33"/>
      <c r="Q1529" s="33"/>
      <c r="R1529" s="33"/>
      <c r="S1529" s="33"/>
      <c r="T1529" s="33"/>
      <c r="U1529" s="33"/>
      <c r="V1529" s="33"/>
      <c r="W1529" s="33"/>
    </row>
    <row r="1530">
      <c r="A1530" s="9">
        <v>44410.0</v>
      </c>
      <c r="B1530" s="10" t="s">
        <v>23</v>
      </c>
      <c r="C1530" s="10" t="s">
        <v>44</v>
      </c>
      <c r="D1530" s="10" t="s">
        <v>19</v>
      </c>
      <c r="E1530" s="35">
        <v>188.919570163191</v>
      </c>
      <c r="F1530" s="10" t="s">
        <v>14</v>
      </c>
      <c r="G1530" s="37">
        <f t="shared" si="5"/>
        <v>2</v>
      </c>
      <c r="H1530" s="32">
        <f t="shared" si="1"/>
        <v>2</v>
      </c>
      <c r="I1530" s="33"/>
      <c r="J1530" s="33"/>
      <c r="K1530" s="33"/>
      <c r="L1530" s="33"/>
      <c r="M1530" s="33"/>
      <c r="N1530" s="33"/>
      <c r="O1530" s="10" t="s">
        <v>15</v>
      </c>
      <c r="P1530" s="33"/>
      <c r="Q1530" s="33"/>
      <c r="R1530" s="33"/>
      <c r="S1530" s="33"/>
      <c r="T1530" s="33"/>
      <c r="U1530" s="33"/>
      <c r="V1530" s="33"/>
      <c r="W1530" s="33"/>
    </row>
    <row r="1531">
      <c r="A1531" s="9">
        <v>44410.0</v>
      </c>
      <c r="B1531" s="10" t="s">
        <v>23</v>
      </c>
      <c r="C1531" s="10" t="s">
        <v>28</v>
      </c>
      <c r="D1531" s="10" t="s">
        <v>36</v>
      </c>
      <c r="E1531" s="35">
        <v>188.914855845899</v>
      </c>
      <c r="F1531" s="10" t="s">
        <v>12</v>
      </c>
      <c r="G1531" s="37">
        <f t="shared" si="5"/>
        <v>2</v>
      </c>
      <c r="H1531" s="32">
        <f t="shared" si="1"/>
        <v>2</v>
      </c>
      <c r="I1531" s="33"/>
      <c r="J1531" s="33"/>
      <c r="K1531" s="33"/>
      <c r="L1531" s="33"/>
      <c r="M1531" s="33"/>
      <c r="N1531" s="33"/>
      <c r="O1531" s="10" t="s">
        <v>15</v>
      </c>
      <c r="P1531" s="33"/>
      <c r="Q1531" s="33"/>
      <c r="R1531" s="33"/>
      <c r="S1531" s="33"/>
      <c r="T1531" s="33"/>
      <c r="U1531" s="33"/>
      <c r="V1531" s="33"/>
      <c r="W1531" s="33"/>
    </row>
    <row r="1532">
      <c r="A1532" s="9">
        <v>44410.0</v>
      </c>
      <c r="B1532" s="10" t="s">
        <v>23</v>
      </c>
      <c r="C1532" s="10" t="s">
        <v>94</v>
      </c>
      <c r="D1532" s="10" t="s">
        <v>30</v>
      </c>
      <c r="E1532" s="35">
        <v>188.910141528608</v>
      </c>
      <c r="F1532" s="10" t="s">
        <v>31</v>
      </c>
      <c r="G1532" s="37">
        <f t="shared" si="5"/>
        <v>2</v>
      </c>
      <c r="H1532" s="32">
        <f t="shared" si="1"/>
        <v>2</v>
      </c>
      <c r="I1532" s="33"/>
      <c r="J1532" s="33"/>
      <c r="K1532" s="33"/>
      <c r="L1532" s="33"/>
      <c r="M1532" s="33"/>
      <c r="N1532" s="33"/>
      <c r="O1532" s="10" t="s">
        <v>15</v>
      </c>
      <c r="P1532" s="33"/>
      <c r="Q1532" s="33"/>
      <c r="R1532" s="33"/>
      <c r="S1532" s="33"/>
      <c r="T1532" s="33"/>
      <c r="U1532" s="33"/>
      <c r="V1532" s="33"/>
      <c r="W1532" s="33"/>
    </row>
    <row r="1533">
      <c r="A1533" s="9">
        <v>44410.0</v>
      </c>
      <c r="B1533" s="10" t="s">
        <v>23</v>
      </c>
      <c r="C1533" s="10" t="s">
        <v>32</v>
      </c>
      <c r="D1533" s="10" t="s">
        <v>22</v>
      </c>
      <c r="E1533" s="35">
        <v>188.905427211317</v>
      </c>
      <c r="F1533" s="10" t="s">
        <v>18</v>
      </c>
      <c r="G1533" s="37">
        <f t="shared" si="5"/>
        <v>2</v>
      </c>
      <c r="H1533" s="32">
        <f t="shared" si="1"/>
        <v>2</v>
      </c>
      <c r="I1533" s="33"/>
      <c r="J1533" s="33"/>
      <c r="K1533" s="33"/>
      <c r="L1533" s="33"/>
      <c r="M1533" s="33"/>
      <c r="N1533" s="33"/>
      <c r="O1533" s="10" t="s">
        <v>15</v>
      </c>
      <c r="P1533" s="33"/>
      <c r="Q1533" s="33"/>
      <c r="R1533" s="33"/>
      <c r="S1533" s="33"/>
      <c r="T1533" s="33"/>
      <c r="U1533" s="33"/>
      <c r="V1533" s="33"/>
      <c r="W1533" s="33"/>
    </row>
    <row r="1534">
      <c r="A1534" s="9">
        <v>44410.0</v>
      </c>
      <c r="B1534" s="10" t="s">
        <v>23</v>
      </c>
      <c r="C1534" s="10" t="s">
        <v>33</v>
      </c>
      <c r="D1534" s="10" t="s">
        <v>13</v>
      </c>
      <c r="E1534" s="35">
        <v>188.900712894026</v>
      </c>
      <c r="F1534" s="10" t="s">
        <v>14</v>
      </c>
      <c r="G1534" s="37">
        <f t="shared" si="5"/>
        <v>2</v>
      </c>
      <c r="H1534" s="32">
        <f t="shared" si="1"/>
        <v>2</v>
      </c>
      <c r="I1534" s="33"/>
      <c r="J1534" s="33"/>
      <c r="K1534" s="33"/>
      <c r="L1534" s="33"/>
      <c r="M1534" s="33"/>
      <c r="N1534" s="33"/>
      <c r="O1534" s="10" t="s">
        <v>15</v>
      </c>
      <c r="P1534" s="33"/>
      <c r="Q1534" s="33"/>
      <c r="R1534" s="33"/>
      <c r="S1534" s="33"/>
      <c r="T1534" s="33"/>
      <c r="U1534" s="33"/>
      <c r="V1534" s="33"/>
      <c r="W1534" s="33"/>
    </row>
    <row r="1535">
      <c r="A1535" s="9">
        <v>44410.0</v>
      </c>
      <c r="B1535" s="10" t="s">
        <v>23</v>
      </c>
      <c r="C1535" s="10" t="s">
        <v>35</v>
      </c>
      <c r="D1535" s="10" t="s">
        <v>11</v>
      </c>
      <c r="E1535" s="35">
        <v>188.895998576735</v>
      </c>
      <c r="F1535" s="10" t="s">
        <v>12</v>
      </c>
      <c r="G1535" s="37">
        <f t="shared" si="5"/>
        <v>2</v>
      </c>
      <c r="H1535" s="32">
        <f t="shared" si="1"/>
        <v>2</v>
      </c>
      <c r="I1535" s="33"/>
      <c r="J1535" s="33"/>
      <c r="K1535" s="33"/>
      <c r="L1535" s="33"/>
      <c r="M1535" s="33"/>
      <c r="N1535" s="33"/>
      <c r="O1535" s="10" t="s">
        <v>15</v>
      </c>
      <c r="P1535" s="33"/>
      <c r="Q1535" s="33"/>
      <c r="R1535" s="33"/>
      <c r="S1535" s="33"/>
      <c r="T1535" s="33"/>
      <c r="U1535" s="33"/>
      <c r="V1535" s="33"/>
      <c r="W1535" s="33"/>
    </row>
    <row r="1536">
      <c r="A1536" s="9">
        <v>44410.0</v>
      </c>
      <c r="B1536" s="10" t="s">
        <v>23</v>
      </c>
      <c r="C1536" s="10">
        <v>1745.3</v>
      </c>
      <c r="D1536" s="10" t="s">
        <v>20</v>
      </c>
      <c r="E1536" s="35">
        <v>188.891284259444</v>
      </c>
      <c r="F1536" s="10" t="s">
        <v>21</v>
      </c>
      <c r="G1536" s="37">
        <f t="shared" si="5"/>
        <v>2</v>
      </c>
      <c r="H1536" s="32">
        <f t="shared" si="1"/>
        <v>2</v>
      </c>
      <c r="I1536" s="33"/>
      <c r="J1536" s="33"/>
      <c r="K1536" s="33"/>
      <c r="L1536" s="33"/>
      <c r="M1536" s="33"/>
      <c r="N1536" s="33"/>
      <c r="O1536" s="10" t="s">
        <v>15</v>
      </c>
      <c r="P1536" s="33"/>
      <c r="Q1536" s="33"/>
      <c r="R1536" s="33"/>
      <c r="S1536" s="33"/>
      <c r="T1536" s="33"/>
      <c r="U1536" s="33"/>
      <c r="V1536" s="33"/>
      <c r="W1536" s="33"/>
    </row>
    <row r="1537">
      <c r="A1537" s="9">
        <v>44410.0</v>
      </c>
      <c r="B1537" s="10" t="s">
        <v>23</v>
      </c>
      <c r="C1537" s="10">
        <v>726.000000000001</v>
      </c>
      <c r="D1537" s="10" t="s">
        <v>27</v>
      </c>
      <c r="E1537" s="35">
        <v>188.886569942153</v>
      </c>
      <c r="F1537" s="10" t="s">
        <v>14</v>
      </c>
      <c r="G1537" s="37">
        <f t="shared" si="5"/>
        <v>2</v>
      </c>
      <c r="H1537" s="32">
        <f t="shared" si="1"/>
        <v>2</v>
      </c>
      <c r="I1537" s="33"/>
      <c r="J1537" s="33"/>
      <c r="K1537" s="33"/>
      <c r="L1537" s="33"/>
      <c r="M1537" s="33"/>
      <c r="N1537" s="33"/>
      <c r="O1537" s="10" t="s">
        <v>15</v>
      </c>
      <c r="P1537" s="33"/>
      <c r="Q1537" s="33"/>
      <c r="R1537" s="33"/>
      <c r="S1537" s="33"/>
      <c r="T1537" s="33"/>
      <c r="U1537" s="33"/>
      <c r="V1537" s="33"/>
      <c r="W1537" s="33"/>
    </row>
    <row r="1538">
      <c r="A1538" s="9">
        <v>44410.0</v>
      </c>
      <c r="B1538" s="10" t="s">
        <v>23</v>
      </c>
      <c r="C1538" s="10">
        <v>-293.299999999999</v>
      </c>
      <c r="D1538" s="10" t="s">
        <v>30</v>
      </c>
      <c r="E1538" s="35">
        <v>188.881855624861</v>
      </c>
      <c r="F1538" s="10" t="s">
        <v>31</v>
      </c>
      <c r="G1538" s="37">
        <f t="shared" si="5"/>
        <v>2</v>
      </c>
      <c r="H1538" s="32">
        <f t="shared" si="1"/>
        <v>2</v>
      </c>
      <c r="I1538" s="33"/>
      <c r="J1538" s="33"/>
      <c r="K1538" s="33"/>
      <c r="L1538" s="33"/>
      <c r="M1538" s="33"/>
      <c r="N1538" s="33"/>
      <c r="O1538" s="10" t="s">
        <v>15</v>
      </c>
      <c r="P1538" s="33"/>
      <c r="Q1538" s="33"/>
      <c r="R1538" s="33"/>
      <c r="S1538" s="33"/>
      <c r="T1538" s="33"/>
      <c r="U1538" s="33"/>
      <c r="V1538" s="33"/>
      <c r="W1538" s="33"/>
    </row>
    <row r="1539">
      <c r="A1539" s="9">
        <v>44410.0</v>
      </c>
      <c r="B1539" s="10" t="s">
        <v>23</v>
      </c>
      <c r="C1539" s="10">
        <v>-1312.6</v>
      </c>
      <c r="D1539" s="10" t="s">
        <v>30</v>
      </c>
      <c r="E1539" s="35">
        <v>188.87714130757</v>
      </c>
      <c r="F1539" s="10" t="s">
        <v>31</v>
      </c>
      <c r="G1539" s="37">
        <f t="shared" si="5"/>
        <v>2</v>
      </c>
      <c r="H1539" s="32">
        <f t="shared" si="1"/>
        <v>2</v>
      </c>
      <c r="I1539" s="33"/>
      <c r="J1539" s="33"/>
      <c r="K1539" s="33"/>
      <c r="L1539" s="33"/>
      <c r="M1539" s="33"/>
      <c r="N1539" s="33"/>
      <c r="O1539" s="10" t="s">
        <v>15</v>
      </c>
      <c r="P1539" s="33"/>
      <c r="Q1539" s="33"/>
      <c r="R1539" s="33"/>
      <c r="S1539" s="33"/>
      <c r="T1539" s="33"/>
      <c r="U1539" s="33"/>
      <c r="V1539" s="33"/>
      <c r="W1539" s="33"/>
    </row>
    <row r="1540">
      <c r="A1540" s="9">
        <v>44410.0</v>
      </c>
      <c r="B1540" s="10" t="s">
        <v>23</v>
      </c>
      <c r="C1540" s="10">
        <v>-2331.9</v>
      </c>
      <c r="D1540" s="10" t="s">
        <v>36</v>
      </c>
      <c r="E1540" s="35">
        <v>188.872426990279</v>
      </c>
      <c r="F1540" s="10" t="s">
        <v>12</v>
      </c>
      <c r="G1540" s="37">
        <f t="shared" si="5"/>
        <v>2</v>
      </c>
      <c r="H1540" s="32">
        <f t="shared" si="1"/>
        <v>2</v>
      </c>
      <c r="I1540" s="33"/>
      <c r="J1540" s="33"/>
      <c r="K1540" s="33"/>
      <c r="L1540" s="33"/>
      <c r="M1540" s="33"/>
      <c r="N1540" s="33"/>
      <c r="O1540" s="10" t="s">
        <v>15</v>
      </c>
      <c r="P1540" s="33"/>
      <c r="Q1540" s="33"/>
      <c r="R1540" s="33"/>
      <c r="S1540" s="33"/>
      <c r="T1540" s="33"/>
      <c r="U1540" s="33"/>
      <c r="V1540" s="33"/>
      <c r="W1540" s="33"/>
    </row>
    <row r="1541">
      <c r="A1541" s="9">
        <v>44410.0</v>
      </c>
      <c r="B1541" s="10" t="s">
        <v>23</v>
      </c>
      <c r="C1541" s="10" t="s">
        <v>381</v>
      </c>
      <c r="D1541" s="10" t="s">
        <v>22</v>
      </c>
      <c r="E1541" s="35">
        <v>188.867712672988</v>
      </c>
      <c r="F1541" s="10" t="s">
        <v>18</v>
      </c>
      <c r="G1541" s="37">
        <f t="shared" si="5"/>
        <v>2</v>
      </c>
      <c r="H1541" s="32">
        <f t="shared" si="1"/>
        <v>2</v>
      </c>
      <c r="I1541" s="33"/>
      <c r="J1541" s="33"/>
      <c r="K1541" s="33"/>
      <c r="L1541" s="33"/>
      <c r="M1541" s="33"/>
      <c r="N1541" s="33"/>
      <c r="O1541" s="10" t="s">
        <v>15</v>
      </c>
      <c r="P1541" s="33"/>
      <c r="Q1541" s="33"/>
      <c r="R1541" s="33"/>
      <c r="S1541" s="33"/>
      <c r="T1541" s="33"/>
      <c r="U1541" s="33"/>
      <c r="V1541" s="33"/>
      <c r="W1541" s="33"/>
    </row>
    <row r="1542">
      <c r="A1542" s="9">
        <v>44410.0</v>
      </c>
      <c r="B1542" s="10" t="s">
        <v>23</v>
      </c>
      <c r="C1542" s="10" t="s">
        <v>382</v>
      </c>
      <c r="D1542" s="10" t="s">
        <v>30</v>
      </c>
      <c r="E1542" s="35">
        <v>188.862998355697</v>
      </c>
      <c r="F1542" s="10" t="s">
        <v>31</v>
      </c>
      <c r="G1542" s="37">
        <f t="shared" si="5"/>
        <v>2</v>
      </c>
      <c r="H1542" s="32">
        <f t="shared" si="1"/>
        <v>2</v>
      </c>
      <c r="I1542" s="33"/>
      <c r="J1542" s="33"/>
      <c r="K1542" s="33"/>
      <c r="L1542" s="33"/>
      <c r="M1542" s="33"/>
      <c r="N1542" s="33"/>
      <c r="O1542" s="10" t="s">
        <v>15</v>
      </c>
      <c r="P1542" s="33"/>
      <c r="Q1542" s="33"/>
      <c r="R1542" s="33"/>
      <c r="S1542" s="33"/>
      <c r="T1542" s="33"/>
      <c r="U1542" s="33"/>
      <c r="V1542" s="33"/>
      <c r="W1542" s="33"/>
    </row>
    <row r="1543">
      <c r="A1543" s="9">
        <v>44410.0</v>
      </c>
      <c r="B1543" s="10" t="s">
        <v>23</v>
      </c>
      <c r="C1543" s="10" t="s">
        <v>383</v>
      </c>
      <c r="D1543" s="10" t="s">
        <v>30</v>
      </c>
      <c r="E1543" s="35">
        <v>188.858284038406</v>
      </c>
      <c r="F1543" s="10" t="s">
        <v>31</v>
      </c>
      <c r="G1543" s="37">
        <f t="shared" si="5"/>
        <v>2</v>
      </c>
      <c r="H1543" s="32">
        <f t="shared" si="1"/>
        <v>2</v>
      </c>
      <c r="I1543" s="33"/>
      <c r="J1543" s="33"/>
      <c r="K1543" s="33"/>
      <c r="L1543" s="33"/>
      <c r="M1543" s="33"/>
      <c r="N1543" s="33"/>
      <c r="O1543" s="10" t="s">
        <v>15</v>
      </c>
      <c r="P1543" s="33"/>
      <c r="Q1543" s="33"/>
      <c r="R1543" s="33"/>
      <c r="S1543" s="33"/>
      <c r="T1543" s="33"/>
      <c r="U1543" s="33"/>
      <c r="V1543" s="33"/>
      <c r="W1543" s="33"/>
    </row>
    <row r="1544">
      <c r="A1544" s="9">
        <v>44410.0</v>
      </c>
      <c r="B1544" s="10" t="s">
        <v>40</v>
      </c>
      <c r="C1544" s="10">
        <v>2.0E46</v>
      </c>
      <c r="D1544" s="10" t="s">
        <v>13</v>
      </c>
      <c r="E1544" s="35">
        <v>188.853569721115</v>
      </c>
      <c r="F1544" s="10" t="s">
        <v>14</v>
      </c>
      <c r="G1544" s="37">
        <f t="shared" si="5"/>
        <v>2</v>
      </c>
      <c r="H1544" s="32">
        <f t="shared" si="1"/>
        <v>2</v>
      </c>
      <c r="I1544" s="33"/>
      <c r="J1544" s="33"/>
      <c r="K1544" s="33"/>
      <c r="L1544" s="33"/>
      <c r="M1544" s="33"/>
      <c r="N1544" s="33"/>
      <c r="O1544" s="10" t="s">
        <v>15</v>
      </c>
      <c r="P1544" s="33"/>
      <c r="Q1544" s="33"/>
      <c r="R1544" s="33"/>
      <c r="S1544" s="33"/>
      <c r="T1544" s="33"/>
      <c r="U1544" s="33"/>
      <c r="V1544" s="33"/>
      <c r="W1544" s="33"/>
    </row>
    <row r="1545">
      <c r="A1545" s="9">
        <v>44410.0</v>
      </c>
      <c r="B1545" s="10" t="s">
        <v>97</v>
      </c>
      <c r="C1545" s="16">
        <v>3.0E46</v>
      </c>
      <c r="D1545" s="10" t="s">
        <v>19</v>
      </c>
      <c r="E1545" s="35">
        <v>188.848855403823</v>
      </c>
      <c r="F1545" s="10" t="s">
        <v>14</v>
      </c>
      <c r="G1545" s="37">
        <f t="shared" si="5"/>
        <v>2</v>
      </c>
      <c r="H1545" s="32">
        <f t="shared" si="1"/>
        <v>2</v>
      </c>
      <c r="I1545" s="33"/>
      <c r="J1545" s="33"/>
      <c r="K1545" s="33"/>
      <c r="L1545" s="33"/>
      <c r="M1545" s="33"/>
      <c r="N1545" s="33"/>
      <c r="O1545" s="10" t="s">
        <v>15</v>
      </c>
      <c r="P1545" s="33"/>
      <c r="Q1545" s="33"/>
      <c r="R1545" s="33"/>
      <c r="S1545" s="33"/>
      <c r="T1545" s="33"/>
      <c r="U1545" s="33"/>
      <c r="V1545" s="33"/>
      <c r="W1545" s="33"/>
    </row>
    <row r="1546">
      <c r="A1546" s="9">
        <v>44410.0</v>
      </c>
      <c r="B1546" s="10" t="s">
        <v>97</v>
      </c>
      <c r="C1546" s="10" t="s">
        <v>384</v>
      </c>
      <c r="D1546" s="10" t="s">
        <v>34</v>
      </c>
      <c r="E1546" s="35">
        <v>188.844141086532</v>
      </c>
      <c r="F1546" s="10" t="s">
        <v>14</v>
      </c>
      <c r="G1546" s="37">
        <f t="shared" si="5"/>
        <v>2</v>
      </c>
      <c r="H1546" s="32">
        <f t="shared" si="1"/>
        <v>2</v>
      </c>
      <c r="I1546" s="33"/>
      <c r="J1546" s="33"/>
      <c r="K1546" s="33"/>
      <c r="L1546" s="33"/>
      <c r="M1546" s="33"/>
      <c r="N1546" s="33"/>
      <c r="O1546" s="10" t="s">
        <v>16</v>
      </c>
      <c r="P1546" s="33"/>
      <c r="Q1546" s="33"/>
      <c r="R1546" s="33"/>
      <c r="S1546" s="33"/>
      <c r="T1546" s="33"/>
      <c r="U1546" s="33"/>
      <c r="V1546" s="33"/>
      <c r="W1546" s="33"/>
    </row>
    <row r="1547">
      <c r="A1547" s="9">
        <v>44410.0</v>
      </c>
      <c r="B1547" s="10" t="s">
        <v>97</v>
      </c>
      <c r="C1547" s="10" t="s">
        <v>385</v>
      </c>
      <c r="D1547" s="10" t="s">
        <v>13</v>
      </c>
      <c r="E1547" s="35">
        <v>188.839426769241</v>
      </c>
      <c r="F1547" s="10" t="s">
        <v>14</v>
      </c>
      <c r="G1547" s="37">
        <f t="shared" si="5"/>
        <v>2</v>
      </c>
      <c r="H1547" s="32">
        <f t="shared" si="1"/>
        <v>2</v>
      </c>
      <c r="I1547" s="33"/>
      <c r="J1547" s="33"/>
      <c r="K1547" s="33"/>
      <c r="L1547" s="33"/>
      <c r="M1547" s="33"/>
      <c r="N1547" s="33"/>
      <c r="O1547" s="10" t="s">
        <v>16</v>
      </c>
      <c r="P1547" s="33"/>
      <c r="Q1547" s="33"/>
      <c r="R1547" s="33"/>
      <c r="S1547" s="33"/>
      <c r="T1547" s="33"/>
      <c r="U1547" s="33"/>
      <c r="V1547" s="33"/>
      <c r="W1547" s="33"/>
    </row>
    <row r="1548">
      <c r="A1548" s="9">
        <v>44410.0</v>
      </c>
      <c r="B1548" s="10" t="s">
        <v>97</v>
      </c>
      <c r="C1548" s="16">
        <v>4.0E47</v>
      </c>
      <c r="D1548" s="10" t="s">
        <v>36</v>
      </c>
      <c r="E1548" s="35">
        <v>188.83471245195</v>
      </c>
      <c r="F1548" s="10" t="s">
        <v>12</v>
      </c>
      <c r="G1548" s="37">
        <f t="shared" si="5"/>
        <v>2</v>
      </c>
      <c r="H1548" s="32">
        <f t="shared" si="1"/>
        <v>2</v>
      </c>
      <c r="I1548" s="33"/>
      <c r="J1548" s="33"/>
      <c r="K1548" s="33"/>
      <c r="L1548" s="33"/>
      <c r="M1548" s="33"/>
      <c r="N1548" s="33"/>
      <c r="O1548" s="10" t="s">
        <v>16</v>
      </c>
      <c r="P1548" s="33"/>
      <c r="Q1548" s="33"/>
      <c r="R1548" s="33"/>
      <c r="S1548" s="33"/>
      <c r="T1548" s="33"/>
      <c r="U1548" s="33"/>
      <c r="V1548" s="33"/>
      <c r="W1548" s="33"/>
    </row>
    <row r="1549">
      <c r="A1549" s="9">
        <v>44410.0</v>
      </c>
      <c r="B1549" s="10" t="s">
        <v>97</v>
      </c>
      <c r="C1549" s="10" t="s">
        <v>100</v>
      </c>
      <c r="D1549" s="10" t="s">
        <v>30</v>
      </c>
      <c r="E1549" s="35">
        <v>188.829998134659</v>
      </c>
      <c r="F1549" s="10" t="s">
        <v>31</v>
      </c>
      <c r="G1549" s="37">
        <f t="shared" si="5"/>
        <v>2</v>
      </c>
      <c r="H1549" s="32">
        <f t="shared" si="1"/>
        <v>2</v>
      </c>
      <c r="I1549" s="33"/>
      <c r="J1549" s="33"/>
      <c r="K1549" s="33"/>
      <c r="L1549" s="33"/>
      <c r="M1549" s="33"/>
      <c r="N1549" s="33"/>
      <c r="O1549" s="10" t="s">
        <v>16</v>
      </c>
      <c r="P1549" s="33"/>
      <c r="Q1549" s="33"/>
      <c r="R1549" s="33"/>
      <c r="S1549" s="33"/>
      <c r="T1549" s="33"/>
      <c r="U1549" s="33"/>
      <c r="V1549" s="33"/>
      <c r="W1549" s="33"/>
    </row>
    <row r="1550">
      <c r="A1550" s="9">
        <v>44410.0</v>
      </c>
      <c r="B1550" s="10" t="s">
        <v>97</v>
      </c>
      <c r="C1550" s="10" t="s">
        <v>73</v>
      </c>
      <c r="D1550" s="10" t="s">
        <v>11</v>
      </c>
      <c r="E1550" s="35">
        <v>188.825283817368</v>
      </c>
      <c r="F1550" s="10" t="s">
        <v>12</v>
      </c>
      <c r="G1550" s="37">
        <f t="shared" si="5"/>
        <v>2</v>
      </c>
      <c r="H1550" s="32">
        <f t="shared" si="1"/>
        <v>2</v>
      </c>
      <c r="I1550" s="33"/>
      <c r="J1550" s="33"/>
      <c r="K1550" s="33"/>
      <c r="L1550" s="33"/>
      <c r="M1550" s="33"/>
      <c r="N1550" s="33"/>
      <c r="O1550" s="10" t="s">
        <v>16</v>
      </c>
      <c r="P1550" s="33"/>
      <c r="Q1550" s="33"/>
      <c r="R1550" s="33"/>
      <c r="S1550" s="33"/>
      <c r="T1550" s="33"/>
      <c r="U1550" s="33"/>
      <c r="V1550" s="33"/>
      <c r="W1550" s="33"/>
    </row>
    <row r="1551">
      <c r="A1551" s="9">
        <v>44410.0</v>
      </c>
      <c r="B1551" s="10" t="s">
        <v>97</v>
      </c>
      <c r="C1551" s="10" t="s">
        <v>102</v>
      </c>
      <c r="D1551" s="10" t="s">
        <v>22</v>
      </c>
      <c r="E1551" s="35">
        <v>188.820569500077</v>
      </c>
      <c r="F1551" s="10" t="s">
        <v>18</v>
      </c>
      <c r="G1551" s="37">
        <f t="shared" si="5"/>
        <v>2</v>
      </c>
      <c r="H1551" s="32">
        <f t="shared" si="1"/>
        <v>2</v>
      </c>
      <c r="I1551" s="33"/>
      <c r="J1551" s="33"/>
      <c r="K1551" s="33"/>
      <c r="L1551" s="33"/>
      <c r="M1551" s="33"/>
      <c r="N1551" s="33"/>
      <c r="O1551" s="10" t="s">
        <v>16</v>
      </c>
      <c r="P1551" s="33"/>
      <c r="Q1551" s="33"/>
      <c r="R1551" s="33"/>
      <c r="S1551" s="33"/>
      <c r="T1551" s="33"/>
      <c r="U1551" s="33"/>
      <c r="V1551" s="33"/>
      <c r="W1551" s="33"/>
    </row>
    <row r="1552">
      <c r="A1552" s="9">
        <v>44410.0</v>
      </c>
      <c r="B1552" s="10" t="s">
        <v>97</v>
      </c>
      <c r="C1552" s="10">
        <v>11138.6666666667</v>
      </c>
      <c r="D1552" s="10" t="s">
        <v>22</v>
      </c>
      <c r="E1552" s="35">
        <v>188.815855182785</v>
      </c>
      <c r="F1552" s="10" t="s">
        <v>18</v>
      </c>
      <c r="G1552" s="37">
        <f t="shared" si="5"/>
        <v>2</v>
      </c>
      <c r="H1552" s="32">
        <f t="shared" si="1"/>
        <v>2</v>
      </c>
      <c r="I1552" s="33"/>
      <c r="J1552" s="33"/>
      <c r="K1552" s="33"/>
      <c r="L1552" s="33"/>
      <c r="M1552" s="33"/>
      <c r="N1552" s="33"/>
      <c r="O1552" s="10" t="s">
        <v>16</v>
      </c>
      <c r="P1552" s="33"/>
      <c r="Q1552" s="33"/>
      <c r="R1552" s="33"/>
      <c r="S1552" s="33"/>
      <c r="T1552" s="33"/>
      <c r="U1552" s="33"/>
      <c r="V1552" s="33"/>
      <c r="W1552" s="33"/>
    </row>
    <row r="1553">
      <c r="A1553" s="9">
        <v>44410.0</v>
      </c>
      <c r="B1553" s="10" t="s">
        <v>97</v>
      </c>
      <c r="C1553" s="10">
        <v>14387.1666666667</v>
      </c>
      <c r="D1553" s="10" t="s">
        <v>22</v>
      </c>
      <c r="E1553" s="35">
        <v>188.811140865494</v>
      </c>
      <c r="F1553" s="10" t="s">
        <v>18</v>
      </c>
      <c r="G1553" s="37">
        <f t="shared" si="5"/>
        <v>2</v>
      </c>
      <c r="H1553" s="32">
        <f t="shared" si="1"/>
        <v>2</v>
      </c>
      <c r="I1553" s="33"/>
      <c r="J1553" s="33"/>
      <c r="K1553" s="33"/>
      <c r="L1553" s="33"/>
      <c r="M1553" s="33"/>
      <c r="N1553" s="33"/>
      <c r="O1553" s="10" t="s">
        <v>16</v>
      </c>
      <c r="P1553" s="33"/>
      <c r="Q1553" s="33"/>
      <c r="R1553" s="33"/>
      <c r="S1553" s="33"/>
      <c r="T1553" s="33"/>
      <c r="U1553" s="33"/>
      <c r="V1553" s="33"/>
      <c r="W1553" s="33"/>
    </row>
    <row r="1554">
      <c r="A1554" s="9">
        <v>44410.0</v>
      </c>
      <c r="B1554" s="10" t="s">
        <v>97</v>
      </c>
      <c r="C1554" s="10">
        <v>17635.6666666667</v>
      </c>
      <c r="D1554" s="10" t="s">
        <v>22</v>
      </c>
      <c r="E1554" s="35">
        <v>188.806426548203</v>
      </c>
      <c r="F1554" s="10" t="s">
        <v>18</v>
      </c>
      <c r="G1554" s="37">
        <f t="shared" si="5"/>
        <v>2</v>
      </c>
      <c r="H1554" s="32">
        <f t="shared" si="1"/>
        <v>2</v>
      </c>
      <c r="I1554" s="33"/>
      <c r="J1554" s="33"/>
      <c r="K1554" s="33"/>
      <c r="L1554" s="33"/>
      <c r="M1554" s="33"/>
      <c r="N1554" s="33"/>
      <c r="O1554" s="10" t="s">
        <v>69</v>
      </c>
      <c r="P1554" s="33"/>
      <c r="Q1554" s="33"/>
      <c r="R1554" s="33"/>
      <c r="S1554" s="33"/>
      <c r="T1554" s="33"/>
      <c r="U1554" s="33"/>
      <c r="V1554" s="33"/>
      <c r="W1554" s="33"/>
    </row>
    <row r="1555">
      <c r="A1555" s="9">
        <v>44410.0</v>
      </c>
      <c r="B1555" s="10" t="s">
        <v>97</v>
      </c>
      <c r="C1555" s="10" t="s">
        <v>103</v>
      </c>
      <c r="D1555" s="10" t="s">
        <v>34</v>
      </c>
      <c r="E1555" s="35">
        <v>188.801712230912</v>
      </c>
      <c r="F1555" s="10" t="s">
        <v>14</v>
      </c>
      <c r="G1555" s="37">
        <f t="shared" si="5"/>
        <v>2</v>
      </c>
      <c r="H1555" s="32">
        <f t="shared" si="1"/>
        <v>2</v>
      </c>
      <c r="I1555" s="33"/>
      <c r="J1555" s="33"/>
      <c r="K1555" s="33"/>
      <c r="L1555" s="33"/>
      <c r="M1555" s="33"/>
      <c r="N1555" s="33"/>
      <c r="O1555" s="10" t="s">
        <v>69</v>
      </c>
      <c r="P1555" s="33"/>
      <c r="Q1555" s="33"/>
      <c r="R1555" s="33"/>
      <c r="S1555" s="33"/>
      <c r="T1555" s="33"/>
      <c r="U1555" s="33"/>
      <c r="V1555" s="33"/>
      <c r="W1555" s="33"/>
    </row>
    <row r="1556">
      <c r="A1556" s="9">
        <v>44410.0</v>
      </c>
      <c r="B1556" s="10" t="s">
        <v>97</v>
      </c>
      <c r="C1556" s="10" t="s">
        <v>104</v>
      </c>
      <c r="D1556" s="10" t="s">
        <v>34</v>
      </c>
      <c r="E1556" s="35">
        <v>188.796997913621</v>
      </c>
      <c r="F1556" s="10" t="s">
        <v>14</v>
      </c>
      <c r="G1556" s="37">
        <f t="shared" si="5"/>
        <v>2</v>
      </c>
      <c r="H1556" s="32">
        <f t="shared" si="1"/>
        <v>2</v>
      </c>
      <c r="I1556" s="33"/>
      <c r="J1556" s="33"/>
      <c r="K1556" s="33"/>
      <c r="L1556" s="33"/>
      <c r="M1556" s="33"/>
      <c r="N1556" s="33"/>
      <c r="O1556" s="10" t="s">
        <v>69</v>
      </c>
      <c r="P1556" s="33"/>
      <c r="Q1556" s="33"/>
      <c r="R1556" s="33"/>
      <c r="S1556" s="33"/>
      <c r="T1556" s="33"/>
      <c r="U1556" s="33"/>
      <c r="V1556" s="33"/>
      <c r="W1556" s="33"/>
    </row>
    <row r="1557">
      <c r="A1557" s="9">
        <v>44423.0</v>
      </c>
      <c r="B1557" s="10" t="s">
        <v>69</v>
      </c>
      <c r="C1557" s="10" t="s">
        <v>195</v>
      </c>
      <c r="D1557" s="10" t="s">
        <v>285</v>
      </c>
      <c r="E1557" s="35">
        <v>270.0</v>
      </c>
      <c r="F1557" s="10" t="s">
        <v>18</v>
      </c>
      <c r="G1557" s="37">
        <f t="shared" si="5"/>
        <v>1</v>
      </c>
      <c r="H1557" s="32">
        <f t="shared" si="1"/>
        <v>1</v>
      </c>
      <c r="I1557" s="33"/>
      <c r="J1557" s="33"/>
      <c r="K1557" s="33"/>
      <c r="L1557" s="33"/>
      <c r="M1557" s="33"/>
      <c r="N1557" s="33"/>
      <c r="O1557" s="10" t="s">
        <v>69</v>
      </c>
      <c r="P1557" s="33"/>
      <c r="Q1557" s="33"/>
      <c r="R1557" s="33"/>
      <c r="S1557" s="33"/>
      <c r="T1557" s="33"/>
      <c r="U1557" s="33"/>
      <c r="V1557" s="33"/>
      <c r="W1557" s="33"/>
    </row>
    <row r="1558">
      <c r="A1558" s="9">
        <v>44423.0</v>
      </c>
      <c r="B1558" s="10" t="s">
        <v>69</v>
      </c>
      <c r="C1558" s="10" t="s">
        <v>73</v>
      </c>
      <c r="D1558" s="10" t="s">
        <v>284</v>
      </c>
      <c r="E1558" s="35">
        <v>140.0</v>
      </c>
      <c r="F1558" s="10" t="s">
        <v>12</v>
      </c>
      <c r="G1558" s="37">
        <f t="shared" si="5"/>
        <v>1</v>
      </c>
      <c r="H1558" s="32">
        <f t="shared" si="1"/>
        <v>1</v>
      </c>
      <c r="I1558" s="33"/>
      <c r="J1558" s="33"/>
      <c r="K1558" s="33"/>
      <c r="L1558" s="33"/>
      <c r="M1558" s="33"/>
      <c r="N1558" s="33"/>
      <c r="O1558" s="10" t="s">
        <v>69</v>
      </c>
      <c r="P1558" s="33"/>
      <c r="Q1558" s="33"/>
      <c r="R1558" s="33"/>
      <c r="S1558" s="33"/>
      <c r="T1558" s="33"/>
      <c r="U1558" s="33"/>
      <c r="V1558" s="33"/>
      <c r="W1558" s="33"/>
    </row>
    <row r="1559">
      <c r="A1559" s="9">
        <v>44423.0</v>
      </c>
      <c r="B1559" s="10" t="s">
        <v>69</v>
      </c>
      <c r="C1559" s="10" t="s">
        <v>74</v>
      </c>
      <c r="D1559" s="10" t="s">
        <v>285</v>
      </c>
      <c r="E1559" s="35">
        <v>270.0</v>
      </c>
      <c r="F1559" s="10" t="s">
        <v>18</v>
      </c>
      <c r="G1559" s="37">
        <f t="shared" si="5"/>
        <v>1</v>
      </c>
      <c r="H1559" s="32">
        <f t="shared" si="1"/>
        <v>1</v>
      </c>
      <c r="I1559" s="33"/>
      <c r="J1559" s="33"/>
      <c r="K1559" s="33"/>
      <c r="L1559" s="33"/>
      <c r="M1559" s="33"/>
      <c r="N1559" s="33"/>
      <c r="O1559" s="10" t="s">
        <v>69</v>
      </c>
      <c r="P1559" s="33"/>
      <c r="Q1559" s="33"/>
      <c r="R1559" s="33"/>
      <c r="S1559" s="33"/>
      <c r="T1559" s="33"/>
      <c r="U1559" s="33"/>
      <c r="V1559" s="33"/>
      <c r="W1559" s="33"/>
    </row>
    <row r="1560">
      <c r="A1560" s="9">
        <v>44423.0</v>
      </c>
      <c r="B1560" s="10" t="s">
        <v>69</v>
      </c>
      <c r="C1560" s="10">
        <v>1247.0</v>
      </c>
      <c r="D1560" s="10" t="s">
        <v>285</v>
      </c>
      <c r="E1560" s="35">
        <v>270.0</v>
      </c>
      <c r="F1560" s="10" t="s">
        <v>18</v>
      </c>
      <c r="G1560" s="37">
        <f t="shared" si="5"/>
        <v>1</v>
      </c>
      <c r="H1560" s="32">
        <f t="shared" si="1"/>
        <v>1</v>
      </c>
      <c r="I1560" s="33"/>
      <c r="J1560" s="33"/>
      <c r="K1560" s="33"/>
      <c r="L1560" s="33"/>
      <c r="M1560" s="33"/>
      <c r="N1560" s="33"/>
      <c r="O1560" s="10" t="s">
        <v>69</v>
      </c>
      <c r="P1560" s="33"/>
      <c r="Q1560" s="33"/>
      <c r="R1560" s="33"/>
      <c r="S1560" s="33"/>
      <c r="T1560" s="33"/>
      <c r="U1560" s="33"/>
      <c r="V1560" s="33"/>
      <c r="W1560" s="33"/>
    </row>
    <row r="1561">
      <c r="A1561" s="9">
        <v>44423.0</v>
      </c>
      <c r="B1561" s="10" t="s">
        <v>69</v>
      </c>
      <c r="C1561" s="10">
        <v>2340.0</v>
      </c>
      <c r="D1561" s="10" t="s">
        <v>284</v>
      </c>
      <c r="E1561" s="35">
        <v>140.0</v>
      </c>
      <c r="F1561" s="10" t="s">
        <v>12</v>
      </c>
      <c r="G1561" s="37">
        <f t="shared" si="5"/>
        <v>1</v>
      </c>
      <c r="H1561" s="32">
        <f t="shared" si="1"/>
        <v>1</v>
      </c>
      <c r="I1561" s="33"/>
      <c r="J1561" s="33"/>
      <c r="K1561" s="33"/>
      <c r="L1561" s="33"/>
      <c r="M1561" s="33"/>
      <c r="N1561" s="33"/>
      <c r="O1561" s="10" t="s">
        <v>69</v>
      </c>
      <c r="P1561" s="33"/>
      <c r="Q1561" s="33"/>
      <c r="R1561" s="33"/>
      <c r="S1561" s="33"/>
      <c r="T1561" s="33"/>
      <c r="U1561" s="33"/>
      <c r="V1561" s="33"/>
      <c r="W1561" s="33"/>
    </row>
    <row r="1562">
      <c r="A1562" s="9">
        <v>44423.0</v>
      </c>
      <c r="B1562" s="10" t="s">
        <v>69</v>
      </c>
      <c r="C1562" s="10">
        <v>7447.0</v>
      </c>
      <c r="D1562" s="10" t="s">
        <v>277</v>
      </c>
      <c r="E1562" s="35">
        <v>350.0</v>
      </c>
      <c r="F1562" s="10" t="s">
        <v>14</v>
      </c>
      <c r="G1562" s="37">
        <f t="shared" si="5"/>
        <v>1</v>
      </c>
      <c r="H1562" s="32">
        <f t="shared" si="1"/>
        <v>1</v>
      </c>
      <c r="I1562" s="33"/>
      <c r="J1562" s="33"/>
      <c r="K1562" s="33"/>
      <c r="L1562" s="33"/>
      <c r="M1562" s="33"/>
      <c r="N1562" s="33"/>
      <c r="O1562" s="10" t="s">
        <v>69</v>
      </c>
      <c r="P1562" s="33"/>
      <c r="Q1562" s="33"/>
      <c r="R1562" s="33"/>
      <c r="S1562" s="33"/>
      <c r="T1562" s="33"/>
      <c r="U1562" s="33"/>
      <c r="V1562" s="33"/>
      <c r="W1562" s="33"/>
    </row>
    <row r="1563">
      <c r="A1563" s="9">
        <v>44423.0</v>
      </c>
      <c r="B1563" s="10" t="s">
        <v>69</v>
      </c>
      <c r="C1563" s="10">
        <v>5649.0</v>
      </c>
      <c r="D1563" s="10" t="s">
        <v>278</v>
      </c>
      <c r="E1563" s="35">
        <v>130.0</v>
      </c>
      <c r="F1563" s="10" t="s">
        <v>21</v>
      </c>
      <c r="G1563" s="37">
        <f t="shared" si="5"/>
        <v>1</v>
      </c>
      <c r="H1563" s="32">
        <f t="shared" si="1"/>
        <v>1</v>
      </c>
      <c r="I1563" s="33"/>
      <c r="J1563" s="33"/>
      <c r="K1563" s="33"/>
      <c r="L1563" s="33"/>
      <c r="M1563" s="33"/>
      <c r="N1563" s="33"/>
      <c r="O1563" s="10" t="s">
        <v>69</v>
      </c>
      <c r="P1563" s="33"/>
      <c r="Q1563" s="33"/>
      <c r="R1563" s="33"/>
      <c r="S1563" s="33"/>
      <c r="T1563" s="33"/>
      <c r="U1563" s="33"/>
      <c r="V1563" s="33"/>
      <c r="W1563" s="33"/>
    </row>
    <row r="1564">
      <c r="A1564" s="9">
        <v>44423.0</v>
      </c>
      <c r="B1564" s="10" t="s">
        <v>69</v>
      </c>
      <c r="C1564" s="10">
        <v>9045.0</v>
      </c>
      <c r="D1564" s="10" t="s">
        <v>278</v>
      </c>
      <c r="E1564" s="35">
        <v>130.0</v>
      </c>
      <c r="F1564" s="10" t="s">
        <v>21</v>
      </c>
      <c r="G1564" s="37">
        <f t="shared" si="5"/>
        <v>1</v>
      </c>
      <c r="H1564" s="32">
        <f t="shared" si="1"/>
        <v>1</v>
      </c>
      <c r="I1564" s="33"/>
      <c r="J1564" s="33"/>
      <c r="K1564" s="33"/>
      <c r="L1564" s="33"/>
      <c r="M1564" s="33"/>
      <c r="N1564" s="33"/>
      <c r="O1564" s="10" t="s">
        <v>69</v>
      </c>
      <c r="P1564" s="33"/>
      <c r="Q1564" s="33"/>
      <c r="R1564" s="33"/>
      <c r="S1564" s="33"/>
      <c r="T1564" s="33"/>
      <c r="U1564" s="33"/>
      <c r="V1564" s="33"/>
      <c r="W1564" s="33"/>
    </row>
    <row r="1565">
      <c r="A1565" s="9">
        <v>44423.0</v>
      </c>
      <c r="B1565" s="10" t="s">
        <v>69</v>
      </c>
      <c r="C1565" s="10" t="s">
        <v>75</v>
      </c>
      <c r="D1565" s="10" t="s">
        <v>280</v>
      </c>
      <c r="E1565" s="35">
        <v>280.0</v>
      </c>
      <c r="F1565" s="10" t="s">
        <v>18</v>
      </c>
      <c r="G1565" s="37">
        <f t="shared" si="5"/>
        <v>1</v>
      </c>
      <c r="H1565" s="32">
        <f t="shared" si="1"/>
        <v>1</v>
      </c>
      <c r="I1565" s="33"/>
      <c r="J1565" s="33"/>
      <c r="K1565" s="33"/>
      <c r="L1565" s="33"/>
      <c r="M1565" s="33"/>
      <c r="N1565" s="33"/>
      <c r="O1565" s="10" t="s">
        <v>69</v>
      </c>
      <c r="P1565" s="33"/>
      <c r="Q1565" s="33"/>
      <c r="R1565" s="33"/>
      <c r="S1565" s="33"/>
      <c r="T1565" s="33"/>
      <c r="U1565" s="33"/>
      <c r="V1565" s="33"/>
      <c r="W1565" s="33"/>
    </row>
    <row r="1566">
      <c r="A1566" s="9">
        <v>44423.0</v>
      </c>
      <c r="B1566" s="10" t="s">
        <v>69</v>
      </c>
      <c r="C1566" s="10">
        <v>843.0</v>
      </c>
      <c r="D1566" s="10" t="s">
        <v>285</v>
      </c>
      <c r="E1566" s="35">
        <v>270.0</v>
      </c>
      <c r="F1566" s="10" t="s">
        <v>18</v>
      </c>
      <c r="G1566" s="37">
        <f t="shared" si="5"/>
        <v>1</v>
      </c>
      <c r="H1566" s="32">
        <f t="shared" si="1"/>
        <v>1</v>
      </c>
      <c r="I1566" s="33"/>
      <c r="J1566" s="33"/>
      <c r="K1566" s="33"/>
      <c r="L1566" s="33"/>
      <c r="M1566" s="33"/>
      <c r="N1566" s="33"/>
      <c r="O1566" s="10" t="s">
        <v>69</v>
      </c>
      <c r="P1566" s="33"/>
      <c r="Q1566" s="33"/>
      <c r="R1566" s="33"/>
      <c r="S1566" s="33"/>
      <c r="T1566" s="33"/>
      <c r="U1566" s="33"/>
      <c r="V1566" s="33"/>
      <c r="W1566" s="33"/>
    </row>
    <row r="1567">
      <c r="A1567" s="9">
        <v>44423.0</v>
      </c>
      <c r="B1567" s="10" t="s">
        <v>69</v>
      </c>
      <c r="C1567" s="10">
        <v>5747.0</v>
      </c>
      <c r="D1567" s="10" t="s">
        <v>288</v>
      </c>
      <c r="E1567" s="35">
        <v>280.0</v>
      </c>
      <c r="F1567" s="10" t="s">
        <v>14</v>
      </c>
      <c r="G1567" s="37">
        <f t="shared" si="5"/>
        <v>1</v>
      </c>
      <c r="H1567" s="32">
        <f t="shared" si="1"/>
        <v>1</v>
      </c>
      <c r="I1567" s="33"/>
      <c r="J1567" s="33"/>
      <c r="K1567" s="33"/>
      <c r="L1567" s="33"/>
      <c r="M1567" s="33"/>
      <c r="N1567" s="33"/>
      <c r="O1567" s="10" t="s">
        <v>69</v>
      </c>
      <c r="P1567" s="33"/>
      <c r="Q1567" s="33"/>
      <c r="R1567" s="33"/>
      <c r="S1567" s="33"/>
      <c r="T1567" s="33"/>
      <c r="U1567" s="33"/>
      <c r="V1567" s="33"/>
      <c r="W1567" s="33"/>
    </row>
    <row r="1568">
      <c r="A1568" s="9">
        <v>44423.0</v>
      </c>
      <c r="B1568" s="10" t="s">
        <v>69</v>
      </c>
      <c r="C1568" s="10" t="s">
        <v>196</v>
      </c>
      <c r="D1568" s="10" t="s">
        <v>286</v>
      </c>
      <c r="E1568" s="35">
        <v>130.0</v>
      </c>
      <c r="F1568" s="10" t="s">
        <v>31</v>
      </c>
      <c r="G1568" s="37">
        <f t="shared" si="5"/>
        <v>1</v>
      </c>
      <c r="H1568" s="32">
        <f t="shared" si="1"/>
        <v>1</v>
      </c>
      <c r="I1568" s="33"/>
      <c r="J1568" s="33"/>
      <c r="K1568" s="33"/>
      <c r="L1568" s="33"/>
      <c r="M1568" s="33"/>
      <c r="N1568" s="33"/>
      <c r="O1568" s="10" t="s">
        <v>69</v>
      </c>
      <c r="P1568" s="33"/>
      <c r="Q1568" s="33"/>
      <c r="R1568" s="33"/>
      <c r="S1568" s="33"/>
      <c r="T1568" s="33"/>
      <c r="U1568" s="33"/>
      <c r="V1568" s="33"/>
      <c r="W1568" s="33"/>
    </row>
    <row r="1569">
      <c r="A1569" s="9">
        <v>44423.0</v>
      </c>
      <c r="B1569" s="10" t="s">
        <v>69</v>
      </c>
      <c r="C1569" s="10" t="s">
        <v>386</v>
      </c>
      <c r="D1569" s="10" t="s">
        <v>288</v>
      </c>
      <c r="E1569" s="35">
        <v>280.0</v>
      </c>
      <c r="F1569" s="10" t="s">
        <v>14</v>
      </c>
      <c r="G1569" s="37">
        <f t="shared" si="5"/>
        <v>1</v>
      </c>
      <c r="H1569" s="32">
        <f t="shared" si="1"/>
        <v>1</v>
      </c>
      <c r="I1569" s="33"/>
      <c r="J1569" s="33"/>
      <c r="K1569" s="33"/>
      <c r="L1569" s="33"/>
      <c r="M1569" s="33"/>
      <c r="N1569" s="33"/>
      <c r="O1569" s="10" t="s">
        <v>69</v>
      </c>
      <c r="P1569" s="33"/>
      <c r="Q1569" s="33"/>
      <c r="R1569" s="33"/>
      <c r="S1569" s="33"/>
      <c r="T1569" s="33"/>
      <c r="U1569" s="33"/>
      <c r="V1569" s="33"/>
      <c r="W1569" s="33"/>
    </row>
    <row r="1570">
      <c r="A1570" s="9">
        <v>44423.0</v>
      </c>
      <c r="B1570" s="10" t="s">
        <v>69</v>
      </c>
      <c r="C1570" s="10" t="s">
        <v>76</v>
      </c>
      <c r="D1570" s="10" t="s">
        <v>277</v>
      </c>
      <c r="E1570" s="35">
        <v>350.0</v>
      </c>
      <c r="F1570" s="10" t="s">
        <v>14</v>
      </c>
      <c r="G1570" s="37">
        <f t="shared" si="5"/>
        <v>1</v>
      </c>
      <c r="H1570" s="32">
        <f t="shared" si="1"/>
        <v>1</v>
      </c>
      <c r="I1570" s="33"/>
      <c r="J1570" s="33"/>
      <c r="K1570" s="33"/>
      <c r="L1570" s="33"/>
      <c r="M1570" s="33"/>
      <c r="N1570" s="33"/>
      <c r="O1570" s="10" t="s">
        <v>69</v>
      </c>
      <c r="P1570" s="33"/>
      <c r="Q1570" s="33"/>
      <c r="R1570" s="33"/>
      <c r="S1570" s="33"/>
      <c r="T1570" s="33"/>
      <c r="U1570" s="33"/>
      <c r="V1570" s="33"/>
      <c r="W1570" s="33"/>
    </row>
    <row r="1571">
      <c r="A1571" s="9">
        <v>44423.0</v>
      </c>
      <c r="B1571" s="10" t="s">
        <v>69</v>
      </c>
      <c r="C1571" s="10" t="s">
        <v>77</v>
      </c>
      <c r="D1571" s="10" t="s">
        <v>278</v>
      </c>
      <c r="E1571" s="35">
        <v>130.0</v>
      </c>
      <c r="F1571" s="10" t="s">
        <v>21</v>
      </c>
      <c r="G1571" s="37">
        <f t="shared" si="5"/>
        <v>1</v>
      </c>
      <c r="H1571" s="32">
        <f t="shared" si="1"/>
        <v>1</v>
      </c>
      <c r="I1571" s="33"/>
      <c r="J1571" s="33"/>
      <c r="K1571" s="33"/>
      <c r="L1571" s="33"/>
      <c r="M1571" s="33"/>
      <c r="N1571" s="33"/>
      <c r="O1571" s="10" t="s">
        <v>69</v>
      </c>
      <c r="P1571" s="33"/>
      <c r="Q1571" s="33"/>
      <c r="R1571" s="33"/>
      <c r="S1571" s="33"/>
      <c r="T1571" s="33"/>
      <c r="U1571" s="33"/>
      <c r="V1571" s="33"/>
      <c r="W1571" s="33"/>
    </row>
    <row r="1572">
      <c r="A1572" s="9">
        <v>44423.0</v>
      </c>
      <c r="B1572" s="10" t="s">
        <v>69</v>
      </c>
      <c r="C1572" s="10" t="s">
        <v>78</v>
      </c>
      <c r="D1572" s="10" t="s">
        <v>280</v>
      </c>
      <c r="E1572" s="35">
        <v>280.0</v>
      </c>
      <c r="F1572" s="10" t="s">
        <v>18</v>
      </c>
      <c r="G1572" s="37">
        <f t="shared" si="5"/>
        <v>1</v>
      </c>
      <c r="H1572" s="32">
        <f t="shared" si="1"/>
        <v>1</v>
      </c>
      <c r="I1572" s="33"/>
      <c r="J1572" s="33"/>
      <c r="K1572" s="33"/>
      <c r="L1572" s="33"/>
      <c r="M1572" s="33"/>
      <c r="N1572" s="33"/>
      <c r="O1572" s="10" t="s">
        <v>69</v>
      </c>
      <c r="P1572" s="33"/>
      <c r="Q1572" s="33"/>
      <c r="R1572" s="33"/>
      <c r="S1572" s="33"/>
      <c r="T1572" s="33"/>
      <c r="U1572" s="33"/>
      <c r="V1572" s="33"/>
      <c r="W1572" s="33"/>
    </row>
    <row r="1573">
      <c r="A1573" s="9">
        <v>44423.0</v>
      </c>
      <c r="B1573" s="10" t="s">
        <v>69</v>
      </c>
      <c r="C1573" s="10" t="s">
        <v>79</v>
      </c>
      <c r="D1573" s="10" t="s">
        <v>286</v>
      </c>
      <c r="E1573" s="35">
        <v>130.0</v>
      </c>
      <c r="F1573" s="10" t="s">
        <v>31</v>
      </c>
      <c r="G1573" s="37">
        <f t="shared" si="5"/>
        <v>1</v>
      </c>
      <c r="H1573" s="32">
        <f t="shared" si="1"/>
        <v>1</v>
      </c>
      <c r="I1573" s="33"/>
      <c r="J1573" s="33"/>
      <c r="K1573" s="33"/>
      <c r="L1573" s="33"/>
      <c r="M1573" s="33"/>
      <c r="N1573" s="33"/>
      <c r="O1573" s="10" t="s">
        <v>69</v>
      </c>
      <c r="P1573" s="33"/>
      <c r="Q1573" s="33"/>
      <c r="R1573" s="33"/>
      <c r="S1573" s="33"/>
      <c r="T1573" s="33"/>
      <c r="U1573" s="33"/>
      <c r="V1573" s="33"/>
      <c r="W1573" s="33"/>
    </row>
    <row r="1574">
      <c r="A1574" s="9">
        <v>44423.0</v>
      </c>
      <c r="B1574" s="10" t="s">
        <v>69</v>
      </c>
      <c r="C1574" s="10" t="s">
        <v>252</v>
      </c>
      <c r="D1574" s="10" t="s">
        <v>279</v>
      </c>
      <c r="E1574" s="35">
        <v>170.0</v>
      </c>
      <c r="F1574" s="10" t="s">
        <v>12</v>
      </c>
      <c r="G1574" s="37">
        <f t="shared" si="5"/>
        <v>1</v>
      </c>
      <c r="H1574" s="32">
        <f t="shared" si="1"/>
        <v>1</v>
      </c>
      <c r="I1574" s="33"/>
      <c r="J1574" s="33"/>
      <c r="K1574" s="33"/>
      <c r="L1574" s="33"/>
      <c r="M1574" s="33"/>
      <c r="N1574" s="33"/>
      <c r="O1574" s="10" t="s">
        <v>69</v>
      </c>
      <c r="P1574" s="33"/>
      <c r="Q1574" s="33"/>
      <c r="R1574" s="33"/>
      <c r="S1574" s="33"/>
      <c r="T1574" s="33"/>
      <c r="U1574" s="33"/>
      <c r="V1574" s="33"/>
      <c r="W1574" s="33"/>
    </row>
    <row r="1575">
      <c r="A1575" s="9">
        <v>44423.0</v>
      </c>
      <c r="B1575" s="10" t="s">
        <v>69</v>
      </c>
      <c r="C1575" s="10" t="s">
        <v>81</v>
      </c>
      <c r="D1575" s="10" t="s">
        <v>288</v>
      </c>
      <c r="E1575" s="35">
        <v>280.0</v>
      </c>
      <c r="F1575" s="10" t="s">
        <v>14</v>
      </c>
      <c r="G1575" s="37">
        <f t="shared" si="5"/>
        <v>1</v>
      </c>
      <c r="H1575" s="32">
        <f t="shared" si="1"/>
        <v>1</v>
      </c>
      <c r="I1575" s="33"/>
      <c r="J1575" s="33"/>
      <c r="K1575" s="33"/>
      <c r="L1575" s="33"/>
      <c r="M1575" s="33"/>
      <c r="N1575" s="33"/>
      <c r="O1575" s="10" t="s">
        <v>69</v>
      </c>
      <c r="P1575" s="33"/>
      <c r="Q1575" s="33"/>
      <c r="R1575" s="33"/>
      <c r="S1575" s="33"/>
      <c r="T1575" s="33"/>
      <c r="U1575" s="33"/>
      <c r="V1575" s="33"/>
      <c r="W1575" s="33"/>
    </row>
    <row r="1576">
      <c r="A1576" s="9">
        <v>44423.0</v>
      </c>
      <c r="B1576" s="10" t="s">
        <v>69</v>
      </c>
      <c r="C1576" s="10" t="s">
        <v>82</v>
      </c>
      <c r="D1576" s="10" t="s">
        <v>292</v>
      </c>
      <c r="E1576" s="35">
        <v>60.0</v>
      </c>
      <c r="F1576" s="10" t="s">
        <v>31</v>
      </c>
      <c r="G1576" s="37">
        <f t="shared" si="5"/>
        <v>1</v>
      </c>
      <c r="H1576" s="32">
        <f t="shared" si="1"/>
        <v>1</v>
      </c>
      <c r="I1576" s="33"/>
      <c r="J1576" s="33"/>
      <c r="K1576" s="33"/>
      <c r="L1576" s="33"/>
      <c r="M1576" s="33"/>
      <c r="N1576" s="33"/>
      <c r="O1576" s="10" t="s">
        <v>69</v>
      </c>
      <c r="P1576" s="33"/>
      <c r="Q1576" s="33"/>
      <c r="R1576" s="33"/>
      <c r="S1576" s="33"/>
      <c r="T1576" s="33"/>
      <c r="U1576" s="33"/>
      <c r="V1576" s="33"/>
      <c r="W1576" s="33"/>
    </row>
    <row r="1577">
      <c r="A1577" s="9">
        <v>44423.0</v>
      </c>
      <c r="B1577" s="10" t="s">
        <v>69</v>
      </c>
      <c r="C1577" s="10" t="s">
        <v>83</v>
      </c>
      <c r="D1577" s="10" t="s">
        <v>278</v>
      </c>
      <c r="E1577" s="35">
        <v>130.0</v>
      </c>
      <c r="F1577" s="10" t="s">
        <v>21</v>
      </c>
      <c r="G1577" s="37">
        <f t="shared" si="5"/>
        <v>1</v>
      </c>
      <c r="H1577" s="32">
        <f t="shared" si="1"/>
        <v>1</v>
      </c>
      <c r="I1577" s="33"/>
      <c r="J1577" s="33"/>
      <c r="K1577" s="33"/>
      <c r="L1577" s="33"/>
      <c r="M1577" s="33"/>
      <c r="N1577" s="33"/>
      <c r="O1577" s="10" t="s">
        <v>69</v>
      </c>
      <c r="P1577" s="33"/>
      <c r="Q1577" s="33"/>
      <c r="R1577" s="33"/>
      <c r="S1577" s="33"/>
      <c r="T1577" s="33"/>
      <c r="U1577" s="33"/>
      <c r="V1577" s="33"/>
      <c r="W1577" s="33"/>
    </row>
    <row r="1578">
      <c r="A1578" s="9">
        <v>44423.0</v>
      </c>
      <c r="B1578" s="10" t="s">
        <v>69</v>
      </c>
      <c r="C1578" s="10" t="s">
        <v>84</v>
      </c>
      <c r="D1578" s="10" t="s">
        <v>304</v>
      </c>
      <c r="E1578" s="35">
        <v>190.0</v>
      </c>
      <c r="F1578" s="10" t="s">
        <v>160</v>
      </c>
      <c r="G1578" s="37">
        <f t="shared" si="5"/>
        <v>1</v>
      </c>
      <c r="H1578" s="32">
        <f t="shared" si="1"/>
        <v>1</v>
      </c>
      <c r="I1578" s="33"/>
      <c r="J1578" s="33"/>
      <c r="K1578" s="33"/>
      <c r="L1578" s="33"/>
      <c r="M1578" s="33"/>
      <c r="N1578" s="33"/>
      <c r="O1578" s="10" t="s">
        <v>69</v>
      </c>
      <c r="P1578" s="33"/>
      <c r="Q1578" s="33"/>
      <c r="R1578" s="33"/>
      <c r="S1578" s="33"/>
      <c r="T1578" s="33"/>
      <c r="U1578" s="33"/>
      <c r="V1578" s="33"/>
      <c r="W1578" s="33"/>
    </row>
    <row r="1579">
      <c r="A1579" s="9">
        <v>44423.0</v>
      </c>
      <c r="B1579" s="10" t="s">
        <v>69</v>
      </c>
      <c r="C1579" s="10" t="s">
        <v>85</v>
      </c>
      <c r="D1579" s="10" t="s">
        <v>288</v>
      </c>
      <c r="E1579" s="35">
        <v>280.0</v>
      </c>
      <c r="F1579" s="10" t="s">
        <v>14</v>
      </c>
      <c r="G1579" s="37">
        <f t="shared" si="5"/>
        <v>1</v>
      </c>
      <c r="H1579" s="32">
        <f t="shared" si="1"/>
        <v>1</v>
      </c>
      <c r="I1579" s="33"/>
      <c r="J1579" s="33"/>
      <c r="K1579" s="33"/>
      <c r="L1579" s="33"/>
      <c r="M1579" s="33"/>
      <c r="N1579" s="33"/>
      <c r="O1579" s="10" t="s">
        <v>69</v>
      </c>
      <c r="P1579" s="33"/>
      <c r="Q1579" s="33"/>
      <c r="R1579" s="33"/>
      <c r="S1579" s="33"/>
      <c r="T1579" s="33"/>
      <c r="U1579" s="33"/>
      <c r="V1579" s="33"/>
      <c r="W1579" s="33"/>
    </row>
    <row r="1580">
      <c r="A1580" s="9">
        <v>44423.0</v>
      </c>
      <c r="B1580" s="10" t="s">
        <v>69</v>
      </c>
      <c r="C1580" s="10" t="s">
        <v>321</v>
      </c>
      <c r="D1580" s="10" t="s">
        <v>285</v>
      </c>
      <c r="E1580" s="35">
        <v>270.0</v>
      </c>
      <c r="F1580" s="10" t="s">
        <v>18</v>
      </c>
      <c r="G1580" s="37">
        <f t="shared" si="5"/>
        <v>1</v>
      </c>
      <c r="H1580" s="32">
        <f t="shared" si="1"/>
        <v>1</v>
      </c>
      <c r="I1580" s="33"/>
      <c r="J1580" s="33"/>
      <c r="K1580" s="33"/>
      <c r="L1580" s="33"/>
      <c r="M1580" s="33"/>
      <c r="N1580" s="33"/>
      <c r="O1580" s="10" t="s">
        <v>69</v>
      </c>
      <c r="P1580" s="33"/>
      <c r="Q1580" s="33"/>
      <c r="R1580" s="33"/>
      <c r="S1580" s="33"/>
      <c r="T1580" s="33"/>
      <c r="U1580" s="33"/>
      <c r="V1580" s="33"/>
      <c r="W1580" s="33"/>
    </row>
    <row r="1581">
      <c r="A1581" s="9">
        <v>44423.0</v>
      </c>
      <c r="B1581" s="10" t="s">
        <v>69</v>
      </c>
      <c r="C1581" s="10" t="s">
        <v>87</v>
      </c>
      <c r="D1581" s="10" t="s">
        <v>286</v>
      </c>
      <c r="E1581" s="35">
        <v>130.0</v>
      </c>
      <c r="F1581" s="10" t="s">
        <v>31</v>
      </c>
      <c r="G1581" s="37">
        <f t="shared" si="5"/>
        <v>1</v>
      </c>
      <c r="H1581" s="32">
        <f t="shared" si="1"/>
        <v>1</v>
      </c>
      <c r="I1581" s="33"/>
      <c r="J1581" s="33"/>
      <c r="K1581" s="33"/>
      <c r="L1581" s="33"/>
      <c r="M1581" s="33"/>
      <c r="N1581" s="33"/>
      <c r="O1581" s="10" t="s">
        <v>69</v>
      </c>
      <c r="P1581" s="33"/>
      <c r="Q1581" s="33"/>
      <c r="R1581" s="33"/>
      <c r="S1581" s="33"/>
      <c r="T1581" s="33"/>
      <c r="U1581" s="33"/>
      <c r="V1581" s="33"/>
      <c r="W1581" s="33"/>
    </row>
    <row r="1582">
      <c r="A1582" s="9">
        <v>44423.0</v>
      </c>
      <c r="B1582" s="10" t="s">
        <v>69</v>
      </c>
      <c r="C1582" s="10" t="s">
        <v>89</v>
      </c>
      <c r="D1582" s="10" t="s">
        <v>287</v>
      </c>
      <c r="E1582" s="35">
        <v>110.0</v>
      </c>
      <c r="F1582" s="10" t="s">
        <v>31</v>
      </c>
      <c r="G1582" s="37">
        <f t="shared" si="5"/>
        <v>1</v>
      </c>
      <c r="H1582" s="32">
        <f t="shared" si="1"/>
        <v>1</v>
      </c>
      <c r="I1582" s="33"/>
      <c r="J1582" s="33"/>
      <c r="K1582" s="33"/>
      <c r="L1582" s="33"/>
      <c r="M1582" s="33"/>
      <c r="N1582" s="33"/>
      <c r="O1582" s="10" t="s">
        <v>69</v>
      </c>
      <c r="P1582" s="33"/>
      <c r="Q1582" s="33"/>
      <c r="R1582" s="33"/>
      <c r="S1582" s="33"/>
      <c r="T1582" s="33"/>
      <c r="U1582" s="33"/>
      <c r="V1582" s="33"/>
      <c r="W1582" s="33"/>
    </row>
    <row r="1583">
      <c r="A1583" s="9">
        <v>44423.0</v>
      </c>
      <c r="B1583" s="10" t="s">
        <v>69</v>
      </c>
      <c r="C1583" s="10" t="s">
        <v>90</v>
      </c>
      <c r="D1583" s="10" t="s">
        <v>284</v>
      </c>
      <c r="E1583" s="35">
        <v>140.0</v>
      </c>
      <c r="F1583" s="10" t="s">
        <v>12</v>
      </c>
      <c r="G1583" s="37">
        <f t="shared" si="5"/>
        <v>1</v>
      </c>
      <c r="H1583" s="32">
        <f t="shared" si="1"/>
        <v>1</v>
      </c>
      <c r="I1583" s="33"/>
      <c r="J1583" s="33"/>
      <c r="K1583" s="33"/>
      <c r="L1583" s="33"/>
      <c r="M1583" s="33"/>
      <c r="N1583" s="33"/>
      <c r="O1583" s="10" t="s">
        <v>69</v>
      </c>
      <c r="P1583" s="33"/>
      <c r="Q1583" s="33"/>
      <c r="R1583" s="33"/>
      <c r="S1583" s="33"/>
      <c r="T1583" s="33"/>
      <c r="U1583" s="33"/>
      <c r="V1583" s="33"/>
      <c r="W1583" s="33"/>
    </row>
    <row r="1584">
      <c r="A1584" s="9">
        <v>44423.0</v>
      </c>
      <c r="B1584" s="10" t="s">
        <v>69</v>
      </c>
      <c r="C1584" s="10" t="s">
        <v>91</v>
      </c>
      <c r="D1584" s="10" t="s">
        <v>278</v>
      </c>
      <c r="E1584" s="35">
        <v>130.0</v>
      </c>
      <c r="F1584" s="10" t="s">
        <v>21</v>
      </c>
      <c r="G1584" s="37">
        <f t="shared" si="5"/>
        <v>1</v>
      </c>
      <c r="H1584" s="32">
        <f t="shared" si="1"/>
        <v>1</v>
      </c>
      <c r="I1584" s="33"/>
      <c r="J1584" s="33"/>
      <c r="K1584" s="33"/>
      <c r="L1584" s="33"/>
      <c r="M1584" s="33"/>
      <c r="N1584" s="33"/>
      <c r="O1584" s="10" t="s">
        <v>69</v>
      </c>
      <c r="P1584" s="33"/>
      <c r="Q1584" s="33"/>
      <c r="R1584" s="33"/>
      <c r="S1584" s="33"/>
      <c r="T1584" s="33"/>
      <c r="U1584" s="33"/>
      <c r="V1584" s="33"/>
      <c r="W1584" s="33"/>
    </row>
    <row r="1585">
      <c r="A1585" s="9">
        <v>44424.0</v>
      </c>
      <c r="B1585" s="10" t="s">
        <v>9</v>
      </c>
      <c r="C1585" s="16">
        <v>5.0E42</v>
      </c>
      <c r="D1585" s="10" t="s">
        <v>277</v>
      </c>
      <c r="E1585" s="35">
        <v>350.0</v>
      </c>
      <c r="F1585" s="10" t="s">
        <v>14</v>
      </c>
      <c r="G1585" s="37">
        <f t="shared" si="5"/>
        <v>2</v>
      </c>
      <c r="H1585" s="32">
        <f t="shared" si="1"/>
        <v>2</v>
      </c>
      <c r="I1585" s="33"/>
      <c r="J1585" s="33"/>
      <c r="K1585" s="33"/>
      <c r="L1585" s="33"/>
      <c r="M1585" s="33"/>
      <c r="N1585" s="33"/>
      <c r="O1585" s="10" t="s">
        <v>9</v>
      </c>
      <c r="P1585" s="33"/>
      <c r="Q1585" s="33"/>
      <c r="R1585" s="33"/>
      <c r="S1585" s="33"/>
      <c r="T1585" s="33"/>
      <c r="U1585" s="33"/>
      <c r="V1585" s="33"/>
      <c r="W1585" s="33"/>
    </row>
    <row r="1586">
      <c r="A1586" s="9">
        <v>44424.0</v>
      </c>
      <c r="B1586" s="10" t="s">
        <v>9</v>
      </c>
      <c r="C1586" s="16">
        <v>5.0E42</v>
      </c>
      <c r="D1586" s="10" t="s">
        <v>278</v>
      </c>
      <c r="E1586" s="35">
        <v>130.0</v>
      </c>
      <c r="F1586" s="10" t="s">
        <v>21</v>
      </c>
      <c r="G1586" s="37">
        <f t="shared" si="5"/>
        <v>2</v>
      </c>
      <c r="H1586" s="32">
        <f t="shared" si="1"/>
        <v>2</v>
      </c>
      <c r="I1586" s="33"/>
      <c r="J1586" s="33"/>
      <c r="K1586" s="33"/>
      <c r="L1586" s="33"/>
      <c r="M1586" s="33"/>
      <c r="N1586" s="33"/>
      <c r="O1586" s="10" t="s">
        <v>9</v>
      </c>
      <c r="P1586" s="33"/>
      <c r="Q1586" s="33"/>
      <c r="R1586" s="33"/>
      <c r="S1586" s="33"/>
      <c r="T1586" s="33"/>
      <c r="U1586" s="33"/>
      <c r="V1586" s="33"/>
      <c r="W1586" s="33"/>
    </row>
    <row r="1587">
      <c r="A1587" s="9">
        <v>44424.0</v>
      </c>
      <c r="B1587" s="10" t="s">
        <v>9</v>
      </c>
      <c r="C1587" s="10">
        <v>2247.0</v>
      </c>
      <c r="D1587" s="10" t="s">
        <v>288</v>
      </c>
      <c r="E1587" s="35">
        <v>280.0</v>
      </c>
      <c r="F1587" s="10" t="s">
        <v>14</v>
      </c>
      <c r="G1587" s="37">
        <f t="shared" si="5"/>
        <v>2</v>
      </c>
      <c r="H1587" s="32">
        <f t="shared" si="1"/>
        <v>2</v>
      </c>
      <c r="I1587" s="33"/>
      <c r="J1587" s="33"/>
      <c r="K1587" s="33"/>
      <c r="L1587" s="33"/>
      <c r="M1587" s="33"/>
      <c r="N1587" s="33"/>
      <c r="O1587" s="10" t="s">
        <v>9</v>
      </c>
      <c r="P1587" s="33"/>
      <c r="Q1587" s="33"/>
      <c r="R1587" s="33"/>
      <c r="S1587" s="33"/>
      <c r="T1587" s="33"/>
      <c r="U1587" s="33"/>
      <c r="V1587" s="33"/>
      <c r="W1587" s="33"/>
    </row>
    <row r="1588">
      <c r="A1588" s="9">
        <v>44424.0</v>
      </c>
      <c r="B1588" s="10" t="s">
        <v>9</v>
      </c>
      <c r="C1588" s="10" t="s">
        <v>234</v>
      </c>
      <c r="D1588" s="10" t="s">
        <v>285</v>
      </c>
      <c r="E1588" s="35">
        <v>270.0</v>
      </c>
      <c r="F1588" s="10" t="s">
        <v>18</v>
      </c>
      <c r="G1588" s="37">
        <f t="shared" si="5"/>
        <v>2</v>
      </c>
      <c r="H1588" s="32">
        <f t="shared" si="1"/>
        <v>2</v>
      </c>
      <c r="I1588" s="33"/>
      <c r="J1588" s="33"/>
      <c r="K1588" s="33"/>
      <c r="L1588" s="33"/>
      <c r="M1588" s="33"/>
      <c r="N1588" s="33"/>
      <c r="O1588" s="10" t="s">
        <v>9</v>
      </c>
      <c r="P1588" s="33"/>
      <c r="Q1588" s="33"/>
      <c r="R1588" s="33"/>
      <c r="S1588" s="33"/>
      <c r="T1588" s="33"/>
      <c r="U1588" s="33"/>
      <c r="V1588" s="33"/>
      <c r="W1588" s="33"/>
    </row>
    <row r="1589">
      <c r="A1589" s="9">
        <v>44424.0</v>
      </c>
      <c r="B1589" s="10" t="s">
        <v>9</v>
      </c>
      <c r="C1589" s="10" t="s">
        <v>387</v>
      </c>
      <c r="D1589" s="10" t="s">
        <v>278</v>
      </c>
      <c r="E1589" s="35">
        <v>130.0</v>
      </c>
      <c r="F1589" s="10" t="s">
        <v>21</v>
      </c>
      <c r="G1589" s="37">
        <f t="shared" si="5"/>
        <v>2</v>
      </c>
      <c r="H1589" s="32">
        <f t="shared" si="1"/>
        <v>2</v>
      </c>
      <c r="I1589" s="33"/>
      <c r="J1589" s="33"/>
      <c r="K1589" s="33"/>
      <c r="L1589" s="33"/>
      <c r="M1589" s="33"/>
      <c r="N1589" s="33"/>
      <c r="O1589" s="10" t="s">
        <v>9</v>
      </c>
      <c r="P1589" s="33"/>
      <c r="Q1589" s="33"/>
      <c r="R1589" s="33"/>
      <c r="S1589" s="33"/>
      <c r="T1589" s="33"/>
      <c r="U1589" s="33"/>
      <c r="V1589" s="33"/>
      <c r="W1589" s="33"/>
    </row>
    <row r="1590">
      <c r="A1590" s="9">
        <v>44424.0</v>
      </c>
      <c r="B1590" s="10" t="s">
        <v>9</v>
      </c>
      <c r="C1590" s="10" t="s">
        <v>388</v>
      </c>
      <c r="D1590" s="10" t="s">
        <v>287</v>
      </c>
      <c r="E1590" s="35">
        <v>110.0</v>
      </c>
      <c r="F1590" s="10" t="s">
        <v>31</v>
      </c>
      <c r="G1590" s="37">
        <f t="shared" si="5"/>
        <v>2</v>
      </c>
      <c r="H1590" s="32">
        <f t="shared" si="1"/>
        <v>2</v>
      </c>
      <c r="I1590" s="33"/>
      <c r="J1590" s="33"/>
      <c r="K1590" s="33"/>
      <c r="L1590" s="33"/>
      <c r="M1590" s="33"/>
      <c r="N1590" s="33"/>
      <c r="O1590" s="10" t="s">
        <v>9</v>
      </c>
      <c r="P1590" s="33"/>
      <c r="Q1590" s="33"/>
      <c r="R1590" s="33"/>
      <c r="S1590" s="33"/>
      <c r="T1590" s="33"/>
      <c r="U1590" s="33"/>
      <c r="V1590" s="33"/>
      <c r="W1590" s="33"/>
    </row>
    <row r="1591">
      <c r="A1591" s="9">
        <v>44424.0</v>
      </c>
      <c r="B1591" s="10" t="s">
        <v>23</v>
      </c>
      <c r="C1591" s="10" t="s">
        <v>199</v>
      </c>
      <c r="D1591" s="10" t="s">
        <v>285</v>
      </c>
      <c r="E1591" s="35">
        <v>270.0</v>
      </c>
      <c r="F1591" s="10" t="s">
        <v>18</v>
      </c>
      <c r="G1591" s="37">
        <f t="shared" si="5"/>
        <v>2</v>
      </c>
      <c r="H1591" s="32">
        <f t="shared" si="1"/>
        <v>2</v>
      </c>
      <c r="I1591" s="33"/>
      <c r="J1591" s="33"/>
      <c r="K1591" s="33"/>
      <c r="L1591" s="33"/>
      <c r="M1591" s="33"/>
      <c r="N1591" s="33"/>
      <c r="O1591" s="10" t="s">
        <v>23</v>
      </c>
      <c r="P1591" s="33"/>
      <c r="Q1591" s="33"/>
      <c r="R1591" s="33"/>
      <c r="S1591" s="33"/>
      <c r="T1591" s="33"/>
      <c r="U1591" s="33"/>
      <c r="V1591" s="33"/>
      <c r="W1591" s="33"/>
    </row>
    <row r="1592">
      <c r="A1592" s="9">
        <v>44424.0</v>
      </c>
      <c r="B1592" s="10" t="s">
        <v>23</v>
      </c>
      <c r="C1592" s="10" t="s">
        <v>200</v>
      </c>
      <c r="D1592" s="10" t="s">
        <v>277</v>
      </c>
      <c r="E1592" s="35">
        <v>350.0</v>
      </c>
      <c r="F1592" s="10" t="s">
        <v>14</v>
      </c>
      <c r="G1592" s="37">
        <f t="shared" si="5"/>
        <v>2</v>
      </c>
      <c r="H1592" s="32">
        <f t="shared" si="1"/>
        <v>2</v>
      </c>
      <c r="I1592" s="33"/>
      <c r="J1592" s="33"/>
      <c r="K1592" s="33"/>
      <c r="L1592" s="33"/>
      <c r="M1592" s="33"/>
      <c r="N1592" s="33"/>
      <c r="O1592" s="10" t="s">
        <v>23</v>
      </c>
      <c r="P1592" s="33"/>
      <c r="Q1592" s="33"/>
      <c r="R1592" s="33"/>
      <c r="S1592" s="33"/>
      <c r="T1592" s="33"/>
      <c r="U1592" s="33"/>
      <c r="V1592" s="33"/>
      <c r="W1592" s="33"/>
    </row>
    <row r="1593">
      <c r="A1593" s="9">
        <v>44424.0</v>
      </c>
      <c r="B1593" s="10" t="s">
        <v>23</v>
      </c>
      <c r="C1593" s="16">
        <v>7.0E45</v>
      </c>
      <c r="D1593" s="10" t="s">
        <v>277</v>
      </c>
      <c r="E1593" s="35">
        <v>350.0</v>
      </c>
      <c r="F1593" s="10" t="s">
        <v>14</v>
      </c>
      <c r="G1593" s="37">
        <f t="shared" si="5"/>
        <v>2</v>
      </c>
      <c r="H1593" s="32">
        <f t="shared" si="1"/>
        <v>2</v>
      </c>
      <c r="I1593" s="33"/>
      <c r="J1593" s="33"/>
      <c r="K1593" s="33"/>
      <c r="L1593" s="33"/>
      <c r="M1593" s="33"/>
      <c r="N1593" s="33"/>
      <c r="O1593" s="10" t="s">
        <v>23</v>
      </c>
      <c r="P1593" s="33"/>
      <c r="Q1593" s="33"/>
      <c r="R1593" s="33"/>
      <c r="S1593" s="33"/>
      <c r="T1593" s="33"/>
      <c r="U1593" s="33"/>
      <c r="V1593" s="33"/>
      <c r="W1593" s="33"/>
    </row>
    <row r="1594">
      <c r="A1594" s="9">
        <v>44424.0</v>
      </c>
      <c r="B1594" s="10" t="s">
        <v>23</v>
      </c>
      <c r="C1594" s="10" t="s">
        <v>32</v>
      </c>
      <c r="D1594" s="10" t="s">
        <v>284</v>
      </c>
      <c r="E1594" s="35">
        <v>140.0</v>
      </c>
      <c r="F1594" s="10" t="s">
        <v>12</v>
      </c>
      <c r="G1594" s="37">
        <f t="shared" si="5"/>
        <v>2</v>
      </c>
      <c r="H1594" s="32">
        <f t="shared" si="1"/>
        <v>2</v>
      </c>
      <c r="I1594" s="33"/>
      <c r="J1594" s="33"/>
      <c r="K1594" s="33"/>
      <c r="L1594" s="33"/>
      <c r="M1594" s="33"/>
      <c r="N1594" s="33"/>
      <c r="O1594" s="10" t="s">
        <v>23</v>
      </c>
      <c r="P1594" s="33"/>
      <c r="Q1594" s="33"/>
      <c r="R1594" s="33"/>
      <c r="S1594" s="33"/>
      <c r="T1594" s="33"/>
      <c r="U1594" s="33"/>
      <c r="V1594" s="33"/>
      <c r="W1594" s="33"/>
    </row>
    <row r="1595">
      <c r="A1595" s="9">
        <v>44424.0</v>
      </c>
      <c r="B1595" s="10" t="s">
        <v>23</v>
      </c>
      <c r="C1595" s="10" t="s">
        <v>33</v>
      </c>
      <c r="D1595" s="10" t="s">
        <v>288</v>
      </c>
      <c r="E1595" s="35">
        <v>280.0</v>
      </c>
      <c r="F1595" s="10" t="s">
        <v>14</v>
      </c>
      <c r="G1595" s="37">
        <f t="shared" si="5"/>
        <v>2</v>
      </c>
      <c r="H1595" s="32">
        <f t="shared" si="1"/>
        <v>2</v>
      </c>
      <c r="I1595" s="33"/>
      <c r="J1595" s="33"/>
      <c r="K1595" s="33"/>
      <c r="L1595" s="33"/>
      <c r="M1595" s="33"/>
      <c r="N1595" s="33"/>
      <c r="O1595" s="10" t="s">
        <v>23</v>
      </c>
      <c r="P1595" s="33"/>
      <c r="Q1595" s="33"/>
      <c r="R1595" s="33"/>
      <c r="S1595" s="33"/>
      <c r="T1595" s="33"/>
      <c r="U1595" s="33"/>
      <c r="V1595" s="33"/>
      <c r="W1595" s="33"/>
    </row>
    <row r="1596">
      <c r="A1596" s="9">
        <v>44424.0</v>
      </c>
      <c r="B1596" s="10" t="s">
        <v>23</v>
      </c>
      <c r="C1596" s="10">
        <v>1041.0</v>
      </c>
      <c r="D1596" s="10" t="s">
        <v>278</v>
      </c>
      <c r="E1596" s="35">
        <v>130.0</v>
      </c>
      <c r="F1596" s="10" t="s">
        <v>21</v>
      </c>
      <c r="G1596" s="37">
        <f t="shared" si="5"/>
        <v>2</v>
      </c>
      <c r="H1596" s="32">
        <f t="shared" si="1"/>
        <v>2</v>
      </c>
      <c r="I1596" s="33"/>
      <c r="J1596" s="33"/>
      <c r="K1596" s="33"/>
      <c r="L1596" s="33"/>
      <c r="M1596" s="33"/>
      <c r="N1596" s="33"/>
      <c r="O1596" s="10" t="s">
        <v>23</v>
      </c>
      <c r="P1596" s="33"/>
      <c r="Q1596" s="33"/>
      <c r="R1596" s="33"/>
      <c r="S1596" s="33"/>
      <c r="T1596" s="33"/>
      <c r="U1596" s="33"/>
      <c r="V1596" s="33"/>
      <c r="W1596" s="33"/>
    </row>
    <row r="1597">
      <c r="A1597" s="9">
        <v>44424.0</v>
      </c>
      <c r="B1597" s="10" t="s">
        <v>23</v>
      </c>
      <c r="C1597" s="10">
        <v>2440.0</v>
      </c>
      <c r="D1597" s="10" t="s">
        <v>277</v>
      </c>
      <c r="E1597" s="35">
        <v>350.0</v>
      </c>
      <c r="F1597" s="10" t="s">
        <v>14</v>
      </c>
      <c r="G1597" s="37">
        <f t="shared" si="5"/>
        <v>2</v>
      </c>
      <c r="H1597" s="32">
        <f t="shared" si="1"/>
        <v>2</v>
      </c>
      <c r="I1597" s="33"/>
      <c r="J1597" s="33"/>
      <c r="K1597" s="33"/>
      <c r="L1597" s="33"/>
      <c r="M1597" s="33"/>
      <c r="N1597" s="33"/>
      <c r="O1597" s="10" t="s">
        <v>23</v>
      </c>
      <c r="P1597" s="33"/>
      <c r="Q1597" s="33"/>
      <c r="R1597" s="33"/>
      <c r="S1597" s="33"/>
      <c r="T1597" s="33"/>
      <c r="U1597" s="33"/>
      <c r="V1597" s="33"/>
      <c r="W1597" s="33"/>
    </row>
    <row r="1598">
      <c r="A1598" s="9">
        <v>44424.0</v>
      </c>
      <c r="B1598" s="10" t="s">
        <v>23</v>
      </c>
      <c r="C1598" s="10" t="s">
        <v>164</v>
      </c>
      <c r="D1598" s="10" t="s">
        <v>285</v>
      </c>
      <c r="E1598" s="35">
        <v>270.0</v>
      </c>
      <c r="F1598" s="10" t="s">
        <v>18</v>
      </c>
      <c r="G1598" s="37">
        <f t="shared" si="5"/>
        <v>2</v>
      </c>
      <c r="H1598" s="32">
        <f t="shared" si="1"/>
        <v>2</v>
      </c>
      <c r="I1598" s="33"/>
      <c r="J1598" s="33"/>
      <c r="K1598" s="33"/>
      <c r="L1598" s="33"/>
      <c r="M1598" s="33"/>
      <c r="N1598" s="33"/>
      <c r="O1598" s="10" t="s">
        <v>23</v>
      </c>
      <c r="P1598" s="33"/>
      <c r="Q1598" s="33"/>
      <c r="R1598" s="33"/>
      <c r="S1598" s="33"/>
      <c r="T1598" s="33"/>
      <c r="U1598" s="33"/>
      <c r="V1598" s="33"/>
      <c r="W1598" s="33"/>
    </row>
    <row r="1599">
      <c r="A1599" s="9">
        <v>44424.0</v>
      </c>
      <c r="B1599" s="10" t="s">
        <v>23</v>
      </c>
      <c r="C1599" s="10" t="s">
        <v>327</v>
      </c>
      <c r="D1599" s="10" t="s">
        <v>287</v>
      </c>
      <c r="E1599" s="35">
        <v>110.0</v>
      </c>
      <c r="F1599" s="10" t="s">
        <v>31</v>
      </c>
      <c r="G1599" s="37">
        <f t="shared" si="5"/>
        <v>2</v>
      </c>
      <c r="H1599" s="32">
        <f t="shared" si="1"/>
        <v>2</v>
      </c>
      <c r="I1599" s="33"/>
      <c r="J1599" s="33"/>
      <c r="K1599" s="33"/>
      <c r="L1599" s="33"/>
      <c r="M1599" s="33"/>
      <c r="N1599" s="33"/>
      <c r="O1599" s="10" t="s">
        <v>23</v>
      </c>
      <c r="P1599" s="33"/>
      <c r="Q1599" s="33"/>
      <c r="R1599" s="33"/>
      <c r="S1599" s="33"/>
      <c r="T1599" s="33"/>
      <c r="U1599" s="33"/>
      <c r="V1599" s="33"/>
      <c r="W1599" s="33"/>
    </row>
    <row r="1600">
      <c r="A1600" s="9">
        <v>44424.0</v>
      </c>
      <c r="B1600" s="10" t="s">
        <v>23</v>
      </c>
      <c r="C1600" s="10" t="s">
        <v>147</v>
      </c>
      <c r="D1600" s="10" t="s">
        <v>280</v>
      </c>
      <c r="E1600" s="35">
        <v>280.0</v>
      </c>
      <c r="F1600" s="10" t="s">
        <v>18</v>
      </c>
      <c r="G1600" s="37">
        <f t="shared" si="5"/>
        <v>2</v>
      </c>
      <c r="H1600" s="32">
        <f t="shared" si="1"/>
        <v>2</v>
      </c>
      <c r="I1600" s="33"/>
      <c r="J1600" s="33"/>
      <c r="K1600" s="33"/>
      <c r="L1600" s="33"/>
      <c r="M1600" s="33"/>
      <c r="N1600" s="33"/>
      <c r="O1600" s="10" t="s">
        <v>23</v>
      </c>
      <c r="P1600" s="33"/>
      <c r="Q1600" s="33"/>
      <c r="R1600" s="33"/>
      <c r="S1600" s="33"/>
      <c r="T1600" s="33"/>
      <c r="U1600" s="33"/>
      <c r="V1600" s="33"/>
      <c r="W1600" s="33"/>
    </row>
    <row r="1601">
      <c r="A1601" s="9">
        <v>44424.0</v>
      </c>
      <c r="B1601" s="10" t="s">
        <v>23</v>
      </c>
      <c r="C1601" s="10" t="s">
        <v>96</v>
      </c>
      <c r="D1601" s="10" t="s">
        <v>285</v>
      </c>
      <c r="E1601" s="35">
        <v>270.0</v>
      </c>
      <c r="F1601" s="10" t="s">
        <v>18</v>
      </c>
      <c r="G1601" s="37">
        <f t="shared" si="5"/>
        <v>2</v>
      </c>
      <c r="H1601" s="32">
        <f t="shared" si="1"/>
        <v>2</v>
      </c>
      <c r="I1601" s="33"/>
      <c r="J1601" s="33"/>
      <c r="K1601" s="33"/>
      <c r="L1601" s="33"/>
      <c r="M1601" s="33"/>
      <c r="N1601" s="33"/>
      <c r="O1601" s="10" t="s">
        <v>23</v>
      </c>
      <c r="P1601" s="33"/>
      <c r="Q1601" s="33"/>
      <c r="R1601" s="33"/>
      <c r="S1601" s="33"/>
      <c r="T1601" s="33"/>
      <c r="U1601" s="33"/>
      <c r="V1601" s="33"/>
      <c r="W1601" s="33"/>
    </row>
    <row r="1602">
      <c r="A1602" s="9">
        <v>44424.0</v>
      </c>
      <c r="B1602" s="10" t="s">
        <v>254</v>
      </c>
      <c r="C1602" s="10" t="s">
        <v>389</v>
      </c>
      <c r="D1602" s="10" t="s">
        <v>288</v>
      </c>
      <c r="E1602" s="35">
        <v>280.0</v>
      </c>
      <c r="F1602" s="10" t="s">
        <v>14</v>
      </c>
      <c r="G1602" s="37">
        <f t="shared" si="5"/>
        <v>2</v>
      </c>
      <c r="H1602" s="32">
        <f t="shared" si="1"/>
        <v>2</v>
      </c>
      <c r="I1602" s="33"/>
      <c r="J1602" s="33"/>
      <c r="K1602" s="33"/>
      <c r="L1602" s="33"/>
      <c r="M1602" s="33"/>
      <c r="N1602" s="33"/>
      <c r="O1602" s="10" t="s">
        <v>254</v>
      </c>
      <c r="P1602" s="33"/>
      <c r="Q1602" s="33"/>
      <c r="R1602" s="33"/>
      <c r="S1602" s="33"/>
      <c r="T1602" s="33"/>
      <c r="U1602" s="33"/>
      <c r="V1602" s="33"/>
      <c r="W1602" s="33"/>
    </row>
    <row r="1603">
      <c r="A1603" s="9">
        <v>44424.0</v>
      </c>
      <c r="B1603" s="10" t="s">
        <v>254</v>
      </c>
      <c r="C1603" s="10">
        <v>6141.0</v>
      </c>
      <c r="D1603" s="10" t="s">
        <v>286</v>
      </c>
      <c r="E1603" s="35">
        <v>130.0</v>
      </c>
      <c r="F1603" s="10" t="s">
        <v>31</v>
      </c>
      <c r="G1603" s="37">
        <f t="shared" si="5"/>
        <v>2</v>
      </c>
      <c r="H1603" s="32">
        <f t="shared" si="1"/>
        <v>2</v>
      </c>
      <c r="I1603" s="33"/>
      <c r="J1603" s="33"/>
      <c r="K1603" s="33"/>
      <c r="L1603" s="33"/>
      <c r="M1603" s="33"/>
      <c r="N1603" s="33"/>
      <c r="O1603" s="10" t="s">
        <v>254</v>
      </c>
      <c r="P1603" s="33"/>
      <c r="Q1603" s="33"/>
      <c r="R1603" s="33"/>
      <c r="S1603" s="33"/>
      <c r="T1603" s="33"/>
      <c r="U1603" s="33"/>
      <c r="V1603" s="33"/>
      <c r="W1603" s="33"/>
    </row>
    <row r="1604">
      <c r="A1604" s="9">
        <v>44424.0</v>
      </c>
      <c r="B1604" s="10" t="s">
        <v>254</v>
      </c>
      <c r="C1604" s="10" t="s">
        <v>390</v>
      </c>
      <c r="D1604" s="10" t="s">
        <v>285</v>
      </c>
      <c r="E1604" s="35">
        <v>270.0</v>
      </c>
      <c r="F1604" s="10" t="s">
        <v>18</v>
      </c>
      <c r="G1604" s="37">
        <f t="shared" si="5"/>
        <v>2</v>
      </c>
      <c r="H1604" s="32">
        <f t="shared" si="1"/>
        <v>2</v>
      </c>
      <c r="I1604" s="33"/>
      <c r="J1604" s="33"/>
      <c r="K1604" s="33"/>
      <c r="L1604" s="33"/>
      <c r="M1604" s="33"/>
      <c r="N1604" s="33"/>
      <c r="O1604" s="10" t="s">
        <v>254</v>
      </c>
      <c r="P1604" s="33"/>
      <c r="Q1604" s="33"/>
      <c r="R1604" s="33"/>
      <c r="S1604" s="33"/>
      <c r="T1604" s="33"/>
      <c r="U1604" s="33"/>
      <c r="V1604" s="33"/>
      <c r="W1604" s="33"/>
    </row>
    <row r="1605">
      <c r="A1605" s="9">
        <v>44424.0</v>
      </c>
      <c r="B1605" s="10" t="s">
        <v>254</v>
      </c>
      <c r="C1605" s="10" t="s">
        <v>390</v>
      </c>
      <c r="D1605" s="10" t="s">
        <v>282</v>
      </c>
      <c r="E1605" s="35">
        <v>200.0</v>
      </c>
      <c r="F1605" s="10" t="s">
        <v>14</v>
      </c>
      <c r="G1605" s="37">
        <f t="shared" si="5"/>
        <v>2</v>
      </c>
      <c r="H1605" s="32">
        <f t="shared" si="1"/>
        <v>2</v>
      </c>
      <c r="I1605" s="33"/>
      <c r="J1605" s="33"/>
      <c r="K1605" s="33"/>
      <c r="L1605" s="33"/>
      <c r="M1605" s="33"/>
      <c r="N1605" s="33"/>
      <c r="O1605" s="10" t="s">
        <v>254</v>
      </c>
      <c r="P1605" s="33"/>
      <c r="Q1605" s="33"/>
      <c r="R1605" s="33"/>
      <c r="S1605" s="33"/>
      <c r="T1605" s="33"/>
      <c r="U1605" s="33"/>
      <c r="V1605" s="33"/>
      <c r="W1605" s="33"/>
    </row>
    <row r="1606">
      <c r="A1606" s="9">
        <v>44424.0</v>
      </c>
      <c r="B1606" s="10" t="s">
        <v>254</v>
      </c>
      <c r="C1606" s="10" t="s">
        <v>261</v>
      </c>
      <c r="D1606" s="10" t="s">
        <v>280</v>
      </c>
      <c r="E1606" s="35">
        <v>280.0</v>
      </c>
      <c r="F1606" s="10" t="s">
        <v>18</v>
      </c>
      <c r="G1606" s="37">
        <f t="shared" si="5"/>
        <v>2</v>
      </c>
      <c r="H1606" s="32">
        <f t="shared" si="1"/>
        <v>2</v>
      </c>
      <c r="I1606" s="33"/>
      <c r="J1606" s="33"/>
      <c r="K1606" s="33"/>
      <c r="L1606" s="33"/>
      <c r="M1606" s="33"/>
      <c r="N1606" s="33"/>
      <c r="O1606" s="10" t="s">
        <v>254</v>
      </c>
      <c r="P1606" s="33"/>
      <c r="Q1606" s="33"/>
      <c r="R1606" s="33"/>
      <c r="S1606" s="33"/>
      <c r="T1606" s="33"/>
      <c r="U1606" s="33"/>
      <c r="V1606" s="33"/>
      <c r="W1606" s="33"/>
    </row>
    <row r="1607">
      <c r="A1607" s="9">
        <v>44424.0</v>
      </c>
      <c r="B1607" s="10" t="s">
        <v>97</v>
      </c>
      <c r="C1607" s="16">
        <v>1.0E46</v>
      </c>
      <c r="D1607" s="10" t="s">
        <v>304</v>
      </c>
      <c r="E1607" s="35">
        <v>190.0</v>
      </c>
      <c r="F1607" s="10" t="s">
        <v>160</v>
      </c>
      <c r="G1607" s="37">
        <f t="shared" si="5"/>
        <v>2</v>
      </c>
      <c r="H1607" s="32">
        <f t="shared" si="1"/>
        <v>2</v>
      </c>
      <c r="I1607" s="33"/>
      <c r="J1607" s="33"/>
      <c r="K1607" s="33"/>
      <c r="L1607" s="33"/>
      <c r="M1607" s="33"/>
      <c r="N1607" s="33"/>
      <c r="O1607" s="10" t="s">
        <v>97</v>
      </c>
      <c r="P1607" s="33"/>
      <c r="Q1607" s="33"/>
      <c r="R1607" s="33"/>
      <c r="S1607" s="33"/>
      <c r="T1607" s="33"/>
      <c r="U1607" s="33"/>
      <c r="V1607" s="33"/>
      <c r="W1607" s="33"/>
    </row>
    <row r="1608">
      <c r="A1608" s="9">
        <v>44424.0</v>
      </c>
      <c r="B1608" s="10" t="s">
        <v>97</v>
      </c>
      <c r="C1608" s="10" t="s">
        <v>98</v>
      </c>
      <c r="D1608" s="10" t="s">
        <v>278</v>
      </c>
      <c r="E1608" s="35">
        <v>130.0</v>
      </c>
      <c r="F1608" s="10" t="s">
        <v>21</v>
      </c>
      <c r="G1608" s="37">
        <f t="shared" si="5"/>
        <v>2</v>
      </c>
      <c r="H1608" s="32">
        <f t="shared" si="1"/>
        <v>2</v>
      </c>
      <c r="I1608" s="33"/>
      <c r="J1608" s="33"/>
      <c r="K1608" s="33"/>
      <c r="L1608" s="33"/>
      <c r="M1608" s="33"/>
      <c r="N1608" s="33"/>
      <c r="O1608" s="10" t="s">
        <v>97</v>
      </c>
      <c r="P1608" s="33"/>
      <c r="Q1608" s="33"/>
      <c r="R1608" s="33"/>
      <c r="S1608" s="33"/>
      <c r="T1608" s="33"/>
      <c r="U1608" s="33"/>
      <c r="V1608" s="33"/>
      <c r="W1608" s="33"/>
    </row>
    <row r="1609">
      <c r="A1609" s="9">
        <v>44424.0</v>
      </c>
      <c r="B1609" s="10" t="s">
        <v>97</v>
      </c>
      <c r="C1609" s="16">
        <v>4.0E47</v>
      </c>
      <c r="D1609" s="10" t="s">
        <v>304</v>
      </c>
      <c r="E1609" s="35">
        <v>190.0</v>
      </c>
      <c r="F1609" s="10" t="s">
        <v>160</v>
      </c>
      <c r="G1609" s="37">
        <f t="shared" si="5"/>
        <v>2</v>
      </c>
      <c r="H1609" s="32">
        <f t="shared" si="1"/>
        <v>2</v>
      </c>
      <c r="I1609" s="33"/>
      <c r="J1609" s="33"/>
      <c r="K1609" s="33"/>
      <c r="L1609" s="33"/>
      <c r="M1609" s="33"/>
      <c r="N1609" s="33"/>
      <c r="O1609" s="10" t="s">
        <v>97</v>
      </c>
      <c r="P1609" s="33"/>
      <c r="Q1609" s="33"/>
      <c r="R1609" s="33"/>
      <c r="S1609" s="33"/>
      <c r="T1609" s="33"/>
      <c r="U1609" s="33"/>
      <c r="V1609" s="33"/>
      <c r="W1609" s="33"/>
    </row>
    <row r="1610">
      <c r="A1610" s="9">
        <v>44424.0</v>
      </c>
      <c r="B1610" s="10" t="s">
        <v>97</v>
      </c>
      <c r="C1610" s="10" t="s">
        <v>101</v>
      </c>
      <c r="D1610" s="10" t="s">
        <v>277</v>
      </c>
      <c r="E1610" s="35">
        <v>350.0</v>
      </c>
      <c r="F1610" s="10" t="s">
        <v>14</v>
      </c>
      <c r="G1610" s="37">
        <f t="shared" si="5"/>
        <v>2</v>
      </c>
      <c r="H1610" s="32">
        <f t="shared" si="1"/>
        <v>2</v>
      </c>
      <c r="I1610" s="33"/>
      <c r="J1610" s="33"/>
      <c r="K1610" s="33"/>
      <c r="L1610" s="33"/>
      <c r="M1610" s="33"/>
      <c r="N1610" s="33"/>
      <c r="O1610" s="10" t="s">
        <v>97</v>
      </c>
      <c r="P1610" s="33"/>
      <c r="Q1610" s="33"/>
      <c r="R1610" s="33"/>
      <c r="S1610" s="33"/>
      <c r="T1610" s="33"/>
      <c r="U1610" s="33"/>
      <c r="V1610" s="33"/>
      <c r="W1610" s="33"/>
    </row>
    <row r="1611">
      <c r="A1611" s="9">
        <v>44424.0</v>
      </c>
      <c r="B1611" s="10" t="s">
        <v>97</v>
      </c>
      <c r="C1611" s="16">
        <v>9.0E45</v>
      </c>
      <c r="D1611" s="10" t="s">
        <v>278</v>
      </c>
      <c r="E1611" s="35">
        <v>130.0</v>
      </c>
      <c r="F1611" s="10" t="s">
        <v>21</v>
      </c>
      <c r="G1611" s="37">
        <f t="shared" si="5"/>
        <v>2</v>
      </c>
      <c r="H1611" s="32">
        <f t="shared" si="1"/>
        <v>2</v>
      </c>
      <c r="I1611" s="33"/>
      <c r="J1611" s="33"/>
      <c r="K1611" s="33"/>
      <c r="L1611" s="33"/>
      <c r="M1611" s="33"/>
      <c r="N1611" s="33"/>
      <c r="O1611" s="10" t="s">
        <v>97</v>
      </c>
      <c r="P1611" s="33"/>
      <c r="Q1611" s="33"/>
      <c r="R1611" s="33"/>
      <c r="S1611" s="33"/>
      <c r="T1611" s="33"/>
      <c r="U1611" s="33"/>
      <c r="V1611" s="33"/>
      <c r="W1611" s="33"/>
    </row>
    <row r="1612">
      <c r="A1612" s="9">
        <v>44424.0</v>
      </c>
      <c r="B1612" s="10" t="s">
        <v>97</v>
      </c>
      <c r="C1612" s="10" t="s">
        <v>102</v>
      </c>
      <c r="D1612" s="10" t="s">
        <v>286</v>
      </c>
      <c r="E1612" s="35">
        <v>130.0</v>
      </c>
      <c r="F1612" s="10" t="s">
        <v>31</v>
      </c>
      <c r="G1612" s="37">
        <f t="shared" si="5"/>
        <v>2</v>
      </c>
      <c r="H1612" s="32">
        <f t="shared" si="1"/>
        <v>2</v>
      </c>
      <c r="I1612" s="33"/>
      <c r="J1612" s="33"/>
      <c r="K1612" s="33"/>
      <c r="L1612" s="33"/>
      <c r="M1612" s="33"/>
      <c r="N1612" s="33"/>
      <c r="O1612" s="10" t="s">
        <v>97</v>
      </c>
      <c r="P1612" s="33"/>
      <c r="Q1612" s="33"/>
      <c r="R1612" s="33"/>
      <c r="S1612" s="33"/>
      <c r="T1612" s="33"/>
      <c r="U1612" s="33"/>
      <c r="V1612" s="33"/>
      <c r="W1612" s="33"/>
    </row>
    <row r="1613">
      <c r="A1613" s="9">
        <v>44424.0</v>
      </c>
      <c r="B1613" s="10" t="s">
        <v>97</v>
      </c>
      <c r="C1613" s="10">
        <v>8041.0</v>
      </c>
      <c r="D1613" s="10" t="s">
        <v>280</v>
      </c>
      <c r="E1613" s="35">
        <v>280.0</v>
      </c>
      <c r="F1613" s="10" t="s">
        <v>18</v>
      </c>
      <c r="G1613" s="37">
        <f t="shared" si="5"/>
        <v>2</v>
      </c>
      <c r="H1613" s="32">
        <f t="shared" si="1"/>
        <v>2</v>
      </c>
      <c r="I1613" s="33"/>
      <c r="J1613" s="33"/>
      <c r="K1613" s="33"/>
      <c r="L1613" s="33"/>
      <c r="M1613" s="33"/>
      <c r="N1613" s="33"/>
      <c r="O1613" s="10" t="s">
        <v>97</v>
      </c>
      <c r="P1613" s="33"/>
      <c r="Q1613" s="33"/>
      <c r="R1613" s="33"/>
      <c r="S1613" s="33"/>
      <c r="T1613" s="33"/>
      <c r="U1613" s="33"/>
      <c r="V1613" s="33"/>
      <c r="W1613" s="33"/>
    </row>
    <row r="1614">
      <c r="A1614" s="9">
        <v>44424.0</v>
      </c>
      <c r="B1614" s="10" t="s">
        <v>97</v>
      </c>
      <c r="C1614" s="10" t="s">
        <v>103</v>
      </c>
      <c r="D1614" s="10" t="s">
        <v>286</v>
      </c>
      <c r="E1614" s="35">
        <v>130.0</v>
      </c>
      <c r="F1614" s="10" t="s">
        <v>31</v>
      </c>
      <c r="G1614" s="37">
        <f t="shared" si="5"/>
        <v>2</v>
      </c>
      <c r="H1614" s="32">
        <f t="shared" si="1"/>
        <v>2</v>
      </c>
      <c r="I1614" s="33"/>
      <c r="J1614" s="33"/>
      <c r="K1614" s="33"/>
      <c r="L1614" s="33"/>
      <c r="M1614" s="33"/>
      <c r="N1614" s="33"/>
      <c r="O1614" s="10" t="s">
        <v>97</v>
      </c>
      <c r="P1614" s="33"/>
      <c r="Q1614" s="33"/>
      <c r="R1614" s="33"/>
      <c r="S1614" s="33"/>
      <c r="T1614" s="33"/>
      <c r="U1614" s="33"/>
      <c r="V1614" s="33"/>
      <c r="W1614" s="33"/>
    </row>
    <row r="1615">
      <c r="A1615" s="9">
        <v>44424.0</v>
      </c>
      <c r="B1615" s="10" t="s">
        <v>97</v>
      </c>
      <c r="C1615" s="10">
        <v>1641.0</v>
      </c>
      <c r="D1615" s="10" t="s">
        <v>287</v>
      </c>
      <c r="E1615" s="35">
        <v>110.0</v>
      </c>
      <c r="F1615" s="10" t="s">
        <v>31</v>
      </c>
      <c r="G1615" s="37">
        <f t="shared" si="5"/>
        <v>2</v>
      </c>
      <c r="H1615" s="32">
        <f t="shared" si="1"/>
        <v>2</v>
      </c>
      <c r="I1615" s="33"/>
      <c r="J1615" s="33"/>
      <c r="K1615" s="33"/>
      <c r="L1615" s="33"/>
      <c r="M1615" s="33"/>
      <c r="N1615" s="33"/>
      <c r="O1615" s="10" t="s">
        <v>97</v>
      </c>
      <c r="P1615" s="33"/>
      <c r="Q1615" s="33"/>
      <c r="R1615" s="33"/>
      <c r="S1615" s="33"/>
      <c r="T1615" s="33"/>
      <c r="U1615" s="33"/>
      <c r="V1615" s="33"/>
      <c r="W1615" s="33"/>
    </row>
    <row r="1616">
      <c r="A1616" s="9">
        <v>44424.0</v>
      </c>
      <c r="B1616" s="10" t="s">
        <v>97</v>
      </c>
      <c r="C1616" s="10" t="s">
        <v>108</v>
      </c>
      <c r="D1616" s="10" t="s">
        <v>278</v>
      </c>
      <c r="E1616" s="35">
        <v>130.0</v>
      </c>
      <c r="F1616" s="10" t="s">
        <v>21</v>
      </c>
      <c r="G1616" s="37">
        <f t="shared" si="5"/>
        <v>2</v>
      </c>
      <c r="H1616" s="32">
        <f t="shared" si="1"/>
        <v>2</v>
      </c>
      <c r="I1616" s="33"/>
      <c r="J1616" s="33"/>
      <c r="K1616" s="33"/>
      <c r="L1616" s="33"/>
      <c r="M1616" s="33"/>
      <c r="N1616" s="33"/>
      <c r="O1616" s="10" t="s">
        <v>97</v>
      </c>
      <c r="P1616" s="33"/>
      <c r="Q1616" s="33"/>
      <c r="R1616" s="33"/>
      <c r="S1616" s="33"/>
      <c r="T1616" s="33"/>
      <c r="U1616" s="33"/>
      <c r="V1616" s="33"/>
      <c r="W1616" s="33"/>
    </row>
    <row r="1617">
      <c r="A1617" s="9">
        <v>44424.0</v>
      </c>
      <c r="B1617" s="10" t="s">
        <v>97</v>
      </c>
      <c r="C1617" s="10" t="s">
        <v>108</v>
      </c>
      <c r="D1617" s="10" t="s">
        <v>285</v>
      </c>
      <c r="E1617" s="35">
        <v>270.0</v>
      </c>
      <c r="F1617" s="10" t="s">
        <v>18</v>
      </c>
      <c r="G1617" s="37">
        <f t="shared" si="5"/>
        <v>2</v>
      </c>
      <c r="H1617" s="32">
        <f t="shared" si="1"/>
        <v>2</v>
      </c>
      <c r="I1617" s="33"/>
      <c r="J1617" s="33"/>
      <c r="K1617" s="33"/>
      <c r="L1617" s="33"/>
      <c r="M1617" s="33"/>
      <c r="N1617" s="33"/>
      <c r="O1617" s="10" t="s">
        <v>97</v>
      </c>
      <c r="P1617" s="33"/>
      <c r="Q1617" s="33"/>
      <c r="R1617" s="33"/>
      <c r="S1617" s="33"/>
      <c r="T1617" s="33"/>
      <c r="U1617" s="33"/>
      <c r="V1617" s="33"/>
      <c r="W1617" s="33"/>
    </row>
    <row r="1618">
      <c r="A1618" s="9">
        <v>44424.0</v>
      </c>
      <c r="B1618" s="10" t="s">
        <v>97</v>
      </c>
      <c r="C1618" s="10">
        <v>8247.0</v>
      </c>
      <c r="D1618" s="10" t="s">
        <v>287</v>
      </c>
      <c r="E1618" s="35">
        <v>110.0</v>
      </c>
      <c r="F1618" s="10" t="s">
        <v>31</v>
      </c>
      <c r="G1618" s="37">
        <f t="shared" si="5"/>
        <v>2</v>
      </c>
      <c r="H1618" s="32">
        <f t="shared" si="1"/>
        <v>2</v>
      </c>
      <c r="I1618" s="33"/>
      <c r="J1618" s="33"/>
      <c r="K1618" s="33"/>
      <c r="L1618" s="33"/>
      <c r="M1618" s="33"/>
      <c r="N1618" s="33"/>
      <c r="O1618" s="10" t="s">
        <v>97</v>
      </c>
      <c r="P1618" s="33"/>
      <c r="Q1618" s="33"/>
      <c r="R1618" s="33"/>
      <c r="S1618" s="33"/>
      <c r="T1618" s="33"/>
      <c r="U1618" s="33"/>
      <c r="V1618" s="33"/>
      <c r="W1618" s="33"/>
    </row>
    <row r="1619">
      <c r="A1619" s="9">
        <v>44424.0</v>
      </c>
      <c r="B1619" s="10" t="s">
        <v>97</v>
      </c>
      <c r="C1619" s="10" t="s">
        <v>109</v>
      </c>
      <c r="D1619" s="10" t="s">
        <v>280</v>
      </c>
      <c r="E1619" s="35">
        <v>280.0</v>
      </c>
      <c r="F1619" s="10" t="s">
        <v>18</v>
      </c>
      <c r="G1619" s="37">
        <f t="shared" si="5"/>
        <v>2</v>
      </c>
      <c r="H1619" s="32">
        <f t="shared" si="1"/>
        <v>2</v>
      </c>
      <c r="I1619" s="33"/>
      <c r="J1619" s="33"/>
      <c r="K1619" s="33"/>
      <c r="L1619" s="33"/>
      <c r="M1619" s="33"/>
      <c r="N1619" s="33"/>
      <c r="O1619" s="10" t="s">
        <v>97</v>
      </c>
      <c r="P1619" s="33"/>
      <c r="Q1619" s="33"/>
      <c r="R1619" s="33"/>
      <c r="S1619" s="33"/>
      <c r="T1619" s="33"/>
      <c r="U1619" s="33"/>
      <c r="V1619" s="33"/>
      <c r="W1619" s="33"/>
    </row>
    <row r="1620">
      <c r="A1620" s="9">
        <v>44424.0</v>
      </c>
      <c r="B1620" s="10" t="s">
        <v>97</v>
      </c>
      <c r="C1620" s="10" t="s">
        <v>391</v>
      </c>
      <c r="D1620" s="10" t="s">
        <v>285</v>
      </c>
      <c r="E1620" s="35">
        <v>270.0</v>
      </c>
      <c r="F1620" s="10" t="s">
        <v>18</v>
      </c>
      <c r="G1620" s="37">
        <f t="shared" si="5"/>
        <v>2</v>
      </c>
      <c r="H1620" s="32">
        <f t="shared" si="1"/>
        <v>2</v>
      </c>
      <c r="I1620" s="33"/>
      <c r="J1620" s="33"/>
      <c r="K1620" s="33"/>
      <c r="L1620" s="33"/>
      <c r="M1620" s="33"/>
      <c r="N1620" s="33"/>
      <c r="O1620" s="10" t="s">
        <v>97</v>
      </c>
      <c r="P1620" s="33"/>
      <c r="Q1620" s="33"/>
      <c r="R1620" s="33"/>
      <c r="S1620" s="33"/>
      <c r="T1620" s="33"/>
      <c r="U1620" s="33"/>
      <c r="V1620" s="33"/>
      <c r="W1620" s="33"/>
    </row>
    <row r="1621">
      <c r="A1621" s="9">
        <v>44424.0</v>
      </c>
      <c r="B1621" s="10" t="s">
        <v>97</v>
      </c>
      <c r="C1621" s="10" t="s">
        <v>111</v>
      </c>
      <c r="D1621" s="10" t="s">
        <v>288</v>
      </c>
      <c r="E1621" s="35">
        <v>280.0</v>
      </c>
      <c r="F1621" s="10" t="s">
        <v>14</v>
      </c>
      <c r="G1621" s="37">
        <f t="shared" si="5"/>
        <v>2</v>
      </c>
      <c r="H1621" s="32">
        <f t="shared" si="1"/>
        <v>2</v>
      </c>
      <c r="I1621" s="33"/>
      <c r="J1621" s="33"/>
      <c r="K1621" s="33"/>
      <c r="L1621" s="33"/>
      <c r="M1621" s="33"/>
      <c r="N1621" s="33"/>
      <c r="O1621" s="10" t="s">
        <v>97</v>
      </c>
      <c r="P1621" s="33"/>
      <c r="Q1621" s="33"/>
      <c r="R1621" s="33"/>
      <c r="S1621" s="33"/>
      <c r="T1621" s="33"/>
      <c r="U1621" s="33"/>
      <c r="V1621" s="33"/>
      <c r="W1621" s="33"/>
    </row>
    <row r="1622">
      <c r="A1622" s="9">
        <v>44424.0</v>
      </c>
      <c r="B1622" s="10" t="s">
        <v>97</v>
      </c>
      <c r="C1622" s="10" t="s">
        <v>208</v>
      </c>
      <c r="D1622" s="10" t="s">
        <v>278</v>
      </c>
      <c r="E1622" s="35">
        <v>130.0</v>
      </c>
      <c r="F1622" s="10" t="s">
        <v>21</v>
      </c>
      <c r="G1622" s="37">
        <f t="shared" si="5"/>
        <v>2</v>
      </c>
      <c r="H1622" s="32">
        <f t="shared" si="1"/>
        <v>2</v>
      </c>
      <c r="I1622" s="33"/>
      <c r="J1622" s="33"/>
      <c r="K1622" s="33"/>
      <c r="L1622" s="33"/>
      <c r="M1622" s="33"/>
      <c r="N1622" s="33"/>
      <c r="O1622" s="10" t="s">
        <v>97</v>
      </c>
      <c r="P1622" s="33"/>
      <c r="Q1622" s="33"/>
      <c r="R1622" s="33"/>
      <c r="S1622" s="33"/>
      <c r="T1622" s="33"/>
      <c r="U1622" s="33"/>
      <c r="V1622" s="33"/>
      <c r="W1622" s="33"/>
    </row>
    <row r="1623">
      <c r="A1623" s="9">
        <v>44424.0</v>
      </c>
      <c r="B1623" s="10" t="s">
        <v>97</v>
      </c>
      <c r="C1623" s="10" t="s">
        <v>173</v>
      </c>
      <c r="D1623" s="10" t="s">
        <v>282</v>
      </c>
      <c r="E1623" s="35">
        <v>200.0</v>
      </c>
      <c r="F1623" s="10" t="s">
        <v>14</v>
      </c>
      <c r="G1623" s="37">
        <f t="shared" si="5"/>
        <v>2</v>
      </c>
      <c r="H1623" s="32">
        <f t="shared" si="1"/>
        <v>2</v>
      </c>
      <c r="I1623" s="33"/>
      <c r="J1623" s="33"/>
      <c r="K1623" s="33"/>
      <c r="L1623" s="33"/>
      <c r="M1623" s="33"/>
      <c r="N1623" s="33"/>
      <c r="O1623" s="10" t="s">
        <v>97</v>
      </c>
      <c r="P1623" s="33"/>
      <c r="Q1623" s="33"/>
      <c r="R1623" s="33"/>
      <c r="S1623" s="33"/>
      <c r="T1623" s="33"/>
      <c r="U1623" s="33"/>
      <c r="V1623" s="33"/>
      <c r="W1623" s="33"/>
    </row>
    <row r="1624">
      <c r="A1624" s="9">
        <v>44424.0</v>
      </c>
      <c r="B1624" s="10" t="s">
        <v>97</v>
      </c>
      <c r="C1624" s="10" t="s">
        <v>210</v>
      </c>
      <c r="D1624" s="10" t="s">
        <v>286</v>
      </c>
      <c r="E1624" s="35">
        <v>130.0</v>
      </c>
      <c r="F1624" s="10" t="s">
        <v>31</v>
      </c>
      <c r="G1624" s="37">
        <f t="shared" si="5"/>
        <v>2</v>
      </c>
      <c r="H1624" s="32">
        <f t="shared" si="1"/>
        <v>2</v>
      </c>
      <c r="I1624" s="33"/>
      <c r="J1624" s="33"/>
      <c r="K1624" s="33"/>
      <c r="L1624" s="33"/>
      <c r="M1624" s="33"/>
      <c r="N1624" s="33"/>
      <c r="O1624" s="10" t="s">
        <v>97</v>
      </c>
      <c r="P1624" s="33"/>
      <c r="Q1624" s="33"/>
      <c r="R1624" s="33"/>
      <c r="S1624" s="33"/>
      <c r="T1624" s="33"/>
      <c r="U1624" s="33"/>
      <c r="V1624" s="33"/>
      <c r="W1624" s="33"/>
    </row>
    <row r="1625">
      <c r="A1625" s="9">
        <v>44424.0</v>
      </c>
      <c r="B1625" s="10" t="s">
        <v>97</v>
      </c>
      <c r="C1625" s="10" t="s">
        <v>335</v>
      </c>
      <c r="D1625" s="10" t="s">
        <v>285</v>
      </c>
      <c r="E1625" s="35">
        <v>270.0</v>
      </c>
      <c r="F1625" s="10" t="s">
        <v>18</v>
      </c>
      <c r="G1625" s="37">
        <f t="shared" si="5"/>
        <v>2</v>
      </c>
      <c r="H1625" s="32">
        <f t="shared" si="1"/>
        <v>2</v>
      </c>
      <c r="I1625" s="33"/>
      <c r="J1625" s="33"/>
      <c r="K1625" s="33"/>
      <c r="L1625" s="33"/>
      <c r="M1625" s="33"/>
      <c r="N1625" s="33"/>
      <c r="O1625" s="10" t="s">
        <v>97</v>
      </c>
      <c r="P1625" s="33"/>
      <c r="Q1625" s="33"/>
      <c r="R1625" s="33"/>
      <c r="S1625" s="33"/>
      <c r="T1625" s="33"/>
      <c r="U1625" s="33"/>
      <c r="V1625" s="33"/>
      <c r="W1625" s="33"/>
    </row>
    <row r="1626">
      <c r="A1626" s="9">
        <v>44424.0</v>
      </c>
      <c r="B1626" s="10" t="s">
        <v>114</v>
      </c>
      <c r="C1626" s="10">
        <v>5043.0</v>
      </c>
      <c r="D1626" s="10" t="s">
        <v>277</v>
      </c>
      <c r="E1626" s="35">
        <v>350.0</v>
      </c>
      <c r="F1626" s="10" t="s">
        <v>14</v>
      </c>
      <c r="G1626" s="37">
        <f t="shared" si="5"/>
        <v>2</v>
      </c>
      <c r="H1626" s="32">
        <f t="shared" si="1"/>
        <v>2</v>
      </c>
      <c r="I1626" s="33"/>
      <c r="J1626" s="33"/>
      <c r="K1626" s="33"/>
      <c r="L1626" s="33"/>
      <c r="M1626" s="33"/>
      <c r="N1626" s="33"/>
      <c r="O1626" s="10" t="s">
        <v>114</v>
      </c>
      <c r="P1626" s="33"/>
      <c r="Q1626" s="33"/>
      <c r="R1626" s="33"/>
      <c r="S1626" s="33"/>
      <c r="T1626" s="33"/>
      <c r="U1626" s="33"/>
      <c r="V1626" s="33"/>
      <c r="W1626" s="33"/>
    </row>
    <row r="1627">
      <c r="A1627" s="9">
        <v>44424.0</v>
      </c>
      <c r="B1627" s="10" t="s">
        <v>114</v>
      </c>
      <c r="C1627" s="10">
        <v>5043.0</v>
      </c>
      <c r="D1627" s="10" t="s">
        <v>279</v>
      </c>
      <c r="E1627" s="35">
        <v>170.0</v>
      </c>
      <c r="F1627" s="10" t="s">
        <v>12</v>
      </c>
      <c r="G1627" s="37">
        <f t="shared" si="5"/>
        <v>2</v>
      </c>
      <c r="H1627" s="32">
        <f t="shared" si="1"/>
        <v>2</v>
      </c>
      <c r="I1627" s="33"/>
      <c r="J1627" s="33"/>
      <c r="K1627" s="33"/>
      <c r="L1627" s="33"/>
      <c r="M1627" s="33"/>
      <c r="N1627" s="33"/>
      <c r="O1627" s="10" t="s">
        <v>114</v>
      </c>
      <c r="P1627" s="33"/>
      <c r="Q1627" s="33"/>
      <c r="R1627" s="33"/>
      <c r="S1627" s="33"/>
      <c r="T1627" s="33"/>
      <c r="U1627" s="33"/>
      <c r="V1627" s="33"/>
      <c r="W1627" s="33"/>
    </row>
    <row r="1628">
      <c r="A1628" s="9">
        <v>44424.0</v>
      </c>
      <c r="B1628" s="10" t="s">
        <v>114</v>
      </c>
      <c r="C1628" s="10">
        <v>5043.0</v>
      </c>
      <c r="D1628" s="10" t="s">
        <v>287</v>
      </c>
      <c r="E1628" s="35">
        <v>110.0</v>
      </c>
      <c r="F1628" s="10" t="s">
        <v>31</v>
      </c>
      <c r="G1628" s="37">
        <f t="shared" si="5"/>
        <v>2</v>
      </c>
      <c r="H1628" s="32">
        <f t="shared" si="1"/>
        <v>2</v>
      </c>
      <c r="I1628" s="33"/>
      <c r="J1628" s="33"/>
      <c r="K1628" s="33"/>
      <c r="L1628" s="33"/>
      <c r="M1628" s="33"/>
      <c r="N1628" s="33"/>
      <c r="O1628" s="10" t="s">
        <v>114</v>
      </c>
      <c r="P1628" s="33"/>
      <c r="Q1628" s="33"/>
      <c r="R1628" s="33"/>
      <c r="S1628" s="33"/>
      <c r="T1628" s="33"/>
      <c r="U1628" s="33"/>
      <c r="V1628" s="33"/>
      <c r="W1628" s="33"/>
    </row>
    <row r="1629">
      <c r="A1629" s="9">
        <v>44424.0</v>
      </c>
      <c r="B1629" s="10" t="s">
        <v>115</v>
      </c>
      <c r="C1629" s="10" t="s">
        <v>174</v>
      </c>
      <c r="D1629" s="10" t="s">
        <v>286</v>
      </c>
      <c r="E1629" s="35">
        <v>130.0</v>
      </c>
      <c r="F1629" s="10" t="s">
        <v>31</v>
      </c>
      <c r="G1629" s="37">
        <f t="shared" si="5"/>
        <v>2</v>
      </c>
      <c r="H1629" s="32">
        <f t="shared" si="1"/>
        <v>2</v>
      </c>
      <c r="I1629" s="33"/>
      <c r="J1629" s="33"/>
      <c r="K1629" s="33"/>
      <c r="L1629" s="33"/>
      <c r="M1629" s="33"/>
      <c r="N1629" s="33"/>
      <c r="O1629" s="10" t="s">
        <v>115</v>
      </c>
      <c r="P1629" s="33"/>
      <c r="Q1629" s="33"/>
      <c r="R1629" s="33"/>
      <c r="S1629" s="33"/>
      <c r="T1629" s="33"/>
      <c r="U1629" s="33"/>
      <c r="V1629" s="33"/>
      <c r="W1629" s="33"/>
    </row>
    <row r="1630">
      <c r="A1630" s="9">
        <v>44424.0</v>
      </c>
      <c r="B1630" s="10" t="s">
        <v>115</v>
      </c>
      <c r="C1630" s="10">
        <v>9645.0</v>
      </c>
      <c r="D1630" s="10" t="s">
        <v>278</v>
      </c>
      <c r="E1630" s="35">
        <v>130.0</v>
      </c>
      <c r="F1630" s="10" t="s">
        <v>21</v>
      </c>
      <c r="G1630" s="37">
        <f t="shared" si="5"/>
        <v>2</v>
      </c>
      <c r="H1630" s="32">
        <f t="shared" si="1"/>
        <v>2</v>
      </c>
      <c r="I1630" s="33"/>
      <c r="J1630" s="33"/>
      <c r="K1630" s="33"/>
      <c r="L1630" s="33"/>
      <c r="M1630" s="33"/>
      <c r="N1630" s="33"/>
      <c r="O1630" s="10" t="s">
        <v>115</v>
      </c>
      <c r="P1630" s="33"/>
      <c r="Q1630" s="33"/>
      <c r="R1630" s="33"/>
      <c r="S1630" s="33"/>
      <c r="T1630" s="33"/>
      <c r="U1630" s="33"/>
      <c r="V1630" s="33"/>
      <c r="W1630" s="33"/>
    </row>
    <row r="1631">
      <c r="A1631" s="9">
        <v>44424.0</v>
      </c>
      <c r="B1631" s="10" t="s">
        <v>115</v>
      </c>
      <c r="C1631" s="10" t="s">
        <v>118</v>
      </c>
      <c r="D1631" s="10" t="s">
        <v>278</v>
      </c>
      <c r="E1631" s="35">
        <v>130.0</v>
      </c>
      <c r="F1631" s="10" t="s">
        <v>21</v>
      </c>
      <c r="G1631" s="37">
        <f t="shared" si="5"/>
        <v>2</v>
      </c>
      <c r="H1631" s="32">
        <f t="shared" si="1"/>
        <v>2</v>
      </c>
      <c r="I1631" s="33"/>
      <c r="J1631" s="33"/>
      <c r="K1631" s="33"/>
      <c r="L1631" s="33"/>
      <c r="M1631" s="33"/>
      <c r="N1631" s="33"/>
      <c r="O1631" s="10" t="s">
        <v>115</v>
      </c>
      <c r="P1631" s="33"/>
      <c r="Q1631" s="33"/>
      <c r="R1631" s="33"/>
      <c r="S1631" s="33"/>
      <c r="T1631" s="33"/>
      <c r="U1631" s="33"/>
      <c r="V1631" s="33"/>
      <c r="W1631" s="33"/>
    </row>
    <row r="1632">
      <c r="A1632" s="9">
        <v>44424.0</v>
      </c>
      <c r="B1632" s="10" t="s">
        <v>115</v>
      </c>
      <c r="C1632" s="10" t="s">
        <v>120</v>
      </c>
      <c r="D1632" s="10" t="s">
        <v>284</v>
      </c>
      <c r="E1632" s="35">
        <v>140.0</v>
      </c>
      <c r="F1632" s="10" t="s">
        <v>12</v>
      </c>
      <c r="G1632" s="37">
        <f t="shared" si="5"/>
        <v>2</v>
      </c>
      <c r="H1632" s="32">
        <f t="shared" si="1"/>
        <v>2</v>
      </c>
      <c r="I1632" s="33"/>
      <c r="J1632" s="33"/>
      <c r="K1632" s="33"/>
      <c r="L1632" s="33"/>
      <c r="M1632" s="33"/>
      <c r="N1632" s="33"/>
      <c r="O1632" s="10" t="s">
        <v>115</v>
      </c>
      <c r="P1632" s="33"/>
      <c r="Q1632" s="33"/>
      <c r="R1632" s="33"/>
      <c r="S1632" s="33"/>
      <c r="T1632" s="33"/>
      <c r="U1632" s="33"/>
      <c r="V1632" s="33"/>
      <c r="W1632" s="33"/>
    </row>
    <row r="1633">
      <c r="A1633" s="9">
        <v>44424.0</v>
      </c>
      <c r="B1633" s="10" t="s">
        <v>122</v>
      </c>
      <c r="C1633" s="10" t="s">
        <v>241</v>
      </c>
      <c r="D1633" s="10" t="s">
        <v>285</v>
      </c>
      <c r="E1633" s="35">
        <v>270.0</v>
      </c>
      <c r="F1633" s="10" t="s">
        <v>18</v>
      </c>
      <c r="G1633" s="37">
        <f t="shared" si="5"/>
        <v>2</v>
      </c>
      <c r="H1633" s="32">
        <f t="shared" si="1"/>
        <v>2</v>
      </c>
      <c r="I1633" s="33"/>
      <c r="J1633" s="33"/>
      <c r="K1633" s="33"/>
      <c r="L1633" s="33"/>
      <c r="M1633" s="33"/>
      <c r="N1633" s="33"/>
      <c r="O1633" s="10" t="s">
        <v>122</v>
      </c>
      <c r="P1633" s="33"/>
      <c r="Q1633" s="33"/>
      <c r="R1633" s="33"/>
      <c r="S1633" s="33"/>
      <c r="T1633" s="33"/>
      <c r="U1633" s="33"/>
      <c r="V1633" s="33"/>
      <c r="W1633" s="33"/>
    </row>
    <row r="1634">
      <c r="A1634" s="9">
        <v>44424.0</v>
      </c>
      <c r="B1634" s="10" t="s">
        <v>122</v>
      </c>
      <c r="C1634" s="10" t="s">
        <v>123</v>
      </c>
      <c r="D1634" s="10" t="s">
        <v>279</v>
      </c>
      <c r="E1634" s="35">
        <v>170.0</v>
      </c>
      <c r="F1634" s="10" t="s">
        <v>12</v>
      </c>
      <c r="G1634" s="37">
        <f t="shared" si="5"/>
        <v>2</v>
      </c>
      <c r="H1634" s="32">
        <f t="shared" si="1"/>
        <v>2</v>
      </c>
      <c r="I1634" s="33"/>
      <c r="J1634" s="33"/>
      <c r="K1634" s="33"/>
      <c r="L1634" s="33"/>
      <c r="M1634" s="33"/>
      <c r="N1634" s="33"/>
      <c r="O1634" s="10" t="s">
        <v>122</v>
      </c>
      <c r="P1634" s="33"/>
      <c r="Q1634" s="33"/>
      <c r="R1634" s="33"/>
      <c r="S1634" s="33"/>
      <c r="T1634" s="33"/>
      <c r="U1634" s="33"/>
      <c r="V1634" s="33"/>
      <c r="W1634" s="33"/>
    </row>
    <row r="1635">
      <c r="A1635" s="9">
        <v>44424.0</v>
      </c>
      <c r="B1635" s="10" t="s">
        <v>122</v>
      </c>
      <c r="C1635" s="10" t="s">
        <v>124</v>
      </c>
      <c r="D1635" s="10" t="s">
        <v>284</v>
      </c>
      <c r="E1635" s="35">
        <v>140.0</v>
      </c>
      <c r="F1635" s="10" t="s">
        <v>12</v>
      </c>
      <c r="G1635" s="37">
        <f t="shared" si="5"/>
        <v>2</v>
      </c>
      <c r="H1635" s="32">
        <f t="shared" si="1"/>
        <v>2</v>
      </c>
      <c r="I1635" s="33"/>
      <c r="J1635" s="33"/>
      <c r="K1635" s="33"/>
      <c r="L1635" s="33"/>
      <c r="M1635" s="33"/>
      <c r="N1635" s="33"/>
      <c r="O1635" s="10" t="s">
        <v>122</v>
      </c>
      <c r="P1635" s="33"/>
      <c r="Q1635" s="33"/>
      <c r="R1635" s="33"/>
      <c r="S1635" s="33"/>
      <c r="T1635" s="33"/>
      <c r="U1635" s="33"/>
      <c r="V1635" s="33"/>
      <c r="W1635" s="33"/>
    </row>
    <row r="1636">
      <c r="A1636" s="9">
        <v>44424.0</v>
      </c>
      <c r="B1636" s="10" t="s">
        <v>122</v>
      </c>
      <c r="C1636" s="16">
        <v>9.0E49</v>
      </c>
      <c r="D1636" s="10" t="s">
        <v>278</v>
      </c>
      <c r="E1636" s="35">
        <v>130.0</v>
      </c>
      <c r="F1636" s="10" t="s">
        <v>21</v>
      </c>
      <c r="G1636" s="37">
        <f t="shared" si="5"/>
        <v>2</v>
      </c>
      <c r="H1636" s="32">
        <f t="shared" si="1"/>
        <v>2</v>
      </c>
      <c r="I1636" s="33"/>
      <c r="J1636" s="33"/>
      <c r="K1636" s="33"/>
      <c r="L1636" s="33"/>
      <c r="M1636" s="33"/>
      <c r="N1636" s="33"/>
      <c r="O1636" s="10" t="s">
        <v>122</v>
      </c>
      <c r="P1636" s="33"/>
      <c r="Q1636" s="33"/>
      <c r="R1636" s="33"/>
      <c r="S1636" s="33"/>
      <c r="T1636" s="33"/>
      <c r="U1636" s="33"/>
      <c r="V1636" s="33"/>
      <c r="W1636" s="33"/>
    </row>
    <row r="1637">
      <c r="A1637" s="9">
        <v>44424.0</v>
      </c>
      <c r="B1637" s="10" t="s">
        <v>122</v>
      </c>
      <c r="C1637" s="10" t="s">
        <v>179</v>
      </c>
      <c r="D1637" s="10" t="s">
        <v>278</v>
      </c>
      <c r="E1637" s="35">
        <v>130.0</v>
      </c>
      <c r="F1637" s="10" t="s">
        <v>21</v>
      </c>
      <c r="G1637" s="37">
        <f t="shared" si="5"/>
        <v>2</v>
      </c>
      <c r="H1637" s="32">
        <f t="shared" si="1"/>
        <v>2</v>
      </c>
      <c r="I1637" s="33"/>
      <c r="J1637" s="33"/>
      <c r="K1637" s="33"/>
      <c r="L1637" s="33"/>
      <c r="M1637" s="33"/>
      <c r="N1637" s="33"/>
      <c r="O1637" s="10" t="s">
        <v>122</v>
      </c>
      <c r="P1637" s="33"/>
      <c r="Q1637" s="33"/>
      <c r="R1637" s="33"/>
      <c r="S1637" s="33"/>
      <c r="T1637" s="33"/>
      <c r="U1637" s="33"/>
      <c r="V1637" s="33"/>
      <c r="W1637" s="33"/>
    </row>
    <row r="1638">
      <c r="A1638" s="9">
        <v>44424.0</v>
      </c>
      <c r="B1638" s="10" t="s">
        <v>122</v>
      </c>
      <c r="C1638" s="10" t="s">
        <v>125</v>
      </c>
      <c r="D1638" s="10" t="s">
        <v>288</v>
      </c>
      <c r="E1638" s="35">
        <v>280.0</v>
      </c>
      <c r="F1638" s="10" t="s">
        <v>14</v>
      </c>
      <c r="G1638" s="37">
        <f t="shared" si="5"/>
        <v>2</v>
      </c>
      <c r="H1638" s="32">
        <f t="shared" si="1"/>
        <v>2</v>
      </c>
      <c r="I1638" s="33"/>
      <c r="J1638" s="33"/>
      <c r="K1638" s="33"/>
      <c r="L1638" s="33"/>
      <c r="M1638" s="33"/>
      <c r="N1638" s="33"/>
      <c r="O1638" s="10" t="s">
        <v>122</v>
      </c>
      <c r="P1638" s="33"/>
      <c r="Q1638" s="33"/>
      <c r="R1638" s="33"/>
      <c r="S1638" s="33"/>
      <c r="T1638" s="33"/>
      <c r="U1638" s="33"/>
      <c r="V1638" s="33"/>
      <c r="W1638" s="33"/>
    </row>
    <row r="1639">
      <c r="A1639" s="9">
        <v>44424.0</v>
      </c>
      <c r="B1639" s="10" t="s">
        <v>15</v>
      </c>
      <c r="C1639" s="10" t="s">
        <v>130</v>
      </c>
      <c r="D1639" s="10" t="s">
        <v>279</v>
      </c>
      <c r="E1639" s="35">
        <v>170.0</v>
      </c>
      <c r="F1639" s="10" t="s">
        <v>12</v>
      </c>
      <c r="G1639" s="37">
        <f t="shared" si="5"/>
        <v>2</v>
      </c>
      <c r="H1639" s="32">
        <f t="shared" si="1"/>
        <v>2</v>
      </c>
      <c r="I1639" s="33"/>
      <c r="J1639" s="33"/>
      <c r="K1639" s="33"/>
      <c r="L1639" s="33"/>
      <c r="M1639" s="33"/>
      <c r="N1639" s="33"/>
      <c r="O1639" s="10" t="s">
        <v>15</v>
      </c>
      <c r="P1639" s="33"/>
      <c r="Q1639" s="33"/>
      <c r="R1639" s="33"/>
      <c r="S1639" s="33"/>
      <c r="T1639" s="33"/>
      <c r="U1639" s="33"/>
      <c r="V1639" s="33"/>
      <c r="W1639" s="33"/>
    </row>
    <row r="1640">
      <c r="A1640" s="9">
        <v>44424.0</v>
      </c>
      <c r="B1640" s="10" t="s">
        <v>15</v>
      </c>
      <c r="C1640" s="10" t="s">
        <v>130</v>
      </c>
      <c r="D1640" s="10" t="s">
        <v>285</v>
      </c>
      <c r="E1640" s="35">
        <v>270.0</v>
      </c>
      <c r="F1640" s="10" t="s">
        <v>18</v>
      </c>
      <c r="G1640" s="37">
        <f t="shared" si="5"/>
        <v>2</v>
      </c>
      <c r="H1640" s="32">
        <f t="shared" si="1"/>
        <v>2</v>
      </c>
      <c r="I1640" s="33"/>
      <c r="J1640" s="33"/>
      <c r="K1640" s="33"/>
      <c r="L1640" s="33"/>
      <c r="M1640" s="33"/>
      <c r="N1640" s="33"/>
      <c r="O1640" s="10" t="s">
        <v>15</v>
      </c>
      <c r="P1640" s="33"/>
      <c r="Q1640" s="33"/>
      <c r="R1640" s="33"/>
      <c r="S1640" s="33"/>
      <c r="T1640" s="33"/>
      <c r="U1640" s="33"/>
      <c r="V1640" s="33"/>
      <c r="W1640" s="33"/>
    </row>
    <row r="1641">
      <c r="A1641" s="9">
        <v>44424.0</v>
      </c>
      <c r="B1641" s="10" t="s">
        <v>15</v>
      </c>
      <c r="C1641" s="10" t="s">
        <v>132</v>
      </c>
      <c r="D1641" s="10" t="s">
        <v>292</v>
      </c>
      <c r="E1641" s="35">
        <v>60.0</v>
      </c>
      <c r="F1641" s="10" t="s">
        <v>31</v>
      </c>
      <c r="G1641" s="37">
        <f t="shared" si="5"/>
        <v>2</v>
      </c>
      <c r="H1641" s="32">
        <f t="shared" si="1"/>
        <v>2</v>
      </c>
      <c r="I1641" s="33"/>
      <c r="J1641" s="33"/>
      <c r="K1641" s="33"/>
      <c r="L1641" s="33"/>
      <c r="M1641" s="33"/>
      <c r="N1641" s="33"/>
      <c r="O1641" s="10" t="s">
        <v>15</v>
      </c>
      <c r="P1641" s="33"/>
      <c r="Q1641" s="33"/>
      <c r="R1641" s="33"/>
      <c r="S1641" s="33"/>
      <c r="T1641" s="33"/>
      <c r="U1641" s="33"/>
      <c r="V1641" s="33"/>
      <c r="W1641" s="33"/>
    </row>
    <row r="1642">
      <c r="A1642" s="9">
        <v>44424.0</v>
      </c>
      <c r="B1642" s="10" t="s">
        <v>15</v>
      </c>
      <c r="C1642" s="16">
        <v>5.0E49</v>
      </c>
      <c r="D1642" s="10" t="s">
        <v>287</v>
      </c>
      <c r="E1642" s="35">
        <v>110.0</v>
      </c>
      <c r="F1642" s="10" t="s">
        <v>31</v>
      </c>
      <c r="G1642" s="37">
        <f t="shared" si="5"/>
        <v>2</v>
      </c>
      <c r="H1642" s="32">
        <f t="shared" si="1"/>
        <v>2</v>
      </c>
      <c r="I1642" s="33"/>
      <c r="J1642" s="33"/>
      <c r="K1642" s="33"/>
      <c r="L1642" s="33"/>
      <c r="M1642" s="33"/>
      <c r="N1642" s="33"/>
      <c r="O1642" s="10" t="s">
        <v>15</v>
      </c>
      <c r="P1642" s="33"/>
      <c r="Q1642" s="33"/>
      <c r="R1642" s="33"/>
      <c r="S1642" s="33"/>
      <c r="T1642" s="33"/>
      <c r="U1642" s="33"/>
      <c r="V1642" s="33"/>
      <c r="W1642" s="33"/>
    </row>
    <row r="1643">
      <c r="A1643" s="9">
        <v>44424.0</v>
      </c>
      <c r="B1643" s="10" t="s">
        <v>15</v>
      </c>
      <c r="C1643" s="16">
        <v>5.0E49</v>
      </c>
      <c r="D1643" s="10" t="s">
        <v>288</v>
      </c>
      <c r="E1643" s="35">
        <v>280.0</v>
      </c>
      <c r="F1643" s="10" t="s">
        <v>14</v>
      </c>
      <c r="G1643" s="37">
        <f t="shared" si="5"/>
        <v>2</v>
      </c>
      <c r="H1643" s="32">
        <f t="shared" si="1"/>
        <v>2</v>
      </c>
      <c r="I1643" s="33"/>
      <c r="J1643" s="33"/>
      <c r="K1643" s="33"/>
      <c r="L1643" s="33"/>
      <c r="M1643" s="33"/>
      <c r="N1643" s="33"/>
      <c r="O1643" s="10" t="s">
        <v>15</v>
      </c>
      <c r="P1643" s="33"/>
      <c r="Q1643" s="33"/>
      <c r="R1643" s="33"/>
      <c r="S1643" s="33"/>
      <c r="T1643" s="33"/>
      <c r="U1643" s="33"/>
      <c r="V1643" s="33"/>
      <c r="W1643" s="33"/>
    </row>
    <row r="1644">
      <c r="A1644" s="9">
        <v>44424.0</v>
      </c>
      <c r="B1644" s="10" t="s">
        <v>15</v>
      </c>
      <c r="C1644" s="10" t="s">
        <v>134</v>
      </c>
      <c r="D1644" s="10" t="s">
        <v>288</v>
      </c>
      <c r="E1644" s="35">
        <v>280.0</v>
      </c>
      <c r="F1644" s="10" t="s">
        <v>14</v>
      </c>
      <c r="G1644" s="37">
        <f t="shared" si="5"/>
        <v>2</v>
      </c>
      <c r="H1644" s="32">
        <f t="shared" si="1"/>
        <v>2</v>
      </c>
      <c r="I1644" s="33"/>
      <c r="J1644" s="33"/>
      <c r="K1644" s="33"/>
      <c r="L1644" s="33"/>
      <c r="M1644" s="33"/>
      <c r="N1644" s="33"/>
      <c r="O1644" s="10" t="s">
        <v>15</v>
      </c>
      <c r="P1644" s="33"/>
      <c r="Q1644" s="33"/>
      <c r="R1644" s="33"/>
      <c r="S1644" s="33"/>
      <c r="T1644" s="33"/>
      <c r="U1644" s="33"/>
      <c r="V1644" s="33"/>
      <c r="W1644" s="33"/>
    </row>
    <row r="1645">
      <c r="A1645" s="9">
        <v>44424.0</v>
      </c>
      <c r="B1645" s="10" t="s">
        <v>15</v>
      </c>
      <c r="C1645" s="10" t="s">
        <v>219</v>
      </c>
      <c r="D1645" s="10" t="s">
        <v>278</v>
      </c>
      <c r="E1645" s="35">
        <v>130.0</v>
      </c>
      <c r="F1645" s="10" t="s">
        <v>21</v>
      </c>
      <c r="G1645" s="37">
        <f t="shared" si="5"/>
        <v>2</v>
      </c>
      <c r="H1645" s="32">
        <f t="shared" si="1"/>
        <v>2</v>
      </c>
      <c r="I1645" s="33"/>
      <c r="J1645" s="33"/>
      <c r="K1645" s="33"/>
      <c r="L1645" s="33"/>
      <c r="M1645" s="33"/>
      <c r="N1645" s="33"/>
      <c r="O1645" s="10" t="s">
        <v>15</v>
      </c>
      <c r="P1645" s="33"/>
      <c r="Q1645" s="33"/>
      <c r="R1645" s="33"/>
      <c r="S1645" s="33"/>
      <c r="T1645" s="33"/>
      <c r="U1645" s="33"/>
      <c r="V1645" s="33"/>
      <c r="W1645" s="33"/>
    </row>
    <row r="1646">
      <c r="A1646" s="9">
        <v>44424.0</v>
      </c>
      <c r="B1646" s="10" t="s">
        <v>15</v>
      </c>
      <c r="C1646" s="10">
        <v>4645.0</v>
      </c>
      <c r="D1646" s="10" t="s">
        <v>282</v>
      </c>
      <c r="E1646" s="35">
        <v>200.0</v>
      </c>
      <c r="F1646" s="10" t="s">
        <v>14</v>
      </c>
      <c r="G1646" s="37">
        <f t="shared" si="5"/>
        <v>2</v>
      </c>
      <c r="H1646" s="32">
        <f t="shared" si="1"/>
        <v>2</v>
      </c>
      <c r="I1646" s="33"/>
      <c r="J1646" s="33"/>
      <c r="K1646" s="33"/>
      <c r="L1646" s="33"/>
      <c r="M1646" s="33"/>
      <c r="N1646" s="33"/>
      <c r="O1646" s="10" t="s">
        <v>15</v>
      </c>
      <c r="P1646" s="33"/>
      <c r="Q1646" s="33"/>
      <c r="R1646" s="33"/>
      <c r="S1646" s="33"/>
      <c r="T1646" s="33"/>
      <c r="U1646" s="33"/>
      <c r="V1646" s="33"/>
      <c r="W1646" s="33"/>
    </row>
    <row r="1647">
      <c r="A1647" s="9">
        <v>44424.0</v>
      </c>
      <c r="B1647" s="10" t="s">
        <v>15</v>
      </c>
      <c r="C1647" s="10" t="s">
        <v>136</v>
      </c>
      <c r="D1647" s="10" t="s">
        <v>277</v>
      </c>
      <c r="E1647" s="35">
        <v>350.0</v>
      </c>
      <c r="F1647" s="10" t="s">
        <v>14</v>
      </c>
      <c r="G1647" s="37">
        <f t="shared" si="5"/>
        <v>2</v>
      </c>
      <c r="H1647" s="32">
        <f t="shared" si="1"/>
        <v>2</v>
      </c>
      <c r="I1647" s="33"/>
      <c r="J1647" s="33"/>
      <c r="K1647" s="33"/>
      <c r="L1647" s="33"/>
      <c r="M1647" s="33"/>
      <c r="N1647" s="33"/>
      <c r="O1647" s="10" t="s">
        <v>15</v>
      </c>
      <c r="P1647" s="33"/>
      <c r="Q1647" s="33"/>
      <c r="R1647" s="33"/>
      <c r="S1647" s="33"/>
      <c r="T1647" s="33"/>
      <c r="U1647" s="33"/>
      <c r="V1647" s="33"/>
      <c r="W1647" s="33"/>
    </row>
    <row r="1648">
      <c r="A1648" s="9">
        <v>44424.0</v>
      </c>
      <c r="B1648" s="10" t="s">
        <v>15</v>
      </c>
      <c r="C1648" s="10" t="s">
        <v>137</v>
      </c>
      <c r="D1648" s="10" t="s">
        <v>284</v>
      </c>
      <c r="E1648" s="35">
        <v>140.0</v>
      </c>
      <c r="F1648" s="10" t="s">
        <v>12</v>
      </c>
      <c r="G1648" s="37">
        <f t="shared" si="5"/>
        <v>2</v>
      </c>
      <c r="H1648" s="32">
        <f t="shared" si="1"/>
        <v>2</v>
      </c>
      <c r="I1648" s="33"/>
      <c r="J1648" s="33"/>
      <c r="K1648" s="33"/>
      <c r="L1648" s="33"/>
      <c r="M1648" s="33"/>
      <c r="N1648" s="33"/>
      <c r="O1648" s="10" t="s">
        <v>15</v>
      </c>
      <c r="P1648" s="33"/>
      <c r="Q1648" s="33"/>
      <c r="R1648" s="33"/>
      <c r="S1648" s="33"/>
      <c r="T1648" s="33"/>
      <c r="U1648" s="33"/>
      <c r="V1648" s="33"/>
      <c r="W1648" s="33"/>
    </row>
    <row r="1649">
      <c r="A1649" s="9">
        <v>44424.0</v>
      </c>
      <c r="B1649" s="10" t="s">
        <v>15</v>
      </c>
      <c r="C1649" s="10" t="s">
        <v>185</v>
      </c>
      <c r="D1649" s="10" t="s">
        <v>278</v>
      </c>
      <c r="E1649" s="35">
        <v>130.0</v>
      </c>
      <c r="F1649" s="10" t="s">
        <v>21</v>
      </c>
      <c r="G1649" s="37">
        <f t="shared" si="5"/>
        <v>2</v>
      </c>
      <c r="H1649" s="32">
        <f t="shared" si="1"/>
        <v>2</v>
      </c>
      <c r="I1649" s="33"/>
      <c r="J1649" s="33"/>
      <c r="K1649" s="33"/>
      <c r="L1649" s="33"/>
      <c r="M1649" s="33"/>
      <c r="N1649" s="33"/>
      <c r="O1649" s="10" t="s">
        <v>15</v>
      </c>
      <c r="P1649" s="33"/>
      <c r="Q1649" s="33"/>
      <c r="R1649" s="33"/>
      <c r="S1649" s="33"/>
      <c r="T1649" s="33"/>
      <c r="U1649" s="33"/>
      <c r="V1649" s="33"/>
      <c r="W1649" s="33"/>
    </row>
    <row r="1650">
      <c r="A1650" s="9">
        <v>44424.0</v>
      </c>
      <c r="B1650" s="10" t="s">
        <v>15</v>
      </c>
      <c r="C1650" s="10" t="s">
        <v>185</v>
      </c>
      <c r="D1650" s="10" t="s">
        <v>284</v>
      </c>
      <c r="E1650" s="35">
        <v>140.0</v>
      </c>
      <c r="F1650" s="10" t="s">
        <v>12</v>
      </c>
      <c r="G1650" s="37">
        <f t="shared" si="5"/>
        <v>2</v>
      </c>
      <c r="H1650" s="32">
        <f t="shared" si="1"/>
        <v>2</v>
      </c>
      <c r="I1650" s="33"/>
      <c r="J1650" s="33"/>
      <c r="K1650" s="33"/>
      <c r="L1650" s="33"/>
      <c r="M1650" s="33"/>
      <c r="N1650" s="33"/>
      <c r="O1650" s="10" t="s">
        <v>15</v>
      </c>
      <c r="P1650" s="33"/>
      <c r="Q1650" s="33"/>
      <c r="R1650" s="33"/>
      <c r="S1650" s="33"/>
      <c r="T1650" s="33"/>
      <c r="U1650" s="33"/>
      <c r="V1650" s="33"/>
      <c r="W1650" s="33"/>
    </row>
    <row r="1651">
      <c r="A1651" s="9">
        <v>44424.0</v>
      </c>
      <c r="B1651" s="10" t="s">
        <v>16</v>
      </c>
      <c r="C1651" s="16">
        <v>3.0E45</v>
      </c>
      <c r="D1651" s="10" t="s">
        <v>280</v>
      </c>
      <c r="E1651" s="35">
        <v>280.0</v>
      </c>
      <c r="F1651" s="10" t="s">
        <v>18</v>
      </c>
      <c r="G1651" s="37">
        <f t="shared" si="5"/>
        <v>2</v>
      </c>
      <c r="H1651" s="32">
        <f t="shared" si="1"/>
        <v>2</v>
      </c>
      <c r="I1651" s="33"/>
      <c r="J1651" s="33"/>
      <c r="K1651" s="33"/>
      <c r="L1651" s="33"/>
      <c r="M1651" s="33"/>
      <c r="N1651" s="33"/>
      <c r="O1651" s="10" t="s">
        <v>16</v>
      </c>
      <c r="P1651" s="33"/>
      <c r="Q1651" s="33"/>
      <c r="R1651" s="33"/>
      <c r="S1651" s="33"/>
      <c r="T1651" s="33"/>
      <c r="U1651" s="33"/>
      <c r="V1651" s="33"/>
      <c r="W1651" s="33"/>
    </row>
    <row r="1652">
      <c r="A1652" s="9">
        <v>44424.0</v>
      </c>
      <c r="B1652" s="10" t="s">
        <v>16</v>
      </c>
      <c r="C1652" s="16">
        <v>3.0E45</v>
      </c>
      <c r="D1652" s="10" t="s">
        <v>278</v>
      </c>
      <c r="E1652" s="35">
        <v>130.0</v>
      </c>
      <c r="F1652" s="10" t="s">
        <v>21</v>
      </c>
      <c r="G1652" s="37">
        <f t="shared" si="5"/>
        <v>2</v>
      </c>
      <c r="H1652" s="32">
        <f t="shared" si="1"/>
        <v>2</v>
      </c>
      <c r="I1652" s="33"/>
      <c r="J1652" s="33"/>
      <c r="K1652" s="33"/>
      <c r="L1652" s="33"/>
      <c r="M1652" s="33"/>
      <c r="N1652" s="33"/>
      <c r="O1652" s="10" t="s">
        <v>16</v>
      </c>
      <c r="P1652" s="33"/>
      <c r="Q1652" s="33"/>
      <c r="R1652" s="33"/>
      <c r="S1652" s="33"/>
      <c r="T1652" s="33"/>
      <c r="U1652" s="33"/>
      <c r="V1652" s="33"/>
      <c r="W1652" s="33"/>
    </row>
    <row r="1653">
      <c r="A1653" s="9">
        <v>44424.0</v>
      </c>
      <c r="B1653" s="10" t="s">
        <v>16</v>
      </c>
      <c r="C1653" s="10" t="s">
        <v>392</v>
      </c>
      <c r="D1653" s="10" t="s">
        <v>280</v>
      </c>
      <c r="E1653" s="35">
        <v>280.0</v>
      </c>
      <c r="F1653" s="10" t="s">
        <v>18</v>
      </c>
      <c r="G1653" s="37">
        <f t="shared" si="5"/>
        <v>2</v>
      </c>
      <c r="H1653" s="32">
        <f t="shared" si="1"/>
        <v>2</v>
      </c>
      <c r="I1653" s="33"/>
      <c r="J1653" s="33"/>
      <c r="K1653" s="33"/>
      <c r="L1653" s="33"/>
      <c r="M1653" s="33"/>
      <c r="N1653" s="33"/>
      <c r="O1653" s="10" t="s">
        <v>16</v>
      </c>
      <c r="P1653" s="33"/>
      <c r="Q1653" s="33"/>
      <c r="R1653" s="33"/>
      <c r="S1653" s="33"/>
      <c r="T1653" s="33"/>
      <c r="U1653" s="33"/>
      <c r="V1653" s="33"/>
      <c r="W1653" s="33"/>
    </row>
    <row r="1654">
      <c r="A1654" s="9">
        <v>44424.0</v>
      </c>
      <c r="B1654" s="10" t="s">
        <v>16</v>
      </c>
      <c r="C1654" s="10">
        <v>6447.0</v>
      </c>
      <c r="D1654" s="10" t="s">
        <v>287</v>
      </c>
      <c r="E1654" s="35">
        <v>110.0</v>
      </c>
      <c r="F1654" s="10" t="s">
        <v>31</v>
      </c>
      <c r="G1654" s="37">
        <f t="shared" si="5"/>
        <v>2</v>
      </c>
      <c r="H1654" s="32">
        <f t="shared" si="1"/>
        <v>2</v>
      </c>
      <c r="I1654" s="33"/>
      <c r="J1654" s="33"/>
      <c r="K1654" s="33"/>
      <c r="L1654" s="33"/>
      <c r="M1654" s="33"/>
      <c r="N1654" s="33"/>
      <c r="O1654" s="10" t="s">
        <v>16</v>
      </c>
      <c r="P1654" s="33"/>
      <c r="Q1654" s="33"/>
      <c r="R1654" s="33"/>
      <c r="S1654" s="33"/>
      <c r="T1654" s="33"/>
      <c r="U1654" s="33"/>
      <c r="V1654" s="33"/>
      <c r="W1654" s="33"/>
    </row>
    <row r="1655">
      <c r="A1655" s="9">
        <v>44424.0</v>
      </c>
      <c r="B1655" s="10" t="s">
        <v>16</v>
      </c>
      <c r="C1655" s="10" t="s">
        <v>191</v>
      </c>
      <c r="D1655" s="10" t="s">
        <v>280</v>
      </c>
      <c r="E1655" s="35">
        <v>280.0</v>
      </c>
      <c r="F1655" s="10" t="s">
        <v>18</v>
      </c>
      <c r="G1655" s="37">
        <f t="shared" si="5"/>
        <v>2</v>
      </c>
      <c r="H1655" s="32">
        <f t="shared" si="1"/>
        <v>2</v>
      </c>
      <c r="I1655" s="33"/>
      <c r="J1655" s="33"/>
      <c r="K1655" s="33"/>
      <c r="L1655" s="33"/>
      <c r="M1655" s="33"/>
      <c r="N1655" s="33"/>
      <c r="O1655" s="10" t="s">
        <v>16</v>
      </c>
      <c r="P1655" s="33"/>
      <c r="Q1655" s="33"/>
      <c r="R1655" s="33"/>
      <c r="S1655" s="33"/>
      <c r="T1655" s="33"/>
      <c r="U1655" s="33"/>
      <c r="V1655" s="33"/>
      <c r="W1655" s="33"/>
    </row>
    <row r="1656">
      <c r="A1656" s="9">
        <v>44424.0</v>
      </c>
      <c r="B1656" s="10" t="s">
        <v>16</v>
      </c>
      <c r="C1656" s="10" t="s">
        <v>67</v>
      </c>
      <c r="D1656" s="10" t="s">
        <v>278</v>
      </c>
      <c r="E1656" s="35">
        <v>130.0</v>
      </c>
      <c r="F1656" s="10" t="s">
        <v>21</v>
      </c>
      <c r="G1656" s="37">
        <f t="shared" si="5"/>
        <v>2</v>
      </c>
      <c r="H1656" s="32">
        <f t="shared" si="1"/>
        <v>2</v>
      </c>
      <c r="I1656" s="33"/>
      <c r="J1656" s="33"/>
      <c r="K1656" s="33"/>
      <c r="L1656" s="33"/>
      <c r="M1656" s="33"/>
      <c r="N1656" s="33"/>
      <c r="O1656" s="10" t="s">
        <v>16</v>
      </c>
      <c r="P1656" s="33"/>
      <c r="Q1656" s="33"/>
      <c r="R1656" s="33"/>
      <c r="S1656" s="33"/>
      <c r="T1656" s="33"/>
      <c r="U1656" s="33"/>
      <c r="V1656" s="33"/>
      <c r="W1656" s="33"/>
    </row>
    <row r="1657">
      <c r="A1657" s="9">
        <v>44424.0</v>
      </c>
      <c r="B1657" s="10" t="s">
        <v>69</v>
      </c>
      <c r="C1657" s="10" t="s">
        <v>71</v>
      </c>
      <c r="D1657" s="10" t="s">
        <v>284</v>
      </c>
      <c r="E1657" s="35">
        <v>140.0</v>
      </c>
      <c r="F1657" s="10" t="s">
        <v>12</v>
      </c>
      <c r="G1657" s="37">
        <f t="shared" si="5"/>
        <v>2</v>
      </c>
      <c r="H1657" s="32">
        <f t="shared" si="1"/>
        <v>2</v>
      </c>
      <c r="I1657" s="33"/>
      <c r="J1657" s="33"/>
      <c r="K1657" s="33"/>
      <c r="L1657" s="33"/>
      <c r="M1657" s="33"/>
      <c r="N1657" s="33"/>
      <c r="O1657" s="10" t="s">
        <v>69</v>
      </c>
      <c r="P1657" s="33"/>
      <c r="Q1657" s="33"/>
      <c r="R1657" s="33"/>
      <c r="S1657" s="33"/>
      <c r="T1657" s="33"/>
      <c r="U1657" s="33"/>
      <c r="V1657" s="33"/>
      <c r="W1657" s="33"/>
    </row>
    <row r="1658">
      <c r="A1658" s="9">
        <v>44424.0</v>
      </c>
      <c r="B1658" s="10" t="s">
        <v>69</v>
      </c>
      <c r="C1658" s="10" t="s">
        <v>72</v>
      </c>
      <c r="D1658" s="10" t="s">
        <v>288</v>
      </c>
      <c r="E1658" s="35">
        <v>280.0</v>
      </c>
      <c r="F1658" s="10" t="s">
        <v>14</v>
      </c>
      <c r="G1658" s="37">
        <f t="shared" si="5"/>
        <v>2</v>
      </c>
      <c r="H1658" s="32">
        <f t="shared" si="1"/>
        <v>2</v>
      </c>
      <c r="I1658" s="33"/>
      <c r="J1658" s="33"/>
      <c r="K1658" s="33"/>
      <c r="L1658" s="33"/>
      <c r="M1658" s="33"/>
      <c r="N1658" s="33"/>
      <c r="O1658" s="10" t="s">
        <v>69</v>
      </c>
      <c r="P1658" s="33"/>
      <c r="Q1658" s="33"/>
      <c r="R1658" s="33"/>
      <c r="S1658" s="33"/>
      <c r="T1658" s="33"/>
      <c r="U1658" s="33"/>
      <c r="V1658" s="33"/>
      <c r="W1658" s="33"/>
    </row>
    <row r="1659">
      <c r="A1659" s="9">
        <v>44424.0</v>
      </c>
      <c r="B1659" s="10" t="s">
        <v>69</v>
      </c>
      <c r="C1659" s="10" t="s">
        <v>195</v>
      </c>
      <c r="D1659" s="10" t="s">
        <v>278</v>
      </c>
      <c r="E1659" s="35">
        <v>130.0</v>
      </c>
      <c r="F1659" s="10" t="s">
        <v>21</v>
      </c>
      <c r="G1659" s="37">
        <f t="shared" si="5"/>
        <v>2</v>
      </c>
      <c r="H1659" s="32">
        <f t="shared" si="1"/>
        <v>2</v>
      </c>
      <c r="I1659" s="33"/>
      <c r="J1659" s="33"/>
      <c r="K1659" s="33"/>
      <c r="L1659" s="33"/>
      <c r="M1659" s="33"/>
      <c r="N1659" s="33"/>
      <c r="O1659" s="10" t="s">
        <v>69</v>
      </c>
      <c r="P1659" s="33"/>
      <c r="Q1659" s="33"/>
      <c r="R1659" s="33"/>
      <c r="S1659" s="33"/>
      <c r="T1659" s="33"/>
      <c r="U1659" s="33"/>
      <c r="V1659" s="33"/>
      <c r="W1659" s="33"/>
    </row>
    <row r="1660">
      <c r="A1660" s="9">
        <v>44424.0</v>
      </c>
      <c r="B1660" s="10" t="s">
        <v>69</v>
      </c>
      <c r="C1660" s="10" t="s">
        <v>73</v>
      </c>
      <c r="D1660" s="10" t="s">
        <v>286</v>
      </c>
      <c r="E1660" s="35">
        <v>130.0</v>
      </c>
      <c r="F1660" s="10" t="s">
        <v>31</v>
      </c>
      <c r="G1660" s="37">
        <f t="shared" si="5"/>
        <v>2</v>
      </c>
      <c r="H1660" s="32">
        <f t="shared" si="1"/>
        <v>2</v>
      </c>
      <c r="I1660" s="33"/>
      <c r="J1660" s="33"/>
      <c r="K1660" s="33"/>
      <c r="L1660" s="33"/>
      <c r="M1660" s="33"/>
      <c r="N1660" s="33"/>
      <c r="O1660" s="10" t="s">
        <v>69</v>
      </c>
      <c r="P1660" s="33"/>
      <c r="Q1660" s="33"/>
      <c r="R1660" s="33"/>
      <c r="S1660" s="33"/>
      <c r="T1660" s="33"/>
      <c r="U1660" s="33"/>
      <c r="V1660" s="33"/>
      <c r="W1660" s="33"/>
    </row>
    <row r="1661">
      <c r="A1661" s="9">
        <v>44424.0</v>
      </c>
      <c r="B1661" s="10" t="s">
        <v>69</v>
      </c>
      <c r="C1661" s="10">
        <v>2340.0</v>
      </c>
      <c r="D1661" s="10" t="s">
        <v>285</v>
      </c>
      <c r="E1661" s="35">
        <v>270.0</v>
      </c>
      <c r="F1661" s="10" t="s">
        <v>18</v>
      </c>
      <c r="G1661" s="37">
        <f t="shared" si="5"/>
        <v>2</v>
      </c>
      <c r="H1661" s="32">
        <f t="shared" si="1"/>
        <v>2</v>
      </c>
      <c r="I1661" s="33"/>
      <c r="J1661" s="33"/>
      <c r="K1661" s="33"/>
      <c r="L1661" s="33"/>
      <c r="M1661" s="33"/>
      <c r="N1661" s="33"/>
      <c r="O1661" s="10" t="s">
        <v>69</v>
      </c>
      <c r="P1661" s="33"/>
      <c r="Q1661" s="33"/>
      <c r="R1661" s="33"/>
      <c r="S1661" s="33"/>
      <c r="T1661" s="33"/>
      <c r="U1661" s="33"/>
      <c r="V1661" s="33"/>
      <c r="W1661" s="33"/>
    </row>
    <row r="1662">
      <c r="A1662" s="9">
        <v>44424.0</v>
      </c>
      <c r="B1662" s="10" t="s">
        <v>69</v>
      </c>
      <c r="C1662" s="10">
        <v>7447.0</v>
      </c>
      <c r="D1662" s="10" t="s">
        <v>288</v>
      </c>
      <c r="E1662" s="35">
        <v>280.0</v>
      </c>
      <c r="F1662" s="10" t="s">
        <v>14</v>
      </c>
      <c r="G1662" s="37">
        <f t="shared" si="5"/>
        <v>2</v>
      </c>
      <c r="H1662" s="32">
        <f t="shared" si="1"/>
        <v>2</v>
      </c>
      <c r="I1662" s="33"/>
      <c r="J1662" s="33"/>
      <c r="K1662" s="33"/>
      <c r="L1662" s="33"/>
      <c r="M1662" s="33"/>
      <c r="N1662" s="33"/>
      <c r="O1662" s="10" t="s">
        <v>69</v>
      </c>
      <c r="P1662" s="33"/>
      <c r="Q1662" s="33"/>
      <c r="R1662" s="33"/>
      <c r="S1662" s="33"/>
      <c r="T1662" s="33"/>
      <c r="U1662" s="33"/>
      <c r="V1662" s="33"/>
      <c r="W1662" s="33"/>
    </row>
    <row r="1663">
      <c r="A1663" s="9">
        <v>44424.0</v>
      </c>
      <c r="B1663" s="10" t="s">
        <v>69</v>
      </c>
      <c r="C1663" s="10">
        <v>5649.0</v>
      </c>
      <c r="D1663" s="10" t="s">
        <v>278</v>
      </c>
      <c r="E1663" s="35">
        <v>130.0</v>
      </c>
      <c r="F1663" s="10" t="s">
        <v>21</v>
      </c>
      <c r="G1663" s="37">
        <f t="shared" si="5"/>
        <v>2</v>
      </c>
      <c r="H1663" s="32">
        <f t="shared" si="1"/>
        <v>2</v>
      </c>
      <c r="I1663" s="33"/>
      <c r="J1663" s="33"/>
      <c r="K1663" s="33"/>
      <c r="L1663" s="33"/>
      <c r="M1663" s="33"/>
      <c r="N1663" s="33"/>
      <c r="O1663" s="10" t="s">
        <v>69</v>
      </c>
      <c r="P1663" s="33"/>
      <c r="Q1663" s="33"/>
      <c r="R1663" s="33"/>
      <c r="S1663" s="33"/>
      <c r="T1663" s="33"/>
      <c r="U1663" s="33"/>
      <c r="V1663" s="33"/>
      <c r="W1663" s="33"/>
    </row>
    <row r="1664">
      <c r="A1664" s="9">
        <v>44424.0</v>
      </c>
      <c r="B1664" s="10" t="s">
        <v>69</v>
      </c>
      <c r="C1664" s="10">
        <v>5649.0</v>
      </c>
      <c r="D1664" s="10" t="s">
        <v>285</v>
      </c>
      <c r="E1664" s="35">
        <v>270.0</v>
      </c>
      <c r="F1664" s="10" t="s">
        <v>18</v>
      </c>
      <c r="G1664" s="37">
        <f t="shared" si="5"/>
        <v>2</v>
      </c>
      <c r="H1664" s="32">
        <f t="shared" si="1"/>
        <v>2</v>
      </c>
      <c r="I1664" s="33"/>
      <c r="J1664" s="33"/>
      <c r="K1664" s="33"/>
      <c r="L1664" s="33"/>
      <c r="M1664" s="33"/>
      <c r="N1664" s="33"/>
      <c r="O1664" s="10" t="s">
        <v>69</v>
      </c>
      <c r="P1664" s="33"/>
      <c r="Q1664" s="33"/>
      <c r="R1664" s="33"/>
      <c r="S1664" s="33"/>
      <c r="T1664" s="33"/>
      <c r="U1664" s="33"/>
      <c r="V1664" s="33"/>
      <c r="W1664" s="33"/>
    </row>
    <row r="1665">
      <c r="A1665" s="9">
        <v>44424.0</v>
      </c>
      <c r="B1665" s="10" t="s">
        <v>69</v>
      </c>
      <c r="C1665" s="10" t="s">
        <v>148</v>
      </c>
      <c r="D1665" s="10" t="s">
        <v>279</v>
      </c>
      <c r="E1665" s="35">
        <v>170.0</v>
      </c>
      <c r="F1665" s="10" t="s">
        <v>12</v>
      </c>
      <c r="G1665" s="37">
        <f t="shared" si="5"/>
        <v>2</v>
      </c>
      <c r="H1665" s="32">
        <f t="shared" si="1"/>
        <v>2</v>
      </c>
      <c r="I1665" s="33"/>
      <c r="J1665" s="33"/>
      <c r="K1665" s="33"/>
      <c r="L1665" s="33"/>
      <c r="M1665" s="33"/>
      <c r="N1665" s="33"/>
      <c r="O1665" s="10" t="s">
        <v>69</v>
      </c>
      <c r="P1665" s="33"/>
      <c r="Q1665" s="33"/>
      <c r="R1665" s="33"/>
      <c r="S1665" s="33"/>
      <c r="T1665" s="33"/>
      <c r="U1665" s="33"/>
      <c r="V1665" s="33"/>
      <c r="W1665" s="33"/>
    </row>
    <row r="1666">
      <c r="A1666" s="9">
        <v>44424.0</v>
      </c>
      <c r="B1666" s="10" t="s">
        <v>69</v>
      </c>
      <c r="C1666" s="10">
        <v>9045.0</v>
      </c>
      <c r="D1666" s="10" t="s">
        <v>278</v>
      </c>
      <c r="E1666" s="35">
        <v>130.0</v>
      </c>
      <c r="F1666" s="10" t="s">
        <v>21</v>
      </c>
      <c r="G1666" s="37">
        <f t="shared" si="5"/>
        <v>2</v>
      </c>
      <c r="H1666" s="32">
        <f t="shared" si="1"/>
        <v>2</v>
      </c>
      <c r="I1666" s="33"/>
      <c r="J1666" s="33"/>
      <c r="K1666" s="33"/>
      <c r="L1666" s="33"/>
      <c r="M1666" s="33"/>
      <c r="N1666" s="33"/>
      <c r="O1666" s="10" t="s">
        <v>69</v>
      </c>
      <c r="P1666" s="33"/>
      <c r="Q1666" s="33"/>
      <c r="R1666" s="33"/>
      <c r="S1666" s="33"/>
      <c r="T1666" s="33"/>
      <c r="U1666" s="33"/>
      <c r="V1666" s="33"/>
      <c r="W1666" s="33"/>
    </row>
    <row r="1667">
      <c r="A1667" s="9">
        <v>44424.0</v>
      </c>
      <c r="B1667" s="10" t="s">
        <v>69</v>
      </c>
      <c r="C1667" s="10" t="s">
        <v>75</v>
      </c>
      <c r="D1667" s="10" t="s">
        <v>278</v>
      </c>
      <c r="E1667" s="35">
        <v>130.0</v>
      </c>
      <c r="F1667" s="10" t="s">
        <v>21</v>
      </c>
      <c r="G1667" s="37">
        <f t="shared" si="5"/>
        <v>2</v>
      </c>
      <c r="H1667" s="32">
        <f t="shared" si="1"/>
        <v>2</v>
      </c>
      <c r="I1667" s="33"/>
      <c r="J1667" s="33"/>
      <c r="K1667" s="33"/>
      <c r="L1667" s="33"/>
      <c r="M1667" s="33"/>
      <c r="N1667" s="33"/>
      <c r="O1667" s="10" t="s">
        <v>69</v>
      </c>
      <c r="P1667" s="33"/>
      <c r="Q1667" s="33"/>
      <c r="R1667" s="33"/>
      <c r="S1667" s="33"/>
      <c r="T1667" s="33"/>
      <c r="U1667" s="33"/>
      <c r="V1667" s="33"/>
      <c r="W1667" s="33"/>
    </row>
    <row r="1668">
      <c r="A1668" s="9">
        <v>44424.0</v>
      </c>
      <c r="B1668" s="10" t="s">
        <v>69</v>
      </c>
      <c r="C1668" s="10" t="s">
        <v>196</v>
      </c>
      <c r="D1668" s="10" t="s">
        <v>280</v>
      </c>
      <c r="E1668" s="35">
        <v>280.0</v>
      </c>
      <c r="F1668" s="10" t="s">
        <v>18</v>
      </c>
      <c r="G1668" s="37">
        <f t="shared" si="5"/>
        <v>2</v>
      </c>
      <c r="H1668" s="32">
        <f t="shared" si="1"/>
        <v>2</v>
      </c>
      <c r="I1668" s="33"/>
      <c r="J1668" s="33"/>
      <c r="K1668" s="33"/>
      <c r="L1668" s="33"/>
      <c r="M1668" s="33"/>
      <c r="N1668" s="33"/>
      <c r="O1668" s="10" t="s">
        <v>69</v>
      </c>
      <c r="P1668" s="33"/>
      <c r="Q1668" s="33"/>
      <c r="R1668" s="33"/>
      <c r="S1668" s="33"/>
      <c r="T1668" s="33"/>
      <c r="U1668" s="33"/>
      <c r="V1668" s="33"/>
      <c r="W1668" s="33"/>
    </row>
    <row r="1669">
      <c r="A1669" s="9">
        <v>44424.0</v>
      </c>
      <c r="B1669" s="10" t="s">
        <v>69</v>
      </c>
      <c r="C1669" s="10" t="s">
        <v>77</v>
      </c>
      <c r="D1669" s="10" t="s">
        <v>277</v>
      </c>
      <c r="E1669" s="35">
        <v>350.0</v>
      </c>
      <c r="F1669" s="10" t="s">
        <v>14</v>
      </c>
      <c r="G1669" s="37">
        <f t="shared" si="5"/>
        <v>2</v>
      </c>
      <c r="H1669" s="32">
        <f t="shared" si="1"/>
        <v>2</v>
      </c>
      <c r="I1669" s="33"/>
      <c r="J1669" s="33"/>
      <c r="K1669" s="33"/>
      <c r="L1669" s="33"/>
      <c r="M1669" s="33"/>
      <c r="N1669" s="33"/>
      <c r="O1669" s="10" t="s">
        <v>69</v>
      </c>
      <c r="P1669" s="33"/>
      <c r="Q1669" s="33"/>
      <c r="R1669" s="33"/>
      <c r="S1669" s="33"/>
      <c r="T1669" s="33"/>
      <c r="U1669" s="33"/>
      <c r="V1669" s="33"/>
      <c r="W1669" s="33"/>
    </row>
    <row r="1670">
      <c r="A1670" s="9">
        <v>44424.0</v>
      </c>
      <c r="B1670" s="10" t="s">
        <v>69</v>
      </c>
      <c r="C1670" s="10" t="s">
        <v>78</v>
      </c>
      <c r="D1670" s="10" t="s">
        <v>278</v>
      </c>
      <c r="E1670" s="35">
        <v>130.0</v>
      </c>
      <c r="F1670" s="10" t="s">
        <v>21</v>
      </c>
      <c r="G1670" s="37">
        <f t="shared" si="5"/>
        <v>2</v>
      </c>
      <c r="H1670" s="32">
        <f t="shared" si="1"/>
        <v>2</v>
      </c>
      <c r="I1670" s="33"/>
      <c r="J1670" s="33"/>
      <c r="K1670" s="33"/>
      <c r="L1670" s="33"/>
      <c r="M1670" s="33"/>
      <c r="N1670" s="33"/>
      <c r="O1670" s="10" t="s">
        <v>69</v>
      </c>
      <c r="P1670" s="33"/>
      <c r="Q1670" s="33"/>
      <c r="R1670" s="33"/>
      <c r="S1670" s="33"/>
      <c r="T1670" s="33"/>
      <c r="U1670" s="33"/>
      <c r="V1670" s="33"/>
      <c r="W1670" s="33"/>
    </row>
    <row r="1671">
      <c r="A1671" s="9">
        <v>44424.0</v>
      </c>
      <c r="B1671" s="10" t="s">
        <v>69</v>
      </c>
      <c r="C1671" s="10" t="s">
        <v>79</v>
      </c>
      <c r="D1671" s="10" t="s">
        <v>277</v>
      </c>
      <c r="E1671" s="35">
        <v>350.0</v>
      </c>
      <c r="F1671" s="10" t="s">
        <v>14</v>
      </c>
      <c r="G1671" s="37">
        <f t="shared" si="5"/>
        <v>2</v>
      </c>
      <c r="H1671" s="32">
        <f t="shared" si="1"/>
        <v>2</v>
      </c>
      <c r="I1671" s="33"/>
      <c r="J1671" s="33"/>
      <c r="K1671" s="33"/>
      <c r="L1671" s="33"/>
      <c r="M1671" s="33"/>
      <c r="N1671" s="33"/>
      <c r="O1671" s="10" t="s">
        <v>69</v>
      </c>
      <c r="P1671" s="33"/>
      <c r="Q1671" s="33"/>
      <c r="R1671" s="33"/>
      <c r="S1671" s="33"/>
      <c r="T1671" s="33"/>
      <c r="U1671" s="33"/>
      <c r="V1671" s="33"/>
      <c r="W1671" s="33"/>
    </row>
    <row r="1672">
      <c r="A1672" s="9">
        <v>44424.0</v>
      </c>
      <c r="B1672" s="10" t="s">
        <v>69</v>
      </c>
      <c r="C1672" s="10" t="s">
        <v>80</v>
      </c>
      <c r="D1672" s="10" t="s">
        <v>280</v>
      </c>
      <c r="E1672" s="35">
        <v>280.0</v>
      </c>
      <c r="F1672" s="10" t="s">
        <v>18</v>
      </c>
      <c r="G1672" s="37">
        <f t="shared" si="5"/>
        <v>2</v>
      </c>
      <c r="H1672" s="32">
        <f t="shared" si="1"/>
        <v>2</v>
      </c>
      <c r="I1672" s="33"/>
      <c r="J1672" s="33"/>
      <c r="K1672" s="33"/>
      <c r="L1672" s="33"/>
      <c r="M1672" s="33"/>
      <c r="N1672" s="33"/>
      <c r="O1672" s="10" t="s">
        <v>69</v>
      </c>
      <c r="P1672" s="33"/>
      <c r="Q1672" s="33"/>
      <c r="R1672" s="33"/>
      <c r="S1672" s="33"/>
      <c r="T1672" s="33"/>
      <c r="U1672" s="33"/>
      <c r="V1672" s="33"/>
      <c r="W1672" s="33"/>
    </row>
    <row r="1673">
      <c r="A1673" s="9">
        <v>44424.0</v>
      </c>
      <c r="B1673" s="10" t="s">
        <v>69</v>
      </c>
      <c r="C1673" s="10" t="s">
        <v>252</v>
      </c>
      <c r="D1673" s="10" t="s">
        <v>286</v>
      </c>
      <c r="E1673" s="35">
        <v>130.0</v>
      </c>
      <c r="F1673" s="10" t="s">
        <v>31</v>
      </c>
      <c r="G1673" s="37">
        <f t="shared" si="5"/>
        <v>2</v>
      </c>
      <c r="H1673" s="32">
        <f t="shared" si="1"/>
        <v>2</v>
      </c>
      <c r="I1673" s="33"/>
      <c r="J1673" s="33"/>
      <c r="K1673" s="33"/>
      <c r="L1673" s="33"/>
      <c r="M1673" s="33"/>
      <c r="N1673" s="33"/>
      <c r="O1673" s="10" t="s">
        <v>69</v>
      </c>
      <c r="P1673" s="33"/>
      <c r="Q1673" s="33"/>
      <c r="R1673" s="33"/>
      <c r="S1673" s="33"/>
      <c r="T1673" s="33"/>
      <c r="U1673" s="33"/>
      <c r="V1673" s="33"/>
      <c r="W1673" s="33"/>
    </row>
    <row r="1674">
      <c r="A1674" s="9">
        <v>44424.0</v>
      </c>
      <c r="B1674" s="10" t="s">
        <v>69</v>
      </c>
      <c r="C1674" s="10" t="s">
        <v>81</v>
      </c>
      <c r="D1674" s="10" t="s">
        <v>277</v>
      </c>
      <c r="E1674" s="35">
        <v>350.0</v>
      </c>
      <c r="F1674" s="10" t="s">
        <v>14</v>
      </c>
      <c r="G1674" s="37">
        <f t="shared" si="5"/>
        <v>2</v>
      </c>
      <c r="H1674" s="32">
        <f t="shared" si="1"/>
        <v>2</v>
      </c>
      <c r="I1674" s="33"/>
      <c r="J1674" s="33"/>
      <c r="K1674" s="33"/>
      <c r="L1674" s="33"/>
      <c r="M1674" s="33"/>
      <c r="N1674" s="33"/>
      <c r="O1674" s="10" t="s">
        <v>69</v>
      </c>
      <c r="P1674" s="33"/>
      <c r="Q1674" s="33"/>
      <c r="R1674" s="33"/>
      <c r="S1674" s="33"/>
      <c r="T1674" s="33"/>
      <c r="U1674" s="33"/>
      <c r="V1674" s="33"/>
      <c r="W1674" s="33"/>
    </row>
    <row r="1675">
      <c r="A1675" s="9">
        <v>44424.0</v>
      </c>
      <c r="B1675" s="10" t="s">
        <v>69</v>
      </c>
      <c r="C1675" s="10" t="s">
        <v>82</v>
      </c>
      <c r="D1675" s="10" t="s">
        <v>288</v>
      </c>
      <c r="E1675" s="35">
        <v>280.0</v>
      </c>
      <c r="F1675" s="10" t="s">
        <v>14</v>
      </c>
      <c r="G1675" s="37">
        <f t="shared" si="5"/>
        <v>2</v>
      </c>
      <c r="H1675" s="32">
        <f t="shared" si="1"/>
        <v>2</v>
      </c>
      <c r="I1675" s="33"/>
      <c r="J1675" s="33"/>
      <c r="K1675" s="33"/>
      <c r="L1675" s="33"/>
      <c r="M1675" s="33"/>
      <c r="N1675" s="33"/>
      <c r="O1675" s="10" t="s">
        <v>69</v>
      </c>
      <c r="P1675" s="33"/>
      <c r="Q1675" s="33"/>
      <c r="R1675" s="33"/>
      <c r="S1675" s="33"/>
      <c r="T1675" s="33"/>
      <c r="U1675" s="33"/>
      <c r="V1675" s="33"/>
      <c r="W1675" s="33"/>
    </row>
    <row r="1676">
      <c r="A1676" s="9">
        <v>44424.0</v>
      </c>
      <c r="B1676" s="10" t="s">
        <v>69</v>
      </c>
      <c r="C1676" s="10" t="s">
        <v>83</v>
      </c>
      <c r="D1676" s="10" t="s">
        <v>282</v>
      </c>
      <c r="E1676" s="35">
        <v>200.0</v>
      </c>
      <c r="F1676" s="10" t="s">
        <v>14</v>
      </c>
      <c r="G1676" s="37">
        <f t="shared" si="5"/>
        <v>2</v>
      </c>
      <c r="H1676" s="32">
        <f t="shared" si="1"/>
        <v>2</v>
      </c>
      <c r="I1676" s="33"/>
      <c r="J1676" s="33"/>
      <c r="K1676" s="33"/>
      <c r="L1676" s="33"/>
      <c r="M1676" s="33"/>
      <c r="N1676" s="33"/>
      <c r="O1676" s="10" t="s">
        <v>69</v>
      </c>
      <c r="P1676" s="33"/>
      <c r="Q1676" s="33"/>
      <c r="R1676" s="33"/>
      <c r="S1676" s="33"/>
      <c r="T1676" s="33"/>
      <c r="U1676" s="33"/>
      <c r="V1676" s="33"/>
      <c r="W1676" s="33"/>
    </row>
    <row r="1677">
      <c r="A1677" s="9">
        <v>44424.0</v>
      </c>
      <c r="B1677" s="10" t="s">
        <v>69</v>
      </c>
      <c r="C1677" s="10" t="s">
        <v>84</v>
      </c>
      <c r="D1677" s="10" t="s">
        <v>284</v>
      </c>
      <c r="E1677" s="35">
        <v>140.0</v>
      </c>
      <c r="F1677" s="10" t="s">
        <v>12</v>
      </c>
      <c r="G1677" s="37">
        <f t="shared" si="5"/>
        <v>2</v>
      </c>
      <c r="H1677" s="32">
        <f t="shared" si="1"/>
        <v>2</v>
      </c>
      <c r="I1677" s="33"/>
      <c r="J1677" s="33"/>
      <c r="K1677" s="33"/>
      <c r="L1677" s="33"/>
      <c r="M1677" s="33"/>
      <c r="N1677" s="33"/>
      <c r="O1677" s="10" t="s">
        <v>69</v>
      </c>
      <c r="P1677" s="33"/>
      <c r="Q1677" s="33"/>
      <c r="R1677" s="33"/>
      <c r="S1677" s="33"/>
      <c r="T1677" s="33"/>
      <c r="U1677" s="33"/>
      <c r="V1677" s="33"/>
      <c r="W1677" s="33"/>
    </row>
    <row r="1678">
      <c r="A1678" s="9">
        <v>44424.0</v>
      </c>
      <c r="B1678" s="10" t="s">
        <v>69</v>
      </c>
      <c r="C1678" s="10" t="s">
        <v>85</v>
      </c>
      <c r="D1678" s="10" t="s">
        <v>284</v>
      </c>
      <c r="E1678" s="35">
        <v>140.0</v>
      </c>
      <c r="F1678" s="10" t="s">
        <v>12</v>
      </c>
      <c r="G1678" s="37">
        <f t="shared" si="5"/>
        <v>2</v>
      </c>
      <c r="H1678" s="32">
        <f t="shared" si="1"/>
        <v>2</v>
      </c>
      <c r="I1678" s="33"/>
      <c r="J1678" s="33"/>
      <c r="K1678" s="33"/>
      <c r="L1678" s="33"/>
      <c r="M1678" s="33"/>
      <c r="N1678" s="33"/>
      <c r="O1678" s="10" t="s">
        <v>69</v>
      </c>
      <c r="P1678" s="33"/>
      <c r="Q1678" s="33"/>
      <c r="R1678" s="33"/>
      <c r="S1678" s="33"/>
      <c r="T1678" s="33"/>
      <c r="U1678" s="33"/>
      <c r="V1678" s="33"/>
      <c r="W1678" s="33"/>
    </row>
    <row r="1679">
      <c r="A1679" s="9">
        <v>44424.0</v>
      </c>
      <c r="B1679" s="10" t="s">
        <v>69</v>
      </c>
      <c r="C1679" s="10" t="s">
        <v>87</v>
      </c>
      <c r="D1679" s="10" t="s">
        <v>278</v>
      </c>
      <c r="E1679" s="35">
        <v>130.0</v>
      </c>
      <c r="F1679" s="10" t="s">
        <v>21</v>
      </c>
      <c r="G1679" s="37">
        <f t="shared" si="5"/>
        <v>2</v>
      </c>
      <c r="H1679" s="32">
        <f t="shared" si="1"/>
        <v>2</v>
      </c>
      <c r="I1679" s="33"/>
      <c r="J1679" s="33"/>
      <c r="K1679" s="33"/>
      <c r="L1679" s="33"/>
      <c r="M1679" s="33"/>
      <c r="N1679" s="33"/>
      <c r="O1679" s="10" t="s">
        <v>69</v>
      </c>
      <c r="P1679" s="33"/>
      <c r="Q1679" s="33"/>
      <c r="R1679" s="33"/>
      <c r="S1679" s="33"/>
      <c r="T1679" s="33"/>
      <c r="U1679" s="33"/>
      <c r="V1679" s="33"/>
      <c r="W1679" s="33"/>
    </row>
    <row r="1680">
      <c r="A1680" s="9">
        <v>44424.0</v>
      </c>
      <c r="B1680" s="10" t="s">
        <v>69</v>
      </c>
      <c r="C1680" s="10" t="s">
        <v>88</v>
      </c>
      <c r="D1680" s="10" t="s">
        <v>285</v>
      </c>
      <c r="E1680" s="35">
        <v>270.0</v>
      </c>
      <c r="F1680" s="10" t="s">
        <v>18</v>
      </c>
      <c r="G1680" s="37">
        <f t="shared" si="5"/>
        <v>2</v>
      </c>
      <c r="H1680" s="32">
        <f t="shared" si="1"/>
        <v>2</v>
      </c>
      <c r="I1680" s="33"/>
      <c r="J1680" s="33"/>
      <c r="K1680" s="33"/>
      <c r="L1680" s="33"/>
      <c r="M1680" s="33"/>
      <c r="N1680" s="33"/>
      <c r="O1680" s="10" t="s">
        <v>69</v>
      </c>
      <c r="P1680" s="33"/>
      <c r="Q1680" s="33"/>
      <c r="R1680" s="33"/>
      <c r="S1680" s="33"/>
      <c r="T1680" s="33"/>
      <c r="U1680" s="33"/>
      <c r="V1680" s="33"/>
      <c r="W1680" s="33"/>
    </row>
    <row r="1681">
      <c r="A1681" s="9">
        <v>44424.0</v>
      </c>
      <c r="B1681" s="10" t="s">
        <v>69</v>
      </c>
      <c r="C1681" s="10" t="s">
        <v>89</v>
      </c>
      <c r="D1681" s="10" t="s">
        <v>278</v>
      </c>
      <c r="E1681" s="35">
        <v>130.0</v>
      </c>
      <c r="F1681" s="10" t="s">
        <v>21</v>
      </c>
      <c r="G1681" s="37">
        <f t="shared" si="5"/>
        <v>2</v>
      </c>
      <c r="H1681" s="32">
        <f t="shared" si="1"/>
        <v>2</v>
      </c>
      <c r="I1681" s="33"/>
      <c r="J1681" s="33"/>
      <c r="K1681" s="33"/>
      <c r="L1681" s="33"/>
      <c r="M1681" s="33"/>
      <c r="N1681" s="33"/>
      <c r="O1681" s="10" t="s">
        <v>69</v>
      </c>
      <c r="P1681" s="33"/>
      <c r="Q1681" s="33"/>
      <c r="R1681" s="33"/>
      <c r="S1681" s="33"/>
      <c r="T1681" s="33"/>
      <c r="U1681" s="33"/>
      <c r="V1681" s="33"/>
      <c r="W1681" s="33"/>
    </row>
    <row r="1682">
      <c r="A1682" s="9">
        <v>44424.0</v>
      </c>
      <c r="B1682" s="10" t="s">
        <v>69</v>
      </c>
      <c r="C1682" s="10" t="s">
        <v>91</v>
      </c>
      <c r="D1682" s="10" t="s">
        <v>284</v>
      </c>
      <c r="E1682" s="35">
        <v>140.0</v>
      </c>
      <c r="F1682" s="10" t="s">
        <v>12</v>
      </c>
      <c r="G1682" s="37">
        <f t="shared" si="5"/>
        <v>2</v>
      </c>
      <c r="H1682" s="32">
        <f t="shared" si="1"/>
        <v>2</v>
      </c>
      <c r="I1682" s="33"/>
      <c r="J1682" s="33"/>
      <c r="K1682" s="33"/>
      <c r="L1682" s="33"/>
      <c r="M1682" s="33"/>
      <c r="N1682" s="33"/>
      <c r="O1682" s="10" t="s">
        <v>69</v>
      </c>
      <c r="P1682" s="33"/>
      <c r="Q1682" s="33"/>
      <c r="R1682" s="33"/>
      <c r="S1682" s="33"/>
      <c r="T1682" s="33"/>
      <c r="U1682" s="33"/>
      <c r="V1682" s="33"/>
      <c r="W1682" s="33"/>
    </row>
    <row r="1683">
      <c r="A1683" s="9">
        <v>44427.0</v>
      </c>
      <c r="B1683" s="10" t="s">
        <v>23</v>
      </c>
      <c r="C1683" s="10" t="s">
        <v>32</v>
      </c>
      <c r="D1683" s="10" t="s">
        <v>393</v>
      </c>
      <c r="E1683" s="35">
        <v>260.0</v>
      </c>
      <c r="F1683" s="10" t="s">
        <v>394</v>
      </c>
      <c r="G1683" s="37">
        <f t="shared" si="5"/>
        <v>5</v>
      </c>
      <c r="H1683" s="32">
        <f t="shared" si="1"/>
        <v>5</v>
      </c>
      <c r="I1683" s="33"/>
      <c r="J1683" s="33"/>
      <c r="K1683" s="33"/>
      <c r="L1683" s="33"/>
      <c r="M1683" s="33"/>
      <c r="N1683" s="33"/>
      <c r="O1683" s="10" t="s">
        <v>23</v>
      </c>
      <c r="P1683" s="33"/>
      <c r="Q1683" s="33"/>
      <c r="R1683" s="33"/>
      <c r="S1683" s="33"/>
      <c r="T1683" s="33"/>
      <c r="U1683" s="33"/>
      <c r="V1683" s="33"/>
      <c r="W1683" s="33"/>
    </row>
    <row r="1684">
      <c r="A1684" s="9">
        <v>44427.0</v>
      </c>
      <c r="B1684" s="10" t="s">
        <v>23</v>
      </c>
      <c r="C1684" s="10" t="s">
        <v>327</v>
      </c>
      <c r="D1684" s="10" t="s">
        <v>395</v>
      </c>
      <c r="E1684" s="35">
        <v>250.0</v>
      </c>
      <c r="F1684" s="10" t="s">
        <v>394</v>
      </c>
      <c r="G1684" s="37">
        <f t="shared" si="5"/>
        <v>5</v>
      </c>
      <c r="H1684" s="32">
        <f t="shared" si="1"/>
        <v>5</v>
      </c>
      <c r="I1684" s="33"/>
      <c r="J1684" s="33"/>
      <c r="K1684" s="33"/>
      <c r="L1684" s="33"/>
      <c r="M1684" s="33"/>
      <c r="N1684" s="33"/>
      <c r="O1684" s="10" t="s">
        <v>23</v>
      </c>
      <c r="P1684" s="33"/>
      <c r="Q1684" s="33"/>
      <c r="R1684" s="33"/>
      <c r="S1684" s="33"/>
      <c r="T1684" s="33"/>
      <c r="U1684" s="33"/>
      <c r="V1684" s="33"/>
      <c r="W1684" s="33"/>
    </row>
    <row r="1685">
      <c r="A1685" s="9">
        <v>44427.0</v>
      </c>
      <c r="B1685" s="10" t="s">
        <v>23</v>
      </c>
      <c r="C1685" s="10" t="s">
        <v>39</v>
      </c>
      <c r="D1685" s="10" t="s">
        <v>396</v>
      </c>
      <c r="E1685" s="35">
        <v>300.0</v>
      </c>
      <c r="F1685" s="10" t="s">
        <v>18</v>
      </c>
      <c r="G1685" s="37">
        <f t="shared" si="5"/>
        <v>5</v>
      </c>
      <c r="H1685" s="32">
        <f t="shared" si="1"/>
        <v>5</v>
      </c>
      <c r="I1685" s="33"/>
      <c r="J1685" s="33"/>
      <c r="K1685" s="33"/>
      <c r="L1685" s="33"/>
      <c r="M1685" s="33"/>
      <c r="N1685" s="33"/>
      <c r="O1685" s="10" t="s">
        <v>23</v>
      </c>
      <c r="P1685" s="33"/>
      <c r="Q1685" s="33"/>
      <c r="R1685" s="33"/>
      <c r="S1685" s="33"/>
      <c r="T1685" s="33"/>
      <c r="U1685" s="33"/>
      <c r="V1685" s="33"/>
      <c r="W1685" s="33"/>
    </row>
    <row r="1686">
      <c r="A1686" s="9">
        <v>44427.0</v>
      </c>
      <c r="B1686" s="10" t="s">
        <v>254</v>
      </c>
      <c r="C1686" s="10" t="s">
        <v>293</v>
      </c>
      <c r="D1686" s="10" t="s">
        <v>397</v>
      </c>
      <c r="E1686" s="35">
        <v>330.0</v>
      </c>
      <c r="F1686" s="10" t="s">
        <v>14</v>
      </c>
      <c r="G1686" s="37">
        <f t="shared" si="5"/>
        <v>5</v>
      </c>
      <c r="H1686" s="32">
        <f t="shared" si="1"/>
        <v>5</v>
      </c>
      <c r="I1686" s="33"/>
      <c r="J1686" s="33"/>
      <c r="K1686" s="33"/>
      <c r="L1686" s="33"/>
      <c r="M1686" s="33"/>
      <c r="N1686" s="33"/>
      <c r="O1686" s="10" t="s">
        <v>254</v>
      </c>
      <c r="P1686" s="33"/>
      <c r="Q1686" s="33"/>
      <c r="R1686" s="33"/>
      <c r="S1686" s="33"/>
      <c r="T1686" s="33"/>
      <c r="U1686" s="33"/>
      <c r="V1686" s="33"/>
      <c r="W1686" s="33"/>
    </row>
    <row r="1687">
      <c r="A1687" s="9">
        <v>44427.0</v>
      </c>
      <c r="B1687" s="10" t="s">
        <v>97</v>
      </c>
      <c r="C1687" s="16">
        <v>1.0E46</v>
      </c>
      <c r="D1687" s="10" t="s">
        <v>396</v>
      </c>
      <c r="E1687" s="35">
        <v>300.0</v>
      </c>
      <c r="F1687" s="10" t="s">
        <v>18</v>
      </c>
      <c r="G1687" s="37">
        <f t="shared" si="5"/>
        <v>5</v>
      </c>
      <c r="H1687" s="32">
        <f t="shared" si="1"/>
        <v>5</v>
      </c>
      <c r="I1687" s="33"/>
      <c r="J1687" s="33"/>
      <c r="K1687" s="33"/>
      <c r="L1687" s="33"/>
      <c r="M1687" s="33"/>
      <c r="N1687" s="33"/>
      <c r="O1687" s="10" t="s">
        <v>97</v>
      </c>
      <c r="P1687" s="33"/>
      <c r="Q1687" s="33"/>
      <c r="R1687" s="33"/>
      <c r="S1687" s="33"/>
      <c r="T1687" s="33"/>
      <c r="U1687" s="33"/>
      <c r="V1687" s="33"/>
      <c r="W1687" s="33"/>
    </row>
    <row r="1688">
      <c r="A1688" s="9">
        <v>44427.0</v>
      </c>
      <c r="B1688" s="10" t="s">
        <v>97</v>
      </c>
      <c r="C1688" s="10" t="s">
        <v>171</v>
      </c>
      <c r="D1688" s="10" t="s">
        <v>398</v>
      </c>
      <c r="E1688" s="35">
        <v>190.0</v>
      </c>
      <c r="F1688" s="10" t="s">
        <v>18</v>
      </c>
      <c r="G1688" s="37">
        <f t="shared" si="5"/>
        <v>5</v>
      </c>
      <c r="H1688" s="32">
        <f t="shared" si="1"/>
        <v>5</v>
      </c>
      <c r="I1688" s="33"/>
      <c r="J1688" s="33"/>
      <c r="K1688" s="33"/>
      <c r="L1688" s="33"/>
      <c r="M1688" s="33"/>
      <c r="N1688" s="33"/>
      <c r="O1688" s="10" t="s">
        <v>97</v>
      </c>
      <c r="P1688" s="33"/>
      <c r="Q1688" s="33"/>
      <c r="R1688" s="33"/>
      <c r="S1688" s="33"/>
      <c r="T1688" s="33"/>
      <c r="U1688" s="33"/>
      <c r="V1688" s="33"/>
      <c r="W1688" s="33"/>
    </row>
    <row r="1689">
      <c r="A1689" s="9">
        <v>44427.0</v>
      </c>
      <c r="B1689" s="10" t="s">
        <v>97</v>
      </c>
      <c r="C1689" s="10" t="s">
        <v>112</v>
      </c>
      <c r="D1689" s="10" t="s">
        <v>399</v>
      </c>
      <c r="E1689" s="35">
        <v>80.0</v>
      </c>
      <c r="F1689" s="10" t="s">
        <v>31</v>
      </c>
      <c r="G1689" s="37">
        <f t="shared" si="5"/>
        <v>5</v>
      </c>
      <c r="H1689" s="32">
        <f t="shared" si="1"/>
        <v>5</v>
      </c>
      <c r="I1689" s="33"/>
      <c r="J1689" s="33"/>
      <c r="K1689" s="33"/>
      <c r="L1689" s="33"/>
      <c r="M1689" s="33"/>
      <c r="N1689" s="33"/>
      <c r="O1689" s="10" t="s">
        <v>97</v>
      </c>
      <c r="P1689" s="33"/>
      <c r="Q1689" s="33"/>
      <c r="R1689" s="33"/>
      <c r="S1689" s="33"/>
      <c r="T1689" s="33"/>
      <c r="U1689" s="33"/>
      <c r="V1689" s="33"/>
      <c r="W1689" s="33"/>
    </row>
    <row r="1690">
      <c r="A1690" s="9">
        <v>44427.0</v>
      </c>
      <c r="B1690" s="10" t="s">
        <v>115</v>
      </c>
      <c r="C1690" s="10" t="s">
        <v>177</v>
      </c>
      <c r="D1690" s="10" t="s">
        <v>393</v>
      </c>
      <c r="E1690" s="35">
        <v>260.0</v>
      </c>
      <c r="F1690" s="10" t="s">
        <v>394</v>
      </c>
      <c r="G1690" s="37">
        <f t="shared" si="5"/>
        <v>5</v>
      </c>
      <c r="H1690" s="32">
        <f t="shared" si="1"/>
        <v>5</v>
      </c>
      <c r="I1690" s="33"/>
      <c r="J1690" s="33"/>
      <c r="K1690" s="33"/>
      <c r="L1690" s="33"/>
      <c r="M1690" s="33"/>
      <c r="N1690" s="33"/>
      <c r="O1690" s="10" t="s">
        <v>115</v>
      </c>
      <c r="P1690" s="33"/>
      <c r="Q1690" s="33"/>
      <c r="R1690" s="33"/>
      <c r="S1690" s="33"/>
      <c r="T1690" s="33"/>
      <c r="U1690" s="33"/>
      <c r="V1690" s="33"/>
      <c r="W1690" s="33"/>
    </row>
    <row r="1691">
      <c r="A1691" s="9">
        <v>44427.0</v>
      </c>
      <c r="B1691" s="10" t="s">
        <v>400</v>
      </c>
      <c r="C1691" s="10" t="s">
        <v>401</v>
      </c>
      <c r="D1691" s="10" t="s">
        <v>402</v>
      </c>
      <c r="E1691" s="35">
        <v>150.0</v>
      </c>
      <c r="F1691" s="10" t="s">
        <v>160</v>
      </c>
      <c r="G1691" s="37">
        <f t="shared" si="5"/>
        <v>5</v>
      </c>
      <c r="H1691" s="32">
        <f t="shared" si="1"/>
        <v>5</v>
      </c>
      <c r="I1691" s="33"/>
      <c r="J1691" s="33"/>
      <c r="K1691" s="33"/>
      <c r="L1691" s="33"/>
      <c r="M1691" s="33"/>
      <c r="N1691" s="33"/>
      <c r="O1691" s="10" t="s">
        <v>400</v>
      </c>
      <c r="P1691" s="33"/>
      <c r="Q1691" s="33"/>
      <c r="R1691" s="33"/>
      <c r="S1691" s="33"/>
      <c r="T1691" s="33"/>
      <c r="U1691" s="33"/>
      <c r="V1691" s="33"/>
      <c r="W1691" s="33"/>
    </row>
    <row r="1692">
      <c r="A1692" s="9">
        <v>44427.0</v>
      </c>
      <c r="B1692" s="10" t="s">
        <v>400</v>
      </c>
      <c r="C1692" s="10" t="s">
        <v>403</v>
      </c>
      <c r="D1692" s="10" t="s">
        <v>404</v>
      </c>
      <c r="E1692" s="35">
        <v>270.0</v>
      </c>
      <c r="F1692" s="10" t="s">
        <v>14</v>
      </c>
      <c r="G1692" s="37">
        <f t="shared" si="5"/>
        <v>5</v>
      </c>
      <c r="H1692" s="32">
        <f t="shared" si="1"/>
        <v>5</v>
      </c>
      <c r="I1692" s="33"/>
      <c r="J1692" s="33"/>
      <c r="K1692" s="33"/>
      <c r="L1692" s="33"/>
      <c r="M1692" s="33"/>
      <c r="N1692" s="33"/>
      <c r="O1692" s="10" t="s">
        <v>400</v>
      </c>
      <c r="P1692" s="33"/>
      <c r="Q1692" s="33"/>
      <c r="R1692" s="33"/>
      <c r="S1692" s="33"/>
      <c r="T1692" s="33"/>
      <c r="U1692" s="33"/>
      <c r="V1692" s="33"/>
      <c r="W1692" s="33"/>
    </row>
    <row r="1693">
      <c r="A1693" s="9">
        <v>44427.0</v>
      </c>
      <c r="B1693" s="10" t="s">
        <v>400</v>
      </c>
      <c r="C1693" s="10" t="s">
        <v>405</v>
      </c>
      <c r="D1693" s="10" t="s">
        <v>404</v>
      </c>
      <c r="E1693" s="35">
        <v>270.0</v>
      </c>
      <c r="F1693" s="10" t="s">
        <v>14</v>
      </c>
      <c r="G1693" s="37">
        <f t="shared" si="5"/>
        <v>5</v>
      </c>
      <c r="H1693" s="32">
        <f t="shared" si="1"/>
        <v>5</v>
      </c>
      <c r="I1693" s="33"/>
      <c r="J1693" s="33"/>
      <c r="K1693" s="33"/>
      <c r="L1693" s="33"/>
      <c r="M1693" s="33"/>
      <c r="N1693" s="33"/>
      <c r="O1693" s="10" t="s">
        <v>400</v>
      </c>
      <c r="P1693" s="33"/>
      <c r="Q1693" s="33"/>
      <c r="R1693" s="33"/>
      <c r="S1693" s="33"/>
      <c r="T1693" s="33"/>
      <c r="U1693" s="33"/>
      <c r="V1693" s="33"/>
      <c r="W1693" s="33"/>
    </row>
    <row r="1694">
      <c r="A1694" s="9">
        <v>44427.0</v>
      </c>
      <c r="B1694" s="10" t="s">
        <v>400</v>
      </c>
      <c r="C1694" s="10">
        <v>6147.0</v>
      </c>
      <c r="D1694" s="10" t="s">
        <v>398</v>
      </c>
      <c r="E1694" s="35">
        <v>190.0</v>
      </c>
      <c r="F1694" s="10" t="s">
        <v>18</v>
      </c>
      <c r="G1694" s="37">
        <f t="shared" si="5"/>
        <v>5</v>
      </c>
      <c r="H1694" s="32">
        <f t="shared" si="1"/>
        <v>5</v>
      </c>
      <c r="I1694" s="33"/>
      <c r="J1694" s="33"/>
      <c r="K1694" s="33"/>
      <c r="L1694" s="33"/>
      <c r="M1694" s="33"/>
      <c r="N1694" s="33"/>
      <c r="O1694" s="10" t="s">
        <v>400</v>
      </c>
      <c r="P1694" s="33"/>
      <c r="Q1694" s="33"/>
      <c r="R1694" s="33"/>
      <c r="S1694" s="33"/>
      <c r="T1694" s="33"/>
      <c r="U1694" s="33"/>
      <c r="V1694" s="33"/>
      <c r="W1694" s="33"/>
    </row>
    <row r="1695">
      <c r="A1695" s="9">
        <v>44427.0</v>
      </c>
      <c r="B1695" s="10" t="s">
        <v>400</v>
      </c>
      <c r="C1695" s="10">
        <v>6742.0</v>
      </c>
      <c r="D1695" s="10" t="s">
        <v>398</v>
      </c>
      <c r="E1695" s="35">
        <v>190.0</v>
      </c>
      <c r="F1695" s="10" t="s">
        <v>18</v>
      </c>
      <c r="G1695" s="37">
        <f t="shared" si="5"/>
        <v>5</v>
      </c>
      <c r="H1695" s="32">
        <f t="shared" si="1"/>
        <v>5</v>
      </c>
      <c r="I1695" s="33"/>
      <c r="J1695" s="33"/>
      <c r="K1695" s="33"/>
      <c r="L1695" s="33"/>
      <c r="M1695" s="33"/>
      <c r="N1695" s="33"/>
      <c r="O1695" s="10" t="s">
        <v>400</v>
      </c>
      <c r="P1695" s="33"/>
      <c r="Q1695" s="33"/>
      <c r="R1695" s="33"/>
      <c r="S1695" s="33"/>
      <c r="T1695" s="33"/>
      <c r="U1695" s="33"/>
      <c r="V1695" s="33"/>
      <c r="W1695" s="33"/>
    </row>
    <row r="1696">
      <c r="A1696" s="9">
        <v>44427.0</v>
      </c>
      <c r="B1696" s="10" t="s">
        <v>400</v>
      </c>
      <c r="C1696" s="10" t="s">
        <v>406</v>
      </c>
      <c r="D1696" s="10" t="s">
        <v>397</v>
      </c>
      <c r="E1696" s="35">
        <v>330.0</v>
      </c>
      <c r="F1696" s="10" t="s">
        <v>14</v>
      </c>
      <c r="G1696" s="37">
        <f t="shared" si="5"/>
        <v>5</v>
      </c>
      <c r="H1696" s="32">
        <f t="shared" si="1"/>
        <v>5</v>
      </c>
      <c r="I1696" s="33"/>
      <c r="J1696" s="33"/>
      <c r="K1696" s="33"/>
      <c r="L1696" s="33"/>
      <c r="M1696" s="33"/>
      <c r="N1696" s="33"/>
      <c r="O1696" s="10" t="s">
        <v>400</v>
      </c>
      <c r="P1696" s="33"/>
      <c r="Q1696" s="33"/>
      <c r="R1696" s="33"/>
      <c r="S1696" s="33"/>
      <c r="T1696" s="33"/>
      <c r="U1696" s="33"/>
      <c r="V1696" s="33"/>
      <c r="W1696" s="33"/>
    </row>
    <row r="1697">
      <c r="A1697" s="9">
        <v>44427.0</v>
      </c>
      <c r="B1697" s="10" t="s">
        <v>400</v>
      </c>
      <c r="C1697" s="10">
        <v>8048.0</v>
      </c>
      <c r="D1697" s="10" t="s">
        <v>398</v>
      </c>
      <c r="E1697" s="35">
        <v>190.0</v>
      </c>
      <c r="F1697" s="10" t="s">
        <v>18</v>
      </c>
      <c r="G1697" s="37">
        <f t="shared" si="5"/>
        <v>5</v>
      </c>
      <c r="H1697" s="32">
        <f t="shared" si="1"/>
        <v>5</v>
      </c>
      <c r="I1697" s="33"/>
      <c r="J1697" s="33"/>
      <c r="K1697" s="33"/>
      <c r="L1697" s="33"/>
      <c r="M1697" s="33"/>
      <c r="N1697" s="33"/>
      <c r="O1697" s="10" t="s">
        <v>400</v>
      </c>
      <c r="P1697" s="33"/>
      <c r="Q1697" s="33"/>
      <c r="R1697" s="33"/>
      <c r="S1697" s="33"/>
      <c r="T1697" s="33"/>
      <c r="U1697" s="33"/>
      <c r="V1697" s="33"/>
      <c r="W1697" s="33"/>
    </row>
    <row r="1698">
      <c r="A1698" s="9">
        <v>44427.0</v>
      </c>
      <c r="B1698" s="10" t="s">
        <v>400</v>
      </c>
      <c r="C1698" s="10" t="s">
        <v>407</v>
      </c>
      <c r="D1698" s="10" t="s">
        <v>397</v>
      </c>
      <c r="E1698" s="35">
        <v>330.0</v>
      </c>
      <c r="F1698" s="10" t="s">
        <v>14</v>
      </c>
      <c r="G1698" s="37">
        <f t="shared" si="5"/>
        <v>5</v>
      </c>
      <c r="H1698" s="32">
        <f t="shared" si="1"/>
        <v>5</v>
      </c>
      <c r="I1698" s="33"/>
      <c r="J1698" s="33"/>
      <c r="K1698" s="33"/>
      <c r="L1698" s="33"/>
      <c r="M1698" s="33"/>
      <c r="N1698" s="33"/>
      <c r="O1698" s="10" t="s">
        <v>400</v>
      </c>
      <c r="P1698" s="33"/>
      <c r="Q1698" s="33"/>
      <c r="R1698" s="33"/>
      <c r="S1698" s="33"/>
      <c r="T1698" s="33"/>
      <c r="U1698" s="33"/>
      <c r="V1698" s="33"/>
      <c r="W1698" s="33"/>
    </row>
    <row r="1699">
      <c r="A1699" s="9">
        <v>44427.0</v>
      </c>
      <c r="B1699" s="10" t="s">
        <v>400</v>
      </c>
      <c r="C1699" s="10" t="s">
        <v>408</v>
      </c>
      <c r="D1699" s="10" t="s">
        <v>396</v>
      </c>
      <c r="E1699" s="35">
        <v>300.0</v>
      </c>
      <c r="F1699" s="10" t="s">
        <v>18</v>
      </c>
      <c r="G1699" s="37">
        <f t="shared" si="5"/>
        <v>5</v>
      </c>
      <c r="H1699" s="32">
        <f t="shared" si="1"/>
        <v>5</v>
      </c>
      <c r="I1699" s="33"/>
      <c r="J1699" s="33"/>
      <c r="K1699" s="33"/>
      <c r="L1699" s="33"/>
      <c r="M1699" s="33"/>
      <c r="N1699" s="33"/>
      <c r="O1699" s="10" t="s">
        <v>400</v>
      </c>
      <c r="P1699" s="33"/>
      <c r="Q1699" s="33"/>
      <c r="R1699" s="33"/>
      <c r="S1699" s="33"/>
      <c r="T1699" s="33"/>
      <c r="U1699" s="33"/>
      <c r="V1699" s="33"/>
      <c r="W1699" s="33"/>
    </row>
    <row r="1700">
      <c r="A1700" s="9">
        <v>44427.0</v>
      </c>
      <c r="B1700" s="10" t="s">
        <v>122</v>
      </c>
      <c r="C1700" s="10" t="s">
        <v>124</v>
      </c>
      <c r="D1700" s="10" t="s">
        <v>409</v>
      </c>
      <c r="E1700" s="35">
        <v>180.0</v>
      </c>
      <c r="F1700" s="10" t="s">
        <v>21</v>
      </c>
      <c r="G1700" s="37">
        <f t="shared" si="5"/>
        <v>5</v>
      </c>
      <c r="H1700" s="32">
        <f t="shared" si="1"/>
        <v>5</v>
      </c>
      <c r="I1700" s="33"/>
      <c r="J1700" s="33"/>
      <c r="K1700" s="33"/>
      <c r="L1700" s="33"/>
      <c r="M1700" s="33"/>
      <c r="N1700" s="33"/>
      <c r="O1700" s="10" t="s">
        <v>122</v>
      </c>
      <c r="P1700" s="33"/>
      <c r="Q1700" s="33"/>
      <c r="R1700" s="33"/>
      <c r="S1700" s="33"/>
      <c r="T1700" s="33"/>
      <c r="U1700" s="33"/>
      <c r="V1700" s="33"/>
      <c r="W1700" s="33"/>
    </row>
    <row r="1701">
      <c r="A1701" s="9">
        <v>44427.0</v>
      </c>
      <c r="B1701" s="10" t="s">
        <v>15</v>
      </c>
      <c r="C1701" s="10" t="s">
        <v>217</v>
      </c>
      <c r="D1701" s="10" t="s">
        <v>395</v>
      </c>
      <c r="E1701" s="35">
        <v>250.0</v>
      </c>
      <c r="F1701" s="10" t="s">
        <v>394</v>
      </c>
      <c r="G1701" s="37">
        <f t="shared" si="5"/>
        <v>5</v>
      </c>
      <c r="H1701" s="32">
        <f t="shared" si="1"/>
        <v>5</v>
      </c>
      <c r="I1701" s="33"/>
      <c r="J1701" s="33"/>
      <c r="K1701" s="33"/>
      <c r="L1701" s="33"/>
      <c r="M1701" s="33"/>
      <c r="N1701" s="33"/>
      <c r="O1701" s="10" t="s">
        <v>15</v>
      </c>
      <c r="P1701" s="33"/>
      <c r="Q1701" s="33"/>
      <c r="R1701" s="33"/>
      <c r="S1701" s="33"/>
      <c r="T1701" s="33"/>
      <c r="U1701" s="33"/>
      <c r="V1701" s="33"/>
      <c r="W1701" s="33"/>
    </row>
    <row r="1702">
      <c r="A1702" s="9">
        <v>44427.0</v>
      </c>
      <c r="B1702" s="10" t="s">
        <v>15</v>
      </c>
      <c r="C1702" s="10" t="s">
        <v>132</v>
      </c>
      <c r="D1702" s="10" t="s">
        <v>398</v>
      </c>
      <c r="E1702" s="35">
        <v>190.0</v>
      </c>
      <c r="F1702" s="10" t="s">
        <v>18</v>
      </c>
      <c r="G1702" s="37">
        <f t="shared" si="5"/>
        <v>5</v>
      </c>
      <c r="H1702" s="32">
        <f t="shared" si="1"/>
        <v>5</v>
      </c>
      <c r="I1702" s="33"/>
      <c r="J1702" s="33"/>
      <c r="K1702" s="33"/>
      <c r="L1702" s="33"/>
      <c r="M1702" s="33"/>
      <c r="N1702" s="33"/>
      <c r="O1702" s="10" t="s">
        <v>15</v>
      </c>
      <c r="P1702" s="33"/>
      <c r="Q1702" s="33"/>
      <c r="R1702" s="33"/>
      <c r="S1702" s="33"/>
      <c r="T1702" s="33"/>
      <c r="U1702" s="33"/>
      <c r="V1702" s="33"/>
      <c r="W1702" s="33"/>
    </row>
    <row r="1703">
      <c r="A1703" s="9">
        <v>44427.0</v>
      </c>
      <c r="B1703" s="10" t="s">
        <v>15</v>
      </c>
      <c r="C1703" s="16">
        <v>5.0E49</v>
      </c>
      <c r="D1703" s="10" t="s">
        <v>396</v>
      </c>
      <c r="E1703" s="35">
        <v>300.0</v>
      </c>
      <c r="F1703" s="10" t="s">
        <v>18</v>
      </c>
      <c r="G1703" s="37">
        <f t="shared" si="5"/>
        <v>5</v>
      </c>
      <c r="H1703" s="32">
        <f t="shared" si="1"/>
        <v>5</v>
      </c>
      <c r="I1703" s="33"/>
      <c r="J1703" s="33"/>
      <c r="K1703" s="33"/>
      <c r="L1703" s="33"/>
      <c r="M1703" s="33"/>
      <c r="N1703" s="33"/>
      <c r="O1703" s="10" t="s">
        <v>15</v>
      </c>
      <c r="P1703" s="33"/>
      <c r="Q1703" s="33"/>
      <c r="R1703" s="33"/>
      <c r="S1703" s="33"/>
      <c r="T1703" s="33"/>
      <c r="U1703" s="33"/>
      <c r="V1703" s="33"/>
      <c r="W1703" s="33"/>
    </row>
    <row r="1704">
      <c r="A1704" s="9">
        <v>44427.0</v>
      </c>
      <c r="B1704" s="10" t="s">
        <v>15</v>
      </c>
      <c r="C1704" s="16">
        <v>5.0E49</v>
      </c>
      <c r="D1704" s="10" t="s">
        <v>399</v>
      </c>
      <c r="E1704" s="35">
        <v>80.0</v>
      </c>
      <c r="F1704" s="10" t="s">
        <v>31</v>
      </c>
      <c r="G1704" s="37">
        <f t="shared" si="5"/>
        <v>5</v>
      </c>
      <c r="H1704" s="32">
        <f t="shared" si="1"/>
        <v>5</v>
      </c>
      <c r="I1704" s="33"/>
      <c r="J1704" s="33"/>
      <c r="K1704" s="33"/>
      <c r="L1704" s="33"/>
      <c r="M1704" s="33"/>
      <c r="N1704" s="33"/>
      <c r="O1704" s="10" t="s">
        <v>15</v>
      </c>
      <c r="P1704" s="33"/>
      <c r="Q1704" s="33"/>
      <c r="R1704" s="33"/>
      <c r="S1704" s="33"/>
      <c r="T1704" s="33"/>
      <c r="U1704" s="33"/>
      <c r="V1704" s="33"/>
      <c r="W1704" s="33"/>
    </row>
    <row r="1705">
      <c r="A1705" s="9">
        <v>44427.0</v>
      </c>
      <c r="B1705" s="10" t="s">
        <v>15</v>
      </c>
      <c r="C1705" s="10" t="s">
        <v>134</v>
      </c>
      <c r="D1705" s="10" t="s">
        <v>398</v>
      </c>
      <c r="E1705" s="35">
        <v>190.0</v>
      </c>
      <c r="F1705" s="10" t="s">
        <v>18</v>
      </c>
      <c r="G1705" s="37">
        <f t="shared" si="5"/>
        <v>5</v>
      </c>
      <c r="H1705" s="32">
        <f t="shared" si="1"/>
        <v>5</v>
      </c>
      <c r="I1705" s="33"/>
      <c r="J1705" s="33"/>
      <c r="K1705" s="33"/>
      <c r="L1705" s="33"/>
      <c r="M1705" s="33"/>
      <c r="N1705" s="33"/>
      <c r="O1705" s="10" t="s">
        <v>15</v>
      </c>
      <c r="P1705" s="33"/>
      <c r="Q1705" s="33"/>
      <c r="R1705" s="33"/>
      <c r="S1705" s="33"/>
      <c r="T1705" s="33"/>
      <c r="U1705" s="33"/>
      <c r="V1705" s="33"/>
      <c r="W1705" s="33"/>
    </row>
    <row r="1706">
      <c r="A1706" s="9">
        <v>44427.0</v>
      </c>
      <c r="B1706" s="10" t="s">
        <v>15</v>
      </c>
      <c r="C1706" s="10" t="s">
        <v>219</v>
      </c>
      <c r="D1706" s="10" t="s">
        <v>397</v>
      </c>
      <c r="E1706" s="35">
        <v>330.0</v>
      </c>
      <c r="F1706" s="10" t="s">
        <v>14</v>
      </c>
      <c r="G1706" s="37">
        <f t="shared" si="5"/>
        <v>5</v>
      </c>
      <c r="H1706" s="32">
        <f t="shared" si="1"/>
        <v>5</v>
      </c>
      <c r="I1706" s="33"/>
      <c r="J1706" s="33"/>
      <c r="K1706" s="33"/>
      <c r="L1706" s="33"/>
      <c r="M1706" s="33"/>
      <c r="N1706" s="33"/>
      <c r="O1706" s="10" t="s">
        <v>15</v>
      </c>
      <c r="P1706" s="33"/>
      <c r="Q1706" s="33"/>
      <c r="R1706" s="33"/>
      <c r="S1706" s="33"/>
      <c r="T1706" s="33"/>
      <c r="U1706" s="33"/>
      <c r="V1706" s="33"/>
      <c r="W1706" s="33"/>
    </row>
    <row r="1707">
      <c r="A1707" s="9">
        <v>44427.0</v>
      </c>
      <c r="B1707" s="10" t="s">
        <v>15</v>
      </c>
      <c r="C1707" s="10">
        <v>4645.0</v>
      </c>
      <c r="D1707" s="10" t="s">
        <v>404</v>
      </c>
      <c r="E1707" s="35">
        <v>270.0</v>
      </c>
      <c r="F1707" s="10" t="s">
        <v>14</v>
      </c>
      <c r="G1707" s="37">
        <f t="shared" si="5"/>
        <v>5</v>
      </c>
      <c r="H1707" s="32">
        <f t="shared" si="1"/>
        <v>5</v>
      </c>
      <c r="I1707" s="33"/>
      <c r="J1707" s="33"/>
      <c r="K1707" s="33"/>
      <c r="L1707" s="33"/>
      <c r="M1707" s="33"/>
      <c r="N1707" s="33"/>
      <c r="O1707" s="10" t="s">
        <v>15</v>
      </c>
      <c r="P1707" s="33"/>
      <c r="Q1707" s="33"/>
      <c r="R1707" s="33"/>
      <c r="S1707" s="33"/>
      <c r="T1707" s="33"/>
      <c r="U1707" s="33"/>
      <c r="V1707" s="33"/>
      <c r="W1707" s="33"/>
    </row>
    <row r="1708">
      <c r="A1708" s="9">
        <v>44427.0</v>
      </c>
      <c r="B1708" s="10" t="s">
        <v>15</v>
      </c>
      <c r="C1708" s="10" t="s">
        <v>136</v>
      </c>
      <c r="D1708" s="10" t="s">
        <v>398</v>
      </c>
      <c r="E1708" s="35">
        <v>190.0</v>
      </c>
      <c r="F1708" s="10" t="s">
        <v>18</v>
      </c>
      <c r="G1708" s="37">
        <f t="shared" si="5"/>
        <v>5</v>
      </c>
      <c r="H1708" s="32">
        <f t="shared" si="1"/>
        <v>5</v>
      </c>
      <c r="I1708" s="33"/>
      <c r="J1708" s="33"/>
      <c r="K1708" s="33"/>
      <c r="L1708" s="33"/>
      <c r="M1708" s="33"/>
      <c r="N1708" s="33"/>
      <c r="O1708" s="10" t="s">
        <v>15</v>
      </c>
      <c r="P1708" s="33"/>
      <c r="Q1708" s="33"/>
      <c r="R1708" s="33"/>
      <c r="S1708" s="33"/>
      <c r="T1708" s="33"/>
      <c r="U1708" s="33"/>
      <c r="V1708" s="33"/>
      <c r="W1708" s="33"/>
    </row>
    <row r="1709">
      <c r="A1709" s="9">
        <v>44427.0</v>
      </c>
      <c r="B1709" s="10" t="s">
        <v>15</v>
      </c>
      <c r="C1709" s="10" t="s">
        <v>182</v>
      </c>
      <c r="D1709" s="10" t="s">
        <v>397</v>
      </c>
      <c r="E1709" s="35">
        <v>330.0</v>
      </c>
      <c r="F1709" s="10" t="s">
        <v>14</v>
      </c>
      <c r="G1709" s="37">
        <f t="shared" si="5"/>
        <v>5</v>
      </c>
      <c r="H1709" s="32">
        <f t="shared" si="1"/>
        <v>5</v>
      </c>
      <c r="I1709" s="33"/>
      <c r="J1709" s="33"/>
      <c r="K1709" s="33"/>
      <c r="L1709" s="33"/>
      <c r="M1709" s="33"/>
      <c r="N1709" s="33"/>
      <c r="O1709" s="10" t="s">
        <v>15</v>
      </c>
      <c r="P1709" s="33"/>
      <c r="Q1709" s="33"/>
      <c r="R1709" s="33"/>
      <c r="S1709" s="33"/>
      <c r="T1709" s="33"/>
      <c r="U1709" s="33"/>
      <c r="V1709" s="33"/>
      <c r="W1709" s="33"/>
    </row>
    <row r="1710">
      <c r="A1710" s="9">
        <v>44427.0</v>
      </c>
      <c r="B1710" s="10" t="s">
        <v>15</v>
      </c>
      <c r="C1710" s="10">
        <v>3446.0</v>
      </c>
      <c r="D1710" s="10" t="s">
        <v>409</v>
      </c>
      <c r="E1710" s="35">
        <v>180.0</v>
      </c>
      <c r="F1710" s="10" t="s">
        <v>21</v>
      </c>
      <c r="G1710" s="37">
        <f t="shared" si="5"/>
        <v>5</v>
      </c>
      <c r="H1710" s="32">
        <f t="shared" si="1"/>
        <v>5</v>
      </c>
      <c r="I1710" s="33"/>
      <c r="J1710" s="33"/>
      <c r="K1710" s="33"/>
      <c r="L1710" s="33"/>
      <c r="M1710" s="33"/>
      <c r="N1710" s="33"/>
      <c r="O1710" s="10" t="s">
        <v>15</v>
      </c>
      <c r="P1710" s="33"/>
      <c r="Q1710" s="33"/>
      <c r="R1710" s="33"/>
      <c r="S1710" s="33"/>
      <c r="T1710" s="33"/>
      <c r="U1710" s="33"/>
      <c r="V1710" s="33"/>
      <c r="W1710" s="33"/>
    </row>
    <row r="1711">
      <c r="A1711" s="9">
        <v>44427.0</v>
      </c>
      <c r="B1711" s="10" t="s">
        <v>15</v>
      </c>
      <c r="C1711" s="10" t="s">
        <v>137</v>
      </c>
      <c r="D1711" s="10" t="s">
        <v>398</v>
      </c>
      <c r="E1711" s="35">
        <v>190.0</v>
      </c>
      <c r="F1711" s="10" t="s">
        <v>18</v>
      </c>
      <c r="G1711" s="37">
        <f t="shared" si="5"/>
        <v>5</v>
      </c>
      <c r="H1711" s="32">
        <f t="shared" si="1"/>
        <v>5</v>
      </c>
      <c r="I1711" s="33"/>
      <c r="J1711" s="33"/>
      <c r="K1711" s="33"/>
      <c r="L1711" s="33"/>
      <c r="M1711" s="33"/>
      <c r="N1711" s="33"/>
      <c r="O1711" s="10" t="s">
        <v>15</v>
      </c>
      <c r="P1711" s="33"/>
      <c r="Q1711" s="33"/>
      <c r="R1711" s="33"/>
      <c r="S1711" s="33"/>
      <c r="T1711" s="33"/>
      <c r="U1711" s="33"/>
      <c r="V1711" s="33"/>
      <c r="W1711" s="33"/>
    </row>
    <row r="1712">
      <c r="A1712" s="9">
        <v>44427.0</v>
      </c>
      <c r="B1712" s="10" t="s">
        <v>15</v>
      </c>
      <c r="C1712" s="10" t="s">
        <v>185</v>
      </c>
      <c r="D1712" s="10" t="s">
        <v>397</v>
      </c>
      <c r="E1712" s="35">
        <v>330.0</v>
      </c>
      <c r="F1712" s="10" t="s">
        <v>14</v>
      </c>
      <c r="G1712" s="37">
        <f t="shared" si="5"/>
        <v>5</v>
      </c>
      <c r="H1712" s="32">
        <f t="shared" si="1"/>
        <v>5</v>
      </c>
      <c r="I1712" s="33"/>
      <c r="J1712" s="33"/>
      <c r="K1712" s="33"/>
      <c r="L1712" s="33"/>
      <c r="M1712" s="33"/>
      <c r="N1712" s="33"/>
      <c r="O1712" s="10" t="s">
        <v>15</v>
      </c>
      <c r="P1712" s="33"/>
      <c r="Q1712" s="33"/>
      <c r="R1712" s="33"/>
      <c r="S1712" s="33"/>
      <c r="T1712" s="33"/>
      <c r="U1712" s="33"/>
      <c r="V1712" s="33"/>
      <c r="W1712" s="33"/>
    </row>
    <row r="1713">
      <c r="A1713" s="9">
        <v>44427.0</v>
      </c>
      <c r="B1713" s="10" t="s">
        <v>15</v>
      </c>
      <c r="C1713" s="10" t="s">
        <v>185</v>
      </c>
      <c r="D1713" s="10" t="s">
        <v>395</v>
      </c>
      <c r="E1713" s="35">
        <v>250.0</v>
      </c>
      <c r="F1713" s="10" t="s">
        <v>394</v>
      </c>
      <c r="G1713" s="37">
        <f t="shared" si="5"/>
        <v>5</v>
      </c>
      <c r="H1713" s="32">
        <f t="shared" si="1"/>
        <v>5</v>
      </c>
      <c r="I1713" s="33"/>
      <c r="J1713" s="33"/>
      <c r="K1713" s="33"/>
      <c r="L1713" s="33"/>
      <c r="M1713" s="33"/>
      <c r="N1713" s="33"/>
      <c r="O1713" s="10" t="s">
        <v>15</v>
      </c>
      <c r="P1713" s="33"/>
      <c r="Q1713" s="33"/>
      <c r="R1713" s="33"/>
      <c r="S1713" s="33"/>
      <c r="T1713" s="33"/>
      <c r="U1713" s="33"/>
      <c r="V1713" s="33"/>
      <c r="W1713" s="33"/>
    </row>
    <row r="1714">
      <c r="A1714" s="9">
        <v>44427.0</v>
      </c>
      <c r="B1714" s="10" t="s">
        <v>248</v>
      </c>
      <c r="C1714" s="10" t="s">
        <v>410</v>
      </c>
      <c r="D1714" s="10" t="s">
        <v>397</v>
      </c>
      <c r="E1714" s="35">
        <v>330.0</v>
      </c>
      <c r="F1714" s="10" t="s">
        <v>14</v>
      </c>
      <c r="G1714" s="37">
        <f t="shared" si="5"/>
        <v>5</v>
      </c>
      <c r="H1714" s="32">
        <f t="shared" si="1"/>
        <v>5</v>
      </c>
      <c r="I1714" s="33"/>
      <c r="J1714" s="33"/>
      <c r="K1714" s="33"/>
      <c r="L1714" s="33"/>
      <c r="M1714" s="33"/>
      <c r="N1714" s="33"/>
      <c r="O1714" s="10" t="s">
        <v>248</v>
      </c>
      <c r="P1714" s="33"/>
      <c r="Q1714" s="33"/>
      <c r="R1714" s="33"/>
      <c r="S1714" s="33"/>
      <c r="T1714" s="33"/>
      <c r="U1714" s="33"/>
      <c r="V1714" s="33"/>
      <c r="W1714" s="33"/>
    </row>
    <row r="1715">
      <c r="A1715" s="9">
        <v>44427.0</v>
      </c>
      <c r="B1715" s="10" t="s">
        <v>248</v>
      </c>
      <c r="C1715" s="10" t="s">
        <v>411</v>
      </c>
      <c r="D1715" s="10" t="s">
        <v>396</v>
      </c>
      <c r="E1715" s="35">
        <v>300.0</v>
      </c>
      <c r="F1715" s="10" t="s">
        <v>18</v>
      </c>
      <c r="G1715" s="37">
        <f t="shared" si="5"/>
        <v>5</v>
      </c>
      <c r="H1715" s="32">
        <f t="shared" si="1"/>
        <v>5</v>
      </c>
      <c r="I1715" s="33"/>
      <c r="J1715" s="33"/>
      <c r="K1715" s="33"/>
      <c r="L1715" s="33"/>
      <c r="M1715" s="33"/>
      <c r="N1715" s="33"/>
      <c r="O1715" s="10" t="s">
        <v>248</v>
      </c>
      <c r="P1715" s="33"/>
      <c r="Q1715" s="33"/>
      <c r="R1715" s="33"/>
      <c r="S1715" s="33"/>
      <c r="T1715" s="33"/>
      <c r="U1715" s="33"/>
      <c r="V1715" s="33"/>
      <c r="W1715" s="33"/>
    </row>
    <row r="1716">
      <c r="A1716" s="9">
        <v>44427.0</v>
      </c>
      <c r="B1716" s="10" t="s">
        <v>248</v>
      </c>
      <c r="C1716" s="10" t="s">
        <v>249</v>
      </c>
      <c r="D1716" s="10" t="s">
        <v>398</v>
      </c>
      <c r="E1716" s="35">
        <v>190.0</v>
      </c>
      <c r="F1716" s="10" t="s">
        <v>18</v>
      </c>
      <c r="G1716" s="37">
        <f t="shared" si="5"/>
        <v>5</v>
      </c>
      <c r="H1716" s="32">
        <f t="shared" si="1"/>
        <v>5</v>
      </c>
      <c r="I1716" s="33"/>
      <c r="J1716" s="33"/>
      <c r="K1716" s="33"/>
      <c r="L1716" s="33"/>
      <c r="M1716" s="33"/>
      <c r="N1716" s="33"/>
      <c r="O1716" s="10" t="s">
        <v>248</v>
      </c>
      <c r="P1716" s="33"/>
      <c r="Q1716" s="33"/>
      <c r="R1716" s="33"/>
      <c r="S1716" s="33"/>
      <c r="T1716" s="33"/>
      <c r="U1716" s="33"/>
      <c r="V1716" s="33"/>
      <c r="W1716" s="33"/>
    </row>
    <row r="1717">
      <c r="A1717" s="9">
        <v>44427.0</v>
      </c>
      <c r="B1717" s="10" t="s">
        <v>248</v>
      </c>
      <c r="C1717" s="10">
        <v>2944.0</v>
      </c>
      <c r="D1717" s="10" t="s">
        <v>398</v>
      </c>
      <c r="E1717" s="35">
        <v>190.0</v>
      </c>
      <c r="F1717" s="10" t="s">
        <v>18</v>
      </c>
      <c r="G1717" s="37">
        <f t="shared" si="5"/>
        <v>5</v>
      </c>
      <c r="H1717" s="32">
        <f t="shared" si="1"/>
        <v>5</v>
      </c>
      <c r="I1717" s="33"/>
      <c r="J1717" s="33"/>
      <c r="K1717" s="33"/>
      <c r="L1717" s="33"/>
      <c r="M1717" s="33"/>
      <c r="N1717" s="33"/>
      <c r="O1717" s="10" t="s">
        <v>248</v>
      </c>
      <c r="P1717" s="33"/>
      <c r="Q1717" s="33"/>
      <c r="R1717" s="33"/>
      <c r="S1717" s="33"/>
      <c r="T1717" s="33"/>
      <c r="U1717" s="33"/>
      <c r="V1717" s="33"/>
      <c r="W1717" s="33"/>
    </row>
    <row r="1718">
      <c r="A1718" s="9">
        <v>44427.0</v>
      </c>
      <c r="B1718" s="10" t="s">
        <v>248</v>
      </c>
      <c r="C1718" s="10" t="s">
        <v>105</v>
      </c>
      <c r="D1718" s="10" t="s">
        <v>398</v>
      </c>
      <c r="E1718" s="35">
        <v>190.0</v>
      </c>
      <c r="F1718" s="10" t="s">
        <v>18</v>
      </c>
      <c r="G1718" s="37">
        <f t="shared" si="5"/>
        <v>5</v>
      </c>
      <c r="H1718" s="32">
        <f t="shared" si="1"/>
        <v>5</v>
      </c>
      <c r="I1718" s="33"/>
      <c r="J1718" s="33"/>
      <c r="K1718" s="33"/>
      <c r="L1718" s="33"/>
      <c r="M1718" s="33"/>
      <c r="N1718" s="33"/>
      <c r="O1718" s="10" t="s">
        <v>248</v>
      </c>
      <c r="P1718" s="33"/>
      <c r="Q1718" s="33"/>
      <c r="R1718" s="33"/>
      <c r="S1718" s="33"/>
      <c r="T1718" s="33"/>
      <c r="U1718" s="33"/>
      <c r="V1718" s="33"/>
      <c r="W1718" s="33"/>
    </row>
    <row r="1719">
      <c r="A1719" s="9">
        <v>44427.0</v>
      </c>
      <c r="B1719" s="10" t="s">
        <v>248</v>
      </c>
      <c r="C1719" s="10">
        <v>6246.0</v>
      </c>
      <c r="D1719" s="10" t="s">
        <v>404</v>
      </c>
      <c r="E1719" s="35">
        <v>270.0</v>
      </c>
      <c r="F1719" s="10" t="s">
        <v>14</v>
      </c>
      <c r="G1719" s="37">
        <f t="shared" si="5"/>
        <v>5</v>
      </c>
      <c r="H1719" s="32">
        <f t="shared" si="1"/>
        <v>5</v>
      </c>
      <c r="I1719" s="33"/>
      <c r="J1719" s="33"/>
      <c r="K1719" s="33"/>
      <c r="L1719" s="33"/>
      <c r="M1719" s="33"/>
      <c r="N1719" s="33"/>
      <c r="O1719" s="10" t="s">
        <v>248</v>
      </c>
      <c r="P1719" s="33"/>
      <c r="Q1719" s="33"/>
      <c r="R1719" s="33"/>
      <c r="S1719" s="33"/>
      <c r="T1719" s="33"/>
      <c r="U1719" s="33"/>
      <c r="V1719" s="33"/>
      <c r="W1719" s="33"/>
    </row>
    <row r="1720">
      <c r="A1720" s="9">
        <v>44427.0</v>
      </c>
      <c r="B1720" s="10" t="s">
        <v>248</v>
      </c>
      <c r="C1720" s="10" t="s">
        <v>412</v>
      </c>
      <c r="D1720" s="10" t="s">
        <v>413</v>
      </c>
      <c r="E1720" s="35">
        <v>100.0</v>
      </c>
      <c r="F1720" s="10" t="s">
        <v>160</v>
      </c>
      <c r="G1720" s="37">
        <f t="shared" si="5"/>
        <v>5</v>
      </c>
      <c r="H1720" s="32">
        <f t="shared" si="1"/>
        <v>5</v>
      </c>
      <c r="I1720" s="33"/>
      <c r="J1720" s="33"/>
      <c r="K1720" s="33"/>
      <c r="L1720" s="33"/>
      <c r="M1720" s="33"/>
      <c r="N1720" s="33"/>
      <c r="O1720" s="10" t="s">
        <v>248</v>
      </c>
      <c r="P1720" s="33"/>
      <c r="Q1720" s="33"/>
      <c r="R1720" s="33"/>
      <c r="S1720" s="33"/>
      <c r="T1720" s="33"/>
      <c r="U1720" s="33"/>
      <c r="V1720" s="33"/>
      <c r="W1720" s="33"/>
    </row>
    <row r="1721">
      <c r="A1721" s="9">
        <v>44427.0</v>
      </c>
      <c r="B1721" s="10" t="s">
        <v>248</v>
      </c>
      <c r="C1721" s="10" t="s">
        <v>251</v>
      </c>
      <c r="D1721" s="10" t="s">
        <v>398</v>
      </c>
      <c r="E1721" s="35">
        <v>190.0</v>
      </c>
      <c r="F1721" s="10" t="s">
        <v>18</v>
      </c>
      <c r="G1721" s="37">
        <f t="shared" si="5"/>
        <v>5</v>
      </c>
      <c r="H1721" s="32">
        <f t="shared" si="1"/>
        <v>5</v>
      </c>
      <c r="I1721" s="33"/>
      <c r="J1721" s="33"/>
      <c r="K1721" s="33"/>
      <c r="L1721" s="33"/>
      <c r="M1721" s="33"/>
      <c r="N1721" s="33"/>
      <c r="O1721" s="10" t="s">
        <v>248</v>
      </c>
      <c r="P1721" s="33"/>
      <c r="Q1721" s="33"/>
      <c r="R1721" s="33"/>
      <c r="S1721" s="33"/>
      <c r="T1721" s="33"/>
      <c r="U1721" s="33"/>
      <c r="V1721" s="33"/>
      <c r="W1721" s="33"/>
    </row>
    <row r="1722">
      <c r="A1722" s="9">
        <v>44427.0</v>
      </c>
      <c r="B1722" s="10" t="s">
        <v>69</v>
      </c>
      <c r="C1722" s="10" t="s">
        <v>71</v>
      </c>
      <c r="D1722" s="10" t="s">
        <v>396</v>
      </c>
      <c r="E1722" s="35">
        <v>300.0</v>
      </c>
      <c r="F1722" s="10" t="s">
        <v>18</v>
      </c>
      <c r="G1722" s="37">
        <f t="shared" si="5"/>
        <v>5</v>
      </c>
      <c r="H1722" s="32">
        <f t="shared" si="1"/>
        <v>5</v>
      </c>
      <c r="I1722" s="33"/>
      <c r="J1722" s="33"/>
      <c r="K1722" s="33"/>
      <c r="L1722" s="33"/>
      <c r="M1722" s="33"/>
      <c r="N1722" s="33"/>
      <c r="O1722" s="10" t="s">
        <v>69</v>
      </c>
      <c r="P1722" s="33"/>
      <c r="Q1722" s="33"/>
      <c r="R1722" s="33"/>
      <c r="S1722" s="33"/>
      <c r="T1722" s="33"/>
      <c r="U1722" s="33"/>
      <c r="V1722" s="33"/>
      <c r="W1722" s="33"/>
    </row>
    <row r="1723">
      <c r="A1723" s="9">
        <v>44427.0</v>
      </c>
      <c r="B1723" s="10" t="s">
        <v>69</v>
      </c>
      <c r="C1723" s="10" t="s">
        <v>72</v>
      </c>
      <c r="D1723" s="10" t="s">
        <v>404</v>
      </c>
      <c r="E1723" s="35">
        <v>270.0</v>
      </c>
      <c r="F1723" s="10" t="s">
        <v>14</v>
      </c>
      <c r="G1723" s="37">
        <f t="shared" si="5"/>
        <v>5</v>
      </c>
      <c r="H1723" s="32">
        <f t="shared" si="1"/>
        <v>5</v>
      </c>
      <c r="I1723" s="33"/>
      <c r="J1723" s="33"/>
      <c r="K1723" s="33"/>
      <c r="L1723" s="33"/>
      <c r="M1723" s="33"/>
      <c r="N1723" s="33"/>
      <c r="O1723" s="10" t="s">
        <v>69</v>
      </c>
      <c r="P1723" s="33"/>
      <c r="Q1723" s="33"/>
      <c r="R1723" s="33"/>
      <c r="S1723" s="33"/>
      <c r="T1723" s="33"/>
      <c r="U1723" s="33"/>
      <c r="V1723" s="33"/>
      <c r="W1723" s="33"/>
    </row>
    <row r="1724">
      <c r="A1724" s="9">
        <v>44427.0</v>
      </c>
      <c r="B1724" s="10" t="s">
        <v>69</v>
      </c>
      <c r="C1724" s="10" t="s">
        <v>73</v>
      </c>
      <c r="D1724" s="10" t="s">
        <v>399</v>
      </c>
      <c r="E1724" s="35">
        <v>80.0</v>
      </c>
      <c r="F1724" s="10" t="s">
        <v>31</v>
      </c>
      <c r="G1724" s="37">
        <f t="shared" si="5"/>
        <v>5</v>
      </c>
      <c r="H1724" s="32">
        <f t="shared" si="1"/>
        <v>5</v>
      </c>
      <c r="I1724" s="33"/>
      <c r="J1724" s="33"/>
      <c r="K1724" s="33"/>
      <c r="L1724" s="33"/>
      <c r="M1724" s="33"/>
      <c r="N1724" s="33"/>
      <c r="O1724" s="10" t="s">
        <v>69</v>
      </c>
      <c r="P1724" s="33"/>
      <c r="Q1724" s="33"/>
      <c r="R1724" s="33"/>
      <c r="S1724" s="33"/>
      <c r="T1724" s="33"/>
      <c r="U1724" s="33"/>
      <c r="V1724" s="33"/>
      <c r="W1724" s="33"/>
    </row>
    <row r="1725">
      <c r="A1725" s="9">
        <v>44427.0</v>
      </c>
      <c r="B1725" s="10" t="s">
        <v>69</v>
      </c>
      <c r="C1725" s="10" t="s">
        <v>74</v>
      </c>
      <c r="D1725" s="10" t="s">
        <v>404</v>
      </c>
      <c r="E1725" s="35">
        <v>270.0</v>
      </c>
      <c r="F1725" s="10" t="s">
        <v>14</v>
      </c>
      <c r="G1725" s="37">
        <f t="shared" si="5"/>
        <v>5</v>
      </c>
      <c r="H1725" s="32">
        <f t="shared" si="1"/>
        <v>5</v>
      </c>
      <c r="I1725" s="33"/>
      <c r="J1725" s="33"/>
      <c r="K1725" s="33"/>
      <c r="L1725" s="33"/>
      <c r="M1725" s="33"/>
      <c r="N1725" s="33"/>
      <c r="O1725" s="10" t="s">
        <v>69</v>
      </c>
      <c r="P1725" s="33"/>
      <c r="Q1725" s="33"/>
      <c r="R1725" s="33"/>
      <c r="S1725" s="33"/>
      <c r="T1725" s="33"/>
      <c r="U1725" s="33"/>
      <c r="V1725" s="33"/>
      <c r="W1725" s="33"/>
    </row>
    <row r="1726">
      <c r="A1726" s="9">
        <v>44427.0</v>
      </c>
      <c r="B1726" s="10" t="s">
        <v>69</v>
      </c>
      <c r="C1726" s="10">
        <v>7447.0</v>
      </c>
      <c r="D1726" s="10" t="s">
        <v>398</v>
      </c>
      <c r="E1726" s="35">
        <v>190.0</v>
      </c>
      <c r="F1726" s="10" t="s">
        <v>18</v>
      </c>
      <c r="G1726" s="37">
        <f t="shared" si="5"/>
        <v>5</v>
      </c>
      <c r="H1726" s="32">
        <f t="shared" si="1"/>
        <v>5</v>
      </c>
      <c r="I1726" s="33"/>
      <c r="J1726" s="33"/>
      <c r="K1726" s="33"/>
      <c r="L1726" s="33"/>
      <c r="M1726" s="33"/>
      <c r="N1726" s="33"/>
      <c r="O1726" s="10" t="s">
        <v>69</v>
      </c>
      <c r="P1726" s="33"/>
      <c r="Q1726" s="33"/>
      <c r="R1726" s="33"/>
      <c r="S1726" s="33"/>
      <c r="T1726" s="33"/>
      <c r="U1726" s="33"/>
      <c r="V1726" s="33"/>
      <c r="W1726" s="33"/>
    </row>
    <row r="1727">
      <c r="A1727" s="9">
        <v>44427.0</v>
      </c>
      <c r="B1727" s="10" t="s">
        <v>69</v>
      </c>
      <c r="C1727" s="10">
        <v>1649.0</v>
      </c>
      <c r="D1727" s="10" t="s">
        <v>398</v>
      </c>
      <c r="E1727" s="35">
        <v>190.0</v>
      </c>
      <c r="F1727" s="10" t="s">
        <v>18</v>
      </c>
      <c r="G1727" s="37">
        <f t="shared" si="5"/>
        <v>5</v>
      </c>
      <c r="H1727" s="32">
        <f t="shared" si="1"/>
        <v>5</v>
      </c>
      <c r="I1727" s="33"/>
      <c r="J1727" s="33"/>
      <c r="K1727" s="33"/>
      <c r="L1727" s="33"/>
      <c r="M1727" s="33"/>
      <c r="N1727" s="33"/>
      <c r="O1727" s="10" t="s">
        <v>69</v>
      </c>
      <c r="P1727" s="33"/>
      <c r="Q1727" s="33"/>
      <c r="R1727" s="33"/>
      <c r="S1727" s="33"/>
      <c r="T1727" s="33"/>
      <c r="U1727" s="33"/>
      <c r="V1727" s="33"/>
      <c r="W1727" s="33"/>
    </row>
    <row r="1728">
      <c r="A1728" s="9">
        <v>44427.0</v>
      </c>
      <c r="B1728" s="10" t="s">
        <v>69</v>
      </c>
      <c r="C1728" s="10">
        <v>5649.0</v>
      </c>
      <c r="D1728" s="10" t="s">
        <v>398</v>
      </c>
      <c r="E1728" s="35">
        <v>190.0</v>
      </c>
      <c r="F1728" s="10" t="s">
        <v>18</v>
      </c>
      <c r="G1728" s="37">
        <f t="shared" si="5"/>
        <v>5</v>
      </c>
      <c r="H1728" s="32">
        <f t="shared" si="1"/>
        <v>5</v>
      </c>
      <c r="I1728" s="33"/>
      <c r="J1728" s="33"/>
      <c r="K1728" s="33"/>
      <c r="L1728" s="33"/>
      <c r="M1728" s="33"/>
      <c r="N1728" s="33"/>
      <c r="O1728" s="10" t="s">
        <v>69</v>
      </c>
      <c r="P1728" s="33"/>
      <c r="Q1728" s="33"/>
      <c r="R1728" s="33"/>
      <c r="S1728" s="33"/>
      <c r="T1728" s="33"/>
      <c r="U1728" s="33"/>
      <c r="V1728" s="33"/>
      <c r="W1728" s="33"/>
    </row>
    <row r="1729">
      <c r="A1729" s="9">
        <v>44427.0</v>
      </c>
      <c r="B1729" s="10" t="s">
        <v>69</v>
      </c>
      <c r="C1729" s="10">
        <v>9045.0</v>
      </c>
      <c r="D1729" s="10" t="s">
        <v>398</v>
      </c>
      <c r="E1729" s="35">
        <v>190.0</v>
      </c>
      <c r="F1729" s="10" t="s">
        <v>18</v>
      </c>
      <c r="G1729" s="37">
        <f t="shared" si="5"/>
        <v>5</v>
      </c>
      <c r="H1729" s="32">
        <f t="shared" si="1"/>
        <v>5</v>
      </c>
      <c r="I1729" s="33"/>
      <c r="J1729" s="33"/>
      <c r="K1729" s="33"/>
      <c r="L1729" s="33"/>
      <c r="M1729" s="33"/>
      <c r="N1729" s="33"/>
      <c r="O1729" s="10" t="s">
        <v>69</v>
      </c>
      <c r="P1729" s="33"/>
      <c r="Q1729" s="33"/>
      <c r="R1729" s="33"/>
      <c r="S1729" s="33"/>
      <c r="T1729" s="33"/>
      <c r="U1729" s="33"/>
      <c r="V1729" s="33"/>
      <c r="W1729" s="33"/>
    </row>
    <row r="1730">
      <c r="A1730" s="9">
        <v>44427.0</v>
      </c>
      <c r="B1730" s="10" t="s">
        <v>69</v>
      </c>
      <c r="C1730" s="10" t="s">
        <v>75</v>
      </c>
      <c r="D1730" s="10" t="s">
        <v>402</v>
      </c>
      <c r="E1730" s="35">
        <v>150.0</v>
      </c>
      <c r="F1730" s="10" t="s">
        <v>160</v>
      </c>
      <c r="G1730" s="37">
        <f t="shared" si="5"/>
        <v>5</v>
      </c>
      <c r="H1730" s="32">
        <f t="shared" si="1"/>
        <v>5</v>
      </c>
      <c r="I1730" s="33"/>
      <c r="J1730" s="33"/>
      <c r="K1730" s="33"/>
      <c r="L1730" s="33"/>
      <c r="M1730" s="33"/>
      <c r="N1730" s="33"/>
      <c r="O1730" s="10" t="s">
        <v>69</v>
      </c>
      <c r="P1730" s="33"/>
      <c r="Q1730" s="33"/>
      <c r="R1730" s="33"/>
      <c r="S1730" s="33"/>
      <c r="T1730" s="33"/>
      <c r="U1730" s="33"/>
      <c r="V1730" s="33"/>
      <c r="W1730" s="33"/>
    </row>
    <row r="1731">
      <c r="A1731" s="9">
        <v>44427.0</v>
      </c>
      <c r="B1731" s="10" t="s">
        <v>69</v>
      </c>
      <c r="C1731" s="10">
        <v>5747.0</v>
      </c>
      <c r="D1731" s="10" t="s">
        <v>396</v>
      </c>
      <c r="E1731" s="35">
        <v>300.0</v>
      </c>
      <c r="F1731" s="10" t="s">
        <v>18</v>
      </c>
      <c r="G1731" s="37">
        <f t="shared" si="5"/>
        <v>5</v>
      </c>
      <c r="H1731" s="32">
        <f t="shared" si="1"/>
        <v>5</v>
      </c>
      <c r="I1731" s="33"/>
      <c r="J1731" s="33"/>
      <c r="K1731" s="33"/>
      <c r="L1731" s="33"/>
      <c r="M1731" s="33"/>
      <c r="N1731" s="33"/>
      <c r="O1731" s="10" t="s">
        <v>69</v>
      </c>
      <c r="P1731" s="33"/>
      <c r="Q1731" s="33"/>
      <c r="R1731" s="33"/>
      <c r="S1731" s="33"/>
      <c r="T1731" s="33"/>
      <c r="U1731" s="33"/>
      <c r="V1731" s="33"/>
      <c r="W1731" s="33"/>
    </row>
    <row r="1732">
      <c r="A1732" s="9">
        <v>44427.0</v>
      </c>
      <c r="B1732" s="10" t="s">
        <v>69</v>
      </c>
      <c r="C1732" s="10" t="s">
        <v>79</v>
      </c>
      <c r="D1732" s="10" t="s">
        <v>397</v>
      </c>
      <c r="E1732" s="35">
        <v>330.0</v>
      </c>
      <c r="F1732" s="10" t="s">
        <v>14</v>
      </c>
      <c r="G1732" s="37">
        <f t="shared" si="5"/>
        <v>5</v>
      </c>
      <c r="H1732" s="32">
        <f t="shared" si="1"/>
        <v>5</v>
      </c>
      <c r="I1732" s="33"/>
      <c r="J1732" s="33"/>
      <c r="K1732" s="33"/>
      <c r="L1732" s="33"/>
      <c r="M1732" s="33"/>
      <c r="N1732" s="33"/>
      <c r="O1732" s="10" t="s">
        <v>69</v>
      </c>
      <c r="P1732" s="33"/>
      <c r="Q1732" s="33"/>
      <c r="R1732" s="33"/>
      <c r="S1732" s="33"/>
      <c r="T1732" s="33"/>
      <c r="U1732" s="33"/>
      <c r="V1732" s="33"/>
      <c r="W1732" s="33"/>
    </row>
    <row r="1733">
      <c r="A1733" s="9">
        <v>44427.0</v>
      </c>
      <c r="B1733" s="10" t="s">
        <v>69</v>
      </c>
      <c r="C1733" s="10" t="s">
        <v>80</v>
      </c>
      <c r="D1733" s="10" t="s">
        <v>404</v>
      </c>
      <c r="E1733" s="35">
        <v>270.0</v>
      </c>
      <c r="F1733" s="10" t="s">
        <v>14</v>
      </c>
      <c r="G1733" s="37">
        <f t="shared" si="5"/>
        <v>5</v>
      </c>
      <c r="H1733" s="32">
        <f t="shared" si="1"/>
        <v>5</v>
      </c>
      <c r="I1733" s="33"/>
      <c r="J1733" s="33"/>
      <c r="K1733" s="33"/>
      <c r="L1733" s="33"/>
      <c r="M1733" s="33"/>
      <c r="N1733" s="33"/>
      <c r="O1733" s="10" t="s">
        <v>69</v>
      </c>
      <c r="P1733" s="33"/>
      <c r="Q1733" s="33"/>
      <c r="R1733" s="33"/>
      <c r="S1733" s="33"/>
      <c r="T1733" s="33"/>
      <c r="U1733" s="33"/>
      <c r="V1733" s="33"/>
      <c r="W1733" s="33"/>
    </row>
    <row r="1734">
      <c r="A1734" s="9">
        <v>44427.0</v>
      </c>
      <c r="B1734" s="10" t="s">
        <v>69</v>
      </c>
      <c r="C1734" s="10" t="s">
        <v>81</v>
      </c>
      <c r="D1734" s="10" t="s">
        <v>396</v>
      </c>
      <c r="E1734" s="35">
        <v>300.0</v>
      </c>
      <c r="F1734" s="10" t="s">
        <v>18</v>
      </c>
      <c r="G1734" s="37">
        <f t="shared" si="5"/>
        <v>5</v>
      </c>
      <c r="H1734" s="32">
        <f t="shared" si="1"/>
        <v>5</v>
      </c>
      <c r="I1734" s="33"/>
      <c r="J1734" s="33"/>
      <c r="K1734" s="33"/>
      <c r="L1734" s="33"/>
      <c r="M1734" s="33"/>
      <c r="N1734" s="33"/>
      <c r="O1734" s="10" t="s">
        <v>69</v>
      </c>
      <c r="P1734" s="33"/>
      <c r="Q1734" s="33"/>
      <c r="R1734" s="33"/>
      <c r="S1734" s="33"/>
      <c r="T1734" s="33"/>
      <c r="U1734" s="33"/>
      <c r="V1734" s="33"/>
      <c r="W1734" s="33"/>
    </row>
    <row r="1735">
      <c r="A1735" s="9">
        <v>44427.0</v>
      </c>
      <c r="B1735" s="10" t="s">
        <v>69</v>
      </c>
      <c r="C1735" s="10" t="s">
        <v>82</v>
      </c>
      <c r="D1735" s="10" t="s">
        <v>398</v>
      </c>
      <c r="E1735" s="35">
        <v>190.0</v>
      </c>
      <c r="F1735" s="10" t="s">
        <v>18</v>
      </c>
      <c r="G1735" s="37">
        <f t="shared" si="5"/>
        <v>5</v>
      </c>
      <c r="H1735" s="32">
        <f t="shared" si="1"/>
        <v>5</v>
      </c>
      <c r="I1735" s="33"/>
      <c r="J1735" s="33"/>
      <c r="K1735" s="33"/>
      <c r="L1735" s="33"/>
      <c r="M1735" s="33"/>
      <c r="N1735" s="33"/>
      <c r="O1735" s="10" t="s">
        <v>69</v>
      </c>
      <c r="P1735" s="33"/>
      <c r="Q1735" s="33"/>
      <c r="R1735" s="33"/>
      <c r="S1735" s="33"/>
      <c r="T1735" s="33"/>
      <c r="U1735" s="33"/>
      <c r="V1735" s="33"/>
      <c r="W1735" s="33"/>
    </row>
    <row r="1736">
      <c r="A1736" s="9">
        <v>44427.0</v>
      </c>
      <c r="B1736" s="10" t="s">
        <v>69</v>
      </c>
      <c r="C1736" s="10" t="s">
        <v>83</v>
      </c>
      <c r="D1736" s="10" t="s">
        <v>399</v>
      </c>
      <c r="E1736" s="35">
        <v>80.0</v>
      </c>
      <c r="F1736" s="10" t="s">
        <v>31</v>
      </c>
      <c r="G1736" s="37">
        <f t="shared" si="5"/>
        <v>5</v>
      </c>
      <c r="H1736" s="32">
        <f t="shared" si="1"/>
        <v>5</v>
      </c>
      <c r="I1736" s="33"/>
      <c r="J1736" s="33"/>
      <c r="K1736" s="33"/>
      <c r="L1736" s="33"/>
      <c r="M1736" s="33"/>
      <c r="N1736" s="33"/>
      <c r="O1736" s="10" t="s">
        <v>69</v>
      </c>
      <c r="P1736" s="33"/>
      <c r="Q1736" s="33"/>
      <c r="R1736" s="33"/>
      <c r="S1736" s="33"/>
      <c r="T1736" s="33"/>
      <c r="U1736" s="33"/>
      <c r="V1736" s="33"/>
      <c r="W1736" s="33"/>
    </row>
    <row r="1737">
      <c r="A1737" s="9">
        <v>44427.0</v>
      </c>
      <c r="B1737" s="10" t="s">
        <v>69</v>
      </c>
      <c r="C1737" s="10" t="s">
        <v>87</v>
      </c>
      <c r="D1737" s="10" t="s">
        <v>397</v>
      </c>
      <c r="E1737" s="35">
        <v>330.0</v>
      </c>
      <c r="F1737" s="10" t="s">
        <v>14</v>
      </c>
      <c r="G1737" s="37">
        <f t="shared" si="5"/>
        <v>5</v>
      </c>
      <c r="H1737" s="32">
        <f t="shared" si="1"/>
        <v>5</v>
      </c>
      <c r="I1737" s="33"/>
      <c r="J1737" s="33"/>
      <c r="K1737" s="33"/>
      <c r="L1737" s="33"/>
      <c r="M1737" s="33"/>
      <c r="N1737" s="33"/>
      <c r="O1737" s="10" t="s">
        <v>69</v>
      </c>
      <c r="P1737" s="33"/>
      <c r="Q1737" s="33"/>
      <c r="R1737" s="33"/>
      <c r="S1737" s="33"/>
      <c r="T1737" s="33"/>
      <c r="U1737" s="33"/>
      <c r="V1737" s="33"/>
      <c r="W1737" s="33"/>
    </row>
    <row r="1738">
      <c r="A1738" s="9">
        <v>44427.0</v>
      </c>
      <c r="B1738" s="10" t="s">
        <v>69</v>
      </c>
      <c r="C1738" s="10" t="s">
        <v>89</v>
      </c>
      <c r="D1738" s="10" t="s">
        <v>398</v>
      </c>
      <c r="E1738" s="35">
        <v>190.0</v>
      </c>
      <c r="F1738" s="10" t="s">
        <v>18</v>
      </c>
      <c r="G1738" s="37">
        <f t="shared" si="5"/>
        <v>5</v>
      </c>
      <c r="H1738" s="32">
        <f t="shared" si="1"/>
        <v>5</v>
      </c>
      <c r="I1738" s="33"/>
      <c r="J1738" s="33"/>
      <c r="K1738" s="33"/>
      <c r="L1738" s="33"/>
      <c r="M1738" s="33"/>
      <c r="N1738" s="33"/>
      <c r="O1738" s="10" t="s">
        <v>69</v>
      </c>
      <c r="P1738" s="33"/>
      <c r="Q1738" s="33"/>
      <c r="R1738" s="33"/>
      <c r="S1738" s="33"/>
      <c r="T1738" s="33"/>
      <c r="U1738" s="33"/>
      <c r="V1738" s="33"/>
      <c r="W1738" s="33"/>
    </row>
    <row r="1739">
      <c r="A1739" s="9">
        <v>44428.0</v>
      </c>
      <c r="B1739" s="10" t="s">
        <v>254</v>
      </c>
      <c r="C1739" s="10" t="s">
        <v>293</v>
      </c>
      <c r="D1739" s="10" t="s">
        <v>393</v>
      </c>
      <c r="E1739" s="35">
        <v>260.0</v>
      </c>
      <c r="F1739" s="10" t="s">
        <v>394</v>
      </c>
      <c r="G1739" s="37">
        <f t="shared" si="5"/>
        <v>6</v>
      </c>
      <c r="H1739" s="32">
        <f t="shared" si="1"/>
        <v>6</v>
      </c>
      <c r="I1739" s="33"/>
      <c r="J1739" s="33"/>
      <c r="K1739" s="33"/>
      <c r="L1739" s="33"/>
      <c r="M1739" s="33"/>
      <c r="N1739" s="33"/>
      <c r="O1739" s="10" t="s">
        <v>254</v>
      </c>
      <c r="P1739" s="33"/>
      <c r="Q1739" s="33"/>
      <c r="R1739" s="33"/>
      <c r="S1739" s="33"/>
      <c r="T1739" s="33"/>
      <c r="U1739" s="33"/>
      <c r="V1739" s="33"/>
      <c r="W1739" s="33"/>
    </row>
    <row r="1740">
      <c r="A1740" s="9">
        <v>44428.0</v>
      </c>
      <c r="B1740" s="10" t="s">
        <v>254</v>
      </c>
      <c r="C1740" s="10" t="s">
        <v>329</v>
      </c>
      <c r="D1740" s="10" t="s">
        <v>397</v>
      </c>
      <c r="E1740" s="35">
        <v>330.0</v>
      </c>
      <c r="F1740" s="10" t="s">
        <v>14</v>
      </c>
      <c r="G1740" s="37">
        <f t="shared" si="5"/>
        <v>6</v>
      </c>
      <c r="H1740" s="32">
        <f t="shared" si="1"/>
        <v>6</v>
      </c>
      <c r="I1740" s="33"/>
      <c r="J1740" s="33"/>
      <c r="K1740" s="33"/>
      <c r="L1740" s="33"/>
      <c r="M1740" s="33"/>
      <c r="N1740" s="33"/>
      <c r="O1740" s="10" t="s">
        <v>254</v>
      </c>
      <c r="P1740" s="33"/>
      <c r="Q1740" s="33"/>
      <c r="R1740" s="33"/>
      <c r="S1740" s="33"/>
      <c r="T1740" s="33"/>
      <c r="U1740" s="33"/>
      <c r="V1740" s="33"/>
      <c r="W1740" s="33"/>
    </row>
    <row r="1741">
      <c r="A1741" s="9">
        <v>44428.0</v>
      </c>
      <c r="B1741" s="10" t="s">
        <v>97</v>
      </c>
      <c r="C1741" s="16">
        <v>1.0E46</v>
      </c>
      <c r="D1741" s="10" t="s">
        <v>402</v>
      </c>
      <c r="E1741" s="35">
        <v>150.0</v>
      </c>
      <c r="F1741" s="10" t="s">
        <v>160</v>
      </c>
      <c r="G1741" s="37">
        <f t="shared" si="5"/>
        <v>6</v>
      </c>
      <c r="H1741" s="32">
        <f t="shared" si="1"/>
        <v>6</v>
      </c>
      <c r="I1741" s="33"/>
      <c r="J1741" s="33"/>
      <c r="K1741" s="33"/>
      <c r="L1741" s="33"/>
      <c r="M1741" s="33"/>
      <c r="N1741" s="33"/>
      <c r="O1741" s="10" t="s">
        <v>97</v>
      </c>
      <c r="P1741" s="33"/>
      <c r="Q1741" s="33"/>
      <c r="R1741" s="33"/>
      <c r="S1741" s="33"/>
      <c r="T1741" s="33"/>
      <c r="U1741" s="33"/>
      <c r="V1741" s="33"/>
      <c r="W1741" s="33"/>
    </row>
    <row r="1742">
      <c r="A1742" s="9">
        <v>44428.0</v>
      </c>
      <c r="B1742" s="10" t="s">
        <v>97</v>
      </c>
      <c r="C1742" s="10" t="s">
        <v>171</v>
      </c>
      <c r="D1742" s="10" t="s">
        <v>404</v>
      </c>
      <c r="E1742" s="35">
        <v>270.0</v>
      </c>
      <c r="F1742" s="10" t="s">
        <v>14</v>
      </c>
      <c r="G1742" s="37">
        <f t="shared" si="5"/>
        <v>6</v>
      </c>
      <c r="H1742" s="32">
        <f t="shared" si="1"/>
        <v>6</v>
      </c>
      <c r="I1742" s="33"/>
      <c r="J1742" s="33"/>
      <c r="K1742" s="33"/>
      <c r="L1742" s="33"/>
      <c r="M1742" s="33"/>
      <c r="N1742" s="33"/>
      <c r="O1742" s="10" t="s">
        <v>97</v>
      </c>
      <c r="P1742" s="33"/>
      <c r="Q1742" s="33"/>
      <c r="R1742" s="33"/>
      <c r="S1742" s="33"/>
      <c r="T1742" s="33"/>
      <c r="U1742" s="33"/>
      <c r="V1742" s="33"/>
      <c r="W1742" s="33"/>
    </row>
    <row r="1743">
      <c r="A1743" s="9">
        <v>44428.0</v>
      </c>
      <c r="B1743" s="10" t="s">
        <v>306</v>
      </c>
      <c r="C1743" s="10" t="s">
        <v>414</v>
      </c>
      <c r="D1743" s="10" t="s">
        <v>397</v>
      </c>
      <c r="E1743" s="35">
        <v>330.0</v>
      </c>
      <c r="F1743" s="10" t="s">
        <v>14</v>
      </c>
      <c r="G1743" s="37">
        <f t="shared" si="5"/>
        <v>6</v>
      </c>
      <c r="H1743" s="32">
        <f t="shared" si="1"/>
        <v>6</v>
      </c>
      <c r="I1743" s="33"/>
      <c r="J1743" s="33"/>
      <c r="K1743" s="33"/>
      <c r="L1743" s="33"/>
      <c r="M1743" s="33"/>
      <c r="N1743" s="33"/>
      <c r="O1743" s="10" t="s">
        <v>306</v>
      </c>
      <c r="P1743" s="33"/>
      <c r="Q1743" s="33"/>
      <c r="R1743" s="33"/>
      <c r="S1743" s="33"/>
      <c r="T1743" s="33"/>
      <c r="U1743" s="33"/>
      <c r="V1743" s="33"/>
      <c r="W1743" s="33"/>
    </row>
    <row r="1744">
      <c r="A1744" s="9">
        <v>44428.0</v>
      </c>
      <c r="B1744" s="10" t="s">
        <v>400</v>
      </c>
      <c r="C1744" s="10" t="s">
        <v>403</v>
      </c>
      <c r="D1744" s="10" t="s">
        <v>413</v>
      </c>
      <c r="E1744" s="35">
        <v>100.0</v>
      </c>
      <c r="F1744" s="10" t="s">
        <v>160</v>
      </c>
      <c r="G1744" s="37">
        <f t="shared" si="5"/>
        <v>6</v>
      </c>
      <c r="H1744" s="32">
        <f t="shared" si="1"/>
        <v>6</v>
      </c>
      <c r="I1744" s="33"/>
      <c r="J1744" s="33"/>
      <c r="K1744" s="33"/>
      <c r="L1744" s="33"/>
      <c r="M1744" s="33"/>
      <c r="N1744" s="33"/>
      <c r="O1744" s="10" t="s">
        <v>400</v>
      </c>
      <c r="P1744" s="33"/>
      <c r="Q1744" s="33"/>
      <c r="R1744" s="33"/>
      <c r="S1744" s="33"/>
      <c r="T1744" s="33"/>
      <c r="U1744" s="33"/>
      <c r="V1744" s="33"/>
      <c r="W1744" s="33"/>
    </row>
    <row r="1745">
      <c r="A1745" s="9">
        <v>44428.0</v>
      </c>
      <c r="B1745" s="10" t="s">
        <v>400</v>
      </c>
      <c r="C1745" s="10" t="s">
        <v>405</v>
      </c>
      <c r="D1745" s="10" t="s">
        <v>398</v>
      </c>
      <c r="E1745" s="35">
        <v>190.0</v>
      </c>
      <c r="F1745" s="10" t="s">
        <v>18</v>
      </c>
      <c r="G1745" s="37">
        <f t="shared" si="5"/>
        <v>6</v>
      </c>
      <c r="H1745" s="32">
        <f t="shared" si="1"/>
        <v>6</v>
      </c>
      <c r="I1745" s="33"/>
      <c r="J1745" s="33"/>
      <c r="K1745" s="33"/>
      <c r="L1745" s="33"/>
      <c r="M1745" s="33"/>
      <c r="N1745" s="33"/>
      <c r="O1745" s="10" t="s">
        <v>400</v>
      </c>
      <c r="P1745" s="33"/>
      <c r="Q1745" s="33"/>
      <c r="R1745" s="33"/>
      <c r="S1745" s="33"/>
      <c r="T1745" s="33"/>
      <c r="U1745" s="33"/>
      <c r="V1745" s="33"/>
      <c r="W1745" s="33"/>
    </row>
    <row r="1746">
      <c r="A1746" s="9">
        <v>44428.0</v>
      </c>
      <c r="B1746" s="10" t="s">
        <v>400</v>
      </c>
      <c r="C1746" s="10">
        <v>6742.0</v>
      </c>
      <c r="D1746" s="10" t="s">
        <v>409</v>
      </c>
      <c r="E1746" s="35">
        <v>180.0</v>
      </c>
      <c r="F1746" s="10" t="s">
        <v>21</v>
      </c>
      <c r="G1746" s="37">
        <f t="shared" si="5"/>
        <v>6</v>
      </c>
      <c r="H1746" s="32">
        <f t="shared" si="1"/>
        <v>6</v>
      </c>
      <c r="I1746" s="33"/>
      <c r="J1746" s="33"/>
      <c r="K1746" s="33"/>
      <c r="L1746" s="33"/>
      <c r="M1746" s="33"/>
      <c r="N1746" s="33"/>
      <c r="O1746" s="10" t="s">
        <v>400</v>
      </c>
      <c r="P1746" s="33"/>
      <c r="Q1746" s="33"/>
      <c r="R1746" s="33"/>
      <c r="S1746" s="33"/>
      <c r="T1746" s="33"/>
      <c r="U1746" s="33"/>
      <c r="V1746" s="33"/>
      <c r="W1746" s="33"/>
    </row>
    <row r="1747">
      <c r="A1747" s="9">
        <v>44428.0</v>
      </c>
      <c r="B1747" s="10" t="s">
        <v>400</v>
      </c>
      <c r="C1747" s="10" t="s">
        <v>408</v>
      </c>
      <c r="D1747" s="10" t="s">
        <v>409</v>
      </c>
      <c r="E1747" s="35">
        <v>180.0</v>
      </c>
      <c r="F1747" s="10" t="s">
        <v>21</v>
      </c>
      <c r="G1747" s="37">
        <f t="shared" si="5"/>
        <v>6</v>
      </c>
      <c r="H1747" s="32">
        <f t="shared" si="1"/>
        <v>6</v>
      </c>
      <c r="I1747" s="33"/>
      <c r="J1747" s="33"/>
      <c r="K1747" s="33"/>
      <c r="L1747" s="33"/>
      <c r="M1747" s="33"/>
      <c r="N1747" s="33"/>
      <c r="O1747" s="10" t="s">
        <v>400</v>
      </c>
      <c r="P1747" s="33"/>
      <c r="Q1747" s="33"/>
      <c r="R1747" s="33"/>
      <c r="S1747" s="33"/>
      <c r="T1747" s="33"/>
      <c r="U1747" s="33"/>
      <c r="V1747" s="33"/>
      <c r="W1747" s="33"/>
    </row>
    <row r="1748">
      <c r="A1748" s="9">
        <v>44428.0</v>
      </c>
      <c r="B1748" s="10" t="s">
        <v>15</v>
      </c>
      <c r="C1748" s="10" t="s">
        <v>181</v>
      </c>
      <c r="D1748" s="10" t="s">
        <v>396</v>
      </c>
      <c r="E1748" s="35">
        <v>300.0</v>
      </c>
      <c r="F1748" s="10" t="s">
        <v>18</v>
      </c>
      <c r="G1748" s="37">
        <f t="shared" si="5"/>
        <v>6</v>
      </c>
      <c r="H1748" s="32">
        <f t="shared" si="1"/>
        <v>6</v>
      </c>
      <c r="I1748" s="33"/>
      <c r="J1748" s="33"/>
      <c r="K1748" s="33"/>
      <c r="L1748" s="33"/>
      <c r="M1748" s="33"/>
      <c r="N1748" s="33"/>
      <c r="O1748" s="10" t="s">
        <v>15</v>
      </c>
      <c r="P1748" s="33"/>
      <c r="Q1748" s="33"/>
      <c r="R1748" s="33"/>
      <c r="S1748" s="33"/>
      <c r="T1748" s="33"/>
      <c r="U1748" s="33"/>
      <c r="V1748" s="33"/>
      <c r="W1748" s="33"/>
    </row>
    <row r="1749">
      <c r="A1749" s="9">
        <v>44428.0</v>
      </c>
      <c r="B1749" s="10" t="s">
        <v>15</v>
      </c>
      <c r="C1749" s="10" t="s">
        <v>132</v>
      </c>
      <c r="D1749" s="10" t="s">
        <v>396</v>
      </c>
      <c r="E1749" s="35">
        <v>300.0</v>
      </c>
      <c r="F1749" s="10" t="s">
        <v>18</v>
      </c>
      <c r="G1749" s="37">
        <f t="shared" si="5"/>
        <v>6</v>
      </c>
      <c r="H1749" s="32">
        <f t="shared" si="1"/>
        <v>6</v>
      </c>
      <c r="I1749" s="33"/>
      <c r="J1749" s="33"/>
      <c r="K1749" s="33"/>
      <c r="L1749" s="33"/>
      <c r="M1749" s="33"/>
      <c r="N1749" s="33"/>
      <c r="O1749" s="10" t="s">
        <v>15</v>
      </c>
      <c r="P1749" s="33"/>
      <c r="Q1749" s="33"/>
      <c r="R1749" s="33"/>
      <c r="S1749" s="33"/>
      <c r="T1749" s="33"/>
      <c r="U1749" s="33"/>
      <c r="V1749" s="33"/>
      <c r="W1749" s="33"/>
    </row>
    <row r="1750">
      <c r="A1750" s="9">
        <v>44428.0</v>
      </c>
      <c r="B1750" s="10" t="s">
        <v>15</v>
      </c>
      <c r="C1750" s="16">
        <v>5.0E49</v>
      </c>
      <c r="D1750" s="10" t="s">
        <v>397</v>
      </c>
      <c r="E1750" s="35">
        <v>330.0</v>
      </c>
      <c r="F1750" s="10" t="s">
        <v>14</v>
      </c>
      <c r="G1750" s="37">
        <f t="shared" si="5"/>
        <v>6</v>
      </c>
      <c r="H1750" s="32">
        <f t="shared" si="1"/>
        <v>6</v>
      </c>
      <c r="I1750" s="33"/>
      <c r="J1750" s="33"/>
      <c r="K1750" s="33"/>
      <c r="L1750" s="33"/>
      <c r="M1750" s="33"/>
      <c r="N1750" s="33"/>
      <c r="O1750" s="10" t="s">
        <v>15</v>
      </c>
      <c r="P1750" s="33"/>
      <c r="Q1750" s="33"/>
      <c r="R1750" s="33"/>
      <c r="S1750" s="33"/>
      <c r="T1750" s="33"/>
      <c r="U1750" s="33"/>
      <c r="V1750" s="33"/>
      <c r="W1750" s="33"/>
    </row>
    <row r="1751">
      <c r="A1751" s="9">
        <v>44428.0</v>
      </c>
      <c r="B1751" s="10" t="s">
        <v>15</v>
      </c>
      <c r="C1751" s="16">
        <v>5.0E49</v>
      </c>
      <c r="D1751" s="10" t="s">
        <v>398</v>
      </c>
      <c r="E1751" s="35">
        <v>190.0</v>
      </c>
      <c r="F1751" s="10" t="s">
        <v>18</v>
      </c>
      <c r="G1751" s="37">
        <f t="shared" si="5"/>
        <v>6</v>
      </c>
      <c r="H1751" s="32">
        <f t="shared" si="1"/>
        <v>6</v>
      </c>
      <c r="I1751" s="33"/>
      <c r="J1751" s="33"/>
      <c r="K1751" s="33"/>
      <c r="L1751" s="33"/>
      <c r="M1751" s="33"/>
      <c r="N1751" s="33"/>
      <c r="O1751" s="10" t="s">
        <v>15</v>
      </c>
      <c r="P1751" s="33"/>
      <c r="Q1751" s="33"/>
      <c r="R1751" s="33"/>
      <c r="S1751" s="33"/>
      <c r="T1751" s="33"/>
      <c r="U1751" s="33"/>
      <c r="V1751" s="33"/>
      <c r="W1751" s="33"/>
    </row>
    <row r="1752">
      <c r="A1752" s="9">
        <v>44428.0</v>
      </c>
      <c r="B1752" s="10" t="s">
        <v>15</v>
      </c>
      <c r="C1752" s="10" t="s">
        <v>134</v>
      </c>
      <c r="D1752" s="10" t="s">
        <v>397</v>
      </c>
      <c r="E1752" s="35">
        <v>330.0</v>
      </c>
      <c r="F1752" s="10" t="s">
        <v>14</v>
      </c>
      <c r="G1752" s="37">
        <f t="shared" si="5"/>
        <v>6</v>
      </c>
      <c r="H1752" s="32">
        <f t="shared" si="1"/>
        <v>6</v>
      </c>
      <c r="I1752" s="33"/>
      <c r="J1752" s="33"/>
      <c r="K1752" s="33"/>
      <c r="L1752" s="33"/>
      <c r="M1752" s="33"/>
      <c r="N1752" s="33"/>
      <c r="O1752" s="10" t="s">
        <v>15</v>
      </c>
      <c r="P1752" s="33"/>
      <c r="Q1752" s="33"/>
      <c r="R1752" s="33"/>
      <c r="S1752" s="33"/>
      <c r="T1752" s="33"/>
      <c r="U1752" s="33"/>
      <c r="V1752" s="33"/>
      <c r="W1752" s="33"/>
    </row>
    <row r="1753">
      <c r="A1753" s="9">
        <v>44428.0</v>
      </c>
      <c r="B1753" s="10" t="s">
        <v>15</v>
      </c>
      <c r="C1753" s="10" t="s">
        <v>219</v>
      </c>
      <c r="D1753" s="10" t="s">
        <v>398</v>
      </c>
      <c r="E1753" s="35">
        <v>190.0</v>
      </c>
      <c r="F1753" s="10" t="s">
        <v>18</v>
      </c>
      <c r="G1753" s="37">
        <f t="shared" si="5"/>
        <v>6</v>
      </c>
      <c r="H1753" s="32">
        <f t="shared" si="1"/>
        <v>6</v>
      </c>
      <c r="I1753" s="33"/>
      <c r="J1753" s="33"/>
      <c r="K1753" s="33"/>
      <c r="L1753" s="33"/>
      <c r="M1753" s="33"/>
      <c r="N1753" s="33"/>
      <c r="O1753" s="10" t="s">
        <v>15</v>
      </c>
      <c r="P1753" s="33"/>
      <c r="Q1753" s="33"/>
      <c r="R1753" s="33"/>
      <c r="S1753" s="33"/>
      <c r="T1753" s="33"/>
      <c r="U1753" s="33"/>
      <c r="V1753" s="33"/>
      <c r="W1753" s="33"/>
    </row>
    <row r="1754">
      <c r="A1754" s="9">
        <v>44428.0</v>
      </c>
      <c r="B1754" s="10" t="s">
        <v>15</v>
      </c>
      <c r="C1754" s="10">
        <v>4645.0</v>
      </c>
      <c r="D1754" s="10" t="s">
        <v>395</v>
      </c>
      <c r="E1754" s="35">
        <v>250.0</v>
      </c>
      <c r="F1754" s="10" t="s">
        <v>394</v>
      </c>
      <c r="G1754" s="37">
        <f t="shared" si="5"/>
        <v>6</v>
      </c>
      <c r="H1754" s="32">
        <f t="shared" si="1"/>
        <v>6</v>
      </c>
      <c r="I1754" s="33"/>
      <c r="J1754" s="33"/>
      <c r="K1754" s="33"/>
      <c r="L1754" s="33"/>
      <c r="M1754" s="33"/>
      <c r="N1754" s="33"/>
      <c r="O1754" s="10" t="s">
        <v>15</v>
      </c>
      <c r="P1754" s="33"/>
      <c r="Q1754" s="33"/>
      <c r="R1754" s="33"/>
      <c r="S1754" s="33"/>
      <c r="T1754" s="33"/>
      <c r="U1754" s="33"/>
      <c r="V1754" s="33"/>
      <c r="W1754" s="33"/>
    </row>
    <row r="1755">
      <c r="A1755" s="9">
        <v>44428.0</v>
      </c>
      <c r="B1755" s="10" t="s">
        <v>15</v>
      </c>
      <c r="C1755" s="10" t="s">
        <v>136</v>
      </c>
      <c r="D1755" s="10" t="s">
        <v>404</v>
      </c>
      <c r="E1755" s="35">
        <v>270.0</v>
      </c>
      <c r="F1755" s="10" t="s">
        <v>14</v>
      </c>
      <c r="G1755" s="37">
        <f t="shared" si="5"/>
        <v>6</v>
      </c>
      <c r="H1755" s="32">
        <f t="shared" si="1"/>
        <v>6</v>
      </c>
      <c r="I1755" s="33"/>
      <c r="J1755" s="33"/>
      <c r="K1755" s="33"/>
      <c r="L1755" s="33"/>
      <c r="M1755" s="33"/>
      <c r="N1755" s="33"/>
      <c r="O1755" s="10" t="s">
        <v>15</v>
      </c>
      <c r="P1755" s="33"/>
      <c r="Q1755" s="33"/>
      <c r="R1755" s="33"/>
      <c r="S1755" s="33"/>
      <c r="T1755" s="33"/>
      <c r="U1755" s="33"/>
      <c r="V1755" s="33"/>
      <c r="W1755" s="33"/>
    </row>
    <row r="1756">
      <c r="A1756" s="9">
        <v>44428.0</v>
      </c>
      <c r="B1756" s="10" t="s">
        <v>15</v>
      </c>
      <c r="C1756" s="10" t="s">
        <v>221</v>
      </c>
      <c r="D1756" s="10" t="s">
        <v>393</v>
      </c>
      <c r="E1756" s="35">
        <v>260.0</v>
      </c>
      <c r="F1756" s="10" t="s">
        <v>394</v>
      </c>
      <c r="G1756" s="37">
        <f t="shared" si="5"/>
        <v>6</v>
      </c>
      <c r="H1756" s="32">
        <f t="shared" si="1"/>
        <v>6</v>
      </c>
      <c r="I1756" s="33"/>
      <c r="J1756" s="33"/>
      <c r="K1756" s="33"/>
      <c r="L1756" s="33"/>
      <c r="M1756" s="33"/>
      <c r="N1756" s="33"/>
      <c r="O1756" s="10" t="s">
        <v>15</v>
      </c>
      <c r="P1756" s="33"/>
      <c r="Q1756" s="33"/>
      <c r="R1756" s="33"/>
      <c r="S1756" s="33"/>
      <c r="T1756" s="33"/>
      <c r="U1756" s="33"/>
      <c r="V1756" s="33"/>
      <c r="W1756" s="33"/>
    </row>
    <row r="1757">
      <c r="A1757" s="9">
        <v>44428.0</v>
      </c>
      <c r="B1757" s="10" t="s">
        <v>15</v>
      </c>
      <c r="C1757" s="10">
        <v>3446.0</v>
      </c>
      <c r="D1757" s="10" t="s">
        <v>396</v>
      </c>
      <c r="E1757" s="35">
        <v>300.0</v>
      </c>
      <c r="F1757" s="10" t="s">
        <v>18</v>
      </c>
      <c r="G1757" s="37">
        <f t="shared" si="5"/>
        <v>6</v>
      </c>
      <c r="H1757" s="32">
        <f t="shared" si="1"/>
        <v>6</v>
      </c>
      <c r="I1757" s="33"/>
      <c r="J1757" s="33"/>
      <c r="K1757" s="33"/>
      <c r="L1757" s="33"/>
      <c r="M1757" s="33"/>
      <c r="N1757" s="33"/>
      <c r="O1757" s="10" t="s">
        <v>15</v>
      </c>
      <c r="P1757" s="33"/>
      <c r="Q1757" s="33"/>
      <c r="R1757" s="33"/>
      <c r="S1757" s="33"/>
      <c r="T1757" s="33"/>
      <c r="U1757" s="33"/>
      <c r="V1757" s="33"/>
      <c r="W1757" s="33"/>
    </row>
    <row r="1758">
      <c r="A1758" s="9">
        <v>44428.0</v>
      </c>
      <c r="B1758" s="10" t="s">
        <v>15</v>
      </c>
      <c r="C1758" s="10" t="s">
        <v>137</v>
      </c>
      <c r="D1758" s="10" t="s">
        <v>393</v>
      </c>
      <c r="E1758" s="35">
        <v>260.0</v>
      </c>
      <c r="F1758" s="10" t="s">
        <v>394</v>
      </c>
      <c r="G1758" s="37">
        <f t="shared" si="5"/>
        <v>6</v>
      </c>
      <c r="H1758" s="32">
        <f t="shared" si="1"/>
        <v>6</v>
      </c>
      <c r="I1758" s="33"/>
      <c r="J1758" s="33"/>
      <c r="K1758" s="33"/>
      <c r="L1758" s="33"/>
      <c r="M1758" s="33"/>
      <c r="N1758" s="33"/>
      <c r="O1758" s="10" t="s">
        <v>15</v>
      </c>
      <c r="P1758" s="33"/>
      <c r="Q1758" s="33"/>
      <c r="R1758" s="33"/>
      <c r="S1758" s="33"/>
      <c r="T1758" s="33"/>
      <c r="U1758" s="33"/>
      <c r="V1758" s="33"/>
      <c r="W1758" s="33"/>
    </row>
    <row r="1759">
      <c r="A1759" s="9">
        <v>44428.0</v>
      </c>
      <c r="B1759" s="10" t="s">
        <v>15</v>
      </c>
      <c r="C1759" s="10" t="s">
        <v>139</v>
      </c>
      <c r="D1759" s="10" t="s">
        <v>397</v>
      </c>
      <c r="E1759" s="35">
        <v>330.0</v>
      </c>
      <c r="F1759" s="10" t="s">
        <v>14</v>
      </c>
      <c r="G1759" s="37">
        <f t="shared" si="5"/>
        <v>6</v>
      </c>
      <c r="H1759" s="32">
        <f t="shared" si="1"/>
        <v>6</v>
      </c>
      <c r="I1759" s="33"/>
      <c r="J1759" s="33"/>
      <c r="K1759" s="33"/>
      <c r="L1759" s="33"/>
      <c r="M1759" s="33"/>
      <c r="N1759" s="33"/>
      <c r="O1759" s="10" t="s">
        <v>15</v>
      </c>
      <c r="P1759" s="33"/>
      <c r="Q1759" s="33"/>
      <c r="R1759" s="33"/>
      <c r="S1759" s="33"/>
      <c r="T1759" s="33"/>
      <c r="U1759" s="33"/>
      <c r="V1759" s="33"/>
      <c r="W1759" s="33"/>
    </row>
    <row r="1760">
      <c r="A1760" s="9">
        <v>44428.0</v>
      </c>
      <c r="B1760" s="10" t="s">
        <v>69</v>
      </c>
      <c r="C1760" s="10" t="s">
        <v>71</v>
      </c>
      <c r="D1760" s="10" t="s">
        <v>398</v>
      </c>
      <c r="E1760" s="35">
        <v>190.0</v>
      </c>
      <c r="F1760" s="10" t="s">
        <v>18</v>
      </c>
      <c r="G1760" s="37">
        <f t="shared" si="5"/>
        <v>6</v>
      </c>
      <c r="H1760" s="32">
        <f t="shared" si="1"/>
        <v>6</v>
      </c>
      <c r="I1760" s="33"/>
      <c r="J1760" s="33"/>
      <c r="K1760" s="33"/>
      <c r="L1760" s="33"/>
      <c r="M1760" s="33"/>
      <c r="N1760" s="33"/>
      <c r="O1760" s="10" t="s">
        <v>69</v>
      </c>
      <c r="P1760" s="33"/>
      <c r="Q1760" s="33"/>
      <c r="R1760" s="33"/>
      <c r="S1760" s="33"/>
      <c r="T1760" s="33"/>
      <c r="U1760" s="33"/>
      <c r="V1760" s="33"/>
      <c r="W1760" s="33"/>
    </row>
    <row r="1761">
      <c r="A1761" s="9">
        <v>44428.0</v>
      </c>
      <c r="B1761" s="10" t="s">
        <v>69</v>
      </c>
      <c r="C1761" s="10" t="s">
        <v>72</v>
      </c>
      <c r="D1761" s="10" t="s">
        <v>402</v>
      </c>
      <c r="E1761" s="35">
        <v>150.0</v>
      </c>
      <c r="F1761" s="10" t="s">
        <v>160</v>
      </c>
      <c r="G1761" s="37">
        <f t="shared" si="5"/>
        <v>6</v>
      </c>
      <c r="H1761" s="32">
        <f t="shared" si="1"/>
        <v>6</v>
      </c>
      <c r="I1761" s="33"/>
      <c r="J1761" s="33"/>
      <c r="K1761" s="33"/>
      <c r="L1761" s="33"/>
      <c r="M1761" s="33"/>
      <c r="N1761" s="33"/>
      <c r="O1761" s="10" t="s">
        <v>69</v>
      </c>
      <c r="P1761" s="33"/>
      <c r="Q1761" s="33"/>
      <c r="R1761" s="33"/>
      <c r="S1761" s="33"/>
      <c r="T1761" s="33"/>
      <c r="U1761" s="33"/>
      <c r="V1761" s="33"/>
      <c r="W1761" s="33"/>
    </row>
    <row r="1762">
      <c r="A1762" s="9">
        <v>44428.0</v>
      </c>
      <c r="B1762" s="10" t="s">
        <v>69</v>
      </c>
      <c r="C1762" s="10" t="s">
        <v>73</v>
      </c>
      <c r="D1762" s="10" t="s">
        <v>395</v>
      </c>
      <c r="E1762" s="35">
        <v>250.0</v>
      </c>
      <c r="F1762" s="10" t="s">
        <v>394</v>
      </c>
      <c r="G1762" s="37">
        <f t="shared" si="5"/>
        <v>6</v>
      </c>
      <c r="H1762" s="32">
        <f t="shared" si="1"/>
        <v>6</v>
      </c>
      <c r="I1762" s="33"/>
      <c r="J1762" s="33"/>
      <c r="K1762" s="33"/>
      <c r="L1762" s="33"/>
      <c r="M1762" s="33"/>
      <c r="N1762" s="33"/>
      <c r="O1762" s="10" t="s">
        <v>69</v>
      </c>
      <c r="P1762" s="33"/>
      <c r="Q1762" s="33"/>
      <c r="R1762" s="33"/>
      <c r="S1762" s="33"/>
      <c r="T1762" s="33"/>
      <c r="U1762" s="33"/>
      <c r="V1762" s="33"/>
      <c r="W1762" s="33"/>
    </row>
    <row r="1763">
      <c r="A1763" s="9">
        <v>44428.0</v>
      </c>
      <c r="B1763" s="10" t="s">
        <v>69</v>
      </c>
      <c r="C1763" s="10" t="s">
        <v>74</v>
      </c>
      <c r="D1763" s="10" t="s">
        <v>402</v>
      </c>
      <c r="E1763" s="35">
        <v>150.0</v>
      </c>
      <c r="F1763" s="10" t="s">
        <v>160</v>
      </c>
      <c r="G1763" s="37">
        <f t="shared" si="5"/>
        <v>6</v>
      </c>
      <c r="H1763" s="32">
        <f t="shared" si="1"/>
        <v>6</v>
      </c>
      <c r="I1763" s="33"/>
      <c r="J1763" s="33"/>
      <c r="K1763" s="33"/>
      <c r="L1763" s="33"/>
      <c r="M1763" s="33"/>
      <c r="N1763" s="33"/>
      <c r="O1763" s="10" t="s">
        <v>69</v>
      </c>
      <c r="P1763" s="33"/>
      <c r="Q1763" s="33"/>
      <c r="R1763" s="33"/>
      <c r="S1763" s="33"/>
      <c r="T1763" s="33"/>
      <c r="U1763" s="33"/>
      <c r="V1763" s="33"/>
      <c r="W1763" s="33"/>
    </row>
    <row r="1764">
      <c r="A1764" s="9">
        <v>44428.0</v>
      </c>
      <c r="B1764" s="10" t="s">
        <v>69</v>
      </c>
      <c r="C1764" s="10">
        <v>7447.0</v>
      </c>
      <c r="D1764" s="10" t="s">
        <v>396</v>
      </c>
      <c r="E1764" s="35">
        <v>300.0</v>
      </c>
      <c r="F1764" s="10" t="s">
        <v>18</v>
      </c>
      <c r="G1764" s="37">
        <f t="shared" si="5"/>
        <v>6</v>
      </c>
      <c r="H1764" s="32">
        <f t="shared" si="1"/>
        <v>6</v>
      </c>
      <c r="I1764" s="33"/>
      <c r="J1764" s="33"/>
      <c r="K1764" s="33"/>
      <c r="L1764" s="33"/>
      <c r="M1764" s="33"/>
      <c r="N1764" s="33"/>
      <c r="O1764" s="10" t="s">
        <v>69</v>
      </c>
      <c r="P1764" s="33"/>
      <c r="Q1764" s="33"/>
      <c r="R1764" s="33"/>
      <c r="S1764" s="33"/>
      <c r="T1764" s="33"/>
      <c r="U1764" s="33"/>
      <c r="V1764" s="33"/>
      <c r="W1764" s="33"/>
    </row>
    <row r="1765">
      <c r="A1765" s="9">
        <v>44428.0</v>
      </c>
      <c r="B1765" s="10" t="s">
        <v>69</v>
      </c>
      <c r="C1765" s="10">
        <v>5649.0</v>
      </c>
      <c r="D1765" s="10" t="s">
        <v>396</v>
      </c>
      <c r="E1765" s="35">
        <v>300.0</v>
      </c>
      <c r="F1765" s="10" t="s">
        <v>18</v>
      </c>
      <c r="G1765" s="37">
        <f t="shared" si="5"/>
        <v>6</v>
      </c>
      <c r="H1765" s="32">
        <f t="shared" si="1"/>
        <v>6</v>
      </c>
      <c r="I1765" s="33"/>
      <c r="J1765" s="33"/>
      <c r="K1765" s="33"/>
      <c r="L1765" s="33"/>
      <c r="M1765" s="33"/>
      <c r="N1765" s="33"/>
      <c r="O1765" s="10" t="s">
        <v>69</v>
      </c>
      <c r="P1765" s="33"/>
      <c r="Q1765" s="33"/>
      <c r="R1765" s="33"/>
      <c r="S1765" s="33"/>
      <c r="T1765" s="33"/>
      <c r="U1765" s="33"/>
      <c r="V1765" s="33"/>
      <c r="W1765" s="33"/>
    </row>
    <row r="1766">
      <c r="A1766" s="9">
        <v>44428.0</v>
      </c>
      <c r="B1766" s="10" t="s">
        <v>69</v>
      </c>
      <c r="C1766" s="10">
        <v>9045.0</v>
      </c>
      <c r="D1766" s="10" t="s">
        <v>393</v>
      </c>
      <c r="E1766" s="35">
        <v>260.0</v>
      </c>
      <c r="F1766" s="10" t="s">
        <v>394</v>
      </c>
      <c r="G1766" s="37">
        <f t="shared" si="5"/>
        <v>6</v>
      </c>
      <c r="H1766" s="32">
        <f t="shared" si="1"/>
        <v>6</v>
      </c>
      <c r="I1766" s="33"/>
      <c r="J1766" s="33"/>
      <c r="K1766" s="33"/>
      <c r="L1766" s="33"/>
      <c r="M1766" s="33"/>
      <c r="N1766" s="33"/>
      <c r="O1766" s="10" t="s">
        <v>69</v>
      </c>
      <c r="P1766" s="33"/>
      <c r="Q1766" s="33"/>
      <c r="R1766" s="33"/>
      <c r="S1766" s="33"/>
      <c r="T1766" s="33"/>
      <c r="U1766" s="33"/>
      <c r="V1766" s="33"/>
      <c r="W1766" s="33"/>
    </row>
    <row r="1767">
      <c r="A1767" s="9">
        <v>44428.0</v>
      </c>
      <c r="B1767" s="10" t="s">
        <v>69</v>
      </c>
      <c r="C1767" s="10" t="s">
        <v>75</v>
      </c>
      <c r="D1767" s="10" t="s">
        <v>395</v>
      </c>
      <c r="E1767" s="35">
        <v>250.0</v>
      </c>
      <c r="F1767" s="10" t="s">
        <v>394</v>
      </c>
      <c r="G1767" s="37">
        <f t="shared" si="5"/>
        <v>6</v>
      </c>
      <c r="H1767" s="32">
        <f t="shared" si="1"/>
        <v>6</v>
      </c>
      <c r="I1767" s="33"/>
      <c r="J1767" s="33"/>
      <c r="K1767" s="33"/>
      <c r="L1767" s="33"/>
      <c r="M1767" s="33"/>
      <c r="N1767" s="33"/>
      <c r="O1767" s="10" t="s">
        <v>69</v>
      </c>
      <c r="P1767" s="33"/>
      <c r="Q1767" s="33"/>
      <c r="R1767" s="33"/>
      <c r="S1767" s="33"/>
      <c r="T1767" s="33"/>
      <c r="U1767" s="33"/>
      <c r="V1767" s="33"/>
      <c r="W1767" s="33"/>
    </row>
    <row r="1768">
      <c r="A1768" s="9">
        <v>44428.0</v>
      </c>
      <c r="B1768" s="10" t="s">
        <v>69</v>
      </c>
      <c r="C1768" s="10">
        <v>5747.0</v>
      </c>
      <c r="D1768" s="10" t="s">
        <v>395</v>
      </c>
      <c r="E1768" s="35">
        <v>250.0</v>
      </c>
      <c r="F1768" s="10" t="s">
        <v>394</v>
      </c>
      <c r="G1768" s="37">
        <f t="shared" si="5"/>
        <v>6</v>
      </c>
      <c r="H1768" s="32">
        <f t="shared" si="1"/>
        <v>6</v>
      </c>
      <c r="I1768" s="33"/>
      <c r="J1768" s="33"/>
      <c r="K1768" s="33"/>
      <c r="L1768" s="33"/>
      <c r="M1768" s="33"/>
      <c r="N1768" s="33"/>
      <c r="O1768" s="10" t="s">
        <v>69</v>
      </c>
      <c r="P1768" s="33"/>
      <c r="Q1768" s="33"/>
      <c r="R1768" s="33"/>
      <c r="S1768" s="33"/>
      <c r="T1768" s="33"/>
      <c r="U1768" s="33"/>
      <c r="V1768" s="33"/>
      <c r="W1768" s="33"/>
    </row>
    <row r="1769">
      <c r="A1769" s="9">
        <v>44428.0</v>
      </c>
      <c r="B1769" s="10" t="s">
        <v>69</v>
      </c>
      <c r="C1769" s="10" t="s">
        <v>79</v>
      </c>
      <c r="D1769" s="10" t="s">
        <v>399</v>
      </c>
      <c r="E1769" s="35">
        <v>80.0</v>
      </c>
      <c r="F1769" s="10" t="s">
        <v>31</v>
      </c>
      <c r="G1769" s="37">
        <f t="shared" si="5"/>
        <v>6</v>
      </c>
      <c r="H1769" s="32">
        <f t="shared" si="1"/>
        <v>6</v>
      </c>
      <c r="I1769" s="33"/>
      <c r="J1769" s="33"/>
      <c r="K1769" s="33"/>
      <c r="L1769" s="33"/>
      <c r="M1769" s="33"/>
      <c r="N1769" s="33"/>
      <c r="O1769" s="10" t="s">
        <v>69</v>
      </c>
      <c r="P1769" s="33"/>
      <c r="Q1769" s="33"/>
      <c r="R1769" s="33"/>
      <c r="S1769" s="33"/>
      <c r="T1769" s="33"/>
      <c r="U1769" s="33"/>
      <c r="V1769" s="33"/>
      <c r="W1769" s="33"/>
    </row>
    <row r="1770">
      <c r="A1770" s="9">
        <v>44428.0</v>
      </c>
      <c r="B1770" s="10" t="s">
        <v>69</v>
      </c>
      <c r="C1770" s="10" t="s">
        <v>81</v>
      </c>
      <c r="D1770" s="10" t="s">
        <v>397</v>
      </c>
      <c r="E1770" s="35">
        <v>330.0</v>
      </c>
      <c r="F1770" s="10" t="s">
        <v>14</v>
      </c>
      <c r="G1770" s="37">
        <f t="shared" si="5"/>
        <v>6</v>
      </c>
      <c r="H1770" s="32">
        <f t="shared" si="1"/>
        <v>6</v>
      </c>
      <c r="I1770" s="33"/>
      <c r="J1770" s="33"/>
      <c r="K1770" s="33"/>
      <c r="L1770" s="33"/>
      <c r="M1770" s="33"/>
      <c r="N1770" s="33"/>
      <c r="O1770" s="10" t="s">
        <v>69</v>
      </c>
      <c r="P1770" s="33"/>
      <c r="Q1770" s="33"/>
      <c r="R1770" s="33"/>
      <c r="S1770" s="33"/>
      <c r="T1770" s="33"/>
      <c r="U1770" s="33"/>
      <c r="V1770" s="33"/>
      <c r="W1770" s="33"/>
    </row>
    <row r="1771">
      <c r="A1771" s="9">
        <v>44428.0</v>
      </c>
      <c r="B1771" s="10" t="s">
        <v>69</v>
      </c>
      <c r="C1771" s="10" t="s">
        <v>82</v>
      </c>
      <c r="D1771" s="10" t="s">
        <v>399</v>
      </c>
      <c r="E1771" s="35">
        <v>80.0</v>
      </c>
      <c r="F1771" s="10" t="s">
        <v>31</v>
      </c>
      <c r="G1771" s="37">
        <f t="shared" si="5"/>
        <v>6</v>
      </c>
      <c r="H1771" s="32">
        <f t="shared" si="1"/>
        <v>6</v>
      </c>
      <c r="I1771" s="33"/>
      <c r="J1771" s="33"/>
      <c r="K1771" s="33"/>
      <c r="L1771" s="33"/>
      <c r="M1771" s="33"/>
      <c r="N1771" s="33"/>
      <c r="O1771" s="10" t="s">
        <v>69</v>
      </c>
      <c r="P1771" s="33"/>
      <c r="Q1771" s="33"/>
      <c r="R1771" s="33"/>
      <c r="S1771" s="33"/>
      <c r="T1771" s="33"/>
      <c r="U1771" s="33"/>
      <c r="V1771" s="33"/>
      <c r="W1771" s="33"/>
    </row>
    <row r="1772">
      <c r="A1772" s="9">
        <v>44428.0</v>
      </c>
      <c r="B1772" s="10" t="s">
        <v>69</v>
      </c>
      <c r="C1772" s="10" t="s">
        <v>83</v>
      </c>
      <c r="D1772" s="10" t="s">
        <v>398</v>
      </c>
      <c r="E1772" s="35">
        <v>190.0</v>
      </c>
      <c r="F1772" s="10" t="s">
        <v>18</v>
      </c>
      <c r="G1772" s="37">
        <f t="shared" si="5"/>
        <v>6</v>
      </c>
      <c r="H1772" s="32">
        <f t="shared" si="1"/>
        <v>6</v>
      </c>
      <c r="I1772" s="33"/>
      <c r="J1772" s="33"/>
      <c r="K1772" s="33"/>
      <c r="L1772" s="33"/>
      <c r="M1772" s="33"/>
      <c r="N1772" s="33"/>
      <c r="O1772" s="10" t="s">
        <v>69</v>
      </c>
      <c r="P1772" s="33"/>
      <c r="Q1772" s="33"/>
      <c r="R1772" s="33"/>
      <c r="S1772" s="33"/>
      <c r="T1772" s="33"/>
      <c r="U1772" s="33"/>
      <c r="V1772" s="33"/>
      <c r="W1772" s="33"/>
    </row>
    <row r="1773">
      <c r="A1773" s="9">
        <v>44428.0</v>
      </c>
      <c r="B1773" s="10" t="s">
        <v>69</v>
      </c>
      <c r="C1773" s="10" t="s">
        <v>87</v>
      </c>
      <c r="D1773" s="10" t="s">
        <v>404</v>
      </c>
      <c r="E1773" s="35">
        <v>270.0</v>
      </c>
      <c r="F1773" s="10" t="s">
        <v>14</v>
      </c>
      <c r="G1773" s="37">
        <f t="shared" si="5"/>
        <v>6</v>
      </c>
      <c r="H1773" s="32">
        <f t="shared" si="1"/>
        <v>6</v>
      </c>
      <c r="I1773" s="33"/>
      <c r="J1773" s="33"/>
      <c r="K1773" s="33"/>
      <c r="L1773" s="33"/>
      <c r="M1773" s="33"/>
      <c r="N1773" s="33"/>
      <c r="O1773" s="10" t="s">
        <v>69</v>
      </c>
      <c r="P1773" s="33"/>
      <c r="Q1773" s="33"/>
      <c r="R1773" s="33"/>
      <c r="S1773" s="33"/>
      <c r="T1773" s="33"/>
      <c r="U1773" s="33"/>
      <c r="V1773" s="33"/>
      <c r="W1773" s="33"/>
    </row>
    <row r="1774">
      <c r="A1774" s="9">
        <v>44429.0</v>
      </c>
      <c r="B1774" s="10" t="s">
        <v>23</v>
      </c>
      <c r="C1774" s="10" t="s">
        <v>39</v>
      </c>
      <c r="D1774" s="10" t="s">
        <v>399</v>
      </c>
      <c r="E1774" s="35">
        <v>80.0</v>
      </c>
      <c r="F1774" s="10" t="s">
        <v>31</v>
      </c>
      <c r="G1774" s="37">
        <f t="shared" si="5"/>
        <v>7</v>
      </c>
      <c r="H1774" s="32">
        <f t="shared" si="1"/>
        <v>7</v>
      </c>
      <c r="I1774" s="33"/>
      <c r="J1774" s="33"/>
      <c r="K1774" s="33"/>
      <c r="L1774" s="33"/>
      <c r="M1774" s="33"/>
      <c r="N1774" s="33"/>
      <c r="O1774" s="10" t="s">
        <v>23</v>
      </c>
      <c r="P1774" s="33"/>
      <c r="Q1774" s="33"/>
      <c r="R1774" s="33"/>
      <c r="S1774" s="33"/>
      <c r="T1774" s="33"/>
      <c r="U1774" s="33"/>
      <c r="V1774" s="33"/>
      <c r="W1774" s="33"/>
    </row>
    <row r="1775">
      <c r="A1775" s="9">
        <v>44429.0</v>
      </c>
      <c r="B1775" s="10" t="s">
        <v>254</v>
      </c>
      <c r="C1775" s="10" t="s">
        <v>328</v>
      </c>
      <c r="D1775" s="10" t="s">
        <v>404</v>
      </c>
      <c r="E1775" s="35">
        <v>270.0</v>
      </c>
      <c r="F1775" s="10" t="s">
        <v>14</v>
      </c>
      <c r="G1775" s="37">
        <f t="shared" si="5"/>
        <v>7</v>
      </c>
      <c r="H1775" s="32">
        <f t="shared" si="1"/>
        <v>7</v>
      </c>
      <c r="I1775" s="33"/>
      <c r="J1775" s="33"/>
      <c r="K1775" s="33"/>
      <c r="L1775" s="33"/>
      <c r="M1775" s="33"/>
      <c r="N1775" s="33"/>
      <c r="O1775" s="10" t="s">
        <v>254</v>
      </c>
      <c r="P1775" s="33"/>
      <c r="Q1775" s="33"/>
      <c r="R1775" s="33"/>
      <c r="S1775" s="33"/>
      <c r="T1775" s="33"/>
      <c r="U1775" s="33"/>
      <c r="V1775" s="33"/>
      <c r="W1775" s="33"/>
    </row>
    <row r="1776">
      <c r="A1776" s="9">
        <v>44429.0</v>
      </c>
      <c r="B1776" s="10" t="s">
        <v>254</v>
      </c>
      <c r="C1776" s="10">
        <v>4746.0</v>
      </c>
      <c r="D1776" s="10" t="s">
        <v>398</v>
      </c>
      <c r="E1776" s="35">
        <v>190.0</v>
      </c>
      <c r="F1776" s="10" t="s">
        <v>18</v>
      </c>
      <c r="G1776" s="37">
        <f t="shared" si="5"/>
        <v>7</v>
      </c>
      <c r="H1776" s="32">
        <f t="shared" si="1"/>
        <v>7</v>
      </c>
      <c r="I1776" s="33"/>
      <c r="J1776" s="33"/>
      <c r="K1776" s="33"/>
      <c r="L1776" s="33"/>
      <c r="M1776" s="33"/>
      <c r="N1776" s="33"/>
      <c r="O1776" s="10" t="s">
        <v>254</v>
      </c>
      <c r="P1776" s="33"/>
      <c r="Q1776" s="33"/>
      <c r="R1776" s="33"/>
      <c r="S1776" s="33"/>
      <c r="T1776" s="33"/>
      <c r="U1776" s="33"/>
      <c r="V1776" s="33"/>
      <c r="W1776" s="33"/>
    </row>
    <row r="1777">
      <c r="A1777" s="9">
        <v>44429.0</v>
      </c>
      <c r="B1777" s="10" t="s">
        <v>97</v>
      </c>
      <c r="C1777" s="16">
        <v>1.0E46</v>
      </c>
      <c r="D1777" s="10" t="s">
        <v>398</v>
      </c>
      <c r="E1777" s="35">
        <v>190.0</v>
      </c>
      <c r="F1777" s="10" t="s">
        <v>18</v>
      </c>
      <c r="G1777" s="37">
        <f t="shared" si="5"/>
        <v>7</v>
      </c>
      <c r="H1777" s="32">
        <f t="shared" si="1"/>
        <v>7</v>
      </c>
      <c r="I1777" s="33"/>
      <c r="J1777" s="33"/>
      <c r="K1777" s="33"/>
      <c r="L1777" s="33"/>
      <c r="M1777" s="33"/>
      <c r="N1777" s="33"/>
      <c r="O1777" s="10" t="s">
        <v>97</v>
      </c>
      <c r="P1777" s="33"/>
      <c r="Q1777" s="33"/>
      <c r="R1777" s="33"/>
      <c r="S1777" s="33"/>
      <c r="T1777" s="33"/>
      <c r="U1777" s="33"/>
      <c r="V1777" s="33"/>
      <c r="W1777" s="33"/>
    </row>
    <row r="1778">
      <c r="A1778" s="9">
        <v>44429.0</v>
      </c>
      <c r="B1778" s="10" t="s">
        <v>400</v>
      </c>
      <c r="C1778" s="10" t="s">
        <v>405</v>
      </c>
      <c r="D1778" s="10" t="s">
        <v>399</v>
      </c>
      <c r="E1778" s="35">
        <v>80.0</v>
      </c>
      <c r="F1778" s="10" t="s">
        <v>31</v>
      </c>
      <c r="G1778" s="37">
        <f t="shared" si="5"/>
        <v>7</v>
      </c>
      <c r="H1778" s="32">
        <f t="shared" si="1"/>
        <v>7</v>
      </c>
      <c r="I1778" s="33"/>
      <c r="J1778" s="33"/>
      <c r="K1778" s="33"/>
      <c r="L1778" s="33"/>
      <c r="M1778" s="33"/>
      <c r="N1778" s="33"/>
      <c r="O1778" s="10" t="s">
        <v>400</v>
      </c>
      <c r="P1778" s="33"/>
      <c r="Q1778" s="33"/>
      <c r="R1778" s="33"/>
      <c r="S1778" s="33"/>
      <c r="T1778" s="33"/>
      <c r="U1778" s="33"/>
      <c r="V1778" s="33"/>
      <c r="W1778" s="33"/>
    </row>
    <row r="1779">
      <c r="A1779" s="9">
        <v>44429.0</v>
      </c>
      <c r="B1779" s="10" t="s">
        <v>400</v>
      </c>
      <c r="C1779" s="10">
        <v>6742.0</v>
      </c>
      <c r="D1779" s="10" t="s">
        <v>393</v>
      </c>
      <c r="E1779" s="35">
        <v>260.0</v>
      </c>
      <c r="F1779" s="10" t="s">
        <v>394</v>
      </c>
      <c r="G1779" s="37">
        <f t="shared" si="5"/>
        <v>7</v>
      </c>
      <c r="H1779" s="32">
        <f t="shared" si="1"/>
        <v>7</v>
      </c>
      <c r="I1779" s="33"/>
      <c r="J1779" s="33"/>
      <c r="K1779" s="33"/>
      <c r="L1779" s="33"/>
      <c r="M1779" s="33"/>
      <c r="N1779" s="33"/>
      <c r="O1779" s="10" t="s">
        <v>400</v>
      </c>
      <c r="P1779" s="33"/>
      <c r="Q1779" s="33"/>
      <c r="R1779" s="33"/>
      <c r="S1779" s="33"/>
      <c r="T1779" s="33"/>
      <c r="U1779" s="33"/>
      <c r="V1779" s="33"/>
      <c r="W1779" s="33"/>
    </row>
    <row r="1780">
      <c r="A1780" s="9">
        <v>44429.0</v>
      </c>
      <c r="B1780" s="10" t="s">
        <v>15</v>
      </c>
      <c r="C1780" s="10" t="s">
        <v>181</v>
      </c>
      <c r="D1780" s="10" t="s">
        <v>398</v>
      </c>
      <c r="E1780" s="35">
        <v>190.0</v>
      </c>
      <c r="F1780" s="10" t="s">
        <v>18</v>
      </c>
      <c r="G1780" s="37">
        <f t="shared" si="5"/>
        <v>7</v>
      </c>
      <c r="H1780" s="32">
        <f t="shared" si="1"/>
        <v>7</v>
      </c>
      <c r="I1780" s="33"/>
      <c r="J1780" s="33"/>
      <c r="K1780" s="33"/>
      <c r="L1780" s="33"/>
      <c r="M1780" s="33"/>
      <c r="N1780" s="33"/>
      <c r="O1780" s="10" t="s">
        <v>15</v>
      </c>
      <c r="P1780" s="33"/>
      <c r="Q1780" s="33"/>
      <c r="R1780" s="33"/>
      <c r="S1780" s="33"/>
      <c r="T1780" s="33"/>
      <c r="U1780" s="33"/>
      <c r="V1780" s="33"/>
      <c r="W1780" s="33"/>
    </row>
    <row r="1781">
      <c r="A1781" s="9">
        <v>44429.0</v>
      </c>
      <c r="B1781" s="10" t="s">
        <v>15</v>
      </c>
      <c r="C1781" s="10" t="s">
        <v>217</v>
      </c>
      <c r="D1781" s="10" t="s">
        <v>398</v>
      </c>
      <c r="E1781" s="35">
        <v>190.0</v>
      </c>
      <c r="F1781" s="10" t="s">
        <v>18</v>
      </c>
      <c r="G1781" s="37">
        <f t="shared" si="5"/>
        <v>7</v>
      </c>
      <c r="H1781" s="32">
        <f t="shared" si="1"/>
        <v>7</v>
      </c>
      <c r="I1781" s="33"/>
      <c r="J1781" s="33"/>
      <c r="K1781" s="33"/>
      <c r="L1781" s="33"/>
      <c r="M1781" s="33"/>
      <c r="N1781" s="33"/>
      <c r="O1781" s="10" t="s">
        <v>15</v>
      </c>
      <c r="P1781" s="33"/>
      <c r="Q1781" s="33"/>
      <c r="R1781" s="33"/>
      <c r="S1781" s="33"/>
      <c r="T1781" s="33"/>
      <c r="U1781" s="33"/>
      <c r="V1781" s="33"/>
      <c r="W1781" s="33"/>
    </row>
    <row r="1782">
      <c r="A1782" s="9">
        <v>44429.0</v>
      </c>
      <c r="B1782" s="10" t="s">
        <v>15</v>
      </c>
      <c r="C1782" s="10" t="s">
        <v>132</v>
      </c>
      <c r="D1782" s="10" t="s">
        <v>396</v>
      </c>
      <c r="E1782" s="35">
        <v>300.0</v>
      </c>
      <c r="F1782" s="10" t="s">
        <v>18</v>
      </c>
      <c r="G1782" s="37">
        <f t="shared" si="5"/>
        <v>7</v>
      </c>
      <c r="H1782" s="32">
        <f t="shared" si="1"/>
        <v>7</v>
      </c>
      <c r="I1782" s="33"/>
      <c r="J1782" s="33"/>
      <c r="K1782" s="33"/>
      <c r="L1782" s="33"/>
      <c r="M1782" s="33"/>
      <c r="N1782" s="33"/>
      <c r="O1782" s="10" t="s">
        <v>15</v>
      </c>
      <c r="P1782" s="33"/>
      <c r="Q1782" s="33"/>
      <c r="R1782" s="33"/>
      <c r="S1782" s="33"/>
      <c r="T1782" s="33"/>
      <c r="U1782" s="33"/>
      <c r="V1782" s="33"/>
      <c r="W1782" s="33"/>
    </row>
    <row r="1783">
      <c r="A1783" s="9">
        <v>44429.0</v>
      </c>
      <c r="B1783" s="10" t="s">
        <v>15</v>
      </c>
      <c r="C1783" s="16">
        <v>5.0E49</v>
      </c>
      <c r="D1783" s="10" t="s">
        <v>395</v>
      </c>
      <c r="E1783" s="35">
        <v>250.0</v>
      </c>
      <c r="F1783" s="10" t="s">
        <v>394</v>
      </c>
      <c r="G1783" s="37">
        <f t="shared" si="5"/>
        <v>7</v>
      </c>
      <c r="H1783" s="32">
        <f t="shared" si="1"/>
        <v>7</v>
      </c>
      <c r="I1783" s="33"/>
      <c r="J1783" s="33"/>
      <c r="K1783" s="33"/>
      <c r="L1783" s="33"/>
      <c r="M1783" s="33"/>
      <c r="N1783" s="33"/>
      <c r="O1783" s="10" t="s">
        <v>15</v>
      </c>
      <c r="P1783" s="33"/>
      <c r="Q1783" s="33"/>
      <c r="R1783" s="33"/>
      <c r="S1783" s="33"/>
      <c r="T1783" s="33"/>
      <c r="U1783" s="33"/>
      <c r="V1783" s="33"/>
      <c r="W1783" s="33"/>
    </row>
    <row r="1784">
      <c r="A1784" s="9">
        <v>44429.0</v>
      </c>
      <c r="B1784" s="10" t="s">
        <v>15</v>
      </c>
      <c r="C1784" s="16">
        <v>5.0E49</v>
      </c>
      <c r="D1784" s="10" t="s">
        <v>399</v>
      </c>
      <c r="E1784" s="35">
        <v>80.0</v>
      </c>
      <c r="F1784" s="10" t="s">
        <v>31</v>
      </c>
      <c r="G1784" s="37">
        <f t="shared" si="5"/>
        <v>7</v>
      </c>
      <c r="H1784" s="32">
        <f t="shared" si="1"/>
        <v>7</v>
      </c>
      <c r="I1784" s="33"/>
      <c r="J1784" s="33"/>
      <c r="K1784" s="33"/>
      <c r="L1784" s="33"/>
      <c r="M1784" s="33"/>
      <c r="N1784" s="33"/>
      <c r="O1784" s="10" t="s">
        <v>15</v>
      </c>
      <c r="P1784" s="33"/>
      <c r="Q1784" s="33"/>
      <c r="R1784" s="33"/>
      <c r="S1784" s="33"/>
      <c r="T1784" s="33"/>
      <c r="U1784" s="33"/>
      <c r="V1784" s="33"/>
      <c r="W1784" s="33"/>
    </row>
    <row r="1785">
      <c r="A1785" s="9">
        <v>44429.0</v>
      </c>
      <c r="B1785" s="10" t="s">
        <v>15</v>
      </c>
      <c r="C1785" s="10" t="s">
        <v>134</v>
      </c>
      <c r="D1785" s="10" t="s">
        <v>399</v>
      </c>
      <c r="E1785" s="35">
        <v>80.0</v>
      </c>
      <c r="F1785" s="10" t="s">
        <v>31</v>
      </c>
      <c r="G1785" s="37">
        <f t="shared" si="5"/>
        <v>7</v>
      </c>
      <c r="H1785" s="32">
        <f t="shared" si="1"/>
        <v>7</v>
      </c>
      <c r="I1785" s="33"/>
      <c r="J1785" s="33"/>
      <c r="K1785" s="33"/>
      <c r="L1785" s="33"/>
      <c r="M1785" s="33"/>
      <c r="N1785" s="33"/>
      <c r="O1785" s="10" t="s">
        <v>15</v>
      </c>
      <c r="P1785" s="33"/>
      <c r="Q1785" s="33"/>
      <c r="R1785" s="33"/>
      <c r="S1785" s="33"/>
      <c r="T1785" s="33"/>
      <c r="U1785" s="33"/>
      <c r="V1785" s="33"/>
      <c r="W1785" s="33"/>
    </row>
    <row r="1786">
      <c r="A1786" s="9">
        <v>44429.0</v>
      </c>
      <c r="B1786" s="10" t="s">
        <v>15</v>
      </c>
      <c r="C1786" s="10" t="s">
        <v>219</v>
      </c>
      <c r="D1786" s="10" t="s">
        <v>396</v>
      </c>
      <c r="E1786" s="35">
        <v>300.0</v>
      </c>
      <c r="F1786" s="10" t="s">
        <v>18</v>
      </c>
      <c r="G1786" s="37">
        <f t="shared" si="5"/>
        <v>7</v>
      </c>
      <c r="H1786" s="32">
        <f t="shared" si="1"/>
        <v>7</v>
      </c>
      <c r="I1786" s="33"/>
      <c r="J1786" s="33"/>
      <c r="K1786" s="33"/>
      <c r="L1786" s="33"/>
      <c r="M1786" s="33"/>
      <c r="N1786" s="33"/>
      <c r="O1786" s="10" t="s">
        <v>15</v>
      </c>
      <c r="P1786" s="33"/>
      <c r="Q1786" s="33"/>
      <c r="R1786" s="33"/>
      <c r="S1786" s="33"/>
      <c r="T1786" s="33"/>
      <c r="U1786" s="33"/>
      <c r="V1786" s="33"/>
      <c r="W1786" s="33"/>
    </row>
    <row r="1787">
      <c r="A1787" s="9">
        <v>44429.0</v>
      </c>
      <c r="B1787" s="10" t="s">
        <v>15</v>
      </c>
      <c r="C1787" s="10">
        <v>4645.0</v>
      </c>
      <c r="D1787" s="10" t="s">
        <v>404</v>
      </c>
      <c r="E1787" s="35">
        <v>270.0</v>
      </c>
      <c r="F1787" s="10" t="s">
        <v>14</v>
      </c>
      <c r="G1787" s="37">
        <f t="shared" si="5"/>
        <v>7</v>
      </c>
      <c r="H1787" s="32">
        <f t="shared" si="1"/>
        <v>7</v>
      </c>
      <c r="I1787" s="33"/>
      <c r="J1787" s="33"/>
      <c r="K1787" s="33"/>
      <c r="L1787" s="33"/>
      <c r="M1787" s="33"/>
      <c r="N1787" s="33"/>
      <c r="O1787" s="10" t="s">
        <v>15</v>
      </c>
      <c r="P1787" s="33"/>
      <c r="Q1787" s="33"/>
      <c r="R1787" s="33"/>
      <c r="S1787" s="33"/>
      <c r="T1787" s="33"/>
      <c r="U1787" s="33"/>
      <c r="V1787" s="33"/>
      <c r="W1787" s="33"/>
    </row>
    <row r="1788">
      <c r="A1788" s="9">
        <v>44429.0</v>
      </c>
      <c r="B1788" s="10" t="s">
        <v>15</v>
      </c>
      <c r="C1788" s="10" t="s">
        <v>136</v>
      </c>
      <c r="D1788" s="10" t="s">
        <v>409</v>
      </c>
      <c r="E1788" s="35">
        <v>180.0</v>
      </c>
      <c r="F1788" s="10" t="s">
        <v>21</v>
      </c>
      <c r="G1788" s="37">
        <f t="shared" si="5"/>
        <v>7</v>
      </c>
      <c r="H1788" s="32">
        <f t="shared" si="1"/>
        <v>7</v>
      </c>
      <c r="I1788" s="33"/>
      <c r="J1788" s="33"/>
      <c r="K1788" s="33"/>
      <c r="L1788" s="33"/>
      <c r="M1788" s="33"/>
      <c r="N1788" s="33"/>
      <c r="O1788" s="10" t="s">
        <v>15</v>
      </c>
      <c r="P1788" s="33"/>
      <c r="Q1788" s="33"/>
      <c r="R1788" s="33"/>
      <c r="S1788" s="33"/>
      <c r="T1788" s="33"/>
      <c r="U1788" s="33"/>
      <c r="V1788" s="33"/>
      <c r="W1788" s="33"/>
    </row>
    <row r="1789">
      <c r="A1789" s="9">
        <v>44429.0</v>
      </c>
      <c r="B1789" s="10" t="s">
        <v>15</v>
      </c>
      <c r="C1789" s="10" t="s">
        <v>182</v>
      </c>
      <c r="D1789" s="10" t="s">
        <v>398</v>
      </c>
      <c r="E1789" s="35">
        <v>190.0</v>
      </c>
      <c r="F1789" s="10" t="s">
        <v>18</v>
      </c>
      <c r="G1789" s="37">
        <f t="shared" si="5"/>
        <v>7</v>
      </c>
      <c r="H1789" s="32">
        <f t="shared" si="1"/>
        <v>7</v>
      </c>
      <c r="I1789" s="33"/>
      <c r="J1789" s="33"/>
      <c r="K1789" s="33"/>
      <c r="L1789" s="33"/>
      <c r="M1789" s="33"/>
      <c r="N1789" s="33"/>
      <c r="O1789" s="10" t="s">
        <v>15</v>
      </c>
      <c r="P1789" s="33"/>
      <c r="Q1789" s="33"/>
      <c r="R1789" s="33"/>
      <c r="S1789" s="33"/>
      <c r="T1789" s="33"/>
      <c r="U1789" s="33"/>
      <c r="V1789" s="33"/>
      <c r="W1789" s="33"/>
    </row>
    <row r="1790">
      <c r="A1790" s="9">
        <v>44429.0</v>
      </c>
      <c r="B1790" s="10" t="s">
        <v>15</v>
      </c>
      <c r="C1790" s="10">
        <v>3446.0</v>
      </c>
      <c r="D1790" s="10" t="s">
        <v>402</v>
      </c>
      <c r="E1790" s="35">
        <v>150.0</v>
      </c>
      <c r="F1790" s="10" t="s">
        <v>160</v>
      </c>
      <c r="G1790" s="37">
        <f t="shared" si="5"/>
        <v>7</v>
      </c>
      <c r="H1790" s="32">
        <f t="shared" si="1"/>
        <v>7</v>
      </c>
      <c r="I1790" s="33"/>
      <c r="J1790" s="33"/>
      <c r="K1790" s="33"/>
      <c r="L1790" s="33"/>
      <c r="M1790" s="33"/>
      <c r="N1790" s="33"/>
      <c r="O1790" s="10" t="s">
        <v>15</v>
      </c>
      <c r="P1790" s="33"/>
      <c r="Q1790" s="33"/>
      <c r="R1790" s="33"/>
      <c r="S1790" s="33"/>
      <c r="T1790" s="33"/>
      <c r="U1790" s="33"/>
      <c r="V1790" s="33"/>
      <c r="W1790" s="33"/>
    </row>
    <row r="1791">
      <c r="A1791" s="9">
        <v>44429.0</v>
      </c>
      <c r="B1791" s="10" t="s">
        <v>15</v>
      </c>
      <c r="C1791" s="10" t="s">
        <v>137</v>
      </c>
      <c r="D1791" s="10" t="s">
        <v>395</v>
      </c>
      <c r="E1791" s="35">
        <v>250.0</v>
      </c>
      <c r="F1791" s="10" t="s">
        <v>394</v>
      </c>
      <c r="G1791" s="37">
        <f t="shared" si="5"/>
        <v>7</v>
      </c>
      <c r="H1791" s="32">
        <f t="shared" si="1"/>
        <v>7</v>
      </c>
      <c r="I1791" s="33"/>
      <c r="J1791" s="33"/>
      <c r="K1791" s="33"/>
      <c r="L1791" s="33"/>
      <c r="M1791" s="33"/>
      <c r="N1791" s="33"/>
      <c r="O1791" s="10" t="s">
        <v>15</v>
      </c>
      <c r="P1791" s="33"/>
      <c r="Q1791" s="33"/>
      <c r="R1791" s="33"/>
      <c r="S1791" s="33"/>
      <c r="T1791" s="33"/>
      <c r="U1791" s="33"/>
      <c r="V1791" s="33"/>
      <c r="W1791" s="33"/>
    </row>
    <row r="1792">
      <c r="A1792" s="9">
        <v>44429.0</v>
      </c>
      <c r="B1792" s="10" t="s">
        <v>15</v>
      </c>
      <c r="C1792" s="10" t="s">
        <v>139</v>
      </c>
      <c r="D1792" s="10" t="s">
        <v>393</v>
      </c>
      <c r="E1792" s="35">
        <v>260.0</v>
      </c>
      <c r="F1792" s="10" t="s">
        <v>394</v>
      </c>
      <c r="G1792" s="37">
        <f t="shared" si="5"/>
        <v>7</v>
      </c>
      <c r="H1792" s="32">
        <f t="shared" si="1"/>
        <v>7</v>
      </c>
      <c r="I1792" s="33"/>
      <c r="J1792" s="33"/>
      <c r="K1792" s="33"/>
      <c r="L1792" s="33"/>
      <c r="M1792" s="33"/>
      <c r="N1792" s="33"/>
      <c r="O1792" s="10" t="s">
        <v>15</v>
      </c>
      <c r="P1792" s="33"/>
      <c r="Q1792" s="33"/>
      <c r="R1792" s="33"/>
      <c r="S1792" s="33"/>
      <c r="T1792" s="33"/>
      <c r="U1792" s="33"/>
      <c r="V1792" s="33"/>
      <c r="W1792" s="33"/>
    </row>
    <row r="1793">
      <c r="A1793" s="9">
        <v>44429.0</v>
      </c>
      <c r="B1793" s="10" t="s">
        <v>15</v>
      </c>
      <c r="C1793" s="10" t="s">
        <v>139</v>
      </c>
      <c r="D1793" s="10" t="s">
        <v>399</v>
      </c>
      <c r="E1793" s="35">
        <v>80.0</v>
      </c>
      <c r="F1793" s="10" t="s">
        <v>31</v>
      </c>
      <c r="G1793" s="37">
        <f t="shared" si="5"/>
        <v>7</v>
      </c>
      <c r="H1793" s="32">
        <f t="shared" si="1"/>
        <v>7</v>
      </c>
      <c r="I1793" s="33"/>
      <c r="J1793" s="33"/>
      <c r="K1793" s="33"/>
      <c r="L1793" s="33"/>
      <c r="M1793" s="33"/>
      <c r="N1793" s="33"/>
      <c r="O1793" s="10" t="s">
        <v>15</v>
      </c>
      <c r="P1793" s="33"/>
      <c r="Q1793" s="33"/>
      <c r="R1793" s="33"/>
      <c r="S1793" s="33"/>
      <c r="T1793" s="33"/>
      <c r="U1793" s="33"/>
      <c r="V1793" s="33"/>
      <c r="W1793" s="33"/>
    </row>
    <row r="1794">
      <c r="A1794" s="9">
        <v>44429.0</v>
      </c>
      <c r="B1794" s="10" t="s">
        <v>248</v>
      </c>
      <c r="C1794" s="10" t="s">
        <v>410</v>
      </c>
      <c r="D1794" s="10" t="s">
        <v>398</v>
      </c>
      <c r="E1794" s="35">
        <v>190.0</v>
      </c>
      <c r="F1794" s="10" t="s">
        <v>18</v>
      </c>
      <c r="G1794" s="37">
        <f t="shared" si="5"/>
        <v>7</v>
      </c>
      <c r="H1794" s="32">
        <f t="shared" si="1"/>
        <v>7</v>
      </c>
      <c r="I1794" s="33"/>
      <c r="J1794" s="33"/>
      <c r="K1794" s="33"/>
      <c r="L1794" s="33"/>
      <c r="M1794" s="33"/>
      <c r="N1794" s="33"/>
      <c r="O1794" s="10" t="s">
        <v>248</v>
      </c>
      <c r="P1794" s="33"/>
      <c r="Q1794" s="33"/>
      <c r="R1794" s="33"/>
      <c r="S1794" s="33"/>
      <c r="T1794" s="33"/>
      <c r="U1794" s="33"/>
      <c r="V1794" s="33"/>
      <c r="W1794" s="33"/>
    </row>
    <row r="1795">
      <c r="A1795" s="9">
        <v>44429.0</v>
      </c>
      <c r="B1795" s="10" t="s">
        <v>248</v>
      </c>
      <c r="C1795" s="10" t="s">
        <v>251</v>
      </c>
      <c r="D1795" s="10" t="s">
        <v>396</v>
      </c>
      <c r="E1795" s="35">
        <v>300.0</v>
      </c>
      <c r="F1795" s="10" t="s">
        <v>18</v>
      </c>
      <c r="G1795" s="37">
        <f t="shared" si="5"/>
        <v>7</v>
      </c>
      <c r="H1795" s="32">
        <f t="shared" si="1"/>
        <v>7</v>
      </c>
      <c r="I1795" s="33"/>
      <c r="J1795" s="33"/>
      <c r="K1795" s="33"/>
      <c r="L1795" s="33"/>
      <c r="M1795" s="33"/>
      <c r="N1795" s="33"/>
      <c r="O1795" s="10" t="s">
        <v>248</v>
      </c>
      <c r="P1795" s="33"/>
      <c r="Q1795" s="33"/>
      <c r="R1795" s="33"/>
      <c r="S1795" s="33"/>
      <c r="T1795" s="33"/>
      <c r="U1795" s="33"/>
      <c r="V1795" s="33"/>
      <c r="W1795" s="33"/>
    </row>
    <row r="1796">
      <c r="A1796" s="9">
        <v>44429.0</v>
      </c>
      <c r="B1796" s="10" t="s">
        <v>69</v>
      </c>
      <c r="C1796" s="10" t="s">
        <v>71</v>
      </c>
      <c r="D1796" s="10" t="s">
        <v>399</v>
      </c>
      <c r="E1796" s="35">
        <v>80.0</v>
      </c>
      <c r="F1796" s="10" t="s">
        <v>31</v>
      </c>
      <c r="G1796" s="37">
        <f t="shared" si="5"/>
        <v>7</v>
      </c>
      <c r="H1796" s="32">
        <f t="shared" si="1"/>
        <v>7</v>
      </c>
      <c r="I1796" s="33"/>
      <c r="J1796" s="33"/>
      <c r="K1796" s="33"/>
      <c r="L1796" s="33"/>
      <c r="M1796" s="33"/>
      <c r="N1796" s="33"/>
      <c r="O1796" s="10" t="s">
        <v>69</v>
      </c>
      <c r="P1796" s="33"/>
      <c r="Q1796" s="33"/>
      <c r="R1796" s="33"/>
      <c r="S1796" s="33"/>
      <c r="T1796" s="33"/>
      <c r="U1796" s="33"/>
      <c r="V1796" s="33"/>
      <c r="W1796" s="33"/>
    </row>
    <row r="1797">
      <c r="A1797" s="9">
        <v>44429.0</v>
      </c>
      <c r="B1797" s="10" t="s">
        <v>69</v>
      </c>
      <c r="C1797" s="10" t="s">
        <v>72</v>
      </c>
      <c r="D1797" s="10" t="s">
        <v>398</v>
      </c>
      <c r="E1797" s="35">
        <v>190.0</v>
      </c>
      <c r="F1797" s="10" t="s">
        <v>18</v>
      </c>
      <c r="G1797" s="37">
        <f t="shared" si="5"/>
        <v>7</v>
      </c>
      <c r="H1797" s="32">
        <f t="shared" si="1"/>
        <v>7</v>
      </c>
      <c r="I1797" s="33"/>
      <c r="J1797" s="33"/>
      <c r="K1797" s="33"/>
      <c r="L1797" s="33"/>
      <c r="M1797" s="33"/>
      <c r="N1797" s="33"/>
      <c r="O1797" s="10" t="s">
        <v>69</v>
      </c>
      <c r="P1797" s="33"/>
      <c r="Q1797" s="33"/>
      <c r="R1797" s="33"/>
      <c r="S1797" s="33"/>
      <c r="T1797" s="33"/>
      <c r="U1797" s="33"/>
      <c r="V1797" s="33"/>
      <c r="W1797" s="33"/>
    </row>
    <row r="1798">
      <c r="A1798" s="9">
        <v>44429.0</v>
      </c>
      <c r="B1798" s="10" t="s">
        <v>69</v>
      </c>
      <c r="C1798" s="10" t="s">
        <v>73</v>
      </c>
      <c r="D1798" s="10" t="s">
        <v>398</v>
      </c>
      <c r="E1798" s="35">
        <v>190.0</v>
      </c>
      <c r="F1798" s="10" t="s">
        <v>18</v>
      </c>
      <c r="G1798" s="37">
        <f t="shared" si="5"/>
        <v>7</v>
      </c>
      <c r="H1798" s="32">
        <f t="shared" si="1"/>
        <v>7</v>
      </c>
      <c r="I1798" s="33"/>
      <c r="J1798" s="33"/>
      <c r="K1798" s="33"/>
      <c r="L1798" s="33"/>
      <c r="M1798" s="33"/>
      <c r="N1798" s="33"/>
      <c r="O1798" s="10" t="s">
        <v>69</v>
      </c>
      <c r="P1798" s="33"/>
      <c r="Q1798" s="33"/>
      <c r="R1798" s="33"/>
      <c r="S1798" s="33"/>
      <c r="T1798" s="33"/>
      <c r="U1798" s="33"/>
      <c r="V1798" s="33"/>
      <c r="W1798" s="33"/>
    </row>
    <row r="1799">
      <c r="A1799" s="9">
        <v>44429.0</v>
      </c>
      <c r="B1799" s="10" t="s">
        <v>69</v>
      </c>
      <c r="C1799" s="10" t="s">
        <v>74</v>
      </c>
      <c r="D1799" s="10" t="s">
        <v>398</v>
      </c>
      <c r="E1799" s="35">
        <v>190.0</v>
      </c>
      <c r="F1799" s="10" t="s">
        <v>18</v>
      </c>
      <c r="G1799" s="37">
        <f t="shared" si="5"/>
        <v>7</v>
      </c>
      <c r="H1799" s="32">
        <f t="shared" si="1"/>
        <v>7</v>
      </c>
      <c r="I1799" s="33"/>
      <c r="J1799" s="33"/>
      <c r="K1799" s="33"/>
      <c r="L1799" s="33"/>
      <c r="M1799" s="33"/>
      <c r="N1799" s="33"/>
      <c r="O1799" s="10" t="s">
        <v>69</v>
      </c>
      <c r="P1799" s="33"/>
      <c r="Q1799" s="33"/>
      <c r="R1799" s="33"/>
      <c r="S1799" s="33"/>
      <c r="T1799" s="33"/>
      <c r="U1799" s="33"/>
      <c r="V1799" s="33"/>
      <c r="W1799" s="33"/>
    </row>
    <row r="1800">
      <c r="A1800" s="9">
        <v>44429.0</v>
      </c>
      <c r="B1800" s="10" t="s">
        <v>69</v>
      </c>
      <c r="C1800" s="10">
        <v>7447.0</v>
      </c>
      <c r="D1800" s="10" t="s">
        <v>404</v>
      </c>
      <c r="E1800" s="35">
        <v>270.0</v>
      </c>
      <c r="F1800" s="10" t="s">
        <v>14</v>
      </c>
      <c r="G1800" s="37">
        <f t="shared" si="5"/>
        <v>7</v>
      </c>
      <c r="H1800" s="32">
        <f t="shared" si="1"/>
        <v>7</v>
      </c>
      <c r="I1800" s="33"/>
      <c r="J1800" s="33"/>
      <c r="K1800" s="33"/>
      <c r="L1800" s="33"/>
      <c r="M1800" s="33"/>
      <c r="N1800" s="33"/>
      <c r="O1800" s="10" t="s">
        <v>69</v>
      </c>
      <c r="P1800" s="33"/>
      <c r="Q1800" s="33"/>
      <c r="R1800" s="33"/>
      <c r="S1800" s="33"/>
      <c r="T1800" s="33"/>
      <c r="U1800" s="33"/>
      <c r="V1800" s="33"/>
      <c r="W1800" s="33"/>
    </row>
    <row r="1801">
      <c r="A1801" s="9">
        <v>44429.0</v>
      </c>
      <c r="B1801" s="10" t="s">
        <v>69</v>
      </c>
      <c r="C1801" s="10">
        <v>5649.0</v>
      </c>
      <c r="D1801" s="10" t="s">
        <v>404</v>
      </c>
      <c r="E1801" s="35">
        <v>270.0</v>
      </c>
      <c r="F1801" s="10" t="s">
        <v>14</v>
      </c>
      <c r="G1801" s="37">
        <f t="shared" si="5"/>
        <v>7</v>
      </c>
      <c r="H1801" s="32">
        <f t="shared" si="1"/>
        <v>7</v>
      </c>
      <c r="I1801" s="33"/>
      <c r="J1801" s="33"/>
      <c r="K1801" s="33"/>
      <c r="L1801" s="33"/>
      <c r="M1801" s="33"/>
      <c r="N1801" s="33"/>
      <c r="O1801" s="10" t="s">
        <v>69</v>
      </c>
      <c r="P1801" s="33"/>
      <c r="Q1801" s="33"/>
      <c r="R1801" s="33"/>
      <c r="S1801" s="33"/>
      <c r="T1801" s="33"/>
      <c r="U1801" s="33"/>
      <c r="V1801" s="33"/>
      <c r="W1801" s="33"/>
    </row>
    <row r="1802">
      <c r="A1802" s="9">
        <v>44429.0</v>
      </c>
      <c r="B1802" s="10" t="s">
        <v>69</v>
      </c>
      <c r="C1802" s="10">
        <v>9045.0</v>
      </c>
      <c r="D1802" s="10" t="s">
        <v>409</v>
      </c>
      <c r="E1802" s="35">
        <v>180.0</v>
      </c>
      <c r="F1802" s="10" t="s">
        <v>21</v>
      </c>
      <c r="G1802" s="37">
        <f t="shared" si="5"/>
        <v>7</v>
      </c>
      <c r="H1802" s="32">
        <f t="shared" si="1"/>
        <v>7</v>
      </c>
      <c r="I1802" s="33"/>
      <c r="J1802" s="33"/>
      <c r="K1802" s="33"/>
      <c r="L1802" s="33"/>
      <c r="M1802" s="33"/>
      <c r="N1802" s="33"/>
      <c r="O1802" s="10" t="s">
        <v>69</v>
      </c>
      <c r="P1802" s="33"/>
      <c r="Q1802" s="33"/>
      <c r="R1802" s="33"/>
      <c r="S1802" s="33"/>
      <c r="T1802" s="33"/>
      <c r="U1802" s="33"/>
      <c r="V1802" s="33"/>
      <c r="W1802" s="33"/>
    </row>
    <row r="1803">
      <c r="A1803" s="9">
        <v>44429.0</v>
      </c>
      <c r="B1803" s="10" t="s">
        <v>69</v>
      </c>
      <c r="C1803" s="10" t="s">
        <v>75</v>
      </c>
      <c r="D1803" s="10" t="s">
        <v>399</v>
      </c>
      <c r="E1803" s="35">
        <v>80.0</v>
      </c>
      <c r="F1803" s="10" t="s">
        <v>31</v>
      </c>
      <c r="G1803" s="37">
        <f t="shared" si="5"/>
        <v>7</v>
      </c>
      <c r="H1803" s="32">
        <f t="shared" si="1"/>
        <v>7</v>
      </c>
      <c r="I1803" s="33"/>
      <c r="J1803" s="33"/>
      <c r="K1803" s="33"/>
      <c r="L1803" s="33"/>
      <c r="M1803" s="33"/>
      <c r="N1803" s="33"/>
      <c r="O1803" s="10" t="s">
        <v>69</v>
      </c>
      <c r="P1803" s="33"/>
      <c r="Q1803" s="33"/>
      <c r="R1803" s="33"/>
      <c r="S1803" s="33"/>
      <c r="T1803" s="33"/>
      <c r="U1803" s="33"/>
      <c r="V1803" s="33"/>
      <c r="W1803" s="33"/>
    </row>
    <row r="1804">
      <c r="A1804" s="9">
        <v>44429.0</v>
      </c>
      <c r="B1804" s="10" t="s">
        <v>69</v>
      </c>
      <c r="C1804" s="10">
        <v>843.0</v>
      </c>
      <c r="D1804" s="10" t="s">
        <v>402</v>
      </c>
      <c r="E1804" s="35">
        <v>150.0</v>
      </c>
      <c r="F1804" s="10" t="s">
        <v>160</v>
      </c>
      <c r="G1804" s="37">
        <f t="shared" si="5"/>
        <v>7</v>
      </c>
      <c r="H1804" s="32">
        <f t="shared" si="1"/>
        <v>7</v>
      </c>
      <c r="I1804" s="33"/>
      <c r="J1804" s="33"/>
      <c r="K1804" s="33"/>
      <c r="L1804" s="33"/>
      <c r="M1804" s="33"/>
      <c r="N1804" s="33"/>
      <c r="O1804" s="10" t="s">
        <v>69</v>
      </c>
      <c r="P1804" s="33"/>
      <c r="Q1804" s="33"/>
      <c r="R1804" s="33"/>
      <c r="S1804" s="33"/>
      <c r="T1804" s="33"/>
      <c r="U1804" s="33"/>
      <c r="V1804" s="33"/>
      <c r="W1804" s="33"/>
    </row>
    <row r="1805">
      <c r="A1805" s="9">
        <v>44429.0</v>
      </c>
      <c r="B1805" s="10" t="s">
        <v>69</v>
      </c>
      <c r="C1805" s="10">
        <v>5747.0</v>
      </c>
      <c r="D1805" s="10" t="s">
        <v>398</v>
      </c>
      <c r="E1805" s="35">
        <v>190.0</v>
      </c>
      <c r="F1805" s="10" t="s">
        <v>18</v>
      </c>
      <c r="G1805" s="37">
        <f t="shared" si="5"/>
        <v>7</v>
      </c>
      <c r="H1805" s="32">
        <f t="shared" si="1"/>
        <v>7</v>
      </c>
      <c r="I1805" s="33"/>
      <c r="J1805" s="33"/>
      <c r="K1805" s="33"/>
      <c r="L1805" s="33"/>
      <c r="M1805" s="33"/>
      <c r="N1805" s="33"/>
      <c r="O1805" s="10" t="s">
        <v>69</v>
      </c>
      <c r="P1805" s="33"/>
      <c r="Q1805" s="33"/>
      <c r="R1805" s="33"/>
      <c r="S1805" s="33"/>
      <c r="T1805" s="33"/>
      <c r="U1805" s="33"/>
      <c r="V1805" s="33"/>
      <c r="W1805" s="33"/>
    </row>
    <row r="1806">
      <c r="A1806" s="9">
        <v>44429.0</v>
      </c>
      <c r="B1806" s="10" t="s">
        <v>69</v>
      </c>
      <c r="C1806" s="10" t="s">
        <v>79</v>
      </c>
      <c r="D1806" s="10" t="s">
        <v>398</v>
      </c>
      <c r="E1806" s="35">
        <v>190.0</v>
      </c>
      <c r="F1806" s="10" t="s">
        <v>18</v>
      </c>
      <c r="G1806" s="37">
        <f t="shared" si="5"/>
        <v>7</v>
      </c>
      <c r="H1806" s="32">
        <f t="shared" si="1"/>
        <v>7</v>
      </c>
      <c r="I1806" s="33"/>
      <c r="J1806" s="33"/>
      <c r="K1806" s="33"/>
      <c r="L1806" s="33"/>
      <c r="M1806" s="33"/>
      <c r="N1806" s="33"/>
      <c r="O1806" s="10" t="s">
        <v>69</v>
      </c>
      <c r="P1806" s="33"/>
      <c r="Q1806" s="33"/>
      <c r="R1806" s="33"/>
      <c r="S1806" s="33"/>
      <c r="T1806" s="33"/>
      <c r="U1806" s="33"/>
      <c r="V1806" s="33"/>
      <c r="W1806" s="33"/>
    </row>
    <row r="1807">
      <c r="A1807" s="9">
        <v>44429.0</v>
      </c>
      <c r="B1807" s="10" t="s">
        <v>69</v>
      </c>
      <c r="C1807" s="10" t="s">
        <v>81</v>
      </c>
      <c r="D1807" s="10" t="s">
        <v>398</v>
      </c>
      <c r="E1807" s="35">
        <v>190.0</v>
      </c>
      <c r="F1807" s="10" t="s">
        <v>18</v>
      </c>
      <c r="G1807" s="37">
        <f t="shared" si="5"/>
        <v>7</v>
      </c>
      <c r="H1807" s="32">
        <f t="shared" si="1"/>
        <v>7</v>
      </c>
      <c r="I1807" s="33"/>
      <c r="J1807" s="33"/>
      <c r="K1807" s="33"/>
      <c r="L1807" s="33"/>
      <c r="M1807" s="33"/>
      <c r="N1807" s="33"/>
      <c r="O1807" s="10" t="s">
        <v>69</v>
      </c>
      <c r="P1807" s="33"/>
      <c r="Q1807" s="33"/>
      <c r="R1807" s="33"/>
      <c r="S1807" s="33"/>
      <c r="T1807" s="33"/>
      <c r="U1807" s="33"/>
      <c r="V1807" s="33"/>
      <c r="W1807" s="33"/>
    </row>
    <row r="1808">
      <c r="A1808" s="9">
        <v>44429.0</v>
      </c>
      <c r="B1808" s="10" t="s">
        <v>69</v>
      </c>
      <c r="C1808" s="10" t="s">
        <v>82</v>
      </c>
      <c r="D1808" s="10" t="s">
        <v>393</v>
      </c>
      <c r="E1808" s="35">
        <v>260.0</v>
      </c>
      <c r="F1808" s="10" t="s">
        <v>394</v>
      </c>
      <c r="G1808" s="37">
        <f t="shared" si="5"/>
        <v>7</v>
      </c>
      <c r="H1808" s="32">
        <f t="shared" si="1"/>
        <v>7</v>
      </c>
      <c r="I1808" s="33"/>
      <c r="J1808" s="33"/>
      <c r="K1808" s="33"/>
      <c r="L1808" s="33"/>
      <c r="M1808" s="33"/>
      <c r="N1808" s="33"/>
      <c r="O1808" s="10" t="s">
        <v>69</v>
      </c>
      <c r="P1808" s="33"/>
      <c r="Q1808" s="33"/>
      <c r="R1808" s="33"/>
      <c r="S1808" s="33"/>
      <c r="T1808" s="33"/>
      <c r="U1808" s="33"/>
      <c r="V1808" s="33"/>
      <c r="W1808" s="33"/>
    </row>
    <row r="1809">
      <c r="A1809" s="9">
        <v>44429.0</v>
      </c>
      <c r="B1809" s="10" t="s">
        <v>69</v>
      </c>
      <c r="C1809" s="10" t="s">
        <v>83</v>
      </c>
      <c r="D1809" s="10" t="s">
        <v>396</v>
      </c>
      <c r="E1809" s="35">
        <v>300.0</v>
      </c>
      <c r="F1809" s="10" t="s">
        <v>18</v>
      </c>
      <c r="G1809" s="37">
        <f t="shared" si="5"/>
        <v>7</v>
      </c>
      <c r="H1809" s="32">
        <f t="shared" si="1"/>
        <v>7</v>
      </c>
      <c r="I1809" s="33"/>
      <c r="J1809" s="33"/>
      <c r="K1809" s="33"/>
      <c r="L1809" s="33"/>
      <c r="M1809" s="33"/>
      <c r="N1809" s="33"/>
      <c r="O1809" s="10" t="s">
        <v>69</v>
      </c>
      <c r="P1809" s="33"/>
      <c r="Q1809" s="33"/>
      <c r="R1809" s="33"/>
      <c r="S1809" s="33"/>
      <c r="T1809" s="33"/>
      <c r="U1809" s="33"/>
      <c r="V1809" s="33"/>
      <c r="W1809" s="33"/>
    </row>
    <row r="1810">
      <c r="A1810" s="9">
        <v>44430.0</v>
      </c>
      <c r="B1810" s="10" t="s">
        <v>254</v>
      </c>
      <c r="C1810" s="10" t="s">
        <v>328</v>
      </c>
      <c r="D1810" s="10" t="s">
        <v>409</v>
      </c>
      <c r="E1810" s="35">
        <v>180.0</v>
      </c>
      <c r="F1810" s="10" t="s">
        <v>21</v>
      </c>
      <c r="G1810" s="37">
        <f t="shared" si="5"/>
        <v>1</v>
      </c>
      <c r="H1810" s="32">
        <f t="shared" si="1"/>
        <v>1</v>
      </c>
      <c r="I1810" s="33"/>
      <c r="J1810" s="33"/>
      <c r="K1810" s="33"/>
      <c r="L1810" s="33"/>
      <c r="M1810" s="33"/>
      <c r="N1810" s="33"/>
      <c r="O1810" s="10" t="s">
        <v>254</v>
      </c>
      <c r="P1810" s="33"/>
      <c r="Q1810" s="33"/>
      <c r="R1810" s="33"/>
      <c r="S1810" s="33"/>
      <c r="T1810" s="33"/>
      <c r="U1810" s="33"/>
      <c r="V1810" s="33"/>
      <c r="W1810" s="33"/>
    </row>
    <row r="1811">
      <c r="A1811" s="9">
        <v>44430.0</v>
      </c>
      <c r="B1811" s="10" t="s">
        <v>97</v>
      </c>
      <c r="C1811" s="16">
        <v>1.0E46</v>
      </c>
      <c r="D1811" s="10" t="s">
        <v>413</v>
      </c>
      <c r="E1811" s="35">
        <v>100.0</v>
      </c>
      <c r="F1811" s="10" t="s">
        <v>160</v>
      </c>
      <c r="G1811" s="37">
        <f t="shared" si="5"/>
        <v>1</v>
      </c>
      <c r="H1811" s="32">
        <f t="shared" si="1"/>
        <v>1</v>
      </c>
      <c r="I1811" s="33"/>
      <c r="J1811" s="33"/>
      <c r="K1811" s="33"/>
      <c r="L1811" s="33"/>
      <c r="M1811" s="33"/>
      <c r="N1811" s="33"/>
      <c r="O1811" s="10" t="s">
        <v>97</v>
      </c>
      <c r="P1811" s="33"/>
      <c r="Q1811" s="33"/>
      <c r="R1811" s="33"/>
      <c r="S1811" s="33"/>
      <c r="T1811" s="33"/>
      <c r="U1811" s="33"/>
      <c r="V1811" s="33"/>
      <c r="W1811" s="33"/>
    </row>
    <row r="1812">
      <c r="A1812" s="9">
        <v>44430.0</v>
      </c>
      <c r="B1812" s="10" t="s">
        <v>97</v>
      </c>
      <c r="C1812" s="10">
        <v>4340.0</v>
      </c>
      <c r="D1812" s="10" t="s">
        <v>398</v>
      </c>
      <c r="E1812" s="35">
        <v>190.0</v>
      </c>
      <c r="F1812" s="10" t="s">
        <v>18</v>
      </c>
      <c r="G1812" s="37">
        <f t="shared" si="5"/>
        <v>1</v>
      </c>
      <c r="H1812" s="32">
        <f t="shared" si="1"/>
        <v>1</v>
      </c>
      <c r="I1812" s="33"/>
      <c r="J1812" s="33"/>
      <c r="K1812" s="33"/>
      <c r="L1812" s="33"/>
      <c r="M1812" s="33"/>
      <c r="N1812" s="33"/>
      <c r="O1812" s="10" t="s">
        <v>97</v>
      </c>
      <c r="P1812" s="33"/>
      <c r="Q1812" s="33"/>
      <c r="R1812" s="33"/>
      <c r="S1812" s="33"/>
      <c r="T1812" s="33"/>
      <c r="U1812" s="33"/>
      <c r="V1812" s="33"/>
      <c r="W1812" s="33"/>
    </row>
    <row r="1813">
      <c r="A1813" s="9">
        <v>44430.0</v>
      </c>
      <c r="B1813" s="10" t="s">
        <v>97</v>
      </c>
      <c r="C1813" s="10" t="s">
        <v>105</v>
      </c>
      <c r="D1813" s="10" t="s">
        <v>397</v>
      </c>
      <c r="E1813" s="35">
        <v>330.0</v>
      </c>
      <c r="F1813" s="10" t="s">
        <v>14</v>
      </c>
      <c r="G1813" s="37">
        <f t="shared" si="5"/>
        <v>1</v>
      </c>
      <c r="H1813" s="32">
        <f t="shared" si="1"/>
        <v>1</v>
      </c>
      <c r="I1813" s="33"/>
      <c r="J1813" s="33"/>
      <c r="K1813" s="33"/>
      <c r="L1813" s="33"/>
      <c r="M1813" s="33"/>
      <c r="N1813" s="33"/>
      <c r="O1813" s="10" t="s">
        <v>97</v>
      </c>
      <c r="P1813" s="33"/>
      <c r="Q1813" s="33"/>
      <c r="R1813" s="33"/>
      <c r="S1813" s="33"/>
      <c r="T1813" s="33"/>
      <c r="U1813" s="33"/>
      <c r="V1813" s="33"/>
      <c r="W1813" s="33"/>
    </row>
    <row r="1814">
      <c r="A1814" s="9">
        <v>44430.0</v>
      </c>
      <c r="B1814" s="10" t="s">
        <v>306</v>
      </c>
      <c r="C1814" s="10" t="s">
        <v>414</v>
      </c>
      <c r="D1814" s="10" t="s">
        <v>404</v>
      </c>
      <c r="E1814" s="35">
        <v>270.0</v>
      </c>
      <c r="F1814" s="10" t="s">
        <v>14</v>
      </c>
      <c r="G1814" s="37">
        <f t="shared" si="5"/>
        <v>1</v>
      </c>
      <c r="H1814" s="32">
        <f t="shared" si="1"/>
        <v>1</v>
      </c>
      <c r="I1814" s="33"/>
      <c r="J1814" s="33"/>
      <c r="K1814" s="33"/>
      <c r="L1814" s="33"/>
      <c r="M1814" s="33"/>
      <c r="N1814" s="33"/>
      <c r="O1814" s="10" t="s">
        <v>306</v>
      </c>
      <c r="P1814" s="33"/>
      <c r="Q1814" s="33"/>
      <c r="R1814" s="33"/>
      <c r="S1814" s="33"/>
      <c r="T1814" s="33"/>
      <c r="U1814" s="33"/>
      <c r="V1814" s="33"/>
      <c r="W1814" s="33"/>
    </row>
    <row r="1815">
      <c r="A1815" s="9">
        <v>44430.0</v>
      </c>
      <c r="B1815" s="10" t="s">
        <v>400</v>
      </c>
      <c r="C1815" s="10" t="s">
        <v>403</v>
      </c>
      <c r="D1815" s="10" t="s">
        <v>397</v>
      </c>
      <c r="E1815" s="35">
        <v>330.0</v>
      </c>
      <c r="F1815" s="10" t="s">
        <v>14</v>
      </c>
      <c r="G1815" s="37">
        <f t="shared" si="5"/>
        <v>1</v>
      </c>
      <c r="H1815" s="32">
        <f t="shared" si="1"/>
        <v>1</v>
      </c>
      <c r="I1815" s="33"/>
      <c r="J1815" s="33"/>
      <c r="K1815" s="33"/>
      <c r="L1815" s="33"/>
      <c r="M1815" s="33"/>
      <c r="N1815" s="33"/>
      <c r="O1815" s="10" t="s">
        <v>400</v>
      </c>
      <c r="P1815" s="33"/>
      <c r="Q1815" s="33"/>
      <c r="R1815" s="33"/>
      <c r="S1815" s="33"/>
      <c r="T1815" s="33"/>
      <c r="U1815" s="33"/>
      <c r="V1815" s="33"/>
      <c r="W1815" s="33"/>
    </row>
    <row r="1816">
      <c r="A1816" s="9">
        <v>44430.0</v>
      </c>
      <c r="B1816" s="10" t="s">
        <v>400</v>
      </c>
      <c r="C1816" s="10" t="s">
        <v>405</v>
      </c>
      <c r="D1816" s="10" t="s">
        <v>396</v>
      </c>
      <c r="E1816" s="35">
        <v>300.0</v>
      </c>
      <c r="F1816" s="10" t="s">
        <v>18</v>
      </c>
      <c r="G1816" s="37">
        <f t="shared" si="5"/>
        <v>1</v>
      </c>
      <c r="H1816" s="32">
        <f t="shared" si="1"/>
        <v>1</v>
      </c>
      <c r="I1816" s="33"/>
      <c r="J1816" s="33"/>
      <c r="K1816" s="33"/>
      <c r="L1816" s="33"/>
      <c r="M1816" s="33"/>
      <c r="N1816" s="33"/>
      <c r="O1816" s="10" t="s">
        <v>400</v>
      </c>
      <c r="P1816" s="33"/>
      <c r="Q1816" s="33"/>
      <c r="R1816" s="33"/>
      <c r="S1816" s="33"/>
      <c r="T1816" s="33"/>
      <c r="U1816" s="33"/>
      <c r="V1816" s="33"/>
      <c r="W1816" s="33"/>
    </row>
    <row r="1817">
      <c r="A1817" s="9">
        <v>44430.0</v>
      </c>
      <c r="B1817" s="10" t="s">
        <v>400</v>
      </c>
      <c r="C1817" s="10">
        <v>8741.0</v>
      </c>
      <c r="D1817" s="10" t="s">
        <v>397</v>
      </c>
      <c r="E1817" s="35">
        <v>330.0</v>
      </c>
      <c r="F1817" s="10" t="s">
        <v>14</v>
      </c>
      <c r="G1817" s="37">
        <f t="shared" si="5"/>
        <v>1</v>
      </c>
      <c r="H1817" s="32">
        <f t="shared" si="1"/>
        <v>1</v>
      </c>
      <c r="I1817" s="33"/>
      <c r="J1817" s="33"/>
      <c r="K1817" s="33"/>
      <c r="L1817" s="33"/>
      <c r="M1817" s="33"/>
      <c r="N1817" s="33"/>
      <c r="O1817" s="10" t="s">
        <v>400</v>
      </c>
      <c r="P1817" s="33"/>
      <c r="Q1817" s="33"/>
      <c r="R1817" s="33"/>
      <c r="S1817" s="33"/>
      <c r="T1817" s="33"/>
      <c r="U1817" s="33"/>
      <c r="V1817" s="33"/>
      <c r="W1817" s="33"/>
    </row>
    <row r="1818">
      <c r="A1818" s="9">
        <v>44430.0</v>
      </c>
      <c r="B1818" s="10" t="s">
        <v>400</v>
      </c>
      <c r="C1818" s="10" t="s">
        <v>408</v>
      </c>
      <c r="D1818" s="10" t="s">
        <v>399</v>
      </c>
      <c r="E1818" s="35">
        <v>80.0</v>
      </c>
      <c r="F1818" s="10" t="s">
        <v>31</v>
      </c>
      <c r="G1818" s="37">
        <f t="shared" si="5"/>
        <v>1</v>
      </c>
      <c r="H1818" s="32">
        <f t="shared" si="1"/>
        <v>1</v>
      </c>
      <c r="I1818" s="33"/>
      <c r="J1818" s="33"/>
      <c r="K1818" s="33"/>
      <c r="L1818" s="33"/>
      <c r="M1818" s="33"/>
      <c r="N1818" s="33"/>
      <c r="O1818" s="10" t="s">
        <v>400</v>
      </c>
      <c r="P1818" s="33"/>
      <c r="Q1818" s="33"/>
      <c r="R1818" s="33"/>
      <c r="S1818" s="33"/>
      <c r="T1818" s="33"/>
      <c r="U1818" s="33"/>
      <c r="V1818" s="33"/>
      <c r="W1818" s="33"/>
    </row>
    <row r="1819">
      <c r="A1819" s="9">
        <v>44430.0</v>
      </c>
      <c r="B1819" s="10" t="s">
        <v>15</v>
      </c>
      <c r="C1819" s="10" t="s">
        <v>217</v>
      </c>
      <c r="D1819" s="10" t="s">
        <v>399</v>
      </c>
      <c r="E1819" s="35">
        <v>80.0</v>
      </c>
      <c r="F1819" s="10" t="s">
        <v>31</v>
      </c>
      <c r="G1819" s="37">
        <f t="shared" si="5"/>
        <v>1</v>
      </c>
      <c r="H1819" s="32">
        <f t="shared" si="1"/>
        <v>1</v>
      </c>
      <c r="I1819" s="33"/>
      <c r="J1819" s="33"/>
      <c r="K1819" s="33"/>
      <c r="L1819" s="33"/>
      <c r="M1819" s="33"/>
      <c r="N1819" s="33"/>
      <c r="O1819" s="10" t="s">
        <v>15</v>
      </c>
      <c r="P1819" s="33"/>
      <c r="Q1819" s="33"/>
      <c r="R1819" s="33"/>
      <c r="S1819" s="33"/>
      <c r="T1819" s="33"/>
      <c r="U1819" s="33"/>
      <c r="V1819" s="33"/>
      <c r="W1819" s="33"/>
    </row>
    <row r="1820">
      <c r="A1820" s="9">
        <v>44430.0</v>
      </c>
      <c r="B1820" s="10" t="s">
        <v>15</v>
      </c>
      <c r="C1820" s="10" t="s">
        <v>132</v>
      </c>
      <c r="D1820" s="10" t="s">
        <v>398</v>
      </c>
      <c r="E1820" s="35">
        <v>190.0</v>
      </c>
      <c r="F1820" s="10" t="s">
        <v>18</v>
      </c>
      <c r="G1820" s="37">
        <f t="shared" si="5"/>
        <v>1</v>
      </c>
      <c r="H1820" s="32">
        <f t="shared" si="1"/>
        <v>1</v>
      </c>
      <c r="I1820" s="33"/>
      <c r="J1820" s="33"/>
      <c r="K1820" s="33"/>
      <c r="L1820" s="33"/>
      <c r="M1820" s="33"/>
      <c r="N1820" s="33"/>
      <c r="O1820" s="10" t="s">
        <v>15</v>
      </c>
      <c r="P1820" s="33"/>
      <c r="Q1820" s="33"/>
      <c r="R1820" s="33"/>
      <c r="S1820" s="33"/>
      <c r="T1820" s="33"/>
      <c r="U1820" s="33"/>
      <c r="V1820" s="33"/>
      <c r="W1820" s="33"/>
    </row>
    <row r="1821">
      <c r="A1821" s="9">
        <v>44430.0</v>
      </c>
      <c r="B1821" s="10" t="s">
        <v>15</v>
      </c>
      <c r="C1821" s="16">
        <v>5.0E49</v>
      </c>
      <c r="D1821" s="10" t="s">
        <v>398</v>
      </c>
      <c r="E1821" s="35">
        <v>190.0</v>
      </c>
      <c r="F1821" s="10" t="s">
        <v>18</v>
      </c>
      <c r="G1821" s="37">
        <f t="shared" si="5"/>
        <v>1</v>
      </c>
      <c r="H1821" s="32">
        <f t="shared" si="1"/>
        <v>1</v>
      </c>
      <c r="I1821" s="33"/>
      <c r="J1821" s="33"/>
      <c r="K1821" s="33"/>
      <c r="L1821" s="33"/>
      <c r="M1821" s="33"/>
      <c r="N1821" s="33"/>
      <c r="O1821" s="10" t="s">
        <v>15</v>
      </c>
      <c r="P1821" s="33"/>
      <c r="Q1821" s="33"/>
      <c r="R1821" s="33"/>
      <c r="S1821" s="33"/>
      <c r="T1821" s="33"/>
      <c r="U1821" s="33"/>
      <c r="V1821" s="33"/>
      <c r="W1821" s="33"/>
    </row>
    <row r="1822">
      <c r="A1822" s="9">
        <v>44430.0</v>
      </c>
      <c r="B1822" s="10" t="s">
        <v>15</v>
      </c>
      <c r="C1822" s="16">
        <v>5.0E49</v>
      </c>
      <c r="D1822" s="10" t="s">
        <v>396</v>
      </c>
      <c r="E1822" s="35">
        <v>300.0</v>
      </c>
      <c r="F1822" s="10" t="s">
        <v>18</v>
      </c>
      <c r="G1822" s="37">
        <f t="shared" si="5"/>
        <v>1</v>
      </c>
      <c r="H1822" s="32">
        <f t="shared" si="1"/>
        <v>1</v>
      </c>
      <c r="I1822" s="33"/>
      <c r="J1822" s="33"/>
      <c r="K1822" s="33"/>
      <c r="L1822" s="33"/>
      <c r="M1822" s="33"/>
      <c r="N1822" s="33"/>
      <c r="O1822" s="10" t="s">
        <v>15</v>
      </c>
      <c r="P1822" s="33"/>
      <c r="Q1822" s="33"/>
      <c r="R1822" s="33"/>
      <c r="S1822" s="33"/>
      <c r="T1822" s="33"/>
      <c r="U1822" s="33"/>
      <c r="V1822" s="33"/>
      <c r="W1822" s="33"/>
    </row>
    <row r="1823">
      <c r="A1823" s="9">
        <v>44430.0</v>
      </c>
      <c r="B1823" s="10" t="s">
        <v>15</v>
      </c>
      <c r="C1823" s="10" t="s">
        <v>134</v>
      </c>
      <c r="D1823" s="10" t="s">
        <v>395</v>
      </c>
      <c r="E1823" s="35">
        <v>250.0</v>
      </c>
      <c r="F1823" s="10" t="s">
        <v>394</v>
      </c>
      <c r="G1823" s="37">
        <f t="shared" si="5"/>
        <v>1</v>
      </c>
      <c r="H1823" s="32">
        <f t="shared" si="1"/>
        <v>1</v>
      </c>
      <c r="I1823" s="33"/>
      <c r="J1823" s="33"/>
      <c r="K1823" s="33"/>
      <c r="L1823" s="33"/>
      <c r="M1823" s="33"/>
      <c r="N1823" s="33"/>
      <c r="O1823" s="10" t="s">
        <v>15</v>
      </c>
      <c r="P1823" s="33"/>
      <c r="Q1823" s="33"/>
      <c r="R1823" s="33"/>
      <c r="S1823" s="33"/>
      <c r="T1823" s="33"/>
      <c r="U1823" s="33"/>
      <c r="V1823" s="33"/>
      <c r="W1823" s="33"/>
    </row>
    <row r="1824">
      <c r="A1824" s="9">
        <v>44430.0</v>
      </c>
      <c r="B1824" s="10" t="s">
        <v>15</v>
      </c>
      <c r="C1824" s="10" t="s">
        <v>219</v>
      </c>
      <c r="D1824" s="10" t="s">
        <v>396</v>
      </c>
      <c r="E1824" s="35">
        <v>300.0</v>
      </c>
      <c r="F1824" s="10" t="s">
        <v>18</v>
      </c>
      <c r="G1824" s="37">
        <f t="shared" si="5"/>
        <v>1</v>
      </c>
      <c r="H1824" s="32">
        <f t="shared" si="1"/>
        <v>1</v>
      </c>
      <c r="I1824" s="33"/>
      <c r="J1824" s="33"/>
      <c r="K1824" s="33"/>
      <c r="L1824" s="33"/>
      <c r="M1824" s="33"/>
      <c r="N1824" s="33"/>
      <c r="O1824" s="10" t="s">
        <v>15</v>
      </c>
      <c r="P1824" s="33"/>
      <c r="Q1824" s="33"/>
      <c r="R1824" s="33"/>
      <c r="S1824" s="33"/>
      <c r="T1824" s="33"/>
      <c r="U1824" s="33"/>
      <c r="V1824" s="33"/>
      <c r="W1824" s="33"/>
    </row>
    <row r="1825">
      <c r="A1825" s="9">
        <v>44430.0</v>
      </c>
      <c r="B1825" s="10" t="s">
        <v>15</v>
      </c>
      <c r="C1825" s="10">
        <v>4645.0</v>
      </c>
      <c r="D1825" s="10" t="s">
        <v>409</v>
      </c>
      <c r="E1825" s="35">
        <v>180.0</v>
      </c>
      <c r="F1825" s="10" t="s">
        <v>21</v>
      </c>
      <c r="G1825" s="37">
        <f t="shared" si="5"/>
        <v>1</v>
      </c>
      <c r="H1825" s="32">
        <f t="shared" si="1"/>
        <v>1</v>
      </c>
      <c r="I1825" s="33"/>
      <c r="J1825" s="33"/>
      <c r="K1825" s="33"/>
      <c r="L1825" s="33"/>
      <c r="M1825" s="33"/>
      <c r="N1825" s="33"/>
      <c r="O1825" s="10" t="s">
        <v>15</v>
      </c>
      <c r="P1825" s="33"/>
      <c r="Q1825" s="33"/>
      <c r="R1825" s="33"/>
      <c r="S1825" s="33"/>
      <c r="T1825" s="33"/>
      <c r="U1825" s="33"/>
      <c r="V1825" s="33"/>
      <c r="W1825" s="33"/>
    </row>
    <row r="1826">
      <c r="A1826" s="9">
        <v>44430.0</v>
      </c>
      <c r="B1826" s="10" t="s">
        <v>15</v>
      </c>
      <c r="C1826" s="10" t="s">
        <v>136</v>
      </c>
      <c r="D1826" s="10" t="s">
        <v>402</v>
      </c>
      <c r="E1826" s="35">
        <v>150.0</v>
      </c>
      <c r="F1826" s="10" t="s">
        <v>160</v>
      </c>
      <c r="G1826" s="37">
        <f t="shared" si="5"/>
        <v>1</v>
      </c>
      <c r="H1826" s="32">
        <f t="shared" si="1"/>
        <v>1</v>
      </c>
      <c r="I1826" s="33"/>
      <c r="J1826" s="33"/>
      <c r="K1826" s="33"/>
      <c r="L1826" s="33"/>
      <c r="M1826" s="33"/>
      <c r="N1826" s="33"/>
      <c r="O1826" s="10" t="s">
        <v>15</v>
      </c>
      <c r="P1826" s="33"/>
      <c r="Q1826" s="33"/>
      <c r="R1826" s="33"/>
      <c r="S1826" s="33"/>
      <c r="T1826" s="33"/>
      <c r="U1826" s="33"/>
      <c r="V1826" s="33"/>
      <c r="W1826" s="33"/>
    </row>
    <row r="1827">
      <c r="A1827" s="9">
        <v>44430.0</v>
      </c>
      <c r="B1827" s="10" t="s">
        <v>15</v>
      </c>
      <c r="C1827" s="10" t="s">
        <v>221</v>
      </c>
      <c r="D1827" s="10" t="s">
        <v>397</v>
      </c>
      <c r="E1827" s="35">
        <v>330.0</v>
      </c>
      <c r="F1827" s="10" t="s">
        <v>14</v>
      </c>
      <c r="G1827" s="37">
        <f t="shared" si="5"/>
        <v>1</v>
      </c>
      <c r="H1827" s="32">
        <f t="shared" si="1"/>
        <v>1</v>
      </c>
      <c r="I1827" s="33"/>
      <c r="J1827" s="33"/>
      <c r="K1827" s="33"/>
      <c r="L1827" s="33"/>
      <c r="M1827" s="33"/>
      <c r="N1827" s="33"/>
      <c r="O1827" s="10" t="s">
        <v>15</v>
      </c>
      <c r="P1827" s="33"/>
      <c r="Q1827" s="33"/>
      <c r="R1827" s="33"/>
      <c r="S1827" s="33"/>
      <c r="T1827" s="33"/>
      <c r="U1827" s="33"/>
      <c r="V1827" s="33"/>
      <c r="W1827" s="33"/>
    </row>
    <row r="1828">
      <c r="A1828" s="9">
        <v>44430.0</v>
      </c>
      <c r="B1828" s="10" t="s">
        <v>15</v>
      </c>
      <c r="C1828" s="10" t="s">
        <v>182</v>
      </c>
      <c r="D1828" s="10" t="s">
        <v>409</v>
      </c>
      <c r="E1828" s="35">
        <v>180.0</v>
      </c>
      <c r="F1828" s="10" t="s">
        <v>21</v>
      </c>
      <c r="G1828" s="37">
        <f t="shared" si="5"/>
        <v>1</v>
      </c>
      <c r="H1828" s="32">
        <f t="shared" si="1"/>
        <v>1</v>
      </c>
      <c r="I1828" s="33"/>
      <c r="J1828" s="33"/>
      <c r="K1828" s="33"/>
      <c r="L1828" s="33"/>
      <c r="M1828" s="33"/>
      <c r="N1828" s="33"/>
      <c r="O1828" s="10" t="s">
        <v>15</v>
      </c>
      <c r="P1828" s="33"/>
      <c r="Q1828" s="33"/>
      <c r="R1828" s="33"/>
      <c r="S1828" s="33"/>
      <c r="T1828" s="33"/>
      <c r="U1828" s="33"/>
      <c r="V1828" s="33"/>
      <c r="W1828" s="33"/>
    </row>
    <row r="1829">
      <c r="A1829" s="9">
        <v>44430.0</v>
      </c>
      <c r="B1829" s="10" t="s">
        <v>15</v>
      </c>
      <c r="C1829" s="10" t="s">
        <v>137</v>
      </c>
      <c r="D1829" s="10" t="s">
        <v>402</v>
      </c>
      <c r="E1829" s="35">
        <v>150.0</v>
      </c>
      <c r="F1829" s="10" t="s">
        <v>160</v>
      </c>
      <c r="G1829" s="37">
        <f t="shared" si="5"/>
        <v>1</v>
      </c>
      <c r="H1829" s="32">
        <f t="shared" si="1"/>
        <v>1</v>
      </c>
      <c r="I1829" s="33"/>
      <c r="J1829" s="33"/>
      <c r="K1829" s="33"/>
      <c r="L1829" s="33"/>
      <c r="M1829" s="33"/>
      <c r="N1829" s="33"/>
      <c r="O1829" s="10" t="s">
        <v>15</v>
      </c>
      <c r="P1829" s="33"/>
      <c r="Q1829" s="33"/>
      <c r="R1829" s="33"/>
      <c r="S1829" s="33"/>
      <c r="T1829" s="33"/>
      <c r="U1829" s="33"/>
      <c r="V1829" s="33"/>
      <c r="W1829" s="33"/>
    </row>
    <row r="1830">
      <c r="A1830" s="9">
        <v>44430.0</v>
      </c>
      <c r="B1830" s="10" t="s">
        <v>15</v>
      </c>
      <c r="C1830" s="10" t="s">
        <v>139</v>
      </c>
      <c r="D1830" s="10" t="s">
        <v>397</v>
      </c>
      <c r="E1830" s="35">
        <v>330.0</v>
      </c>
      <c r="F1830" s="10" t="s">
        <v>14</v>
      </c>
      <c r="G1830" s="37">
        <f t="shared" si="5"/>
        <v>1</v>
      </c>
      <c r="H1830" s="32">
        <f t="shared" si="1"/>
        <v>1</v>
      </c>
      <c r="I1830" s="33"/>
      <c r="J1830" s="33"/>
      <c r="K1830" s="33"/>
      <c r="L1830" s="33"/>
      <c r="M1830" s="33"/>
      <c r="N1830" s="33"/>
      <c r="O1830" s="10" t="s">
        <v>15</v>
      </c>
      <c r="P1830" s="33"/>
      <c r="Q1830" s="33"/>
      <c r="R1830" s="33"/>
      <c r="S1830" s="33"/>
      <c r="T1830" s="33"/>
      <c r="U1830" s="33"/>
      <c r="V1830" s="33"/>
      <c r="W1830" s="33"/>
    </row>
    <row r="1831">
      <c r="A1831" s="9">
        <v>44430.0</v>
      </c>
      <c r="B1831" s="10" t="s">
        <v>69</v>
      </c>
      <c r="C1831" s="10" t="s">
        <v>71</v>
      </c>
      <c r="D1831" s="10" t="s">
        <v>402</v>
      </c>
      <c r="E1831" s="35">
        <v>150.0</v>
      </c>
      <c r="F1831" s="10" t="s">
        <v>160</v>
      </c>
      <c r="G1831" s="37">
        <f t="shared" si="5"/>
        <v>1</v>
      </c>
      <c r="H1831" s="32">
        <f t="shared" si="1"/>
        <v>1</v>
      </c>
      <c r="I1831" s="33"/>
      <c r="J1831" s="33"/>
      <c r="K1831" s="33"/>
      <c r="L1831" s="33"/>
      <c r="M1831" s="33"/>
      <c r="N1831" s="33"/>
      <c r="O1831" s="10" t="s">
        <v>69</v>
      </c>
      <c r="P1831" s="33"/>
      <c r="Q1831" s="33"/>
      <c r="R1831" s="33"/>
      <c r="S1831" s="33"/>
      <c r="T1831" s="33"/>
      <c r="U1831" s="33"/>
      <c r="V1831" s="33"/>
      <c r="W1831" s="33"/>
    </row>
    <row r="1832">
      <c r="A1832" s="9">
        <v>44430.0</v>
      </c>
      <c r="B1832" s="10" t="s">
        <v>69</v>
      </c>
      <c r="C1832" s="10" t="s">
        <v>72</v>
      </c>
      <c r="D1832" s="10" t="s">
        <v>413</v>
      </c>
      <c r="E1832" s="35">
        <v>100.0</v>
      </c>
      <c r="F1832" s="10" t="s">
        <v>160</v>
      </c>
      <c r="G1832" s="37">
        <f t="shared" si="5"/>
        <v>1</v>
      </c>
      <c r="H1832" s="32">
        <f t="shared" si="1"/>
        <v>1</v>
      </c>
      <c r="I1832" s="33"/>
      <c r="J1832" s="33"/>
      <c r="K1832" s="33"/>
      <c r="L1832" s="33"/>
      <c r="M1832" s="33"/>
      <c r="N1832" s="33"/>
      <c r="O1832" s="10" t="s">
        <v>69</v>
      </c>
      <c r="P1832" s="33"/>
      <c r="Q1832" s="33"/>
      <c r="R1832" s="33"/>
      <c r="S1832" s="33"/>
      <c r="T1832" s="33"/>
      <c r="U1832" s="33"/>
      <c r="V1832" s="33"/>
      <c r="W1832" s="33"/>
    </row>
    <row r="1833">
      <c r="A1833" s="9">
        <v>44430.0</v>
      </c>
      <c r="B1833" s="10" t="s">
        <v>69</v>
      </c>
      <c r="C1833" s="10" t="s">
        <v>73</v>
      </c>
      <c r="D1833" s="10" t="s">
        <v>393</v>
      </c>
      <c r="E1833" s="35">
        <v>260.0</v>
      </c>
      <c r="F1833" s="10" t="s">
        <v>394</v>
      </c>
      <c r="G1833" s="37">
        <f t="shared" si="5"/>
        <v>1</v>
      </c>
      <c r="H1833" s="32">
        <f t="shared" si="1"/>
        <v>1</v>
      </c>
      <c r="I1833" s="33"/>
      <c r="J1833" s="33"/>
      <c r="K1833" s="33"/>
      <c r="L1833" s="33"/>
      <c r="M1833" s="33"/>
      <c r="N1833" s="33"/>
      <c r="O1833" s="10" t="s">
        <v>69</v>
      </c>
      <c r="P1833" s="33"/>
      <c r="Q1833" s="33"/>
      <c r="R1833" s="33"/>
      <c r="S1833" s="33"/>
      <c r="T1833" s="33"/>
      <c r="U1833" s="33"/>
      <c r="V1833" s="33"/>
      <c r="W1833" s="33"/>
    </row>
    <row r="1834">
      <c r="A1834" s="9">
        <v>44430.0</v>
      </c>
      <c r="B1834" s="10" t="s">
        <v>69</v>
      </c>
      <c r="C1834" s="10" t="s">
        <v>74</v>
      </c>
      <c r="D1834" s="10" t="s">
        <v>409</v>
      </c>
      <c r="E1834" s="35">
        <v>180.0</v>
      </c>
      <c r="F1834" s="10" t="s">
        <v>21</v>
      </c>
      <c r="G1834" s="37">
        <f t="shared" si="5"/>
        <v>1</v>
      </c>
      <c r="H1834" s="32">
        <f t="shared" si="1"/>
        <v>1</v>
      </c>
      <c r="I1834" s="33"/>
      <c r="J1834" s="33"/>
      <c r="K1834" s="33"/>
      <c r="L1834" s="33"/>
      <c r="M1834" s="33"/>
      <c r="N1834" s="33"/>
      <c r="O1834" s="10" t="s">
        <v>69</v>
      </c>
      <c r="P1834" s="33"/>
      <c r="Q1834" s="33"/>
      <c r="R1834" s="33"/>
      <c r="S1834" s="33"/>
      <c r="T1834" s="33"/>
      <c r="U1834" s="33"/>
      <c r="V1834" s="33"/>
      <c r="W1834" s="33"/>
    </row>
    <row r="1835">
      <c r="A1835" s="9">
        <v>44430.0</v>
      </c>
      <c r="B1835" s="10" t="s">
        <v>69</v>
      </c>
      <c r="C1835" s="10">
        <v>7447.0</v>
      </c>
      <c r="D1835" s="10" t="s">
        <v>409</v>
      </c>
      <c r="E1835" s="35">
        <v>180.0</v>
      </c>
      <c r="F1835" s="10" t="s">
        <v>21</v>
      </c>
      <c r="G1835" s="37">
        <f t="shared" si="5"/>
        <v>1</v>
      </c>
      <c r="H1835" s="32">
        <f t="shared" si="1"/>
        <v>1</v>
      </c>
      <c r="I1835" s="33"/>
      <c r="J1835" s="33"/>
      <c r="K1835" s="33"/>
      <c r="L1835" s="33"/>
      <c r="M1835" s="33"/>
      <c r="N1835" s="33"/>
      <c r="O1835" s="10" t="s">
        <v>69</v>
      </c>
      <c r="P1835" s="33"/>
      <c r="Q1835" s="33"/>
      <c r="R1835" s="33"/>
      <c r="S1835" s="33"/>
      <c r="T1835" s="33"/>
      <c r="U1835" s="33"/>
      <c r="V1835" s="33"/>
      <c r="W1835" s="33"/>
    </row>
    <row r="1836">
      <c r="A1836" s="9">
        <v>44430.0</v>
      </c>
      <c r="B1836" s="10" t="s">
        <v>69</v>
      </c>
      <c r="C1836" s="10">
        <v>5649.0</v>
      </c>
      <c r="D1836" s="10" t="s">
        <v>395</v>
      </c>
      <c r="E1836" s="35">
        <v>250.0</v>
      </c>
      <c r="F1836" s="10" t="s">
        <v>394</v>
      </c>
      <c r="G1836" s="37">
        <f t="shared" si="5"/>
        <v>1</v>
      </c>
      <c r="H1836" s="32">
        <f t="shared" si="1"/>
        <v>1</v>
      </c>
      <c r="I1836" s="33"/>
      <c r="J1836" s="33"/>
      <c r="K1836" s="33"/>
      <c r="L1836" s="33"/>
      <c r="M1836" s="33"/>
      <c r="N1836" s="33"/>
      <c r="O1836" s="10" t="s">
        <v>69</v>
      </c>
      <c r="P1836" s="33"/>
      <c r="Q1836" s="33"/>
      <c r="R1836" s="33"/>
      <c r="S1836" s="33"/>
      <c r="T1836" s="33"/>
      <c r="U1836" s="33"/>
      <c r="V1836" s="33"/>
      <c r="W1836" s="33"/>
    </row>
    <row r="1837">
      <c r="A1837" s="9">
        <v>44430.0</v>
      </c>
      <c r="B1837" s="10" t="s">
        <v>69</v>
      </c>
      <c r="C1837" s="10" t="s">
        <v>148</v>
      </c>
      <c r="D1837" s="10" t="s">
        <v>398</v>
      </c>
      <c r="E1837" s="35">
        <v>190.0</v>
      </c>
      <c r="F1837" s="10" t="s">
        <v>18</v>
      </c>
      <c r="G1837" s="37">
        <f t="shared" si="5"/>
        <v>1</v>
      </c>
      <c r="H1837" s="32">
        <f t="shared" si="1"/>
        <v>1</v>
      </c>
      <c r="I1837" s="33"/>
      <c r="J1837" s="33"/>
      <c r="K1837" s="33"/>
      <c r="L1837" s="33"/>
      <c r="M1837" s="33"/>
      <c r="N1837" s="33"/>
      <c r="O1837" s="10" t="s">
        <v>69</v>
      </c>
      <c r="P1837" s="33"/>
      <c r="Q1837" s="33"/>
      <c r="R1837" s="33"/>
      <c r="S1837" s="33"/>
      <c r="T1837" s="33"/>
      <c r="U1837" s="33"/>
      <c r="V1837" s="33"/>
      <c r="W1837" s="33"/>
    </row>
    <row r="1838">
      <c r="A1838" s="9">
        <v>44430.0</v>
      </c>
      <c r="B1838" s="10" t="s">
        <v>69</v>
      </c>
      <c r="C1838" s="10" t="s">
        <v>75</v>
      </c>
      <c r="D1838" s="10" t="s">
        <v>399</v>
      </c>
      <c r="E1838" s="35">
        <v>80.0</v>
      </c>
      <c r="F1838" s="10" t="s">
        <v>31</v>
      </c>
      <c r="G1838" s="37">
        <f t="shared" si="5"/>
        <v>1</v>
      </c>
      <c r="H1838" s="32">
        <f t="shared" si="1"/>
        <v>1</v>
      </c>
      <c r="I1838" s="33"/>
      <c r="J1838" s="33"/>
      <c r="K1838" s="33"/>
      <c r="L1838" s="33"/>
      <c r="M1838" s="33"/>
      <c r="N1838" s="33"/>
      <c r="O1838" s="10" t="s">
        <v>69</v>
      </c>
      <c r="P1838" s="33"/>
      <c r="Q1838" s="33"/>
      <c r="R1838" s="33"/>
      <c r="S1838" s="33"/>
      <c r="T1838" s="33"/>
      <c r="U1838" s="33"/>
      <c r="V1838" s="33"/>
      <c r="W1838" s="33"/>
    </row>
    <row r="1839">
      <c r="A1839" s="9">
        <v>44430.0</v>
      </c>
      <c r="B1839" s="10" t="s">
        <v>69</v>
      </c>
      <c r="C1839" s="10">
        <v>843.0</v>
      </c>
      <c r="D1839" s="10" t="s">
        <v>398</v>
      </c>
      <c r="E1839" s="35">
        <v>190.0</v>
      </c>
      <c r="F1839" s="10" t="s">
        <v>18</v>
      </c>
      <c r="G1839" s="37">
        <f t="shared" si="5"/>
        <v>1</v>
      </c>
      <c r="H1839" s="32">
        <f t="shared" si="1"/>
        <v>1</v>
      </c>
      <c r="I1839" s="33"/>
      <c r="J1839" s="33"/>
      <c r="K1839" s="33"/>
      <c r="L1839" s="33"/>
      <c r="M1839" s="33"/>
      <c r="N1839" s="33"/>
      <c r="O1839" s="10" t="s">
        <v>69</v>
      </c>
      <c r="P1839" s="33"/>
      <c r="Q1839" s="33"/>
      <c r="R1839" s="33"/>
      <c r="S1839" s="33"/>
      <c r="T1839" s="33"/>
      <c r="U1839" s="33"/>
      <c r="V1839" s="33"/>
      <c r="W1839" s="33"/>
    </row>
    <row r="1840">
      <c r="A1840" s="9">
        <v>44430.0</v>
      </c>
      <c r="B1840" s="10" t="s">
        <v>69</v>
      </c>
      <c r="C1840" s="10">
        <v>5747.0</v>
      </c>
      <c r="D1840" s="10" t="s">
        <v>404</v>
      </c>
      <c r="E1840" s="35">
        <v>270.0</v>
      </c>
      <c r="F1840" s="10" t="s">
        <v>14</v>
      </c>
      <c r="G1840" s="37">
        <f t="shared" si="5"/>
        <v>1</v>
      </c>
      <c r="H1840" s="32">
        <f t="shared" si="1"/>
        <v>1</v>
      </c>
      <c r="I1840" s="33"/>
      <c r="J1840" s="33"/>
      <c r="K1840" s="33"/>
      <c r="L1840" s="33"/>
      <c r="M1840" s="33"/>
      <c r="N1840" s="33"/>
      <c r="O1840" s="10" t="s">
        <v>69</v>
      </c>
      <c r="P1840" s="33"/>
      <c r="Q1840" s="33"/>
      <c r="R1840" s="33"/>
      <c r="S1840" s="33"/>
      <c r="T1840" s="33"/>
      <c r="U1840" s="33"/>
      <c r="V1840" s="33"/>
      <c r="W1840" s="33"/>
    </row>
    <row r="1841">
      <c r="A1841" s="9">
        <v>44430.0</v>
      </c>
      <c r="B1841" s="10" t="s">
        <v>69</v>
      </c>
      <c r="C1841" s="10" t="s">
        <v>79</v>
      </c>
      <c r="D1841" s="10" t="s">
        <v>396</v>
      </c>
      <c r="E1841" s="35">
        <v>300.0</v>
      </c>
      <c r="F1841" s="10" t="s">
        <v>18</v>
      </c>
      <c r="G1841" s="37">
        <f t="shared" si="5"/>
        <v>1</v>
      </c>
      <c r="H1841" s="32">
        <f t="shared" si="1"/>
        <v>1</v>
      </c>
      <c r="I1841" s="33"/>
      <c r="J1841" s="33"/>
      <c r="K1841" s="33"/>
      <c r="L1841" s="33"/>
      <c r="M1841" s="33"/>
      <c r="N1841" s="33"/>
      <c r="O1841" s="10" t="s">
        <v>69</v>
      </c>
      <c r="P1841" s="33"/>
      <c r="Q1841" s="33"/>
      <c r="R1841" s="33"/>
      <c r="S1841" s="33"/>
      <c r="T1841" s="33"/>
      <c r="U1841" s="33"/>
      <c r="V1841" s="33"/>
      <c r="W1841" s="33"/>
    </row>
    <row r="1842">
      <c r="A1842" s="9">
        <v>44430.0</v>
      </c>
      <c r="B1842" s="10" t="s">
        <v>69</v>
      </c>
      <c r="C1842" s="10" t="s">
        <v>81</v>
      </c>
      <c r="D1842" s="10" t="s">
        <v>395</v>
      </c>
      <c r="E1842" s="35">
        <v>250.0</v>
      </c>
      <c r="F1842" s="10" t="s">
        <v>394</v>
      </c>
      <c r="G1842" s="37">
        <f t="shared" si="5"/>
        <v>1</v>
      </c>
      <c r="H1842" s="32">
        <f t="shared" si="1"/>
        <v>1</v>
      </c>
      <c r="I1842" s="33"/>
      <c r="J1842" s="33"/>
      <c r="K1842" s="33"/>
      <c r="L1842" s="33"/>
      <c r="M1842" s="33"/>
      <c r="N1842" s="33"/>
      <c r="O1842" s="10" t="s">
        <v>69</v>
      </c>
      <c r="P1842" s="33"/>
      <c r="Q1842" s="33"/>
      <c r="R1842" s="33"/>
      <c r="S1842" s="33"/>
      <c r="T1842" s="33"/>
      <c r="U1842" s="33"/>
      <c r="V1842" s="33"/>
      <c r="W1842" s="33"/>
    </row>
    <row r="1843">
      <c r="A1843" s="9">
        <v>44430.0</v>
      </c>
      <c r="B1843" s="10" t="s">
        <v>69</v>
      </c>
      <c r="C1843" s="10" t="s">
        <v>82</v>
      </c>
      <c r="D1843" s="10" t="s">
        <v>404</v>
      </c>
      <c r="E1843" s="35">
        <v>270.0</v>
      </c>
      <c r="F1843" s="10" t="s">
        <v>14</v>
      </c>
      <c r="G1843" s="37">
        <f t="shared" si="5"/>
        <v>1</v>
      </c>
      <c r="H1843" s="32">
        <f t="shared" si="1"/>
        <v>1</v>
      </c>
      <c r="I1843" s="33"/>
      <c r="J1843" s="33"/>
      <c r="K1843" s="33"/>
      <c r="L1843" s="33"/>
      <c r="M1843" s="33"/>
      <c r="N1843" s="33"/>
      <c r="O1843" s="10" t="s">
        <v>69</v>
      </c>
      <c r="P1843" s="33"/>
      <c r="Q1843" s="33"/>
      <c r="R1843" s="33"/>
      <c r="S1843" s="33"/>
      <c r="T1843" s="33"/>
      <c r="U1843" s="33"/>
      <c r="V1843" s="33"/>
      <c r="W1843" s="33"/>
    </row>
    <row r="1844">
      <c r="A1844" s="9">
        <v>44430.0</v>
      </c>
      <c r="B1844" s="10" t="s">
        <v>69</v>
      </c>
      <c r="C1844" s="10" t="s">
        <v>83</v>
      </c>
      <c r="D1844" s="10" t="s">
        <v>402</v>
      </c>
      <c r="E1844" s="35">
        <v>150.0</v>
      </c>
      <c r="F1844" s="10" t="s">
        <v>160</v>
      </c>
      <c r="G1844" s="37">
        <f t="shared" si="5"/>
        <v>1</v>
      </c>
      <c r="H1844" s="32">
        <f t="shared" si="1"/>
        <v>1</v>
      </c>
      <c r="I1844" s="33"/>
      <c r="J1844" s="33"/>
      <c r="K1844" s="33"/>
      <c r="L1844" s="33"/>
      <c r="M1844" s="33"/>
      <c r="N1844" s="33"/>
      <c r="O1844" s="10" t="s">
        <v>69</v>
      </c>
      <c r="P1844" s="33"/>
      <c r="Q1844" s="33"/>
      <c r="R1844" s="33"/>
      <c r="S1844" s="33"/>
      <c r="T1844" s="33"/>
      <c r="U1844" s="33"/>
      <c r="V1844" s="33"/>
      <c r="W1844" s="33"/>
    </row>
    <row r="1845">
      <c r="A1845" s="9">
        <v>44430.0</v>
      </c>
      <c r="B1845" s="10" t="s">
        <v>69</v>
      </c>
      <c r="C1845" s="10" t="s">
        <v>87</v>
      </c>
      <c r="D1845" s="10" t="s">
        <v>409</v>
      </c>
      <c r="E1845" s="35">
        <v>180.0</v>
      </c>
      <c r="F1845" s="10" t="s">
        <v>21</v>
      </c>
      <c r="G1845" s="37">
        <f t="shared" si="5"/>
        <v>1</v>
      </c>
      <c r="H1845" s="32">
        <f t="shared" si="1"/>
        <v>1</v>
      </c>
      <c r="I1845" s="33"/>
      <c r="J1845" s="33"/>
      <c r="K1845" s="33"/>
      <c r="L1845" s="33"/>
      <c r="M1845" s="33"/>
      <c r="N1845" s="33"/>
      <c r="O1845" s="10" t="s">
        <v>69</v>
      </c>
      <c r="P1845" s="33"/>
      <c r="Q1845" s="33"/>
      <c r="R1845" s="33"/>
      <c r="S1845" s="33"/>
      <c r="T1845" s="33"/>
      <c r="U1845" s="33"/>
      <c r="V1845" s="33"/>
      <c r="W1845" s="33"/>
    </row>
    <row r="1846">
      <c r="A1846" s="9">
        <v>44431.0</v>
      </c>
      <c r="B1846" s="10" t="s">
        <v>97</v>
      </c>
      <c r="C1846" s="16">
        <v>1.0E46</v>
      </c>
      <c r="D1846" s="10" t="s">
        <v>395</v>
      </c>
      <c r="E1846" s="35">
        <v>250.0</v>
      </c>
      <c r="F1846" s="10" t="s">
        <v>394</v>
      </c>
      <c r="G1846" s="37">
        <f t="shared" si="5"/>
        <v>2</v>
      </c>
      <c r="H1846" s="32">
        <f t="shared" si="1"/>
        <v>2</v>
      </c>
      <c r="I1846" s="33"/>
      <c r="J1846" s="33"/>
      <c r="K1846" s="33"/>
      <c r="L1846" s="33"/>
      <c r="M1846" s="33"/>
      <c r="N1846" s="33"/>
      <c r="O1846" s="10" t="s">
        <v>97</v>
      </c>
      <c r="P1846" s="33"/>
      <c r="Q1846" s="33"/>
      <c r="R1846" s="33"/>
      <c r="S1846" s="33"/>
      <c r="T1846" s="33"/>
      <c r="U1846" s="33"/>
      <c r="V1846" s="33"/>
      <c r="W1846" s="33"/>
    </row>
    <row r="1847">
      <c r="A1847" s="9">
        <v>44431.0</v>
      </c>
      <c r="B1847" s="10" t="s">
        <v>400</v>
      </c>
      <c r="C1847" s="10">
        <v>8741.0</v>
      </c>
      <c r="D1847" s="10" t="s">
        <v>413</v>
      </c>
      <c r="E1847" s="35">
        <v>100.0</v>
      </c>
      <c r="F1847" s="10" t="s">
        <v>160</v>
      </c>
      <c r="G1847" s="37">
        <f t="shared" si="5"/>
        <v>2</v>
      </c>
      <c r="H1847" s="32">
        <f t="shared" si="1"/>
        <v>2</v>
      </c>
      <c r="I1847" s="33"/>
      <c r="J1847" s="33"/>
      <c r="K1847" s="33"/>
      <c r="L1847" s="33"/>
      <c r="M1847" s="33"/>
      <c r="N1847" s="33"/>
      <c r="O1847" s="10" t="s">
        <v>400</v>
      </c>
      <c r="P1847" s="33"/>
      <c r="Q1847" s="33"/>
      <c r="R1847" s="33"/>
      <c r="S1847" s="33"/>
      <c r="T1847" s="33"/>
      <c r="U1847" s="33"/>
      <c r="V1847" s="33"/>
      <c r="W1847" s="33"/>
    </row>
    <row r="1848">
      <c r="A1848" s="9">
        <v>44431.0</v>
      </c>
      <c r="B1848" s="10" t="s">
        <v>400</v>
      </c>
      <c r="C1848" s="10" t="s">
        <v>408</v>
      </c>
      <c r="D1848" s="10" t="s">
        <v>395</v>
      </c>
      <c r="E1848" s="35">
        <v>250.0</v>
      </c>
      <c r="F1848" s="10" t="s">
        <v>394</v>
      </c>
      <c r="G1848" s="37">
        <f t="shared" si="5"/>
        <v>2</v>
      </c>
      <c r="H1848" s="32">
        <f t="shared" si="1"/>
        <v>2</v>
      </c>
      <c r="I1848" s="33"/>
      <c r="J1848" s="33"/>
      <c r="K1848" s="33"/>
      <c r="L1848" s="33"/>
      <c r="M1848" s="33"/>
      <c r="N1848" s="33"/>
      <c r="O1848" s="10" t="s">
        <v>400</v>
      </c>
      <c r="P1848" s="33"/>
      <c r="Q1848" s="33"/>
      <c r="R1848" s="33"/>
      <c r="S1848" s="33"/>
      <c r="T1848" s="33"/>
      <c r="U1848" s="33"/>
      <c r="V1848" s="33"/>
      <c r="W1848" s="33"/>
    </row>
    <row r="1849">
      <c r="A1849" s="9">
        <v>44431.0</v>
      </c>
      <c r="B1849" s="10" t="s">
        <v>15</v>
      </c>
      <c r="C1849" s="16">
        <v>5.0E49</v>
      </c>
      <c r="D1849" s="10" t="s">
        <v>396</v>
      </c>
      <c r="E1849" s="35">
        <v>300.0</v>
      </c>
      <c r="F1849" s="10" t="s">
        <v>18</v>
      </c>
      <c r="G1849" s="37">
        <f t="shared" si="5"/>
        <v>2</v>
      </c>
      <c r="H1849" s="32">
        <f t="shared" si="1"/>
        <v>2</v>
      </c>
      <c r="I1849" s="33"/>
      <c r="J1849" s="33"/>
      <c r="K1849" s="33"/>
      <c r="L1849" s="33"/>
      <c r="M1849" s="33"/>
      <c r="N1849" s="33"/>
      <c r="O1849" s="10" t="s">
        <v>15</v>
      </c>
      <c r="P1849" s="33"/>
      <c r="Q1849" s="33"/>
      <c r="R1849" s="33"/>
      <c r="S1849" s="33"/>
      <c r="T1849" s="33"/>
      <c r="U1849" s="33"/>
      <c r="V1849" s="33"/>
      <c r="W1849" s="33"/>
    </row>
    <row r="1850">
      <c r="A1850" s="9">
        <v>44431.0</v>
      </c>
      <c r="B1850" s="10" t="s">
        <v>15</v>
      </c>
      <c r="C1850" s="16">
        <v>5.0E49</v>
      </c>
      <c r="D1850" s="10" t="s">
        <v>395</v>
      </c>
      <c r="E1850" s="35">
        <v>250.0</v>
      </c>
      <c r="F1850" s="10" t="s">
        <v>394</v>
      </c>
      <c r="G1850" s="37">
        <f t="shared" si="5"/>
        <v>2</v>
      </c>
      <c r="H1850" s="32">
        <f t="shared" si="1"/>
        <v>2</v>
      </c>
      <c r="I1850" s="33"/>
      <c r="J1850" s="33"/>
      <c r="K1850" s="33"/>
      <c r="L1850" s="33"/>
      <c r="M1850" s="33"/>
      <c r="N1850" s="33"/>
      <c r="O1850" s="10" t="s">
        <v>15</v>
      </c>
      <c r="P1850" s="33"/>
      <c r="Q1850" s="33"/>
      <c r="R1850" s="33"/>
      <c r="S1850" s="33"/>
      <c r="T1850" s="33"/>
      <c r="U1850" s="33"/>
      <c r="V1850" s="33"/>
      <c r="W1850" s="33"/>
    </row>
    <row r="1851">
      <c r="A1851" s="9">
        <v>44431.0</v>
      </c>
      <c r="B1851" s="10" t="s">
        <v>15</v>
      </c>
      <c r="C1851" s="10" t="s">
        <v>134</v>
      </c>
      <c r="D1851" s="10" t="s">
        <v>393</v>
      </c>
      <c r="E1851" s="35">
        <v>260.0</v>
      </c>
      <c r="F1851" s="10" t="s">
        <v>394</v>
      </c>
      <c r="G1851" s="37">
        <f t="shared" si="5"/>
        <v>2</v>
      </c>
      <c r="H1851" s="32">
        <f t="shared" si="1"/>
        <v>2</v>
      </c>
      <c r="I1851" s="33"/>
      <c r="J1851" s="33"/>
      <c r="K1851" s="33"/>
      <c r="L1851" s="33"/>
      <c r="M1851" s="33"/>
      <c r="N1851" s="33"/>
      <c r="O1851" s="10" t="s">
        <v>15</v>
      </c>
      <c r="P1851" s="33"/>
      <c r="Q1851" s="33"/>
      <c r="R1851" s="33"/>
      <c r="S1851" s="33"/>
      <c r="T1851" s="33"/>
      <c r="U1851" s="33"/>
      <c r="V1851" s="33"/>
      <c r="W1851" s="33"/>
    </row>
    <row r="1852">
      <c r="A1852" s="9">
        <v>44431.0</v>
      </c>
      <c r="B1852" s="10" t="s">
        <v>15</v>
      </c>
      <c r="C1852" s="10" t="s">
        <v>219</v>
      </c>
      <c r="D1852" s="10" t="s">
        <v>396</v>
      </c>
      <c r="E1852" s="35">
        <v>300.0</v>
      </c>
      <c r="F1852" s="10" t="s">
        <v>18</v>
      </c>
      <c r="G1852" s="37">
        <f t="shared" si="5"/>
        <v>2</v>
      </c>
      <c r="H1852" s="32">
        <f t="shared" si="1"/>
        <v>2</v>
      </c>
      <c r="I1852" s="33"/>
      <c r="J1852" s="33"/>
      <c r="K1852" s="33"/>
      <c r="L1852" s="33"/>
      <c r="M1852" s="33"/>
      <c r="N1852" s="33"/>
      <c r="O1852" s="10" t="s">
        <v>15</v>
      </c>
      <c r="P1852" s="33"/>
      <c r="Q1852" s="33"/>
      <c r="R1852" s="33"/>
      <c r="S1852" s="33"/>
      <c r="T1852" s="33"/>
      <c r="U1852" s="33"/>
      <c r="V1852" s="33"/>
      <c r="W1852" s="33"/>
    </row>
    <row r="1853">
      <c r="A1853" s="9">
        <v>44431.0</v>
      </c>
      <c r="B1853" s="10" t="s">
        <v>15</v>
      </c>
      <c r="C1853" s="10">
        <v>4645.0</v>
      </c>
      <c r="D1853" s="10" t="s">
        <v>413</v>
      </c>
      <c r="E1853" s="35">
        <v>100.0</v>
      </c>
      <c r="F1853" s="10" t="s">
        <v>160</v>
      </c>
      <c r="G1853" s="37">
        <f t="shared" si="5"/>
        <v>2</v>
      </c>
      <c r="H1853" s="32">
        <f t="shared" si="1"/>
        <v>2</v>
      </c>
      <c r="I1853" s="33"/>
      <c r="J1853" s="33"/>
      <c r="K1853" s="33"/>
      <c r="L1853" s="33"/>
      <c r="M1853" s="33"/>
      <c r="N1853" s="33"/>
      <c r="O1853" s="10" t="s">
        <v>15</v>
      </c>
      <c r="P1853" s="33"/>
      <c r="Q1853" s="33"/>
      <c r="R1853" s="33"/>
      <c r="S1853" s="33"/>
      <c r="T1853" s="33"/>
      <c r="U1853" s="33"/>
      <c r="V1853" s="33"/>
      <c r="W1853" s="33"/>
    </row>
    <row r="1854">
      <c r="A1854" s="9">
        <v>44431.0</v>
      </c>
      <c r="B1854" s="10" t="s">
        <v>15</v>
      </c>
      <c r="C1854" s="10" t="s">
        <v>136</v>
      </c>
      <c r="D1854" s="10" t="s">
        <v>396</v>
      </c>
      <c r="E1854" s="35">
        <v>300.0</v>
      </c>
      <c r="F1854" s="10" t="s">
        <v>18</v>
      </c>
      <c r="G1854" s="37">
        <f t="shared" si="5"/>
        <v>2</v>
      </c>
      <c r="H1854" s="32">
        <f t="shared" si="1"/>
        <v>2</v>
      </c>
      <c r="I1854" s="33"/>
      <c r="J1854" s="33"/>
      <c r="K1854" s="33"/>
      <c r="L1854" s="33"/>
      <c r="M1854" s="33"/>
      <c r="N1854" s="33"/>
      <c r="O1854" s="10" t="s">
        <v>15</v>
      </c>
      <c r="P1854" s="33"/>
      <c r="Q1854" s="33"/>
      <c r="R1854" s="33"/>
      <c r="S1854" s="33"/>
      <c r="T1854" s="33"/>
      <c r="U1854" s="33"/>
      <c r="V1854" s="33"/>
      <c r="W1854" s="33"/>
    </row>
    <row r="1855">
      <c r="A1855" s="9">
        <v>44431.0</v>
      </c>
      <c r="B1855" s="10" t="s">
        <v>15</v>
      </c>
      <c r="C1855" s="10" t="s">
        <v>137</v>
      </c>
      <c r="D1855" s="10" t="s">
        <v>404</v>
      </c>
      <c r="E1855" s="35">
        <v>270.0</v>
      </c>
      <c r="F1855" s="10" t="s">
        <v>14</v>
      </c>
      <c r="G1855" s="37">
        <f t="shared" si="5"/>
        <v>2</v>
      </c>
      <c r="H1855" s="32">
        <f t="shared" si="1"/>
        <v>2</v>
      </c>
      <c r="I1855" s="33"/>
      <c r="J1855" s="33"/>
      <c r="K1855" s="33"/>
      <c r="L1855" s="33"/>
      <c r="M1855" s="33"/>
      <c r="N1855" s="33"/>
      <c r="O1855" s="10" t="s">
        <v>15</v>
      </c>
      <c r="P1855" s="33"/>
      <c r="Q1855" s="33"/>
      <c r="R1855" s="33"/>
      <c r="S1855" s="33"/>
      <c r="T1855" s="33"/>
      <c r="U1855" s="33"/>
      <c r="V1855" s="33"/>
      <c r="W1855" s="33"/>
    </row>
    <row r="1856">
      <c r="A1856" s="9">
        <v>44431.0</v>
      </c>
      <c r="B1856" s="10" t="s">
        <v>69</v>
      </c>
      <c r="C1856" s="10" t="s">
        <v>71</v>
      </c>
      <c r="D1856" s="10" t="s">
        <v>404</v>
      </c>
      <c r="E1856" s="35">
        <v>270.0</v>
      </c>
      <c r="F1856" s="10" t="s">
        <v>14</v>
      </c>
      <c r="G1856" s="37">
        <f t="shared" si="5"/>
        <v>2</v>
      </c>
      <c r="H1856" s="32">
        <f t="shared" si="1"/>
        <v>2</v>
      </c>
      <c r="I1856" s="33"/>
      <c r="J1856" s="33"/>
      <c r="K1856" s="33"/>
      <c r="L1856" s="33"/>
      <c r="M1856" s="33"/>
      <c r="N1856" s="33"/>
      <c r="O1856" s="10" t="s">
        <v>69</v>
      </c>
      <c r="P1856" s="33"/>
      <c r="Q1856" s="33"/>
      <c r="R1856" s="33"/>
      <c r="S1856" s="33"/>
      <c r="T1856" s="33"/>
      <c r="U1856" s="33"/>
      <c r="V1856" s="33"/>
      <c r="W1856" s="33"/>
    </row>
    <row r="1857">
      <c r="A1857" s="9">
        <v>44431.0</v>
      </c>
      <c r="B1857" s="10" t="s">
        <v>69</v>
      </c>
      <c r="C1857" s="10" t="s">
        <v>72</v>
      </c>
      <c r="D1857" s="10" t="s">
        <v>396</v>
      </c>
      <c r="E1857" s="35">
        <v>300.0</v>
      </c>
      <c r="F1857" s="10" t="s">
        <v>18</v>
      </c>
      <c r="G1857" s="37">
        <f t="shared" si="5"/>
        <v>2</v>
      </c>
      <c r="H1857" s="32">
        <f t="shared" si="1"/>
        <v>2</v>
      </c>
      <c r="I1857" s="33"/>
      <c r="J1857" s="33"/>
      <c r="K1857" s="33"/>
      <c r="L1857" s="33"/>
      <c r="M1857" s="33"/>
      <c r="N1857" s="33"/>
      <c r="O1857" s="10" t="s">
        <v>69</v>
      </c>
      <c r="P1857" s="33"/>
      <c r="Q1857" s="33"/>
      <c r="R1857" s="33"/>
      <c r="S1857" s="33"/>
      <c r="T1857" s="33"/>
      <c r="U1857" s="33"/>
      <c r="V1857" s="33"/>
      <c r="W1857" s="33"/>
    </row>
    <row r="1858">
      <c r="A1858" s="9">
        <v>44431.0</v>
      </c>
      <c r="B1858" s="10" t="s">
        <v>69</v>
      </c>
      <c r="C1858" s="10" t="s">
        <v>73</v>
      </c>
      <c r="D1858" s="10" t="s">
        <v>404</v>
      </c>
      <c r="E1858" s="35">
        <v>270.0</v>
      </c>
      <c r="F1858" s="10" t="s">
        <v>14</v>
      </c>
      <c r="G1858" s="37">
        <f t="shared" si="5"/>
        <v>2</v>
      </c>
      <c r="H1858" s="32">
        <f t="shared" si="1"/>
        <v>2</v>
      </c>
      <c r="I1858" s="33"/>
      <c r="J1858" s="33"/>
      <c r="K1858" s="33"/>
      <c r="L1858" s="33"/>
      <c r="M1858" s="33"/>
      <c r="N1858" s="33"/>
      <c r="O1858" s="10" t="s">
        <v>69</v>
      </c>
      <c r="P1858" s="33"/>
      <c r="Q1858" s="33"/>
      <c r="R1858" s="33"/>
      <c r="S1858" s="33"/>
      <c r="T1858" s="33"/>
      <c r="U1858" s="33"/>
      <c r="V1858" s="33"/>
      <c r="W1858" s="33"/>
    </row>
    <row r="1859">
      <c r="A1859" s="9">
        <v>44431.0</v>
      </c>
      <c r="B1859" s="10" t="s">
        <v>69</v>
      </c>
      <c r="C1859" s="10">
        <v>7447.0</v>
      </c>
      <c r="D1859" s="10" t="s">
        <v>397</v>
      </c>
      <c r="E1859" s="35">
        <v>330.0</v>
      </c>
      <c r="F1859" s="10" t="s">
        <v>14</v>
      </c>
      <c r="G1859" s="37">
        <f t="shared" si="5"/>
        <v>2</v>
      </c>
      <c r="H1859" s="32">
        <f t="shared" si="1"/>
        <v>2</v>
      </c>
      <c r="I1859" s="33"/>
      <c r="J1859" s="33"/>
      <c r="K1859" s="33"/>
      <c r="L1859" s="33"/>
      <c r="M1859" s="33"/>
      <c r="N1859" s="33"/>
      <c r="O1859" s="10" t="s">
        <v>69</v>
      </c>
      <c r="P1859" s="33"/>
      <c r="Q1859" s="33"/>
      <c r="R1859" s="33"/>
      <c r="S1859" s="33"/>
      <c r="T1859" s="33"/>
      <c r="U1859" s="33"/>
      <c r="V1859" s="33"/>
      <c r="W1859" s="33"/>
    </row>
    <row r="1860">
      <c r="A1860" s="9">
        <v>44431.0</v>
      </c>
      <c r="B1860" s="10" t="s">
        <v>69</v>
      </c>
      <c r="C1860" s="10">
        <v>5649.0</v>
      </c>
      <c r="D1860" s="10" t="s">
        <v>399</v>
      </c>
      <c r="E1860" s="35">
        <v>80.0</v>
      </c>
      <c r="F1860" s="10" t="s">
        <v>31</v>
      </c>
      <c r="G1860" s="37">
        <f t="shared" si="5"/>
        <v>2</v>
      </c>
      <c r="H1860" s="32">
        <f t="shared" si="1"/>
        <v>2</v>
      </c>
      <c r="I1860" s="33"/>
      <c r="J1860" s="33"/>
      <c r="K1860" s="33"/>
      <c r="L1860" s="33"/>
      <c r="M1860" s="33"/>
      <c r="N1860" s="33"/>
      <c r="O1860" s="10" t="s">
        <v>69</v>
      </c>
      <c r="P1860" s="33"/>
      <c r="Q1860" s="33"/>
      <c r="R1860" s="33"/>
      <c r="S1860" s="33"/>
      <c r="T1860" s="33"/>
      <c r="U1860" s="33"/>
      <c r="V1860" s="33"/>
      <c r="W1860" s="33"/>
    </row>
    <row r="1861">
      <c r="A1861" s="9">
        <v>44431.0</v>
      </c>
      <c r="B1861" s="10" t="s">
        <v>69</v>
      </c>
      <c r="C1861" s="10" t="s">
        <v>75</v>
      </c>
      <c r="D1861" s="10" t="s">
        <v>398</v>
      </c>
      <c r="E1861" s="35">
        <v>190.0</v>
      </c>
      <c r="F1861" s="10" t="s">
        <v>18</v>
      </c>
      <c r="G1861" s="37">
        <f t="shared" si="5"/>
        <v>2</v>
      </c>
      <c r="H1861" s="32">
        <f t="shared" si="1"/>
        <v>2</v>
      </c>
      <c r="I1861" s="33"/>
      <c r="J1861" s="33"/>
      <c r="K1861" s="33"/>
      <c r="L1861" s="33"/>
      <c r="M1861" s="33"/>
      <c r="N1861" s="33"/>
      <c r="O1861" s="10" t="s">
        <v>69</v>
      </c>
      <c r="P1861" s="33"/>
      <c r="Q1861" s="33"/>
      <c r="R1861" s="33"/>
      <c r="S1861" s="33"/>
      <c r="T1861" s="33"/>
      <c r="U1861" s="33"/>
      <c r="V1861" s="33"/>
      <c r="W1861" s="33"/>
    </row>
    <row r="1862">
      <c r="A1862" s="9">
        <v>44431.0</v>
      </c>
      <c r="B1862" s="10" t="s">
        <v>69</v>
      </c>
      <c r="C1862" s="10">
        <v>843.0</v>
      </c>
      <c r="D1862" s="10" t="s">
        <v>399</v>
      </c>
      <c r="E1862" s="35">
        <v>80.0</v>
      </c>
      <c r="F1862" s="10" t="s">
        <v>31</v>
      </c>
      <c r="G1862" s="37">
        <f t="shared" si="5"/>
        <v>2</v>
      </c>
      <c r="H1862" s="32">
        <f t="shared" si="1"/>
        <v>2</v>
      </c>
      <c r="I1862" s="33"/>
      <c r="J1862" s="33"/>
      <c r="K1862" s="33"/>
      <c r="L1862" s="33"/>
      <c r="M1862" s="33"/>
      <c r="N1862" s="33"/>
      <c r="O1862" s="10" t="s">
        <v>69</v>
      </c>
      <c r="P1862" s="33"/>
      <c r="Q1862" s="33"/>
      <c r="R1862" s="33"/>
      <c r="S1862" s="33"/>
      <c r="T1862" s="33"/>
      <c r="U1862" s="33"/>
      <c r="V1862" s="33"/>
      <c r="W1862" s="33"/>
    </row>
    <row r="1863">
      <c r="A1863" s="9">
        <v>44431.0</v>
      </c>
      <c r="B1863" s="10" t="s">
        <v>69</v>
      </c>
      <c r="C1863" s="10" t="s">
        <v>79</v>
      </c>
      <c r="D1863" s="10" t="s">
        <v>404</v>
      </c>
      <c r="E1863" s="35">
        <v>270.0</v>
      </c>
      <c r="F1863" s="10" t="s">
        <v>14</v>
      </c>
      <c r="G1863" s="37">
        <f t="shared" si="5"/>
        <v>2</v>
      </c>
      <c r="H1863" s="32">
        <f t="shared" si="1"/>
        <v>2</v>
      </c>
      <c r="I1863" s="33"/>
      <c r="J1863" s="33"/>
      <c r="K1863" s="33"/>
      <c r="L1863" s="33"/>
      <c r="M1863" s="33"/>
      <c r="N1863" s="33"/>
      <c r="O1863" s="10" t="s">
        <v>69</v>
      </c>
      <c r="P1863" s="33"/>
      <c r="Q1863" s="33"/>
      <c r="R1863" s="33"/>
      <c r="S1863" s="33"/>
      <c r="T1863" s="33"/>
      <c r="U1863" s="33"/>
      <c r="V1863" s="33"/>
      <c r="W1863" s="33"/>
    </row>
    <row r="1864">
      <c r="A1864" s="9">
        <v>44431.0</v>
      </c>
      <c r="B1864" s="10" t="s">
        <v>69</v>
      </c>
      <c r="C1864" s="10" t="s">
        <v>81</v>
      </c>
      <c r="D1864" s="10" t="s">
        <v>402</v>
      </c>
      <c r="E1864" s="35">
        <v>150.0</v>
      </c>
      <c r="F1864" s="10" t="s">
        <v>160</v>
      </c>
      <c r="G1864" s="37">
        <f t="shared" si="5"/>
        <v>2</v>
      </c>
      <c r="H1864" s="32">
        <f t="shared" si="1"/>
        <v>2</v>
      </c>
      <c r="I1864" s="33"/>
      <c r="J1864" s="33"/>
      <c r="K1864" s="33"/>
      <c r="L1864" s="33"/>
      <c r="M1864" s="33"/>
      <c r="N1864" s="33"/>
      <c r="O1864" s="10" t="s">
        <v>69</v>
      </c>
      <c r="P1864" s="33"/>
      <c r="Q1864" s="33"/>
      <c r="R1864" s="33"/>
      <c r="S1864" s="33"/>
      <c r="T1864" s="33"/>
      <c r="U1864" s="33"/>
      <c r="V1864" s="33"/>
      <c r="W1864" s="33"/>
    </row>
    <row r="1865">
      <c r="A1865" s="9">
        <v>44431.0</v>
      </c>
      <c r="B1865" s="10" t="s">
        <v>69</v>
      </c>
      <c r="C1865" s="10" t="s">
        <v>82</v>
      </c>
      <c r="D1865" s="10" t="s">
        <v>402</v>
      </c>
      <c r="E1865" s="35">
        <v>150.0</v>
      </c>
      <c r="F1865" s="10" t="s">
        <v>160</v>
      </c>
      <c r="G1865" s="37">
        <f t="shared" si="5"/>
        <v>2</v>
      </c>
      <c r="H1865" s="32">
        <f t="shared" si="1"/>
        <v>2</v>
      </c>
      <c r="I1865" s="33"/>
      <c r="J1865" s="33"/>
      <c r="K1865" s="33"/>
      <c r="L1865" s="33"/>
      <c r="M1865" s="33"/>
      <c r="N1865" s="33"/>
      <c r="O1865" s="10" t="s">
        <v>69</v>
      </c>
      <c r="P1865" s="33"/>
      <c r="Q1865" s="33"/>
      <c r="R1865" s="33"/>
      <c r="S1865" s="33"/>
      <c r="T1865" s="33"/>
      <c r="U1865" s="33"/>
      <c r="V1865" s="33"/>
      <c r="W1865" s="33"/>
    </row>
    <row r="1866">
      <c r="A1866" s="9">
        <v>44431.0</v>
      </c>
      <c r="B1866" s="10" t="s">
        <v>69</v>
      </c>
      <c r="C1866" s="10" t="s">
        <v>87</v>
      </c>
      <c r="D1866" s="10" t="s">
        <v>395</v>
      </c>
      <c r="E1866" s="35">
        <v>250.0</v>
      </c>
      <c r="F1866" s="10" t="s">
        <v>394</v>
      </c>
      <c r="G1866" s="37">
        <f t="shared" si="5"/>
        <v>2</v>
      </c>
      <c r="H1866" s="32">
        <f t="shared" si="1"/>
        <v>2</v>
      </c>
      <c r="I1866" s="33"/>
      <c r="J1866" s="33"/>
      <c r="K1866" s="33"/>
      <c r="L1866" s="33"/>
      <c r="M1866" s="33"/>
      <c r="N1866" s="33"/>
      <c r="O1866" s="10" t="s">
        <v>69</v>
      </c>
      <c r="P1866" s="33"/>
      <c r="Q1866" s="33"/>
      <c r="R1866" s="33"/>
      <c r="S1866" s="33"/>
      <c r="T1866" s="33"/>
      <c r="U1866" s="33"/>
      <c r="V1866" s="33"/>
      <c r="W1866" s="33"/>
    </row>
    <row r="1867">
      <c r="A1867" s="9">
        <v>44434.0</v>
      </c>
      <c r="B1867" s="10" t="s">
        <v>400</v>
      </c>
      <c r="C1867" s="10">
        <v>8741.0</v>
      </c>
      <c r="D1867" s="10" t="s">
        <v>415</v>
      </c>
      <c r="E1867" s="35">
        <v>120.0</v>
      </c>
      <c r="F1867" s="10" t="s">
        <v>18</v>
      </c>
      <c r="G1867" s="37">
        <f t="shared" si="5"/>
        <v>5</v>
      </c>
      <c r="H1867" s="32">
        <f t="shared" si="1"/>
        <v>5</v>
      </c>
      <c r="I1867" s="33"/>
      <c r="J1867" s="33"/>
      <c r="K1867" s="33"/>
      <c r="L1867" s="33"/>
      <c r="M1867" s="33"/>
      <c r="N1867" s="33"/>
      <c r="O1867" s="10" t="s">
        <v>400</v>
      </c>
      <c r="P1867" s="33"/>
      <c r="Q1867" s="33"/>
      <c r="R1867" s="33"/>
      <c r="S1867" s="33"/>
      <c r="T1867" s="33"/>
      <c r="U1867" s="33"/>
      <c r="V1867" s="33"/>
      <c r="W1867" s="33"/>
    </row>
    <row r="1868">
      <c r="A1868" s="9">
        <v>44434.0</v>
      </c>
      <c r="B1868" s="10" t="s">
        <v>15</v>
      </c>
      <c r="C1868" s="10" t="s">
        <v>217</v>
      </c>
      <c r="D1868" s="10" t="s">
        <v>416</v>
      </c>
      <c r="E1868" s="35">
        <v>90.0</v>
      </c>
      <c r="F1868" s="10" t="s">
        <v>18</v>
      </c>
      <c r="G1868" s="37">
        <f t="shared" si="5"/>
        <v>5</v>
      </c>
      <c r="H1868" s="32">
        <f t="shared" si="1"/>
        <v>5</v>
      </c>
      <c r="I1868" s="33"/>
      <c r="J1868" s="33"/>
      <c r="K1868" s="33"/>
      <c r="L1868" s="33"/>
      <c r="M1868" s="33"/>
      <c r="N1868" s="33"/>
      <c r="O1868" s="10" t="s">
        <v>15</v>
      </c>
      <c r="P1868" s="33"/>
      <c r="Q1868" s="33"/>
      <c r="R1868" s="33"/>
      <c r="S1868" s="33"/>
      <c r="T1868" s="33"/>
      <c r="U1868" s="33"/>
      <c r="V1868" s="33"/>
      <c r="W1868" s="33"/>
    </row>
    <row r="1869">
      <c r="A1869" s="9">
        <v>44434.0</v>
      </c>
      <c r="B1869" s="10" t="s">
        <v>69</v>
      </c>
      <c r="C1869" s="10" t="s">
        <v>72</v>
      </c>
      <c r="D1869" s="10" t="s">
        <v>417</v>
      </c>
      <c r="E1869" s="35">
        <v>250.0</v>
      </c>
      <c r="F1869" s="10" t="s">
        <v>18</v>
      </c>
      <c r="G1869" s="37">
        <f t="shared" si="5"/>
        <v>5</v>
      </c>
      <c r="H1869" s="32">
        <f t="shared" si="1"/>
        <v>5</v>
      </c>
      <c r="I1869" s="33"/>
      <c r="J1869" s="33"/>
      <c r="K1869" s="33"/>
      <c r="L1869" s="33"/>
      <c r="M1869" s="33"/>
      <c r="N1869" s="33"/>
      <c r="O1869" s="10" t="s">
        <v>69</v>
      </c>
      <c r="P1869" s="33"/>
      <c r="Q1869" s="33"/>
      <c r="R1869" s="33"/>
      <c r="S1869" s="33"/>
      <c r="T1869" s="33"/>
      <c r="U1869" s="33"/>
      <c r="V1869" s="33"/>
      <c r="W1869" s="33"/>
    </row>
    <row r="1870">
      <c r="A1870" s="9">
        <v>44435.0</v>
      </c>
      <c r="B1870" s="10" t="s">
        <v>15</v>
      </c>
      <c r="C1870" s="10" t="s">
        <v>221</v>
      </c>
      <c r="D1870" s="10" t="s">
        <v>416</v>
      </c>
      <c r="E1870" s="35">
        <v>90.0</v>
      </c>
      <c r="F1870" s="10" t="s">
        <v>18</v>
      </c>
      <c r="G1870" s="37">
        <f t="shared" si="5"/>
        <v>6</v>
      </c>
      <c r="H1870" s="32">
        <f t="shared" si="1"/>
        <v>6</v>
      </c>
      <c r="I1870" s="33"/>
      <c r="J1870" s="33"/>
      <c r="K1870" s="33"/>
      <c r="L1870" s="33"/>
      <c r="M1870" s="33"/>
      <c r="N1870" s="33"/>
      <c r="O1870" s="10" t="s">
        <v>15</v>
      </c>
      <c r="P1870" s="33"/>
      <c r="Q1870" s="33"/>
      <c r="R1870" s="33"/>
      <c r="S1870" s="33"/>
      <c r="T1870" s="33"/>
      <c r="U1870" s="33"/>
      <c r="V1870" s="33"/>
      <c r="W1870" s="33"/>
    </row>
    <row r="1871">
      <c r="A1871" s="9">
        <v>44436.0</v>
      </c>
      <c r="B1871" s="10" t="s">
        <v>69</v>
      </c>
      <c r="C1871" s="10" t="s">
        <v>72</v>
      </c>
      <c r="D1871" s="10" t="s">
        <v>418</v>
      </c>
      <c r="E1871" s="35">
        <v>120.0</v>
      </c>
      <c r="F1871" s="10" t="s">
        <v>160</v>
      </c>
      <c r="G1871" s="37">
        <f t="shared" si="5"/>
        <v>7</v>
      </c>
      <c r="H1871" s="32">
        <f t="shared" si="1"/>
        <v>7</v>
      </c>
      <c r="I1871" s="33"/>
      <c r="J1871" s="33"/>
      <c r="K1871" s="33"/>
      <c r="L1871" s="33"/>
      <c r="M1871" s="33"/>
      <c r="N1871" s="33"/>
      <c r="O1871" s="10" t="s">
        <v>69</v>
      </c>
      <c r="P1871" s="33"/>
      <c r="Q1871" s="33"/>
      <c r="R1871" s="33"/>
      <c r="S1871" s="33"/>
      <c r="T1871" s="33"/>
      <c r="U1871" s="33"/>
      <c r="V1871" s="33"/>
      <c r="W1871" s="33"/>
    </row>
    <row r="1872">
      <c r="A1872" s="9">
        <v>44437.0</v>
      </c>
      <c r="B1872" s="10" t="s">
        <v>15</v>
      </c>
      <c r="C1872" s="10" t="s">
        <v>221</v>
      </c>
      <c r="D1872" s="10" t="s">
        <v>415</v>
      </c>
      <c r="E1872" s="35">
        <v>120.0</v>
      </c>
      <c r="F1872" s="10" t="s">
        <v>18</v>
      </c>
      <c r="G1872" s="37">
        <f t="shared" si="5"/>
        <v>1</v>
      </c>
      <c r="H1872" s="32">
        <f t="shared" si="1"/>
        <v>1</v>
      </c>
      <c r="I1872" s="33"/>
      <c r="J1872" s="33"/>
      <c r="K1872" s="33"/>
      <c r="L1872" s="33"/>
      <c r="M1872" s="33"/>
      <c r="N1872" s="33"/>
      <c r="O1872" s="10" t="s">
        <v>15</v>
      </c>
      <c r="P1872" s="33"/>
      <c r="Q1872" s="33"/>
      <c r="R1872" s="33"/>
      <c r="S1872" s="33"/>
      <c r="T1872" s="33"/>
      <c r="U1872" s="33"/>
      <c r="V1872" s="33"/>
      <c r="W1872" s="33"/>
    </row>
    <row r="1873">
      <c r="A1873" s="9">
        <v>44437.0</v>
      </c>
      <c r="B1873" s="10" t="s">
        <v>69</v>
      </c>
      <c r="C1873" s="10" t="s">
        <v>72</v>
      </c>
      <c r="D1873" s="10" t="s">
        <v>415</v>
      </c>
      <c r="E1873" s="35">
        <v>120.0</v>
      </c>
      <c r="F1873" s="10" t="s">
        <v>18</v>
      </c>
      <c r="G1873" s="37">
        <f t="shared" si="5"/>
        <v>1</v>
      </c>
      <c r="H1873" s="32">
        <f t="shared" si="1"/>
        <v>1</v>
      </c>
      <c r="I1873" s="33"/>
      <c r="J1873" s="33"/>
      <c r="K1873" s="33"/>
      <c r="L1873" s="33"/>
      <c r="M1873" s="33"/>
      <c r="N1873" s="33"/>
      <c r="O1873" s="10" t="s">
        <v>69</v>
      </c>
      <c r="P1873" s="33"/>
      <c r="Q1873" s="33"/>
      <c r="R1873" s="33"/>
      <c r="S1873" s="33"/>
      <c r="T1873" s="33"/>
      <c r="U1873" s="33"/>
      <c r="V1873" s="33"/>
      <c r="W1873" s="33"/>
    </row>
    <row r="1874">
      <c r="A1874" s="9">
        <v>44438.0</v>
      </c>
      <c r="B1874" s="10" t="s">
        <v>69</v>
      </c>
      <c r="C1874" s="10" t="s">
        <v>72</v>
      </c>
      <c r="D1874" s="10" t="s">
        <v>417</v>
      </c>
      <c r="E1874" s="35">
        <v>250.0</v>
      </c>
      <c r="F1874" s="10" t="s">
        <v>18</v>
      </c>
      <c r="G1874" s="37">
        <f t="shared" si="5"/>
        <v>2</v>
      </c>
      <c r="H1874" s="32">
        <f t="shared" si="1"/>
        <v>2</v>
      </c>
      <c r="I1874" s="33"/>
      <c r="J1874" s="33"/>
      <c r="K1874" s="33"/>
      <c r="L1874" s="33"/>
      <c r="M1874" s="33"/>
      <c r="N1874" s="33"/>
      <c r="O1874" s="10" t="s">
        <v>69</v>
      </c>
      <c r="P1874" s="33"/>
      <c r="Q1874" s="33"/>
      <c r="R1874" s="33"/>
      <c r="S1874" s="33"/>
      <c r="T1874" s="33"/>
      <c r="U1874" s="33"/>
      <c r="V1874" s="33"/>
      <c r="W1874" s="33"/>
    </row>
    <row r="1875">
      <c r="A1875" s="17"/>
      <c r="B1875" s="18"/>
      <c r="C1875" s="18"/>
      <c r="D1875" s="18"/>
      <c r="E1875" s="44"/>
      <c r="F1875" s="18"/>
      <c r="G1875" s="33"/>
      <c r="H1875" s="45"/>
      <c r="I1875" s="33"/>
      <c r="J1875" s="33"/>
      <c r="K1875" s="33"/>
      <c r="L1875" s="33"/>
      <c r="M1875" s="33"/>
      <c r="N1875" s="33"/>
      <c r="O1875" s="18"/>
      <c r="P1875" s="33"/>
      <c r="Q1875" s="33"/>
      <c r="R1875" s="33"/>
      <c r="S1875" s="33"/>
      <c r="T1875" s="33"/>
      <c r="U1875" s="33"/>
      <c r="V1875" s="33"/>
      <c r="W1875" s="33"/>
    </row>
    <row r="1876">
      <c r="A1876" s="17"/>
      <c r="B1876" s="18"/>
      <c r="C1876" s="18"/>
      <c r="D1876" s="18"/>
      <c r="E1876" s="44"/>
      <c r="F1876" s="18"/>
      <c r="G1876" s="33"/>
      <c r="H1876" s="45"/>
      <c r="I1876" s="33"/>
      <c r="J1876" s="33"/>
      <c r="K1876" s="33"/>
      <c r="L1876" s="33"/>
      <c r="M1876" s="33"/>
      <c r="N1876" s="33"/>
      <c r="O1876" s="18"/>
      <c r="P1876" s="33"/>
      <c r="Q1876" s="33"/>
      <c r="R1876" s="33"/>
      <c r="S1876" s="33"/>
      <c r="T1876" s="33"/>
      <c r="U1876" s="33"/>
      <c r="V1876" s="33"/>
      <c r="W1876" s="33"/>
    </row>
    <row r="1877">
      <c r="A1877" s="17"/>
      <c r="B1877" s="18"/>
      <c r="C1877" s="18"/>
      <c r="D1877" s="18"/>
      <c r="E1877" s="44"/>
      <c r="F1877" s="18"/>
      <c r="G1877" s="33"/>
      <c r="H1877" s="45"/>
      <c r="I1877" s="33"/>
      <c r="J1877" s="33"/>
      <c r="K1877" s="33"/>
      <c r="L1877" s="33"/>
      <c r="M1877" s="33"/>
      <c r="N1877" s="33"/>
      <c r="O1877" s="18"/>
      <c r="P1877" s="33"/>
      <c r="Q1877" s="33"/>
      <c r="R1877" s="33"/>
      <c r="S1877" s="33"/>
      <c r="T1877" s="33"/>
      <c r="U1877" s="33"/>
      <c r="V1877" s="33"/>
      <c r="W1877" s="33"/>
    </row>
    <row r="1878">
      <c r="A1878" s="17"/>
      <c r="B1878" s="18"/>
      <c r="C1878" s="18"/>
      <c r="D1878" s="18"/>
      <c r="E1878" s="44"/>
      <c r="F1878" s="18"/>
      <c r="G1878" s="33"/>
      <c r="H1878" s="45"/>
      <c r="I1878" s="33"/>
      <c r="J1878" s="33"/>
      <c r="K1878" s="33"/>
      <c r="L1878" s="33"/>
      <c r="M1878" s="33"/>
      <c r="N1878" s="33"/>
      <c r="O1878" s="18"/>
      <c r="P1878" s="33"/>
      <c r="Q1878" s="33"/>
      <c r="R1878" s="33"/>
      <c r="S1878" s="33"/>
      <c r="T1878" s="33"/>
      <c r="U1878" s="33"/>
      <c r="V1878" s="33"/>
      <c r="W1878" s="33"/>
    </row>
    <row r="1879">
      <c r="A1879" s="17"/>
      <c r="B1879" s="18"/>
      <c r="C1879" s="18"/>
      <c r="D1879" s="18"/>
      <c r="E1879" s="44"/>
      <c r="F1879" s="18"/>
      <c r="G1879" s="33"/>
      <c r="H1879" s="45"/>
      <c r="I1879" s="33"/>
      <c r="J1879" s="33"/>
      <c r="K1879" s="33"/>
      <c r="L1879" s="33"/>
      <c r="M1879" s="33"/>
      <c r="N1879" s="33"/>
      <c r="O1879" s="18"/>
      <c r="P1879" s="33"/>
      <c r="Q1879" s="33"/>
      <c r="R1879" s="33"/>
      <c r="S1879" s="33"/>
      <c r="T1879" s="33"/>
      <c r="U1879" s="33"/>
      <c r="V1879" s="33"/>
      <c r="W1879" s="33"/>
    </row>
    <row r="1880">
      <c r="A1880" s="17"/>
      <c r="B1880" s="18"/>
      <c r="C1880" s="18"/>
      <c r="D1880" s="18"/>
      <c r="E1880" s="44"/>
      <c r="F1880" s="18"/>
      <c r="G1880" s="33"/>
      <c r="H1880" s="45"/>
      <c r="I1880" s="33"/>
      <c r="J1880" s="33"/>
      <c r="K1880" s="33"/>
      <c r="L1880" s="33"/>
      <c r="M1880" s="33"/>
      <c r="N1880" s="33"/>
      <c r="O1880" s="18"/>
      <c r="P1880" s="33"/>
      <c r="Q1880" s="33"/>
      <c r="R1880" s="33"/>
      <c r="S1880" s="33"/>
      <c r="T1880" s="33"/>
      <c r="U1880" s="33"/>
      <c r="V1880" s="33"/>
      <c r="W1880" s="33"/>
    </row>
    <row r="1881">
      <c r="A1881" s="17"/>
      <c r="B1881" s="18"/>
      <c r="C1881" s="18"/>
      <c r="D1881" s="18"/>
      <c r="E1881" s="44"/>
      <c r="F1881" s="18"/>
      <c r="G1881" s="33"/>
      <c r="H1881" s="45"/>
      <c r="I1881" s="33"/>
      <c r="J1881" s="33"/>
      <c r="K1881" s="33"/>
      <c r="L1881" s="33"/>
      <c r="M1881" s="33"/>
      <c r="N1881" s="33"/>
      <c r="O1881" s="18"/>
      <c r="P1881" s="33"/>
      <c r="Q1881" s="33"/>
      <c r="R1881" s="33"/>
      <c r="S1881" s="33"/>
      <c r="T1881" s="33"/>
      <c r="U1881" s="33"/>
      <c r="V1881" s="33"/>
      <c r="W1881" s="33"/>
    </row>
    <row r="1882">
      <c r="A1882" s="17"/>
      <c r="B1882" s="18"/>
      <c r="C1882" s="18"/>
      <c r="D1882" s="18"/>
      <c r="E1882" s="44"/>
      <c r="F1882" s="18"/>
      <c r="G1882" s="33"/>
      <c r="H1882" s="45"/>
      <c r="I1882" s="33"/>
      <c r="J1882" s="33"/>
      <c r="K1882" s="33"/>
      <c r="L1882" s="33"/>
      <c r="M1882" s="33"/>
      <c r="N1882" s="33"/>
      <c r="O1882" s="18"/>
      <c r="P1882" s="33"/>
      <c r="Q1882" s="33"/>
      <c r="R1882" s="33"/>
      <c r="S1882" s="33"/>
      <c r="T1882" s="33"/>
      <c r="U1882" s="33"/>
      <c r="V1882" s="33"/>
      <c r="W1882" s="33"/>
    </row>
    <row r="1883">
      <c r="A1883" s="17"/>
      <c r="B1883" s="18"/>
      <c r="C1883" s="18"/>
      <c r="D1883" s="18"/>
      <c r="E1883" s="44"/>
      <c r="F1883" s="18"/>
      <c r="G1883" s="33"/>
      <c r="H1883" s="45"/>
      <c r="I1883" s="33"/>
      <c r="J1883" s="33"/>
      <c r="K1883" s="33"/>
      <c r="L1883" s="33"/>
      <c r="M1883" s="33"/>
      <c r="N1883" s="33"/>
      <c r="O1883" s="18"/>
      <c r="P1883" s="33"/>
      <c r="Q1883" s="33"/>
      <c r="R1883" s="33"/>
      <c r="S1883" s="33"/>
      <c r="T1883" s="33"/>
      <c r="U1883" s="33"/>
      <c r="V1883" s="33"/>
      <c r="W1883" s="33"/>
    </row>
    <row r="1884">
      <c r="A1884" s="17"/>
      <c r="B1884" s="18"/>
      <c r="C1884" s="18"/>
      <c r="D1884" s="18"/>
      <c r="E1884" s="44"/>
      <c r="F1884" s="18"/>
      <c r="G1884" s="33"/>
      <c r="H1884" s="45"/>
      <c r="I1884" s="33"/>
      <c r="J1884" s="33"/>
      <c r="K1884" s="33"/>
      <c r="L1884" s="33"/>
      <c r="M1884" s="33"/>
      <c r="N1884" s="33"/>
      <c r="O1884" s="18"/>
      <c r="P1884" s="33"/>
      <c r="Q1884" s="33"/>
      <c r="R1884" s="33"/>
      <c r="S1884" s="33"/>
      <c r="T1884" s="33"/>
      <c r="U1884" s="33"/>
      <c r="V1884" s="33"/>
      <c r="W1884" s="33"/>
    </row>
    <row r="1885">
      <c r="A1885" s="17"/>
      <c r="B1885" s="18"/>
      <c r="C1885" s="18"/>
      <c r="D1885" s="18"/>
      <c r="E1885" s="44"/>
      <c r="F1885" s="18"/>
      <c r="G1885" s="33"/>
      <c r="H1885" s="45"/>
      <c r="I1885" s="33"/>
      <c r="J1885" s="33"/>
      <c r="K1885" s="33"/>
      <c r="L1885" s="33"/>
      <c r="M1885" s="33"/>
      <c r="N1885" s="33"/>
      <c r="O1885" s="18"/>
      <c r="P1885" s="33"/>
      <c r="Q1885" s="33"/>
      <c r="R1885" s="33"/>
      <c r="S1885" s="33"/>
      <c r="T1885" s="33"/>
      <c r="U1885" s="33"/>
      <c r="V1885" s="33"/>
      <c r="W1885" s="33"/>
    </row>
    <row r="1886">
      <c r="A1886" s="17"/>
      <c r="B1886" s="18"/>
      <c r="C1886" s="18"/>
      <c r="D1886" s="18"/>
      <c r="E1886" s="44"/>
      <c r="F1886" s="18"/>
      <c r="G1886" s="33"/>
      <c r="H1886" s="45"/>
      <c r="I1886" s="33"/>
      <c r="J1886" s="33"/>
      <c r="K1886" s="33"/>
      <c r="L1886" s="33"/>
      <c r="M1886" s="33"/>
      <c r="N1886" s="33"/>
      <c r="O1886" s="18"/>
      <c r="P1886" s="33"/>
      <c r="Q1886" s="33"/>
      <c r="R1886" s="33"/>
      <c r="S1886" s="33"/>
      <c r="T1886" s="33"/>
      <c r="U1886" s="33"/>
      <c r="V1886" s="33"/>
      <c r="W1886" s="33"/>
    </row>
    <row r="1887">
      <c r="A1887" s="17"/>
      <c r="B1887" s="18"/>
      <c r="C1887" s="18"/>
      <c r="D1887" s="18"/>
      <c r="E1887" s="44"/>
      <c r="F1887" s="18"/>
      <c r="G1887" s="33"/>
      <c r="H1887" s="45"/>
      <c r="I1887" s="33"/>
      <c r="J1887" s="33"/>
      <c r="K1887" s="33"/>
      <c r="L1887" s="33"/>
      <c r="M1887" s="33"/>
      <c r="N1887" s="33"/>
      <c r="O1887" s="18"/>
      <c r="P1887" s="33"/>
      <c r="Q1887" s="33"/>
      <c r="R1887" s="33"/>
      <c r="S1887" s="33"/>
      <c r="T1887" s="33"/>
      <c r="U1887" s="33"/>
      <c r="V1887" s="33"/>
      <c r="W1887" s="33"/>
    </row>
    <row r="1888">
      <c r="A1888" s="17"/>
      <c r="B1888" s="18"/>
      <c r="C1888" s="18"/>
      <c r="D1888" s="18"/>
      <c r="E1888" s="44"/>
      <c r="F1888" s="18"/>
      <c r="G1888" s="33"/>
      <c r="H1888" s="45"/>
      <c r="I1888" s="33"/>
      <c r="J1888" s="33"/>
      <c r="K1888" s="33"/>
      <c r="L1888" s="33"/>
      <c r="M1888" s="33"/>
      <c r="N1888" s="33"/>
      <c r="O1888" s="18"/>
      <c r="P1888" s="33"/>
      <c r="Q1888" s="33"/>
      <c r="R1888" s="33"/>
      <c r="S1888" s="33"/>
      <c r="T1888" s="33"/>
      <c r="U1888" s="33"/>
      <c r="V1888" s="33"/>
      <c r="W1888" s="33"/>
    </row>
    <row r="1889">
      <c r="A1889" s="17"/>
      <c r="B1889" s="18"/>
      <c r="C1889" s="18"/>
      <c r="D1889" s="18"/>
      <c r="E1889" s="44"/>
      <c r="F1889" s="18"/>
      <c r="G1889" s="33"/>
      <c r="H1889" s="45"/>
      <c r="I1889" s="33"/>
      <c r="J1889" s="33"/>
      <c r="K1889" s="33"/>
      <c r="L1889" s="33"/>
      <c r="M1889" s="33"/>
      <c r="N1889" s="33"/>
      <c r="O1889" s="18"/>
      <c r="P1889" s="33"/>
      <c r="Q1889" s="33"/>
      <c r="R1889" s="33"/>
      <c r="S1889" s="33"/>
      <c r="T1889" s="33"/>
      <c r="U1889" s="33"/>
      <c r="V1889" s="33"/>
      <c r="W1889" s="33"/>
    </row>
    <row r="1890">
      <c r="A1890" s="17"/>
      <c r="B1890" s="18"/>
      <c r="C1890" s="18"/>
      <c r="D1890" s="18"/>
      <c r="E1890" s="44"/>
      <c r="F1890" s="18"/>
      <c r="G1890" s="33"/>
      <c r="H1890" s="45"/>
      <c r="I1890" s="33"/>
      <c r="J1890" s="33"/>
      <c r="K1890" s="33"/>
      <c r="L1890" s="33"/>
      <c r="M1890" s="33"/>
      <c r="N1890" s="33"/>
      <c r="O1890" s="18"/>
      <c r="P1890" s="33"/>
      <c r="Q1890" s="33"/>
      <c r="R1890" s="33"/>
      <c r="S1890" s="33"/>
      <c r="T1890" s="33"/>
      <c r="U1890" s="33"/>
      <c r="V1890" s="33"/>
      <c r="W1890" s="33"/>
    </row>
    <row r="1891">
      <c r="A1891" s="17"/>
      <c r="B1891" s="18"/>
      <c r="C1891" s="18"/>
      <c r="D1891" s="18"/>
      <c r="E1891" s="44"/>
      <c r="F1891" s="18"/>
      <c r="G1891" s="33"/>
      <c r="H1891" s="45"/>
      <c r="I1891" s="33"/>
      <c r="J1891" s="33"/>
      <c r="K1891" s="33"/>
      <c r="L1891" s="33"/>
      <c r="M1891" s="33"/>
      <c r="N1891" s="33"/>
      <c r="O1891" s="18"/>
      <c r="P1891" s="33"/>
      <c r="Q1891" s="33"/>
      <c r="R1891" s="33"/>
      <c r="S1891" s="33"/>
      <c r="T1891" s="33"/>
      <c r="U1891" s="33"/>
      <c r="V1891" s="33"/>
      <c r="W1891" s="33"/>
    </row>
    <row r="1892">
      <c r="A1892" s="17"/>
      <c r="B1892" s="18"/>
      <c r="C1892" s="18"/>
      <c r="D1892" s="18"/>
      <c r="E1892" s="44"/>
      <c r="F1892" s="18"/>
      <c r="G1892" s="33"/>
      <c r="H1892" s="45"/>
      <c r="I1892" s="33"/>
      <c r="J1892" s="33"/>
      <c r="K1892" s="33"/>
      <c r="L1892" s="33"/>
      <c r="M1892" s="33"/>
      <c r="N1892" s="33"/>
      <c r="O1892" s="18"/>
      <c r="P1892" s="33"/>
      <c r="Q1892" s="33"/>
      <c r="R1892" s="33"/>
      <c r="S1892" s="33"/>
      <c r="T1892" s="33"/>
      <c r="U1892" s="33"/>
      <c r="V1892" s="33"/>
      <c r="W1892" s="33"/>
    </row>
    <row r="1893">
      <c r="A1893" s="17"/>
      <c r="B1893" s="18"/>
      <c r="C1893" s="18"/>
      <c r="D1893" s="18"/>
      <c r="E1893" s="44"/>
      <c r="F1893" s="18"/>
      <c r="G1893" s="33"/>
      <c r="H1893" s="45"/>
      <c r="I1893" s="33"/>
      <c r="J1893" s="33"/>
      <c r="K1893" s="33"/>
      <c r="L1893" s="33"/>
      <c r="M1893" s="33"/>
      <c r="N1893" s="33"/>
      <c r="O1893" s="18"/>
      <c r="P1893" s="33"/>
      <c r="Q1893" s="33"/>
      <c r="R1893" s="33"/>
      <c r="S1893" s="33"/>
      <c r="T1893" s="33"/>
      <c r="U1893" s="33"/>
      <c r="V1893" s="33"/>
      <c r="W1893" s="33"/>
    </row>
    <row r="1894">
      <c r="A1894" s="17"/>
      <c r="B1894" s="18"/>
      <c r="C1894" s="18"/>
      <c r="D1894" s="18"/>
      <c r="E1894" s="44"/>
      <c r="F1894" s="18"/>
      <c r="G1894" s="33"/>
      <c r="H1894" s="45"/>
      <c r="I1894" s="33"/>
      <c r="J1894" s="33"/>
      <c r="K1894" s="33"/>
      <c r="L1894" s="33"/>
      <c r="M1894" s="33"/>
      <c r="N1894" s="33"/>
      <c r="O1894" s="18"/>
      <c r="P1894" s="33"/>
      <c r="Q1894" s="33"/>
      <c r="R1894" s="33"/>
      <c r="S1894" s="33"/>
      <c r="T1894" s="33"/>
      <c r="U1894" s="33"/>
      <c r="V1894" s="33"/>
      <c r="W1894" s="33"/>
    </row>
    <row r="1895">
      <c r="A1895" s="17"/>
      <c r="B1895" s="18"/>
      <c r="C1895" s="18"/>
      <c r="D1895" s="18"/>
      <c r="E1895" s="44"/>
      <c r="F1895" s="18"/>
      <c r="G1895" s="33"/>
      <c r="H1895" s="45"/>
      <c r="I1895" s="33"/>
      <c r="J1895" s="33"/>
      <c r="K1895" s="33"/>
      <c r="L1895" s="33"/>
      <c r="M1895" s="33"/>
      <c r="N1895" s="33"/>
      <c r="O1895" s="18"/>
      <c r="P1895" s="33"/>
      <c r="Q1895" s="33"/>
      <c r="R1895" s="33"/>
      <c r="S1895" s="33"/>
      <c r="T1895" s="33"/>
      <c r="U1895" s="33"/>
      <c r="V1895" s="33"/>
      <c r="W1895" s="33"/>
    </row>
    <row r="1896">
      <c r="A1896" s="17"/>
      <c r="B1896" s="18"/>
      <c r="C1896" s="18"/>
      <c r="D1896" s="18"/>
      <c r="E1896" s="44"/>
      <c r="F1896" s="18"/>
      <c r="G1896" s="33"/>
      <c r="H1896" s="45"/>
      <c r="I1896" s="33"/>
      <c r="J1896" s="33"/>
      <c r="K1896" s="33"/>
      <c r="L1896" s="33"/>
      <c r="M1896" s="33"/>
      <c r="N1896" s="33"/>
      <c r="O1896" s="18"/>
      <c r="P1896" s="33"/>
      <c r="Q1896" s="33"/>
      <c r="R1896" s="33"/>
      <c r="S1896" s="33"/>
      <c r="T1896" s="33"/>
      <c r="U1896" s="33"/>
      <c r="V1896" s="33"/>
      <c r="W1896" s="33"/>
    </row>
    <row r="1897">
      <c r="A1897" s="17"/>
      <c r="B1897" s="18"/>
      <c r="C1897" s="18"/>
      <c r="D1897" s="18"/>
      <c r="E1897" s="44"/>
      <c r="F1897" s="18"/>
      <c r="G1897" s="33"/>
      <c r="H1897" s="45"/>
      <c r="I1897" s="33"/>
      <c r="J1897" s="33"/>
      <c r="K1897" s="33"/>
      <c r="L1897" s="33"/>
      <c r="M1897" s="33"/>
      <c r="N1897" s="33"/>
      <c r="O1897" s="18"/>
      <c r="P1897" s="33"/>
      <c r="Q1897" s="33"/>
      <c r="R1897" s="33"/>
      <c r="S1897" s="33"/>
      <c r="T1897" s="33"/>
      <c r="U1897" s="33"/>
      <c r="V1897" s="33"/>
      <c r="W1897" s="33"/>
    </row>
    <row r="1898">
      <c r="A1898" s="17"/>
      <c r="B1898" s="18"/>
      <c r="C1898" s="18"/>
      <c r="D1898" s="18"/>
      <c r="E1898" s="44"/>
      <c r="F1898" s="18"/>
      <c r="G1898" s="33"/>
      <c r="H1898" s="45"/>
      <c r="I1898" s="33"/>
      <c r="J1898" s="33"/>
      <c r="K1898" s="33"/>
      <c r="L1898" s="33"/>
      <c r="M1898" s="33"/>
      <c r="N1898" s="33"/>
      <c r="O1898" s="18"/>
      <c r="P1898" s="33"/>
      <c r="Q1898" s="33"/>
      <c r="R1898" s="33"/>
      <c r="S1898" s="33"/>
      <c r="T1898" s="33"/>
      <c r="U1898" s="33"/>
      <c r="V1898" s="33"/>
      <c r="W1898" s="33"/>
    </row>
    <row r="1899">
      <c r="A1899" s="17"/>
      <c r="B1899" s="18"/>
      <c r="C1899" s="18"/>
      <c r="D1899" s="18"/>
      <c r="E1899" s="44"/>
      <c r="F1899" s="18"/>
      <c r="G1899" s="33"/>
      <c r="H1899" s="45"/>
      <c r="I1899" s="33"/>
      <c r="J1899" s="33"/>
      <c r="K1899" s="33"/>
      <c r="L1899" s="33"/>
      <c r="M1899" s="33"/>
      <c r="N1899" s="33"/>
      <c r="O1899" s="18"/>
      <c r="P1899" s="33"/>
      <c r="Q1899" s="33"/>
      <c r="R1899" s="33"/>
      <c r="S1899" s="33"/>
      <c r="T1899" s="33"/>
      <c r="U1899" s="33"/>
      <c r="V1899" s="33"/>
      <c r="W1899" s="33"/>
    </row>
    <row r="1900">
      <c r="A1900" s="17"/>
      <c r="B1900" s="18"/>
      <c r="C1900" s="18"/>
      <c r="D1900" s="18"/>
      <c r="E1900" s="44"/>
      <c r="F1900" s="18"/>
      <c r="G1900" s="33"/>
      <c r="H1900" s="45"/>
      <c r="I1900" s="33"/>
      <c r="J1900" s="33"/>
      <c r="K1900" s="33"/>
      <c r="L1900" s="33"/>
      <c r="M1900" s="33"/>
      <c r="N1900" s="33"/>
      <c r="O1900" s="18"/>
      <c r="P1900" s="33"/>
      <c r="Q1900" s="33"/>
      <c r="R1900" s="33"/>
      <c r="S1900" s="33"/>
      <c r="T1900" s="33"/>
      <c r="U1900" s="33"/>
      <c r="V1900" s="33"/>
      <c r="W1900" s="33"/>
    </row>
    <row r="1901">
      <c r="A1901" s="17"/>
      <c r="B1901" s="18"/>
      <c r="C1901" s="18"/>
      <c r="D1901" s="18"/>
      <c r="E1901" s="44"/>
      <c r="F1901" s="18"/>
      <c r="G1901" s="33"/>
      <c r="H1901" s="45"/>
      <c r="I1901" s="33"/>
      <c r="J1901" s="33"/>
      <c r="K1901" s="33"/>
      <c r="L1901" s="33"/>
      <c r="M1901" s="33"/>
      <c r="N1901" s="33"/>
      <c r="O1901" s="18"/>
      <c r="P1901" s="33"/>
      <c r="Q1901" s="33"/>
      <c r="R1901" s="33"/>
      <c r="S1901" s="33"/>
      <c r="T1901" s="33"/>
      <c r="U1901" s="33"/>
      <c r="V1901" s="33"/>
      <c r="W1901" s="33"/>
    </row>
    <row r="1902">
      <c r="A1902" s="17"/>
      <c r="B1902" s="18"/>
      <c r="C1902" s="18"/>
      <c r="D1902" s="18"/>
      <c r="E1902" s="44"/>
      <c r="F1902" s="18"/>
      <c r="G1902" s="33"/>
      <c r="H1902" s="45"/>
      <c r="I1902" s="33"/>
      <c r="J1902" s="33"/>
      <c r="K1902" s="33"/>
      <c r="L1902" s="33"/>
      <c r="M1902" s="33"/>
      <c r="N1902" s="33"/>
      <c r="O1902" s="18"/>
      <c r="P1902" s="33"/>
      <c r="Q1902" s="33"/>
      <c r="R1902" s="33"/>
      <c r="S1902" s="33"/>
      <c r="T1902" s="33"/>
      <c r="U1902" s="33"/>
      <c r="V1902" s="33"/>
      <c r="W1902" s="33"/>
    </row>
    <row r="1903">
      <c r="A1903" s="17"/>
      <c r="B1903" s="18"/>
      <c r="C1903" s="18"/>
      <c r="D1903" s="18"/>
      <c r="E1903" s="44"/>
      <c r="F1903" s="18"/>
      <c r="G1903" s="33"/>
      <c r="H1903" s="45"/>
      <c r="I1903" s="33"/>
      <c r="J1903" s="33"/>
      <c r="K1903" s="33"/>
      <c r="L1903" s="33"/>
      <c r="M1903" s="33"/>
      <c r="N1903" s="33"/>
      <c r="O1903" s="18"/>
      <c r="P1903" s="33"/>
      <c r="Q1903" s="33"/>
      <c r="R1903" s="33"/>
      <c r="S1903" s="33"/>
      <c r="T1903" s="33"/>
      <c r="U1903" s="33"/>
      <c r="V1903" s="33"/>
      <c r="W1903" s="33"/>
    </row>
    <row r="1904">
      <c r="A1904" s="17"/>
      <c r="B1904" s="18"/>
      <c r="C1904" s="18"/>
      <c r="D1904" s="18"/>
      <c r="E1904" s="44"/>
      <c r="F1904" s="18"/>
      <c r="G1904" s="33"/>
      <c r="H1904" s="45"/>
      <c r="I1904" s="33"/>
      <c r="J1904" s="33"/>
      <c r="K1904" s="33"/>
      <c r="L1904" s="33"/>
      <c r="M1904" s="33"/>
      <c r="N1904" s="33"/>
      <c r="O1904" s="18"/>
      <c r="P1904" s="33"/>
      <c r="Q1904" s="33"/>
      <c r="R1904" s="33"/>
      <c r="S1904" s="33"/>
      <c r="T1904" s="33"/>
      <c r="U1904" s="33"/>
      <c r="V1904" s="33"/>
      <c r="W1904" s="33"/>
    </row>
    <row r="1905">
      <c r="A1905" s="17"/>
      <c r="B1905" s="18"/>
      <c r="C1905" s="18"/>
      <c r="D1905" s="18"/>
      <c r="E1905" s="44"/>
      <c r="F1905" s="18"/>
      <c r="G1905" s="33"/>
      <c r="H1905" s="45"/>
      <c r="I1905" s="33"/>
      <c r="J1905" s="33"/>
      <c r="K1905" s="33"/>
      <c r="L1905" s="33"/>
      <c r="M1905" s="33"/>
      <c r="N1905" s="33"/>
      <c r="O1905" s="18"/>
      <c r="P1905" s="33"/>
      <c r="Q1905" s="33"/>
      <c r="R1905" s="33"/>
      <c r="S1905" s="33"/>
      <c r="T1905" s="33"/>
      <c r="U1905" s="33"/>
      <c r="V1905" s="33"/>
      <c r="W1905" s="33"/>
    </row>
    <row r="1906">
      <c r="A1906" s="17"/>
      <c r="B1906" s="18"/>
      <c r="C1906" s="18"/>
      <c r="D1906" s="18"/>
      <c r="E1906" s="44"/>
      <c r="F1906" s="18"/>
      <c r="G1906" s="33"/>
      <c r="H1906" s="45"/>
      <c r="I1906" s="33"/>
      <c r="J1906" s="33"/>
      <c r="K1906" s="33"/>
      <c r="L1906" s="33"/>
      <c r="M1906" s="33"/>
      <c r="N1906" s="33"/>
      <c r="O1906" s="18"/>
      <c r="P1906" s="33"/>
      <c r="Q1906" s="33"/>
      <c r="R1906" s="33"/>
      <c r="S1906" s="33"/>
      <c r="T1906" s="33"/>
      <c r="U1906" s="33"/>
      <c r="V1906" s="33"/>
      <c r="W1906" s="33"/>
    </row>
    <row r="1907">
      <c r="A1907" s="17"/>
      <c r="B1907" s="18"/>
      <c r="C1907" s="18"/>
      <c r="D1907" s="18"/>
      <c r="E1907" s="44"/>
      <c r="F1907" s="18"/>
      <c r="G1907" s="33"/>
      <c r="H1907" s="45"/>
      <c r="I1907" s="33"/>
      <c r="J1907" s="33"/>
      <c r="K1907" s="33"/>
      <c r="L1907" s="33"/>
      <c r="M1907" s="33"/>
      <c r="N1907" s="33"/>
      <c r="O1907" s="18"/>
      <c r="P1907" s="33"/>
      <c r="Q1907" s="33"/>
      <c r="R1907" s="33"/>
      <c r="S1907" s="33"/>
      <c r="T1907" s="33"/>
      <c r="U1907" s="33"/>
      <c r="V1907" s="33"/>
      <c r="W1907" s="33"/>
    </row>
    <row r="1908">
      <c r="A1908" s="17"/>
      <c r="B1908" s="18"/>
      <c r="C1908" s="18"/>
      <c r="D1908" s="18"/>
      <c r="E1908" s="44"/>
      <c r="F1908" s="18"/>
      <c r="G1908" s="33"/>
      <c r="H1908" s="45"/>
      <c r="I1908" s="33"/>
      <c r="J1908" s="33"/>
      <c r="K1908" s="33"/>
      <c r="L1908" s="33"/>
      <c r="M1908" s="33"/>
      <c r="N1908" s="33"/>
      <c r="O1908" s="18"/>
      <c r="P1908" s="33"/>
      <c r="Q1908" s="33"/>
      <c r="R1908" s="33"/>
      <c r="S1908" s="33"/>
      <c r="T1908" s="33"/>
      <c r="U1908" s="33"/>
      <c r="V1908" s="33"/>
      <c r="W1908" s="33"/>
    </row>
    <row r="1909">
      <c r="A1909" s="17"/>
      <c r="B1909" s="18"/>
      <c r="C1909" s="18"/>
      <c r="D1909" s="18"/>
      <c r="E1909" s="44"/>
      <c r="F1909" s="18"/>
      <c r="G1909" s="33"/>
      <c r="H1909" s="45"/>
      <c r="I1909" s="33"/>
      <c r="J1909" s="33"/>
      <c r="K1909" s="33"/>
      <c r="L1909" s="33"/>
      <c r="M1909" s="33"/>
      <c r="N1909" s="33"/>
      <c r="O1909" s="18"/>
      <c r="P1909" s="33"/>
      <c r="Q1909" s="33"/>
      <c r="R1909" s="33"/>
      <c r="S1909" s="33"/>
      <c r="T1909" s="33"/>
      <c r="U1909" s="33"/>
      <c r="V1909" s="33"/>
      <c r="W1909" s="33"/>
    </row>
    <row r="1910">
      <c r="A1910" s="17"/>
      <c r="B1910" s="18"/>
      <c r="C1910" s="18"/>
      <c r="D1910" s="18"/>
      <c r="E1910" s="44"/>
      <c r="F1910" s="18"/>
      <c r="G1910" s="33"/>
      <c r="H1910" s="45"/>
      <c r="I1910" s="33"/>
      <c r="J1910" s="33"/>
      <c r="K1910" s="33"/>
      <c r="L1910" s="33"/>
      <c r="M1910" s="33"/>
      <c r="N1910" s="33"/>
      <c r="O1910" s="18"/>
      <c r="P1910" s="33"/>
      <c r="Q1910" s="33"/>
      <c r="R1910" s="33"/>
      <c r="S1910" s="33"/>
      <c r="T1910" s="33"/>
      <c r="U1910" s="33"/>
      <c r="V1910" s="33"/>
      <c r="W1910" s="33"/>
    </row>
    <row r="1911">
      <c r="A1911" s="17"/>
      <c r="B1911" s="18"/>
      <c r="C1911" s="18"/>
      <c r="D1911" s="18"/>
      <c r="E1911" s="44"/>
      <c r="F1911" s="18"/>
      <c r="G1911" s="33"/>
      <c r="H1911" s="45"/>
      <c r="I1911" s="33"/>
      <c r="J1911" s="33"/>
      <c r="K1911" s="33"/>
      <c r="L1911" s="33"/>
      <c r="M1911" s="33"/>
      <c r="N1911" s="33"/>
      <c r="O1911" s="18"/>
      <c r="P1911" s="33"/>
      <c r="Q1911" s="33"/>
      <c r="R1911" s="33"/>
      <c r="S1911" s="33"/>
      <c r="T1911" s="33"/>
      <c r="U1911" s="33"/>
      <c r="V1911" s="33"/>
      <c r="W1911" s="33"/>
    </row>
    <row r="1912">
      <c r="A1912" s="17"/>
      <c r="B1912" s="18"/>
      <c r="C1912" s="18"/>
      <c r="D1912" s="18"/>
      <c r="E1912" s="44"/>
      <c r="F1912" s="18"/>
      <c r="G1912" s="33"/>
      <c r="H1912" s="45"/>
      <c r="I1912" s="33"/>
      <c r="J1912" s="33"/>
      <c r="K1912" s="33"/>
      <c r="L1912" s="33"/>
      <c r="M1912" s="33"/>
      <c r="N1912" s="33"/>
      <c r="O1912" s="18"/>
      <c r="P1912" s="33"/>
      <c r="Q1912" s="33"/>
      <c r="R1912" s="33"/>
      <c r="S1912" s="33"/>
      <c r="T1912" s="33"/>
      <c r="U1912" s="33"/>
      <c r="V1912" s="33"/>
      <c r="W1912" s="33"/>
    </row>
    <row r="1913">
      <c r="A1913" s="17"/>
      <c r="B1913" s="18"/>
      <c r="C1913" s="18"/>
      <c r="D1913" s="18"/>
      <c r="E1913" s="44"/>
      <c r="F1913" s="18"/>
      <c r="G1913" s="33"/>
      <c r="H1913" s="45"/>
      <c r="I1913" s="33"/>
      <c r="J1913" s="33"/>
      <c r="K1913" s="33"/>
      <c r="L1913" s="33"/>
      <c r="M1913" s="33"/>
      <c r="N1913" s="33"/>
      <c r="O1913" s="18"/>
      <c r="P1913" s="33"/>
      <c r="Q1913" s="33"/>
      <c r="R1913" s="33"/>
      <c r="S1913" s="33"/>
      <c r="T1913" s="33"/>
      <c r="U1913" s="33"/>
      <c r="V1913" s="33"/>
      <c r="W1913" s="33"/>
    </row>
    <row r="1914">
      <c r="A1914" s="17"/>
      <c r="B1914" s="18"/>
      <c r="C1914" s="18"/>
      <c r="D1914" s="18"/>
      <c r="E1914" s="44"/>
      <c r="F1914" s="18"/>
      <c r="G1914" s="33"/>
      <c r="H1914" s="45"/>
      <c r="I1914" s="33"/>
      <c r="J1914" s="33"/>
      <c r="K1914" s="33"/>
      <c r="L1914" s="33"/>
      <c r="M1914" s="33"/>
      <c r="N1914" s="33"/>
      <c r="O1914" s="18"/>
      <c r="P1914" s="33"/>
      <c r="Q1914" s="33"/>
      <c r="R1914" s="33"/>
      <c r="S1914" s="33"/>
      <c r="T1914" s="33"/>
      <c r="U1914" s="33"/>
      <c r="V1914" s="33"/>
      <c r="W1914" s="33"/>
    </row>
    <row r="1915">
      <c r="A1915" s="17"/>
      <c r="B1915" s="18"/>
      <c r="C1915" s="18"/>
      <c r="D1915" s="18"/>
      <c r="E1915" s="44"/>
      <c r="F1915" s="18"/>
      <c r="G1915" s="33"/>
      <c r="H1915" s="45"/>
      <c r="I1915" s="33"/>
      <c r="J1915" s="33"/>
      <c r="K1915" s="33"/>
      <c r="L1915" s="33"/>
      <c r="M1915" s="33"/>
      <c r="N1915" s="33"/>
      <c r="O1915" s="18"/>
      <c r="P1915" s="33"/>
      <c r="Q1915" s="33"/>
      <c r="R1915" s="33"/>
      <c r="S1915" s="33"/>
      <c r="T1915" s="33"/>
      <c r="U1915" s="33"/>
      <c r="V1915" s="33"/>
      <c r="W1915" s="33"/>
    </row>
    <row r="1916">
      <c r="A1916" s="17"/>
      <c r="B1916" s="18"/>
      <c r="C1916" s="18"/>
      <c r="D1916" s="18"/>
      <c r="E1916" s="44"/>
      <c r="F1916" s="18"/>
      <c r="G1916" s="33"/>
      <c r="H1916" s="45"/>
      <c r="I1916" s="33"/>
      <c r="J1916" s="33"/>
      <c r="K1916" s="33"/>
      <c r="L1916" s="33"/>
      <c r="M1916" s="33"/>
      <c r="N1916" s="33"/>
      <c r="O1916" s="18"/>
      <c r="P1916" s="33"/>
      <c r="Q1916" s="33"/>
      <c r="R1916" s="33"/>
      <c r="S1916" s="33"/>
      <c r="T1916" s="33"/>
      <c r="U1916" s="33"/>
      <c r="V1916" s="33"/>
      <c r="W1916" s="33"/>
    </row>
    <row r="1917">
      <c r="A1917" s="17"/>
      <c r="B1917" s="18"/>
      <c r="C1917" s="18"/>
      <c r="D1917" s="18"/>
      <c r="E1917" s="44"/>
      <c r="F1917" s="18"/>
      <c r="G1917" s="33"/>
      <c r="H1917" s="45"/>
      <c r="I1917" s="33"/>
      <c r="J1917" s="33"/>
      <c r="K1917" s="33"/>
      <c r="L1917" s="33"/>
      <c r="M1917" s="33"/>
      <c r="N1917" s="33"/>
      <c r="O1917" s="18"/>
      <c r="P1917" s="33"/>
      <c r="Q1917" s="33"/>
      <c r="R1917" s="33"/>
      <c r="S1917" s="33"/>
      <c r="T1917" s="33"/>
      <c r="U1917" s="33"/>
      <c r="V1917" s="33"/>
      <c r="W1917" s="33"/>
    </row>
    <row r="1918">
      <c r="A1918" s="17"/>
      <c r="B1918" s="18"/>
      <c r="C1918" s="18"/>
      <c r="D1918" s="18"/>
      <c r="E1918" s="44"/>
      <c r="F1918" s="18"/>
      <c r="G1918" s="33"/>
      <c r="H1918" s="45"/>
      <c r="I1918" s="33"/>
      <c r="J1918" s="33"/>
      <c r="K1918" s="33"/>
      <c r="L1918" s="33"/>
      <c r="M1918" s="33"/>
      <c r="N1918" s="33"/>
      <c r="O1918" s="18"/>
      <c r="P1918" s="33"/>
      <c r="Q1918" s="33"/>
      <c r="R1918" s="33"/>
      <c r="S1918" s="33"/>
      <c r="T1918" s="33"/>
      <c r="U1918" s="33"/>
      <c r="V1918" s="33"/>
      <c r="W1918" s="33"/>
    </row>
    <row r="1919">
      <c r="A1919" s="17"/>
      <c r="B1919" s="18"/>
      <c r="C1919" s="18"/>
      <c r="D1919" s="18"/>
      <c r="E1919" s="44"/>
      <c r="F1919" s="18"/>
      <c r="G1919" s="33"/>
      <c r="H1919" s="45"/>
      <c r="I1919" s="33"/>
      <c r="J1919" s="33"/>
      <c r="K1919" s="33"/>
      <c r="L1919" s="33"/>
      <c r="M1919" s="33"/>
      <c r="N1919" s="33"/>
      <c r="O1919" s="18"/>
      <c r="P1919" s="33"/>
      <c r="Q1919" s="33"/>
      <c r="R1919" s="33"/>
      <c r="S1919" s="33"/>
      <c r="T1919" s="33"/>
      <c r="U1919" s="33"/>
      <c r="V1919" s="33"/>
      <c r="W1919" s="33"/>
    </row>
    <row r="1920">
      <c r="A1920" s="17"/>
      <c r="B1920" s="18"/>
      <c r="C1920" s="18"/>
      <c r="D1920" s="18"/>
      <c r="E1920" s="44"/>
      <c r="F1920" s="18"/>
      <c r="G1920" s="33"/>
      <c r="H1920" s="45"/>
      <c r="I1920" s="33"/>
      <c r="J1920" s="33"/>
      <c r="K1920" s="33"/>
      <c r="L1920" s="33"/>
      <c r="M1920" s="33"/>
      <c r="N1920" s="33"/>
      <c r="O1920" s="18"/>
      <c r="P1920" s="33"/>
      <c r="Q1920" s="33"/>
      <c r="R1920" s="33"/>
      <c r="S1920" s="33"/>
      <c r="T1920" s="33"/>
      <c r="U1920" s="33"/>
      <c r="V1920" s="33"/>
      <c r="W1920" s="33"/>
    </row>
    <row r="1921">
      <c r="A1921" s="17"/>
      <c r="B1921" s="18"/>
      <c r="C1921" s="18"/>
      <c r="D1921" s="18"/>
      <c r="E1921" s="44"/>
      <c r="F1921" s="18"/>
      <c r="G1921" s="33"/>
      <c r="H1921" s="45"/>
      <c r="I1921" s="33"/>
      <c r="J1921" s="33"/>
      <c r="K1921" s="33"/>
      <c r="L1921" s="33"/>
      <c r="M1921" s="33"/>
      <c r="N1921" s="33"/>
      <c r="O1921" s="18"/>
      <c r="P1921" s="33"/>
      <c r="Q1921" s="33"/>
      <c r="R1921" s="33"/>
      <c r="S1921" s="33"/>
      <c r="T1921" s="33"/>
      <c r="U1921" s="33"/>
      <c r="V1921" s="33"/>
      <c r="W1921" s="33"/>
    </row>
    <row r="1922">
      <c r="A1922" s="17"/>
      <c r="B1922" s="18"/>
      <c r="C1922" s="18"/>
      <c r="D1922" s="18"/>
      <c r="E1922" s="44"/>
      <c r="F1922" s="18"/>
      <c r="G1922" s="33"/>
      <c r="H1922" s="45"/>
      <c r="I1922" s="33"/>
      <c r="J1922" s="33"/>
      <c r="K1922" s="33"/>
      <c r="L1922" s="33"/>
      <c r="M1922" s="33"/>
      <c r="N1922" s="33"/>
      <c r="O1922" s="18"/>
      <c r="P1922" s="33"/>
      <c r="Q1922" s="33"/>
      <c r="R1922" s="33"/>
      <c r="S1922" s="33"/>
      <c r="T1922" s="33"/>
      <c r="U1922" s="33"/>
      <c r="V1922" s="33"/>
      <c r="W1922" s="33"/>
    </row>
    <row r="1923">
      <c r="A1923" s="17"/>
      <c r="B1923" s="18"/>
      <c r="C1923" s="18"/>
      <c r="D1923" s="18"/>
      <c r="E1923" s="44"/>
      <c r="F1923" s="18"/>
      <c r="G1923" s="33"/>
      <c r="H1923" s="45"/>
      <c r="I1923" s="33"/>
      <c r="J1923" s="33"/>
      <c r="K1923" s="33"/>
      <c r="L1923" s="33"/>
      <c r="M1923" s="33"/>
      <c r="N1923" s="33"/>
      <c r="O1923" s="18"/>
      <c r="P1923" s="33"/>
      <c r="Q1923" s="33"/>
      <c r="R1923" s="33"/>
      <c r="S1923" s="33"/>
      <c r="T1923" s="33"/>
      <c r="U1923" s="33"/>
      <c r="V1923" s="33"/>
      <c r="W1923" s="33"/>
    </row>
    <row r="1924">
      <c r="A1924" s="17"/>
      <c r="B1924" s="18"/>
      <c r="C1924" s="18"/>
      <c r="D1924" s="18"/>
      <c r="E1924" s="44"/>
      <c r="F1924" s="18"/>
      <c r="G1924" s="33"/>
      <c r="H1924" s="45"/>
      <c r="I1924" s="33"/>
      <c r="J1924" s="33"/>
      <c r="K1924" s="33"/>
      <c r="L1924" s="33"/>
      <c r="M1924" s="33"/>
      <c r="N1924" s="33"/>
      <c r="O1924" s="18"/>
      <c r="P1924" s="33"/>
      <c r="Q1924" s="33"/>
      <c r="R1924" s="33"/>
      <c r="S1924" s="33"/>
      <c r="T1924" s="33"/>
      <c r="U1924" s="33"/>
      <c r="V1924" s="33"/>
      <c r="W1924" s="33"/>
    </row>
    <row r="1925">
      <c r="A1925" s="17"/>
      <c r="B1925" s="18"/>
      <c r="C1925" s="18"/>
      <c r="D1925" s="18"/>
      <c r="E1925" s="44"/>
      <c r="F1925" s="18"/>
      <c r="G1925" s="33"/>
      <c r="H1925" s="45"/>
      <c r="I1925" s="33"/>
      <c r="J1925" s="33"/>
      <c r="K1925" s="33"/>
      <c r="L1925" s="33"/>
      <c r="M1925" s="33"/>
      <c r="N1925" s="33"/>
      <c r="O1925" s="18"/>
      <c r="P1925" s="33"/>
      <c r="Q1925" s="33"/>
      <c r="R1925" s="33"/>
      <c r="S1925" s="33"/>
      <c r="T1925" s="33"/>
      <c r="U1925" s="33"/>
      <c r="V1925" s="33"/>
      <c r="W1925" s="33"/>
    </row>
    <row r="1926">
      <c r="A1926" s="17"/>
      <c r="B1926" s="18"/>
      <c r="C1926" s="18"/>
      <c r="D1926" s="18"/>
      <c r="E1926" s="44"/>
      <c r="F1926" s="18"/>
      <c r="G1926" s="33"/>
      <c r="H1926" s="45"/>
      <c r="I1926" s="33"/>
      <c r="J1926" s="33"/>
      <c r="K1926" s="33"/>
      <c r="L1926" s="33"/>
      <c r="M1926" s="33"/>
      <c r="N1926" s="33"/>
      <c r="O1926" s="18"/>
      <c r="P1926" s="33"/>
      <c r="Q1926" s="33"/>
      <c r="R1926" s="33"/>
      <c r="S1926" s="33"/>
      <c r="T1926" s="33"/>
      <c r="U1926" s="33"/>
      <c r="V1926" s="33"/>
      <c r="W1926" s="33"/>
    </row>
    <row r="1927">
      <c r="A1927" s="17"/>
      <c r="B1927" s="18"/>
      <c r="C1927" s="18"/>
      <c r="D1927" s="18"/>
      <c r="E1927" s="44"/>
      <c r="F1927" s="18"/>
      <c r="G1927" s="33"/>
      <c r="H1927" s="45"/>
      <c r="I1927" s="33"/>
      <c r="J1927" s="33"/>
      <c r="K1927" s="33"/>
      <c r="L1927" s="33"/>
      <c r="M1927" s="33"/>
      <c r="N1927" s="33"/>
      <c r="O1927" s="18"/>
      <c r="P1927" s="33"/>
      <c r="Q1927" s="33"/>
      <c r="R1927" s="33"/>
      <c r="S1927" s="33"/>
      <c r="T1927" s="33"/>
      <c r="U1927" s="33"/>
      <c r="V1927" s="33"/>
      <c r="W1927" s="33"/>
    </row>
    <row r="1928">
      <c r="A1928" s="17"/>
      <c r="B1928" s="18"/>
      <c r="C1928" s="18"/>
      <c r="D1928" s="18"/>
      <c r="E1928" s="44"/>
      <c r="F1928" s="18"/>
      <c r="G1928" s="33"/>
      <c r="H1928" s="45"/>
      <c r="I1928" s="33"/>
      <c r="J1928" s="33"/>
      <c r="K1928" s="33"/>
      <c r="L1928" s="33"/>
      <c r="M1928" s="33"/>
      <c r="N1928" s="33"/>
      <c r="O1928" s="18"/>
      <c r="P1928" s="33"/>
      <c r="Q1928" s="33"/>
      <c r="R1928" s="33"/>
      <c r="S1928" s="33"/>
      <c r="T1928" s="33"/>
      <c r="U1928" s="33"/>
      <c r="V1928" s="33"/>
      <c r="W1928" s="33"/>
    </row>
    <row r="1929">
      <c r="A1929" s="17"/>
      <c r="B1929" s="18"/>
      <c r="C1929" s="18"/>
      <c r="D1929" s="18"/>
      <c r="E1929" s="44"/>
      <c r="F1929" s="18"/>
      <c r="G1929" s="33"/>
      <c r="H1929" s="45"/>
      <c r="I1929" s="33"/>
      <c r="J1929" s="33"/>
      <c r="K1929" s="33"/>
      <c r="L1929" s="33"/>
      <c r="M1929" s="33"/>
      <c r="N1929" s="33"/>
      <c r="O1929" s="18"/>
      <c r="P1929" s="33"/>
      <c r="Q1929" s="33"/>
      <c r="R1929" s="33"/>
      <c r="S1929" s="33"/>
      <c r="T1929" s="33"/>
      <c r="U1929" s="33"/>
      <c r="V1929" s="33"/>
      <c r="W1929" s="33"/>
    </row>
    <row r="1930">
      <c r="A1930" s="17"/>
      <c r="B1930" s="18"/>
      <c r="C1930" s="18"/>
      <c r="D1930" s="18"/>
      <c r="E1930" s="44"/>
      <c r="F1930" s="18"/>
      <c r="G1930" s="33"/>
      <c r="H1930" s="45"/>
      <c r="I1930" s="33"/>
      <c r="J1930" s="33"/>
      <c r="K1930" s="33"/>
      <c r="L1930" s="33"/>
      <c r="M1930" s="33"/>
      <c r="N1930" s="33"/>
      <c r="O1930" s="18"/>
      <c r="P1930" s="33"/>
      <c r="Q1930" s="33"/>
      <c r="R1930" s="33"/>
      <c r="S1930" s="33"/>
      <c r="T1930" s="33"/>
      <c r="U1930" s="33"/>
      <c r="V1930" s="33"/>
      <c r="W1930" s="33"/>
    </row>
    <row r="1931">
      <c r="A1931" s="17"/>
      <c r="B1931" s="18"/>
      <c r="C1931" s="18"/>
      <c r="D1931" s="18"/>
      <c r="E1931" s="44"/>
      <c r="F1931" s="18"/>
      <c r="G1931" s="33"/>
      <c r="H1931" s="45"/>
      <c r="I1931" s="33"/>
      <c r="J1931" s="33"/>
      <c r="K1931" s="33"/>
      <c r="L1931" s="33"/>
      <c r="M1931" s="33"/>
      <c r="N1931" s="33"/>
      <c r="O1931" s="18"/>
      <c r="P1931" s="33"/>
      <c r="Q1931" s="33"/>
      <c r="R1931" s="33"/>
      <c r="S1931" s="33"/>
      <c r="T1931" s="33"/>
      <c r="U1931" s="33"/>
      <c r="V1931" s="33"/>
      <c r="W1931" s="33"/>
    </row>
    <row r="1932">
      <c r="A1932" s="17"/>
      <c r="B1932" s="18"/>
      <c r="C1932" s="18"/>
      <c r="D1932" s="18"/>
      <c r="E1932" s="44"/>
      <c r="F1932" s="18"/>
      <c r="G1932" s="33"/>
      <c r="H1932" s="45"/>
      <c r="I1932" s="33"/>
      <c r="J1932" s="33"/>
      <c r="K1932" s="33"/>
      <c r="L1932" s="33"/>
      <c r="M1932" s="33"/>
      <c r="N1932" s="33"/>
      <c r="O1932" s="18"/>
      <c r="P1932" s="33"/>
      <c r="Q1932" s="33"/>
      <c r="R1932" s="33"/>
      <c r="S1932" s="33"/>
      <c r="T1932" s="33"/>
      <c r="U1932" s="33"/>
      <c r="V1932" s="33"/>
      <c r="W1932" s="33"/>
    </row>
    <row r="1933">
      <c r="A1933" s="17"/>
      <c r="B1933" s="18"/>
      <c r="C1933" s="18"/>
      <c r="D1933" s="18"/>
      <c r="E1933" s="44"/>
      <c r="F1933" s="18"/>
      <c r="G1933" s="33"/>
      <c r="H1933" s="45"/>
      <c r="I1933" s="33"/>
      <c r="J1933" s="33"/>
      <c r="K1933" s="33"/>
      <c r="L1933" s="33"/>
      <c r="M1933" s="33"/>
      <c r="N1933" s="33"/>
      <c r="O1933" s="18"/>
      <c r="P1933" s="33"/>
      <c r="Q1933" s="33"/>
      <c r="R1933" s="33"/>
      <c r="S1933" s="33"/>
      <c r="T1933" s="33"/>
      <c r="U1933" s="33"/>
      <c r="V1933" s="33"/>
      <c r="W1933" s="33"/>
    </row>
    <row r="1934">
      <c r="A1934" s="17"/>
      <c r="B1934" s="18"/>
      <c r="C1934" s="18"/>
      <c r="D1934" s="18"/>
      <c r="E1934" s="44"/>
      <c r="F1934" s="18"/>
      <c r="G1934" s="33"/>
      <c r="H1934" s="45"/>
      <c r="I1934" s="33"/>
      <c r="J1934" s="33"/>
      <c r="K1934" s="33"/>
      <c r="L1934" s="33"/>
      <c r="M1934" s="33"/>
      <c r="N1934" s="33"/>
      <c r="O1934" s="18"/>
      <c r="P1934" s="33"/>
      <c r="Q1934" s="33"/>
      <c r="R1934" s="33"/>
      <c r="S1934" s="33"/>
      <c r="T1934" s="33"/>
      <c r="U1934" s="33"/>
      <c r="V1934" s="33"/>
      <c r="W1934" s="33"/>
    </row>
    <row r="1935">
      <c r="A1935" s="17"/>
      <c r="B1935" s="18"/>
      <c r="C1935" s="18"/>
      <c r="D1935" s="18"/>
      <c r="E1935" s="44"/>
      <c r="F1935" s="18"/>
      <c r="G1935" s="33"/>
      <c r="H1935" s="45"/>
      <c r="I1935" s="33"/>
      <c r="J1935" s="33"/>
      <c r="K1935" s="33"/>
      <c r="L1935" s="33"/>
      <c r="M1935" s="33"/>
      <c r="N1935" s="33"/>
      <c r="O1935" s="18"/>
      <c r="P1935" s="33"/>
      <c r="Q1935" s="33"/>
      <c r="R1935" s="33"/>
      <c r="S1935" s="33"/>
      <c r="T1935" s="33"/>
      <c r="U1935" s="33"/>
      <c r="V1935" s="33"/>
      <c r="W1935" s="33"/>
    </row>
    <row r="1936">
      <c r="A1936" s="17"/>
      <c r="B1936" s="18"/>
      <c r="C1936" s="18"/>
      <c r="D1936" s="18"/>
      <c r="E1936" s="44"/>
      <c r="F1936" s="18"/>
      <c r="G1936" s="33"/>
      <c r="H1936" s="45"/>
      <c r="I1936" s="33"/>
      <c r="J1936" s="33"/>
      <c r="K1936" s="33"/>
      <c r="L1936" s="33"/>
      <c r="M1936" s="33"/>
      <c r="N1936" s="33"/>
      <c r="O1936" s="18"/>
      <c r="P1936" s="33"/>
      <c r="Q1936" s="33"/>
      <c r="R1936" s="33"/>
      <c r="S1936" s="33"/>
      <c r="T1936" s="33"/>
      <c r="U1936" s="33"/>
      <c r="V1936" s="33"/>
      <c r="W1936" s="33"/>
    </row>
    <row r="1937">
      <c r="A1937" s="17"/>
      <c r="B1937" s="18"/>
      <c r="C1937" s="18"/>
      <c r="D1937" s="18"/>
      <c r="E1937" s="44"/>
      <c r="F1937" s="18"/>
      <c r="G1937" s="33"/>
      <c r="H1937" s="45"/>
      <c r="I1937" s="33"/>
      <c r="J1937" s="33"/>
      <c r="K1937" s="33"/>
      <c r="L1937" s="33"/>
      <c r="M1937" s="33"/>
      <c r="N1937" s="33"/>
      <c r="O1937" s="18"/>
      <c r="P1937" s="33"/>
      <c r="Q1937" s="33"/>
      <c r="R1937" s="33"/>
      <c r="S1937" s="33"/>
      <c r="T1937" s="33"/>
      <c r="U1937" s="33"/>
      <c r="V1937" s="33"/>
      <c r="W1937" s="33"/>
    </row>
    <row r="1938">
      <c r="A1938" s="17"/>
      <c r="B1938" s="18"/>
      <c r="C1938" s="18"/>
      <c r="D1938" s="18"/>
      <c r="E1938" s="44"/>
      <c r="F1938" s="18"/>
      <c r="G1938" s="33"/>
      <c r="H1938" s="45"/>
      <c r="I1938" s="33"/>
      <c r="J1938" s="33"/>
      <c r="K1938" s="33"/>
      <c r="L1938" s="33"/>
      <c r="M1938" s="33"/>
      <c r="N1938" s="33"/>
      <c r="O1938" s="18"/>
      <c r="P1938" s="33"/>
      <c r="Q1938" s="33"/>
      <c r="R1938" s="33"/>
      <c r="S1938" s="33"/>
      <c r="T1938" s="33"/>
      <c r="U1938" s="33"/>
      <c r="V1938" s="33"/>
      <c r="W1938" s="33"/>
    </row>
    <row r="1939">
      <c r="A1939" s="17"/>
      <c r="B1939" s="18"/>
      <c r="C1939" s="18"/>
      <c r="D1939" s="18"/>
      <c r="E1939" s="44"/>
      <c r="F1939" s="18"/>
      <c r="G1939" s="33"/>
      <c r="H1939" s="45"/>
      <c r="I1939" s="33"/>
      <c r="J1939" s="33"/>
      <c r="K1939" s="33"/>
      <c r="L1939" s="33"/>
      <c r="M1939" s="33"/>
      <c r="N1939" s="33"/>
      <c r="O1939" s="18"/>
      <c r="P1939" s="33"/>
      <c r="Q1939" s="33"/>
      <c r="R1939" s="33"/>
      <c r="S1939" s="33"/>
      <c r="T1939" s="33"/>
      <c r="U1939" s="33"/>
      <c r="V1939" s="33"/>
      <c r="W1939" s="33"/>
    </row>
    <row r="1940">
      <c r="A1940" s="17"/>
      <c r="B1940" s="18"/>
      <c r="C1940" s="18"/>
      <c r="D1940" s="18"/>
      <c r="E1940" s="44"/>
      <c r="F1940" s="18"/>
      <c r="G1940" s="33"/>
      <c r="H1940" s="45"/>
      <c r="I1940" s="33"/>
      <c r="J1940" s="33"/>
      <c r="K1940" s="33"/>
      <c r="L1940" s="33"/>
      <c r="M1940" s="33"/>
      <c r="N1940" s="33"/>
      <c r="O1940" s="18"/>
      <c r="P1940" s="33"/>
      <c r="Q1940" s="33"/>
      <c r="R1940" s="33"/>
      <c r="S1940" s="33"/>
      <c r="T1940" s="33"/>
      <c r="U1940" s="33"/>
      <c r="V1940" s="33"/>
      <c r="W1940" s="33"/>
    </row>
    <row r="1941">
      <c r="A1941" s="17"/>
      <c r="B1941" s="18"/>
      <c r="C1941" s="18"/>
      <c r="D1941" s="18"/>
      <c r="E1941" s="44"/>
      <c r="F1941" s="18"/>
      <c r="G1941" s="33"/>
      <c r="H1941" s="45"/>
      <c r="I1941" s="33"/>
      <c r="J1941" s="33"/>
      <c r="K1941" s="33"/>
      <c r="L1941" s="33"/>
      <c r="M1941" s="33"/>
      <c r="N1941" s="33"/>
      <c r="O1941" s="18"/>
      <c r="P1941" s="33"/>
      <c r="Q1941" s="33"/>
      <c r="R1941" s="33"/>
      <c r="S1941" s="33"/>
      <c r="T1941" s="33"/>
      <c r="U1941" s="33"/>
      <c r="V1941" s="33"/>
      <c r="W1941" s="33"/>
    </row>
    <row r="1942">
      <c r="A1942" s="17"/>
      <c r="B1942" s="18"/>
      <c r="C1942" s="18"/>
      <c r="D1942" s="18"/>
      <c r="E1942" s="44"/>
      <c r="F1942" s="18"/>
      <c r="G1942" s="33"/>
      <c r="H1942" s="45"/>
      <c r="I1942" s="33"/>
      <c r="J1942" s="33"/>
      <c r="K1942" s="33"/>
      <c r="L1942" s="33"/>
      <c r="M1942" s="33"/>
      <c r="N1942" s="33"/>
      <c r="O1942" s="18"/>
      <c r="P1942" s="33"/>
      <c r="Q1942" s="33"/>
      <c r="R1942" s="33"/>
      <c r="S1942" s="33"/>
      <c r="T1942" s="33"/>
      <c r="U1942" s="33"/>
      <c r="V1942" s="33"/>
      <c r="W1942" s="33"/>
    </row>
    <row r="1943">
      <c r="A1943" s="17"/>
      <c r="B1943" s="18"/>
      <c r="C1943" s="18"/>
      <c r="D1943" s="18"/>
      <c r="E1943" s="44"/>
      <c r="F1943" s="18"/>
      <c r="G1943" s="33"/>
      <c r="H1943" s="45"/>
      <c r="I1943" s="33"/>
      <c r="J1943" s="33"/>
      <c r="K1943" s="33"/>
      <c r="L1943" s="33"/>
      <c r="M1943" s="33"/>
      <c r="N1943" s="33"/>
      <c r="O1943" s="18"/>
      <c r="P1943" s="33"/>
      <c r="Q1943" s="33"/>
      <c r="R1943" s="33"/>
      <c r="S1943" s="33"/>
      <c r="T1943" s="33"/>
      <c r="U1943" s="33"/>
      <c r="V1943" s="33"/>
      <c r="W1943" s="33"/>
    </row>
    <row r="1944">
      <c r="A1944" s="17"/>
      <c r="B1944" s="18"/>
      <c r="C1944" s="18"/>
      <c r="D1944" s="18"/>
      <c r="E1944" s="44"/>
      <c r="F1944" s="18"/>
      <c r="G1944" s="33"/>
      <c r="H1944" s="45"/>
      <c r="I1944" s="33"/>
      <c r="J1944" s="33"/>
      <c r="K1944" s="33"/>
      <c r="L1944" s="33"/>
      <c r="M1944" s="33"/>
      <c r="N1944" s="33"/>
      <c r="O1944" s="18"/>
      <c r="P1944" s="33"/>
      <c r="Q1944" s="33"/>
      <c r="R1944" s="33"/>
      <c r="S1944" s="33"/>
      <c r="T1944" s="33"/>
      <c r="U1944" s="33"/>
      <c r="V1944" s="33"/>
      <c r="W1944" s="33"/>
    </row>
    <row r="1945">
      <c r="A1945" s="17"/>
      <c r="B1945" s="18"/>
      <c r="C1945" s="18"/>
      <c r="D1945" s="18"/>
      <c r="E1945" s="44"/>
      <c r="F1945" s="18"/>
      <c r="G1945" s="33"/>
      <c r="H1945" s="45"/>
      <c r="I1945" s="33"/>
      <c r="J1945" s="33"/>
      <c r="K1945" s="33"/>
      <c r="L1945" s="33"/>
      <c r="M1945" s="33"/>
      <c r="N1945" s="33"/>
      <c r="O1945" s="18"/>
      <c r="P1945" s="33"/>
      <c r="Q1945" s="33"/>
      <c r="R1945" s="33"/>
      <c r="S1945" s="33"/>
      <c r="T1945" s="33"/>
      <c r="U1945" s="33"/>
      <c r="V1945" s="33"/>
      <c r="W1945" s="33"/>
    </row>
    <row r="1946">
      <c r="A1946" s="17"/>
      <c r="B1946" s="18"/>
      <c r="C1946" s="18"/>
      <c r="D1946" s="18"/>
      <c r="E1946" s="44"/>
      <c r="F1946" s="18"/>
      <c r="G1946" s="33"/>
      <c r="H1946" s="45"/>
      <c r="I1946" s="33"/>
      <c r="J1946" s="33"/>
      <c r="K1946" s="33"/>
      <c r="L1946" s="33"/>
      <c r="M1946" s="33"/>
      <c r="N1946" s="33"/>
      <c r="O1946" s="18"/>
      <c r="P1946" s="33"/>
      <c r="Q1946" s="33"/>
      <c r="R1946" s="33"/>
      <c r="S1946" s="33"/>
      <c r="T1946" s="33"/>
      <c r="U1946" s="33"/>
      <c r="V1946" s="33"/>
      <c r="W1946" s="33"/>
    </row>
    <row r="1947">
      <c r="A1947" s="17"/>
      <c r="B1947" s="18"/>
      <c r="C1947" s="18"/>
      <c r="D1947" s="18"/>
      <c r="E1947" s="44"/>
      <c r="F1947" s="18"/>
      <c r="G1947" s="33"/>
      <c r="H1947" s="45"/>
      <c r="I1947" s="33"/>
      <c r="J1947" s="33"/>
      <c r="K1947" s="33"/>
      <c r="L1947" s="33"/>
      <c r="M1947" s="33"/>
      <c r="N1947" s="33"/>
      <c r="O1947" s="18"/>
      <c r="P1947" s="33"/>
      <c r="Q1947" s="33"/>
      <c r="R1947" s="33"/>
      <c r="S1947" s="33"/>
      <c r="T1947" s="33"/>
      <c r="U1947" s="33"/>
      <c r="V1947" s="33"/>
      <c r="W1947" s="33"/>
    </row>
    <row r="1948">
      <c r="A1948" s="17"/>
      <c r="B1948" s="18"/>
      <c r="C1948" s="18"/>
      <c r="D1948" s="18"/>
      <c r="E1948" s="44"/>
      <c r="F1948" s="18"/>
      <c r="G1948" s="33"/>
      <c r="H1948" s="45"/>
      <c r="I1948" s="33"/>
      <c r="J1948" s="33"/>
      <c r="K1948" s="33"/>
      <c r="L1948" s="33"/>
      <c r="M1948" s="33"/>
      <c r="N1948" s="33"/>
      <c r="O1948" s="18"/>
      <c r="P1948" s="33"/>
      <c r="Q1948" s="33"/>
      <c r="R1948" s="33"/>
      <c r="S1948" s="33"/>
      <c r="T1948" s="33"/>
      <c r="U1948" s="33"/>
      <c r="V1948" s="33"/>
      <c r="W1948" s="33"/>
    </row>
    <row r="1949">
      <c r="A1949" s="17"/>
      <c r="B1949" s="18"/>
      <c r="C1949" s="18"/>
      <c r="D1949" s="18"/>
      <c r="E1949" s="44"/>
      <c r="F1949" s="18"/>
      <c r="G1949" s="33"/>
      <c r="H1949" s="45"/>
      <c r="I1949" s="33"/>
      <c r="J1949" s="33"/>
      <c r="K1949" s="33"/>
      <c r="L1949" s="33"/>
      <c r="M1949" s="33"/>
      <c r="N1949" s="33"/>
      <c r="O1949" s="18"/>
      <c r="P1949" s="33"/>
      <c r="Q1949" s="33"/>
      <c r="R1949" s="33"/>
      <c r="S1949" s="33"/>
      <c r="T1949" s="33"/>
      <c r="U1949" s="33"/>
      <c r="V1949" s="33"/>
      <c r="W1949" s="33"/>
    </row>
    <row r="1950">
      <c r="A1950" s="17"/>
      <c r="B1950" s="18"/>
      <c r="C1950" s="18"/>
      <c r="D1950" s="18"/>
      <c r="E1950" s="44"/>
      <c r="F1950" s="18"/>
      <c r="G1950" s="33"/>
      <c r="H1950" s="45"/>
      <c r="I1950" s="33"/>
      <c r="J1950" s="33"/>
      <c r="K1950" s="33"/>
      <c r="L1950" s="33"/>
      <c r="M1950" s="33"/>
      <c r="N1950" s="33"/>
      <c r="O1950" s="18"/>
      <c r="P1950" s="33"/>
      <c r="Q1950" s="33"/>
      <c r="R1950" s="33"/>
      <c r="S1950" s="33"/>
      <c r="T1950" s="33"/>
      <c r="U1950" s="33"/>
      <c r="V1950" s="33"/>
      <c r="W1950" s="33"/>
    </row>
    <row r="1951">
      <c r="A1951" s="17"/>
      <c r="B1951" s="18"/>
      <c r="C1951" s="18"/>
      <c r="D1951" s="18"/>
      <c r="E1951" s="44"/>
      <c r="F1951" s="18"/>
      <c r="G1951" s="33"/>
      <c r="H1951" s="45"/>
      <c r="I1951" s="33"/>
      <c r="J1951" s="33"/>
      <c r="K1951" s="33"/>
      <c r="L1951" s="33"/>
      <c r="M1951" s="33"/>
      <c r="N1951" s="33"/>
      <c r="O1951" s="18"/>
      <c r="P1951" s="33"/>
      <c r="Q1951" s="33"/>
      <c r="R1951" s="33"/>
      <c r="S1951" s="33"/>
      <c r="T1951" s="33"/>
      <c r="U1951" s="33"/>
      <c r="V1951" s="33"/>
      <c r="W1951" s="33"/>
    </row>
    <row r="1952">
      <c r="A1952" s="17"/>
      <c r="B1952" s="18"/>
      <c r="C1952" s="18"/>
      <c r="D1952" s="18"/>
      <c r="E1952" s="44"/>
      <c r="F1952" s="18"/>
      <c r="G1952" s="33"/>
      <c r="H1952" s="45"/>
      <c r="I1952" s="33"/>
      <c r="J1952" s="33"/>
      <c r="K1952" s="33"/>
      <c r="L1952" s="33"/>
      <c r="M1952" s="33"/>
      <c r="N1952" s="33"/>
      <c r="O1952" s="18"/>
      <c r="P1952" s="33"/>
      <c r="Q1952" s="33"/>
      <c r="R1952" s="33"/>
      <c r="S1952" s="33"/>
      <c r="T1952" s="33"/>
      <c r="U1952" s="33"/>
      <c r="V1952" s="33"/>
      <c r="W1952" s="33"/>
    </row>
    <row r="1953">
      <c r="A1953" s="17"/>
      <c r="B1953" s="18"/>
      <c r="C1953" s="18"/>
      <c r="D1953" s="18"/>
      <c r="E1953" s="44"/>
      <c r="F1953" s="18"/>
      <c r="G1953" s="33"/>
      <c r="H1953" s="45"/>
      <c r="I1953" s="33"/>
      <c r="J1953" s="33"/>
      <c r="K1953" s="33"/>
      <c r="L1953" s="33"/>
      <c r="M1953" s="33"/>
      <c r="N1953" s="33"/>
      <c r="O1953" s="18"/>
      <c r="P1953" s="33"/>
      <c r="Q1953" s="33"/>
      <c r="R1953" s="33"/>
      <c r="S1953" s="33"/>
      <c r="T1953" s="33"/>
      <c r="U1953" s="33"/>
      <c r="V1953" s="33"/>
      <c r="W1953" s="33"/>
    </row>
    <row r="1954">
      <c r="A1954" s="17"/>
      <c r="B1954" s="18"/>
      <c r="C1954" s="18"/>
      <c r="D1954" s="18"/>
      <c r="E1954" s="44"/>
      <c r="F1954" s="18"/>
      <c r="G1954" s="33"/>
      <c r="H1954" s="45"/>
      <c r="I1954" s="33"/>
      <c r="J1954" s="33"/>
      <c r="K1954" s="33"/>
      <c r="L1954" s="33"/>
      <c r="M1954" s="33"/>
      <c r="N1954" s="33"/>
      <c r="O1954" s="18"/>
      <c r="P1954" s="33"/>
      <c r="Q1954" s="33"/>
      <c r="R1954" s="33"/>
      <c r="S1954" s="33"/>
      <c r="T1954" s="33"/>
      <c r="U1954" s="33"/>
      <c r="V1954" s="33"/>
      <c r="W1954" s="33"/>
    </row>
    <row r="1955">
      <c r="A1955" s="17"/>
      <c r="B1955" s="18"/>
      <c r="C1955" s="18"/>
      <c r="D1955" s="18"/>
      <c r="E1955" s="44"/>
      <c r="F1955" s="18"/>
      <c r="G1955" s="33"/>
      <c r="H1955" s="45"/>
      <c r="I1955" s="33"/>
      <c r="J1955" s="33"/>
      <c r="K1955" s="33"/>
      <c r="L1955" s="33"/>
      <c r="M1955" s="33"/>
      <c r="N1955" s="33"/>
      <c r="O1955" s="18"/>
      <c r="P1955" s="33"/>
      <c r="Q1955" s="33"/>
      <c r="R1955" s="33"/>
      <c r="S1955" s="33"/>
      <c r="T1955" s="33"/>
      <c r="U1955" s="33"/>
      <c r="V1955" s="33"/>
      <c r="W1955" s="33"/>
    </row>
    <row r="1956">
      <c r="A1956" s="17"/>
      <c r="B1956" s="18"/>
      <c r="C1956" s="18"/>
      <c r="D1956" s="18"/>
      <c r="E1956" s="44"/>
      <c r="F1956" s="18"/>
      <c r="G1956" s="33"/>
      <c r="H1956" s="45"/>
      <c r="I1956" s="33"/>
      <c r="J1956" s="33"/>
      <c r="K1956" s="33"/>
      <c r="L1956" s="33"/>
      <c r="M1956" s="33"/>
      <c r="N1956" s="33"/>
      <c r="O1956" s="18"/>
      <c r="P1956" s="33"/>
      <c r="Q1956" s="33"/>
      <c r="R1956" s="33"/>
      <c r="S1956" s="33"/>
      <c r="T1956" s="33"/>
      <c r="U1956" s="33"/>
      <c r="V1956" s="33"/>
      <c r="W1956" s="33"/>
    </row>
    <row r="1957">
      <c r="A1957" s="17"/>
      <c r="B1957" s="18"/>
      <c r="C1957" s="18"/>
      <c r="D1957" s="18"/>
      <c r="E1957" s="44"/>
      <c r="F1957" s="18"/>
      <c r="G1957" s="33"/>
      <c r="H1957" s="45"/>
      <c r="I1957" s="33"/>
      <c r="J1957" s="33"/>
      <c r="K1957" s="33"/>
      <c r="L1957" s="33"/>
      <c r="M1957" s="33"/>
      <c r="N1957" s="33"/>
      <c r="O1957" s="18"/>
      <c r="P1957" s="33"/>
      <c r="Q1957" s="33"/>
      <c r="R1957" s="33"/>
      <c r="S1957" s="33"/>
      <c r="T1957" s="33"/>
      <c r="U1957" s="33"/>
      <c r="V1957" s="33"/>
      <c r="W1957" s="33"/>
    </row>
    <row r="1958">
      <c r="A1958" s="17"/>
      <c r="B1958" s="18"/>
      <c r="C1958" s="18"/>
      <c r="D1958" s="18"/>
      <c r="E1958" s="44"/>
      <c r="F1958" s="18"/>
      <c r="G1958" s="33"/>
      <c r="H1958" s="45"/>
      <c r="I1958" s="33"/>
      <c r="J1958" s="33"/>
      <c r="K1958" s="33"/>
      <c r="L1958" s="33"/>
      <c r="M1958" s="33"/>
      <c r="N1958" s="33"/>
      <c r="O1958" s="18"/>
      <c r="P1958" s="33"/>
      <c r="Q1958" s="33"/>
      <c r="R1958" s="33"/>
      <c r="S1958" s="33"/>
      <c r="T1958" s="33"/>
      <c r="U1958" s="33"/>
      <c r="V1958" s="33"/>
      <c r="W1958" s="33"/>
    </row>
    <row r="1959">
      <c r="A1959" s="17"/>
      <c r="B1959" s="18"/>
      <c r="C1959" s="18"/>
      <c r="D1959" s="18"/>
      <c r="E1959" s="44"/>
      <c r="F1959" s="18"/>
      <c r="G1959" s="33"/>
      <c r="H1959" s="45"/>
      <c r="I1959" s="33"/>
      <c r="J1959" s="33"/>
      <c r="K1959" s="33"/>
      <c r="L1959" s="33"/>
      <c r="M1959" s="33"/>
      <c r="N1959" s="33"/>
      <c r="O1959" s="18"/>
      <c r="P1959" s="33"/>
      <c r="Q1959" s="33"/>
      <c r="R1959" s="33"/>
      <c r="S1959" s="33"/>
      <c r="T1959" s="33"/>
      <c r="U1959" s="33"/>
      <c r="V1959" s="33"/>
      <c r="W1959" s="33"/>
    </row>
    <row r="1960">
      <c r="A1960" s="17"/>
      <c r="B1960" s="18"/>
      <c r="C1960" s="18"/>
      <c r="D1960" s="18"/>
      <c r="E1960" s="44"/>
      <c r="F1960" s="18"/>
      <c r="G1960" s="33"/>
      <c r="H1960" s="45"/>
      <c r="I1960" s="33"/>
      <c r="J1960" s="33"/>
      <c r="K1960" s="33"/>
      <c r="L1960" s="33"/>
      <c r="M1960" s="33"/>
      <c r="N1960" s="33"/>
      <c r="O1960" s="18"/>
      <c r="P1960" s="33"/>
      <c r="Q1960" s="33"/>
      <c r="R1960" s="33"/>
      <c r="S1960" s="33"/>
      <c r="T1960" s="33"/>
      <c r="U1960" s="33"/>
      <c r="V1960" s="33"/>
      <c r="W1960" s="33"/>
    </row>
    <row r="1961">
      <c r="A1961" s="17"/>
      <c r="B1961" s="18"/>
      <c r="C1961" s="18"/>
      <c r="D1961" s="18"/>
      <c r="E1961" s="44"/>
      <c r="F1961" s="18"/>
      <c r="G1961" s="33"/>
      <c r="H1961" s="45"/>
      <c r="I1961" s="33"/>
      <c r="J1961" s="33"/>
      <c r="K1961" s="33"/>
      <c r="L1961" s="33"/>
      <c r="M1961" s="33"/>
      <c r="N1961" s="33"/>
      <c r="O1961" s="18"/>
      <c r="P1961" s="33"/>
      <c r="Q1961" s="33"/>
      <c r="R1961" s="33"/>
      <c r="S1961" s="33"/>
      <c r="T1961" s="33"/>
      <c r="U1961" s="33"/>
      <c r="V1961" s="33"/>
      <c r="W1961" s="33"/>
    </row>
    <row r="1962">
      <c r="A1962" s="17"/>
      <c r="B1962" s="18"/>
      <c r="C1962" s="18"/>
      <c r="D1962" s="18"/>
      <c r="E1962" s="44"/>
      <c r="F1962" s="18"/>
      <c r="G1962" s="33"/>
      <c r="H1962" s="45"/>
      <c r="I1962" s="33"/>
      <c r="J1962" s="33"/>
      <c r="K1962" s="33"/>
      <c r="L1962" s="33"/>
      <c r="M1962" s="33"/>
      <c r="N1962" s="33"/>
      <c r="O1962" s="18"/>
      <c r="P1962" s="33"/>
      <c r="Q1962" s="33"/>
      <c r="R1962" s="33"/>
      <c r="S1962" s="33"/>
      <c r="T1962" s="33"/>
      <c r="U1962" s="33"/>
      <c r="V1962" s="33"/>
      <c r="W1962" s="33"/>
    </row>
    <row r="1963">
      <c r="A1963" s="17"/>
      <c r="B1963" s="18"/>
      <c r="C1963" s="18"/>
      <c r="D1963" s="18"/>
      <c r="E1963" s="44"/>
      <c r="F1963" s="18"/>
      <c r="G1963" s="33"/>
      <c r="H1963" s="45"/>
      <c r="I1963" s="33"/>
      <c r="J1963" s="33"/>
      <c r="K1963" s="33"/>
      <c r="L1963" s="33"/>
      <c r="M1963" s="33"/>
      <c r="N1963" s="33"/>
      <c r="O1963" s="18"/>
      <c r="P1963" s="33"/>
      <c r="Q1963" s="33"/>
      <c r="R1963" s="33"/>
      <c r="S1963" s="33"/>
      <c r="T1963" s="33"/>
      <c r="U1963" s="33"/>
      <c r="V1963" s="33"/>
      <c r="W1963" s="33"/>
    </row>
    <row r="1964">
      <c r="A1964" s="17"/>
      <c r="B1964" s="18"/>
      <c r="C1964" s="18"/>
      <c r="D1964" s="18"/>
      <c r="E1964" s="44"/>
      <c r="F1964" s="18"/>
      <c r="G1964" s="33"/>
      <c r="H1964" s="45"/>
      <c r="I1964" s="33"/>
      <c r="J1964" s="33"/>
      <c r="K1964" s="33"/>
      <c r="L1964" s="33"/>
      <c r="M1964" s="33"/>
      <c r="N1964" s="33"/>
      <c r="O1964" s="18"/>
      <c r="P1964" s="33"/>
      <c r="Q1964" s="33"/>
      <c r="R1964" s="33"/>
      <c r="S1964" s="33"/>
      <c r="T1964" s="33"/>
      <c r="U1964" s="33"/>
      <c r="V1964" s="33"/>
      <c r="W1964" s="33"/>
    </row>
    <row r="1965">
      <c r="A1965" s="17"/>
      <c r="B1965" s="18"/>
      <c r="C1965" s="18"/>
      <c r="D1965" s="18"/>
      <c r="E1965" s="44"/>
      <c r="F1965" s="18"/>
      <c r="G1965" s="33"/>
      <c r="H1965" s="45"/>
      <c r="I1965" s="33"/>
      <c r="J1965" s="33"/>
      <c r="K1965" s="33"/>
      <c r="L1965" s="33"/>
      <c r="M1965" s="33"/>
      <c r="N1965" s="33"/>
      <c r="O1965" s="18"/>
      <c r="P1965" s="33"/>
      <c r="Q1965" s="33"/>
      <c r="R1965" s="33"/>
      <c r="S1965" s="33"/>
      <c r="T1965" s="33"/>
      <c r="U1965" s="33"/>
      <c r="V1965" s="33"/>
      <c r="W1965" s="33"/>
    </row>
    <row r="1966">
      <c r="A1966" s="17"/>
      <c r="B1966" s="18"/>
      <c r="C1966" s="18"/>
      <c r="D1966" s="18"/>
      <c r="E1966" s="44"/>
      <c r="F1966" s="18"/>
      <c r="G1966" s="33"/>
      <c r="H1966" s="45"/>
      <c r="I1966" s="33"/>
      <c r="J1966" s="33"/>
      <c r="K1966" s="33"/>
      <c r="L1966" s="33"/>
      <c r="M1966" s="33"/>
      <c r="N1966" s="33"/>
      <c r="O1966" s="18"/>
      <c r="P1966" s="33"/>
      <c r="Q1966" s="33"/>
      <c r="R1966" s="33"/>
      <c r="S1966" s="33"/>
      <c r="T1966" s="33"/>
      <c r="U1966" s="33"/>
      <c r="V1966" s="33"/>
      <c r="W1966" s="33"/>
    </row>
    <row r="1967">
      <c r="A1967" s="17"/>
      <c r="B1967" s="18"/>
      <c r="C1967" s="18"/>
      <c r="D1967" s="18"/>
      <c r="E1967" s="44"/>
      <c r="F1967" s="18"/>
      <c r="G1967" s="33"/>
      <c r="H1967" s="45"/>
      <c r="I1967" s="33"/>
      <c r="J1967" s="33"/>
      <c r="K1967" s="33"/>
      <c r="L1967" s="33"/>
      <c r="M1967" s="33"/>
      <c r="N1967" s="33"/>
      <c r="O1967" s="18"/>
      <c r="P1967" s="33"/>
      <c r="Q1967" s="33"/>
      <c r="R1967" s="33"/>
      <c r="S1967" s="33"/>
      <c r="T1967" s="33"/>
      <c r="U1967" s="33"/>
      <c r="V1967" s="33"/>
      <c r="W1967" s="33"/>
    </row>
    <row r="1968">
      <c r="A1968" s="17"/>
      <c r="B1968" s="18"/>
      <c r="C1968" s="18"/>
      <c r="D1968" s="18"/>
      <c r="E1968" s="44"/>
      <c r="F1968" s="18"/>
      <c r="G1968" s="33"/>
      <c r="H1968" s="45"/>
      <c r="I1968" s="33"/>
      <c r="J1968" s="33"/>
      <c r="K1968" s="33"/>
      <c r="L1968" s="33"/>
      <c r="M1968" s="33"/>
      <c r="N1968" s="33"/>
      <c r="O1968" s="18"/>
      <c r="P1968" s="33"/>
      <c r="Q1968" s="33"/>
      <c r="R1968" s="33"/>
      <c r="S1968" s="33"/>
      <c r="T1968" s="33"/>
      <c r="U1968" s="33"/>
      <c r="V1968" s="33"/>
      <c r="W1968" s="33"/>
    </row>
    <row r="1969">
      <c r="A1969" s="17"/>
      <c r="B1969" s="18"/>
      <c r="C1969" s="18"/>
      <c r="D1969" s="18"/>
      <c r="E1969" s="44"/>
      <c r="F1969" s="18"/>
      <c r="G1969" s="33"/>
      <c r="H1969" s="45"/>
      <c r="I1969" s="33"/>
      <c r="J1969" s="33"/>
      <c r="K1969" s="33"/>
      <c r="L1969" s="33"/>
      <c r="M1969" s="33"/>
      <c r="N1969" s="33"/>
      <c r="O1969" s="18"/>
      <c r="P1969" s="33"/>
      <c r="Q1969" s="33"/>
      <c r="R1969" s="33"/>
      <c r="S1969" s="33"/>
      <c r="T1969" s="33"/>
      <c r="U1969" s="33"/>
      <c r="V1969" s="33"/>
      <c r="W1969" s="33"/>
    </row>
    <row r="1970">
      <c r="A1970" s="17"/>
      <c r="B1970" s="18"/>
      <c r="C1970" s="18"/>
      <c r="D1970" s="18"/>
      <c r="E1970" s="44"/>
      <c r="F1970" s="18"/>
      <c r="G1970" s="33"/>
      <c r="H1970" s="45"/>
      <c r="I1970" s="33"/>
      <c r="J1970" s="33"/>
      <c r="K1970" s="33"/>
      <c r="L1970" s="33"/>
      <c r="M1970" s="33"/>
      <c r="N1970" s="33"/>
      <c r="O1970" s="18"/>
      <c r="P1970" s="33"/>
      <c r="Q1970" s="33"/>
      <c r="R1970" s="33"/>
      <c r="S1970" s="33"/>
      <c r="T1970" s="33"/>
      <c r="U1970" s="33"/>
      <c r="V1970" s="33"/>
      <c r="W1970" s="33"/>
    </row>
    <row r="1971">
      <c r="A1971" s="17"/>
      <c r="B1971" s="18"/>
      <c r="C1971" s="18"/>
      <c r="D1971" s="18"/>
      <c r="E1971" s="44"/>
      <c r="F1971" s="18"/>
      <c r="G1971" s="33"/>
      <c r="H1971" s="45"/>
      <c r="I1971" s="33"/>
      <c r="J1971" s="33"/>
      <c r="K1971" s="33"/>
      <c r="L1971" s="33"/>
      <c r="M1971" s="33"/>
      <c r="N1971" s="33"/>
      <c r="O1971" s="18"/>
      <c r="P1971" s="33"/>
      <c r="Q1971" s="33"/>
      <c r="R1971" s="33"/>
      <c r="S1971" s="33"/>
      <c r="T1971" s="33"/>
      <c r="U1971" s="33"/>
      <c r="V1971" s="33"/>
      <c r="W1971" s="33"/>
    </row>
    <row r="1972">
      <c r="A1972" s="17"/>
      <c r="B1972" s="18"/>
      <c r="C1972" s="18"/>
      <c r="D1972" s="18"/>
      <c r="E1972" s="44"/>
      <c r="F1972" s="18"/>
      <c r="G1972" s="33"/>
      <c r="H1972" s="45"/>
      <c r="I1972" s="33"/>
      <c r="J1972" s="33"/>
      <c r="K1972" s="33"/>
      <c r="L1972" s="33"/>
      <c r="M1972" s="33"/>
      <c r="N1972" s="33"/>
      <c r="O1972" s="18"/>
      <c r="P1972" s="33"/>
      <c r="Q1972" s="33"/>
      <c r="R1972" s="33"/>
      <c r="S1972" s="33"/>
      <c r="T1972" s="33"/>
      <c r="U1972" s="33"/>
      <c r="V1972" s="33"/>
      <c r="W1972" s="33"/>
    </row>
    <row r="1973">
      <c r="A1973" s="17"/>
      <c r="B1973" s="18"/>
      <c r="C1973" s="18"/>
      <c r="D1973" s="18"/>
      <c r="E1973" s="44"/>
      <c r="F1973" s="18"/>
      <c r="G1973" s="33"/>
      <c r="H1973" s="45"/>
      <c r="I1973" s="33"/>
      <c r="J1973" s="33"/>
      <c r="K1973" s="33"/>
      <c r="L1973" s="33"/>
      <c r="M1973" s="33"/>
      <c r="N1973" s="33"/>
      <c r="O1973" s="18"/>
      <c r="P1973" s="33"/>
      <c r="Q1973" s="33"/>
      <c r="R1973" s="33"/>
      <c r="S1973" s="33"/>
      <c r="T1973" s="33"/>
      <c r="U1973" s="33"/>
      <c r="V1973" s="33"/>
      <c r="W1973" s="33"/>
    </row>
    <row r="1974">
      <c r="A1974" s="17"/>
      <c r="B1974" s="18"/>
      <c r="C1974" s="18"/>
      <c r="D1974" s="18"/>
      <c r="E1974" s="44"/>
      <c r="F1974" s="18"/>
      <c r="G1974" s="33"/>
      <c r="H1974" s="45"/>
      <c r="I1974" s="33"/>
      <c r="J1974" s="33"/>
      <c r="K1974" s="33"/>
      <c r="L1974" s="33"/>
      <c r="M1974" s="33"/>
      <c r="N1974" s="33"/>
      <c r="O1974" s="18"/>
      <c r="P1974" s="33"/>
      <c r="Q1974" s="33"/>
      <c r="R1974" s="33"/>
      <c r="S1974" s="33"/>
      <c r="T1974" s="33"/>
      <c r="U1974" s="33"/>
      <c r="V1974" s="33"/>
      <c r="W1974" s="33"/>
    </row>
    <row r="1975">
      <c r="A1975" s="17"/>
      <c r="B1975" s="18"/>
      <c r="C1975" s="18"/>
      <c r="D1975" s="18"/>
      <c r="E1975" s="44"/>
      <c r="F1975" s="18"/>
      <c r="G1975" s="33"/>
      <c r="H1975" s="45"/>
      <c r="I1975" s="33"/>
      <c r="J1975" s="33"/>
      <c r="K1975" s="33"/>
      <c r="L1975" s="33"/>
      <c r="M1975" s="33"/>
      <c r="N1975" s="33"/>
      <c r="O1975" s="18"/>
      <c r="P1975" s="33"/>
      <c r="Q1975" s="33"/>
      <c r="R1975" s="33"/>
      <c r="S1975" s="33"/>
      <c r="T1975" s="33"/>
      <c r="U1975" s="33"/>
      <c r="V1975" s="33"/>
      <c r="W1975" s="33"/>
    </row>
    <row r="1976">
      <c r="A1976" s="17"/>
      <c r="B1976" s="18"/>
      <c r="C1976" s="18"/>
      <c r="D1976" s="18"/>
      <c r="E1976" s="44"/>
      <c r="F1976" s="18"/>
      <c r="G1976" s="33"/>
      <c r="H1976" s="45"/>
      <c r="I1976" s="33"/>
      <c r="J1976" s="33"/>
      <c r="K1976" s="33"/>
      <c r="L1976" s="33"/>
      <c r="M1976" s="33"/>
      <c r="N1976" s="33"/>
      <c r="O1976" s="18"/>
      <c r="P1976" s="33"/>
      <c r="Q1976" s="33"/>
      <c r="R1976" s="33"/>
      <c r="S1976" s="33"/>
      <c r="T1976" s="33"/>
      <c r="U1976" s="33"/>
      <c r="V1976" s="33"/>
      <c r="W1976" s="33"/>
    </row>
    <row r="1977">
      <c r="A1977" s="17"/>
      <c r="B1977" s="18"/>
      <c r="C1977" s="18"/>
      <c r="D1977" s="18"/>
      <c r="E1977" s="44"/>
      <c r="F1977" s="18"/>
      <c r="G1977" s="33"/>
      <c r="H1977" s="45"/>
      <c r="I1977" s="33"/>
      <c r="J1977" s="33"/>
      <c r="K1977" s="33"/>
      <c r="L1977" s="33"/>
      <c r="M1977" s="33"/>
      <c r="N1977" s="33"/>
      <c r="O1977" s="18"/>
      <c r="P1977" s="33"/>
      <c r="Q1977" s="33"/>
      <c r="R1977" s="33"/>
      <c r="S1977" s="33"/>
      <c r="T1977" s="33"/>
      <c r="U1977" s="33"/>
      <c r="V1977" s="33"/>
      <c r="W1977" s="33"/>
    </row>
    <row r="1978">
      <c r="A1978" s="17"/>
      <c r="B1978" s="18"/>
      <c r="C1978" s="18"/>
      <c r="D1978" s="18"/>
      <c r="E1978" s="44"/>
      <c r="F1978" s="18"/>
      <c r="G1978" s="33"/>
      <c r="H1978" s="45"/>
      <c r="I1978" s="33"/>
      <c r="J1978" s="33"/>
      <c r="K1978" s="33"/>
      <c r="L1978" s="33"/>
      <c r="M1978" s="33"/>
      <c r="N1978" s="33"/>
      <c r="O1978" s="18"/>
      <c r="P1978" s="33"/>
      <c r="Q1978" s="33"/>
      <c r="R1978" s="33"/>
      <c r="S1978" s="33"/>
      <c r="T1978" s="33"/>
      <c r="U1978" s="33"/>
      <c r="V1978" s="33"/>
      <c r="W1978" s="33"/>
    </row>
    <row r="1979">
      <c r="A1979" s="17"/>
      <c r="B1979" s="18"/>
      <c r="C1979" s="18"/>
      <c r="D1979" s="18"/>
      <c r="E1979" s="44"/>
      <c r="F1979" s="18"/>
      <c r="G1979" s="33"/>
      <c r="H1979" s="45"/>
      <c r="I1979" s="33"/>
      <c r="J1979" s="33"/>
      <c r="K1979" s="33"/>
      <c r="L1979" s="33"/>
      <c r="M1979" s="33"/>
      <c r="N1979" s="33"/>
      <c r="O1979" s="18"/>
      <c r="P1979" s="33"/>
      <c r="Q1979" s="33"/>
      <c r="R1979" s="33"/>
      <c r="S1979" s="33"/>
      <c r="T1979" s="33"/>
      <c r="U1979" s="33"/>
      <c r="V1979" s="33"/>
      <c r="W1979" s="33"/>
    </row>
    <row r="1980">
      <c r="A1980" s="17"/>
      <c r="B1980" s="18"/>
      <c r="C1980" s="18"/>
      <c r="D1980" s="18"/>
      <c r="E1980" s="44"/>
      <c r="F1980" s="18"/>
      <c r="G1980" s="33"/>
      <c r="H1980" s="45"/>
      <c r="I1980" s="33"/>
      <c r="J1980" s="33"/>
      <c r="K1980" s="33"/>
      <c r="L1980" s="33"/>
      <c r="M1980" s="33"/>
      <c r="N1980" s="33"/>
      <c r="O1980" s="18"/>
      <c r="P1980" s="33"/>
      <c r="Q1980" s="33"/>
      <c r="R1980" s="33"/>
      <c r="S1980" s="33"/>
      <c r="T1980" s="33"/>
      <c r="U1980" s="33"/>
      <c r="V1980" s="33"/>
      <c r="W1980" s="33"/>
    </row>
    <row r="1981">
      <c r="A1981" s="17"/>
      <c r="B1981" s="18"/>
      <c r="C1981" s="18"/>
      <c r="D1981" s="18"/>
      <c r="E1981" s="44"/>
      <c r="F1981" s="18"/>
      <c r="G1981" s="33"/>
      <c r="H1981" s="45"/>
      <c r="I1981" s="33"/>
      <c r="J1981" s="33"/>
      <c r="K1981" s="33"/>
      <c r="L1981" s="33"/>
      <c r="M1981" s="33"/>
      <c r="N1981" s="33"/>
      <c r="O1981" s="18"/>
      <c r="P1981" s="33"/>
      <c r="Q1981" s="33"/>
      <c r="R1981" s="33"/>
      <c r="S1981" s="33"/>
      <c r="T1981" s="33"/>
      <c r="U1981" s="33"/>
      <c r="V1981" s="33"/>
      <c r="W1981" s="33"/>
    </row>
    <row r="1982">
      <c r="A1982" s="17"/>
      <c r="B1982" s="18"/>
      <c r="C1982" s="18"/>
      <c r="D1982" s="18"/>
      <c r="E1982" s="44"/>
      <c r="F1982" s="18"/>
      <c r="G1982" s="33"/>
      <c r="H1982" s="45"/>
      <c r="I1982" s="33"/>
      <c r="J1982" s="33"/>
      <c r="K1982" s="33"/>
      <c r="L1982" s="33"/>
      <c r="M1982" s="33"/>
      <c r="N1982" s="33"/>
      <c r="O1982" s="18"/>
      <c r="P1982" s="33"/>
      <c r="Q1982" s="33"/>
      <c r="R1982" s="33"/>
      <c r="S1982" s="33"/>
      <c r="T1982" s="33"/>
      <c r="U1982" s="33"/>
      <c r="V1982" s="33"/>
      <c r="W1982" s="33"/>
    </row>
    <row r="1983">
      <c r="A1983" s="17"/>
      <c r="B1983" s="18"/>
      <c r="C1983" s="18"/>
      <c r="D1983" s="18"/>
      <c r="E1983" s="44"/>
      <c r="F1983" s="18"/>
      <c r="G1983" s="33"/>
      <c r="H1983" s="45"/>
      <c r="I1983" s="33"/>
      <c r="J1983" s="33"/>
      <c r="K1983" s="33"/>
      <c r="L1983" s="33"/>
      <c r="M1983" s="33"/>
      <c r="N1983" s="33"/>
      <c r="O1983" s="18"/>
      <c r="P1983" s="33"/>
      <c r="Q1983" s="33"/>
      <c r="R1983" s="33"/>
      <c r="S1983" s="33"/>
      <c r="T1983" s="33"/>
      <c r="U1983" s="33"/>
      <c r="V1983" s="33"/>
      <c r="W1983" s="33"/>
    </row>
    <row r="1984">
      <c r="A1984" s="17"/>
      <c r="B1984" s="18"/>
      <c r="C1984" s="18"/>
      <c r="D1984" s="18"/>
      <c r="E1984" s="44"/>
      <c r="F1984" s="18"/>
      <c r="G1984" s="33"/>
      <c r="H1984" s="45"/>
      <c r="I1984" s="33"/>
      <c r="J1984" s="33"/>
      <c r="K1984" s="33"/>
      <c r="L1984" s="33"/>
      <c r="M1984" s="33"/>
      <c r="N1984" s="33"/>
      <c r="O1984" s="18"/>
      <c r="P1984" s="33"/>
      <c r="Q1984" s="33"/>
      <c r="R1984" s="33"/>
      <c r="S1984" s="33"/>
      <c r="T1984" s="33"/>
      <c r="U1984" s="33"/>
      <c r="V1984" s="33"/>
      <c r="W1984" s="33"/>
    </row>
    <row r="1985">
      <c r="A1985" s="17"/>
      <c r="B1985" s="18"/>
      <c r="C1985" s="18"/>
      <c r="D1985" s="18"/>
      <c r="E1985" s="44"/>
      <c r="F1985" s="18"/>
      <c r="G1985" s="33"/>
      <c r="H1985" s="45"/>
      <c r="I1985" s="33"/>
      <c r="J1985" s="33"/>
      <c r="K1985" s="33"/>
      <c r="L1985" s="33"/>
      <c r="M1985" s="33"/>
      <c r="N1985" s="33"/>
      <c r="O1985" s="18"/>
      <c r="P1985" s="33"/>
      <c r="Q1985" s="33"/>
      <c r="R1985" s="33"/>
      <c r="S1985" s="33"/>
      <c r="T1985" s="33"/>
      <c r="U1985" s="33"/>
      <c r="V1985" s="33"/>
      <c r="W1985" s="33"/>
    </row>
    <row r="1986">
      <c r="A1986" s="17"/>
      <c r="B1986" s="18"/>
      <c r="C1986" s="18"/>
      <c r="D1986" s="18"/>
      <c r="E1986" s="44"/>
      <c r="F1986" s="18"/>
      <c r="G1986" s="33"/>
      <c r="H1986" s="45"/>
      <c r="I1986" s="33"/>
      <c r="J1986" s="33"/>
      <c r="K1986" s="33"/>
      <c r="L1986" s="33"/>
      <c r="M1986" s="33"/>
      <c r="N1986" s="33"/>
      <c r="O1986" s="18"/>
      <c r="P1986" s="33"/>
      <c r="Q1986" s="33"/>
      <c r="R1986" s="33"/>
      <c r="S1986" s="33"/>
      <c r="T1986" s="33"/>
      <c r="U1986" s="33"/>
      <c r="V1986" s="33"/>
      <c r="W1986" s="33"/>
    </row>
    <row r="1987">
      <c r="A1987" s="17"/>
      <c r="B1987" s="18"/>
      <c r="C1987" s="18"/>
      <c r="D1987" s="18"/>
      <c r="E1987" s="44"/>
      <c r="F1987" s="18"/>
      <c r="G1987" s="33"/>
      <c r="H1987" s="45"/>
      <c r="I1987" s="33"/>
      <c r="J1987" s="33"/>
      <c r="K1987" s="33"/>
      <c r="L1987" s="33"/>
      <c r="M1987" s="33"/>
      <c r="N1987" s="33"/>
      <c r="O1987" s="18"/>
      <c r="P1987" s="33"/>
      <c r="Q1987" s="33"/>
      <c r="R1987" s="33"/>
      <c r="S1987" s="33"/>
      <c r="T1987" s="33"/>
      <c r="U1987" s="33"/>
      <c r="V1987" s="33"/>
      <c r="W1987" s="33"/>
    </row>
    <row r="1988">
      <c r="A1988" s="17"/>
      <c r="B1988" s="18"/>
      <c r="C1988" s="18"/>
      <c r="D1988" s="18"/>
      <c r="E1988" s="44"/>
      <c r="F1988" s="18"/>
      <c r="G1988" s="33"/>
      <c r="H1988" s="45"/>
      <c r="I1988" s="33"/>
      <c r="J1988" s="33"/>
      <c r="K1988" s="33"/>
      <c r="L1988" s="33"/>
      <c r="M1988" s="33"/>
      <c r="N1988" s="33"/>
      <c r="O1988" s="18"/>
      <c r="P1988" s="33"/>
      <c r="Q1988" s="33"/>
      <c r="R1988" s="33"/>
      <c r="S1988" s="33"/>
      <c r="T1988" s="33"/>
      <c r="U1988" s="33"/>
      <c r="V1988" s="33"/>
      <c r="W1988" s="33"/>
    </row>
    <row r="1989">
      <c r="A1989" s="17"/>
      <c r="B1989" s="18"/>
      <c r="C1989" s="18"/>
      <c r="D1989" s="18"/>
      <c r="E1989" s="44"/>
      <c r="F1989" s="18"/>
      <c r="G1989" s="33"/>
      <c r="H1989" s="45"/>
      <c r="I1989" s="33"/>
      <c r="J1989" s="33"/>
      <c r="K1989" s="33"/>
      <c r="L1989" s="33"/>
      <c r="M1989" s="33"/>
      <c r="N1989" s="33"/>
      <c r="O1989" s="18"/>
      <c r="P1989" s="33"/>
      <c r="Q1989" s="33"/>
      <c r="R1989" s="33"/>
      <c r="S1989" s="33"/>
      <c r="T1989" s="33"/>
      <c r="U1989" s="33"/>
      <c r="V1989" s="33"/>
      <c r="W1989" s="33"/>
    </row>
    <row r="1990">
      <c r="A1990" s="17"/>
      <c r="B1990" s="18"/>
      <c r="C1990" s="18"/>
      <c r="D1990" s="18"/>
      <c r="E1990" s="44"/>
      <c r="F1990" s="18"/>
      <c r="G1990" s="33"/>
      <c r="H1990" s="45"/>
      <c r="I1990" s="33"/>
      <c r="J1990" s="33"/>
      <c r="K1990" s="33"/>
      <c r="L1990" s="33"/>
      <c r="M1990" s="33"/>
      <c r="N1990" s="33"/>
      <c r="O1990" s="18"/>
      <c r="P1990" s="33"/>
      <c r="Q1990" s="33"/>
      <c r="R1990" s="33"/>
      <c r="S1990" s="33"/>
      <c r="T1990" s="33"/>
      <c r="U1990" s="33"/>
      <c r="V1990" s="33"/>
      <c r="W1990" s="33"/>
    </row>
    <row r="1991">
      <c r="A1991" s="17"/>
      <c r="B1991" s="18"/>
      <c r="C1991" s="18"/>
      <c r="D1991" s="18"/>
      <c r="E1991" s="44"/>
      <c r="F1991" s="18"/>
      <c r="G1991" s="33"/>
      <c r="H1991" s="45"/>
      <c r="I1991" s="33"/>
      <c r="J1991" s="33"/>
      <c r="K1991" s="33"/>
      <c r="L1991" s="33"/>
      <c r="M1991" s="33"/>
      <c r="N1991" s="33"/>
      <c r="O1991" s="18"/>
      <c r="P1991" s="33"/>
      <c r="Q1991" s="33"/>
      <c r="R1991" s="33"/>
      <c r="S1991" s="33"/>
      <c r="T1991" s="33"/>
      <c r="U1991" s="33"/>
      <c r="V1991" s="33"/>
      <c r="W1991" s="33"/>
    </row>
    <row r="1992">
      <c r="A1992" s="17"/>
      <c r="B1992" s="18"/>
      <c r="C1992" s="18"/>
      <c r="D1992" s="18"/>
      <c r="E1992" s="44"/>
      <c r="F1992" s="18"/>
      <c r="G1992" s="33"/>
      <c r="H1992" s="45"/>
      <c r="I1992" s="33"/>
      <c r="J1992" s="33"/>
      <c r="K1992" s="33"/>
      <c r="L1992" s="33"/>
      <c r="M1992" s="33"/>
      <c r="N1992" s="33"/>
      <c r="O1992" s="18"/>
      <c r="P1992" s="33"/>
      <c r="Q1992" s="33"/>
      <c r="R1992" s="33"/>
      <c r="S1992" s="33"/>
      <c r="T1992" s="33"/>
      <c r="U1992" s="33"/>
      <c r="V1992" s="33"/>
      <c r="W1992" s="33"/>
    </row>
    <row r="1993">
      <c r="A1993" s="17"/>
      <c r="B1993" s="18"/>
      <c r="C1993" s="18"/>
      <c r="D1993" s="18"/>
      <c r="E1993" s="44"/>
      <c r="F1993" s="18"/>
      <c r="G1993" s="33"/>
      <c r="H1993" s="45"/>
      <c r="I1993" s="33"/>
      <c r="J1993" s="33"/>
      <c r="K1993" s="33"/>
      <c r="L1993" s="33"/>
      <c r="M1993" s="33"/>
      <c r="N1993" s="33"/>
      <c r="O1993" s="18"/>
      <c r="P1993" s="33"/>
      <c r="Q1993" s="33"/>
      <c r="R1993" s="33"/>
      <c r="S1993" s="33"/>
      <c r="T1993" s="33"/>
      <c r="U1993" s="33"/>
      <c r="V1993" s="33"/>
      <c r="W1993" s="33"/>
    </row>
    <row r="1994">
      <c r="A1994" s="17"/>
      <c r="B1994" s="18"/>
      <c r="C1994" s="18"/>
      <c r="D1994" s="18"/>
      <c r="E1994" s="44"/>
      <c r="F1994" s="18"/>
      <c r="G1994" s="33"/>
      <c r="H1994" s="45"/>
      <c r="I1994" s="33"/>
      <c r="J1994" s="33"/>
      <c r="K1994" s="33"/>
      <c r="L1994" s="33"/>
      <c r="M1994" s="33"/>
      <c r="N1994" s="33"/>
      <c r="O1994" s="18"/>
      <c r="P1994" s="33"/>
      <c r="Q1994" s="33"/>
      <c r="R1994" s="33"/>
      <c r="S1994" s="33"/>
      <c r="T1994" s="33"/>
      <c r="U1994" s="33"/>
      <c r="V1994" s="33"/>
      <c r="W1994" s="33"/>
    </row>
    <row r="1995">
      <c r="A1995" s="17"/>
      <c r="B1995" s="18"/>
      <c r="C1995" s="18"/>
      <c r="D1995" s="18"/>
      <c r="E1995" s="44"/>
      <c r="F1995" s="18"/>
      <c r="G1995" s="33"/>
      <c r="H1995" s="45"/>
      <c r="I1995" s="33"/>
      <c r="J1995" s="33"/>
      <c r="K1995" s="33"/>
      <c r="L1995" s="33"/>
      <c r="M1995" s="33"/>
      <c r="N1995" s="33"/>
      <c r="O1995" s="18"/>
      <c r="P1995" s="33"/>
      <c r="Q1995" s="33"/>
      <c r="R1995" s="33"/>
      <c r="S1995" s="33"/>
      <c r="T1995" s="33"/>
      <c r="U1995" s="33"/>
      <c r="V1995" s="33"/>
      <c r="W1995" s="33"/>
    </row>
    <row r="1996">
      <c r="A1996" s="17"/>
      <c r="B1996" s="18"/>
      <c r="C1996" s="18"/>
      <c r="D1996" s="18"/>
      <c r="E1996" s="44"/>
      <c r="F1996" s="18"/>
      <c r="G1996" s="33"/>
      <c r="H1996" s="45"/>
      <c r="I1996" s="33"/>
      <c r="J1996" s="33"/>
      <c r="K1996" s="33"/>
      <c r="L1996" s="33"/>
      <c r="M1996" s="33"/>
      <c r="N1996" s="33"/>
      <c r="O1996" s="18"/>
      <c r="P1996" s="33"/>
      <c r="Q1996" s="33"/>
      <c r="R1996" s="33"/>
      <c r="S1996" s="33"/>
      <c r="T1996" s="33"/>
      <c r="U1996" s="33"/>
      <c r="V1996" s="33"/>
      <c r="W1996" s="33"/>
    </row>
    <row r="1997">
      <c r="A1997" s="17"/>
      <c r="B1997" s="18"/>
      <c r="C1997" s="18"/>
      <c r="D1997" s="18"/>
      <c r="E1997" s="44"/>
      <c r="F1997" s="18"/>
      <c r="G1997" s="33"/>
      <c r="H1997" s="45"/>
      <c r="I1997" s="33"/>
      <c r="J1997" s="33"/>
      <c r="K1997" s="33"/>
      <c r="L1997" s="33"/>
      <c r="M1997" s="33"/>
      <c r="N1997" s="33"/>
      <c r="O1997" s="18"/>
      <c r="P1997" s="33"/>
      <c r="Q1997" s="33"/>
      <c r="R1997" s="33"/>
      <c r="S1997" s="33"/>
      <c r="T1997" s="33"/>
      <c r="U1997" s="33"/>
      <c r="V1997" s="33"/>
      <c r="W1997" s="33"/>
    </row>
    <row r="1998">
      <c r="A1998" s="17"/>
      <c r="B1998" s="18"/>
      <c r="C1998" s="18"/>
      <c r="D1998" s="18"/>
      <c r="E1998" s="44"/>
      <c r="F1998" s="18"/>
      <c r="G1998" s="33"/>
      <c r="H1998" s="45"/>
      <c r="I1998" s="33"/>
      <c r="J1998" s="33"/>
      <c r="K1998" s="33"/>
      <c r="L1998" s="33"/>
      <c r="M1998" s="33"/>
      <c r="N1998" s="33"/>
      <c r="O1998" s="18"/>
      <c r="P1998" s="33"/>
      <c r="Q1998" s="33"/>
      <c r="R1998" s="33"/>
      <c r="S1998" s="33"/>
      <c r="T1998" s="33"/>
      <c r="U1998" s="33"/>
      <c r="V1998" s="33"/>
      <c r="W1998" s="33"/>
    </row>
    <row r="1999">
      <c r="A1999" s="17"/>
      <c r="B1999" s="18"/>
      <c r="C1999" s="18"/>
      <c r="D1999" s="18"/>
      <c r="E1999" s="44"/>
      <c r="F1999" s="18"/>
      <c r="G1999" s="33"/>
      <c r="H1999" s="45"/>
      <c r="I1999" s="33"/>
      <c r="J1999" s="33"/>
      <c r="K1999" s="33"/>
      <c r="L1999" s="33"/>
      <c r="M1999" s="33"/>
      <c r="N1999" s="33"/>
      <c r="O1999" s="18"/>
      <c r="P1999" s="33"/>
      <c r="Q1999" s="33"/>
      <c r="R1999" s="33"/>
      <c r="S1999" s="33"/>
      <c r="T1999" s="33"/>
      <c r="U1999" s="33"/>
      <c r="V1999" s="33"/>
      <c r="W1999" s="33"/>
    </row>
    <row r="2000">
      <c r="A2000" s="17"/>
      <c r="B2000" s="18"/>
      <c r="C2000" s="18"/>
      <c r="D2000" s="18"/>
      <c r="E2000" s="44"/>
      <c r="F2000" s="18"/>
      <c r="G2000" s="33"/>
      <c r="H2000" s="45"/>
      <c r="I2000" s="33"/>
      <c r="J2000" s="33"/>
      <c r="K2000" s="33"/>
      <c r="L2000" s="33"/>
      <c r="M2000" s="33"/>
      <c r="N2000" s="33"/>
      <c r="O2000" s="18"/>
      <c r="P2000" s="33"/>
      <c r="Q2000" s="33"/>
      <c r="R2000" s="33"/>
      <c r="S2000" s="33"/>
      <c r="T2000" s="33"/>
      <c r="U2000" s="33"/>
      <c r="V2000" s="33"/>
      <c r="W2000" s="33"/>
    </row>
    <row r="2001">
      <c r="A2001" s="17"/>
      <c r="B2001" s="18"/>
      <c r="C2001" s="18"/>
      <c r="D2001" s="18"/>
      <c r="E2001" s="44"/>
      <c r="F2001" s="18"/>
      <c r="G2001" s="33"/>
      <c r="H2001" s="45"/>
      <c r="I2001" s="33"/>
      <c r="J2001" s="33"/>
      <c r="K2001" s="33"/>
      <c r="L2001" s="33"/>
      <c r="M2001" s="33"/>
      <c r="N2001" s="33"/>
      <c r="O2001" s="18"/>
      <c r="P2001" s="33"/>
      <c r="Q2001" s="33"/>
      <c r="R2001" s="33"/>
      <c r="S2001" s="33"/>
      <c r="T2001" s="33"/>
      <c r="U2001" s="33"/>
      <c r="V2001" s="33"/>
      <c r="W2001" s="33"/>
    </row>
    <row r="2002">
      <c r="A2002" s="17"/>
      <c r="B2002" s="18"/>
      <c r="C2002" s="18"/>
      <c r="D2002" s="18"/>
      <c r="E2002" s="44"/>
      <c r="F2002" s="18"/>
      <c r="G2002" s="33"/>
      <c r="H2002" s="45"/>
      <c r="I2002" s="33"/>
      <c r="J2002" s="33"/>
      <c r="K2002" s="33"/>
      <c r="L2002" s="33"/>
      <c r="M2002" s="33"/>
      <c r="N2002" s="33"/>
      <c r="O2002" s="18"/>
      <c r="P2002" s="33"/>
      <c r="Q2002" s="33"/>
      <c r="R2002" s="33"/>
      <c r="S2002" s="33"/>
      <c r="T2002" s="33"/>
      <c r="U2002" s="33"/>
      <c r="V2002" s="33"/>
      <c r="W2002" s="33"/>
    </row>
    <row r="2003">
      <c r="A2003" s="17"/>
      <c r="B2003" s="18"/>
      <c r="C2003" s="18"/>
      <c r="D2003" s="18"/>
      <c r="E2003" s="44"/>
      <c r="F2003" s="18"/>
      <c r="G2003" s="33"/>
      <c r="H2003" s="45"/>
      <c r="I2003" s="33"/>
      <c r="J2003" s="33"/>
      <c r="K2003" s="33"/>
      <c r="L2003" s="33"/>
      <c r="M2003" s="33"/>
      <c r="N2003" s="33"/>
      <c r="O2003" s="18"/>
      <c r="P2003" s="33"/>
      <c r="Q2003" s="33"/>
      <c r="R2003" s="33"/>
      <c r="S2003" s="33"/>
      <c r="T2003" s="33"/>
      <c r="U2003" s="33"/>
      <c r="V2003" s="33"/>
      <c r="W2003" s="33"/>
    </row>
    <row r="2004">
      <c r="A2004" s="17"/>
      <c r="B2004" s="18"/>
      <c r="C2004" s="18"/>
      <c r="D2004" s="18"/>
      <c r="E2004" s="44"/>
      <c r="F2004" s="18"/>
      <c r="G2004" s="33"/>
      <c r="H2004" s="45"/>
      <c r="I2004" s="33"/>
      <c r="J2004" s="33"/>
      <c r="K2004" s="33"/>
      <c r="L2004" s="33"/>
      <c r="M2004" s="33"/>
      <c r="N2004" s="33"/>
      <c r="O2004" s="18"/>
      <c r="P2004" s="33"/>
      <c r="Q2004" s="33"/>
      <c r="R2004" s="33"/>
      <c r="S2004" s="33"/>
      <c r="T2004" s="33"/>
      <c r="U2004" s="33"/>
      <c r="V2004" s="33"/>
      <c r="W2004" s="33"/>
    </row>
    <row r="2005">
      <c r="A2005" s="17"/>
      <c r="B2005" s="18"/>
      <c r="C2005" s="18"/>
      <c r="D2005" s="18"/>
      <c r="E2005" s="44"/>
      <c r="F2005" s="18"/>
      <c r="G2005" s="33"/>
      <c r="H2005" s="45"/>
      <c r="I2005" s="33"/>
      <c r="J2005" s="33"/>
      <c r="K2005" s="33"/>
      <c r="L2005" s="33"/>
      <c r="M2005" s="33"/>
      <c r="N2005" s="33"/>
      <c r="O2005" s="18"/>
      <c r="P2005" s="33"/>
      <c r="Q2005" s="33"/>
      <c r="R2005" s="33"/>
      <c r="S2005" s="33"/>
      <c r="T2005" s="33"/>
      <c r="U2005" s="33"/>
      <c r="V2005" s="33"/>
      <c r="W2005" s="33"/>
    </row>
    <row r="2006">
      <c r="A2006" s="17"/>
      <c r="B2006" s="18"/>
      <c r="C2006" s="18"/>
      <c r="D2006" s="18"/>
      <c r="E2006" s="44"/>
      <c r="F2006" s="18"/>
      <c r="G2006" s="33"/>
      <c r="H2006" s="45"/>
      <c r="I2006" s="33"/>
      <c r="J2006" s="33"/>
      <c r="K2006" s="33"/>
      <c r="L2006" s="33"/>
      <c r="M2006" s="33"/>
      <c r="N2006" s="33"/>
      <c r="O2006" s="18"/>
      <c r="P2006" s="33"/>
      <c r="Q2006" s="33"/>
      <c r="R2006" s="33"/>
      <c r="S2006" s="33"/>
      <c r="T2006" s="33"/>
      <c r="U2006" s="33"/>
      <c r="V2006" s="33"/>
      <c r="W2006" s="33"/>
    </row>
    <row r="2007">
      <c r="A2007" s="17"/>
      <c r="B2007" s="18"/>
      <c r="C2007" s="18"/>
      <c r="D2007" s="18"/>
      <c r="E2007" s="44"/>
      <c r="F2007" s="18"/>
      <c r="G2007" s="33"/>
      <c r="H2007" s="45"/>
      <c r="I2007" s="33"/>
      <c r="J2007" s="33"/>
      <c r="K2007" s="33"/>
      <c r="L2007" s="33"/>
      <c r="M2007" s="33"/>
      <c r="N2007" s="33"/>
      <c r="O2007" s="18"/>
      <c r="P2007" s="33"/>
      <c r="Q2007" s="33"/>
      <c r="R2007" s="33"/>
      <c r="S2007" s="33"/>
      <c r="T2007" s="33"/>
      <c r="U2007" s="33"/>
      <c r="V2007" s="33"/>
      <c r="W2007" s="33"/>
    </row>
    <row r="2008">
      <c r="A2008" s="17"/>
      <c r="B2008" s="18"/>
      <c r="C2008" s="18"/>
      <c r="D2008" s="18"/>
      <c r="E2008" s="44"/>
      <c r="F2008" s="18"/>
      <c r="G2008" s="33"/>
      <c r="H2008" s="45"/>
      <c r="I2008" s="33"/>
      <c r="J2008" s="33"/>
      <c r="K2008" s="33"/>
      <c r="L2008" s="33"/>
      <c r="M2008" s="33"/>
      <c r="N2008" s="33"/>
      <c r="O2008" s="18"/>
      <c r="P2008" s="33"/>
      <c r="Q2008" s="33"/>
      <c r="R2008" s="33"/>
      <c r="S2008" s="33"/>
      <c r="T2008" s="33"/>
      <c r="U2008" s="33"/>
      <c r="V2008" s="33"/>
      <c r="W2008" s="33"/>
    </row>
    <row r="2009">
      <c r="A2009" s="17"/>
      <c r="B2009" s="18"/>
      <c r="C2009" s="18"/>
      <c r="D2009" s="18"/>
      <c r="E2009" s="44"/>
      <c r="F2009" s="18"/>
      <c r="G2009" s="33"/>
      <c r="H2009" s="45"/>
      <c r="I2009" s="33"/>
      <c r="J2009" s="33"/>
      <c r="K2009" s="33"/>
      <c r="L2009" s="33"/>
      <c r="M2009" s="33"/>
      <c r="N2009" s="33"/>
      <c r="O2009" s="18"/>
      <c r="P2009" s="33"/>
      <c r="Q2009" s="33"/>
      <c r="R2009" s="33"/>
      <c r="S2009" s="33"/>
      <c r="T2009" s="33"/>
      <c r="U2009" s="33"/>
      <c r="V2009" s="33"/>
      <c r="W2009" s="33"/>
    </row>
    <row r="2010">
      <c r="A2010" s="17"/>
      <c r="B2010" s="18"/>
      <c r="C2010" s="18"/>
      <c r="D2010" s="18"/>
      <c r="E2010" s="44"/>
      <c r="F2010" s="18"/>
      <c r="G2010" s="33"/>
      <c r="H2010" s="45"/>
      <c r="I2010" s="33"/>
      <c r="J2010" s="33"/>
      <c r="K2010" s="33"/>
      <c r="L2010" s="33"/>
      <c r="M2010" s="33"/>
      <c r="N2010" s="33"/>
      <c r="O2010" s="18"/>
      <c r="P2010" s="33"/>
      <c r="Q2010" s="33"/>
      <c r="R2010" s="33"/>
      <c r="S2010" s="33"/>
      <c r="T2010" s="33"/>
      <c r="U2010" s="33"/>
      <c r="V2010" s="33"/>
      <c r="W2010" s="33"/>
    </row>
    <row r="2011">
      <c r="A2011" s="17"/>
      <c r="B2011" s="18"/>
      <c r="C2011" s="18"/>
      <c r="D2011" s="18"/>
      <c r="E2011" s="44"/>
      <c r="F2011" s="18"/>
      <c r="G2011" s="33"/>
      <c r="H2011" s="45"/>
      <c r="I2011" s="33"/>
      <c r="J2011" s="33"/>
      <c r="K2011" s="33"/>
      <c r="L2011" s="33"/>
      <c r="M2011" s="33"/>
      <c r="N2011" s="33"/>
      <c r="O2011" s="18"/>
      <c r="P2011" s="33"/>
      <c r="Q2011" s="33"/>
      <c r="R2011" s="33"/>
      <c r="S2011" s="33"/>
      <c r="T2011" s="33"/>
      <c r="U2011" s="33"/>
      <c r="V2011" s="33"/>
      <c r="W2011" s="33"/>
    </row>
    <row r="2012">
      <c r="A2012" s="17"/>
      <c r="B2012" s="18"/>
      <c r="C2012" s="18"/>
      <c r="D2012" s="18"/>
      <c r="E2012" s="44"/>
      <c r="F2012" s="18"/>
      <c r="G2012" s="33"/>
      <c r="H2012" s="45"/>
      <c r="I2012" s="33"/>
      <c r="J2012" s="33"/>
      <c r="K2012" s="33"/>
      <c r="L2012" s="33"/>
      <c r="M2012" s="33"/>
      <c r="N2012" s="33"/>
      <c r="O2012" s="18"/>
      <c r="P2012" s="33"/>
      <c r="Q2012" s="33"/>
      <c r="R2012" s="33"/>
      <c r="S2012" s="33"/>
      <c r="T2012" s="33"/>
      <c r="U2012" s="33"/>
      <c r="V2012" s="33"/>
      <c r="W2012" s="33"/>
    </row>
    <row r="2013">
      <c r="A2013" s="17"/>
      <c r="B2013" s="18"/>
      <c r="C2013" s="18"/>
      <c r="D2013" s="18"/>
      <c r="E2013" s="44"/>
      <c r="F2013" s="18"/>
      <c r="G2013" s="33"/>
      <c r="H2013" s="45"/>
      <c r="I2013" s="33"/>
      <c r="J2013" s="33"/>
      <c r="K2013" s="33"/>
      <c r="L2013" s="33"/>
      <c r="M2013" s="33"/>
      <c r="N2013" s="33"/>
      <c r="O2013" s="18"/>
      <c r="P2013" s="33"/>
      <c r="Q2013" s="33"/>
      <c r="R2013" s="33"/>
      <c r="S2013" s="33"/>
      <c r="T2013" s="33"/>
      <c r="U2013" s="33"/>
      <c r="V2013" s="33"/>
      <c r="W2013" s="33"/>
    </row>
    <row r="2014">
      <c r="A2014" s="17"/>
      <c r="B2014" s="18"/>
      <c r="C2014" s="18"/>
      <c r="D2014" s="18"/>
      <c r="E2014" s="44"/>
      <c r="F2014" s="18"/>
      <c r="G2014" s="33"/>
      <c r="H2014" s="45"/>
      <c r="I2014" s="33"/>
      <c r="J2014" s="33"/>
      <c r="K2014" s="33"/>
      <c r="L2014" s="33"/>
      <c r="M2014" s="33"/>
      <c r="N2014" s="33"/>
      <c r="O2014" s="18"/>
      <c r="P2014" s="33"/>
      <c r="Q2014" s="33"/>
      <c r="R2014" s="33"/>
      <c r="S2014" s="33"/>
      <c r="T2014" s="33"/>
      <c r="U2014" s="33"/>
      <c r="V2014" s="33"/>
      <c r="W2014" s="33"/>
    </row>
    <row r="2015">
      <c r="A2015" s="17"/>
      <c r="B2015" s="18"/>
      <c r="C2015" s="18"/>
      <c r="D2015" s="18"/>
      <c r="E2015" s="44"/>
      <c r="F2015" s="18"/>
      <c r="G2015" s="33"/>
      <c r="H2015" s="45"/>
      <c r="I2015" s="33"/>
      <c r="J2015" s="33"/>
      <c r="K2015" s="33"/>
      <c r="L2015" s="33"/>
      <c r="M2015" s="33"/>
      <c r="N2015" s="33"/>
      <c r="O2015" s="18"/>
      <c r="P2015" s="33"/>
      <c r="Q2015" s="33"/>
      <c r="R2015" s="33"/>
      <c r="S2015" s="33"/>
      <c r="T2015" s="33"/>
      <c r="U2015" s="33"/>
      <c r="V2015" s="33"/>
      <c r="W2015" s="33"/>
    </row>
    <row r="2016">
      <c r="A2016" s="17"/>
      <c r="B2016" s="18"/>
      <c r="C2016" s="18"/>
      <c r="D2016" s="18"/>
      <c r="E2016" s="44"/>
      <c r="F2016" s="18"/>
      <c r="G2016" s="33"/>
      <c r="H2016" s="45"/>
      <c r="I2016" s="33"/>
      <c r="J2016" s="33"/>
      <c r="K2016" s="33"/>
      <c r="L2016" s="33"/>
      <c r="M2016" s="33"/>
      <c r="N2016" s="33"/>
      <c r="O2016" s="18"/>
      <c r="P2016" s="33"/>
      <c r="Q2016" s="33"/>
      <c r="R2016" s="33"/>
      <c r="S2016" s="33"/>
      <c r="T2016" s="33"/>
      <c r="U2016" s="33"/>
      <c r="V2016" s="33"/>
      <c r="W2016" s="33"/>
    </row>
    <row r="2017">
      <c r="A2017" s="17"/>
      <c r="B2017" s="18"/>
      <c r="C2017" s="18"/>
      <c r="D2017" s="18"/>
      <c r="E2017" s="44"/>
      <c r="F2017" s="18"/>
      <c r="G2017" s="33"/>
      <c r="H2017" s="45"/>
      <c r="I2017" s="33"/>
      <c r="J2017" s="33"/>
      <c r="K2017" s="33"/>
      <c r="L2017" s="33"/>
      <c r="M2017" s="33"/>
      <c r="N2017" s="33"/>
      <c r="O2017" s="18"/>
      <c r="P2017" s="33"/>
      <c r="Q2017" s="33"/>
      <c r="R2017" s="33"/>
      <c r="S2017" s="33"/>
      <c r="T2017" s="33"/>
      <c r="U2017" s="33"/>
      <c r="V2017" s="33"/>
      <c r="W2017" s="33"/>
    </row>
    <row r="2018">
      <c r="A2018" s="17"/>
      <c r="B2018" s="18"/>
      <c r="C2018" s="18"/>
      <c r="D2018" s="18"/>
      <c r="E2018" s="44"/>
      <c r="F2018" s="18"/>
      <c r="G2018" s="33"/>
      <c r="H2018" s="45"/>
      <c r="I2018" s="33"/>
      <c r="J2018" s="33"/>
      <c r="K2018" s="33"/>
      <c r="L2018" s="33"/>
      <c r="M2018" s="33"/>
      <c r="N2018" s="33"/>
      <c r="O2018" s="18"/>
      <c r="P2018" s="33"/>
      <c r="Q2018" s="33"/>
      <c r="R2018" s="33"/>
      <c r="S2018" s="33"/>
      <c r="T2018" s="33"/>
      <c r="U2018" s="33"/>
      <c r="V2018" s="33"/>
      <c r="W2018" s="33"/>
    </row>
    <row r="2019">
      <c r="A2019" s="17"/>
      <c r="B2019" s="18"/>
      <c r="C2019" s="18"/>
      <c r="D2019" s="18"/>
      <c r="E2019" s="44"/>
      <c r="F2019" s="18"/>
      <c r="G2019" s="33"/>
      <c r="H2019" s="45"/>
      <c r="I2019" s="33"/>
      <c r="J2019" s="33"/>
      <c r="K2019" s="33"/>
      <c r="L2019" s="33"/>
      <c r="M2019" s="33"/>
      <c r="N2019" s="33"/>
      <c r="O2019" s="18"/>
      <c r="P2019" s="33"/>
      <c r="Q2019" s="33"/>
      <c r="R2019" s="33"/>
      <c r="S2019" s="33"/>
      <c r="T2019" s="33"/>
      <c r="U2019" s="33"/>
      <c r="V2019" s="33"/>
      <c r="W2019" s="33"/>
    </row>
    <row r="2020">
      <c r="A2020" s="17"/>
      <c r="B2020" s="18"/>
      <c r="C2020" s="18"/>
      <c r="D2020" s="18"/>
      <c r="E2020" s="44"/>
      <c r="F2020" s="18"/>
      <c r="G2020" s="33"/>
      <c r="H2020" s="45"/>
      <c r="I2020" s="33"/>
      <c r="J2020" s="33"/>
      <c r="K2020" s="33"/>
      <c r="L2020" s="33"/>
      <c r="M2020" s="33"/>
      <c r="N2020" s="33"/>
      <c r="O2020" s="18"/>
      <c r="P2020" s="33"/>
      <c r="Q2020" s="33"/>
      <c r="R2020" s="33"/>
      <c r="S2020" s="33"/>
      <c r="T2020" s="33"/>
      <c r="U2020" s="33"/>
      <c r="V2020" s="33"/>
      <c r="W2020" s="33"/>
    </row>
    <row r="2021">
      <c r="A2021" s="17"/>
      <c r="B2021" s="18"/>
      <c r="C2021" s="18"/>
      <c r="D2021" s="18"/>
      <c r="E2021" s="44"/>
      <c r="F2021" s="18"/>
      <c r="G2021" s="33"/>
      <c r="H2021" s="45"/>
      <c r="I2021" s="33"/>
      <c r="J2021" s="33"/>
      <c r="K2021" s="33"/>
      <c r="L2021" s="33"/>
      <c r="M2021" s="33"/>
      <c r="N2021" s="33"/>
      <c r="O2021" s="18"/>
      <c r="P2021" s="33"/>
      <c r="Q2021" s="33"/>
      <c r="R2021" s="33"/>
      <c r="S2021" s="33"/>
      <c r="T2021" s="33"/>
      <c r="U2021" s="33"/>
      <c r="V2021" s="33"/>
      <c r="W2021" s="33"/>
    </row>
    <row r="2022">
      <c r="A2022" s="17"/>
      <c r="B2022" s="18"/>
      <c r="C2022" s="18"/>
      <c r="D2022" s="18"/>
      <c r="E2022" s="44"/>
      <c r="F2022" s="18"/>
      <c r="G2022" s="33"/>
      <c r="H2022" s="45"/>
      <c r="I2022" s="33"/>
      <c r="J2022" s="33"/>
      <c r="K2022" s="33"/>
      <c r="L2022" s="33"/>
      <c r="M2022" s="33"/>
      <c r="N2022" s="33"/>
      <c r="O2022" s="18"/>
      <c r="P2022" s="33"/>
      <c r="Q2022" s="33"/>
      <c r="R2022" s="33"/>
      <c r="S2022" s="33"/>
      <c r="T2022" s="33"/>
      <c r="U2022" s="33"/>
      <c r="V2022" s="33"/>
      <c r="W2022" s="33"/>
    </row>
    <row r="2023">
      <c r="A2023" s="17"/>
      <c r="B2023" s="18"/>
      <c r="C2023" s="18"/>
      <c r="D2023" s="18"/>
      <c r="E2023" s="44"/>
      <c r="F2023" s="18"/>
      <c r="G2023" s="33"/>
      <c r="H2023" s="45"/>
      <c r="I2023" s="33"/>
      <c r="J2023" s="33"/>
      <c r="K2023" s="33"/>
      <c r="L2023" s="33"/>
      <c r="M2023" s="33"/>
      <c r="N2023" s="33"/>
      <c r="O2023" s="18"/>
      <c r="P2023" s="33"/>
      <c r="Q2023" s="33"/>
      <c r="R2023" s="33"/>
      <c r="S2023" s="33"/>
      <c r="T2023" s="33"/>
      <c r="U2023" s="33"/>
      <c r="V2023" s="33"/>
      <c r="W2023" s="33"/>
    </row>
    <row r="2024">
      <c r="A2024" s="17"/>
      <c r="B2024" s="18"/>
      <c r="C2024" s="18"/>
      <c r="D2024" s="18"/>
      <c r="E2024" s="44"/>
      <c r="F2024" s="18"/>
      <c r="G2024" s="33"/>
      <c r="H2024" s="45"/>
      <c r="I2024" s="33"/>
      <c r="J2024" s="33"/>
      <c r="K2024" s="33"/>
      <c r="L2024" s="33"/>
      <c r="M2024" s="33"/>
      <c r="N2024" s="33"/>
      <c r="O2024" s="18"/>
      <c r="P2024" s="33"/>
      <c r="Q2024" s="33"/>
      <c r="R2024" s="33"/>
      <c r="S2024" s="33"/>
      <c r="T2024" s="33"/>
      <c r="U2024" s="33"/>
      <c r="V2024" s="33"/>
      <c r="W2024" s="33"/>
    </row>
    <row r="2025">
      <c r="A2025" s="17"/>
      <c r="B2025" s="18"/>
      <c r="C2025" s="18"/>
      <c r="D2025" s="18"/>
      <c r="E2025" s="44"/>
      <c r="F2025" s="18"/>
      <c r="G2025" s="33"/>
      <c r="H2025" s="45"/>
      <c r="I2025" s="33"/>
      <c r="J2025" s="33"/>
      <c r="K2025" s="33"/>
      <c r="L2025" s="33"/>
      <c r="M2025" s="33"/>
      <c r="N2025" s="33"/>
      <c r="O2025" s="18"/>
      <c r="P2025" s="33"/>
      <c r="Q2025" s="33"/>
      <c r="R2025" s="33"/>
      <c r="S2025" s="33"/>
      <c r="T2025" s="33"/>
      <c r="U2025" s="33"/>
      <c r="V2025" s="33"/>
      <c r="W2025" s="33"/>
    </row>
    <row r="2026">
      <c r="A2026" s="17"/>
      <c r="B2026" s="18"/>
      <c r="C2026" s="18"/>
      <c r="D2026" s="18"/>
      <c r="E2026" s="44"/>
      <c r="F2026" s="18"/>
      <c r="G2026" s="33"/>
      <c r="H2026" s="45"/>
      <c r="I2026" s="33"/>
      <c r="J2026" s="33"/>
      <c r="K2026" s="33"/>
      <c r="L2026" s="33"/>
      <c r="M2026" s="33"/>
      <c r="N2026" s="33"/>
      <c r="O2026" s="18"/>
      <c r="P2026" s="33"/>
      <c r="Q2026" s="33"/>
      <c r="R2026" s="33"/>
      <c r="S2026" s="33"/>
      <c r="T2026" s="33"/>
      <c r="U2026" s="33"/>
      <c r="V2026" s="33"/>
      <c r="W2026" s="33"/>
    </row>
    <row r="2027">
      <c r="A2027" s="17"/>
      <c r="B2027" s="18"/>
      <c r="C2027" s="18"/>
      <c r="D2027" s="18"/>
      <c r="E2027" s="44"/>
      <c r="F2027" s="18"/>
      <c r="G2027" s="33"/>
      <c r="H2027" s="45"/>
      <c r="I2027" s="33"/>
      <c r="J2027" s="33"/>
      <c r="K2027" s="33"/>
      <c r="L2027" s="33"/>
      <c r="M2027" s="33"/>
      <c r="N2027" s="33"/>
      <c r="O2027" s="18"/>
      <c r="P2027" s="33"/>
      <c r="Q2027" s="33"/>
      <c r="R2027" s="33"/>
      <c r="S2027" s="33"/>
      <c r="T2027" s="33"/>
      <c r="U2027" s="33"/>
      <c r="V2027" s="33"/>
      <c r="W2027" s="33"/>
    </row>
    <row r="2028">
      <c r="A2028" s="17"/>
      <c r="B2028" s="18"/>
      <c r="C2028" s="18"/>
      <c r="D2028" s="18"/>
      <c r="E2028" s="44"/>
      <c r="F2028" s="18"/>
      <c r="G2028" s="33"/>
      <c r="H2028" s="45"/>
      <c r="I2028" s="33"/>
      <c r="J2028" s="33"/>
      <c r="K2028" s="33"/>
      <c r="L2028" s="33"/>
      <c r="M2028" s="33"/>
      <c r="N2028" s="33"/>
      <c r="O2028" s="18"/>
      <c r="P2028" s="33"/>
      <c r="Q2028" s="33"/>
      <c r="R2028" s="33"/>
      <c r="S2028" s="33"/>
      <c r="T2028" s="33"/>
      <c r="U2028" s="33"/>
      <c r="V2028" s="33"/>
      <c r="W2028" s="33"/>
    </row>
    <row r="2029">
      <c r="A2029" s="17"/>
      <c r="B2029" s="18"/>
      <c r="C2029" s="18"/>
      <c r="D2029" s="18"/>
      <c r="E2029" s="44"/>
      <c r="F2029" s="18"/>
      <c r="G2029" s="33"/>
      <c r="H2029" s="45"/>
      <c r="I2029" s="33"/>
      <c r="J2029" s="33"/>
      <c r="K2029" s="33"/>
      <c r="L2029" s="33"/>
      <c r="M2029" s="33"/>
      <c r="N2029" s="33"/>
      <c r="O2029" s="18"/>
      <c r="P2029" s="33"/>
      <c r="Q2029" s="33"/>
      <c r="R2029" s="33"/>
      <c r="S2029" s="33"/>
      <c r="T2029" s="33"/>
      <c r="U2029" s="33"/>
      <c r="V2029" s="33"/>
      <c r="W2029" s="33"/>
    </row>
    <row r="2030">
      <c r="A2030" s="17"/>
      <c r="B2030" s="18"/>
      <c r="C2030" s="18"/>
      <c r="D2030" s="18"/>
      <c r="E2030" s="44"/>
      <c r="F2030" s="18"/>
      <c r="G2030" s="33"/>
      <c r="H2030" s="45"/>
      <c r="I2030" s="33"/>
      <c r="J2030" s="33"/>
      <c r="K2030" s="33"/>
      <c r="L2030" s="33"/>
      <c r="M2030" s="33"/>
      <c r="N2030" s="33"/>
      <c r="O2030" s="18"/>
      <c r="P2030" s="33"/>
      <c r="Q2030" s="33"/>
      <c r="R2030" s="33"/>
      <c r="S2030" s="33"/>
      <c r="T2030" s="33"/>
      <c r="U2030" s="33"/>
      <c r="V2030" s="33"/>
      <c r="W2030" s="33"/>
    </row>
    <row r="2031">
      <c r="A2031" s="17"/>
      <c r="B2031" s="18"/>
      <c r="C2031" s="18"/>
      <c r="D2031" s="18"/>
      <c r="E2031" s="44"/>
      <c r="F2031" s="18"/>
      <c r="G2031" s="33"/>
      <c r="H2031" s="45"/>
      <c r="I2031" s="33"/>
      <c r="J2031" s="33"/>
      <c r="K2031" s="33"/>
      <c r="L2031" s="33"/>
      <c r="M2031" s="33"/>
      <c r="N2031" s="33"/>
      <c r="O2031" s="18"/>
      <c r="P2031" s="33"/>
      <c r="Q2031" s="33"/>
      <c r="R2031" s="33"/>
      <c r="S2031" s="33"/>
      <c r="T2031" s="33"/>
      <c r="U2031" s="33"/>
      <c r="V2031" s="33"/>
      <c r="W2031" s="33"/>
    </row>
    <row r="2032">
      <c r="A2032" s="17"/>
      <c r="B2032" s="18"/>
      <c r="C2032" s="18"/>
      <c r="D2032" s="18"/>
      <c r="E2032" s="44"/>
      <c r="F2032" s="18"/>
      <c r="G2032" s="33"/>
      <c r="H2032" s="45"/>
      <c r="I2032" s="33"/>
      <c r="J2032" s="33"/>
      <c r="K2032" s="33"/>
      <c r="L2032" s="33"/>
      <c r="M2032" s="33"/>
      <c r="N2032" s="33"/>
      <c r="O2032" s="18"/>
      <c r="P2032" s="33"/>
      <c r="Q2032" s="33"/>
      <c r="R2032" s="33"/>
      <c r="S2032" s="33"/>
      <c r="T2032" s="33"/>
      <c r="U2032" s="33"/>
      <c r="V2032" s="33"/>
      <c r="W2032" s="33"/>
    </row>
    <row r="2033">
      <c r="A2033" s="17"/>
      <c r="B2033" s="18"/>
      <c r="C2033" s="18"/>
      <c r="D2033" s="18"/>
      <c r="E2033" s="44"/>
      <c r="F2033" s="18"/>
      <c r="G2033" s="33"/>
      <c r="H2033" s="45"/>
      <c r="I2033" s="33"/>
      <c r="J2033" s="33"/>
      <c r="K2033" s="33"/>
      <c r="L2033" s="33"/>
      <c r="M2033" s="33"/>
      <c r="N2033" s="33"/>
      <c r="O2033" s="18"/>
      <c r="P2033" s="33"/>
      <c r="Q2033" s="33"/>
      <c r="R2033" s="33"/>
      <c r="S2033" s="33"/>
      <c r="T2033" s="33"/>
      <c r="U2033" s="33"/>
      <c r="V2033" s="33"/>
      <c r="W2033" s="33"/>
    </row>
    <row r="2034">
      <c r="A2034" s="17"/>
      <c r="B2034" s="18"/>
      <c r="C2034" s="18"/>
      <c r="D2034" s="18"/>
      <c r="E2034" s="44"/>
      <c r="F2034" s="18"/>
      <c r="G2034" s="33"/>
      <c r="H2034" s="45"/>
      <c r="I2034" s="33"/>
      <c r="J2034" s="33"/>
      <c r="K2034" s="33"/>
      <c r="L2034" s="33"/>
      <c r="M2034" s="33"/>
      <c r="N2034" s="33"/>
      <c r="O2034" s="18"/>
      <c r="P2034" s="33"/>
      <c r="Q2034" s="33"/>
      <c r="R2034" s="33"/>
      <c r="S2034" s="33"/>
      <c r="T2034" s="33"/>
      <c r="U2034" s="33"/>
      <c r="V2034" s="33"/>
      <c r="W2034" s="33"/>
    </row>
    <row r="2035">
      <c r="A2035" s="17"/>
      <c r="B2035" s="18"/>
      <c r="C2035" s="18"/>
      <c r="D2035" s="18"/>
      <c r="E2035" s="44"/>
      <c r="F2035" s="18"/>
      <c r="G2035" s="33"/>
      <c r="H2035" s="45"/>
      <c r="I2035" s="33"/>
      <c r="J2035" s="33"/>
      <c r="K2035" s="33"/>
      <c r="L2035" s="33"/>
      <c r="M2035" s="33"/>
      <c r="N2035" s="33"/>
      <c r="O2035" s="18"/>
      <c r="P2035" s="33"/>
      <c r="Q2035" s="33"/>
      <c r="R2035" s="33"/>
      <c r="S2035" s="33"/>
      <c r="T2035" s="33"/>
      <c r="U2035" s="33"/>
      <c r="V2035" s="33"/>
      <c r="W2035" s="33"/>
    </row>
    <row r="2036">
      <c r="A2036" s="17"/>
      <c r="B2036" s="18"/>
      <c r="C2036" s="18"/>
      <c r="D2036" s="18"/>
      <c r="E2036" s="44"/>
      <c r="F2036" s="18"/>
      <c r="G2036" s="33"/>
      <c r="H2036" s="45"/>
      <c r="I2036" s="33"/>
      <c r="J2036" s="33"/>
      <c r="K2036" s="33"/>
      <c r="L2036" s="33"/>
      <c r="M2036" s="33"/>
      <c r="N2036" s="33"/>
      <c r="O2036" s="18"/>
      <c r="P2036" s="33"/>
      <c r="Q2036" s="33"/>
      <c r="R2036" s="33"/>
      <c r="S2036" s="33"/>
      <c r="T2036" s="33"/>
      <c r="U2036" s="33"/>
      <c r="V2036" s="33"/>
      <c r="W2036" s="33"/>
    </row>
    <row r="2037">
      <c r="A2037" s="17"/>
      <c r="B2037" s="18"/>
      <c r="C2037" s="18"/>
      <c r="D2037" s="18"/>
      <c r="E2037" s="44"/>
      <c r="F2037" s="18"/>
      <c r="G2037" s="33"/>
      <c r="H2037" s="45"/>
      <c r="I2037" s="33"/>
      <c r="J2037" s="33"/>
      <c r="K2037" s="33"/>
      <c r="L2037" s="33"/>
      <c r="M2037" s="33"/>
      <c r="N2037" s="33"/>
      <c r="O2037" s="18"/>
      <c r="P2037" s="33"/>
      <c r="Q2037" s="33"/>
      <c r="R2037" s="33"/>
      <c r="S2037" s="33"/>
      <c r="T2037" s="33"/>
      <c r="U2037" s="33"/>
      <c r="V2037" s="33"/>
      <c r="W2037" s="33"/>
    </row>
    <row r="2038">
      <c r="A2038" s="17"/>
      <c r="B2038" s="18"/>
      <c r="C2038" s="18"/>
      <c r="D2038" s="18"/>
      <c r="E2038" s="44"/>
      <c r="F2038" s="18"/>
      <c r="G2038" s="33"/>
      <c r="H2038" s="45"/>
      <c r="I2038" s="33"/>
      <c r="J2038" s="33"/>
      <c r="K2038" s="33"/>
      <c r="L2038" s="33"/>
      <c r="M2038" s="33"/>
      <c r="N2038" s="33"/>
      <c r="O2038" s="18"/>
      <c r="P2038" s="33"/>
      <c r="Q2038" s="33"/>
      <c r="R2038" s="33"/>
      <c r="S2038" s="33"/>
      <c r="T2038" s="33"/>
      <c r="U2038" s="33"/>
      <c r="V2038" s="33"/>
      <c r="W2038" s="33"/>
    </row>
    <row r="2039">
      <c r="A2039" s="17"/>
      <c r="B2039" s="18"/>
      <c r="C2039" s="18"/>
      <c r="D2039" s="18"/>
      <c r="E2039" s="44"/>
      <c r="F2039" s="18"/>
      <c r="G2039" s="33"/>
      <c r="H2039" s="45"/>
      <c r="I2039" s="33"/>
      <c r="J2039" s="33"/>
      <c r="K2039" s="33"/>
      <c r="L2039" s="33"/>
      <c r="M2039" s="33"/>
      <c r="N2039" s="33"/>
      <c r="O2039" s="18"/>
      <c r="P2039" s="33"/>
      <c r="Q2039" s="33"/>
      <c r="R2039" s="33"/>
      <c r="S2039" s="33"/>
      <c r="T2039" s="33"/>
      <c r="U2039" s="33"/>
      <c r="V2039" s="33"/>
      <c r="W2039" s="33"/>
    </row>
    <row r="2040">
      <c r="A2040" s="17"/>
      <c r="B2040" s="18"/>
      <c r="C2040" s="18"/>
      <c r="D2040" s="18"/>
      <c r="E2040" s="44"/>
      <c r="F2040" s="18"/>
      <c r="G2040" s="33"/>
      <c r="H2040" s="45"/>
      <c r="I2040" s="33"/>
      <c r="J2040" s="33"/>
      <c r="K2040" s="33"/>
      <c r="L2040" s="33"/>
      <c r="M2040" s="33"/>
      <c r="N2040" s="33"/>
      <c r="O2040" s="18"/>
      <c r="P2040" s="33"/>
      <c r="Q2040" s="33"/>
      <c r="R2040" s="33"/>
      <c r="S2040" s="33"/>
      <c r="T2040" s="33"/>
      <c r="U2040" s="33"/>
      <c r="V2040" s="33"/>
      <c r="W2040" s="33"/>
    </row>
    <row r="2041">
      <c r="A2041" s="17"/>
      <c r="B2041" s="18"/>
      <c r="C2041" s="18"/>
      <c r="D2041" s="18"/>
      <c r="E2041" s="44"/>
      <c r="F2041" s="18"/>
      <c r="G2041" s="33"/>
      <c r="H2041" s="45"/>
      <c r="I2041" s="33"/>
      <c r="J2041" s="33"/>
      <c r="K2041" s="33"/>
      <c r="L2041" s="33"/>
      <c r="M2041" s="33"/>
      <c r="N2041" s="33"/>
      <c r="O2041" s="18"/>
      <c r="P2041" s="33"/>
      <c r="Q2041" s="33"/>
      <c r="R2041" s="33"/>
      <c r="S2041" s="33"/>
      <c r="T2041" s="33"/>
      <c r="U2041" s="33"/>
      <c r="V2041" s="33"/>
      <c r="W2041" s="33"/>
    </row>
    <row r="2042">
      <c r="A2042" s="17"/>
      <c r="B2042" s="18"/>
      <c r="C2042" s="18"/>
      <c r="D2042" s="18"/>
      <c r="E2042" s="44"/>
      <c r="F2042" s="18"/>
      <c r="G2042" s="33"/>
      <c r="H2042" s="45"/>
      <c r="I2042" s="33"/>
      <c r="J2042" s="33"/>
      <c r="K2042" s="33"/>
      <c r="L2042" s="33"/>
      <c r="M2042" s="33"/>
      <c r="N2042" s="33"/>
      <c r="O2042" s="18"/>
      <c r="P2042" s="33"/>
      <c r="Q2042" s="33"/>
      <c r="R2042" s="33"/>
      <c r="S2042" s="33"/>
      <c r="T2042" s="33"/>
      <c r="U2042" s="33"/>
      <c r="V2042" s="33"/>
      <c r="W2042" s="33"/>
    </row>
    <row r="2043">
      <c r="A2043" s="17"/>
      <c r="B2043" s="18"/>
      <c r="C2043" s="18"/>
      <c r="D2043" s="18"/>
      <c r="E2043" s="44"/>
      <c r="F2043" s="18"/>
      <c r="G2043" s="33"/>
      <c r="H2043" s="45"/>
      <c r="I2043" s="33"/>
      <c r="J2043" s="33"/>
      <c r="K2043" s="33"/>
      <c r="L2043" s="33"/>
      <c r="M2043" s="33"/>
      <c r="N2043" s="33"/>
      <c r="O2043" s="18"/>
      <c r="P2043" s="33"/>
      <c r="Q2043" s="33"/>
      <c r="R2043" s="33"/>
      <c r="S2043" s="33"/>
      <c r="T2043" s="33"/>
      <c r="U2043" s="33"/>
      <c r="V2043" s="33"/>
      <c r="W2043" s="33"/>
    </row>
    <row r="2044">
      <c r="A2044" s="17"/>
      <c r="B2044" s="18"/>
      <c r="C2044" s="18"/>
      <c r="D2044" s="18"/>
      <c r="E2044" s="44"/>
      <c r="F2044" s="18"/>
      <c r="G2044" s="33"/>
      <c r="H2044" s="45"/>
      <c r="I2044" s="33"/>
      <c r="J2044" s="33"/>
      <c r="K2044" s="33"/>
      <c r="L2044" s="33"/>
      <c r="M2044" s="33"/>
      <c r="N2044" s="33"/>
      <c r="O2044" s="18"/>
      <c r="P2044" s="33"/>
      <c r="Q2044" s="33"/>
      <c r="R2044" s="33"/>
      <c r="S2044" s="33"/>
      <c r="T2044" s="33"/>
      <c r="U2044" s="33"/>
      <c r="V2044" s="33"/>
      <c r="W2044" s="33"/>
    </row>
    <row r="2045">
      <c r="A2045" s="17"/>
      <c r="B2045" s="18"/>
      <c r="C2045" s="18"/>
      <c r="D2045" s="18"/>
      <c r="E2045" s="44"/>
      <c r="F2045" s="18"/>
      <c r="G2045" s="33"/>
      <c r="H2045" s="45"/>
      <c r="I2045" s="33"/>
      <c r="J2045" s="33"/>
      <c r="K2045" s="33"/>
      <c r="L2045" s="33"/>
      <c r="M2045" s="33"/>
      <c r="N2045" s="33"/>
      <c r="O2045" s="18"/>
      <c r="P2045" s="33"/>
      <c r="Q2045" s="33"/>
      <c r="R2045" s="33"/>
      <c r="S2045" s="33"/>
      <c r="T2045" s="33"/>
      <c r="U2045" s="33"/>
      <c r="V2045" s="33"/>
      <c r="W2045" s="33"/>
    </row>
    <row r="2046">
      <c r="A2046" s="17"/>
      <c r="B2046" s="18"/>
      <c r="C2046" s="18"/>
      <c r="D2046" s="18"/>
      <c r="E2046" s="44"/>
      <c r="F2046" s="18"/>
      <c r="G2046" s="33"/>
      <c r="H2046" s="45"/>
      <c r="I2046" s="33"/>
      <c r="J2046" s="33"/>
      <c r="K2046" s="33"/>
      <c r="L2046" s="33"/>
      <c r="M2046" s="33"/>
      <c r="N2046" s="33"/>
      <c r="O2046" s="18"/>
      <c r="P2046" s="33"/>
      <c r="Q2046" s="33"/>
      <c r="R2046" s="33"/>
      <c r="S2046" s="33"/>
      <c r="T2046" s="33"/>
      <c r="U2046" s="33"/>
      <c r="V2046" s="33"/>
      <c r="W2046" s="33"/>
    </row>
    <row r="2047">
      <c r="A2047" s="17"/>
      <c r="B2047" s="18"/>
      <c r="C2047" s="18"/>
      <c r="D2047" s="18"/>
      <c r="E2047" s="44"/>
      <c r="F2047" s="18"/>
      <c r="G2047" s="33"/>
      <c r="H2047" s="45"/>
      <c r="I2047" s="33"/>
      <c r="J2047" s="33"/>
      <c r="K2047" s="33"/>
      <c r="L2047" s="33"/>
      <c r="M2047" s="33"/>
      <c r="N2047" s="33"/>
      <c r="O2047" s="18"/>
      <c r="P2047" s="33"/>
      <c r="Q2047" s="33"/>
      <c r="R2047" s="33"/>
      <c r="S2047" s="33"/>
      <c r="T2047" s="33"/>
      <c r="U2047" s="33"/>
      <c r="V2047" s="33"/>
      <c r="W2047" s="33"/>
    </row>
    <row r="2048">
      <c r="A2048" s="17"/>
      <c r="B2048" s="18"/>
      <c r="C2048" s="18"/>
      <c r="D2048" s="18"/>
      <c r="E2048" s="44"/>
      <c r="F2048" s="18"/>
      <c r="G2048" s="33"/>
      <c r="H2048" s="45"/>
      <c r="I2048" s="33"/>
      <c r="J2048" s="33"/>
      <c r="K2048" s="33"/>
      <c r="L2048" s="33"/>
      <c r="M2048" s="33"/>
      <c r="N2048" s="33"/>
      <c r="O2048" s="18"/>
      <c r="P2048" s="33"/>
      <c r="Q2048" s="33"/>
      <c r="R2048" s="33"/>
      <c r="S2048" s="33"/>
      <c r="T2048" s="33"/>
      <c r="U2048" s="33"/>
      <c r="V2048" s="33"/>
      <c r="W2048" s="33"/>
    </row>
    <row r="2049">
      <c r="A2049" s="17"/>
      <c r="B2049" s="18"/>
      <c r="C2049" s="18"/>
      <c r="D2049" s="18"/>
      <c r="E2049" s="44"/>
      <c r="F2049" s="18"/>
      <c r="G2049" s="33"/>
      <c r="H2049" s="45"/>
      <c r="I2049" s="33"/>
      <c r="J2049" s="33"/>
      <c r="K2049" s="33"/>
      <c r="L2049" s="33"/>
      <c r="M2049" s="33"/>
      <c r="N2049" s="33"/>
      <c r="O2049" s="18"/>
      <c r="P2049" s="33"/>
      <c r="Q2049" s="33"/>
      <c r="R2049" s="33"/>
      <c r="S2049" s="33"/>
      <c r="T2049" s="33"/>
      <c r="U2049" s="33"/>
      <c r="V2049" s="33"/>
      <c r="W2049" s="33"/>
    </row>
    <row r="2050">
      <c r="A2050" s="17"/>
      <c r="B2050" s="18"/>
      <c r="C2050" s="18"/>
      <c r="D2050" s="18"/>
      <c r="E2050" s="44"/>
      <c r="F2050" s="18"/>
      <c r="G2050" s="33"/>
      <c r="H2050" s="45"/>
      <c r="I2050" s="33"/>
      <c r="J2050" s="33"/>
      <c r="K2050" s="33"/>
      <c r="L2050" s="33"/>
      <c r="M2050" s="33"/>
      <c r="N2050" s="33"/>
      <c r="O2050" s="18"/>
      <c r="P2050" s="33"/>
      <c r="Q2050" s="33"/>
      <c r="R2050" s="33"/>
      <c r="S2050" s="33"/>
      <c r="T2050" s="33"/>
      <c r="U2050" s="33"/>
      <c r="V2050" s="33"/>
      <c r="W2050" s="33"/>
    </row>
    <row r="2051">
      <c r="A2051" s="17"/>
      <c r="B2051" s="18"/>
      <c r="C2051" s="18"/>
      <c r="D2051" s="18"/>
      <c r="E2051" s="44"/>
      <c r="F2051" s="18"/>
      <c r="G2051" s="33"/>
      <c r="H2051" s="45"/>
      <c r="I2051" s="33"/>
      <c r="J2051" s="33"/>
      <c r="K2051" s="33"/>
      <c r="L2051" s="33"/>
      <c r="M2051" s="33"/>
      <c r="N2051" s="33"/>
      <c r="O2051" s="18"/>
      <c r="P2051" s="33"/>
      <c r="Q2051" s="33"/>
      <c r="R2051" s="33"/>
      <c r="S2051" s="33"/>
      <c r="T2051" s="33"/>
      <c r="U2051" s="33"/>
      <c r="V2051" s="33"/>
      <c r="W2051" s="33"/>
    </row>
    <row r="2052">
      <c r="A2052" s="17"/>
      <c r="B2052" s="18"/>
      <c r="C2052" s="18"/>
      <c r="D2052" s="18"/>
      <c r="E2052" s="44"/>
      <c r="F2052" s="18"/>
      <c r="G2052" s="33"/>
      <c r="H2052" s="45"/>
      <c r="I2052" s="33"/>
      <c r="J2052" s="33"/>
      <c r="K2052" s="33"/>
      <c r="L2052" s="33"/>
      <c r="M2052" s="33"/>
      <c r="N2052" s="33"/>
      <c r="O2052" s="18"/>
      <c r="P2052" s="33"/>
      <c r="Q2052" s="33"/>
      <c r="R2052" s="33"/>
      <c r="S2052" s="33"/>
      <c r="T2052" s="33"/>
      <c r="U2052" s="33"/>
      <c r="V2052" s="33"/>
      <c r="W2052" s="33"/>
    </row>
    <row r="2053">
      <c r="A2053" s="17"/>
      <c r="B2053" s="18"/>
      <c r="C2053" s="18"/>
      <c r="D2053" s="18"/>
      <c r="E2053" s="44"/>
      <c r="F2053" s="18"/>
      <c r="G2053" s="33"/>
      <c r="H2053" s="45"/>
      <c r="I2053" s="33"/>
      <c r="J2053" s="33"/>
      <c r="K2053" s="33"/>
      <c r="L2053" s="33"/>
      <c r="M2053" s="33"/>
      <c r="N2053" s="33"/>
      <c r="O2053" s="18"/>
      <c r="P2053" s="33"/>
      <c r="Q2053" s="33"/>
      <c r="R2053" s="33"/>
      <c r="S2053" s="33"/>
      <c r="T2053" s="33"/>
      <c r="U2053" s="33"/>
      <c r="V2053" s="33"/>
      <c r="W2053" s="33"/>
    </row>
    <row r="2054">
      <c r="A2054" s="17"/>
      <c r="B2054" s="18"/>
      <c r="C2054" s="18"/>
      <c r="D2054" s="18"/>
      <c r="E2054" s="44"/>
      <c r="F2054" s="18"/>
      <c r="G2054" s="33"/>
      <c r="H2054" s="45"/>
      <c r="I2054" s="33"/>
      <c r="J2054" s="33"/>
      <c r="K2054" s="33"/>
      <c r="L2054" s="33"/>
      <c r="M2054" s="33"/>
      <c r="N2054" s="33"/>
      <c r="O2054" s="18"/>
      <c r="P2054" s="33"/>
      <c r="Q2054" s="33"/>
      <c r="R2054" s="33"/>
      <c r="S2054" s="33"/>
      <c r="T2054" s="33"/>
      <c r="U2054" s="33"/>
      <c r="V2054" s="33"/>
      <c r="W2054" s="33"/>
    </row>
    <row r="2055">
      <c r="A2055" s="17"/>
      <c r="B2055" s="18"/>
      <c r="C2055" s="18"/>
      <c r="D2055" s="18"/>
      <c r="E2055" s="44"/>
      <c r="F2055" s="18"/>
      <c r="G2055" s="33"/>
      <c r="H2055" s="45"/>
      <c r="I2055" s="33"/>
      <c r="J2055" s="33"/>
      <c r="K2055" s="33"/>
      <c r="L2055" s="33"/>
      <c r="M2055" s="33"/>
      <c r="N2055" s="33"/>
      <c r="O2055" s="18"/>
      <c r="P2055" s="33"/>
      <c r="Q2055" s="33"/>
      <c r="R2055" s="33"/>
      <c r="S2055" s="33"/>
      <c r="T2055" s="33"/>
      <c r="U2055" s="33"/>
      <c r="V2055" s="33"/>
      <c r="W2055" s="33"/>
    </row>
    <row r="2056">
      <c r="A2056" s="17"/>
      <c r="B2056" s="18"/>
      <c r="C2056" s="18"/>
      <c r="D2056" s="18"/>
      <c r="E2056" s="44"/>
      <c r="F2056" s="18"/>
      <c r="G2056" s="33"/>
      <c r="H2056" s="45"/>
      <c r="I2056" s="33"/>
      <c r="J2056" s="33"/>
      <c r="K2056" s="33"/>
      <c r="L2056" s="33"/>
      <c r="M2056" s="33"/>
      <c r="N2056" s="33"/>
      <c r="O2056" s="18"/>
      <c r="P2056" s="33"/>
      <c r="Q2056" s="33"/>
      <c r="R2056" s="33"/>
      <c r="S2056" s="33"/>
      <c r="T2056" s="33"/>
      <c r="U2056" s="33"/>
      <c r="V2056" s="33"/>
      <c r="W2056" s="33"/>
    </row>
    <row r="2057">
      <c r="A2057" s="17"/>
      <c r="B2057" s="18"/>
      <c r="C2057" s="18"/>
      <c r="D2057" s="18"/>
      <c r="E2057" s="44"/>
      <c r="F2057" s="18"/>
      <c r="G2057" s="33"/>
      <c r="H2057" s="45"/>
      <c r="I2057" s="33"/>
      <c r="J2057" s="33"/>
      <c r="K2057" s="33"/>
      <c r="L2057" s="33"/>
      <c r="M2057" s="33"/>
      <c r="N2057" s="33"/>
      <c r="O2057" s="18"/>
      <c r="P2057" s="33"/>
      <c r="Q2057" s="33"/>
      <c r="R2057" s="33"/>
      <c r="S2057" s="33"/>
      <c r="T2057" s="33"/>
      <c r="U2057" s="33"/>
      <c r="V2057" s="33"/>
      <c r="W2057" s="33"/>
    </row>
    <row r="2058">
      <c r="A2058" s="17"/>
      <c r="B2058" s="18"/>
      <c r="C2058" s="18"/>
      <c r="D2058" s="18"/>
      <c r="E2058" s="44"/>
      <c r="F2058" s="18"/>
      <c r="G2058" s="33"/>
      <c r="H2058" s="45"/>
      <c r="I2058" s="33"/>
      <c r="J2058" s="33"/>
      <c r="K2058" s="33"/>
      <c r="L2058" s="33"/>
      <c r="M2058" s="33"/>
      <c r="N2058" s="33"/>
      <c r="O2058" s="18"/>
      <c r="P2058" s="33"/>
      <c r="Q2058" s="33"/>
      <c r="R2058" s="33"/>
      <c r="S2058" s="33"/>
      <c r="T2058" s="33"/>
      <c r="U2058" s="33"/>
      <c r="V2058" s="33"/>
      <c r="W2058" s="33"/>
    </row>
    <row r="2059">
      <c r="A2059" s="17"/>
      <c r="B2059" s="18"/>
      <c r="C2059" s="18"/>
      <c r="D2059" s="18"/>
      <c r="E2059" s="44"/>
      <c r="F2059" s="18"/>
      <c r="G2059" s="33"/>
      <c r="H2059" s="45"/>
      <c r="I2059" s="33"/>
      <c r="J2059" s="33"/>
      <c r="K2059" s="33"/>
      <c r="L2059" s="33"/>
      <c r="M2059" s="33"/>
      <c r="N2059" s="33"/>
      <c r="O2059" s="18"/>
      <c r="P2059" s="33"/>
      <c r="Q2059" s="33"/>
      <c r="R2059" s="33"/>
      <c r="S2059" s="33"/>
      <c r="T2059" s="33"/>
      <c r="U2059" s="33"/>
      <c r="V2059" s="33"/>
      <c r="W2059" s="33"/>
    </row>
    <row r="2060">
      <c r="A2060" s="17"/>
      <c r="B2060" s="18"/>
      <c r="C2060" s="18"/>
      <c r="D2060" s="18"/>
      <c r="E2060" s="44"/>
      <c r="F2060" s="18"/>
      <c r="G2060" s="33"/>
      <c r="H2060" s="45"/>
      <c r="I2060" s="33"/>
      <c r="J2060" s="33"/>
      <c r="K2060" s="33"/>
      <c r="L2060" s="33"/>
      <c r="M2060" s="33"/>
      <c r="N2060" s="33"/>
      <c r="O2060" s="18"/>
      <c r="P2060" s="33"/>
      <c r="Q2060" s="33"/>
      <c r="R2060" s="33"/>
      <c r="S2060" s="33"/>
      <c r="T2060" s="33"/>
      <c r="U2060" s="33"/>
      <c r="V2060" s="33"/>
      <c r="W2060" s="33"/>
    </row>
    <row r="2061">
      <c r="A2061" s="17"/>
      <c r="B2061" s="18"/>
      <c r="C2061" s="18"/>
      <c r="D2061" s="18"/>
      <c r="E2061" s="44"/>
      <c r="F2061" s="18"/>
      <c r="G2061" s="33"/>
      <c r="H2061" s="45"/>
      <c r="I2061" s="33"/>
      <c r="J2061" s="33"/>
      <c r="K2061" s="33"/>
      <c r="L2061" s="33"/>
      <c r="M2061" s="33"/>
      <c r="N2061" s="33"/>
      <c r="O2061" s="18"/>
      <c r="P2061" s="33"/>
      <c r="Q2061" s="33"/>
      <c r="R2061" s="33"/>
      <c r="S2061" s="33"/>
      <c r="T2061" s="33"/>
      <c r="U2061" s="33"/>
      <c r="V2061" s="33"/>
      <c r="W2061" s="33"/>
    </row>
    <row r="2062">
      <c r="A2062" s="17"/>
      <c r="B2062" s="18"/>
      <c r="C2062" s="18"/>
      <c r="D2062" s="18"/>
      <c r="E2062" s="44"/>
      <c r="F2062" s="18"/>
      <c r="G2062" s="33"/>
      <c r="H2062" s="45"/>
      <c r="I2062" s="33"/>
      <c r="J2062" s="33"/>
      <c r="K2062" s="33"/>
      <c r="L2062" s="33"/>
      <c r="M2062" s="33"/>
      <c r="N2062" s="33"/>
      <c r="O2062" s="18"/>
      <c r="P2062" s="33"/>
      <c r="Q2062" s="33"/>
      <c r="R2062" s="33"/>
      <c r="S2062" s="33"/>
      <c r="T2062" s="33"/>
      <c r="U2062" s="33"/>
      <c r="V2062" s="33"/>
      <c r="W2062" s="33"/>
    </row>
    <row r="2063">
      <c r="A2063" s="17"/>
      <c r="B2063" s="18"/>
      <c r="C2063" s="18"/>
      <c r="D2063" s="18"/>
      <c r="E2063" s="44"/>
      <c r="F2063" s="18"/>
      <c r="G2063" s="33"/>
      <c r="H2063" s="45"/>
      <c r="I2063" s="33"/>
      <c r="J2063" s="33"/>
      <c r="K2063" s="33"/>
      <c r="L2063" s="33"/>
      <c r="M2063" s="33"/>
      <c r="N2063" s="33"/>
      <c r="O2063" s="18"/>
      <c r="P2063" s="33"/>
      <c r="Q2063" s="33"/>
      <c r="R2063" s="33"/>
      <c r="S2063" s="33"/>
      <c r="T2063" s="33"/>
      <c r="U2063" s="33"/>
      <c r="V2063" s="33"/>
      <c r="W2063" s="33"/>
    </row>
    <row r="2064">
      <c r="A2064" s="17"/>
      <c r="B2064" s="18"/>
      <c r="C2064" s="18"/>
      <c r="D2064" s="18"/>
      <c r="E2064" s="44"/>
      <c r="F2064" s="18"/>
      <c r="G2064" s="33"/>
      <c r="H2064" s="45"/>
      <c r="I2064" s="33"/>
      <c r="J2064" s="33"/>
      <c r="K2064" s="33"/>
      <c r="L2064" s="33"/>
      <c r="M2064" s="33"/>
      <c r="N2064" s="33"/>
      <c r="O2064" s="18"/>
      <c r="P2064" s="33"/>
      <c r="Q2064" s="33"/>
      <c r="R2064" s="33"/>
      <c r="S2064" s="33"/>
      <c r="T2064" s="33"/>
      <c r="U2064" s="33"/>
      <c r="V2064" s="33"/>
      <c r="W2064" s="33"/>
    </row>
    <row r="2065">
      <c r="A2065" s="17"/>
      <c r="B2065" s="18"/>
      <c r="C2065" s="18"/>
      <c r="D2065" s="18"/>
      <c r="E2065" s="44"/>
      <c r="F2065" s="18"/>
      <c r="G2065" s="33"/>
      <c r="H2065" s="45"/>
      <c r="I2065" s="33"/>
      <c r="J2065" s="33"/>
      <c r="K2065" s="33"/>
      <c r="L2065" s="33"/>
      <c r="M2065" s="33"/>
      <c r="N2065" s="33"/>
      <c r="O2065" s="18"/>
      <c r="P2065" s="33"/>
      <c r="Q2065" s="33"/>
      <c r="R2065" s="33"/>
      <c r="S2065" s="33"/>
      <c r="T2065" s="33"/>
      <c r="U2065" s="33"/>
      <c r="V2065" s="33"/>
      <c r="W2065" s="33"/>
    </row>
    <row r="2066">
      <c r="A2066" s="17"/>
      <c r="B2066" s="18"/>
      <c r="C2066" s="18"/>
      <c r="D2066" s="18"/>
      <c r="E2066" s="44"/>
      <c r="F2066" s="18"/>
      <c r="G2066" s="33"/>
      <c r="H2066" s="45"/>
      <c r="I2066" s="33"/>
      <c r="J2066" s="33"/>
      <c r="K2066" s="33"/>
      <c r="L2066" s="33"/>
      <c r="M2066" s="33"/>
      <c r="N2066" s="33"/>
      <c r="O2066" s="18"/>
      <c r="P2066" s="33"/>
      <c r="Q2066" s="33"/>
      <c r="R2066" s="33"/>
      <c r="S2066" s="33"/>
      <c r="T2066" s="33"/>
      <c r="U2066" s="33"/>
      <c r="V2066" s="33"/>
      <c r="W2066" s="33"/>
    </row>
    <row r="2067">
      <c r="A2067" s="17"/>
      <c r="B2067" s="18"/>
      <c r="C2067" s="18"/>
      <c r="D2067" s="18"/>
      <c r="E2067" s="44"/>
      <c r="F2067" s="18"/>
      <c r="G2067" s="33"/>
      <c r="H2067" s="45"/>
      <c r="I2067" s="33"/>
      <c r="J2067" s="33"/>
      <c r="K2067" s="33"/>
      <c r="L2067" s="33"/>
      <c r="M2067" s="33"/>
      <c r="N2067" s="33"/>
      <c r="O2067" s="18"/>
      <c r="P2067" s="33"/>
      <c r="Q2067" s="33"/>
      <c r="R2067" s="33"/>
      <c r="S2067" s="33"/>
      <c r="T2067" s="33"/>
      <c r="U2067" s="33"/>
      <c r="V2067" s="33"/>
      <c r="W2067" s="33"/>
    </row>
    <row r="2068">
      <c r="A2068" s="17"/>
      <c r="B2068" s="18"/>
      <c r="C2068" s="18"/>
      <c r="D2068" s="18"/>
      <c r="E2068" s="44"/>
      <c r="F2068" s="18"/>
      <c r="G2068" s="33"/>
      <c r="H2068" s="45"/>
      <c r="I2068" s="33"/>
      <c r="J2068" s="33"/>
      <c r="K2068" s="33"/>
      <c r="L2068" s="33"/>
      <c r="M2068" s="33"/>
      <c r="N2068" s="33"/>
      <c r="O2068" s="18"/>
      <c r="P2068" s="33"/>
      <c r="Q2068" s="33"/>
      <c r="R2068" s="33"/>
      <c r="S2068" s="33"/>
      <c r="T2068" s="33"/>
      <c r="U2068" s="33"/>
      <c r="V2068" s="33"/>
      <c r="W2068" s="33"/>
    </row>
    <row r="2069">
      <c r="A2069" s="17"/>
      <c r="B2069" s="18"/>
      <c r="C2069" s="18"/>
      <c r="D2069" s="18"/>
      <c r="E2069" s="44"/>
      <c r="F2069" s="18"/>
      <c r="G2069" s="33"/>
      <c r="H2069" s="45"/>
      <c r="I2069" s="33"/>
      <c r="J2069" s="33"/>
      <c r="K2069" s="33"/>
      <c r="L2069" s="33"/>
      <c r="M2069" s="33"/>
      <c r="N2069" s="33"/>
      <c r="O2069" s="18"/>
      <c r="P2069" s="33"/>
      <c r="Q2069" s="33"/>
      <c r="R2069" s="33"/>
      <c r="S2069" s="33"/>
      <c r="T2069" s="33"/>
      <c r="U2069" s="33"/>
      <c r="V2069" s="33"/>
      <c r="W2069" s="33"/>
    </row>
    <row r="2070">
      <c r="A2070" s="17"/>
      <c r="B2070" s="18"/>
      <c r="C2070" s="18"/>
      <c r="D2070" s="18"/>
      <c r="E2070" s="44"/>
      <c r="F2070" s="18"/>
      <c r="G2070" s="33"/>
      <c r="H2070" s="45"/>
      <c r="I2070" s="33"/>
      <c r="J2070" s="33"/>
      <c r="K2070" s="33"/>
      <c r="L2070" s="33"/>
      <c r="M2070" s="33"/>
      <c r="N2070" s="33"/>
      <c r="O2070" s="18"/>
      <c r="P2070" s="33"/>
      <c r="Q2070" s="33"/>
      <c r="R2070" s="33"/>
      <c r="S2070" s="33"/>
      <c r="T2070" s="33"/>
      <c r="U2070" s="33"/>
      <c r="V2070" s="33"/>
      <c r="W2070" s="33"/>
    </row>
    <row r="2071">
      <c r="A2071" s="17"/>
      <c r="B2071" s="18"/>
      <c r="C2071" s="18"/>
      <c r="D2071" s="18"/>
      <c r="E2071" s="44"/>
      <c r="F2071" s="18"/>
      <c r="G2071" s="33"/>
      <c r="H2071" s="45"/>
      <c r="I2071" s="33"/>
      <c r="J2071" s="33"/>
      <c r="K2071" s="33"/>
      <c r="L2071" s="33"/>
      <c r="M2071" s="33"/>
      <c r="N2071" s="33"/>
      <c r="O2071" s="18"/>
      <c r="P2071" s="33"/>
      <c r="Q2071" s="33"/>
      <c r="R2071" s="33"/>
      <c r="S2071" s="33"/>
      <c r="T2071" s="33"/>
      <c r="U2071" s="33"/>
      <c r="V2071" s="33"/>
      <c r="W2071" s="33"/>
    </row>
    <row r="2072">
      <c r="A2072" s="17"/>
      <c r="B2072" s="18"/>
      <c r="C2072" s="18"/>
      <c r="D2072" s="18"/>
      <c r="E2072" s="44"/>
      <c r="F2072" s="18"/>
      <c r="G2072" s="33"/>
      <c r="H2072" s="45"/>
      <c r="I2072" s="33"/>
      <c r="J2072" s="33"/>
      <c r="K2072" s="33"/>
      <c r="L2072" s="33"/>
      <c r="M2072" s="33"/>
      <c r="N2072" s="33"/>
      <c r="O2072" s="18"/>
      <c r="P2072" s="33"/>
      <c r="Q2072" s="33"/>
      <c r="R2072" s="33"/>
      <c r="S2072" s="33"/>
      <c r="T2072" s="33"/>
      <c r="U2072" s="33"/>
      <c r="V2072" s="33"/>
      <c r="W2072" s="33"/>
    </row>
    <row r="2073">
      <c r="A2073" s="17"/>
      <c r="B2073" s="18"/>
      <c r="C2073" s="18"/>
      <c r="D2073" s="18"/>
      <c r="E2073" s="44"/>
      <c r="F2073" s="18"/>
      <c r="G2073" s="33"/>
      <c r="H2073" s="45"/>
      <c r="I2073" s="33"/>
      <c r="J2073" s="33"/>
      <c r="K2073" s="33"/>
      <c r="L2073" s="33"/>
      <c r="M2073" s="33"/>
      <c r="N2073" s="33"/>
      <c r="O2073" s="18"/>
      <c r="P2073" s="33"/>
      <c r="Q2073" s="33"/>
      <c r="R2073" s="33"/>
      <c r="S2073" s="33"/>
      <c r="T2073" s="33"/>
      <c r="U2073" s="33"/>
      <c r="V2073" s="33"/>
      <c r="W2073" s="33"/>
    </row>
    <row r="2074">
      <c r="A2074" s="17"/>
      <c r="B2074" s="18"/>
      <c r="C2074" s="18"/>
      <c r="D2074" s="18"/>
      <c r="E2074" s="44"/>
      <c r="F2074" s="18"/>
      <c r="G2074" s="33"/>
      <c r="H2074" s="45"/>
      <c r="I2074" s="33"/>
      <c r="J2074" s="33"/>
      <c r="K2074" s="33"/>
      <c r="L2074" s="33"/>
      <c r="M2074" s="33"/>
      <c r="N2074" s="33"/>
      <c r="O2074" s="18"/>
      <c r="P2074" s="33"/>
      <c r="Q2074" s="33"/>
      <c r="R2074" s="33"/>
      <c r="S2074" s="33"/>
      <c r="T2074" s="33"/>
      <c r="U2074" s="33"/>
      <c r="V2074" s="33"/>
      <c r="W2074" s="33"/>
    </row>
    <row r="2075">
      <c r="A2075" s="17"/>
      <c r="B2075" s="18"/>
      <c r="C2075" s="18"/>
      <c r="D2075" s="18"/>
      <c r="E2075" s="44"/>
      <c r="F2075" s="18"/>
      <c r="G2075" s="33"/>
      <c r="H2075" s="45"/>
      <c r="I2075" s="33"/>
      <c r="J2075" s="33"/>
      <c r="K2075" s="33"/>
      <c r="L2075" s="33"/>
      <c r="M2075" s="33"/>
      <c r="N2075" s="33"/>
      <c r="O2075" s="18"/>
      <c r="P2075" s="33"/>
      <c r="Q2075" s="33"/>
      <c r="R2075" s="33"/>
      <c r="S2075" s="33"/>
      <c r="T2075" s="33"/>
      <c r="U2075" s="33"/>
      <c r="V2075" s="33"/>
      <c r="W2075" s="33"/>
    </row>
    <row r="2076">
      <c r="A2076" s="17"/>
      <c r="B2076" s="18"/>
      <c r="C2076" s="18"/>
      <c r="D2076" s="18"/>
      <c r="E2076" s="44"/>
      <c r="F2076" s="18"/>
      <c r="G2076" s="33"/>
      <c r="H2076" s="45"/>
      <c r="I2076" s="33"/>
      <c r="J2076" s="33"/>
      <c r="K2076" s="33"/>
      <c r="L2076" s="33"/>
      <c r="M2076" s="33"/>
      <c r="N2076" s="33"/>
      <c r="O2076" s="18"/>
      <c r="P2076" s="33"/>
      <c r="Q2076" s="33"/>
      <c r="R2076" s="33"/>
      <c r="S2076" s="33"/>
      <c r="T2076" s="33"/>
      <c r="U2076" s="33"/>
      <c r="V2076" s="33"/>
      <c r="W2076" s="33"/>
    </row>
    <row r="2077">
      <c r="A2077" s="17"/>
      <c r="B2077" s="18"/>
      <c r="C2077" s="18"/>
      <c r="D2077" s="18"/>
      <c r="E2077" s="44"/>
      <c r="F2077" s="18"/>
      <c r="G2077" s="33"/>
      <c r="H2077" s="45"/>
      <c r="I2077" s="33"/>
      <c r="J2077" s="33"/>
      <c r="K2077" s="33"/>
      <c r="L2077" s="33"/>
      <c r="M2077" s="33"/>
      <c r="N2077" s="33"/>
      <c r="O2077" s="18"/>
      <c r="P2077" s="33"/>
      <c r="Q2077" s="33"/>
      <c r="R2077" s="33"/>
      <c r="S2077" s="33"/>
      <c r="T2077" s="33"/>
      <c r="U2077" s="33"/>
      <c r="V2077" s="33"/>
      <c r="W2077" s="33"/>
    </row>
    <row r="2078">
      <c r="A2078" s="17"/>
      <c r="B2078" s="18"/>
      <c r="C2078" s="18"/>
      <c r="D2078" s="18"/>
      <c r="E2078" s="44"/>
      <c r="F2078" s="18"/>
      <c r="G2078" s="33"/>
      <c r="H2078" s="45"/>
      <c r="I2078" s="33"/>
      <c r="J2078" s="33"/>
      <c r="K2078" s="33"/>
      <c r="L2078" s="33"/>
      <c r="M2078" s="33"/>
      <c r="N2078" s="33"/>
      <c r="O2078" s="18"/>
      <c r="P2078" s="33"/>
      <c r="Q2078" s="33"/>
      <c r="R2078" s="33"/>
      <c r="S2078" s="33"/>
      <c r="T2078" s="33"/>
      <c r="U2078" s="33"/>
      <c r="V2078" s="33"/>
      <c r="W2078" s="33"/>
    </row>
    <row r="2079">
      <c r="A2079" s="17"/>
      <c r="B2079" s="18"/>
      <c r="C2079" s="18"/>
      <c r="D2079" s="18"/>
      <c r="E2079" s="44"/>
      <c r="F2079" s="18"/>
      <c r="G2079" s="33"/>
      <c r="H2079" s="45"/>
      <c r="I2079" s="33"/>
      <c r="J2079" s="33"/>
      <c r="K2079" s="33"/>
      <c r="L2079" s="33"/>
      <c r="M2079" s="33"/>
      <c r="N2079" s="33"/>
      <c r="O2079" s="18"/>
      <c r="P2079" s="33"/>
      <c r="Q2079" s="33"/>
      <c r="R2079" s="33"/>
      <c r="S2079" s="33"/>
      <c r="T2079" s="33"/>
      <c r="U2079" s="33"/>
      <c r="V2079" s="33"/>
      <c r="W2079" s="33"/>
    </row>
    <row r="2080">
      <c r="A2080" s="17"/>
      <c r="B2080" s="18"/>
      <c r="C2080" s="18"/>
      <c r="D2080" s="18"/>
      <c r="E2080" s="44"/>
      <c r="F2080" s="18"/>
      <c r="G2080" s="33"/>
      <c r="H2080" s="45"/>
      <c r="I2080" s="33"/>
      <c r="J2080" s="33"/>
      <c r="K2080" s="33"/>
      <c r="L2080" s="33"/>
      <c r="M2080" s="33"/>
      <c r="N2080" s="33"/>
      <c r="O2080" s="18"/>
      <c r="P2080" s="33"/>
      <c r="Q2080" s="33"/>
      <c r="R2080" s="33"/>
      <c r="S2080" s="33"/>
      <c r="T2080" s="33"/>
      <c r="U2080" s="33"/>
      <c r="V2080" s="33"/>
      <c r="W2080" s="33"/>
    </row>
    <row r="2081">
      <c r="A2081" s="17"/>
      <c r="B2081" s="18"/>
      <c r="C2081" s="18"/>
      <c r="D2081" s="18"/>
      <c r="E2081" s="44"/>
      <c r="F2081" s="18"/>
      <c r="G2081" s="33"/>
      <c r="H2081" s="45"/>
      <c r="I2081" s="33"/>
      <c r="J2081" s="33"/>
      <c r="K2081" s="33"/>
      <c r="L2081" s="33"/>
      <c r="M2081" s="33"/>
      <c r="N2081" s="33"/>
      <c r="O2081" s="18"/>
      <c r="P2081" s="33"/>
      <c r="Q2081" s="33"/>
      <c r="R2081" s="33"/>
      <c r="S2081" s="33"/>
      <c r="T2081" s="33"/>
      <c r="U2081" s="33"/>
      <c r="V2081" s="33"/>
      <c r="W2081" s="33"/>
    </row>
    <row r="2082">
      <c r="A2082" s="17"/>
      <c r="B2082" s="18"/>
      <c r="C2082" s="18"/>
      <c r="D2082" s="18"/>
      <c r="E2082" s="44"/>
      <c r="F2082" s="18"/>
      <c r="G2082" s="33"/>
      <c r="H2082" s="45"/>
      <c r="I2082" s="33"/>
      <c r="J2082" s="33"/>
      <c r="K2082" s="33"/>
      <c r="L2082" s="33"/>
      <c r="M2082" s="33"/>
      <c r="N2082" s="33"/>
      <c r="O2082" s="18"/>
      <c r="P2082" s="33"/>
      <c r="Q2082" s="33"/>
      <c r="R2082" s="33"/>
      <c r="S2082" s="33"/>
      <c r="T2082" s="33"/>
      <c r="U2082" s="33"/>
      <c r="V2082" s="33"/>
      <c r="W2082" s="33"/>
    </row>
    <row r="2083">
      <c r="A2083" s="17"/>
      <c r="B2083" s="18"/>
      <c r="C2083" s="18"/>
      <c r="D2083" s="18"/>
      <c r="E2083" s="44"/>
      <c r="F2083" s="18"/>
      <c r="G2083" s="33"/>
      <c r="H2083" s="45"/>
      <c r="I2083" s="33"/>
      <c r="J2083" s="33"/>
      <c r="K2083" s="33"/>
      <c r="L2083" s="33"/>
      <c r="M2083" s="33"/>
      <c r="N2083" s="33"/>
      <c r="O2083" s="18"/>
      <c r="P2083" s="33"/>
      <c r="Q2083" s="33"/>
      <c r="R2083" s="33"/>
      <c r="S2083" s="33"/>
      <c r="T2083" s="33"/>
      <c r="U2083" s="33"/>
      <c r="V2083" s="33"/>
      <c r="W2083" s="33"/>
    </row>
    <row r="2084">
      <c r="A2084" s="17"/>
      <c r="B2084" s="18"/>
      <c r="C2084" s="18"/>
      <c r="D2084" s="18"/>
      <c r="E2084" s="44"/>
      <c r="F2084" s="18"/>
      <c r="G2084" s="33"/>
      <c r="H2084" s="45"/>
      <c r="I2084" s="33"/>
      <c r="J2084" s="33"/>
      <c r="K2084" s="33"/>
      <c r="L2084" s="33"/>
      <c r="M2084" s="33"/>
      <c r="N2084" s="33"/>
      <c r="O2084" s="18"/>
      <c r="P2084" s="33"/>
      <c r="Q2084" s="33"/>
      <c r="R2084" s="33"/>
      <c r="S2084" s="33"/>
      <c r="T2084" s="33"/>
      <c r="U2084" s="33"/>
      <c r="V2084" s="33"/>
      <c r="W2084" s="33"/>
    </row>
    <row r="2085">
      <c r="A2085" s="17"/>
      <c r="B2085" s="18"/>
      <c r="C2085" s="18"/>
      <c r="D2085" s="18"/>
      <c r="E2085" s="44"/>
      <c r="F2085" s="18"/>
      <c r="G2085" s="33"/>
      <c r="H2085" s="45"/>
      <c r="I2085" s="33"/>
      <c r="J2085" s="33"/>
      <c r="K2085" s="33"/>
      <c r="L2085" s="33"/>
      <c r="M2085" s="33"/>
      <c r="N2085" s="33"/>
      <c r="O2085" s="18"/>
      <c r="P2085" s="33"/>
      <c r="Q2085" s="33"/>
      <c r="R2085" s="33"/>
      <c r="S2085" s="33"/>
      <c r="T2085" s="33"/>
      <c r="U2085" s="33"/>
      <c r="V2085" s="33"/>
      <c r="W2085" s="33"/>
    </row>
    <row r="2086">
      <c r="A2086" s="17"/>
      <c r="B2086" s="18"/>
      <c r="C2086" s="18"/>
      <c r="D2086" s="18"/>
      <c r="E2086" s="44"/>
      <c r="F2086" s="18"/>
      <c r="G2086" s="33"/>
      <c r="H2086" s="45"/>
      <c r="I2086" s="33"/>
      <c r="J2086" s="33"/>
      <c r="K2086" s="33"/>
      <c r="L2086" s="33"/>
      <c r="M2086" s="33"/>
      <c r="N2086" s="33"/>
      <c r="O2086" s="18"/>
      <c r="P2086" s="33"/>
      <c r="Q2086" s="33"/>
      <c r="R2086" s="33"/>
      <c r="S2086" s="33"/>
      <c r="T2086" s="33"/>
      <c r="U2086" s="33"/>
      <c r="V2086" s="33"/>
      <c r="W2086" s="33"/>
    </row>
    <row r="2087">
      <c r="A2087" s="17"/>
      <c r="B2087" s="18"/>
      <c r="C2087" s="18"/>
      <c r="D2087" s="18"/>
      <c r="E2087" s="44"/>
      <c r="F2087" s="18"/>
      <c r="G2087" s="33"/>
      <c r="H2087" s="45"/>
      <c r="I2087" s="33"/>
      <c r="J2087" s="33"/>
      <c r="K2087" s="33"/>
      <c r="L2087" s="33"/>
      <c r="M2087" s="33"/>
      <c r="N2087" s="33"/>
      <c r="O2087" s="18"/>
      <c r="P2087" s="33"/>
      <c r="Q2087" s="33"/>
      <c r="R2087" s="33"/>
      <c r="S2087" s="33"/>
      <c r="T2087" s="33"/>
      <c r="U2087" s="33"/>
      <c r="V2087" s="33"/>
      <c r="W2087" s="33"/>
    </row>
    <row r="2088">
      <c r="A2088" s="17"/>
      <c r="B2088" s="18"/>
      <c r="C2088" s="18"/>
      <c r="D2088" s="18"/>
      <c r="E2088" s="44"/>
      <c r="F2088" s="18"/>
      <c r="G2088" s="33"/>
      <c r="H2088" s="45"/>
      <c r="I2088" s="33"/>
      <c r="J2088" s="33"/>
      <c r="K2088" s="33"/>
      <c r="L2088" s="33"/>
      <c r="M2088" s="33"/>
      <c r="N2088" s="33"/>
      <c r="O2088" s="18"/>
      <c r="P2088" s="33"/>
      <c r="Q2088" s="33"/>
      <c r="R2088" s="33"/>
      <c r="S2088" s="33"/>
      <c r="T2088" s="33"/>
      <c r="U2088" s="33"/>
      <c r="V2088" s="33"/>
      <c r="W2088" s="33"/>
    </row>
    <row r="2089">
      <c r="A2089" s="17"/>
      <c r="B2089" s="18"/>
      <c r="C2089" s="18"/>
      <c r="D2089" s="18"/>
      <c r="E2089" s="44"/>
      <c r="F2089" s="18"/>
      <c r="G2089" s="33"/>
      <c r="H2089" s="45"/>
      <c r="I2089" s="33"/>
      <c r="J2089" s="33"/>
      <c r="K2089" s="33"/>
      <c r="L2089" s="33"/>
      <c r="M2089" s="33"/>
      <c r="N2089" s="33"/>
      <c r="O2089" s="18"/>
      <c r="P2089" s="33"/>
      <c r="Q2089" s="33"/>
      <c r="R2089" s="33"/>
      <c r="S2089" s="33"/>
      <c r="T2089" s="33"/>
      <c r="U2089" s="33"/>
      <c r="V2089" s="33"/>
      <c r="W2089" s="33"/>
    </row>
    <row r="2090">
      <c r="A2090" s="17"/>
      <c r="B2090" s="18"/>
      <c r="C2090" s="18"/>
      <c r="D2090" s="18"/>
      <c r="E2090" s="44"/>
      <c r="F2090" s="18"/>
      <c r="G2090" s="33"/>
      <c r="H2090" s="45"/>
      <c r="I2090" s="33"/>
      <c r="J2090" s="33"/>
      <c r="K2090" s="33"/>
      <c r="L2090" s="33"/>
      <c r="M2090" s="33"/>
      <c r="N2090" s="33"/>
      <c r="O2090" s="18"/>
      <c r="P2090" s="33"/>
      <c r="Q2090" s="33"/>
      <c r="R2090" s="33"/>
      <c r="S2090" s="33"/>
      <c r="T2090" s="33"/>
      <c r="U2090" s="33"/>
      <c r="V2090" s="33"/>
      <c r="W2090" s="33"/>
    </row>
    <row r="2091">
      <c r="A2091" s="17"/>
      <c r="B2091" s="18"/>
      <c r="C2091" s="18"/>
      <c r="D2091" s="18"/>
      <c r="E2091" s="44"/>
      <c r="F2091" s="18"/>
      <c r="G2091" s="33"/>
      <c r="H2091" s="45"/>
      <c r="I2091" s="33"/>
      <c r="J2091" s="33"/>
      <c r="K2091" s="33"/>
      <c r="L2091" s="33"/>
      <c r="M2091" s="33"/>
      <c r="N2091" s="33"/>
      <c r="O2091" s="18"/>
      <c r="P2091" s="33"/>
      <c r="Q2091" s="33"/>
      <c r="R2091" s="33"/>
      <c r="S2091" s="33"/>
      <c r="T2091" s="33"/>
      <c r="U2091" s="33"/>
      <c r="V2091" s="33"/>
      <c r="W2091" s="33"/>
    </row>
    <row r="2092">
      <c r="A2092" s="17"/>
      <c r="B2092" s="18"/>
      <c r="C2092" s="18"/>
      <c r="D2092" s="18"/>
      <c r="E2092" s="44"/>
      <c r="F2092" s="18"/>
      <c r="G2092" s="33"/>
      <c r="H2092" s="45"/>
      <c r="I2092" s="33"/>
      <c r="J2092" s="33"/>
      <c r="K2092" s="33"/>
      <c r="L2092" s="33"/>
      <c r="M2092" s="33"/>
      <c r="N2092" s="33"/>
      <c r="O2092" s="18"/>
      <c r="P2092" s="33"/>
      <c r="Q2092" s="33"/>
      <c r="R2092" s="33"/>
      <c r="S2092" s="33"/>
      <c r="T2092" s="33"/>
      <c r="U2092" s="33"/>
      <c r="V2092" s="33"/>
      <c r="W2092" s="33"/>
    </row>
    <row r="2093">
      <c r="A2093" s="17"/>
      <c r="B2093" s="18"/>
      <c r="C2093" s="18"/>
      <c r="D2093" s="18"/>
      <c r="E2093" s="44"/>
      <c r="F2093" s="18"/>
      <c r="G2093" s="33"/>
      <c r="H2093" s="45"/>
      <c r="I2093" s="33"/>
      <c r="J2093" s="33"/>
      <c r="K2093" s="33"/>
      <c r="L2093" s="33"/>
      <c r="M2093" s="33"/>
      <c r="N2093" s="33"/>
      <c r="O2093" s="18"/>
      <c r="P2093" s="33"/>
      <c r="Q2093" s="33"/>
      <c r="R2093" s="33"/>
      <c r="S2093" s="33"/>
      <c r="T2093" s="33"/>
      <c r="U2093" s="33"/>
      <c r="V2093" s="33"/>
      <c r="W2093" s="33"/>
    </row>
    <row r="2094">
      <c r="A2094" s="17"/>
      <c r="B2094" s="18"/>
      <c r="C2094" s="18"/>
      <c r="D2094" s="18"/>
      <c r="E2094" s="44"/>
      <c r="F2094" s="18"/>
      <c r="G2094" s="33"/>
      <c r="H2094" s="45"/>
      <c r="I2094" s="33"/>
      <c r="J2094" s="33"/>
      <c r="K2094" s="33"/>
      <c r="L2094" s="33"/>
      <c r="M2094" s="33"/>
      <c r="N2094" s="33"/>
      <c r="O2094" s="18"/>
      <c r="P2094" s="33"/>
      <c r="Q2094" s="33"/>
      <c r="R2094" s="33"/>
      <c r="S2094" s="33"/>
      <c r="T2094" s="33"/>
      <c r="U2094" s="33"/>
      <c r="V2094" s="33"/>
      <c r="W2094" s="33"/>
    </row>
    <row r="2095">
      <c r="A2095" s="17"/>
      <c r="B2095" s="18"/>
      <c r="C2095" s="18"/>
      <c r="D2095" s="18"/>
      <c r="E2095" s="44"/>
      <c r="F2095" s="18"/>
      <c r="G2095" s="33"/>
      <c r="H2095" s="45"/>
      <c r="I2095" s="33"/>
      <c r="J2095" s="33"/>
      <c r="K2095" s="33"/>
      <c r="L2095" s="33"/>
      <c r="M2095" s="33"/>
      <c r="N2095" s="33"/>
      <c r="O2095" s="18"/>
      <c r="P2095" s="33"/>
      <c r="Q2095" s="33"/>
      <c r="R2095" s="33"/>
      <c r="S2095" s="33"/>
      <c r="T2095" s="33"/>
      <c r="U2095" s="33"/>
      <c r="V2095" s="33"/>
      <c r="W2095" s="33"/>
    </row>
    <row r="2096">
      <c r="A2096" s="17"/>
      <c r="B2096" s="18"/>
      <c r="C2096" s="18"/>
      <c r="D2096" s="18"/>
      <c r="E2096" s="44"/>
      <c r="F2096" s="18"/>
      <c r="G2096" s="33"/>
      <c r="H2096" s="45"/>
      <c r="I2096" s="33"/>
      <c r="J2096" s="33"/>
      <c r="K2096" s="33"/>
      <c r="L2096" s="33"/>
      <c r="M2096" s="33"/>
      <c r="N2096" s="33"/>
      <c r="O2096" s="18"/>
      <c r="P2096" s="33"/>
      <c r="Q2096" s="33"/>
      <c r="R2096" s="33"/>
      <c r="S2096" s="33"/>
      <c r="T2096" s="33"/>
      <c r="U2096" s="33"/>
      <c r="V2096" s="33"/>
      <c r="W2096" s="33"/>
    </row>
    <row r="2097">
      <c r="A2097" s="17"/>
      <c r="B2097" s="18"/>
      <c r="C2097" s="18"/>
      <c r="D2097" s="18"/>
      <c r="E2097" s="44"/>
      <c r="F2097" s="18"/>
      <c r="G2097" s="33"/>
      <c r="H2097" s="45"/>
      <c r="I2097" s="33"/>
      <c r="J2097" s="33"/>
      <c r="K2097" s="33"/>
      <c r="L2097" s="33"/>
      <c r="M2097" s="33"/>
      <c r="N2097" s="33"/>
      <c r="O2097" s="18"/>
      <c r="P2097" s="33"/>
      <c r="Q2097" s="33"/>
      <c r="R2097" s="33"/>
      <c r="S2097" s="33"/>
      <c r="T2097" s="33"/>
      <c r="U2097" s="33"/>
      <c r="V2097" s="33"/>
      <c r="W2097" s="33"/>
    </row>
    <row r="2098">
      <c r="A2098" s="17"/>
      <c r="B2098" s="18"/>
      <c r="C2098" s="18"/>
      <c r="D2098" s="18"/>
      <c r="E2098" s="44"/>
      <c r="F2098" s="18"/>
      <c r="G2098" s="33"/>
      <c r="H2098" s="45"/>
      <c r="I2098" s="33"/>
      <c r="J2098" s="33"/>
      <c r="K2098" s="33"/>
      <c r="L2098" s="33"/>
      <c r="M2098" s="33"/>
      <c r="N2098" s="33"/>
      <c r="O2098" s="18"/>
      <c r="P2098" s="33"/>
      <c r="Q2098" s="33"/>
      <c r="R2098" s="33"/>
      <c r="S2098" s="33"/>
      <c r="T2098" s="33"/>
      <c r="U2098" s="33"/>
      <c r="V2098" s="33"/>
      <c r="W2098" s="33"/>
    </row>
    <row r="2099">
      <c r="A2099" s="17"/>
      <c r="B2099" s="18"/>
      <c r="C2099" s="18"/>
      <c r="D2099" s="18"/>
      <c r="E2099" s="44"/>
      <c r="F2099" s="18"/>
      <c r="G2099" s="33"/>
      <c r="H2099" s="45"/>
      <c r="I2099" s="33"/>
      <c r="J2099" s="33"/>
      <c r="K2099" s="33"/>
      <c r="L2099" s="33"/>
      <c r="M2099" s="33"/>
      <c r="N2099" s="33"/>
      <c r="O2099" s="18"/>
      <c r="P2099" s="33"/>
      <c r="Q2099" s="33"/>
      <c r="R2099" s="33"/>
      <c r="S2099" s="33"/>
      <c r="T2099" s="33"/>
      <c r="U2099" s="33"/>
      <c r="V2099" s="33"/>
      <c r="W2099" s="33"/>
    </row>
    <row r="2100">
      <c r="A2100" s="17"/>
      <c r="B2100" s="18"/>
      <c r="C2100" s="18"/>
      <c r="D2100" s="18"/>
      <c r="E2100" s="44"/>
      <c r="F2100" s="18"/>
      <c r="G2100" s="33"/>
      <c r="H2100" s="45"/>
      <c r="I2100" s="33"/>
      <c r="J2100" s="33"/>
      <c r="K2100" s="33"/>
      <c r="L2100" s="33"/>
      <c r="M2100" s="33"/>
      <c r="N2100" s="33"/>
      <c r="O2100" s="18"/>
      <c r="P2100" s="33"/>
      <c r="Q2100" s="33"/>
      <c r="R2100" s="33"/>
      <c r="S2100" s="33"/>
      <c r="T2100" s="33"/>
      <c r="U2100" s="33"/>
      <c r="V2100" s="33"/>
      <c r="W2100" s="33"/>
    </row>
    <row r="2101">
      <c r="A2101" s="17"/>
      <c r="B2101" s="18"/>
      <c r="C2101" s="18"/>
      <c r="D2101" s="18"/>
      <c r="E2101" s="44"/>
      <c r="F2101" s="18"/>
      <c r="G2101" s="33"/>
      <c r="H2101" s="45"/>
      <c r="I2101" s="33"/>
      <c r="J2101" s="33"/>
      <c r="K2101" s="33"/>
      <c r="L2101" s="33"/>
      <c r="M2101" s="33"/>
      <c r="N2101" s="33"/>
      <c r="O2101" s="18"/>
      <c r="P2101" s="33"/>
      <c r="Q2101" s="33"/>
      <c r="R2101" s="33"/>
      <c r="S2101" s="33"/>
      <c r="T2101" s="33"/>
      <c r="U2101" s="33"/>
      <c r="V2101" s="33"/>
      <c r="W2101" s="33"/>
    </row>
    <row r="2102">
      <c r="A2102" s="17"/>
      <c r="B2102" s="18"/>
      <c r="C2102" s="18"/>
      <c r="D2102" s="18"/>
      <c r="E2102" s="44"/>
      <c r="F2102" s="18"/>
      <c r="G2102" s="33"/>
      <c r="H2102" s="45"/>
      <c r="I2102" s="33"/>
      <c r="J2102" s="33"/>
      <c r="K2102" s="33"/>
      <c r="L2102" s="33"/>
      <c r="M2102" s="33"/>
      <c r="N2102" s="33"/>
      <c r="O2102" s="18"/>
      <c r="P2102" s="33"/>
      <c r="Q2102" s="33"/>
      <c r="R2102" s="33"/>
      <c r="S2102" s="33"/>
      <c r="T2102" s="33"/>
      <c r="U2102" s="33"/>
      <c r="V2102" s="33"/>
      <c r="W2102" s="33"/>
    </row>
    <row r="2103">
      <c r="A2103" s="17"/>
      <c r="B2103" s="18"/>
      <c r="C2103" s="18"/>
      <c r="D2103" s="18"/>
      <c r="E2103" s="44"/>
      <c r="F2103" s="18"/>
      <c r="G2103" s="33"/>
      <c r="H2103" s="45"/>
      <c r="I2103" s="33"/>
      <c r="J2103" s="33"/>
      <c r="K2103" s="33"/>
      <c r="L2103" s="33"/>
      <c r="M2103" s="33"/>
      <c r="N2103" s="33"/>
      <c r="O2103" s="18"/>
      <c r="P2103" s="33"/>
      <c r="Q2103" s="33"/>
      <c r="R2103" s="33"/>
      <c r="S2103" s="33"/>
      <c r="T2103" s="33"/>
      <c r="U2103" s="33"/>
      <c r="V2103" s="33"/>
      <c r="W2103" s="33"/>
    </row>
    <row r="2104">
      <c r="A2104" s="17"/>
      <c r="B2104" s="18"/>
      <c r="C2104" s="18"/>
      <c r="D2104" s="18"/>
      <c r="E2104" s="44"/>
      <c r="F2104" s="18"/>
      <c r="G2104" s="33"/>
      <c r="H2104" s="45"/>
      <c r="I2104" s="33"/>
      <c r="J2104" s="33"/>
      <c r="K2104" s="33"/>
      <c r="L2104" s="33"/>
      <c r="M2104" s="33"/>
      <c r="N2104" s="33"/>
      <c r="O2104" s="18"/>
      <c r="P2104" s="33"/>
      <c r="Q2104" s="33"/>
      <c r="R2104" s="33"/>
      <c r="S2104" s="33"/>
      <c r="T2104" s="33"/>
      <c r="U2104" s="33"/>
      <c r="V2104" s="33"/>
      <c r="W2104" s="33"/>
    </row>
    <row r="2105">
      <c r="A2105" s="17"/>
      <c r="B2105" s="18"/>
      <c r="C2105" s="18"/>
      <c r="D2105" s="18"/>
      <c r="E2105" s="44"/>
      <c r="F2105" s="18"/>
      <c r="G2105" s="33"/>
      <c r="H2105" s="45"/>
      <c r="I2105" s="33"/>
      <c r="J2105" s="33"/>
      <c r="K2105" s="33"/>
      <c r="L2105" s="33"/>
      <c r="M2105" s="33"/>
      <c r="N2105" s="33"/>
      <c r="O2105" s="18"/>
      <c r="P2105" s="33"/>
      <c r="Q2105" s="33"/>
      <c r="R2105" s="33"/>
      <c r="S2105" s="33"/>
      <c r="T2105" s="33"/>
      <c r="U2105" s="33"/>
      <c r="V2105" s="33"/>
      <c r="W2105" s="33"/>
    </row>
    <row r="2106">
      <c r="A2106" s="17"/>
      <c r="B2106" s="18"/>
      <c r="C2106" s="18"/>
      <c r="D2106" s="18"/>
      <c r="E2106" s="44"/>
      <c r="F2106" s="18"/>
      <c r="G2106" s="33"/>
      <c r="H2106" s="45"/>
      <c r="I2106" s="33"/>
      <c r="J2106" s="33"/>
      <c r="K2106" s="33"/>
      <c r="L2106" s="33"/>
      <c r="M2106" s="33"/>
      <c r="N2106" s="33"/>
      <c r="O2106" s="18"/>
      <c r="P2106" s="33"/>
      <c r="Q2106" s="33"/>
      <c r="R2106" s="33"/>
      <c r="S2106" s="33"/>
      <c r="T2106" s="33"/>
      <c r="U2106" s="33"/>
      <c r="V2106" s="33"/>
      <c r="W2106" s="33"/>
    </row>
    <row r="2107">
      <c r="A2107" s="17"/>
      <c r="B2107" s="18"/>
      <c r="C2107" s="18"/>
      <c r="D2107" s="18"/>
      <c r="E2107" s="44"/>
      <c r="F2107" s="18"/>
      <c r="G2107" s="33"/>
      <c r="H2107" s="45"/>
      <c r="I2107" s="33"/>
      <c r="J2107" s="33"/>
      <c r="K2107" s="33"/>
      <c r="L2107" s="33"/>
      <c r="M2107" s="33"/>
      <c r="N2107" s="33"/>
      <c r="O2107" s="18"/>
      <c r="P2107" s="33"/>
      <c r="Q2107" s="33"/>
      <c r="R2107" s="33"/>
      <c r="S2107" s="33"/>
      <c r="T2107" s="33"/>
      <c r="U2107" s="33"/>
      <c r="V2107" s="33"/>
      <c r="W2107" s="33"/>
    </row>
    <row r="2108">
      <c r="A2108" s="17"/>
      <c r="B2108" s="18"/>
      <c r="C2108" s="18"/>
      <c r="D2108" s="18"/>
      <c r="E2108" s="44"/>
      <c r="F2108" s="18"/>
      <c r="G2108" s="33"/>
      <c r="H2108" s="45"/>
      <c r="I2108" s="33"/>
      <c r="J2108" s="33"/>
      <c r="K2108" s="33"/>
      <c r="L2108" s="33"/>
      <c r="M2108" s="33"/>
      <c r="N2108" s="33"/>
      <c r="O2108" s="18"/>
      <c r="P2108" s="33"/>
      <c r="Q2108" s="33"/>
      <c r="R2108" s="33"/>
      <c r="S2108" s="33"/>
      <c r="T2108" s="33"/>
      <c r="U2108" s="33"/>
      <c r="V2108" s="33"/>
      <c r="W2108" s="33"/>
    </row>
    <row r="2109">
      <c r="A2109" s="17"/>
      <c r="B2109" s="18"/>
      <c r="C2109" s="18"/>
      <c r="D2109" s="18"/>
      <c r="E2109" s="44"/>
      <c r="F2109" s="18"/>
      <c r="G2109" s="33"/>
      <c r="H2109" s="45"/>
      <c r="I2109" s="33"/>
      <c r="J2109" s="33"/>
      <c r="K2109" s="33"/>
      <c r="L2109" s="33"/>
      <c r="M2109" s="33"/>
      <c r="N2109" s="33"/>
      <c r="O2109" s="18"/>
      <c r="P2109" s="33"/>
      <c r="Q2109" s="33"/>
      <c r="R2109" s="33"/>
      <c r="S2109" s="33"/>
      <c r="T2109" s="33"/>
      <c r="U2109" s="33"/>
      <c r="V2109" s="33"/>
      <c r="W2109" s="33"/>
    </row>
    <row r="2110">
      <c r="A2110" s="17"/>
      <c r="B2110" s="18"/>
      <c r="C2110" s="18"/>
      <c r="D2110" s="18"/>
      <c r="E2110" s="44"/>
      <c r="F2110" s="18"/>
      <c r="G2110" s="33"/>
      <c r="H2110" s="45"/>
      <c r="I2110" s="33"/>
      <c r="J2110" s="33"/>
      <c r="K2110" s="33"/>
      <c r="L2110" s="33"/>
      <c r="M2110" s="33"/>
      <c r="N2110" s="33"/>
      <c r="O2110" s="18"/>
      <c r="P2110" s="33"/>
      <c r="Q2110" s="33"/>
      <c r="R2110" s="33"/>
      <c r="S2110" s="33"/>
      <c r="T2110" s="33"/>
      <c r="U2110" s="33"/>
      <c r="V2110" s="33"/>
      <c r="W2110" s="33"/>
    </row>
    <row r="2111">
      <c r="A2111" s="17"/>
      <c r="B2111" s="18"/>
      <c r="C2111" s="18"/>
      <c r="D2111" s="18"/>
      <c r="E2111" s="44"/>
      <c r="F2111" s="18"/>
      <c r="G2111" s="33"/>
      <c r="H2111" s="45"/>
      <c r="I2111" s="33"/>
      <c r="J2111" s="33"/>
      <c r="K2111" s="33"/>
      <c r="L2111" s="33"/>
      <c r="M2111" s="33"/>
      <c r="N2111" s="33"/>
      <c r="O2111" s="18"/>
      <c r="P2111" s="33"/>
      <c r="Q2111" s="33"/>
      <c r="R2111" s="33"/>
      <c r="S2111" s="33"/>
      <c r="T2111" s="33"/>
      <c r="U2111" s="33"/>
      <c r="V2111" s="33"/>
      <c r="W2111" s="33"/>
    </row>
    <row r="2112">
      <c r="A2112" s="17"/>
      <c r="B2112" s="18"/>
      <c r="C2112" s="18"/>
      <c r="D2112" s="18"/>
      <c r="E2112" s="44"/>
      <c r="F2112" s="18"/>
      <c r="G2112" s="33"/>
      <c r="H2112" s="45"/>
      <c r="I2112" s="33"/>
      <c r="J2112" s="33"/>
      <c r="K2112" s="33"/>
      <c r="L2112" s="33"/>
      <c r="M2112" s="33"/>
      <c r="N2112" s="33"/>
      <c r="O2112" s="18"/>
      <c r="P2112" s="33"/>
      <c r="Q2112" s="33"/>
      <c r="R2112" s="33"/>
      <c r="S2112" s="33"/>
      <c r="T2112" s="33"/>
      <c r="U2112" s="33"/>
      <c r="V2112" s="33"/>
      <c r="W2112" s="33"/>
    </row>
    <row r="2113">
      <c r="A2113" s="17"/>
      <c r="B2113" s="18"/>
      <c r="C2113" s="18"/>
      <c r="D2113" s="18"/>
      <c r="E2113" s="44"/>
      <c r="F2113" s="18"/>
      <c r="G2113" s="33"/>
      <c r="H2113" s="45"/>
      <c r="I2113" s="33"/>
      <c r="J2113" s="33"/>
      <c r="K2113" s="33"/>
      <c r="L2113" s="33"/>
      <c r="M2113" s="33"/>
      <c r="N2113" s="33"/>
      <c r="O2113" s="18"/>
      <c r="P2113" s="33"/>
      <c r="Q2113" s="33"/>
      <c r="R2113" s="33"/>
      <c r="S2113" s="33"/>
      <c r="T2113" s="33"/>
      <c r="U2113" s="33"/>
      <c r="V2113" s="33"/>
      <c r="W2113" s="33"/>
    </row>
    <row r="2114">
      <c r="A2114" s="17"/>
      <c r="B2114" s="18"/>
      <c r="C2114" s="18"/>
      <c r="D2114" s="18"/>
      <c r="E2114" s="44"/>
      <c r="F2114" s="18"/>
      <c r="G2114" s="33"/>
      <c r="H2114" s="45"/>
      <c r="I2114" s="33"/>
      <c r="J2114" s="33"/>
      <c r="K2114" s="33"/>
      <c r="L2114" s="33"/>
      <c r="M2114" s="33"/>
      <c r="N2114" s="33"/>
      <c r="O2114" s="18"/>
      <c r="P2114" s="33"/>
      <c r="Q2114" s="33"/>
      <c r="R2114" s="33"/>
      <c r="S2114" s="33"/>
      <c r="T2114" s="33"/>
      <c r="U2114" s="33"/>
      <c r="V2114" s="33"/>
      <c r="W2114" s="33"/>
    </row>
    <row r="2115">
      <c r="A2115" s="17"/>
      <c r="B2115" s="18"/>
      <c r="C2115" s="18"/>
      <c r="D2115" s="18"/>
      <c r="E2115" s="44"/>
      <c r="F2115" s="18"/>
      <c r="G2115" s="33"/>
      <c r="H2115" s="45"/>
      <c r="I2115" s="33"/>
      <c r="J2115" s="33"/>
      <c r="K2115" s="33"/>
      <c r="L2115" s="33"/>
      <c r="M2115" s="33"/>
      <c r="N2115" s="33"/>
      <c r="O2115" s="18"/>
      <c r="P2115" s="33"/>
      <c r="Q2115" s="33"/>
      <c r="R2115" s="33"/>
      <c r="S2115" s="33"/>
      <c r="T2115" s="33"/>
      <c r="U2115" s="33"/>
      <c r="V2115" s="33"/>
      <c r="W2115" s="33"/>
    </row>
    <row r="2116">
      <c r="A2116" s="17"/>
      <c r="B2116" s="18"/>
      <c r="C2116" s="18"/>
      <c r="D2116" s="18"/>
      <c r="E2116" s="44"/>
      <c r="F2116" s="18"/>
      <c r="G2116" s="33"/>
      <c r="H2116" s="45"/>
      <c r="I2116" s="33"/>
      <c r="J2116" s="33"/>
      <c r="K2116" s="33"/>
      <c r="L2116" s="33"/>
      <c r="M2116" s="33"/>
      <c r="N2116" s="33"/>
      <c r="O2116" s="18"/>
      <c r="P2116" s="33"/>
      <c r="Q2116" s="33"/>
      <c r="R2116" s="33"/>
      <c r="S2116" s="33"/>
      <c r="T2116" s="33"/>
      <c r="U2116" s="33"/>
      <c r="V2116" s="33"/>
      <c r="W2116" s="33"/>
    </row>
    <row r="2117">
      <c r="A2117" s="17"/>
      <c r="B2117" s="18"/>
      <c r="C2117" s="18"/>
      <c r="D2117" s="18"/>
      <c r="E2117" s="44"/>
      <c r="F2117" s="18"/>
      <c r="G2117" s="33"/>
      <c r="H2117" s="45"/>
      <c r="I2117" s="33"/>
      <c r="J2117" s="33"/>
      <c r="K2117" s="33"/>
      <c r="L2117" s="33"/>
      <c r="M2117" s="33"/>
      <c r="N2117" s="33"/>
      <c r="O2117" s="18"/>
      <c r="P2117" s="33"/>
      <c r="Q2117" s="33"/>
      <c r="R2117" s="33"/>
      <c r="S2117" s="33"/>
      <c r="T2117" s="33"/>
      <c r="U2117" s="33"/>
      <c r="V2117" s="33"/>
      <c r="W2117" s="33"/>
    </row>
    <row r="2118">
      <c r="A2118" s="17"/>
      <c r="B2118" s="18"/>
      <c r="C2118" s="18"/>
      <c r="D2118" s="18"/>
      <c r="E2118" s="44"/>
      <c r="F2118" s="18"/>
      <c r="G2118" s="33"/>
      <c r="H2118" s="45"/>
      <c r="I2118" s="33"/>
      <c r="J2118" s="33"/>
      <c r="K2118" s="33"/>
      <c r="L2118" s="33"/>
      <c r="M2118" s="33"/>
      <c r="N2118" s="33"/>
      <c r="O2118" s="18"/>
      <c r="P2118" s="33"/>
      <c r="Q2118" s="33"/>
      <c r="R2118" s="33"/>
      <c r="S2118" s="33"/>
      <c r="T2118" s="33"/>
      <c r="U2118" s="33"/>
      <c r="V2118" s="33"/>
      <c r="W2118" s="33"/>
    </row>
    <row r="2119">
      <c r="A2119" s="17"/>
      <c r="B2119" s="18"/>
      <c r="C2119" s="18"/>
      <c r="D2119" s="18"/>
      <c r="E2119" s="44"/>
      <c r="F2119" s="18"/>
      <c r="G2119" s="33"/>
      <c r="H2119" s="45"/>
      <c r="I2119" s="33"/>
      <c r="J2119" s="33"/>
      <c r="K2119" s="33"/>
      <c r="L2119" s="33"/>
      <c r="M2119" s="33"/>
      <c r="N2119" s="33"/>
      <c r="O2119" s="18"/>
      <c r="P2119" s="33"/>
      <c r="Q2119" s="33"/>
      <c r="R2119" s="33"/>
      <c r="S2119" s="33"/>
      <c r="T2119" s="33"/>
      <c r="U2119" s="33"/>
      <c r="V2119" s="33"/>
      <c r="W2119" s="33"/>
    </row>
    <row r="2120">
      <c r="A2120" s="17"/>
      <c r="B2120" s="18"/>
      <c r="C2120" s="18"/>
      <c r="D2120" s="18"/>
      <c r="E2120" s="44"/>
      <c r="F2120" s="18"/>
      <c r="G2120" s="33"/>
      <c r="H2120" s="45"/>
      <c r="I2120" s="33"/>
      <c r="J2120" s="33"/>
      <c r="K2120" s="33"/>
      <c r="L2120" s="33"/>
      <c r="M2120" s="33"/>
      <c r="N2120" s="33"/>
      <c r="O2120" s="18"/>
      <c r="P2120" s="33"/>
      <c r="Q2120" s="33"/>
      <c r="R2120" s="33"/>
      <c r="S2120" s="33"/>
      <c r="T2120" s="33"/>
      <c r="U2120" s="33"/>
      <c r="V2120" s="33"/>
      <c r="W2120" s="33"/>
    </row>
    <row r="2121">
      <c r="A2121" s="17"/>
      <c r="B2121" s="18"/>
      <c r="C2121" s="18"/>
      <c r="D2121" s="18"/>
      <c r="E2121" s="44"/>
      <c r="F2121" s="18"/>
      <c r="G2121" s="33"/>
      <c r="H2121" s="45"/>
      <c r="I2121" s="33"/>
      <c r="J2121" s="33"/>
      <c r="K2121" s="33"/>
      <c r="L2121" s="33"/>
      <c r="M2121" s="33"/>
      <c r="N2121" s="33"/>
      <c r="O2121" s="18"/>
      <c r="P2121" s="33"/>
      <c r="Q2121" s="33"/>
      <c r="R2121" s="33"/>
      <c r="S2121" s="33"/>
      <c r="T2121" s="33"/>
      <c r="U2121" s="33"/>
      <c r="V2121" s="33"/>
      <c r="W2121" s="33"/>
    </row>
    <row r="2122">
      <c r="A2122" s="17"/>
      <c r="B2122" s="18"/>
      <c r="C2122" s="18"/>
      <c r="D2122" s="18"/>
      <c r="E2122" s="44"/>
      <c r="F2122" s="18"/>
      <c r="G2122" s="33"/>
      <c r="H2122" s="45"/>
      <c r="I2122" s="33"/>
      <c r="J2122" s="33"/>
      <c r="K2122" s="33"/>
      <c r="L2122" s="33"/>
      <c r="M2122" s="33"/>
      <c r="N2122" s="33"/>
      <c r="O2122" s="18"/>
      <c r="P2122" s="33"/>
      <c r="Q2122" s="33"/>
      <c r="R2122" s="33"/>
      <c r="S2122" s="33"/>
      <c r="T2122" s="33"/>
      <c r="U2122" s="33"/>
      <c r="V2122" s="33"/>
      <c r="W2122" s="33"/>
    </row>
    <row r="2123">
      <c r="A2123" s="17"/>
      <c r="B2123" s="18"/>
      <c r="C2123" s="18"/>
      <c r="D2123" s="18"/>
      <c r="E2123" s="44"/>
      <c r="F2123" s="18"/>
      <c r="G2123" s="33"/>
      <c r="H2123" s="45"/>
      <c r="I2123" s="33"/>
      <c r="J2123" s="33"/>
      <c r="K2123" s="33"/>
      <c r="L2123" s="33"/>
      <c r="M2123" s="33"/>
      <c r="N2123" s="33"/>
      <c r="O2123" s="18"/>
      <c r="P2123" s="33"/>
      <c r="Q2123" s="33"/>
      <c r="R2123" s="33"/>
      <c r="S2123" s="33"/>
      <c r="T2123" s="33"/>
      <c r="U2123" s="33"/>
      <c r="V2123" s="33"/>
      <c r="W2123" s="33"/>
    </row>
    <row r="2124">
      <c r="A2124" s="17"/>
      <c r="B2124" s="18"/>
      <c r="C2124" s="18"/>
      <c r="D2124" s="18"/>
      <c r="E2124" s="44"/>
      <c r="F2124" s="18"/>
      <c r="G2124" s="33"/>
      <c r="H2124" s="45"/>
      <c r="I2124" s="33"/>
      <c r="J2124" s="33"/>
      <c r="K2124" s="33"/>
      <c r="L2124" s="33"/>
      <c r="M2124" s="33"/>
      <c r="N2124" s="33"/>
      <c r="O2124" s="18"/>
      <c r="P2124" s="33"/>
      <c r="Q2124" s="33"/>
      <c r="R2124" s="33"/>
      <c r="S2124" s="33"/>
      <c r="T2124" s="33"/>
      <c r="U2124" s="33"/>
      <c r="V2124" s="33"/>
      <c r="W2124" s="33"/>
    </row>
    <row r="2125">
      <c r="A2125" s="17"/>
      <c r="B2125" s="18"/>
      <c r="C2125" s="18"/>
      <c r="D2125" s="18"/>
      <c r="E2125" s="44"/>
      <c r="F2125" s="18"/>
      <c r="G2125" s="33"/>
      <c r="H2125" s="45"/>
      <c r="I2125" s="33"/>
      <c r="J2125" s="33"/>
      <c r="K2125" s="33"/>
      <c r="L2125" s="33"/>
      <c r="M2125" s="33"/>
      <c r="N2125" s="33"/>
      <c r="O2125" s="18"/>
      <c r="P2125" s="33"/>
      <c r="Q2125" s="33"/>
      <c r="R2125" s="33"/>
      <c r="S2125" s="33"/>
      <c r="T2125" s="33"/>
      <c r="U2125" s="33"/>
      <c r="V2125" s="33"/>
      <c r="W2125" s="33"/>
    </row>
    <row r="2126">
      <c r="A2126" s="17"/>
      <c r="B2126" s="18"/>
      <c r="C2126" s="18"/>
      <c r="D2126" s="18"/>
      <c r="E2126" s="44"/>
      <c r="F2126" s="18"/>
      <c r="G2126" s="33"/>
      <c r="H2126" s="45"/>
      <c r="I2126" s="33"/>
      <c r="J2126" s="33"/>
      <c r="K2126" s="33"/>
      <c r="L2126" s="33"/>
      <c r="M2126" s="33"/>
      <c r="N2126" s="33"/>
      <c r="O2126" s="18"/>
      <c r="P2126" s="33"/>
      <c r="Q2126" s="33"/>
      <c r="R2126" s="33"/>
      <c r="S2126" s="33"/>
      <c r="T2126" s="33"/>
      <c r="U2126" s="33"/>
      <c r="V2126" s="33"/>
      <c r="W2126" s="33"/>
    </row>
    <row r="2127">
      <c r="A2127" s="17"/>
      <c r="B2127" s="18"/>
      <c r="C2127" s="18"/>
      <c r="D2127" s="18"/>
      <c r="E2127" s="44"/>
      <c r="F2127" s="18"/>
      <c r="G2127" s="33"/>
      <c r="H2127" s="45"/>
      <c r="I2127" s="33"/>
      <c r="J2127" s="33"/>
      <c r="K2127" s="33"/>
      <c r="L2127" s="33"/>
      <c r="M2127" s="33"/>
      <c r="N2127" s="33"/>
      <c r="O2127" s="18"/>
      <c r="P2127" s="33"/>
      <c r="Q2127" s="33"/>
      <c r="R2127" s="33"/>
      <c r="S2127" s="33"/>
      <c r="T2127" s="33"/>
      <c r="U2127" s="33"/>
      <c r="V2127" s="33"/>
      <c r="W2127" s="33"/>
    </row>
    <row r="2128">
      <c r="A2128" s="17"/>
      <c r="B2128" s="18"/>
      <c r="C2128" s="18"/>
      <c r="D2128" s="18"/>
      <c r="E2128" s="44"/>
      <c r="F2128" s="18"/>
      <c r="G2128" s="33"/>
      <c r="H2128" s="45"/>
      <c r="I2128" s="33"/>
      <c r="J2128" s="33"/>
      <c r="K2128" s="33"/>
      <c r="L2128" s="33"/>
      <c r="M2128" s="33"/>
      <c r="N2128" s="33"/>
      <c r="O2128" s="18"/>
      <c r="P2128" s="33"/>
      <c r="Q2128" s="33"/>
      <c r="R2128" s="33"/>
      <c r="S2128" s="33"/>
      <c r="T2128" s="33"/>
      <c r="U2128" s="33"/>
      <c r="V2128" s="33"/>
      <c r="W2128" s="33"/>
    </row>
    <row r="2129">
      <c r="A2129" s="17"/>
      <c r="B2129" s="18"/>
      <c r="C2129" s="18"/>
      <c r="D2129" s="18"/>
      <c r="E2129" s="44"/>
      <c r="F2129" s="18"/>
      <c r="G2129" s="33"/>
      <c r="H2129" s="45"/>
      <c r="I2129" s="33"/>
      <c r="J2129" s="33"/>
      <c r="K2129" s="33"/>
      <c r="L2129" s="33"/>
      <c r="M2129" s="33"/>
      <c r="N2129" s="33"/>
      <c r="O2129" s="18"/>
      <c r="P2129" s="33"/>
      <c r="Q2129" s="33"/>
      <c r="R2129" s="33"/>
      <c r="S2129" s="33"/>
      <c r="T2129" s="33"/>
      <c r="U2129" s="33"/>
      <c r="V2129" s="33"/>
      <c r="W2129" s="33"/>
    </row>
    <row r="2130">
      <c r="A2130" s="17"/>
      <c r="B2130" s="18"/>
      <c r="C2130" s="18"/>
      <c r="D2130" s="18"/>
      <c r="E2130" s="44"/>
      <c r="F2130" s="18"/>
      <c r="G2130" s="33"/>
      <c r="H2130" s="45"/>
      <c r="I2130" s="33"/>
      <c r="J2130" s="33"/>
      <c r="K2130" s="33"/>
      <c r="L2130" s="33"/>
      <c r="M2130" s="33"/>
      <c r="N2130" s="33"/>
      <c r="O2130" s="18"/>
      <c r="P2130" s="33"/>
      <c r="Q2130" s="33"/>
      <c r="R2130" s="33"/>
      <c r="S2130" s="33"/>
      <c r="T2130" s="33"/>
      <c r="U2130" s="33"/>
      <c r="V2130" s="33"/>
      <c r="W2130" s="33"/>
    </row>
    <row r="2131">
      <c r="A2131" s="17"/>
      <c r="B2131" s="18"/>
      <c r="C2131" s="18"/>
      <c r="D2131" s="18"/>
      <c r="E2131" s="44"/>
      <c r="F2131" s="18"/>
      <c r="G2131" s="33"/>
      <c r="H2131" s="45"/>
      <c r="I2131" s="33"/>
      <c r="J2131" s="33"/>
      <c r="K2131" s="33"/>
      <c r="L2131" s="33"/>
      <c r="M2131" s="33"/>
      <c r="N2131" s="33"/>
      <c r="O2131" s="18"/>
      <c r="P2131" s="33"/>
      <c r="Q2131" s="33"/>
      <c r="R2131" s="33"/>
      <c r="S2131" s="33"/>
      <c r="T2131" s="33"/>
      <c r="U2131" s="33"/>
      <c r="V2131" s="33"/>
      <c r="W2131" s="33"/>
    </row>
    <row r="2132">
      <c r="A2132" s="17"/>
      <c r="B2132" s="18"/>
      <c r="C2132" s="18"/>
      <c r="D2132" s="18"/>
      <c r="E2132" s="44"/>
      <c r="F2132" s="18"/>
      <c r="G2132" s="33"/>
      <c r="H2132" s="45"/>
      <c r="I2132" s="33"/>
      <c r="J2132" s="33"/>
      <c r="K2132" s="33"/>
      <c r="L2132" s="33"/>
      <c r="M2132" s="33"/>
      <c r="N2132" s="33"/>
      <c r="O2132" s="18"/>
      <c r="P2132" s="33"/>
      <c r="Q2132" s="33"/>
      <c r="R2132" s="33"/>
      <c r="S2132" s="33"/>
      <c r="T2132" s="33"/>
      <c r="U2132" s="33"/>
      <c r="V2132" s="33"/>
      <c r="W2132" s="33"/>
    </row>
    <row r="2133">
      <c r="A2133" s="17"/>
      <c r="B2133" s="18"/>
      <c r="C2133" s="18"/>
      <c r="D2133" s="18"/>
      <c r="E2133" s="44"/>
      <c r="F2133" s="18"/>
      <c r="G2133" s="33"/>
      <c r="H2133" s="45"/>
      <c r="I2133" s="33"/>
      <c r="J2133" s="33"/>
      <c r="K2133" s="33"/>
      <c r="L2133" s="33"/>
      <c r="M2133" s="33"/>
      <c r="N2133" s="33"/>
      <c r="O2133" s="18"/>
      <c r="P2133" s="33"/>
      <c r="Q2133" s="33"/>
      <c r="R2133" s="33"/>
      <c r="S2133" s="33"/>
      <c r="T2133" s="33"/>
      <c r="U2133" s="33"/>
      <c r="V2133" s="33"/>
      <c r="W2133" s="33"/>
    </row>
    <row r="2134">
      <c r="A2134" s="17"/>
      <c r="B2134" s="18"/>
      <c r="C2134" s="18"/>
      <c r="D2134" s="18"/>
      <c r="E2134" s="44"/>
      <c r="F2134" s="18"/>
      <c r="G2134" s="33"/>
      <c r="H2134" s="45"/>
      <c r="I2134" s="33"/>
      <c r="J2134" s="33"/>
      <c r="K2134" s="33"/>
      <c r="L2134" s="33"/>
      <c r="M2134" s="33"/>
      <c r="N2134" s="33"/>
      <c r="O2134" s="18"/>
      <c r="P2134" s="33"/>
      <c r="Q2134" s="33"/>
      <c r="R2134" s="33"/>
      <c r="S2134" s="33"/>
      <c r="T2134" s="33"/>
      <c r="U2134" s="33"/>
      <c r="V2134" s="33"/>
      <c r="W2134" s="33"/>
    </row>
    <row r="2135">
      <c r="A2135" s="17"/>
      <c r="B2135" s="18"/>
      <c r="C2135" s="18"/>
      <c r="D2135" s="18"/>
      <c r="E2135" s="44"/>
      <c r="F2135" s="18"/>
      <c r="G2135" s="33"/>
      <c r="H2135" s="45"/>
      <c r="I2135" s="33"/>
      <c r="J2135" s="33"/>
      <c r="K2135" s="33"/>
      <c r="L2135" s="33"/>
      <c r="M2135" s="33"/>
      <c r="N2135" s="33"/>
      <c r="O2135" s="18"/>
      <c r="P2135" s="33"/>
      <c r="Q2135" s="33"/>
      <c r="R2135" s="33"/>
      <c r="S2135" s="33"/>
      <c r="T2135" s="33"/>
      <c r="U2135" s="33"/>
      <c r="V2135" s="33"/>
      <c r="W2135" s="33"/>
    </row>
    <row r="2136">
      <c r="A2136" s="17"/>
      <c r="B2136" s="18"/>
      <c r="C2136" s="18"/>
      <c r="D2136" s="18"/>
      <c r="E2136" s="44"/>
      <c r="F2136" s="18"/>
      <c r="G2136" s="33"/>
      <c r="H2136" s="45"/>
      <c r="I2136" s="33"/>
      <c r="J2136" s="33"/>
      <c r="K2136" s="33"/>
      <c r="L2136" s="33"/>
      <c r="M2136" s="33"/>
      <c r="N2136" s="33"/>
      <c r="O2136" s="18"/>
      <c r="P2136" s="33"/>
      <c r="Q2136" s="33"/>
      <c r="R2136" s="33"/>
      <c r="S2136" s="33"/>
      <c r="T2136" s="33"/>
      <c r="U2136" s="33"/>
      <c r="V2136" s="33"/>
      <c r="W2136" s="33"/>
    </row>
    <row r="2137">
      <c r="A2137" s="17"/>
      <c r="B2137" s="18"/>
      <c r="C2137" s="18"/>
      <c r="D2137" s="18"/>
      <c r="E2137" s="44"/>
      <c r="F2137" s="18"/>
      <c r="G2137" s="33"/>
      <c r="H2137" s="45"/>
      <c r="I2137" s="33"/>
      <c r="J2137" s="33"/>
      <c r="K2137" s="33"/>
      <c r="L2137" s="33"/>
      <c r="M2137" s="33"/>
      <c r="N2137" s="33"/>
      <c r="O2137" s="18"/>
      <c r="P2137" s="33"/>
      <c r="Q2137" s="33"/>
      <c r="R2137" s="33"/>
      <c r="S2137" s="33"/>
      <c r="T2137" s="33"/>
      <c r="U2137" s="33"/>
      <c r="V2137" s="33"/>
      <c r="W2137" s="33"/>
    </row>
    <row r="2138">
      <c r="A2138" s="17"/>
      <c r="B2138" s="18"/>
      <c r="C2138" s="18"/>
      <c r="D2138" s="18"/>
      <c r="E2138" s="44"/>
      <c r="F2138" s="18"/>
      <c r="G2138" s="33"/>
      <c r="H2138" s="45"/>
      <c r="I2138" s="33"/>
      <c r="J2138" s="33"/>
      <c r="K2138" s="33"/>
      <c r="L2138" s="33"/>
      <c r="M2138" s="33"/>
      <c r="N2138" s="33"/>
      <c r="O2138" s="18"/>
      <c r="P2138" s="33"/>
      <c r="Q2138" s="33"/>
      <c r="R2138" s="33"/>
      <c r="S2138" s="33"/>
      <c r="T2138" s="33"/>
      <c r="U2138" s="33"/>
      <c r="V2138" s="33"/>
      <c r="W2138" s="33"/>
    </row>
    <row r="2139">
      <c r="A2139" s="17"/>
      <c r="B2139" s="18"/>
      <c r="C2139" s="18"/>
      <c r="D2139" s="18"/>
      <c r="E2139" s="44"/>
      <c r="F2139" s="18"/>
      <c r="G2139" s="33"/>
      <c r="H2139" s="45"/>
      <c r="I2139" s="33"/>
      <c r="J2139" s="33"/>
      <c r="K2139" s="33"/>
      <c r="L2139" s="33"/>
      <c r="M2139" s="33"/>
      <c r="N2139" s="33"/>
      <c r="O2139" s="18"/>
      <c r="P2139" s="33"/>
      <c r="Q2139" s="33"/>
      <c r="R2139" s="33"/>
      <c r="S2139" s="33"/>
      <c r="T2139" s="33"/>
      <c r="U2139" s="33"/>
      <c r="V2139" s="33"/>
      <c r="W2139" s="33"/>
    </row>
    <row r="2140">
      <c r="A2140" s="17"/>
      <c r="B2140" s="18"/>
      <c r="C2140" s="18"/>
      <c r="D2140" s="18"/>
      <c r="E2140" s="44"/>
      <c r="F2140" s="18"/>
      <c r="G2140" s="33"/>
      <c r="H2140" s="45"/>
      <c r="I2140" s="33"/>
      <c r="J2140" s="33"/>
      <c r="K2140" s="33"/>
      <c r="L2140" s="33"/>
      <c r="M2140" s="33"/>
      <c r="N2140" s="33"/>
      <c r="O2140" s="18"/>
      <c r="P2140" s="33"/>
      <c r="Q2140" s="33"/>
      <c r="R2140" s="33"/>
      <c r="S2140" s="33"/>
      <c r="T2140" s="33"/>
      <c r="U2140" s="33"/>
      <c r="V2140" s="33"/>
      <c r="W2140" s="33"/>
    </row>
    <row r="2141">
      <c r="A2141" s="17"/>
      <c r="B2141" s="18"/>
      <c r="C2141" s="18"/>
      <c r="D2141" s="18"/>
      <c r="E2141" s="44"/>
      <c r="F2141" s="18"/>
      <c r="G2141" s="33"/>
      <c r="H2141" s="45"/>
      <c r="I2141" s="33"/>
      <c r="J2141" s="33"/>
      <c r="K2141" s="33"/>
      <c r="L2141" s="33"/>
      <c r="M2141" s="33"/>
      <c r="N2141" s="33"/>
      <c r="O2141" s="18"/>
      <c r="P2141" s="33"/>
      <c r="Q2141" s="33"/>
      <c r="R2141" s="33"/>
      <c r="S2141" s="33"/>
      <c r="T2141" s="33"/>
      <c r="U2141" s="33"/>
      <c r="V2141" s="33"/>
      <c r="W2141" s="33"/>
    </row>
    <row r="2142">
      <c r="A2142" s="17"/>
      <c r="B2142" s="18"/>
      <c r="C2142" s="18"/>
      <c r="D2142" s="18"/>
      <c r="E2142" s="44"/>
      <c r="F2142" s="18"/>
      <c r="G2142" s="33"/>
      <c r="H2142" s="45"/>
      <c r="I2142" s="33"/>
      <c r="J2142" s="33"/>
      <c r="K2142" s="33"/>
      <c r="L2142" s="33"/>
      <c r="M2142" s="33"/>
      <c r="N2142" s="33"/>
      <c r="O2142" s="18"/>
      <c r="P2142" s="33"/>
      <c r="Q2142" s="33"/>
      <c r="R2142" s="33"/>
      <c r="S2142" s="33"/>
      <c r="T2142" s="33"/>
      <c r="U2142" s="33"/>
      <c r="V2142" s="33"/>
      <c r="W2142" s="33"/>
    </row>
    <row r="2143">
      <c r="A2143" s="17"/>
      <c r="B2143" s="18"/>
      <c r="C2143" s="18"/>
      <c r="D2143" s="18"/>
      <c r="E2143" s="44"/>
      <c r="F2143" s="18"/>
      <c r="G2143" s="33"/>
      <c r="H2143" s="45"/>
      <c r="I2143" s="33"/>
      <c r="J2143" s="33"/>
      <c r="K2143" s="33"/>
      <c r="L2143" s="33"/>
      <c r="M2143" s="33"/>
      <c r="N2143" s="33"/>
      <c r="O2143" s="18"/>
      <c r="P2143" s="33"/>
      <c r="Q2143" s="33"/>
      <c r="R2143" s="33"/>
      <c r="S2143" s="33"/>
      <c r="T2143" s="33"/>
      <c r="U2143" s="33"/>
      <c r="V2143" s="33"/>
      <c r="W2143" s="33"/>
    </row>
    <row r="2144">
      <c r="A2144" s="17"/>
      <c r="B2144" s="18"/>
      <c r="C2144" s="18"/>
      <c r="D2144" s="18"/>
      <c r="E2144" s="44"/>
      <c r="F2144" s="18"/>
      <c r="G2144" s="33"/>
      <c r="H2144" s="45"/>
      <c r="I2144" s="33"/>
      <c r="J2144" s="33"/>
      <c r="K2144" s="33"/>
      <c r="L2144" s="33"/>
      <c r="M2144" s="33"/>
      <c r="N2144" s="33"/>
      <c r="O2144" s="18"/>
      <c r="P2144" s="33"/>
      <c r="Q2144" s="33"/>
      <c r="R2144" s="33"/>
      <c r="S2144" s="33"/>
      <c r="T2144" s="33"/>
      <c r="U2144" s="33"/>
      <c r="V2144" s="33"/>
      <c r="W2144" s="33"/>
    </row>
    <row r="2145">
      <c r="A2145" s="17"/>
      <c r="B2145" s="18"/>
      <c r="C2145" s="18"/>
      <c r="D2145" s="18"/>
      <c r="E2145" s="44"/>
      <c r="F2145" s="18"/>
      <c r="G2145" s="33"/>
      <c r="H2145" s="45"/>
      <c r="I2145" s="33"/>
      <c r="J2145" s="33"/>
      <c r="K2145" s="33"/>
      <c r="L2145" s="33"/>
      <c r="M2145" s="33"/>
      <c r="N2145" s="33"/>
      <c r="O2145" s="18"/>
      <c r="P2145" s="33"/>
      <c r="Q2145" s="33"/>
      <c r="R2145" s="33"/>
      <c r="S2145" s="33"/>
      <c r="T2145" s="33"/>
      <c r="U2145" s="33"/>
      <c r="V2145" s="33"/>
      <c r="W2145" s="33"/>
    </row>
    <row r="2146">
      <c r="A2146" s="17"/>
      <c r="B2146" s="18"/>
      <c r="C2146" s="18"/>
      <c r="D2146" s="18"/>
      <c r="E2146" s="44"/>
      <c r="F2146" s="18"/>
      <c r="G2146" s="33"/>
      <c r="H2146" s="45"/>
      <c r="I2146" s="33"/>
      <c r="J2146" s="33"/>
      <c r="K2146" s="33"/>
      <c r="L2146" s="33"/>
      <c r="M2146" s="33"/>
      <c r="N2146" s="33"/>
      <c r="O2146" s="18"/>
      <c r="P2146" s="33"/>
      <c r="Q2146" s="33"/>
      <c r="R2146" s="33"/>
      <c r="S2146" s="33"/>
      <c r="T2146" s="33"/>
      <c r="U2146" s="33"/>
      <c r="V2146" s="33"/>
      <c r="W2146" s="33"/>
    </row>
    <row r="2147">
      <c r="A2147" s="17"/>
      <c r="B2147" s="18"/>
      <c r="C2147" s="18"/>
      <c r="D2147" s="18"/>
      <c r="E2147" s="44"/>
      <c r="F2147" s="18"/>
      <c r="G2147" s="33"/>
      <c r="H2147" s="45"/>
      <c r="I2147" s="33"/>
      <c r="J2147" s="33"/>
      <c r="K2147" s="33"/>
      <c r="L2147" s="33"/>
      <c r="M2147" s="33"/>
      <c r="N2147" s="33"/>
      <c r="O2147" s="18"/>
      <c r="P2147" s="33"/>
      <c r="Q2147" s="33"/>
      <c r="R2147" s="33"/>
      <c r="S2147" s="33"/>
      <c r="T2147" s="33"/>
      <c r="U2147" s="33"/>
      <c r="V2147" s="33"/>
      <c r="W2147" s="33"/>
    </row>
    <row r="2148">
      <c r="A2148" s="17"/>
      <c r="B2148" s="18"/>
      <c r="C2148" s="18"/>
      <c r="D2148" s="18"/>
      <c r="E2148" s="44"/>
      <c r="F2148" s="18"/>
      <c r="G2148" s="33"/>
      <c r="H2148" s="45"/>
      <c r="I2148" s="33"/>
      <c r="J2148" s="33"/>
      <c r="K2148" s="33"/>
      <c r="L2148" s="33"/>
      <c r="M2148" s="33"/>
      <c r="N2148" s="33"/>
      <c r="O2148" s="18"/>
      <c r="P2148" s="33"/>
      <c r="Q2148" s="33"/>
      <c r="R2148" s="33"/>
      <c r="S2148" s="33"/>
      <c r="T2148" s="33"/>
      <c r="U2148" s="33"/>
      <c r="V2148" s="33"/>
      <c r="W2148" s="33"/>
    </row>
    <row r="2149">
      <c r="A2149" s="17"/>
      <c r="B2149" s="18"/>
      <c r="C2149" s="18"/>
      <c r="D2149" s="18"/>
      <c r="E2149" s="44"/>
      <c r="F2149" s="18"/>
      <c r="G2149" s="33"/>
      <c r="H2149" s="45"/>
      <c r="I2149" s="33"/>
      <c r="J2149" s="33"/>
      <c r="K2149" s="33"/>
      <c r="L2149" s="33"/>
      <c r="M2149" s="33"/>
      <c r="N2149" s="33"/>
      <c r="O2149" s="18"/>
      <c r="P2149" s="33"/>
      <c r="Q2149" s="33"/>
      <c r="R2149" s="33"/>
      <c r="S2149" s="33"/>
      <c r="T2149" s="33"/>
      <c r="U2149" s="33"/>
      <c r="V2149" s="33"/>
      <c r="W2149" s="33"/>
    </row>
    <row r="2150">
      <c r="A2150" s="17"/>
      <c r="B2150" s="18"/>
      <c r="C2150" s="18"/>
      <c r="D2150" s="18"/>
      <c r="E2150" s="44"/>
      <c r="F2150" s="18"/>
      <c r="G2150" s="33"/>
      <c r="H2150" s="45"/>
      <c r="I2150" s="33"/>
      <c r="J2150" s="33"/>
      <c r="K2150" s="33"/>
      <c r="L2150" s="33"/>
      <c r="M2150" s="33"/>
      <c r="N2150" s="33"/>
      <c r="O2150" s="18"/>
      <c r="P2150" s="33"/>
      <c r="Q2150" s="33"/>
      <c r="R2150" s="33"/>
      <c r="S2150" s="33"/>
      <c r="T2150" s="33"/>
      <c r="U2150" s="33"/>
      <c r="V2150" s="33"/>
      <c r="W2150" s="33"/>
    </row>
    <row r="2151">
      <c r="A2151" s="17"/>
      <c r="B2151" s="18"/>
      <c r="C2151" s="18"/>
      <c r="D2151" s="18"/>
      <c r="E2151" s="44"/>
      <c r="F2151" s="18"/>
      <c r="G2151" s="33"/>
      <c r="H2151" s="45"/>
      <c r="I2151" s="33"/>
      <c r="J2151" s="33"/>
      <c r="K2151" s="33"/>
      <c r="L2151" s="33"/>
      <c r="M2151" s="33"/>
      <c r="N2151" s="33"/>
      <c r="O2151" s="18"/>
      <c r="P2151" s="33"/>
      <c r="Q2151" s="33"/>
      <c r="R2151" s="33"/>
      <c r="S2151" s="33"/>
      <c r="T2151" s="33"/>
      <c r="U2151" s="33"/>
      <c r="V2151" s="33"/>
      <c r="W2151" s="33"/>
    </row>
    <row r="2152">
      <c r="A2152" s="17"/>
      <c r="B2152" s="18"/>
      <c r="C2152" s="18"/>
      <c r="D2152" s="18"/>
      <c r="E2152" s="44"/>
      <c r="F2152" s="18"/>
      <c r="G2152" s="33"/>
      <c r="H2152" s="45"/>
      <c r="I2152" s="33"/>
      <c r="J2152" s="33"/>
      <c r="K2152" s="33"/>
      <c r="L2152" s="33"/>
      <c r="M2152" s="33"/>
      <c r="N2152" s="33"/>
      <c r="O2152" s="18"/>
      <c r="P2152" s="33"/>
      <c r="Q2152" s="33"/>
      <c r="R2152" s="33"/>
      <c r="S2152" s="33"/>
      <c r="T2152" s="33"/>
      <c r="U2152" s="33"/>
      <c r="V2152" s="33"/>
      <c r="W2152" s="33"/>
    </row>
    <row r="2153">
      <c r="A2153" s="17"/>
      <c r="B2153" s="18"/>
      <c r="C2153" s="18"/>
      <c r="D2153" s="18"/>
      <c r="E2153" s="44"/>
      <c r="F2153" s="18"/>
      <c r="G2153" s="33"/>
      <c r="H2153" s="45"/>
      <c r="I2153" s="33"/>
      <c r="J2153" s="33"/>
      <c r="K2153" s="33"/>
      <c r="L2153" s="33"/>
      <c r="M2153" s="33"/>
      <c r="N2153" s="33"/>
      <c r="O2153" s="18"/>
      <c r="P2153" s="33"/>
      <c r="Q2153" s="33"/>
      <c r="R2153" s="33"/>
      <c r="S2153" s="33"/>
      <c r="T2153" s="33"/>
      <c r="U2153" s="33"/>
      <c r="V2153" s="33"/>
      <c r="W2153" s="33"/>
    </row>
    <row r="2154">
      <c r="A2154" s="17"/>
      <c r="B2154" s="18"/>
      <c r="C2154" s="18"/>
      <c r="D2154" s="18"/>
      <c r="E2154" s="44"/>
      <c r="F2154" s="18"/>
      <c r="G2154" s="33"/>
      <c r="H2154" s="45"/>
      <c r="I2154" s="33"/>
      <c r="J2154" s="33"/>
      <c r="K2154" s="33"/>
      <c r="L2154" s="33"/>
      <c r="M2154" s="33"/>
      <c r="N2154" s="33"/>
      <c r="O2154" s="18"/>
      <c r="P2154" s="33"/>
      <c r="Q2154" s="33"/>
      <c r="R2154" s="33"/>
      <c r="S2154" s="33"/>
      <c r="T2154" s="33"/>
      <c r="U2154" s="33"/>
      <c r="V2154" s="33"/>
      <c r="W2154" s="33"/>
    </row>
    <row r="2155">
      <c r="A2155" s="17"/>
      <c r="B2155" s="18"/>
      <c r="C2155" s="18"/>
      <c r="D2155" s="18"/>
      <c r="E2155" s="44"/>
      <c r="F2155" s="18"/>
      <c r="G2155" s="33"/>
      <c r="H2155" s="45"/>
      <c r="I2155" s="33"/>
      <c r="J2155" s="33"/>
      <c r="K2155" s="33"/>
      <c r="L2155" s="33"/>
      <c r="M2155" s="33"/>
      <c r="N2155" s="33"/>
      <c r="O2155" s="18"/>
      <c r="P2155" s="33"/>
      <c r="Q2155" s="33"/>
      <c r="R2155" s="33"/>
      <c r="S2155" s="33"/>
      <c r="T2155" s="33"/>
      <c r="U2155" s="33"/>
      <c r="V2155" s="33"/>
      <c r="W2155" s="33"/>
    </row>
    <row r="2156">
      <c r="A2156" s="17"/>
      <c r="B2156" s="18"/>
      <c r="C2156" s="18"/>
      <c r="D2156" s="18"/>
      <c r="E2156" s="44"/>
      <c r="F2156" s="18"/>
      <c r="G2156" s="33"/>
      <c r="H2156" s="45"/>
      <c r="I2156" s="33"/>
      <c r="J2156" s="33"/>
      <c r="K2156" s="33"/>
      <c r="L2156" s="33"/>
      <c r="M2156" s="33"/>
      <c r="N2156" s="33"/>
      <c r="O2156" s="18"/>
      <c r="P2156" s="33"/>
      <c r="Q2156" s="33"/>
      <c r="R2156" s="33"/>
      <c r="S2156" s="33"/>
      <c r="T2156" s="33"/>
      <c r="U2156" s="33"/>
      <c r="V2156" s="33"/>
      <c r="W2156" s="33"/>
    </row>
    <row r="2157">
      <c r="A2157" s="17"/>
      <c r="B2157" s="18"/>
      <c r="C2157" s="18"/>
      <c r="D2157" s="18"/>
      <c r="E2157" s="44"/>
      <c r="F2157" s="18"/>
      <c r="G2157" s="33"/>
      <c r="H2157" s="45"/>
      <c r="I2157" s="33"/>
      <c r="J2157" s="33"/>
      <c r="K2157" s="33"/>
      <c r="L2157" s="33"/>
      <c r="M2157" s="33"/>
      <c r="N2157" s="33"/>
      <c r="O2157" s="18"/>
      <c r="P2157" s="33"/>
      <c r="Q2157" s="33"/>
      <c r="R2157" s="33"/>
      <c r="S2157" s="33"/>
      <c r="T2157" s="33"/>
      <c r="U2157" s="33"/>
      <c r="V2157" s="33"/>
      <c r="W2157" s="33"/>
    </row>
    <row r="2158">
      <c r="A2158" s="17"/>
      <c r="B2158" s="18"/>
      <c r="C2158" s="18"/>
      <c r="D2158" s="18"/>
      <c r="E2158" s="44"/>
      <c r="F2158" s="18"/>
      <c r="G2158" s="33"/>
      <c r="H2158" s="45"/>
      <c r="I2158" s="33"/>
      <c r="J2158" s="33"/>
      <c r="K2158" s="33"/>
      <c r="L2158" s="33"/>
      <c r="M2158" s="33"/>
      <c r="N2158" s="33"/>
      <c r="O2158" s="18"/>
      <c r="P2158" s="33"/>
      <c r="Q2158" s="33"/>
      <c r="R2158" s="33"/>
      <c r="S2158" s="33"/>
      <c r="T2158" s="33"/>
      <c r="U2158" s="33"/>
      <c r="V2158" s="33"/>
      <c r="W2158" s="33"/>
    </row>
    <row r="2159">
      <c r="A2159" s="17"/>
      <c r="B2159" s="18"/>
      <c r="C2159" s="18"/>
      <c r="D2159" s="18"/>
      <c r="E2159" s="44"/>
      <c r="F2159" s="18"/>
      <c r="G2159" s="33"/>
      <c r="H2159" s="45"/>
      <c r="I2159" s="33"/>
      <c r="J2159" s="33"/>
      <c r="K2159" s="33"/>
      <c r="L2159" s="33"/>
      <c r="M2159" s="33"/>
      <c r="N2159" s="33"/>
      <c r="O2159" s="18"/>
      <c r="P2159" s="33"/>
      <c r="Q2159" s="33"/>
      <c r="R2159" s="33"/>
      <c r="S2159" s="33"/>
      <c r="T2159" s="33"/>
      <c r="U2159" s="33"/>
      <c r="V2159" s="33"/>
      <c r="W2159" s="33"/>
    </row>
    <row r="2160">
      <c r="A2160" s="17"/>
      <c r="B2160" s="18"/>
      <c r="C2160" s="18"/>
      <c r="D2160" s="18"/>
      <c r="E2160" s="44"/>
      <c r="F2160" s="18"/>
      <c r="G2160" s="33"/>
      <c r="H2160" s="45"/>
      <c r="I2160" s="33"/>
      <c r="J2160" s="33"/>
      <c r="K2160" s="33"/>
      <c r="L2160" s="33"/>
      <c r="M2160" s="33"/>
      <c r="N2160" s="33"/>
      <c r="O2160" s="18"/>
      <c r="P2160" s="33"/>
      <c r="Q2160" s="33"/>
      <c r="R2160" s="33"/>
      <c r="S2160" s="33"/>
      <c r="T2160" s="33"/>
      <c r="U2160" s="33"/>
      <c r="V2160" s="33"/>
      <c r="W2160" s="33"/>
    </row>
    <row r="2161">
      <c r="A2161" s="17"/>
      <c r="B2161" s="18"/>
      <c r="C2161" s="18"/>
      <c r="D2161" s="18"/>
      <c r="E2161" s="44"/>
      <c r="F2161" s="18"/>
      <c r="G2161" s="33"/>
      <c r="H2161" s="45"/>
      <c r="I2161" s="33"/>
      <c r="J2161" s="33"/>
      <c r="K2161" s="33"/>
      <c r="L2161" s="33"/>
      <c r="M2161" s="33"/>
      <c r="N2161" s="33"/>
      <c r="O2161" s="18"/>
      <c r="P2161" s="33"/>
      <c r="Q2161" s="33"/>
      <c r="R2161" s="33"/>
      <c r="S2161" s="33"/>
      <c r="T2161" s="33"/>
      <c r="U2161" s="33"/>
      <c r="V2161" s="33"/>
      <c r="W2161" s="33"/>
    </row>
    <row r="2162">
      <c r="A2162" s="17"/>
      <c r="B2162" s="18"/>
      <c r="C2162" s="18"/>
      <c r="D2162" s="18"/>
      <c r="E2162" s="44"/>
      <c r="F2162" s="18"/>
      <c r="G2162" s="33"/>
      <c r="H2162" s="45"/>
      <c r="I2162" s="33"/>
      <c r="J2162" s="33"/>
      <c r="K2162" s="33"/>
      <c r="L2162" s="33"/>
      <c r="M2162" s="33"/>
      <c r="N2162" s="33"/>
      <c r="O2162" s="18"/>
      <c r="P2162" s="33"/>
      <c r="Q2162" s="33"/>
      <c r="R2162" s="33"/>
      <c r="S2162" s="33"/>
      <c r="T2162" s="33"/>
      <c r="U2162" s="33"/>
      <c r="V2162" s="33"/>
      <c r="W2162" s="33"/>
    </row>
    <row r="2163">
      <c r="A2163" s="17"/>
      <c r="B2163" s="18"/>
      <c r="C2163" s="18"/>
      <c r="D2163" s="18"/>
      <c r="E2163" s="44"/>
      <c r="F2163" s="18"/>
      <c r="G2163" s="33"/>
      <c r="H2163" s="45"/>
      <c r="I2163" s="33"/>
      <c r="J2163" s="33"/>
      <c r="K2163" s="33"/>
      <c r="L2163" s="33"/>
      <c r="M2163" s="33"/>
      <c r="N2163" s="33"/>
      <c r="O2163" s="18"/>
      <c r="P2163" s="33"/>
      <c r="Q2163" s="33"/>
      <c r="R2163" s="33"/>
      <c r="S2163" s="33"/>
      <c r="T2163" s="33"/>
      <c r="U2163" s="33"/>
      <c r="V2163" s="33"/>
      <c r="W2163" s="33"/>
    </row>
    <row r="2164">
      <c r="A2164" s="17"/>
      <c r="B2164" s="18"/>
      <c r="C2164" s="18"/>
      <c r="D2164" s="18"/>
      <c r="E2164" s="44"/>
      <c r="F2164" s="18"/>
      <c r="G2164" s="33"/>
      <c r="H2164" s="45"/>
      <c r="I2164" s="33"/>
      <c r="J2164" s="33"/>
      <c r="K2164" s="33"/>
      <c r="L2164" s="33"/>
      <c r="M2164" s="33"/>
      <c r="N2164" s="33"/>
      <c r="O2164" s="18"/>
      <c r="P2164" s="33"/>
      <c r="Q2164" s="33"/>
      <c r="R2164" s="33"/>
      <c r="S2164" s="33"/>
      <c r="T2164" s="33"/>
      <c r="U2164" s="33"/>
      <c r="V2164" s="33"/>
      <c r="W2164" s="33"/>
    </row>
    <row r="2165">
      <c r="A2165" s="17"/>
      <c r="B2165" s="18"/>
      <c r="C2165" s="18"/>
      <c r="D2165" s="18"/>
      <c r="E2165" s="44"/>
      <c r="F2165" s="18"/>
      <c r="G2165" s="33"/>
      <c r="H2165" s="45"/>
      <c r="I2165" s="33"/>
      <c r="J2165" s="33"/>
      <c r="K2165" s="33"/>
      <c r="L2165" s="33"/>
      <c r="M2165" s="33"/>
      <c r="N2165" s="33"/>
      <c r="O2165" s="18"/>
      <c r="P2165" s="33"/>
      <c r="Q2165" s="33"/>
      <c r="R2165" s="33"/>
      <c r="S2165" s="33"/>
      <c r="T2165" s="33"/>
      <c r="U2165" s="33"/>
      <c r="V2165" s="33"/>
      <c r="W2165" s="33"/>
    </row>
    <row r="2166">
      <c r="A2166" s="17"/>
      <c r="B2166" s="18"/>
      <c r="C2166" s="18"/>
      <c r="D2166" s="18"/>
      <c r="E2166" s="44"/>
      <c r="F2166" s="18"/>
      <c r="G2166" s="33"/>
      <c r="H2166" s="45"/>
      <c r="I2166" s="33"/>
      <c r="J2166" s="33"/>
      <c r="K2166" s="33"/>
      <c r="L2166" s="33"/>
      <c r="M2166" s="33"/>
      <c r="N2166" s="33"/>
      <c r="O2166" s="18"/>
      <c r="P2166" s="33"/>
      <c r="Q2166" s="33"/>
      <c r="R2166" s="33"/>
      <c r="S2166" s="33"/>
      <c r="T2166" s="33"/>
      <c r="U2166" s="33"/>
      <c r="V2166" s="33"/>
      <c r="W2166" s="33"/>
    </row>
    <row r="2167">
      <c r="A2167" s="17"/>
      <c r="B2167" s="18"/>
      <c r="C2167" s="18"/>
      <c r="D2167" s="18"/>
      <c r="E2167" s="44"/>
      <c r="F2167" s="18"/>
      <c r="G2167" s="33"/>
      <c r="H2167" s="45"/>
      <c r="I2167" s="33"/>
      <c r="J2167" s="33"/>
      <c r="K2167" s="33"/>
      <c r="L2167" s="33"/>
      <c r="M2167" s="33"/>
      <c r="N2167" s="33"/>
      <c r="O2167" s="18"/>
      <c r="P2167" s="33"/>
      <c r="Q2167" s="33"/>
      <c r="R2167" s="33"/>
      <c r="S2167" s="33"/>
      <c r="T2167" s="33"/>
      <c r="U2167" s="33"/>
      <c r="V2167" s="33"/>
      <c r="W2167" s="33"/>
    </row>
    <row r="2168">
      <c r="A2168" s="17"/>
      <c r="B2168" s="18"/>
      <c r="C2168" s="18"/>
      <c r="D2168" s="18"/>
      <c r="E2168" s="44"/>
      <c r="F2168" s="18"/>
      <c r="G2168" s="33"/>
      <c r="H2168" s="45"/>
      <c r="I2168" s="33"/>
      <c r="J2168" s="33"/>
      <c r="K2168" s="33"/>
      <c r="L2168" s="33"/>
      <c r="M2168" s="33"/>
      <c r="N2168" s="33"/>
      <c r="O2168" s="18"/>
      <c r="P2168" s="33"/>
      <c r="Q2168" s="33"/>
      <c r="R2168" s="33"/>
      <c r="S2168" s="33"/>
      <c r="T2168" s="33"/>
      <c r="U2168" s="33"/>
      <c r="V2168" s="33"/>
      <c r="W2168" s="33"/>
    </row>
    <row r="2169">
      <c r="A2169" s="17"/>
      <c r="B2169" s="18"/>
      <c r="C2169" s="18"/>
      <c r="D2169" s="18"/>
      <c r="E2169" s="44"/>
      <c r="F2169" s="18"/>
      <c r="G2169" s="33"/>
      <c r="H2169" s="45"/>
      <c r="I2169" s="33"/>
      <c r="J2169" s="33"/>
      <c r="K2169" s="33"/>
      <c r="L2169" s="33"/>
      <c r="M2169" s="33"/>
      <c r="N2169" s="33"/>
      <c r="O2169" s="18"/>
      <c r="P2169" s="33"/>
      <c r="Q2169" s="33"/>
      <c r="R2169" s="33"/>
      <c r="S2169" s="33"/>
      <c r="T2169" s="33"/>
      <c r="U2169" s="33"/>
      <c r="V2169" s="33"/>
      <c r="W2169" s="33"/>
    </row>
    <row r="2170">
      <c r="A2170" s="17"/>
      <c r="B2170" s="18"/>
      <c r="C2170" s="18"/>
      <c r="D2170" s="18"/>
      <c r="E2170" s="44"/>
      <c r="F2170" s="18"/>
      <c r="G2170" s="33"/>
      <c r="H2170" s="45"/>
      <c r="I2170" s="33"/>
      <c r="J2170" s="33"/>
      <c r="K2170" s="33"/>
      <c r="L2170" s="33"/>
      <c r="M2170" s="33"/>
      <c r="N2170" s="33"/>
      <c r="O2170" s="18"/>
      <c r="P2170" s="33"/>
      <c r="Q2170" s="33"/>
      <c r="R2170" s="33"/>
      <c r="S2170" s="33"/>
      <c r="T2170" s="33"/>
      <c r="U2170" s="33"/>
      <c r="V2170" s="33"/>
      <c r="W2170" s="33"/>
    </row>
    <row r="2171">
      <c r="A2171" s="17"/>
      <c r="B2171" s="18"/>
      <c r="C2171" s="18"/>
      <c r="D2171" s="18"/>
      <c r="E2171" s="44"/>
      <c r="F2171" s="18"/>
      <c r="G2171" s="33"/>
      <c r="H2171" s="45"/>
      <c r="I2171" s="33"/>
      <c r="J2171" s="33"/>
      <c r="K2171" s="33"/>
      <c r="L2171" s="33"/>
      <c r="M2171" s="33"/>
      <c r="N2171" s="33"/>
      <c r="O2171" s="18"/>
      <c r="P2171" s="33"/>
      <c r="Q2171" s="33"/>
      <c r="R2171" s="33"/>
      <c r="S2171" s="33"/>
      <c r="T2171" s="33"/>
      <c r="U2171" s="33"/>
      <c r="V2171" s="33"/>
      <c r="W2171" s="33"/>
    </row>
    <row r="2172">
      <c r="A2172" s="17"/>
      <c r="B2172" s="18"/>
      <c r="C2172" s="18"/>
      <c r="D2172" s="18"/>
      <c r="E2172" s="44"/>
      <c r="F2172" s="18"/>
      <c r="G2172" s="33"/>
      <c r="H2172" s="45"/>
      <c r="I2172" s="33"/>
      <c r="J2172" s="33"/>
      <c r="K2172" s="33"/>
      <c r="L2172" s="33"/>
      <c r="M2172" s="33"/>
      <c r="N2172" s="33"/>
      <c r="O2172" s="18"/>
      <c r="P2172" s="33"/>
      <c r="Q2172" s="33"/>
      <c r="R2172" s="33"/>
      <c r="S2172" s="33"/>
      <c r="T2172" s="33"/>
      <c r="U2172" s="33"/>
      <c r="V2172" s="33"/>
      <c r="W2172" s="33"/>
    </row>
    <row r="2173">
      <c r="A2173" s="17"/>
      <c r="B2173" s="18"/>
      <c r="C2173" s="18"/>
      <c r="D2173" s="18"/>
      <c r="E2173" s="44"/>
      <c r="F2173" s="18"/>
      <c r="G2173" s="33"/>
      <c r="H2173" s="45"/>
      <c r="I2173" s="33"/>
      <c r="J2173" s="33"/>
      <c r="K2173" s="33"/>
      <c r="L2173" s="33"/>
      <c r="M2173" s="33"/>
      <c r="N2173" s="33"/>
      <c r="O2173" s="18"/>
      <c r="P2173" s="33"/>
      <c r="Q2173" s="33"/>
      <c r="R2173" s="33"/>
      <c r="S2173" s="33"/>
      <c r="T2173" s="33"/>
      <c r="U2173" s="33"/>
      <c r="V2173" s="33"/>
      <c r="W2173" s="33"/>
    </row>
    <row r="2174">
      <c r="A2174" s="17"/>
      <c r="B2174" s="18"/>
      <c r="C2174" s="18"/>
      <c r="D2174" s="18"/>
      <c r="E2174" s="44"/>
      <c r="F2174" s="18"/>
      <c r="G2174" s="33"/>
      <c r="H2174" s="45"/>
      <c r="I2174" s="33"/>
      <c r="J2174" s="33"/>
      <c r="K2174" s="33"/>
      <c r="L2174" s="33"/>
      <c r="M2174" s="33"/>
      <c r="N2174" s="33"/>
      <c r="O2174" s="18"/>
      <c r="P2174" s="33"/>
      <c r="Q2174" s="33"/>
      <c r="R2174" s="33"/>
      <c r="S2174" s="33"/>
      <c r="T2174" s="33"/>
      <c r="U2174" s="33"/>
      <c r="V2174" s="33"/>
      <c r="W2174" s="33"/>
    </row>
    <row r="2175">
      <c r="A2175" s="17"/>
      <c r="B2175" s="18"/>
      <c r="C2175" s="18"/>
      <c r="D2175" s="18"/>
      <c r="E2175" s="44"/>
      <c r="F2175" s="18"/>
      <c r="G2175" s="33"/>
      <c r="H2175" s="45"/>
      <c r="I2175" s="33"/>
      <c r="J2175" s="33"/>
      <c r="K2175" s="33"/>
      <c r="L2175" s="33"/>
      <c r="M2175" s="33"/>
      <c r="N2175" s="33"/>
      <c r="O2175" s="18"/>
      <c r="P2175" s="33"/>
      <c r="Q2175" s="33"/>
      <c r="R2175" s="33"/>
      <c r="S2175" s="33"/>
      <c r="T2175" s="33"/>
      <c r="U2175" s="33"/>
      <c r="V2175" s="33"/>
      <c r="W2175" s="33"/>
    </row>
    <row r="2176">
      <c r="A2176" s="17"/>
      <c r="B2176" s="18"/>
      <c r="C2176" s="18"/>
      <c r="D2176" s="18"/>
      <c r="E2176" s="44"/>
      <c r="F2176" s="18"/>
      <c r="G2176" s="33"/>
      <c r="H2176" s="45"/>
      <c r="I2176" s="33"/>
      <c r="J2176" s="33"/>
      <c r="K2176" s="33"/>
      <c r="L2176" s="33"/>
      <c r="M2176" s="33"/>
      <c r="N2176" s="33"/>
      <c r="O2176" s="18"/>
      <c r="P2176" s="33"/>
      <c r="Q2176" s="33"/>
      <c r="R2176" s="33"/>
      <c r="S2176" s="33"/>
      <c r="T2176" s="33"/>
      <c r="U2176" s="33"/>
      <c r="V2176" s="33"/>
      <c r="W2176" s="33"/>
    </row>
    <row r="2177">
      <c r="A2177" s="17"/>
      <c r="B2177" s="18"/>
      <c r="C2177" s="18"/>
      <c r="D2177" s="18"/>
      <c r="E2177" s="44"/>
      <c r="F2177" s="18"/>
      <c r="G2177" s="33"/>
      <c r="H2177" s="45"/>
      <c r="I2177" s="33"/>
      <c r="J2177" s="33"/>
      <c r="K2177" s="33"/>
      <c r="L2177" s="33"/>
      <c r="M2177" s="33"/>
      <c r="N2177" s="33"/>
      <c r="O2177" s="18"/>
      <c r="P2177" s="33"/>
      <c r="Q2177" s="33"/>
      <c r="R2177" s="33"/>
      <c r="S2177" s="33"/>
      <c r="T2177" s="33"/>
      <c r="U2177" s="33"/>
      <c r="V2177" s="33"/>
      <c r="W2177" s="33"/>
    </row>
    <row r="2178">
      <c r="A2178" s="17"/>
      <c r="B2178" s="18"/>
      <c r="C2178" s="18"/>
      <c r="D2178" s="18"/>
      <c r="E2178" s="44"/>
      <c r="F2178" s="18"/>
      <c r="G2178" s="33"/>
      <c r="H2178" s="45"/>
      <c r="I2178" s="33"/>
      <c r="J2178" s="33"/>
      <c r="K2178" s="33"/>
      <c r="L2178" s="33"/>
      <c r="M2178" s="33"/>
      <c r="N2178" s="33"/>
      <c r="O2178" s="18"/>
      <c r="P2178" s="33"/>
      <c r="Q2178" s="33"/>
      <c r="R2178" s="33"/>
      <c r="S2178" s="33"/>
      <c r="T2178" s="33"/>
      <c r="U2178" s="33"/>
      <c r="V2178" s="33"/>
      <c r="W2178" s="33"/>
    </row>
    <row r="2179">
      <c r="A2179" s="17"/>
      <c r="B2179" s="18"/>
      <c r="C2179" s="18"/>
      <c r="D2179" s="18"/>
      <c r="E2179" s="44"/>
      <c r="F2179" s="18"/>
      <c r="G2179" s="33"/>
      <c r="H2179" s="45"/>
      <c r="I2179" s="33"/>
      <c r="J2179" s="33"/>
      <c r="K2179" s="33"/>
      <c r="L2179" s="33"/>
      <c r="M2179" s="33"/>
      <c r="N2179" s="33"/>
      <c r="O2179" s="18"/>
      <c r="P2179" s="33"/>
      <c r="Q2179" s="33"/>
      <c r="R2179" s="33"/>
      <c r="S2179" s="33"/>
      <c r="T2179" s="33"/>
      <c r="U2179" s="33"/>
      <c r="V2179" s="33"/>
      <c r="W2179" s="33"/>
    </row>
    <row r="2180">
      <c r="A2180" s="17"/>
      <c r="B2180" s="18"/>
      <c r="C2180" s="18"/>
      <c r="D2180" s="18"/>
      <c r="E2180" s="44"/>
      <c r="F2180" s="18"/>
      <c r="G2180" s="33"/>
      <c r="H2180" s="45"/>
      <c r="I2180" s="33"/>
      <c r="J2180" s="33"/>
      <c r="K2180" s="33"/>
      <c r="L2180" s="33"/>
      <c r="M2180" s="33"/>
      <c r="N2180" s="33"/>
      <c r="O2180" s="18"/>
      <c r="P2180" s="33"/>
      <c r="Q2180" s="33"/>
      <c r="R2180" s="33"/>
      <c r="S2180" s="33"/>
      <c r="T2180" s="33"/>
      <c r="U2180" s="33"/>
      <c r="V2180" s="33"/>
      <c r="W2180" s="33"/>
    </row>
    <row r="2181">
      <c r="A2181" s="17"/>
      <c r="B2181" s="18"/>
      <c r="C2181" s="18"/>
      <c r="D2181" s="18"/>
      <c r="E2181" s="44"/>
      <c r="F2181" s="18"/>
      <c r="G2181" s="33"/>
      <c r="H2181" s="45"/>
      <c r="I2181" s="33"/>
      <c r="J2181" s="33"/>
      <c r="K2181" s="33"/>
      <c r="L2181" s="33"/>
      <c r="M2181" s="33"/>
      <c r="N2181" s="33"/>
      <c r="O2181" s="18"/>
      <c r="P2181" s="33"/>
      <c r="Q2181" s="33"/>
      <c r="R2181" s="33"/>
      <c r="S2181" s="33"/>
      <c r="T2181" s="33"/>
      <c r="U2181" s="33"/>
      <c r="V2181" s="33"/>
      <c r="W2181" s="33"/>
    </row>
    <row r="2182">
      <c r="A2182" s="17"/>
      <c r="B2182" s="18"/>
      <c r="C2182" s="18"/>
      <c r="D2182" s="18"/>
      <c r="E2182" s="44"/>
      <c r="F2182" s="18"/>
      <c r="G2182" s="33"/>
      <c r="H2182" s="45"/>
      <c r="I2182" s="33"/>
      <c r="J2182" s="33"/>
      <c r="K2182" s="33"/>
      <c r="L2182" s="33"/>
      <c r="M2182" s="33"/>
      <c r="N2182" s="33"/>
      <c r="O2182" s="18"/>
      <c r="P2182" s="33"/>
      <c r="Q2182" s="33"/>
      <c r="R2182" s="33"/>
      <c r="S2182" s="33"/>
      <c r="T2182" s="33"/>
      <c r="U2182" s="33"/>
      <c r="V2182" s="33"/>
      <c r="W2182" s="33"/>
    </row>
    <row r="2183">
      <c r="A2183" s="17"/>
      <c r="B2183" s="18"/>
      <c r="C2183" s="18"/>
      <c r="D2183" s="18"/>
      <c r="E2183" s="44"/>
      <c r="F2183" s="18"/>
      <c r="G2183" s="33"/>
      <c r="H2183" s="45"/>
      <c r="I2183" s="33"/>
      <c r="J2183" s="33"/>
      <c r="K2183" s="33"/>
      <c r="L2183" s="33"/>
      <c r="M2183" s="33"/>
      <c r="N2183" s="33"/>
      <c r="O2183" s="18"/>
      <c r="P2183" s="33"/>
      <c r="Q2183" s="33"/>
      <c r="R2183" s="33"/>
      <c r="S2183" s="33"/>
      <c r="T2183" s="33"/>
      <c r="U2183" s="33"/>
      <c r="V2183" s="33"/>
      <c r="W2183" s="33"/>
    </row>
    <row r="2184">
      <c r="A2184" s="17"/>
      <c r="B2184" s="18"/>
      <c r="C2184" s="18"/>
      <c r="D2184" s="18"/>
      <c r="E2184" s="44"/>
      <c r="F2184" s="18"/>
      <c r="G2184" s="33"/>
      <c r="H2184" s="45"/>
      <c r="I2184" s="33"/>
      <c r="J2184" s="33"/>
      <c r="K2184" s="33"/>
      <c r="L2184" s="33"/>
      <c r="M2184" s="33"/>
      <c r="N2184" s="33"/>
      <c r="O2184" s="18"/>
      <c r="P2184" s="33"/>
      <c r="Q2184" s="33"/>
      <c r="R2184" s="33"/>
      <c r="S2184" s="33"/>
      <c r="T2184" s="33"/>
      <c r="U2184" s="33"/>
      <c r="V2184" s="33"/>
      <c r="W2184" s="33"/>
    </row>
    <row r="2185">
      <c r="A2185" s="17"/>
      <c r="B2185" s="18"/>
      <c r="C2185" s="18"/>
      <c r="D2185" s="18"/>
      <c r="E2185" s="44"/>
      <c r="F2185" s="18"/>
      <c r="G2185" s="33"/>
      <c r="H2185" s="45"/>
      <c r="I2185" s="33"/>
      <c r="J2185" s="33"/>
      <c r="K2185" s="33"/>
      <c r="L2185" s="33"/>
      <c r="M2185" s="33"/>
      <c r="N2185" s="33"/>
      <c r="O2185" s="18"/>
      <c r="P2185" s="33"/>
      <c r="Q2185" s="33"/>
      <c r="R2185" s="33"/>
      <c r="S2185" s="33"/>
      <c r="T2185" s="33"/>
      <c r="U2185" s="33"/>
      <c r="V2185" s="33"/>
      <c r="W2185" s="33"/>
    </row>
    <row r="2186">
      <c r="A2186" s="17"/>
      <c r="B2186" s="18"/>
      <c r="C2186" s="18"/>
      <c r="D2186" s="18"/>
      <c r="E2186" s="44"/>
      <c r="F2186" s="18"/>
      <c r="G2186" s="33"/>
      <c r="H2186" s="45"/>
      <c r="I2186" s="33"/>
      <c r="J2186" s="33"/>
      <c r="K2186" s="33"/>
      <c r="L2186" s="33"/>
      <c r="M2186" s="33"/>
      <c r="N2186" s="33"/>
      <c r="O2186" s="18"/>
      <c r="P2186" s="33"/>
      <c r="Q2186" s="33"/>
      <c r="R2186" s="33"/>
      <c r="S2186" s="33"/>
      <c r="T2186" s="33"/>
      <c r="U2186" s="33"/>
      <c r="V2186" s="33"/>
      <c r="W2186" s="33"/>
    </row>
    <row r="2187">
      <c r="A2187" s="17"/>
      <c r="B2187" s="18"/>
      <c r="C2187" s="18"/>
      <c r="D2187" s="18"/>
      <c r="E2187" s="44"/>
      <c r="F2187" s="18"/>
      <c r="G2187" s="33"/>
      <c r="H2187" s="45"/>
      <c r="I2187" s="33"/>
      <c r="J2187" s="33"/>
      <c r="K2187" s="33"/>
      <c r="L2187" s="33"/>
      <c r="M2187" s="33"/>
      <c r="N2187" s="33"/>
      <c r="O2187" s="18"/>
      <c r="P2187" s="33"/>
      <c r="Q2187" s="33"/>
      <c r="R2187" s="33"/>
      <c r="S2187" s="33"/>
      <c r="T2187" s="33"/>
      <c r="U2187" s="33"/>
      <c r="V2187" s="33"/>
      <c r="W2187" s="33"/>
    </row>
    <row r="2188">
      <c r="A2188" s="17"/>
      <c r="B2188" s="18"/>
      <c r="C2188" s="18"/>
      <c r="D2188" s="18"/>
      <c r="E2188" s="44"/>
      <c r="F2188" s="18"/>
      <c r="G2188" s="33"/>
      <c r="H2188" s="45"/>
      <c r="I2188" s="33"/>
      <c r="J2188" s="33"/>
      <c r="K2188" s="33"/>
      <c r="L2188" s="33"/>
      <c r="M2188" s="33"/>
      <c r="N2188" s="33"/>
      <c r="O2188" s="18"/>
      <c r="P2188" s="33"/>
      <c r="Q2188" s="33"/>
      <c r="R2188" s="33"/>
      <c r="S2188" s="33"/>
      <c r="T2188" s="33"/>
      <c r="U2188" s="33"/>
      <c r="V2188" s="33"/>
      <c r="W2188" s="33"/>
    </row>
    <row r="2189">
      <c r="A2189" s="17"/>
      <c r="B2189" s="18"/>
      <c r="C2189" s="18"/>
      <c r="D2189" s="18"/>
      <c r="E2189" s="44"/>
      <c r="F2189" s="18"/>
      <c r="G2189" s="33"/>
      <c r="H2189" s="45"/>
      <c r="I2189" s="33"/>
      <c r="J2189" s="33"/>
      <c r="K2189" s="33"/>
      <c r="L2189" s="33"/>
      <c r="M2189" s="33"/>
      <c r="N2189" s="33"/>
      <c r="O2189" s="18"/>
      <c r="P2189" s="33"/>
      <c r="Q2189" s="33"/>
      <c r="R2189" s="33"/>
      <c r="S2189" s="33"/>
      <c r="T2189" s="33"/>
      <c r="U2189" s="33"/>
      <c r="V2189" s="33"/>
      <c r="W2189" s="33"/>
    </row>
    <row r="2190">
      <c r="A2190" s="17"/>
      <c r="B2190" s="18"/>
      <c r="C2190" s="18"/>
      <c r="D2190" s="18"/>
      <c r="E2190" s="44"/>
      <c r="F2190" s="18"/>
      <c r="G2190" s="33"/>
      <c r="H2190" s="45"/>
      <c r="I2190" s="33"/>
      <c r="J2190" s="33"/>
      <c r="K2190" s="33"/>
      <c r="L2190" s="33"/>
      <c r="M2190" s="33"/>
      <c r="N2190" s="33"/>
      <c r="O2190" s="18"/>
      <c r="P2190" s="33"/>
      <c r="Q2190" s="33"/>
      <c r="R2190" s="33"/>
      <c r="S2190" s="33"/>
      <c r="T2190" s="33"/>
      <c r="U2190" s="33"/>
      <c r="V2190" s="33"/>
      <c r="W2190" s="33"/>
    </row>
    <row r="2191">
      <c r="A2191" s="17"/>
      <c r="B2191" s="18"/>
      <c r="C2191" s="18"/>
      <c r="D2191" s="18"/>
      <c r="E2191" s="44"/>
      <c r="F2191" s="18"/>
      <c r="G2191" s="33"/>
      <c r="H2191" s="45"/>
      <c r="I2191" s="33"/>
      <c r="J2191" s="33"/>
      <c r="K2191" s="33"/>
      <c r="L2191" s="33"/>
      <c r="M2191" s="33"/>
      <c r="N2191" s="33"/>
      <c r="O2191" s="18"/>
      <c r="P2191" s="33"/>
      <c r="Q2191" s="33"/>
      <c r="R2191" s="33"/>
      <c r="S2191" s="33"/>
      <c r="T2191" s="33"/>
      <c r="U2191" s="33"/>
      <c r="V2191" s="33"/>
      <c r="W2191" s="33"/>
    </row>
    <row r="2192">
      <c r="A2192" s="17"/>
      <c r="B2192" s="18"/>
      <c r="C2192" s="18"/>
      <c r="D2192" s="18"/>
      <c r="E2192" s="44"/>
      <c r="F2192" s="18"/>
      <c r="G2192" s="33"/>
      <c r="H2192" s="45"/>
      <c r="I2192" s="33"/>
      <c r="J2192" s="33"/>
      <c r="K2192" s="33"/>
      <c r="L2192" s="33"/>
      <c r="M2192" s="33"/>
      <c r="N2192" s="33"/>
      <c r="O2192" s="18"/>
      <c r="P2192" s="33"/>
      <c r="Q2192" s="33"/>
      <c r="R2192" s="33"/>
      <c r="S2192" s="33"/>
      <c r="T2192" s="33"/>
      <c r="U2192" s="33"/>
      <c r="V2192" s="33"/>
      <c r="W2192" s="33"/>
    </row>
    <row r="2193">
      <c r="A2193" s="17"/>
      <c r="B2193" s="18"/>
      <c r="C2193" s="18"/>
      <c r="D2193" s="18"/>
      <c r="E2193" s="44"/>
      <c r="F2193" s="18"/>
      <c r="G2193" s="33"/>
      <c r="H2193" s="45"/>
      <c r="I2193" s="33"/>
      <c r="J2193" s="33"/>
      <c r="K2193" s="33"/>
      <c r="L2193" s="33"/>
      <c r="M2193" s="33"/>
      <c r="N2193" s="33"/>
      <c r="O2193" s="18"/>
      <c r="P2193" s="33"/>
      <c r="Q2193" s="33"/>
      <c r="R2193" s="33"/>
      <c r="S2193" s="33"/>
      <c r="T2193" s="33"/>
      <c r="U2193" s="33"/>
      <c r="V2193" s="33"/>
      <c r="W2193" s="33"/>
    </row>
    <row r="2194">
      <c r="A2194" s="17"/>
      <c r="B2194" s="18"/>
      <c r="C2194" s="18"/>
      <c r="D2194" s="18"/>
      <c r="E2194" s="44"/>
      <c r="F2194" s="18"/>
      <c r="G2194" s="33"/>
      <c r="H2194" s="45"/>
      <c r="I2194" s="33"/>
      <c r="J2194" s="33"/>
      <c r="K2194" s="33"/>
      <c r="L2194" s="33"/>
      <c r="M2194" s="33"/>
      <c r="N2194" s="33"/>
      <c r="O2194" s="18"/>
      <c r="P2194" s="33"/>
      <c r="Q2194" s="33"/>
      <c r="R2194" s="33"/>
      <c r="S2194" s="33"/>
      <c r="T2194" s="33"/>
      <c r="U2194" s="33"/>
      <c r="V2194" s="33"/>
      <c r="W2194" s="33"/>
    </row>
    <row r="2195">
      <c r="A2195" s="17"/>
      <c r="B2195" s="18"/>
      <c r="C2195" s="18"/>
      <c r="D2195" s="18"/>
      <c r="E2195" s="44"/>
      <c r="F2195" s="18"/>
      <c r="G2195" s="33"/>
      <c r="H2195" s="45"/>
      <c r="I2195" s="33"/>
      <c r="J2195" s="33"/>
      <c r="K2195" s="33"/>
      <c r="L2195" s="33"/>
      <c r="M2195" s="33"/>
      <c r="N2195" s="33"/>
      <c r="O2195" s="18"/>
      <c r="P2195" s="33"/>
      <c r="Q2195" s="33"/>
      <c r="R2195" s="33"/>
      <c r="S2195" s="33"/>
      <c r="T2195" s="33"/>
      <c r="U2195" s="33"/>
      <c r="V2195" s="33"/>
      <c r="W2195" s="33"/>
    </row>
    <row r="2196">
      <c r="A2196" s="17"/>
      <c r="B2196" s="18"/>
      <c r="C2196" s="18"/>
      <c r="D2196" s="18"/>
      <c r="E2196" s="44"/>
      <c r="F2196" s="18"/>
      <c r="G2196" s="33"/>
      <c r="H2196" s="45"/>
      <c r="I2196" s="33"/>
      <c r="J2196" s="33"/>
      <c r="K2196" s="33"/>
      <c r="L2196" s="33"/>
      <c r="M2196" s="33"/>
      <c r="N2196" s="33"/>
      <c r="O2196" s="18"/>
      <c r="P2196" s="33"/>
      <c r="Q2196" s="33"/>
      <c r="R2196" s="33"/>
      <c r="S2196" s="33"/>
      <c r="T2196" s="33"/>
      <c r="U2196" s="33"/>
      <c r="V2196" s="33"/>
      <c r="W2196" s="33"/>
    </row>
    <row r="2197">
      <c r="A2197" s="17"/>
      <c r="B2197" s="18"/>
      <c r="C2197" s="18"/>
      <c r="D2197" s="18"/>
      <c r="E2197" s="44"/>
      <c r="F2197" s="18"/>
      <c r="G2197" s="33"/>
      <c r="H2197" s="45"/>
      <c r="I2197" s="33"/>
      <c r="J2197" s="33"/>
      <c r="K2197" s="33"/>
      <c r="L2197" s="33"/>
      <c r="M2197" s="33"/>
      <c r="N2197" s="33"/>
      <c r="O2197" s="18"/>
      <c r="P2197" s="33"/>
      <c r="Q2197" s="33"/>
      <c r="R2197" s="33"/>
      <c r="S2197" s="33"/>
      <c r="T2197" s="33"/>
      <c r="U2197" s="33"/>
      <c r="V2197" s="33"/>
      <c r="W2197" s="33"/>
    </row>
    <row r="2198">
      <c r="A2198" s="17"/>
      <c r="B2198" s="18"/>
      <c r="C2198" s="18"/>
      <c r="D2198" s="18"/>
      <c r="E2198" s="44"/>
      <c r="F2198" s="18"/>
      <c r="G2198" s="33"/>
      <c r="H2198" s="45"/>
      <c r="I2198" s="33"/>
      <c r="J2198" s="33"/>
      <c r="K2198" s="33"/>
      <c r="L2198" s="33"/>
      <c r="M2198" s="33"/>
      <c r="N2198" s="33"/>
      <c r="O2198" s="18"/>
      <c r="P2198" s="33"/>
      <c r="Q2198" s="33"/>
      <c r="R2198" s="33"/>
      <c r="S2198" s="33"/>
      <c r="T2198" s="33"/>
      <c r="U2198" s="33"/>
      <c r="V2198" s="33"/>
      <c r="W2198" s="33"/>
    </row>
    <row r="2199">
      <c r="A2199" s="17"/>
      <c r="B2199" s="18"/>
      <c r="C2199" s="18"/>
      <c r="D2199" s="18"/>
      <c r="E2199" s="44"/>
      <c r="F2199" s="18"/>
      <c r="G2199" s="33"/>
      <c r="H2199" s="45"/>
      <c r="I2199" s="33"/>
      <c r="J2199" s="33"/>
      <c r="K2199" s="33"/>
      <c r="L2199" s="33"/>
      <c r="M2199" s="33"/>
      <c r="N2199" s="33"/>
      <c r="O2199" s="18"/>
      <c r="P2199" s="33"/>
      <c r="Q2199" s="33"/>
      <c r="R2199" s="33"/>
      <c r="S2199" s="33"/>
      <c r="T2199" s="33"/>
      <c r="U2199" s="33"/>
      <c r="V2199" s="33"/>
      <c r="W2199" s="33"/>
    </row>
    <row r="2200">
      <c r="A2200" s="17"/>
      <c r="B2200" s="18"/>
      <c r="C2200" s="18"/>
      <c r="D2200" s="18"/>
      <c r="E2200" s="44"/>
      <c r="F2200" s="18"/>
      <c r="G2200" s="33"/>
      <c r="H2200" s="45"/>
      <c r="I2200" s="33"/>
      <c r="J2200" s="33"/>
      <c r="K2200" s="33"/>
      <c r="L2200" s="33"/>
      <c r="M2200" s="33"/>
      <c r="N2200" s="33"/>
      <c r="O2200" s="18"/>
      <c r="P2200" s="33"/>
      <c r="Q2200" s="33"/>
      <c r="R2200" s="33"/>
      <c r="S2200" s="33"/>
      <c r="T2200" s="33"/>
      <c r="U2200" s="33"/>
      <c r="V2200" s="33"/>
      <c r="W2200" s="33"/>
    </row>
    <row r="2201">
      <c r="A2201" s="17"/>
      <c r="B2201" s="18"/>
      <c r="C2201" s="18"/>
      <c r="D2201" s="18"/>
      <c r="E2201" s="44"/>
      <c r="F2201" s="18"/>
      <c r="G2201" s="33"/>
      <c r="H2201" s="45"/>
      <c r="I2201" s="33"/>
      <c r="J2201" s="33"/>
      <c r="K2201" s="33"/>
      <c r="L2201" s="33"/>
      <c r="M2201" s="33"/>
      <c r="N2201" s="33"/>
      <c r="O2201" s="18"/>
      <c r="P2201" s="33"/>
      <c r="Q2201" s="33"/>
      <c r="R2201" s="33"/>
      <c r="S2201" s="33"/>
      <c r="T2201" s="33"/>
      <c r="U2201" s="33"/>
      <c r="V2201" s="33"/>
      <c r="W2201" s="33"/>
    </row>
    <row r="2202">
      <c r="A2202" s="17"/>
      <c r="B2202" s="18"/>
      <c r="C2202" s="18"/>
      <c r="D2202" s="18"/>
      <c r="E2202" s="44"/>
      <c r="F2202" s="18"/>
      <c r="G2202" s="33"/>
      <c r="H2202" s="45"/>
      <c r="I2202" s="33"/>
      <c r="J2202" s="33"/>
      <c r="K2202" s="33"/>
      <c r="L2202" s="33"/>
      <c r="M2202" s="33"/>
      <c r="N2202" s="33"/>
      <c r="O2202" s="18"/>
      <c r="P2202" s="33"/>
      <c r="Q2202" s="33"/>
      <c r="R2202" s="33"/>
      <c r="S2202" s="33"/>
      <c r="T2202" s="33"/>
      <c r="U2202" s="33"/>
      <c r="V2202" s="33"/>
      <c r="W2202" s="33"/>
    </row>
    <row r="2203">
      <c r="A2203" s="17"/>
      <c r="B2203" s="18"/>
      <c r="C2203" s="18"/>
      <c r="D2203" s="18"/>
      <c r="E2203" s="44"/>
      <c r="F2203" s="18"/>
      <c r="G2203" s="33"/>
      <c r="H2203" s="45"/>
      <c r="I2203" s="33"/>
      <c r="J2203" s="33"/>
      <c r="K2203" s="33"/>
      <c r="L2203" s="33"/>
      <c r="M2203" s="33"/>
      <c r="N2203" s="33"/>
      <c r="O2203" s="18"/>
      <c r="P2203" s="33"/>
      <c r="Q2203" s="33"/>
      <c r="R2203" s="33"/>
      <c r="S2203" s="33"/>
      <c r="T2203" s="33"/>
      <c r="U2203" s="33"/>
      <c r="V2203" s="33"/>
      <c r="W2203" s="33"/>
    </row>
    <row r="2204">
      <c r="A2204" s="17"/>
      <c r="B2204" s="18"/>
      <c r="C2204" s="18"/>
      <c r="D2204" s="18"/>
      <c r="E2204" s="44"/>
      <c r="F2204" s="18"/>
      <c r="G2204" s="33"/>
      <c r="H2204" s="45"/>
      <c r="I2204" s="33"/>
      <c r="J2204" s="33"/>
      <c r="K2204" s="33"/>
      <c r="L2204" s="33"/>
      <c r="M2204" s="33"/>
      <c r="N2204" s="33"/>
      <c r="O2204" s="18"/>
      <c r="P2204" s="33"/>
      <c r="Q2204" s="33"/>
      <c r="R2204" s="33"/>
      <c r="S2204" s="33"/>
      <c r="T2204" s="33"/>
      <c r="U2204" s="33"/>
      <c r="V2204" s="33"/>
      <c r="W2204" s="33"/>
    </row>
    <row r="2205">
      <c r="A2205" s="17"/>
      <c r="B2205" s="18"/>
      <c r="C2205" s="18"/>
      <c r="D2205" s="18"/>
      <c r="E2205" s="44"/>
      <c r="F2205" s="18"/>
      <c r="G2205" s="33"/>
      <c r="H2205" s="45"/>
      <c r="I2205" s="33"/>
      <c r="J2205" s="33"/>
      <c r="K2205" s="33"/>
      <c r="L2205" s="33"/>
      <c r="M2205" s="33"/>
      <c r="N2205" s="33"/>
      <c r="O2205" s="18"/>
      <c r="P2205" s="33"/>
      <c r="Q2205" s="33"/>
      <c r="R2205" s="33"/>
      <c r="S2205" s="33"/>
      <c r="T2205" s="33"/>
      <c r="U2205" s="33"/>
      <c r="V2205" s="33"/>
      <c r="W2205" s="33"/>
    </row>
    <row r="2206">
      <c r="A2206" s="17"/>
      <c r="B2206" s="18"/>
      <c r="C2206" s="18"/>
      <c r="D2206" s="18"/>
      <c r="E2206" s="44"/>
      <c r="F2206" s="18"/>
      <c r="G2206" s="33"/>
      <c r="H2206" s="45"/>
      <c r="I2206" s="33"/>
      <c r="J2206" s="33"/>
      <c r="K2206" s="33"/>
      <c r="L2206" s="33"/>
      <c r="M2206" s="33"/>
      <c r="N2206" s="33"/>
      <c r="O2206" s="18"/>
      <c r="P2206" s="33"/>
      <c r="Q2206" s="33"/>
      <c r="R2206" s="33"/>
      <c r="S2206" s="33"/>
      <c r="T2206" s="33"/>
      <c r="U2206" s="33"/>
      <c r="V2206" s="33"/>
      <c r="W2206" s="33"/>
    </row>
    <row r="2207">
      <c r="A2207" s="17"/>
      <c r="B2207" s="18"/>
      <c r="C2207" s="18"/>
      <c r="D2207" s="18"/>
      <c r="E2207" s="44"/>
      <c r="F2207" s="18"/>
      <c r="G2207" s="33"/>
      <c r="H2207" s="45"/>
      <c r="I2207" s="33"/>
      <c r="J2207" s="33"/>
      <c r="K2207" s="33"/>
      <c r="L2207" s="33"/>
      <c r="M2207" s="33"/>
      <c r="N2207" s="33"/>
      <c r="O2207" s="18"/>
      <c r="P2207" s="33"/>
      <c r="Q2207" s="33"/>
      <c r="R2207" s="33"/>
      <c r="S2207" s="33"/>
      <c r="T2207" s="33"/>
      <c r="U2207" s="33"/>
      <c r="V2207" s="33"/>
      <c r="W2207" s="33"/>
    </row>
    <row r="2208">
      <c r="A2208" s="17"/>
      <c r="B2208" s="18"/>
      <c r="C2208" s="18"/>
      <c r="D2208" s="18"/>
      <c r="E2208" s="44"/>
      <c r="F2208" s="18"/>
      <c r="G2208" s="33"/>
      <c r="H2208" s="45"/>
      <c r="I2208" s="33"/>
      <c r="J2208" s="33"/>
      <c r="K2208" s="33"/>
      <c r="L2208" s="33"/>
      <c r="M2208" s="33"/>
      <c r="N2208" s="33"/>
      <c r="O2208" s="18"/>
      <c r="P2208" s="33"/>
      <c r="Q2208" s="33"/>
      <c r="R2208" s="33"/>
      <c r="S2208" s="33"/>
      <c r="T2208" s="33"/>
      <c r="U2208" s="33"/>
      <c r="V2208" s="33"/>
      <c r="W2208" s="33"/>
    </row>
    <row r="2209">
      <c r="A2209" s="17"/>
      <c r="B2209" s="18"/>
      <c r="C2209" s="18"/>
      <c r="D2209" s="18"/>
      <c r="E2209" s="44"/>
      <c r="F2209" s="18"/>
      <c r="G2209" s="33"/>
      <c r="H2209" s="45"/>
      <c r="I2209" s="33"/>
      <c r="J2209" s="33"/>
      <c r="K2209" s="33"/>
      <c r="L2209" s="33"/>
      <c r="M2209" s="33"/>
      <c r="N2209" s="33"/>
      <c r="O2209" s="18"/>
      <c r="P2209" s="33"/>
      <c r="Q2209" s="33"/>
      <c r="R2209" s="33"/>
      <c r="S2209" s="33"/>
      <c r="T2209" s="33"/>
      <c r="U2209" s="33"/>
      <c r="V2209" s="33"/>
      <c r="W2209" s="33"/>
    </row>
    <row r="2210">
      <c r="A2210" s="17"/>
      <c r="B2210" s="18"/>
      <c r="C2210" s="18"/>
      <c r="D2210" s="18"/>
      <c r="E2210" s="44"/>
      <c r="F2210" s="18"/>
      <c r="G2210" s="33"/>
      <c r="H2210" s="45"/>
      <c r="I2210" s="33"/>
      <c r="J2210" s="33"/>
      <c r="K2210" s="33"/>
      <c r="L2210" s="33"/>
      <c r="M2210" s="33"/>
      <c r="N2210" s="33"/>
      <c r="O2210" s="18"/>
      <c r="P2210" s="33"/>
      <c r="Q2210" s="33"/>
      <c r="R2210" s="33"/>
      <c r="S2210" s="33"/>
      <c r="T2210" s="33"/>
      <c r="U2210" s="33"/>
      <c r="V2210" s="33"/>
      <c r="W2210" s="33"/>
    </row>
    <row r="2211">
      <c r="A2211" s="17"/>
      <c r="B2211" s="18"/>
      <c r="C2211" s="18"/>
      <c r="D2211" s="18"/>
      <c r="E2211" s="44"/>
      <c r="F2211" s="18"/>
      <c r="G2211" s="33"/>
      <c r="H2211" s="45"/>
      <c r="I2211" s="33"/>
      <c r="J2211" s="33"/>
      <c r="K2211" s="33"/>
      <c r="L2211" s="33"/>
      <c r="M2211" s="33"/>
      <c r="N2211" s="33"/>
      <c r="O2211" s="18"/>
      <c r="P2211" s="33"/>
      <c r="Q2211" s="33"/>
      <c r="R2211" s="33"/>
      <c r="S2211" s="33"/>
      <c r="T2211" s="33"/>
      <c r="U2211" s="33"/>
      <c r="V2211" s="33"/>
      <c r="W2211" s="33"/>
    </row>
    <row r="2212">
      <c r="A2212" s="17"/>
      <c r="B2212" s="18"/>
      <c r="C2212" s="18"/>
      <c r="D2212" s="18"/>
      <c r="E2212" s="44"/>
      <c r="F2212" s="18"/>
      <c r="G2212" s="33"/>
      <c r="H2212" s="45"/>
      <c r="I2212" s="33"/>
      <c r="J2212" s="33"/>
      <c r="K2212" s="33"/>
      <c r="L2212" s="33"/>
      <c r="M2212" s="33"/>
      <c r="N2212" s="33"/>
      <c r="O2212" s="18"/>
      <c r="P2212" s="33"/>
      <c r="Q2212" s="33"/>
      <c r="R2212" s="33"/>
      <c r="S2212" s="33"/>
      <c r="T2212" s="33"/>
      <c r="U2212" s="33"/>
      <c r="V2212" s="33"/>
      <c r="W2212" s="33"/>
    </row>
    <row r="2213">
      <c r="A2213" s="17"/>
      <c r="B2213" s="18"/>
      <c r="C2213" s="18"/>
      <c r="D2213" s="18"/>
      <c r="E2213" s="44"/>
      <c r="F2213" s="18"/>
      <c r="G2213" s="33"/>
      <c r="H2213" s="45"/>
      <c r="I2213" s="33"/>
      <c r="J2213" s="33"/>
      <c r="K2213" s="33"/>
      <c r="L2213" s="33"/>
      <c r="M2213" s="33"/>
      <c r="N2213" s="33"/>
      <c r="O2213" s="18"/>
      <c r="P2213" s="33"/>
      <c r="Q2213" s="33"/>
      <c r="R2213" s="33"/>
      <c r="S2213" s="33"/>
      <c r="T2213" s="33"/>
      <c r="U2213" s="33"/>
      <c r="V2213" s="33"/>
      <c r="W2213" s="33"/>
    </row>
    <row r="2214">
      <c r="A2214" s="17"/>
      <c r="B2214" s="18"/>
      <c r="C2214" s="18"/>
      <c r="D2214" s="18"/>
      <c r="E2214" s="44"/>
      <c r="F2214" s="18"/>
      <c r="G2214" s="33"/>
      <c r="H2214" s="45"/>
      <c r="I2214" s="33"/>
      <c r="J2214" s="33"/>
      <c r="K2214" s="33"/>
      <c r="L2214" s="33"/>
      <c r="M2214" s="33"/>
      <c r="N2214" s="33"/>
      <c r="O2214" s="18"/>
      <c r="P2214" s="33"/>
      <c r="Q2214" s="33"/>
      <c r="R2214" s="33"/>
      <c r="S2214" s="33"/>
      <c r="T2214" s="33"/>
      <c r="U2214" s="33"/>
      <c r="V2214" s="33"/>
      <c r="W2214" s="33"/>
    </row>
    <row r="2215">
      <c r="A2215" s="17"/>
      <c r="B2215" s="18"/>
      <c r="C2215" s="18"/>
      <c r="D2215" s="18"/>
      <c r="E2215" s="44"/>
      <c r="F2215" s="18"/>
      <c r="G2215" s="33"/>
      <c r="H2215" s="45"/>
      <c r="I2215" s="33"/>
      <c r="J2215" s="33"/>
      <c r="K2215" s="33"/>
      <c r="L2215" s="33"/>
      <c r="M2215" s="33"/>
      <c r="N2215" s="33"/>
      <c r="O2215" s="18"/>
      <c r="P2215" s="33"/>
      <c r="Q2215" s="33"/>
      <c r="R2215" s="33"/>
      <c r="S2215" s="33"/>
      <c r="T2215" s="33"/>
      <c r="U2215" s="33"/>
      <c r="V2215" s="33"/>
      <c r="W2215" s="33"/>
    </row>
    <row r="2216">
      <c r="A2216" s="17"/>
      <c r="B2216" s="18"/>
      <c r="C2216" s="18"/>
      <c r="D2216" s="18"/>
      <c r="E2216" s="44"/>
      <c r="F2216" s="18"/>
      <c r="G2216" s="33"/>
      <c r="H2216" s="45"/>
      <c r="I2216" s="33"/>
      <c r="J2216" s="33"/>
      <c r="K2216" s="33"/>
      <c r="L2216" s="33"/>
      <c r="M2216" s="33"/>
      <c r="N2216" s="33"/>
      <c r="O2216" s="18"/>
      <c r="P2216" s="33"/>
      <c r="Q2216" s="33"/>
      <c r="R2216" s="33"/>
      <c r="S2216" s="33"/>
      <c r="T2216" s="33"/>
      <c r="U2216" s="33"/>
      <c r="V2216" s="33"/>
      <c r="W2216" s="33"/>
    </row>
    <row r="2217">
      <c r="A2217" s="17"/>
      <c r="B2217" s="18"/>
      <c r="C2217" s="18"/>
      <c r="D2217" s="18"/>
      <c r="E2217" s="44"/>
      <c r="F2217" s="18"/>
      <c r="G2217" s="33"/>
      <c r="H2217" s="45"/>
      <c r="I2217" s="33"/>
      <c r="J2217" s="33"/>
      <c r="K2217" s="33"/>
      <c r="L2217" s="33"/>
      <c r="M2217" s="33"/>
      <c r="N2217" s="33"/>
      <c r="O2217" s="18"/>
      <c r="P2217" s="33"/>
      <c r="Q2217" s="33"/>
      <c r="R2217" s="33"/>
      <c r="S2217" s="33"/>
      <c r="T2217" s="33"/>
      <c r="U2217" s="33"/>
      <c r="V2217" s="33"/>
      <c r="W2217" s="33"/>
    </row>
    <row r="2218">
      <c r="A2218" s="17"/>
      <c r="B2218" s="18"/>
      <c r="C2218" s="18"/>
      <c r="D2218" s="18"/>
      <c r="E2218" s="44"/>
      <c r="F2218" s="18"/>
      <c r="G2218" s="33"/>
      <c r="H2218" s="45"/>
      <c r="I2218" s="33"/>
      <c r="J2218" s="33"/>
      <c r="K2218" s="33"/>
      <c r="L2218" s="33"/>
      <c r="M2218" s="33"/>
      <c r="N2218" s="33"/>
      <c r="O2218" s="18"/>
      <c r="P2218" s="33"/>
      <c r="Q2218" s="33"/>
      <c r="R2218" s="33"/>
      <c r="S2218" s="33"/>
      <c r="T2218" s="33"/>
      <c r="U2218" s="33"/>
      <c r="V2218" s="33"/>
      <c r="W2218" s="33"/>
    </row>
    <row r="2219">
      <c r="A2219" s="17"/>
      <c r="B2219" s="18"/>
      <c r="C2219" s="18"/>
      <c r="D2219" s="18"/>
      <c r="E2219" s="44"/>
      <c r="F2219" s="18"/>
      <c r="G2219" s="33"/>
      <c r="H2219" s="45"/>
      <c r="I2219" s="33"/>
      <c r="J2219" s="33"/>
      <c r="K2219" s="33"/>
      <c r="L2219" s="33"/>
      <c r="M2219" s="33"/>
      <c r="N2219" s="33"/>
      <c r="O2219" s="18"/>
      <c r="P2219" s="33"/>
      <c r="Q2219" s="33"/>
      <c r="R2219" s="33"/>
      <c r="S2219" s="33"/>
      <c r="T2219" s="33"/>
      <c r="U2219" s="33"/>
      <c r="V2219" s="33"/>
      <c r="W2219" s="33"/>
    </row>
    <row r="2220">
      <c r="A2220" s="17"/>
      <c r="B2220" s="18"/>
      <c r="C2220" s="18"/>
      <c r="D2220" s="18"/>
      <c r="E2220" s="44"/>
      <c r="F2220" s="18"/>
      <c r="G2220" s="33"/>
      <c r="H2220" s="45"/>
      <c r="I2220" s="33"/>
      <c r="J2220" s="33"/>
      <c r="K2220" s="33"/>
      <c r="L2220" s="33"/>
      <c r="M2220" s="33"/>
      <c r="N2220" s="33"/>
      <c r="O2220" s="18"/>
      <c r="P2220" s="33"/>
      <c r="Q2220" s="33"/>
      <c r="R2220" s="33"/>
      <c r="S2220" s="33"/>
      <c r="T2220" s="33"/>
      <c r="U2220" s="33"/>
      <c r="V2220" s="33"/>
      <c r="W2220" s="33"/>
    </row>
    <row r="2221">
      <c r="A2221" s="17"/>
      <c r="B2221" s="18"/>
      <c r="C2221" s="18"/>
      <c r="D2221" s="18"/>
      <c r="E2221" s="44"/>
      <c r="F2221" s="18"/>
      <c r="G2221" s="33"/>
      <c r="H2221" s="45"/>
      <c r="I2221" s="33"/>
      <c r="J2221" s="33"/>
      <c r="K2221" s="33"/>
      <c r="L2221" s="33"/>
      <c r="M2221" s="33"/>
      <c r="N2221" s="33"/>
      <c r="O2221" s="18"/>
      <c r="P2221" s="33"/>
      <c r="Q2221" s="33"/>
      <c r="R2221" s="33"/>
      <c r="S2221" s="33"/>
      <c r="T2221" s="33"/>
      <c r="U2221" s="33"/>
      <c r="V2221" s="33"/>
      <c r="W2221" s="33"/>
    </row>
    <row r="2222">
      <c r="A2222" s="17"/>
      <c r="B2222" s="18"/>
      <c r="C2222" s="18"/>
      <c r="D2222" s="18"/>
      <c r="E2222" s="44"/>
      <c r="F2222" s="18"/>
      <c r="G2222" s="33"/>
      <c r="H2222" s="45"/>
      <c r="I2222" s="33"/>
      <c r="J2222" s="33"/>
      <c r="K2222" s="33"/>
      <c r="L2222" s="33"/>
      <c r="M2222" s="33"/>
      <c r="N2222" s="33"/>
      <c r="O2222" s="18"/>
      <c r="P2222" s="33"/>
      <c r="Q2222" s="33"/>
      <c r="R2222" s="33"/>
      <c r="S2222" s="33"/>
      <c r="T2222" s="33"/>
      <c r="U2222" s="33"/>
      <c r="V2222" s="33"/>
      <c r="W2222" s="33"/>
    </row>
    <row r="2223">
      <c r="A2223" s="17"/>
      <c r="B2223" s="18"/>
      <c r="C2223" s="18"/>
      <c r="D2223" s="18"/>
      <c r="E2223" s="44"/>
      <c r="F2223" s="18"/>
      <c r="G2223" s="33"/>
      <c r="H2223" s="45"/>
      <c r="I2223" s="33"/>
      <c r="J2223" s="33"/>
      <c r="K2223" s="33"/>
      <c r="L2223" s="33"/>
      <c r="M2223" s="33"/>
      <c r="N2223" s="33"/>
      <c r="O2223" s="18"/>
      <c r="P2223" s="33"/>
      <c r="Q2223" s="33"/>
      <c r="R2223" s="33"/>
      <c r="S2223" s="33"/>
      <c r="T2223" s="33"/>
      <c r="U2223" s="33"/>
      <c r="V2223" s="33"/>
      <c r="W2223" s="33"/>
    </row>
    <row r="2224">
      <c r="A2224" s="17"/>
      <c r="B2224" s="18"/>
      <c r="C2224" s="18"/>
      <c r="D2224" s="18"/>
      <c r="E2224" s="44"/>
      <c r="F2224" s="18"/>
      <c r="G2224" s="33"/>
      <c r="H2224" s="45"/>
      <c r="I2224" s="33"/>
      <c r="J2224" s="33"/>
      <c r="K2224" s="33"/>
      <c r="L2224" s="33"/>
      <c r="M2224" s="33"/>
      <c r="N2224" s="33"/>
      <c r="O2224" s="18"/>
      <c r="P2224" s="33"/>
      <c r="Q2224" s="33"/>
      <c r="R2224" s="33"/>
      <c r="S2224" s="33"/>
      <c r="T2224" s="33"/>
      <c r="U2224" s="33"/>
      <c r="V2224" s="33"/>
      <c r="W2224" s="33"/>
    </row>
    <row r="2225">
      <c r="A2225" s="17"/>
      <c r="B2225" s="18"/>
      <c r="C2225" s="18"/>
      <c r="D2225" s="18"/>
      <c r="E2225" s="44"/>
      <c r="F2225" s="18"/>
      <c r="G2225" s="33"/>
      <c r="H2225" s="45"/>
      <c r="I2225" s="33"/>
      <c r="J2225" s="33"/>
      <c r="K2225" s="33"/>
      <c r="L2225" s="33"/>
      <c r="M2225" s="33"/>
      <c r="N2225" s="33"/>
      <c r="O2225" s="18"/>
      <c r="P2225" s="33"/>
      <c r="Q2225" s="33"/>
      <c r="R2225" s="33"/>
      <c r="S2225" s="33"/>
      <c r="T2225" s="33"/>
      <c r="U2225" s="33"/>
      <c r="V2225" s="33"/>
      <c r="W2225" s="33"/>
    </row>
    <row r="2226">
      <c r="A2226" s="17"/>
      <c r="B2226" s="18"/>
      <c r="C2226" s="18"/>
      <c r="D2226" s="18"/>
      <c r="E2226" s="44"/>
      <c r="F2226" s="18"/>
      <c r="G2226" s="33"/>
      <c r="H2226" s="45"/>
      <c r="I2226" s="33"/>
      <c r="J2226" s="33"/>
      <c r="K2226" s="33"/>
      <c r="L2226" s="33"/>
      <c r="M2226" s="33"/>
      <c r="N2226" s="33"/>
      <c r="O2226" s="18"/>
      <c r="P2226" s="33"/>
      <c r="Q2226" s="33"/>
      <c r="R2226" s="33"/>
      <c r="S2226" s="33"/>
      <c r="T2226" s="33"/>
      <c r="U2226" s="33"/>
      <c r="V2226" s="33"/>
      <c r="W2226" s="33"/>
    </row>
    <row r="2227">
      <c r="A2227" s="17"/>
      <c r="B2227" s="18"/>
      <c r="C2227" s="18"/>
      <c r="D2227" s="18"/>
      <c r="E2227" s="44"/>
      <c r="F2227" s="18"/>
      <c r="G2227" s="33"/>
      <c r="H2227" s="45"/>
      <c r="I2227" s="33"/>
      <c r="J2227" s="33"/>
      <c r="K2227" s="33"/>
      <c r="L2227" s="33"/>
      <c r="M2227" s="33"/>
      <c r="N2227" s="33"/>
      <c r="O2227" s="18"/>
      <c r="P2227" s="33"/>
      <c r="Q2227" s="33"/>
      <c r="R2227" s="33"/>
      <c r="S2227" s="33"/>
      <c r="T2227" s="33"/>
      <c r="U2227" s="33"/>
      <c r="V2227" s="33"/>
      <c r="W2227" s="33"/>
    </row>
    <row r="2228">
      <c r="A2228" s="17"/>
      <c r="B2228" s="18"/>
      <c r="C2228" s="18"/>
      <c r="D2228" s="18"/>
      <c r="E2228" s="44"/>
      <c r="F2228" s="18"/>
      <c r="G2228" s="33"/>
      <c r="H2228" s="45"/>
      <c r="I2228" s="33"/>
      <c r="J2228" s="33"/>
      <c r="K2228" s="33"/>
      <c r="L2228" s="33"/>
      <c r="M2228" s="33"/>
      <c r="N2228" s="33"/>
      <c r="O2228" s="18"/>
      <c r="P2228" s="33"/>
      <c r="Q2228" s="33"/>
      <c r="R2228" s="33"/>
      <c r="S2228" s="33"/>
      <c r="T2228" s="33"/>
      <c r="U2228" s="33"/>
      <c r="V2228" s="33"/>
      <c r="W2228" s="33"/>
    </row>
    <row r="2229">
      <c r="A2229" s="17"/>
      <c r="B2229" s="18"/>
      <c r="C2229" s="18"/>
      <c r="D2229" s="18"/>
      <c r="E2229" s="44"/>
      <c r="F2229" s="18"/>
      <c r="G2229" s="33"/>
      <c r="H2229" s="45"/>
      <c r="I2229" s="33"/>
      <c r="J2229" s="33"/>
      <c r="K2229" s="33"/>
      <c r="L2229" s="33"/>
      <c r="M2229" s="33"/>
      <c r="N2229" s="33"/>
      <c r="O2229" s="18"/>
      <c r="P2229" s="33"/>
      <c r="Q2229" s="33"/>
      <c r="R2229" s="33"/>
      <c r="S2229" s="33"/>
      <c r="T2229" s="33"/>
      <c r="U2229" s="33"/>
      <c r="V2229" s="33"/>
      <c r="W2229" s="33"/>
    </row>
    <row r="2230">
      <c r="A2230" s="17"/>
      <c r="B2230" s="18"/>
      <c r="C2230" s="18"/>
      <c r="D2230" s="18"/>
      <c r="E2230" s="44"/>
      <c r="F2230" s="18"/>
      <c r="G2230" s="33"/>
      <c r="H2230" s="45"/>
      <c r="I2230" s="33"/>
      <c r="J2230" s="33"/>
      <c r="K2230" s="33"/>
      <c r="L2230" s="33"/>
      <c r="M2230" s="33"/>
      <c r="N2230" s="33"/>
      <c r="O2230" s="18"/>
      <c r="P2230" s="33"/>
      <c r="Q2230" s="33"/>
      <c r="R2230" s="33"/>
      <c r="S2230" s="33"/>
      <c r="T2230" s="33"/>
      <c r="U2230" s="33"/>
      <c r="V2230" s="33"/>
      <c r="W2230" s="33"/>
    </row>
    <row r="2231">
      <c r="A2231" s="17"/>
      <c r="B2231" s="18"/>
      <c r="C2231" s="18"/>
      <c r="D2231" s="18"/>
      <c r="E2231" s="44"/>
      <c r="F2231" s="18"/>
      <c r="G2231" s="33"/>
      <c r="H2231" s="45"/>
      <c r="I2231" s="33"/>
      <c r="J2231" s="33"/>
      <c r="K2231" s="33"/>
      <c r="L2231" s="33"/>
      <c r="M2231" s="33"/>
      <c r="N2231" s="33"/>
      <c r="O2231" s="18"/>
      <c r="P2231" s="33"/>
      <c r="Q2231" s="33"/>
      <c r="R2231" s="33"/>
      <c r="S2231" s="33"/>
      <c r="T2231" s="33"/>
      <c r="U2231" s="33"/>
      <c r="V2231" s="33"/>
      <c r="W2231" s="33"/>
    </row>
    <row r="2232">
      <c r="A2232" s="17"/>
      <c r="B2232" s="18"/>
      <c r="C2232" s="18"/>
      <c r="D2232" s="18"/>
      <c r="E2232" s="44"/>
      <c r="F2232" s="18"/>
      <c r="G2232" s="33"/>
      <c r="H2232" s="45"/>
      <c r="I2232" s="33"/>
      <c r="J2232" s="33"/>
      <c r="K2232" s="33"/>
      <c r="L2232" s="33"/>
      <c r="M2232" s="33"/>
      <c r="N2232" s="33"/>
      <c r="O2232" s="18"/>
      <c r="P2232" s="33"/>
      <c r="Q2232" s="33"/>
      <c r="R2232" s="33"/>
      <c r="S2232" s="33"/>
      <c r="T2232" s="33"/>
      <c r="U2232" s="33"/>
      <c r="V2232" s="33"/>
      <c r="W2232" s="33"/>
    </row>
    <row r="2233">
      <c r="A2233" s="17"/>
      <c r="B2233" s="18"/>
      <c r="C2233" s="18"/>
      <c r="D2233" s="18"/>
      <c r="E2233" s="44"/>
      <c r="F2233" s="18"/>
      <c r="G2233" s="33"/>
      <c r="H2233" s="45"/>
      <c r="I2233" s="33"/>
      <c r="J2233" s="33"/>
      <c r="K2233" s="33"/>
      <c r="L2233" s="33"/>
      <c r="M2233" s="33"/>
      <c r="N2233" s="33"/>
      <c r="O2233" s="18"/>
      <c r="P2233" s="33"/>
      <c r="Q2233" s="33"/>
      <c r="R2233" s="33"/>
      <c r="S2233" s="33"/>
      <c r="T2233" s="33"/>
      <c r="U2233" s="33"/>
      <c r="V2233" s="33"/>
      <c r="W2233" s="33"/>
    </row>
    <row r="2234">
      <c r="A2234" s="17"/>
      <c r="B2234" s="18"/>
      <c r="C2234" s="18"/>
      <c r="D2234" s="18"/>
      <c r="E2234" s="44"/>
      <c r="F2234" s="18"/>
      <c r="G2234" s="33"/>
      <c r="H2234" s="45"/>
      <c r="I2234" s="33"/>
      <c r="J2234" s="33"/>
      <c r="K2234" s="33"/>
      <c r="L2234" s="33"/>
      <c r="M2234" s="33"/>
      <c r="N2234" s="33"/>
      <c r="O2234" s="18"/>
      <c r="P2234" s="33"/>
      <c r="Q2234" s="33"/>
      <c r="R2234" s="33"/>
      <c r="S2234" s="33"/>
      <c r="T2234" s="33"/>
      <c r="U2234" s="33"/>
      <c r="V2234" s="33"/>
      <c r="W2234" s="33"/>
    </row>
    <row r="2235">
      <c r="A2235" s="17"/>
      <c r="B2235" s="18"/>
      <c r="C2235" s="18"/>
      <c r="D2235" s="18"/>
      <c r="E2235" s="44"/>
      <c r="F2235" s="18"/>
      <c r="G2235" s="33"/>
      <c r="H2235" s="45"/>
      <c r="I2235" s="33"/>
      <c r="J2235" s="33"/>
      <c r="K2235" s="33"/>
      <c r="L2235" s="33"/>
      <c r="M2235" s="33"/>
      <c r="N2235" s="33"/>
      <c r="O2235" s="18"/>
      <c r="P2235" s="33"/>
      <c r="Q2235" s="33"/>
      <c r="R2235" s="33"/>
      <c r="S2235" s="33"/>
      <c r="T2235" s="33"/>
      <c r="U2235" s="33"/>
      <c r="V2235" s="33"/>
      <c r="W2235" s="33"/>
    </row>
    <row r="2236">
      <c r="A2236" s="17"/>
      <c r="B2236" s="18"/>
      <c r="C2236" s="18"/>
      <c r="D2236" s="18"/>
      <c r="E2236" s="44"/>
      <c r="F2236" s="18"/>
      <c r="G2236" s="33"/>
      <c r="H2236" s="45"/>
      <c r="I2236" s="33"/>
      <c r="J2236" s="33"/>
      <c r="K2236" s="33"/>
      <c r="L2236" s="33"/>
      <c r="M2236" s="33"/>
      <c r="N2236" s="33"/>
      <c r="O2236" s="18"/>
      <c r="P2236" s="33"/>
      <c r="Q2236" s="33"/>
      <c r="R2236" s="33"/>
      <c r="S2236" s="33"/>
      <c r="T2236" s="33"/>
      <c r="U2236" s="33"/>
      <c r="V2236" s="33"/>
      <c r="W2236" s="33"/>
    </row>
    <row r="2237">
      <c r="A2237" s="17"/>
      <c r="B2237" s="18"/>
      <c r="C2237" s="18"/>
      <c r="D2237" s="18"/>
      <c r="E2237" s="44"/>
      <c r="F2237" s="18"/>
      <c r="G2237" s="33"/>
      <c r="H2237" s="45"/>
      <c r="I2237" s="33"/>
      <c r="J2237" s="33"/>
      <c r="K2237" s="33"/>
      <c r="L2237" s="33"/>
      <c r="M2237" s="33"/>
      <c r="N2237" s="33"/>
      <c r="O2237" s="18"/>
      <c r="P2237" s="33"/>
      <c r="Q2237" s="33"/>
      <c r="R2237" s="33"/>
      <c r="S2237" s="33"/>
      <c r="T2237" s="33"/>
      <c r="U2237" s="33"/>
      <c r="V2237" s="33"/>
      <c r="W2237" s="33"/>
    </row>
    <row r="2238">
      <c r="A2238" s="17"/>
      <c r="B2238" s="18"/>
      <c r="C2238" s="18"/>
      <c r="D2238" s="18"/>
      <c r="E2238" s="44"/>
      <c r="F2238" s="18"/>
      <c r="G2238" s="33"/>
      <c r="H2238" s="45"/>
      <c r="I2238" s="33"/>
      <c r="J2238" s="33"/>
      <c r="K2238" s="33"/>
      <c r="L2238" s="33"/>
      <c r="M2238" s="33"/>
      <c r="N2238" s="33"/>
      <c r="O2238" s="18"/>
      <c r="P2238" s="33"/>
      <c r="Q2238" s="33"/>
      <c r="R2238" s="33"/>
      <c r="S2238" s="33"/>
      <c r="T2238" s="33"/>
      <c r="U2238" s="33"/>
      <c r="V2238" s="33"/>
      <c r="W2238" s="33"/>
    </row>
    <row r="2239">
      <c r="A2239" s="17"/>
      <c r="B2239" s="18"/>
      <c r="C2239" s="18"/>
      <c r="D2239" s="18"/>
      <c r="E2239" s="44"/>
      <c r="F2239" s="18"/>
      <c r="G2239" s="33"/>
      <c r="H2239" s="45"/>
      <c r="I2239" s="33"/>
      <c r="J2239" s="33"/>
      <c r="K2239" s="33"/>
      <c r="L2239" s="33"/>
      <c r="M2239" s="33"/>
      <c r="N2239" s="33"/>
      <c r="O2239" s="18"/>
      <c r="P2239" s="33"/>
      <c r="Q2239" s="33"/>
      <c r="R2239" s="33"/>
      <c r="S2239" s="33"/>
      <c r="T2239" s="33"/>
      <c r="U2239" s="33"/>
      <c r="V2239" s="33"/>
      <c r="W2239" s="33"/>
    </row>
    <row r="2240">
      <c r="A2240" s="17"/>
      <c r="B2240" s="18"/>
      <c r="C2240" s="18"/>
      <c r="D2240" s="18"/>
      <c r="E2240" s="44"/>
      <c r="F2240" s="18"/>
      <c r="G2240" s="33"/>
      <c r="H2240" s="45"/>
      <c r="I2240" s="33"/>
      <c r="J2240" s="33"/>
      <c r="K2240" s="33"/>
      <c r="L2240" s="33"/>
      <c r="M2240" s="33"/>
      <c r="N2240" s="33"/>
      <c r="O2240" s="18"/>
      <c r="P2240" s="33"/>
      <c r="Q2240" s="33"/>
      <c r="R2240" s="33"/>
      <c r="S2240" s="33"/>
      <c r="T2240" s="33"/>
      <c r="U2240" s="33"/>
      <c r="V2240" s="33"/>
      <c r="W2240" s="33"/>
    </row>
    <row r="2241">
      <c r="A2241" s="17"/>
      <c r="B2241" s="18"/>
      <c r="C2241" s="18"/>
      <c r="D2241" s="18"/>
      <c r="E2241" s="44"/>
      <c r="F2241" s="18"/>
      <c r="G2241" s="33"/>
      <c r="H2241" s="45"/>
      <c r="I2241" s="33"/>
      <c r="J2241" s="33"/>
      <c r="K2241" s="33"/>
      <c r="L2241" s="33"/>
      <c r="M2241" s="33"/>
      <c r="N2241" s="33"/>
      <c r="O2241" s="18"/>
      <c r="P2241" s="33"/>
      <c r="Q2241" s="33"/>
      <c r="R2241" s="33"/>
      <c r="S2241" s="33"/>
      <c r="T2241" s="33"/>
      <c r="U2241" s="33"/>
      <c r="V2241" s="33"/>
      <c r="W2241" s="33"/>
    </row>
    <row r="2242">
      <c r="A2242" s="17"/>
      <c r="B2242" s="18"/>
      <c r="C2242" s="18"/>
      <c r="D2242" s="18"/>
      <c r="E2242" s="44"/>
      <c r="F2242" s="18"/>
      <c r="G2242" s="33"/>
      <c r="H2242" s="45"/>
      <c r="I2242" s="33"/>
      <c r="J2242" s="33"/>
      <c r="K2242" s="33"/>
      <c r="L2242" s="33"/>
      <c r="M2242" s="33"/>
      <c r="N2242" s="33"/>
      <c r="O2242" s="18"/>
      <c r="P2242" s="33"/>
      <c r="Q2242" s="33"/>
      <c r="R2242" s="33"/>
      <c r="S2242" s="33"/>
      <c r="T2242" s="33"/>
      <c r="U2242" s="33"/>
      <c r="V2242" s="33"/>
      <c r="W2242" s="33"/>
    </row>
    <row r="2243">
      <c r="A2243" s="17"/>
      <c r="B2243" s="18"/>
      <c r="C2243" s="18"/>
      <c r="D2243" s="18"/>
      <c r="E2243" s="44"/>
      <c r="F2243" s="18"/>
      <c r="G2243" s="33"/>
      <c r="H2243" s="45"/>
      <c r="I2243" s="33"/>
      <c r="J2243" s="33"/>
      <c r="K2243" s="33"/>
      <c r="L2243" s="33"/>
      <c r="M2243" s="33"/>
      <c r="N2243" s="33"/>
      <c r="O2243" s="18"/>
      <c r="P2243" s="33"/>
      <c r="Q2243" s="33"/>
      <c r="R2243" s="33"/>
      <c r="S2243" s="33"/>
      <c r="T2243" s="33"/>
      <c r="U2243" s="33"/>
      <c r="V2243" s="33"/>
      <c r="W2243" s="33"/>
    </row>
    <row r="2244">
      <c r="A2244" s="17"/>
      <c r="B2244" s="18"/>
      <c r="C2244" s="18"/>
      <c r="D2244" s="18"/>
      <c r="E2244" s="44"/>
      <c r="F2244" s="18"/>
      <c r="G2244" s="33"/>
      <c r="H2244" s="45"/>
      <c r="I2244" s="33"/>
      <c r="J2244" s="33"/>
      <c r="K2244" s="33"/>
      <c r="L2244" s="33"/>
      <c r="M2244" s="33"/>
      <c r="N2244" s="33"/>
      <c r="O2244" s="18"/>
      <c r="P2244" s="33"/>
      <c r="Q2244" s="33"/>
      <c r="R2244" s="33"/>
      <c r="S2244" s="33"/>
      <c r="T2244" s="33"/>
      <c r="U2244" s="33"/>
      <c r="V2244" s="33"/>
      <c r="W2244" s="33"/>
    </row>
    <row r="2245">
      <c r="A2245" s="17"/>
      <c r="B2245" s="18"/>
      <c r="C2245" s="18"/>
      <c r="D2245" s="18"/>
      <c r="E2245" s="44"/>
      <c r="F2245" s="18"/>
      <c r="G2245" s="33"/>
      <c r="H2245" s="45"/>
      <c r="I2245" s="33"/>
      <c r="J2245" s="33"/>
      <c r="K2245" s="33"/>
      <c r="L2245" s="33"/>
      <c r="M2245" s="33"/>
      <c r="N2245" s="33"/>
      <c r="O2245" s="18"/>
      <c r="P2245" s="33"/>
      <c r="Q2245" s="33"/>
      <c r="R2245" s="33"/>
      <c r="S2245" s="33"/>
      <c r="T2245" s="33"/>
      <c r="U2245" s="33"/>
      <c r="V2245" s="33"/>
      <c r="W2245" s="33"/>
    </row>
    <row r="2246">
      <c r="A2246" s="17"/>
      <c r="B2246" s="18"/>
      <c r="C2246" s="18"/>
      <c r="D2246" s="18"/>
      <c r="E2246" s="44"/>
      <c r="F2246" s="18"/>
      <c r="G2246" s="33"/>
      <c r="H2246" s="45"/>
      <c r="I2246" s="33"/>
      <c r="J2246" s="33"/>
      <c r="K2246" s="33"/>
      <c r="L2246" s="33"/>
      <c r="M2246" s="33"/>
      <c r="N2246" s="33"/>
      <c r="O2246" s="18"/>
      <c r="P2246" s="33"/>
      <c r="Q2246" s="33"/>
      <c r="R2246" s="33"/>
      <c r="S2246" s="33"/>
      <c r="T2246" s="33"/>
      <c r="U2246" s="33"/>
      <c r="V2246" s="33"/>
      <c r="W2246" s="33"/>
    </row>
    <row r="2247">
      <c r="A2247" s="17"/>
      <c r="B2247" s="18"/>
      <c r="C2247" s="18"/>
      <c r="D2247" s="18"/>
      <c r="E2247" s="44"/>
      <c r="F2247" s="18"/>
      <c r="G2247" s="33"/>
      <c r="H2247" s="45"/>
      <c r="I2247" s="33"/>
      <c r="J2247" s="33"/>
      <c r="K2247" s="33"/>
      <c r="L2247" s="33"/>
      <c r="M2247" s="33"/>
      <c r="N2247" s="33"/>
      <c r="O2247" s="18"/>
      <c r="P2247" s="33"/>
      <c r="Q2247" s="33"/>
      <c r="R2247" s="33"/>
      <c r="S2247" s="33"/>
      <c r="T2247" s="33"/>
      <c r="U2247" s="33"/>
      <c r="V2247" s="33"/>
      <c r="W2247" s="33"/>
    </row>
    <row r="2248">
      <c r="A2248" s="17"/>
      <c r="B2248" s="18"/>
      <c r="C2248" s="18"/>
      <c r="D2248" s="18"/>
      <c r="E2248" s="44"/>
      <c r="F2248" s="18"/>
      <c r="G2248" s="33"/>
      <c r="H2248" s="45"/>
      <c r="I2248" s="33"/>
      <c r="J2248" s="33"/>
      <c r="K2248" s="33"/>
      <c r="L2248" s="33"/>
      <c r="M2248" s="33"/>
      <c r="N2248" s="33"/>
      <c r="O2248" s="18"/>
      <c r="P2248" s="33"/>
      <c r="Q2248" s="33"/>
      <c r="R2248" s="33"/>
      <c r="S2248" s="33"/>
      <c r="T2248" s="33"/>
      <c r="U2248" s="33"/>
      <c r="V2248" s="33"/>
      <c r="W2248" s="33"/>
    </row>
    <row r="2249">
      <c r="A2249" s="17"/>
      <c r="B2249" s="18"/>
      <c r="C2249" s="18"/>
      <c r="D2249" s="18"/>
      <c r="E2249" s="44"/>
      <c r="F2249" s="18"/>
      <c r="G2249" s="33"/>
      <c r="H2249" s="45"/>
      <c r="I2249" s="33"/>
      <c r="J2249" s="33"/>
      <c r="K2249" s="33"/>
      <c r="L2249" s="33"/>
      <c r="M2249" s="33"/>
      <c r="N2249" s="33"/>
      <c r="O2249" s="18"/>
      <c r="P2249" s="33"/>
      <c r="Q2249" s="33"/>
      <c r="R2249" s="33"/>
      <c r="S2249" s="33"/>
      <c r="T2249" s="33"/>
      <c r="U2249" s="33"/>
      <c r="V2249" s="33"/>
      <c r="W2249" s="33"/>
    </row>
    <row r="2250">
      <c r="A2250" s="17"/>
      <c r="B2250" s="18"/>
      <c r="C2250" s="18"/>
      <c r="D2250" s="18"/>
      <c r="E2250" s="44"/>
      <c r="F2250" s="18"/>
      <c r="G2250" s="33"/>
      <c r="H2250" s="45"/>
      <c r="I2250" s="33"/>
      <c r="J2250" s="33"/>
      <c r="K2250" s="33"/>
      <c r="L2250" s="33"/>
      <c r="M2250" s="33"/>
      <c r="N2250" s="33"/>
      <c r="O2250" s="18"/>
      <c r="P2250" s="33"/>
      <c r="Q2250" s="33"/>
      <c r="R2250" s="33"/>
      <c r="S2250" s="33"/>
      <c r="T2250" s="33"/>
      <c r="U2250" s="33"/>
      <c r="V2250" s="33"/>
      <c r="W2250" s="33"/>
    </row>
    <row r="2251">
      <c r="A2251" s="17"/>
      <c r="B2251" s="18"/>
      <c r="C2251" s="18"/>
      <c r="D2251" s="18"/>
      <c r="E2251" s="44"/>
      <c r="F2251" s="18"/>
      <c r="G2251" s="33"/>
      <c r="H2251" s="45"/>
      <c r="I2251" s="33"/>
      <c r="J2251" s="33"/>
      <c r="K2251" s="33"/>
      <c r="L2251" s="33"/>
      <c r="M2251" s="33"/>
      <c r="N2251" s="33"/>
      <c r="O2251" s="18"/>
      <c r="P2251" s="33"/>
      <c r="Q2251" s="33"/>
      <c r="R2251" s="33"/>
      <c r="S2251" s="33"/>
      <c r="T2251" s="33"/>
      <c r="U2251" s="33"/>
      <c r="V2251" s="33"/>
      <c r="W2251" s="33"/>
    </row>
    <row r="2252">
      <c r="A2252" s="17"/>
      <c r="B2252" s="18"/>
      <c r="C2252" s="18"/>
      <c r="D2252" s="18"/>
      <c r="E2252" s="44"/>
      <c r="F2252" s="18"/>
      <c r="G2252" s="33"/>
      <c r="H2252" s="45"/>
      <c r="I2252" s="33"/>
      <c r="J2252" s="33"/>
      <c r="K2252" s="33"/>
      <c r="L2252" s="33"/>
      <c r="M2252" s="33"/>
      <c r="N2252" s="33"/>
      <c r="O2252" s="18"/>
      <c r="P2252" s="33"/>
      <c r="Q2252" s="33"/>
      <c r="R2252" s="33"/>
      <c r="S2252" s="33"/>
      <c r="T2252" s="33"/>
      <c r="U2252" s="33"/>
      <c r="V2252" s="33"/>
      <c r="W2252" s="33"/>
    </row>
    <row r="2253">
      <c r="A2253" s="17"/>
      <c r="B2253" s="18"/>
      <c r="C2253" s="18"/>
      <c r="D2253" s="18"/>
      <c r="E2253" s="44"/>
      <c r="F2253" s="18"/>
      <c r="G2253" s="33"/>
      <c r="H2253" s="45"/>
      <c r="I2253" s="33"/>
      <c r="J2253" s="33"/>
      <c r="K2253" s="33"/>
      <c r="L2253" s="33"/>
      <c r="M2253" s="33"/>
      <c r="N2253" s="33"/>
      <c r="O2253" s="18"/>
      <c r="P2253" s="33"/>
      <c r="Q2253" s="33"/>
      <c r="R2253" s="33"/>
      <c r="S2253" s="33"/>
      <c r="T2253" s="33"/>
      <c r="U2253" s="33"/>
      <c r="V2253" s="33"/>
      <c r="W2253" s="33"/>
    </row>
    <row r="2254">
      <c r="A2254" s="17"/>
      <c r="B2254" s="18"/>
      <c r="C2254" s="18"/>
      <c r="D2254" s="18"/>
      <c r="E2254" s="44"/>
      <c r="F2254" s="18"/>
      <c r="G2254" s="33"/>
      <c r="H2254" s="45"/>
      <c r="I2254" s="33"/>
      <c r="J2254" s="33"/>
      <c r="K2254" s="33"/>
      <c r="L2254" s="33"/>
      <c r="M2254" s="33"/>
      <c r="N2254" s="33"/>
      <c r="O2254" s="18"/>
      <c r="P2254" s="33"/>
      <c r="Q2254" s="33"/>
      <c r="R2254" s="33"/>
      <c r="S2254" s="33"/>
      <c r="T2254" s="33"/>
      <c r="U2254" s="33"/>
      <c r="V2254" s="33"/>
      <c r="W2254" s="33"/>
    </row>
    <row r="2255">
      <c r="A2255" s="17"/>
      <c r="B2255" s="18"/>
      <c r="C2255" s="18"/>
      <c r="D2255" s="18"/>
      <c r="E2255" s="44"/>
      <c r="F2255" s="18"/>
      <c r="G2255" s="33"/>
      <c r="H2255" s="45"/>
      <c r="I2255" s="33"/>
      <c r="J2255" s="33"/>
      <c r="K2255" s="33"/>
      <c r="L2255" s="33"/>
      <c r="M2255" s="33"/>
      <c r="N2255" s="33"/>
      <c r="O2255" s="18"/>
      <c r="P2255" s="33"/>
      <c r="Q2255" s="33"/>
      <c r="R2255" s="33"/>
      <c r="S2255" s="33"/>
      <c r="T2255" s="33"/>
      <c r="U2255" s="33"/>
      <c r="V2255" s="33"/>
      <c r="W2255" s="33"/>
    </row>
    <row r="2256">
      <c r="A2256" s="17"/>
      <c r="B2256" s="18"/>
      <c r="C2256" s="18"/>
      <c r="D2256" s="18"/>
      <c r="E2256" s="44"/>
      <c r="F2256" s="18"/>
      <c r="G2256" s="33"/>
      <c r="H2256" s="45"/>
      <c r="I2256" s="33"/>
      <c r="J2256" s="33"/>
      <c r="K2256" s="33"/>
      <c r="L2256" s="33"/>
      <c r="M2256" s="33"/>
      <c r="N2256" s="33"/>
      <c r="O2256" s="18"/>
      <c r="P2256" s="33"/>
      <c r="Q2256" s="33"/>
      <c r="R2256" s="33"/>
      <c r="S2256" s="33"/>
      <c r="T2256" s="33"/>
      <c r="U2256" s="33"/>
      <c r="V2256" s="33"/>
      <c r="W2256" s="33"/>
    </row>
    <row r="2257">
      <c r="A2257" s="17"/>
      <c r="B2257" s="18"/>
      <c r="C2257" s="18"/>
      <c r="D2257" s="18"/>
      <c r="E2257" s="44"/>
      <c r="F2257" s="18"/>
      <c r="G2257" s="33"/>
      <c r="H2257" s="45"/>
      <c r="I2257" s="33"/>
      <c r="J2257" s="33"/>
      <c r="K2257" s="33"/>
      <c r="L2257" s="33"/>
      <c r="M2257" s="33"/>
      <c r="N2257" s="33"/>
      <c r="O2257" s="18"/>
      <c r="P2257" s="33"/>
      <c r="Q2257" s="33"/>
      <c r="R2257" s="33"/>
      <c r="S2257" s="33"/>
      <c r="T2257" s="33"/>
      <c r="U2257" s="33"/>
      <c r="V2257" s="33"/>
      <c r="W2257" s="33"/>
    </row>
    <row r="2258">
      <c r="A2258" s="17"/>
      <c r="B2258" s="18"/>
      <c r="C2258" s="18"/>
      <c r="D2258" s="18"/>
      <c r="E2258" s="44"/>
      <c r="F2258" s="18"/>
      <c r="G2258" s="33"/>
      <c r="H2258" s="45"/>
      <c r="I2258" s="33"/>
      <c r="J2258" s="33"/>
      <c r="K2258" s="33"/>
      <c r="L2258" s="33"/>
      <c r="M2258" s="33"/>
      <c r="N2258" s="33"/>
      <c r="O2258" s="18"/>
      <c r="P2258" s="33"/>
      <c r="Q2258" s="33"/>
      <c r="R2258" s="33"/>
      <c r="S2258" s="33"/>
      <c r="T2258" s="33"/>
      <c r="U2258" s="33"/>
      <c r="V2258" s="33"/>
      <c r="W2258" s="33"/>
    </row>
    <row r="2259">
      <c r="A2259" s="17"/>
      <c r="B2259" s="18"/>
      <c r="C2259" s="18"/>
      <c r="D2259" s="18"/>
      <c r="E2259" s="44"/>
      <c r="F2259" s="18"/>
      <c r="G2259" s="33"/>
      <c r="H2259" s="45"/>
      <c r="I2259" s="33"/>
      <c r="J2259" s="33"/>
      <c r="K2259" s="33"/>
      <c r="L2259" s="33"/>
      <c r="M2259" s="33"/>
      <c r="N2259" s="33"/>
      <c r="O2259" s="18"/>
      <c r="P2259" s="33"/>
      <c r="Q2259" s="33"/>
      <c r="R2259" s="33"/>
      <c r="S2259" s="33"/>
      <c r="T2259" s="33"/>
      <c r="U2259" s="33"/>
      <c r="V2259" s="33"/>
      <c r="W2259" s="33"/>
    </row>
    <row r="2260">
      <c r="A2260" s="17"/>
      <c r="B2260" s="18"/>
      <c r="C2260" s="18"/>
      <c r="D2260" s="18"/>
      <c r="E2260" s="44"/>
      <c r="F2260" s="18"/>
      <c r="G2260" s="33"/>
      <c r="H2260" s="45"/>
      <c r="I2260" s="33"/>
      <c r="J2260" s="33"/>
      <c r="K2260" s="33"/>
      <c r="L2260" s="33"/>
      <c r="M2260" s="33"/>
      <c r="N2260" s="33"/>
      <c r="O2260" s="18"/>
      <c r="P2260" s="33"/>
      <c r="Q2260" s="33"/>
      <c r="R2260" s="33"/>
      <c r="S2260" s="33"/>
      <c r="T2260" s="33"/>
      <c r="U2260" s="33"/>
      <c r="V2260" s="33"/>
      <c r="W2260" s="33"/>
    </row>
    <row r="2261">
      <c r="A2261" s="17"/>
      <c r="B2261" s="18"/>
      <c r="C2261" s="18"/>
      <c r="D2261" s="18"/>
      <c r="E2261" s="44"/>
      <c r="F2261" s="18"/>
      <c r="G2261" s="33"/>
      <c r="H2261" s="45"/>
      <c r="I2261" s="33"/>
      <c r="J2261" s="33"/>
      <c r="K2261" s="33"/>
      <c r="L2261" s="33"/>
      <c r="M2261" s="33"/>
      <c r="N2261" s="33"/>
      <c r="O2261" s="18"/>
      <c r="P2261" s="33"/>
      <c r="Q2261" s="33"/>
      <c r="R2261" s="33"/>
      <c r="S2261" s="33"/>
      <c r="T2261" s="33"/>
      <c r="U2261" s="33"/>
      <c r="V2261" s="33"/>
      <c r="W2261" s="33"/>
    </row>
    <row r="2262">
      <c r="A2262" s="17"/>
      <c r="B2262" s="18"/>
      <c r="C2262" s="18"/>
      <c r="D2262" s="18"/>
      <c r="E2262" s="44"/>
      <c r="F2262" s="18"/>
      <c r="G2262" s="33"/>
      <c r="H2262" s="45"/>
      <c r="I2262" s="33"/>
      <c r="J2262" s="33"/>
      <c r="K2262" s="33"/>
      <c r="L2262" s="33"/>
      <c r="M2262" s="33"/>
      <c r="N2262" s="33"/>
      <c r="O2262" s="18"/>
      <c r="P2262" s="33"/>
      <c r="Q2262" s="33"/>
      <c r="R2262" s="33"/>
      <c r="S2262" s="33"/>
      <c r="T2262" s="33"/>
      <c r="U2262" s="33"/>
      <c r="V2262" s="33"/>
      <c r="W2262" s="33"/>
    </row>
    <row r="2263">
      <c r="A2263" s="17"/>
      <c r="B2263" s="18"/>
      <c r="C2263" s="18"/>
      <c r="D2263" s="18"/>
      <c r="E2263" s="44"/>
      <c r="F2263" s="18"/>
      <c r="G2263" s="33"/>
      <c r="H2263" s="45"/>
      <c r="I2263" s="33"/>
      <c r="J2263" s="33"/>
      <c r="K2263" s="33"/>
      <c r="L2263" s="33"/>
      <c r="M2263" s="33"/>
      <c r="N2263" s="33"/>
      <c r="O2263" s="18"/>
      <c r="P2263" s="33"/>
      <c r="Q2263" s="33"/>
      <c r="R2263" s="33"/>
      <c r="S2263" s="33"/>
      <c r="T2263" s="33"/>
      <c r="U2263" s="33"/>
      <c r="V2263" s="33"/>
      <c r="W2263" s="33"/>
    </row>
    <row r="2264">
      <c r="A2264" s="17"/>
      <c r="B2264" s="18"/>
      <c r="C2264" s="18"/>
      <c r="D2264" s="18"/>
      <c r="E2264" s="44"/>
      <c r="F2264" s="18"/>
      <c r="G2264" s="33"/>
      <c r="H2264" s="45"/>
      <c r="I2264" s="33"/>
      <c r="J2264" s="33"/>
      <c r="K2264" s="33"/>
      <c r="L2264" s="33"/>
      <c r="M2264" s="33"/>
      <c r="N2264" s="33"/>
      <c r="O2264" s="18"/>
      <c r="P2264" s="33"/>
      <c r="Q2264" s="33"/>
      <c r="R2264" s="33"/>
      <c r="S2264" s="33"/>
      <c r="T2264" s="33"/>
      <c r="U2264" s="33"/>
      <c r="V2264" s="33"/>
      <c r="W2264" s="33"/>
    </row>
    <row r="2265">
      <c r="A2265" s="17"/>
      <c r="B2265" s="18"/>
      <c r="C2265" s="18"/>
      <c r="D2265" s="18"/>
      <c r="E2265" s="44"/>
      <c r="F2265" s="18"/>
      <c r="G2265" s="33"/>
      <c r="H2265" s="45"/>
      <c r="I2265" s="33"/>
      <c r="J2265" s="33"/>
      <c r="K2265" s="33"/>
      <c r="L2265" s="33"/>
      <c r="M2265" s="33"/>
      <c r="N2265" s="33"/>
      <c r="O2265" s="18"/>
      <c r="P2265" s="33"/>
      <c r="Q2265" s="33"/>
      <c r="R2265" s="33"/>
      <c r="S2265" s="33"/>
      <c r="T2265" s="33"/>
      <c r="U2265" s="33"/>
      <c r="V2265" s="33"/>
      <c r="W2265" s="33"/>
    </row>
    <row r="2266">
      <c r="A2266" s="17"/>
      <c r="B2266" s="18"/>
      <c r="C2266" s="18"/>
      <c r="D2266" s="18"/>
      <c r="E2266" s="44"/>
      <c r="F2266" s="18"/>
      <c r="G2266" s="33"/>
      <c r="H2266" s="45"/>
      <c r="I2266" s="33"/>
      <c r="J2266" s="33"/>
      <c r="K2266" s="33"/>
      <c r="L2266" s="33"/>
      <c r="M2266" s="33"/>
      <c r="N2266" s="33"/>
      <c r="O2266" s="18"/>
      <c r="P2266" s="33"/>
      <c r="Q2266" s="33"/>
      <c r="R2266" s="33"/>
      <c r="S2266" s="33"/>
      <c r="T2266" s="33"/>
      <c r="U2266" s="33"/>
      <c r="V2266" s="33"/>
      <c r="W2266" s="33"/>
    </row>
    <row r="2267">
      <c r="A2267" s="17"/>
      <c r="B2267" s="18"/>
      <c r="C2267" s="18"/>
      <c r="D2267" s="18"/>
      <c r="E2267" s="44"/>
      <c r="F2267" s="18"/>
      <c r="G2267" s="33"/>
      <c r="H2267" s="45"/>
      <c r="I2267" s="33"/>
      <c r="J2267" s="33"/>
      <c r="K2267" s="33"/>
      <c r="L2267" s="33"/>
      <c r="M2267" s="33"/>
      <c r="N2267" s="33"/>
      <c r="O2267" s="18"/>
      <c r="P2267" s="33"/>
      <c r="Q2267" s="33"/>
      <c r="R2267" s="33"/>
      <c r="S2267" s="33"/>
      <c r="T2267" s="33"/>
      <c r="U2267" s="33"/>
      <c r="V2267" s="33"/>
      <c r="W2267" s="33"/>
    </row>
    <row r="2268">
      <c r="A2268" s="17"/>
      <c r="B2268" s="18"/>
      <c r="C2268" s="18"/>
      <c r="D2268" s="18"/>
      <c r="E2268" s="44"/>
      <c r="F2268" s="18"/>
      <c r="G2268" s="33"/>
      <c r="H2268" s="45"/>
      <c r="I2268" s="33"/>
      <c r="J2268" s="33"/>
      <c r="K2268" s="33"/>
      <c r="L2268" s="33"/>
      <c r="M2268" s="33"/>
      <c r="N2268" s="33"/>
      <c r="O2268" s="18"/>
      <c r="P2268" s="33"/>
      <c r="Q2268" s="33"/>
      <c r="R2268" s="33"/>
      <c r="S2268" s="33"/>
      <c r="T2268" s="33"/>
      <c r="U2268" s="33"/>
      <c r="V2268" s="33"/>
      <c r="W2268" s="33"/>
    </row>
    <row r="2269">
      <c r="A2269" s="17"/>
      <c r="B2269" s="18"/>
      <c r="C2269" s="18"/>
      <c r="D2269" s="18"/>
      <c r="E2269" s="44"/>
      <c r="F2269" s="18"/>
      <c r="G2269" s="33"/>
      <c r="H2269" s="45"/>
      <c r="I2269" s="33"/>
      <c r="J2269" s="33"/>
      <c r="K2269" s="33"/>
      <c r="L2269" s="33"/>
      <c r="M2269" s="33"/>
      <c r="N2269" s="33"/>
      <c r="O2269" s="18"/>
      <c r="P2269" s="33"/>
      <c r="Q2269" s="33"/>
      <c r="R2269" s="33"/>
      <c r="S2269" s="33"/>
      <c r="T2269" s="33"/>
      <c r="U2269" s="33"/>
      <c r="V2269" s="33"/>
      <c r="W2269" s="33"/>
    </row>
    <row r="2270">
      <c r="A2270" s="17"/>
      <c r="B2270" s="18"/>
      <c r="C2270" s="18"/>
      <c r="D2270" s="18"/>
      <c r="E2270" s="44"/>
      <c r="F2270" s="18"/>
      <c r="G2270" s="33"/>
      <c r="H2270" s="45"/>
      <c r="I2270" s="33"/>
      <c r="J2270" s="33"/>
      <c r="K2270" s="33"/>
      <c r="L2270" s="33"/>
      <c r="M2270" s="33"/>
      <c r="N2270" s="33"/>
      <c r="O2270" s="18"/>
      <c r="P2270" s="33"/>
      <c r="Q2270" s="33"/>
      <c r="R2270" s="33"/>
      <c r="S2270" s="33"/>
      <c r="T2270" s="33"/>
      <c r="U2270" s="33"/>
      <c r="V2270" s="33"/>
      <c r="W2270" s="33"/>
    </row>
    <row r="2271">
      <c r="A2271" s="17"/>
      <c r="B2271" s="18"/>
      <c r="C2271" s="18"/>
      <c r="D2271" s="18"/>
      <c r="E2271" s="44"/>
      <c r="F2271" s="18"/>
      <c r="G2271" s="33"/>
      <c r="H2271" s="45"/>
      <c r="I2271" s="33"/>
      <c r="J2271" s="33"/>
      <c r="K2271" s="33"/>
      <c r="L2271" s="33"/>
      <c r="M2271" s="33"/>
      <c r="N2271" s="33"/>
      <c r="O2271" s="18"/>
      <c r="P2271" s="33"/>
      <c r="Q2271" s="33"/>
      <c r="R2271" s="33"/>
      <c r="S2271" s="33"/>
      <c r="T2271" s="33"/>
      <c r="U2271" s="33"/>
      <c r="V2271" s="33"/>
      <c r="W2271" s="33"/>
    </row>
    <row r="2272">
      <c r="A2272" s="17"/>
      <c r="B2272" s="18"/>
      <c r="C2272" s="18"/>
      <c r="D2272" s="18"/>
      <c r="E2272" s="44"/>
      <c r="F2272" s="18"/>
      <c r="G2272" s="33"/>
      <c r="H2272" s="45"/>
      <c r="I2272" s="33"/>
      <c r="J2272" s="33"/>
      <c r="K2272" s="33"/>
      <c r="L2272" s="33"/>
      <c r="M2272" s="33"/>
      <c r="N2272" s="33"/>
      <c r="O2272" s="18"/>
      <c r="P2272" s="33"/>
      <c r="Q2272" s="33"/>
      <c r="R2272" s="33"/>
      <c r="S2272" s="33"/>
      <c r="T2272" s="33"/>
      <c r="U2272" s="33"/>
      <c r="V2272" s="33"/>
      <c r="W2272" s="33"/>
    </row>
    <row r="2273">
      <c r="A2273" s="17"/>
      <c r="B2273" s="18"/>
      <c r="C2273" s="18"/>
      <c r="D2273" s="18"/>
      <c r="E2273" s="44"/>
      <c r="F2273" s="18"/>
      <c r="G2273" s="33"/>
      <c r="H2273" s="45"/>
      <c r="I2273" s="33"/>
      <c r="J2273" s="33"/>
      <c r="K2273" s="33"/>
      <c r="L2273" s="33"/>
      <c r="M2273" s="33"/>
      <c r="N2273" s="33"/>
      <c r="O2273" s="18"/>
      <c r="P2273" s="33"/>
      <c r="Q2273" s="33"/>
      <c r="R2273" s="33"/>
      <c r="S2273" s="33"/>
      <c r="T2273" s="33"/>
      <c r="U2273" s="33"/>
      <c r="V2273" s="33"/>
      <c r="W2273" s="33"/>
    </row>
    <row r="2274">
      <c r="A2274" s="17"/>
      <c r="B2274" s="18"/>
      <c r="C2274" s="18"/>
      <c r="D2274" s="18"/>
      <c r="E2274" s="44"/>
      <c r="F2274" s="18"/>
      <c r="G2274" s="33"/>
      <c r="H2274" s="45"/>
      <c r="I2274" s="33"/>
      <c r="J2274" s="33"/>
      <c r="K2274" s="33"/>
      <c r="L2274" s="33"/>
      <c r="M2274" s="33"/>
      <c r="N2274" s="33"/>
      <c r="O2274" s="18"/>
      <c r="P2274" s="33"/>
      <c r="Q2274" s="33"/>
      <c r="R2274" s="33"/>
      <c r="S2274" s="33"/>
      <c r="T2274" s="33"/>
      <c r="U2274" s="33"/>
      <c r="V2274" s="33"/>
      <c r="W2274" s="33"/>
    </row>
    <row r="2275">
      <c r="A2275" s="17"/>
      <c r="B2275" s="18"/>
      <c r="C2275" s="18"/>
      <c r="D2275" s="18"/>
      <c r="E2275" s="44"/>
      <c r="F2275" s="18"/>
      <c r="G2275" s="33"/>
      <c r="H2275" s="45"/>
      <c r="I2275" s="33"/>
      <c r="J2275" s="33"/>
      <c r="K2275" s="33"/>
      <c r="L2275" s="33"/>
      <c r="M2275" s="33"/>
      <c r="N2275" s="33"/>
      <c r="O2275" s="18"/>
      <c r="P2275" s="33"/>
      <c r="Q2275" s="33"/>
      <c r="R2275" s="33"/>
      <c r="S2275" s="33"/>
      <c r="T2275" s="33"/>
      <c r="U2275" s="33"/>
      <c r="V2275" s="33"/>
      <c r="W2275" s="33"/>
    </row>
    <row r="2276">
      <c r="A2276" s="17"/>
      <c r="B2276" s="18"/>
      <c r="C2276" s="18"/>
      <c r="D2276" s="18"/>
      <c r="E2276" s="44"/>
      <c r="F2276" s="18"/>
      <c r="G2276" s="33"/>
      <c r="H2276" s="45"/>
      <c r="I2276" s="33"/>
      <c r="J2276" s="33"/>
      <c r="K2276" s="33"/>
      <c r="L2276" s="33"/>
      <c r="M2276" s="33"/>
      <c r="N2276" s="33"/>
      <c r="O2276" s="18"/>
      <c r="P2276" s="33"/>
      <c r="Q2276" s="33"/>
      <c r="R2276" s="33"/>
      <c r="S2276" s="33"/>
      <c r="T2276" s="33"/>
      <c r="U2276" s="33"/>
      <c r="V2276" s="33"/>
      <c r="W2276" s="33"/>
    </row>
    <row r="2277">
      <c r="A2277" s="17"/>
      <c r="B2277" s="18"/>
      <c r="C2277" s="18"/>
      <c r="D2277" s="18"/>
      <c r="E2277" s="44"/>
      <c r="F2277" s="18"/>
      <c r="G2277" s="33"/>
      <c r="H2277" s="45"/>
      <c r="I2277" s="33"/>
      <c r="J2277" s="33"/>
      <c r="K2277" s="33"/>
      <c r="L2277" s="33"/>
      <c r="M2277" s="33"/>
      <c r="N2277" s="33"/>
      <c r="O2277" s="18"/>
      <c r="P2277" s="33"/>
      <c r="Q2277" s="33"/>
      <c r="R2277" s="33"/>
      <c r="S2277" s="33"/>
      <c r="T2277" s="33"/>
      <c r="U2277" s="33"/>
      <c r="V2277" s="33"/>
      <c r="W2277" s="33"/>
    </row>
    <row r="2278">
      <c r="A2278" s="17"/>
      <c r="B2278" s="18"/>
      <c r="C2278" s="18"/>
      <c r="D2278" s="18"/>
      <c r="E2278" s="44"/>
      <c r="F2278" s="18"/>
      <c r="G2278" s="33"/>
      <c r="H2278" s="45"/>
      <c r="I2278" s="33"/>
      <c r="J2278" s="33"/>
      <c r="K2278" s="33"/>
      <c r="L2278" s="33"/>
      <c r="M2278" s="33"/>
      <c r="N2278" s="33"/>
      <c r="O2278" s="18"/>
      <c r="P2278" s="33"/>
      <c r="Q2278" s="33"/>
      <c r="R2278" s="33"/>
      <c r="S2278" s="33"/>
      <c r="T2278" s="33"/>
      <c r="U2278" s="33"/>
      <c r="V2278" s="33"/>
      <c r="W2278" s="33"/>
    </row>
    <row r="2279">
      <c r="A2279" s="17"/>
      <c r="B2279" s="18"/>
      <c r="C2279" s="18"/>
      <c r="D2279" s="18"/>
      <c r="E2279" s="44"/>
      <c r="F2279" s="18"/>
      <c r="G2279" s="33"/>
      <c r="H2279" s="45"/>
      <c r="I2279" s="33"/>
      <c r="J2279" s="33"/>
      <c r="K2279" s="33"/>
      <c r="L2279" s="33"/>
      <c r="M2279" s="33"/>
      <c r="N2279" s="33"/>
      <c r="O2279" s="18"/>
      <c r="P2279" s="33"/>
      <c r="Q2279" s="33"/>
      <c r="R2279" s="33"/>
      <c r="S2279" s="33"/>
      <c r="T2279" s="33"/>
      <c r="U2279" s="33"/>
      <c r="V2279" s="33"/>
      <c r="W2279" s="33"/>
    </row>
    <row r="2280">
      <c r="A2280" s="17"/>
      <c r="B2280" s="18"/>
      <c r="C2280" s="18"/>
      <c r="D2280" s="18"/>
      <c r="E2280" s="44"/>
      <c r="F2280" s="18"/>
      <c r="G2280" s="33"/>
      <c r="H2280" s="45"/>
      <c r="I2280" s="33"/>
      <c r="J2280" s="33"/>
      <c r="K2280" s="33"/>
      <c r="L2280" s="33"/>
      <c r="M2280" s="33"/>
      <c r="N2280" s="33"/>
      <c r="O2280" s="18"/>
      <c r="P2280" s="33"/>
      <c r="Q2280" s="33"/>
      <c r="R2280" s="33"/>
      <c r="S2280" s="33"/>
      <c r="T2280" s="33"/>
      <c r="U2280" s="33"/>
      <c r="V2280" s="33"/>
      <c r="W2280" s="33"/>
    </row>
    <row r="2281">
      <c r="A2281" s="17"/>
      <c r="B2281" s="18"/>
      <c r="C2281" s="18"/>
      <c r="D2281" s="18"/>
      <c r="E2281" s="44"/>
      <c r="F2281" s="18"/>
      <c r="G2281" s="33"/>
      <c r="H2281" s="45"/>
      <c r="I2281" s="33"/>
      <c r="J2281" s="33"/>
      <c r="K2281" s="33"/>
      <c r="L2281" s="33"/>
      <c r="M2281" s="33"/>
      <c r="N2281" s="33"/>
      <c r="O2281" s="18"/>
      <c r="P2281" s="33"/>
      <c r="Q2281" s="33"/>
      <c r="R2281" s="33"/>
      <c r="S2281" s="33"/>
      <c r="T2281" s="33"/>
      <c r="U2281" s="33"/>
      <c r="V2281" s="33"/>
      <c r="W2281" s="33"/>
    </row>
    <row r="2282">
      <c r="A2282" s="17"/>
      <c r="B2282" s="18"/>
      <c r="C2282" s="18"/>
      <c r="D2282" s="18"/>
      <c r="E2282" s="44"/>
      <c r="F2282" s="18"/>
      <c r="G2282" s="33"/>
      <c r="H2282" s="45"/>
      <c r="I2282" s="33"/>
      <c r="J2282" s="33"/>
      <c r="K2282" s="33"/>
      <c r="L2282" s="33"/>
      <c r="M2282" s="33"/>
      <c r="N2282" s="33"/>
      <c r="O2282" s="18"/>
      <c r="P2282" s="33"/>
      <c r="Q2282" s="33"/>
      <c r="R2282" s="33"/>
      <c r="S2282" s="33"/>
      <c r="T2282" s="33"/>
      <c r="U2282" s="33"/>
      <c r="V2282" s="33"/>
      <c r="W2282" s="33"/>
    </row>
    <row r="2283">
      <c r="A2283" s="17"/>
      <c r="B2283" s="18"/>
      <c r="C2283" s="18"/>
      <c r="D2283" s="18"/>
      <c r="E2283" s="44"/>
      <c r="F2283" s="18"/>
      <c r="G2283" s="33"/>
      <c r="H2283" s="45"/>
      <c r="I2283" s="33"/>
      <c r="J2283" s="33"/>
      <c r="K2283" s="33"/>
      <c r="L2283" s="33"/>
      <c r="M2283" s="33"/>
      <c r="N2283" s="33"/>
      <c r="O2283" s="18"/>
      <c r="P2283" s="33"/>
      <c r="Q2283" s="33"/>
      <c r="R2283" s="33"/>
      <c r="S2283" s="33"/>
      <c r="T2283" s="33"/>
      <c r="U2283" s="33"/>
      <c r="V2283" s="33"/>
      <c r="W2283" s="33"/>
    </row>
    <row r="2284">
      <c r="A2284" s="17"/>
      <c r="B2284" s="18"/>
      <c r="C2284" s="18"/>
      <c r="D2284" s="18"/>
      <c r="E2284" s="44"/>
      <c r="F2284" s="18"/>
      <c r="G2284" s="33"/>
      <c r="H2284" s="45"/>
      <c r="I2284" s="33"/>
      <c r="J2284" s="33"/>
      <c r="K2284" s="33"/>
      <c r="L2284" s="33"/>
      <c r="M2284" s="33"/>
      <c r="N2284" s="33"/>
      <c r="O2284" s="18"/>
      <c r="P2284" s="33"/>
      <c r="Q2284" s="33"/>
      <c r="R2284" s="33"/>
      <c r="S2284" s="33"/>
      <c r="T2284" s="33"/>
      <c r="U2284" s="33"/>
      <c r="V2284" s="33"/>
      <c r="W2284" s="33"/>
    </row>
    <row r="2285">
      <c r="A2285" s="17"/>
      <c r="B2285" s="18"/>
      <c r="C2285" s="18"/>
      <c r="D2285" s="18"/>
      <c r="E2285" s="44"/>
      <c r="F2285" s="18"/>
      <c r="G2285" s="33"/>
      <c r="H2285" s="45"/>
      <c r="I2285" s="33"/>
      <c r="J2285" s="33"/>
      <c r="K2285" s="33"/>
      <c r="L2285" s="33"/>
      <c r="M2285" s="33"/>
      <c r="N2285" s="33"/>
      <c r="O2285" s="18"/>
      <c r="P2285" s="33"/>
      <c r="Q2285" s="33"/>
      <c r="R2285" s="33"/>
      <c r="S2285" s="33"/>
      <c r="T2285" s="33"/>
      <c r="U2285" s="33"/>
      <c r="V2285" s="33"/>
      <c r="W2285" s="33"/>
    </row>
    <row r="2286">
      <c r="A2286" s="17"/>
      <c r="B2286" s="18"/>
      <c r="C2286" s="18"/>
      <c r="D2286" s="18"/>
      <c r="E2286" s="44"/>
      <c r="F2286" s="18"/>
      <c r="G2286" s="33"/>
      <c r="H2286" s="45"/>
      <c r="I2286" s="33"/>
      <c r="J2286" s="33"/>
      <c r="K2286" s="33"/>
      <c r="L2286" s="33"/>
      <c r="M2286" s="33"/>
      <c r="N2286" s="33"/>
      <c r="O2286" s="18"/>
      <c r="P2286" s="33"/>
      <c r="Q2286" s="33"/>
      <c r="R2286" s="33"/>
      <c r="S2286" s="33"/>
      <c r="T2286" s="33"/>
      <c r="U2286" s="33"/>
      <c r="V2286" s="33"/>
      <c r="W2286" s="33"/>
    </row>
    <row r="2287">
      <c r="A2287" s="17"/>
      <c r="B2287" s="18"/>
      <c r="C2287" s="18"/>
      <c r="D2287" s="18"/>
      <c r="E2287" s="44"/>
      <c r="F2287" s="18"/>
      <c r="G2287" s="33"/>
      <c r="H2287" s="45"/>
      <c r="I2287" s="33"/>
      <c r="J2287" s="33"/>
      <c r="K2287" s="33"/>
      <c r="L2287" s="33"/>
      <c r="M2287" s="33"/>
      <c r="N2287" s="33"/>
      <c r="O2287" s="18"/>
      <c r="P2287" s="33"/>
      <c r="Q2287" s="33"/>
      <c r="R2287" s="33"/>
      <c r="S2287" s="33"/>
      <c r="T2287" s="33"/>
      <c r="U2287" s="33"/>
      <c r="V2287" s="33"/>
      <c r="W2287" s="33"/>
    </row>
    <row r="2288">
      <c r="A2288" s="17"/>
      <c r="B2288" s="18"/>
      <c r="C2288" s="18"/>
      <c r="D2288" s="18"/>
      <c r="E2288" s="44"/>
      <c r="F2288" s="18"/>
      <c r="G2288" s="33"/>
      <c r="H2288" s="45"/>
      <c r="I2288" s="33"/>
      <c r="J2288" s="33"/>
      <c r="K2288" s="33"/>
      <c r="L2288" s="33"/>
      <c r="M2288" s="33"/>
      <c r="N2288" s="33"/>
      <c r="O2288" s="18"/>
      <c r="P2288" s="33"/>
      <c r="Q2288" s="33"/>
      <c r="R2288" s="33"/>
      <c r="S2288" s="33"/>
      <c r="T2288" s="33"/>
      <c r="U2288" s="33"/>
      <c r="V2288" s="33"/>
      <c r="W2288" s="33"/>
    </row>
    <row r="2289">
      <c r="A2289" s="17"/>
      <c r="B2289" s="18"/>
      <c r="C2289" s="18"/>
      <c r="D2289" s="18"/>
      <c r="E2289" s="44"/>
      <c r="F2289" s="18"/>
      <c r="G2289" s="33"/>
      <c r="H2289" s="45"/>
      <c r="I2289" s="33"/>
      <c r="J2289" s="33"/>
      <c r="K2289" s="33"/>
      <c r="L2289" s="33"/>
      <c r="M2289" s="33"/>
      <c r="N2289" s="33"/>
      <c r="O2289" s="18"/>
      <c r="P2289" s="33"/>
      <c r="Q2289" s="33"/>
      <c r="R2289" s="33"/>
      <c r="S2289" s="33"/>
      <c r="T2289" s="33"/>
      <c r="U2289" s="33"/>
      <c r="V2289" s="33"/>
      <c r="W2289" s="33"/>
    </row>
    <row r="2290">
      <c r="A2290" s="17"/>
      <c r="B2290" s="18"/>
      <c r="C2290" s="18"/>
      <c r="D2290" s="18"/>
      <c r="E2290" s="44"/>
      <c r="F2290" s="18"/>
      <c r="G2290" s="33"/>
      <c r="H2290" s="45"/>
      <c r="I2290" s="33"/>
      <c r="J2290" s="33"/>
      <c r="K2290" s="33"/>
      <c r="L2290" s="33"/>
      <c r="M2290" s="33"/>
      <c r="N2290" s="33"/>
      <c r="O2290" s="18"/>
      <c r="P2290" s="33"/>
      <c r="Q2290" s="33"/>
      <c r="R2290" s="33"/>
      <c r="S2290" s="33"/>
      <c r="T2290" s="33"/>
      <c r="U2290" s="33"/>
      <c r="V2290" s="33"/>
      <c r="W2290" s="33"/>
    </row>
    <row r="2291">
      <c r="A2291" s="17"/>
      <c r="B2291" s="18"/>
      <c r="C2291" s="18"/>
      <c r="D2291" s="18"/>
      <c r="E2291" s="44"/>
      <c r="F2291" s="18"/>
      <c r="G2291" s="33"/>
      <c r="H2291" s="45"/>
      <c r="I2291" s="33"/>
      <c r="J2291" s="33"/>
      <c r="K2291" s="33"/>
      <c r="L2291" s="33"/>
      <c r="M2291" s="33"/>
      <c r="N2291" s="33"/>
      <c r="O2291" s="18"/>
      <c r="P2291" s="33"/>
      <c r="Q2291" s="33"/>
      <c r="R2291" s="33"/>
      <c r="S2291" s="33"/>
      <c r="T2291" s="33"/>
      <c r="U2291" s="33"/>
      <c r="V2291" s="33"/>
      <c r="W2291" s="33"/>
    </row>
    <row r="2292">
      <c r="A2292" s="17"/>
      <c r="B2292" s="18"/>
      <c r="C2292" s="18"/>
      <c r="D2292" s="18"/>
      <c r="E2292" s="44"/>
      <c r="F2292" s="18"/>
      <c r="G2292" s="33"/>
      <c r="H2292" s="45"/>
      <c r="I2292" s="33"/>
      <c r="J2292" s="33"/>
      <c r="K2292" s="33"/>
      <c r="L2292" s="33"/>
      <c r="M2292" s="33"/>
      <c r="N2292" s="33"/>
      <c r="O2292" s="18"/>
      <c r="P2292" s="33"/>
      <c r="Q2292" s="33"/>
      <c r="R2292" s="33"/>
      <c r="S2292" s="33"/>
      <c r="T2292" s="33"/>
      <c r="U2292" s="33"/>
      <c r="V2292" s="33"/>
      <c r="W2292" s="33"/>
    </row>
    <row r="2293">
      <c r="A2293" s="17"/>
      <c r="B2293" s="18"/>
      <c r="C2293" s="18"/>
      <c r="D2293" s="18"/>
      <c r="E2293" s="44"/>
      <c r="F2293" s="18"/>
      <c r="G2293" s="33"/>
      <c r="H2293" s="45"/>
      <c r="I2293" s="33"/>
      <c r="J2293" s="33"/>
      <c r="K2293" s="33"/>
      <c r="L2293" s="33"/>
      <c r="M2293" s="33"/>
      <c r="N2293" s="33"/>
      <c r="O2293" s="18"/>
      <c r="P2293" s="33"/>
      <c r="Q2293" s="33"/>
      <c r="R2293" s="33"/>
      <c r="S2293" s="33"/>
      <c r="T2293" s="33"/>
      <c r="U2293" s="33"/>
      <c r="V2293" s="33"/>
      <c r="W2293" s="33"/>
    </row>
    <row r="2294">
      <c r="A2294" s="17"/>
      <c r="B2294" s="18"/>
      <c r="C2294" s="18"/>
      <c r="D2294" s="18"/>
      <c r="E2294" s="44"/>
      <c r="F2294" s="18"/>
      <c r="G2294" s="33"/>
      <c r="H2294" s="45"/>
      <c r="I2294" s="33"/>
      <c r="J2294" s="33"/>
      <c r="K2294" s="33"/>
      <c r="L2294" s="33"/>
      <c r="M2294" s="33"/>
      <c r="N2294" s="33"/>
      <c r="O2294" s="18"/>
      <c r="P2294" s="33"/>
      <c r="Q2294" s="33"/>
      <c r="R2294" s="33"/>
      <c r="S2294" s="33"/>
      <c r="T2294" s="33"/>
      <c r="U2294" s="33"/>
      <c r="V2294" s="33"/>
      <c r="W2294" s="33"/>
    </row>
    <row r="2295">
      <c r="A2295" s="17"/>
      <c r="B2295" s="18"/>
      <c r="C2295" s="18"/>
      <c r="D2295" s="18"/>
      <c r="E2295" s="44"/>
      <c r="F2295" s="18"/>
      <c r="G2295" s="33"/>
      <c r="H2295" s="45"/>
      <c r="I2295" s="33"/>
      <c r="J2295" s="33"/>
      <c r="K2295" s="33"/>
      <c r="L2295" s="33"/>
      <c r="M2295" s="33"/>
      <c r="N2295" s="33"/>
      <c r="O2295" s="18"/>
      <c r="P2295" s="33"/>
      <c r="Q2295" s="33"/>
      <c r="R2295" s="33"/>
      <c r="S2295" s="33"/>
      <c r="T2295" s="33"/>
      <c r="U2295" s="33"/>
      <c r="V2295" s="33"/>
      <c r="W2295" s="33"/>
    </row>
    <row r="2296">
      <c r="A2296" s="17"/>
      <c r="B2296" s="18"/>
      <c r="C2296" s="18"/>
      <c r="D2296" s="18"/>
      <c r="E2296" s="44"/>
      <c r="F2296" s="18"/>
      <c r="G2296" s="33"/>
      <c r="H2296" s="45"/>
      <c r="I2296" s="33"/>
      <c r="J2296" s="33"/>
      <c r="K2296" s="33"/>
      <c r="L2296" s="33"/>
      <c r="M2296" s="33"/>
      <c r="N2296" s="33"/>
      <c r="O2296" s="18"/>
      <c r="P2296" s="33"/>
      <c r="Q2296" s="33"/>
      <c r="R2296" s="33"/>
      <c r="S2296" s="33"/>
      <c r="T2296" s="33"/>
      <c r="U2296" s="33"/>
      <c r="V2296" s="33"/>
      <c r="W2296" s="33"/>
    </row>
    <row r="2297">
      <c r="A2297" s="17"/>
      <c r="B2297" s="18"/>
      <c r="C2297" s="18"/>
      <c r="D2297" s="18"/>
      <c r="E2297" s="44"/>
      <c r="F2297" s="18"/>
      <c r="G2297" s="33"/>
      <c r="H2297" s="45"/>
      <c r="I2297" s="33"/>
      <c r="J2297" s="33"/>
      <c r="K2297" s="33"/>
      <c r="L2297" s="33"/>
      <c r="M2297" s="33"/>
      <c r="N2297" s="33"/>
      <c r="O2297" s="18"/>
      <c r="P2297" s="33"/>
      <c r="Q2297" s="33"/>
      <c r="R2297" s="33"/>
      <c r="S2297" s="33"/>
      <c r="T2297" s="33"/>
      <c r="U2297" s="33"/>
      <c r="V2297" s="33"/>
      <c r="W2297" s="33"/>
    </row>
    <row r="2298">
      <c r="A2298" s="17"/>
      <c r="B2298" s="18"/>
      <c r="C2298" s="18"/>
      <c r="D2298" s="18"/>
      <c r="E2298" s="44"/>
      <c r="F2298" s="18"/>
      <c r="G2298" s="33"/>
      <c r="H2298" s="45"/>
      <c r="I2298" s="33"/>
      <c r="J2298" s="33"/>
      <c r="K2298" s="33"/>
      <c r="L2298" s="33"/>
      <c r="M2298" s="33"/>
      <c r="N2298" s="33"/>
      <c r="O2298" s="18"/>
      <c r="P2298" s="33"/>
      <c r="Q2298" s="33"/>
      <c r="R2298" s="33"/>
      <c r="S2298" s="33"/>
      <c r="T2298" s="33"/>
      <c r="U2298" s="33"/>
      <c r="V2298" s="33"/>
      <c r="W2298" s="33"/>
    </row>
    <row r="2299">
      <c r="A2299" s="17"/>
      <c r="B2299" s="18"/>
      <c r="C2299" s="18"/>
      <c r="D2299" s="18"/>
      <c r="E2299" s="44"/>
      <c r="F2299" s="18"/>
      <c r="G2299" s="33"/>
      <c r="H2299" s="45"/>
      <c r="I2299" s="33"/>
      <c r="J2299" s="33"/>
      <c r="K2299" s="33"/>
      <c r="L2299" s="33"/>
      <c r="M2299" s="33"/>
      <c r="N2299" s="33"/>
      <c r="O2299" s="18"/>
      <c r="P2299" s="33"/>
      <c r="Q2299" s="33"/>
      <c r="R2299" s="33"/>
      <c r="S2299" s="33"/>
      <c r="T2299" s="33"/>
      <c r="U2299" s="33"/>
      <c r="V2299" s="33"/>
      <c r="W2299" s="33"/>
    </row>
    <row r="2300">
      <c r="A2300" s="17"/>
      <c r="B2300" s="18"/>
      <c r="C2300" s="18"/>
      <c r="D2300" s="18"/>
      <c r="E2300" s="44"/>
      <c r="F2300" s="18"/>
      <c r="G2300" s="33"/>
      <c r="H2300" s="45"/>
      <c r="I2300" s="33"/>
      <c r="J2300" s="33"/>
      <c r="K2300" s="33"/>
      <c r="L2300" s="33"/>
      <c r="M2300" s="33"/>
      <c r="N2300" s="33"/>
      <c r="O2300" s="18"/>
      <c r="P2300" s="33"/>
      <c r="Q2300" s="33"/>
      <c r="R2300" s="33"/>
      <c r="S2300" s="33"/>
      <c r="T2300" s="33"/>
      <c r="U2300" s="33"/>
      <c r="V2300" s="33"/>
      <c r="W2300" s="33"/>
    </row>
    <row r="2301">
      <c r="A2301" s="17"/>
      <c r="B2301" s="18"/>
      <c r="C2301" s="18"/>
      <c r="D2301" s="18"/>
      <c r="E2301" s="44"/>
      <c r="F2301" s="18"/>
      <c r="G2301" s="33"/>
      <c r="H2301" s="45"/>
      <c r="I2301" s="33"/>
      <c r="J2301" s="33"/>
      <c r="K2301" s="33"/>
      <c r="L2301" s="33"/>
      <c r="M2301" s="33"/>
      <c r="N2301" s="33"/>
      <c r="O2301" s="18"/>
      <c r="P2301" s="33"/>
      <c r="Q2301" s="33"/>
      <c r="R2301" s="33"/>
      <c r="S2301" s="33"/>
      <c r="T2301" s="33"/>
      <c r="U2301" s="33"/>
      <c r="V2301" s="33"/>
      <c r="W2301" s="33"/>
    </row>
    <row r="2302">
      <c r="A2302" s="17"/>
      <c r="B2302" s="18"/>
      <c r="C2302" s="18"/>
      <c r="D2302" s="18"/>
      <c r="E2302" s="44"/>
      <c r="F2302" s="18"/>
      <c r="G2302" s="33"/>
      <c r="H2302" s="45"/>
      <c r="I2302" s="33"/>
      <c r="J2302" s="33"/>
      <c r="K2302" s="33"/>
      <c r="L2302" s="33"/>
      <c r="M2302" s="33"/>
      <c r="N2302" s="33"/>
      <c r="O2302" s="18"/>
      <c r="P2302" s="33"/>
      <c r="Q2302" s="33"/>
      <c r="R2302" s="33"/>
      <c r="S2302" s="33"/>
      <c r="T2302" s="33"/>
      <c r="U2302" s="33"/>
      <c r="V2302" s="33"/>
      <c r="W2302" s="33"/>
    </row>
    <row r="2303">
      <c r="A2303" s="17"/>
      <c r="B2303" s="18"/>
      <c r="C2303" s="18"/>
      <c r="D2303" s="18"/>
      <c r="E2303" s="44"/>
      <c r="F2303" s="18"/>
      <c r="G2303" s="33"/>
      <c r="H2303" s="45"/>
      <c r="I2303" s="33"/>
      <c r="J2303" s="33"/>
      <c r="K2303" s="33"/>
      <c r="L2303" s="33"/>
      <c r="M2303" s="33"/>
      <c r="N2303" s="33"/>
      <c r="O2303" s="18"/>
      <c r="P2303" s="33"/>
      <c r="Q2303" s="33"/>
      <c r="R2303" s="33"/>
      <c r="S2303" s="33"/>
      <c r="T2303" s="33"/>
      <c r="U2303" s="33"/>
      <c r="V2303" s="33"/>
      <c r="W2303" s="33"/>
    </row>
    <row r="2304">
      <c r="A2304" s="17"/>
      <c r="B2304" s="18"/>
      <c r="C2304" s="18"/>
      <c r="D2304" s="18"/>
      <c r="E2304" s="44"/>
      <c r="F2304" s="18"/>
      <c r="G2304" s="33"/>
      <c r="H2304" s="45"/>
      <c r="I2304" s="33"/>
      <c r="J2304" s="33"/>
      <c r="K2304" s="33"/>
      <c r="L2304" s="33"/>
      <c r="M2304" s="33"/>
      <c r="N2304" s="33"/>
      <c r="O2304" s="18"/>
      <c r="P2304" s="33"/>
      <c r="Q2304" s="33"/>
      <c r="R2304" s="33"/>
      <c r="S2304" s="33"/>
      <c r="T2304" s="33"/>
      <c r="U2304" s="33"/>
      <c r="V2304" s="33"/>
      <c r="W2304" s="33"/>
    </row>
    <row r="2305">
      <c r="A2305" s="17"/>
      <c r="B2305" s="18"/>
      <c r="C2305" s="18"/>
      <c r="D2305" s="18"/>
      <c r="E2305" s="44"/>
      <c r="F2305" s="18"/>
      <c r="G2305" s="33"/>
      <c r="H2305" s="45"/>
      <c r="I2305" s="33"/>
      <c r="J2305" s="33"/>
      <c r="K2305" s="33"/>
      <c r="L2305" s="33"/>
      <c r="M2305" s="33"/>
      <c r="N2305" s="33"/>
      <c r="O2305" s="18"/>
      <c r="P2305" s="33"/>
      <c r="Q2305" s="33"/>
      <c r="R2305" s="33"/>
      <c r="S2305" s="33"/>
      <c r="T2305" s="33"/>
      <c r="U2305" s="33"/>
      <c r="V2305" s="33"/>
      <c r="W2305" s="33"/>
    </row>
    <row r="2306">
      <c r="A2306" s="17"/>
      <c r="B2306" s="18"/>
      <c r="C2306" s="18"/>
      <c r="D2306" s="18"/>
      <c r="E2306" s="44"/>
      <c r="F2306" s="18"/>
      <c r="G2306" s="33"/>
      <c r="H2306" s="45"/>
      <c r="I2306" s="33"/>
      <c r="J2306" s="33"/>
      <c r="K2306" s="33"/>
      <c r="L2306" s="33"/>
      <c r="M2306" s="33"/>
      <c r="N2306" s="33"/>
      <c r="O2306" s="18"/>
      <c r="P2306" s="33"/>
      <c r="Q2306" s="33"/>
      <c r="R2306" s="33"/>
      <c r="S2306" s="33"/>
      <c r="T2306" s="33"/>
      <c r="U2306" s="33"/>
      <c r="V2306" s="33"/>
      <c r="W2306" s="33"/>
    </row>
    <row r="2307">
      <c r="A2307" s="17"/>
      <c r="B2307" s="18"/>
      <c r="C2307" s="18"/>
      <c r="D2307" s="18"/>
      <c r="E2307" s="44"/>
      <c r="F2307" s="18"/>
      <c r="G2307" s="33"/>
      <c r="H2307" s="45"/>
      <c r="I2307" s="33"/>
      <c r="J2307" s="33"/>
      <c r="K2307" s="33"/>
      <c r="L2307" s="33"/>
      <c r="M2307" s="33"/>
      <c r="N2307" s="33"/>
      <c r="O2307" s="18"/>
      <c r="P2307" s="33"/>
      <c r="Q2307" s="33"/>
      <c r="R2307" s="33"/>
      <c r="S2307" s="33"/>
      <c r="T2307" s="33"/>
      <c r="U2307" s="33"/>
      <c r="V2307" s="33"/>
      <c r="W2307" s="33"/>
    </row>
    <row r="2308">
      <c r="A2308" s="17"/>
      <c r="B2308" s="18"/>
      <c r="C2308" s="18"/>
      <c r="D2308" s="18"/>
      <c r="E2308" s="44"/>
      <c r="F2308" s="18"/>
      <c r="G2308" s="33"/>
      <c r="H2308" s="45"/>
      <c r="I2308" s="33"/>
      <c r="J2308" s="33"/>
      <c r="K2308" s="33"/>
      <c r="L2308" s="33"/>
      <c r="M2308" s="33"/>
      <c r="N2308" s="33"/>
      <c r="O2308" s="18"/>
      <c r="P2308" s="33"/>
      <c r="Q2308" s="33"/>
      <c r="R2308" s="33"/>
      <c r="S2308" s="33"/>
      <c r="T2308" s="33"/>
      <c r="U2308" s="33"/>
      <c r="V2308" s="33"/>
      <c r="W2308" s="33"/>
    </row>
    <row r="2309">
      <c r="A2309" s="17"/>
      <c r="B2309" s="18"/>
      <c r="C2309" s="18"/>
      <c r="D2309" s="18"/>
      <c r="E2309" s="44"/>
      <c r="F2309" s="18"/>
      <c r="G2309" s="33"/>
      <c r="H2309" s="45"/>
      <c r="I2309" s="33"/>
      <c r="J2309" s="33"/>
      <c r="K2309" s="33"/>
      <c r="L2309" s="33"/>
      <c r="M2309" s="33"/>
      <c r="N2309" s="33"/>
      <c r="O2309" s="18"/>
      <c r="P2309" s="33"/>
      <c r="Q2309" s="33"/>
      <c r="R2309" s="33"/>
      <c r="S2309" s="33"/>
      <c r="T2309" s="33"/>
      <c r="U2309" s="33"/>
      <c r="V2309" s="33"/>
      <c r="W2309" s="33"/>
    </row>
    <row r="2310">
      <c r="A2310" s="17"/>
      <c r="B2310" s="18"/>
      <c r="C2310" s="18"/>
      <c r="D2310" s="18"/>
      <c r="E2310" s="44"/>
      <c r="F2310" s="18"/>
      <c r="G2310" s="33"/>
      <c r="H2310" s="45"/>
      <c r="I2310" s="33"/>
      <c r="J2310" s="33"/>
      <c r="K2310" s="33"/>
      <c r="L2310" s="33"/>
      <c r="M2310" s="33"/>
      <c r="N2310" s="33"/>
      <c r="O2310" s="18"/>
      <c r="P2310" s="33"/>
      <c r="Q2310" s="33"/>
      <c r="R2310" s="33"/>
      <c r="S2310" s="33"/>
      <c r="T2310" s="33"/>
      <c r="U2310" s="33"/>
      <c r="V2310" s="33"/>
      <c r="W2310" s="33"/>
    </row>
    <row r="2311">
      <c r="A2311" s="17"/>
      <c r="B2311" s="18"/>
      <c r="C2311" s="18"/>
      <c r="D2311" s="18"/>
      <c r="E2311" s="44"/>
      <c r="F2311" s="18"/>
      <c r="G2311" s="33"/>
      <c r="H2311" s="45"/>
      <c r="I2311" s="33"/>
      <c r="J2311" s="33"/>
      <c r="K2311" s="33"/>
      <c r="L2311" s="33"/>
      <c r="M2311" s="33"/>
      <c r="N2311" s="33"/>
      <c r="O2311" s="18"/>
      <c r="P2311" s="33"/>
      <c r="Q2311" s="33"/>
      <c r="R2311" s="33"/>
      <c r="S2311" s="33"/>
      <c r="T2311" s="33"/>
      <c r="U2311" s="33"/>
      <c r="V2311" s="33"/>
      <c r="W2311" s="33"/>
    </row>
    <row r="2312">
      <c r="A2312" s="17"/>
      <c r="B2312" s="18"/>
      <c r="C2312" s="18"/>
      <c r="D2312" s="18"/>
      <c r="E2312" s="44"/>
      <c r="F2312" s="18"/>
      <c r="G2312" s="33"/>
      <c r="H2312" s="45"/>
      <c r="I2312" s="33"/>
      <c r="J2312" s="33"/>
      <c r="K2312" s="33"/>
      <c r="L2312" s="33"/>
      <c r="M2312" s="33"/>
      <c r="N2312" s="33"/>
      <c r="O2312" s="18"/>
      <c r="P2312" s="33"/>
      <c r="Q2312" s="33"/>
      <c r="R2312" s="33"/>
      <c r="S2312" s="33"/>
      <c r="T2312" s="33"/>
      <c r="U2312" s="33"/>
      <c r="V2312" s="33"/>
      <c r="W2312" s="33"/>
    </row>
    <row r="2313">
      <c r="A2313" s="17"/>
      <c r="B2313" s="18"/>
      <c r="C2313" s="18"/>
      <c r="D2313" s="18"/>
      <c r="E2313" s="44"/>
      <c r="F2313" s="18"/>
      <c r="G2313" s="33"/>
      <c r="H2313" s="45"/>
      <c r="I2313" s="33"/>
      <c r="J2313" s="33"/>
      <c r="K2313" s="33"/>
      <c r="L2313" s="33"/>
      <c r="M2313" s="33"/>
      <c r="N2313" s="33"/>
      <c r="O2313" s="18"/>
      <c r="P2313" s="33"/>
      <c r="Q2313" s="33"/>
      <c r="R2313" s="33"/>
      <c r="S2313" s="33"/>
      <c r="T2313" s="33"/>
      <c r="U2313" s="33"/>
      <c r="V2313" s="33"/>
      <c r="W2313" s="33"/>
    </row>
    <row r="2314">
      <c r="A2314" s="17"/>
      <c r="B2314" s="18"/>
      <c r="C2314" s="18"/>
      <c r="D2314" s="18"/>
      <c r="E2314" s="44"/>
      <c r="F2314" s="18"/>
      <c r="G2314" s="33"/>
      <c r="H2314" s="45"/>
      <c r="I2314" s="33"/>
      <c r="J2314" s="33"/>
      <c r="K2314" s="33"/>
      <c r="L2314" s="33"/>
      <c r="M2314" s="33"/>
      <c r="N2314" s="33"/>
      <c r="O2314" s="18"/>
      <c r="P2314" s="33"/>
      <c r="Q2314" s="33"/>
      <c r="R2314" s="33"/>
      <c r="S2314" s="33"/>
      <c r="T2314" s="33"/>
      <c r="U2314" s="33"/>
      <c r="V2314" s="33"/>
      <c r="W2314" s="33"/>
    </row>
    <row r="2315">
      <c r="A2315" s="17"/>
      <c r="B2315" s="18"/>
      <c r="C2315" s="18"/>
      <c r="D2315" s="18"/>
      <c r="E2315" s="44"/>
      <c r="F2315" s="18"/>
      <c r="G2315" s="33"/>
      <c r="H2315" s="45"/>
      <c r="I2315" s="33"/>
      <c r="J2315" s="33"/>
      <c r="K2315" s="33"/>
      <c r="L2315" s="33"/>
      <c r="M2315" s="33"/>
      <c r="N2315" s="33"/>
      <c r="O2315" s="18"/>
      <c r="P2315" s="33"/>
      <c r="Q2315" s="33"/>
      <c r="R2315" s="33"/>
      <c r="S2315" s="33"/>
      <c r="T2315" s="33"/>
      <c r="U2315" s="33"/>
      <c r="V2315" s="33"/>
      <c r="W2315" s="33"/>
    </row>
    <row r="2316">
      <c r="A2316" s="17"/>
      <c r="B2316" s="18"/>
      <c r="C2316" s="18"/>
      <c r="D2316" s="18"/>
      <c r="E2316" s="44"/>
      <c r="F2316" s="18"/>
      <c r="G2316" s="33"/>
      <c r="H2316" s="45"/>
      <c r="I2316" s="33"/>
      <c r="J2316" s="33"/>
      <c r="K2316" s="33"/>
      <c r="L2316" s="33"/>
      <c r="M2316" s="33"/>
      <c r="N2316" s="33"/>
      <c r="O2316" s="18"/>
      <c r="P2316" s="33"/>
      <c r="Q2316" s="33"/>
      <c r="R2316" s="33"/>
      <c r="S2316" s="33"/>
      <c r="T2316" s="33"/>
      <c r="U2316" s="33"/>
      <c r="V2316" s="33"/>
      <c r="W2316" s="33"/>
    </row>
    <row r="2317">
      <c r="A2317" s="17"/>
      <c r="B2317" s="18"/>
      <c r="C2317" s="18"/>
      <c r="D2317" s="18"/>
      <c r="E2317" s="44"/>
      <c r="F2317" s="18"/>
      <c r="G2317" s="33"/>
      <c r="H2317" s="45"/>
      <c r="I2317" s="33"/>
      <c r="J2317" s="33"/>
      <c r="K2317" s="33"/>
      <c r="L2317" s="33"/>
      <c r="M2317" s="33"/>
      <c r="N2317" s="33"/>
      <c r="O2317" s="18"/>
      <c r="P2317" s="33"/>
      <c r="Q2317" s="33"/>
      <c r="R2317" s="33"/>
      <c r="S2317" s="33"/>
      <c r="T2317" s="33"/>
      <c r="U2317" s="33"/>
      <c r="V2317" s="33"/>
      <c r="W2317" s="33"/>
    </row>
    <row r="2318">
      <c r="A2318" s="17"/>
      <c r="B2318" s="18"/>
      <c r="C2318" s="18"/>
      <c r="D2318" s="18"/>
      <c r="E2318" s="44"/>
      <c r="F2318" s="18"/>
      <c r="G2318" s="33"/>
      <c r="H2318" s="45"/>
      <c r="I2318" s="33"/>
      <c r="J2318" s="33"/>
      <c r="K2318" s="33"/>
      <c r="L2318" s="33"/>
      <c r="M2318" s="33"/>
      <c r="N2318" s="33"/>
      <c r="O2318" s="18"/>
      <c r="P2318" s="33"/>
      <c r="Q2318" s="33"/>
      <c r="R2318" s="33"/>
      <c r="S2318" s="33"/>
      <c r="T2318" s="33"/>
      <c r="U2318" s="33"/>
      <c r="V2318" s="33"/>
      <c r="W2318" s="33"/>
    </row>
    <row r="2319">
      <c r="A2319" s="17"/>
      <c r="B2319" s="18"/>
      <c r="C2319" s="18"/>
      <c r="D2319" s="18"/>
      <c r="E2319" s="44"/>
      <c r="F2319" s="18"/>
      <c r="G2319" s="33"/>
      <c r="H2319" s="45"/>
      <c r="I2319" s="33"/>
      <c r="J2319" s="33"/>
      <c r="K2319" s="33"/>
      <c r="L2319" s="33"/>
      <c r="M2319" s="33"/>
      <c r="N2319" s="33"/>
      <c r="O2319" s="18"/>
      <c r="P2319" s="33"/>
      <c r="Q2319" s="33"/>
      <c r="R2319" s="33"/>
      <c r="S2319" s="33"/>
      <c r="T2319" s="33"/>
      <c r="U2319" s="33"/>
      <c r="V2319" s="33"/>
      <c r="W2319" s="33"/>
    </row>
    <row r="2320">
      <c r="A2320" s="17"/>
      <c r="B2320" s="18"/>
      <c r="C2320" s="18"/>
      <c r="D2320" s="18"/>
      <c r="E2320" s="44"/>
      <c r="F2320" s="18"/>
      <c r="G2320" s="33"/>
      <c r="H2320" s="45"/>
      <c r="I2320" s="33"/>
      <c r="J2320" s="33"/>
      <c r="K2320" s="33"/>
      <c r="L2320" s="33"/>
      <c r="M2320" s="33"/>
      <c r="N2320" s="33"/>
      <c r="O2320" s="18"/>
      <c r="P2320" s="33"/>
      <c r="Q2320" s="33"/>
      <c r="R2320" s="33"/>
      <c r="S2320" s="33"/>
      <c r="T2320" s="33"/>
      <c r="U2320" s="33"/>
      <c r="V2320" s="33"/>
      <c r="W2320" s="33"/>
    </row>
    <row r="2321">
      <c r="A2321" s="17"/>
      <c r="B2321" s="18"/>
      <c r="C2321" s="18"/>
      <c r="D2321" s="18"/>
      <c r="E2321" s="44"/>
      <c r="F2321" s="18"/>
      <c r="G2321" s="33"/>
      <c r="H2321" s="45"/>
      <c r="I2321" s="33"/>
      <c r="J2321" s="33"/>
      <c r="K2321" s="33"/>
      <c r="L2321" s="33"/>
      <c r="M2321" s="33"/>
      <c r="N2321" s="33"/>
      <c r="O2321" s="18"/>
      <c r="P2321" s="33"/>
      <c r="Q2321" s="33"/>
      <c r="R2321" s="33"/>
      <c r="S2321" s="33"/>
      <c r="T2321" s="33"/>
      <c r="U2321" s="33"/>
      <c r="V2321" s="33"/>
      <c r="W2321" s="33"/>
    </row>
    <row r="2322">
      <c r="A2322" s="17"/>
      <c r="B2322" s="18"/>
      <c r="C2322" s="18"/>
      <c r="D2322" s="18"/>
      <c r="E2322" s="44"/>
      <c r="F2322" s="18"/>
      <c r="G2322" s="33"/>
      <c r="H2322" s="45"/>
      <c r="I2322" s="33"/>
      <c r="J2322" s="33"/>
      <c r="K2322" s="33"/>
      <c r="L2322" s="33"/>
      <c r="M2322" s="33"/>
      <c r="N2322" s="33"/>
      <c r="O2322" s="18"/>
      <c r="P2322" s="33"/>
      <c r="Q2322" s="33"/>
      <c r="R2322" s="33"/>
      <c r="S2322" s="33"/>
      <c r="T2322" s="33"/>
      <c r="U2322" s="33"/>
      <c r="V2322" s="33"/>
      <c r="W2322" s="33"/>
    </row>
    <row r="2323">
      <c r="A2323" s="17"/>
      <c r="B2323" s="18"/>
      <c r="C2323" s="18"/>
      <c r="D2323" s="18"/>
      <c r="E2323" s="44"/>
      <c r="F2323" s="18"/>
      <c r="G2323" s="33"/>
      <c r="H2323" s="45"/>
      <c r="I2323" s="33"/>
      <c r="J2323" s="33"/>
      <c r="K2323" s="33"/>
      <c r="L2323" s="33"/>
      <c r="M2323" s="33"/>
      <c r="N2323" s="33"/>
      <c r="O2323" s="18"/>
      <c r="P2323" s="33"/>
      <c r="Q2323" s="33"/>
      <c r="R2323" s="33"/>
      <c r="S2323" s="33"/>
      <c r="T2323" s="33"/>
      <c r="U2323" s="33"/>
      <c r="V2323" s="33"/>
      <c r="W2323" s="33"/>
    </row>
    <row r="2324">
      <c r="A2324" s="17"/>
      <c r="B2324" s="18"/>
      <c r="C2324" s="18"/>
      <c r="D2324" s="18"/>
      <c r="E2324" s="44"/>
      <c r="F2324" s="18"/>
      <c r="G2324" s="33"/>
      <c r="H2324" s="45"/>
      <c r="I2324" s="33"/>
      <c r="J2324" s="33"/>
      <c r="K2324" s="33"/>
      <c r="L2324" s="33"/>
      <c r="M2324" s="33"/>
      <c r="N2324" s="33"/>
      <c r="O2324" s="18"/>
      <c r="P2324" s="33"/>
      <c r="Q2324" s="33"/>
      <c r="R2324" s="33"/>
      <c r="S2324" s="33"/>
      <c r="T2324" s="33"/>
      <c r="U2324" s="33"/>
      <c r="V2324" s="33"/>
      <c r="W2324" s="33"/>
    </row>
    <row r="2325">
      <c r="A2325" s="17"/>
      <c r="B2325" s="18"/>
      <c r="C2325" s="18"/>
      <c r="D2325" s="18"/>
      <c r="E2325" s="44"/>
      <c r="F2325" s="18"/>
      <c r="G2325" s="33"/>
      <c r="H2325" s="45"/>
      <c r="I2325" s="33"/>
      <c r="J2325" s="33"/>
      <c r="K2325" s="33"/>
      <c r="L2325" s="33"/>
      <c r="M2325" s="33"/>
      <c r="N2325" s="33"/>
      <c r="O2325" s="18"/>
      <c r="P2325" s="33"/>
      <c r="Q2325" s="33"/>
      <c r="R2325" s="33"/>
      <c r="S2325" s="33"/>
      <c r="T2325" s="33"/>
      <c r="U2325" s="33"/>
      <c r="V2325" s="33"/>
      <c r="W2325" s="33"/>
    </row>
    <row r="2326">
      <c r="A2326" s="17"/>
      <c r="B2326" s="18"/>
      <c r="C2326" s="18"/>
      <c r="D2326" s="18"/>
      <c r="E2326" s="44"/>
      <c r="F2326" s="18"/>
      <c r="G2326" s="33"/>
      <c r="H2326" s="45"/>
      <c r="I2326" s="33"/>
      <c r="J2326" s="33"/>
      <c r="K2326" s="33"/>
      <c r="L2326" s="33"/>
      <c r="M2326" s="33"/>
      <c r="N2326" s="33"/>
      <c r="O2326" s="18"/>
      <c r="P2326" s="33"/>
      <c r="Q2326" s="33"/>
      <c r="R2326" s="33"/>
      <c r="S2326" s="33"/>
      <c r="T2326" s="33"/>
      <c r="U2326" s="33"/>
      <c r="V2326" s="33"/>
      <c r="W2326" s="33"/>
    </row>
    <row r="2327">
      <c r="A2327" s="17"/>
      <c r="B2327" s="18"/>
      <c r="C2327" s="18"/>
      <c r="D2327" s="18"/>
      <c r="E2327" s="44"/>
      <c r="F2327" s="18"/>
      <c r="G2327" s="33"/>
      <c r="H2327" s="45"/>
      <c r="I2327" s="33"/>
      <c r="J2327" s="33"/>
      <c r="K2327" s="33"/>
      <c r="L2327" s="33"/>
      <c r="M2327" s="33"/>
      <c r="N2327" s="33"/>
      <c r="O2327" s="18"/>
      <c r="P2327" s="33"/>
      <c r="Q2327" s="33"/>
      <c r="R2327" s="33"/>
      <c r="S2327" s="33"/>
      <c r="T2327" s="33"/>
      <c r="U2327" s="33"/>
      <c r="V2327" s="33"/>
      <c r="W2327" s="33"/>
    </row>
    <row r="2328">
      <c r="A2328" s="17"/>
      <c r="B2328" s="18"/>
      <c r="C2328" s="18"/>
      <c r="D2328" s="18"/>
      <c r="E2328" s="44"/>
      <c r="F2328" s="18"/>
      <c r="G2328" s="33"/>
      <c r="H2328" s="45"/>
      <c r="I2328" s="33"/>
      <c r="J2328" s="33"/>
      <c r="K2328" s="33"/>
      <c r="L2328" s="33"/>
      <c r="M2328" s="33"/>
      <c r="N2328" s="33"/>
      <c r="O2328" s="18"/>
      <c r="P2328" s="33"/>
      <c r="Q2328" s="33"/>
      <c r="R2328" s="33"/>
      <c r="S2328" s="33"/>
      <c r="T2328" s="33"/>
      <c r="U2328" s="33"/>
      <c r="V2328" s="33"/>
      <c r="W2328" s="33"/>
    </row>
    <row r="2329">
      <c r="A2329" s="17"/>
      <c r="B2329" s="18"/>
      <c r="C2329" s="18"/>
      <c r="D2329" s="18"/>
      <c r="E2329" s="44"/>
      <c r="F2329" s="18"/>
      <c r="G2329" s="33"/>
      <c r="H2329" s="45"/>
      <c r="I2329" s="33"/>
      <c r="J2329" s="33"/>
      <c r="K2329" s="33"/>
      <c r="L2329" s="33"/>
      <c r="M2329" s="33"/>
      <c r="N2329" s="33"/>
      <c r="O2329" s="18"/>
      <c r="P2329" s="33"/>
      <c r="Q2329" s="33"/>
      <c r="R2329" s="33"/>
      <c r="S2329" s="33"/>
      <c r="T2329" s="33"/>
      <c r="U2329" s="33"/>
      <c r="V2329" s="33"/>
      <c r="W2329" s="33"/>
    </row>
    <row r="2330">
      <c r="A2330" s="17"/>
      <c r="B2330" s="18"/>
      <c r="C2330" s="18"/>
      <c r="D2330" s="18"/>
      <c r="E2330" s="44"/>
      <c r="F2330" s="18"/>
      <c r="G2330" s="33"/>
      <c r="H2330" s="45"/>
      <c r="I2330" s="33"/>
      <c r="J2330" s="33"/>
      <c r="K2330" s="33"/>
      <c r="L2330" s="33"/>
      <c r="M2330" s="33"/>
      <c r="N2330" s="33"/>
      <c r="O2330" s="18"/>
      <c r="P2330" s="33"/>
      <c r="Q2330" s="33"/>
      <c r="R2330" s="33"/>
      <c r="S2330" s="33"/>
      <c r="T2330" s="33"/>
      <c r="U2330" s="33"/>
      <c r="V2330" s="33"/>
      <c r="W2330" s="33"/>
    </row>
    <row r="2331">
      <c r="A2331" s="17"/>
      <c r="B2331" s="18"/>
      <c r="C2331" s="18"/>
      <c r="D2331" s="18"/>
      <c r="E2331" s="44"/>
      <c r="F2331" s="18"/>
      <c r="G2331" s="33"/>
      <c r="H2331" s="45"/>
      <c r="I2331" s="33"/>
      <c r="J2331" s="33"/>
      <c r="K2331" s="33"/>
      <c r="L2331" s="33"/>
      <c r="M2331" s="33"/>
      <c r="N2331" s="33"/>
      <c r="O2331" s="18"/>
      <c r="P2331" s="33"/>
      <c r="Q2331" s="33"/>
      <c r="R2331" s="33"/>
      <c r="S2331" s="33"/>
      <c r="T2331" s="33"/>
      <c r="U2331" s="33"/>
      <c r="V2331" s="33"/>
      <c r="W2331" s="33"/>
    </row>
    <row r="2332">
      <c r="A2332" s="17"/>
      <c r="B2332" s="18"/>
      <c r="C2332" s="18"/>
      <c r="D2332" s="18"/>
      <c r="E2332" s="44"/>
      <c r="F2332" s="18"/>
      <c r="G2332" s="33"/>
      <c r="H2332" s="45"/>
      <c r="I2332" s="33"/>
      <c r="J2332" s="33"/>
      <c r="K2332" s="33"/>
      <c r="L2332" s="33"/>
      <c r="M2332" s="33"/>
      <c r="N2332" s="33"/>
      <c r="O2332" s="18"/>
      <c r="P2332" s="33"/>
      <c r="Q2332" s="33"/>
      <c r="R2332" s="33"/>
      <c r="S2332" s="33"/>
      <c r="T2332" s="33"/>
      <c r="U2332" s="33"/>
      <c r="V2332" s="33"/>
      <c r="W2332" s="33"/>
    </row>
    <row r="2333">
      <c r="A2333" s="17"/>
      <c r="B2333" s="18"/>
      <c r="C2333" s="18"/>
      <c r="D2333" s="18"/>
      <c r="E2333" s="44"/>
      <c r="F2333" s="18"/>
      <c r="G2333" s="33"/>
      <c r="H2333" s="45"/>
      <c r="I2333" s="33"/>
      <c r="J2333" s="33"/>
      <c r="K2333" s="33"/>
      <c r="L2333" s="33"/>
      <c r="M2333" s="33"/>
      <c r="N2333" s="33"/>
      <c r="O2333" s="18"/>
      <c r="P2333" s="33"/>
      <c r="Q2333" s="33"/>
      <c r="R2333" s="33"/>
      <c r="S2333" s="33"/>
      <c r="T2333" s="33"/>
      <c r="U2333" s="33"/>
      <c r="V2333" s="33"/>
      <c r="W2333" s="33"/>
    </row>
    <row r="2334">
      <c r="A2334" s="17"/>
      <c r="B2334" s="18"/>
      <c r="C2334" s="18"/>
      <c r="D2334" s="18"/>
      <c r="E2334" s="44"/>
      <c r="F2334" s="18"/>
      <c r="G2334" s="33"/>
      <c r="H2334" s="45"/>
      <c r="I2334" s="33"/>
      <c r="J2334" s="33"/>
      <c r="K2334" s="33"/>
      <c r="L2334" s="33"/>
      <c r="M2334" s="33"/>
      <c r="N2334" s="33"/>
      <c r="O2334" s="18"/>
      <c r="P2334" s="33"/>
      <c r="Q2334" s="33"/>
      <c r="R2334" s="33"/>
      <c r="S2334" s="33"/>
      <c r="T2334" s="33"/>
      <c r="U2334" s="33"/>
      <c r="V2334" s="33"/>
      <c r="W2334" s="33"/>
    </row>
    <row r="2335">
      <c r="A2335" s="17"/>
      <c r="B2335" s="18"/>
      <c r="C2335" s="18"/>
      <c r="D2335" s="18"/>
      <c r="E2335" s="44"/>
      <c r="F2335" s="18"/>
      <c r="G2335" s="33"/>
      <c r="H2335" s="45"/>
      <c r="I2335" s="33"/>
      <c r="J2335" s="33"/>
      <c r="K2335" s="33"/>
      <c r="L2335" s="33"/>
      <c r="M2335" s="33"/>
      <c r="N2335" s="33"/>
      <c r="O2335" s="18"/>
      <c r="P2335" s="33"/>
      <c r="Q2335" s="33"/>
      <c r="R2335" s="33"/>
      <c r="S2335" s="33"/>
      <c r="T2335" s="33"/>
      <c r="U2335" s="33"/>
      <c r="V2335" s="33"/>
      <c r="W2335" s="33"/>
    </row>
    <row r="2336">
      <c r="A2336" s="17"/>
      <c r="B2336" s="18"/>
      <c r="C2336" s="18"/>
      <c r="D2336" s="18"/>
      <c r="E2336" s="44"/>
      <c r="F2336" s="18"/>
      <c r="G2336" s="33"/>
      <c r="H2336" s="45"/>
      <c r="I2336" s="33"/>
      <c r="J2336" s="33"/>
      <c r="K2336" s="33"/>
      <c r="L2336" s="33"/>
      <c r="M2336" s="33"/>
      <c r="N2336" s="33"/>
      <c r="O2336" s="18"/>
      <c r="P2336" s="33"/>
      <c r="Q2336" s="33"/>
      <c r="R2336" s="33"/>
      <c r="S2336" s="33"/>
      <c r="T2336" s="33"/>
      <c r="U2336" s="33"/>
      <c r="V2336" s="33"/>
      <c r="W2336" s="33"/>
    </row>
    <row r="2337">
      <c r="A2337" s="17"/>
      <c r="B2337" s="18"/>
      <c r="C2337" s="18"/>
      <c r="D2337" s="18"/>
      <c r="E2337" s="44"/>
      <c r="F2337" s="18"/>
      <c r="G2337" s="33"/>
      <c r="H2337" s="45"/>
      <c r="I2337" s="33"/>
      <c r="J2337" s="33"/>
      <c r="K2337" s="33"/>
      <c r="L2337" s="33"/>
      <c r="M2337" s="33"/>
      <c r="N2337" s="33"/>
      <c r="O2337" s="18"/>
      <c r="P2337" s="33"/>
      <c r="Q2337" s="33"/>
      <c r="R2337" s="33"/>
      <c r="S2337" s="33"/>
      <c r="T2337" s="33"/>
      <c r="U2337" s="33"/>
      <c r="V2337" s="33"/>
      <c r="W2337" s="33"/>
    </row>
    <row r="2338">
      <c r="A2338" s="17"/>
      <c r="B2338" s="18"/>
      <c r="C2338" s="18"/>
      <c r="D2338" s="18"/>
      <c r="E2338" s="44"/>
      <c r="F2338" s="18"/>
      <c r="G2338" s="33"/>
      <c r="H2338" s="45"/>
      <c r="I2338" s="33"/>
      <c r="J2338" s="33"/>
      <c r="K2338" s="33"/>
      <c r="L2338" s="33"/>
      <c r="M2338" s="33"/>
      <c r="N2338" s="33"/>
      <c r="O2338" s="18"/>
      <c r="P2338" s="33"/>
      <c r="Q2338" s="33"/>
      <c r="R2338" s="33"/>
      <c r="S2338" s="33"/>
      <c r="T2338" s="33"/>
      <c r="U2338" s="33"/>
      <c r="V2338" s="33"/>
      <c r="W2338" s="33"/>
    </row>
    <row r="2339">
      <c r="A2339" s="17"/>
      <c r="B2339" s="18"/>
      <c r="C2339" s="18"/>
      <c r="D2339" s="18"/>
      <c r="E2339" s="44"/>
      <c r="F2339" s="18"/>
      <c r="G2339" s="33"/>
      <c r="H2339" s="45"/>
      <c r="I2339" s="33"/>
      <c r="J2339" s="33"/>
      <c r="K2339" s="33"/>
      <c r="L2339" s="33"/>
      <c r="M2339" s="33"/>
      <c r="N2339" s="33"/>
      <c r="O2339" s="18"/>
      <c r="P2339" s="33"/>
      <c r="Q2339" s="33"/>
      <c r="R2339" s="33"/>
      <c r="S2339" s="33"/>
      <c r="T2339" s="33"/>
      <c r="U2339" s="33"/>
      <c r="V2339" s="33"/>
      <c r="W2339" s="33"/>
    </row>
    <row r="2340">
      <c r="A2340" s="17"/>
      <c r="B2340" s="18"/>
      <c r="C2340" s="18"/>
      <c r="D2340" s="18"/>
      <c r="E2340" s="44"/>
      <c r="F2340" s="18"/>
      <c r="G2340" s="33"/>
      <c r="H2340" s="45"/>
      <c r="I2340" s="33"/>
      <c r="J2340" s="33"/>
      <c r="K2340" s="33"/>
      <c r="L2340" s="33"/>
      <c r="M2340" s="33"/>
      <c r="N2340" s="33"/>
      <c r="O2340" s="18"/>
      <c r="P2340" s="33"/>
      <c r="Q2340" s="33"/>
      <c r="R2340" s="33"/>
      <c r="S2340" s="33"/>
      <c r="T2340" s="33"/>
      <c r="U2340" s="33"/>
      <c r="V2340" s="33"/>
      <c r="W2340" s="33"/>
    </row>
    <row r="2341">
      <c r="A2341" s="17"/>
      <c r="B2341" s="18"/>
      <c r="C2341" s="18"/>
      <c r="D2341" s="18"/>
      <c r="E2341" s="44"/>
      <c r="F2341" s="18"/>
      <c r="G2341" s="33"/>
      <c r="H2341" s="45"/>
      <c r="I2341" s="33"/>
      <c r="J2341" s="33"/>
      <c r="K2341" s="33"/>
      <c r="L2341" s="33"/>
      <c r="M2341" s="33"/>
      <c r="N2341" s="33"/>
      <c r="O2341" s="18"/>
      <c r="P2341" s="33"/>
      <c r="Q2341" s="33"/>
      <c r="R2341" s="33"/>
      <c r="S2341" s="33"/>
      <c r="T2341" s="33"/>
      <c r="U2341" s="33"/>
      <c r="V2341" s="33"/>
      <c r="W2341" s="33"/>
    </row>
    <row r="2342">
      <c r="A2342" s="17"/>
      <c r="B2342" s="18"/>
      <c r="C2342" s="18"/>
      <c r="D2342" s="18"/>
      <c r="E2342" s="44"/>
      <c r="F2342" s="18"/>
      <c r="G2342" s="33"/>
      <c r="H2342" s="45"/>
      <c r="I2342" s="33"/>
      <c r="J2342" s="33"/>
      <c r="K2342" s="33"/>
      <c r="L2342" s="33"/>
      <c r="M2342" s="33"/>
      <c r="N2342" s="33"/>
      <c r="O2342" s="18"/>
      <c r="P2342" s="33"/>
      <c r="Q2342" s="33"/>
      <c r="R2342" s="33"/>
      <c r="S2342" s="33"/>
      <c r="T2342" s="33"/>
      <c r="U2342" s="33"/>
      <c r="V2342" s="33"/>
      <c r="W2342" s="33"/>
    </row>
    <row r="2343">
      <c r="A2343" s="17"/>
      <c r="B2343" s="18"/>
      <c r="C2343" s="18"/>
      <c r="D2343" s="18"/>
      <c r="E2343" s="44"/>
      <c r="F2343" s="18"/>
      <c r="G2343" s="33"/>
      <c r="H2343" s="45"/>
      <c r="I2343" s="33"/>
      <c r="J2343" s="33"/>
      <c r="K2343" s="33"/>
      <c r="L2343" s="33"/>
      <c r="M2343" s="33"/>
      <c r="N2343" s="33"/>
      <c r="O2343" s="18"/>
      <c r="P2343" s="33"/>
      <c r="Q2343" s="33"/>
      <c r="R2343" s="33"/>
      <c r="S2343" s="33"/>
      <c r="T2343" s="33"/>
      <c r="U2343" s="33"/>
      <c r="V2343" s="33"/>
      <c r="W2343" s="33"/>
    </row>
    <row r="2344">
      <c r="A2344" s="17"/>
      <c r="B2344" s="18"/>
      <c r="C2344" s="18"/>
      <c r="D2344" s="18"/>
      <c r="E2344" s="44"/>
      <c r="F2344" s="18"/>
      <c r="G2344" s="33"/>
      <c r="H2344" s="45"/>
      <c r="I2344" s="33"/>
      <c r="J2344" s="33"/>
      <c r="K2344" s="33"/>
      <c r="L2344" s="33"/>
      <c r="M2344" s="33"/>
      <c r="N2344" s="33"/>
      <c r="O2344" s="18"/>
      <c r="P2344" s="33"/>
      <c r="Q2344" s="33"/>
      <c r="R2344" s="33"/>
      <c r="S2344" s="33"/>
      <c r="T2344" s="33"/>
      <c r="U2344" s="33"/>
      <c r="V2344" s="33"/>
      <c r="W2344" s="33"/>
    </row>
    <row r="2345">
      <c r="A2345" s="17"/>
      <c r="B2345" s="18"/>
      <c r="C2345" s="18"/>
      <c r="D2345" s="18"/>
      <c r="E2345" s="44"/>
      <c r="F2345" s="18"/>
      <c r="G2345" s="33"/>
      <c r="H2345" s="45"/>
      <c r="I2345" s="33"/>
      <c r="J2345" s="33"/>
      <c r="K2345" s="33"/>
      <c r="L2345" s="33"/>
      <c r="M2345" s="33"/>
      <c r="N2345" s="33"/>
      <c r="O2345" s="18"/>
      <c r="P2345" s="33"/>
      <c r="Q2345" s="33"/>
      <c r="R2345" s="33"/>
      <c r="S2345" s="33"/>
      <c r="T2345" s="33"/>
      <c r="U2345" s="33"/>
      <c r="V2345" s="33"/>
      <c r="W2345" s="33"/>
    </row>
    <row r="2346">
      <c r="A2346" s="17"/>
      <c r="B2346" s="18"/>
      <c r="C2346" s="18"/>
      <c r="D2346" s="18"/>
      <c r="E2346" s="44"/>
      <c r="F2346" s="18"/>
      <c r="G2346" s="33"/>
      <c r="H2346" s="45"/>
      <c r="I2346" s="33"/>
      <c r="J2346" s="33"/>
      <c r="K2346" s="33"/>
      <c r="L2346" s="33"/>
      <c r="M2346" s="33"/>
      <c r="N2346" s="33"/>
      <c r="O2346" s="18"/>
      <c r="P2346" s="33"/>
      <c r="Q2346" s="33"/>
      <c r="R2346" s="33"/>
      <c r="S2346" s="33"/>
      <c r="T2346" s="33"/>
      <c r="U2346" s="33"/>
      <c r="V2346" s="33"/>
      <c r="W2346" s="33"/>
    </row>
    <row r="2347">
      <c r="A2347" s="17"/>
      <c r="B2347" s="18"/>
      <c r="C2347" s="18"/>
      <c r="D2347" s="18"/>
      <c r="E2347" s="44"/>
      <c r="F2347" s="18"/>
      <c r="G2347" s="33"/>
      <c r="H2347" s="45"/>
      <c r="I2347" s="33"/>
      <c r="J2347" s="33"/>
      <c r="K2347" s="33"/>
      <c r="L2347" s="33"/>
      <c r="M2347" s="33"/>
      <c r="N2347" s="33"/>
      <c r="O2347" s="18"/>
      <c r="P2347" s="33"/>
      <c r="Q2347" s="33"/>
      <c r="R2347" s="33"/>
      <c r="S2347" s="33"/>
      <c r="T2347" s="33"/>
      <c r="U2347" s="33"/>
      <c r="V2347" s="33"/>
      <c r="W2347" s="33"/>
    </row>
    <row r="2348">
      <c r="A2348" s="17"/>
      <c r="B2348" s="18"/>
      <c r="C2348" s="18"/>
      <c r="D2348" s="18"/>
      <c r="E2348" s="44"/>
      <c r="F2348" s="18"/>
      <c r="G2348" s="33"/>
      <c r="H2348" s="45"/>
      <c r="I2348" s="33"/>
      <c r="J2348" s="33"/>
      <c r="K2348" s="33"/>
      <c r="L2348" s="33"/>
      <c r="M2348" s="33"/>
      <c r="N2348" s="33"/>
      <c r="O2348" s="18"/>
      <c r="P2348" s="33"/>
      <c r="Q2348" s="33"/>
      <c r="R2348" s="33"/>
      <c r="S2348" s="33"/>
      <c r="T2348" s="33"/>
      <c r="U2348" s="33"/>
      <c r="V2348" s="33"/>
      <c r="W2348" s="33"/>
    </row>
    <row r="2349">
      <c r="A2349" s="17"/>
      <c r="B2349" s="18"/>
      <c r="C2349" s="18"/>
      <c r="D2349" s="18"/>
      <c r="E2349" s="44"/>
      <c r="F2349" s="18"/>
      <c r="G2349" s="33"/>
      <c r="H2349" s="45"/>
      <c r="I2349" s="33"/>
      <c r="J2349" s="33"/>
      <c r="K2349" s="33"/>
      <c r="L2349" s="33"/>
      <c r="M2349" s="33"/>
      <c r="N2349" s="33"/>
      <c r="O2349" s="18"/>
      <c r="P2349" s="33"/>
      <c r="Q2349" s="33"/>
      <c r="R2349" s="33"/>
      <c r="S2349" s="33"/>
      <c r="T2349" s="33"/>
      <c r="U2349" s="33"/>
      <c r="V2349" s="33"/>
      <c r="W2349" s="33"/>
    </row>
    <row r="2350">
      <c r="A2350" s="17"/>
      <c r="B2350" s="18"/>
      <c r="C2350" s="18"/>
      <c r="D2350" s="18"/>
      <c r="E2350" s="44"/>
      <c r="F2350" s="18"/>
      <c r="G2350" s="33"/>
      <c r="H2350" s="45"/>
      <c r="I2350" s="33"/>
      <c r="J2350" s="33"/>
      <c r="K2350" s="33"/>
      <c r="L2350" s="33"/>
      <c r="M2350" s="33"/>
      <c r="N2350" s="33"/>
      <c r="O2350" s="18"/>
      <c r="P2350" s="33"/>
      <c r="Q2350" s="33"/>
      <c r="R2350" s="33"/>
      <c r="S2350" s="33"/>
      <c r="T2350" s="33"/>
      <c r="U2350" s="33"/>
      <c r="V2350" s="33"/>
      <c r="W2350" s="33"/>
    </row>
    <row r="2351">
      <c r="A2351" s="17"/>
      <c r="B2351" s="18"/>
      <c r="C2351" s="18"/>
      <c r="D2351" s="18"/>
      <c r="E2351" s="44"/>
      <c r="F2351" s="18"/>
      <c r="G2351" s="33"/>
      <c r="H2351" s="45"/>
      <c r="I2351" s="33"/>
      <c r="J2351" s="33"/>
      <c r="K2351" s="33"/>
      <c r="L2351" s="33"/>
      <c r="M2351" s="33"/>
      <c r="N2351" s="33"/>
      <c r="O2351" s="18"/>
      <c r="P2351" s="33"/>
      <c r="Q2351" s="33"/>
      <c r="R2351" s="33"/>
      <c r="S2351" s="33"/>
      <c r="T2351" s="33"/>
      <c r="U2351" s="33"/>
      <c r="V2351" s="33"/>
      <c r="W2351" s="33"/>
    </row>
    <row r="2352">
      <c r="A2352" s="17"/>
      <c r="B2352" s="18"/>
      <c r="C2352" s="18"/>
      <c r="D2352" s="18"/>
      <c r="E2352" s="44"/>
      <c r="F2352" s="18"/>
      <c r="G2352" s="33"/>
      <c r="H2352" s="45"/>
      <c r="I2352" s="33"/>
      <c r="J2352" s="33"/>
      <c r="K2352" s="33"/>
      <c r="L2352" s="33"/>
      <c r="M2352" s="33"/>
      <c r="N2352" s="33"/>
      <c r="O2352" s="18"/>
      <c r="P2352" s="33"/>
      <c r="Q2352" s="33"/>
      <c r="R2352" s="33"/>
      <c r="S2352" s="33"/>
      <c r="T2352" s="33"/>
      <c r="U2352" s="33"/>
      <c r="V2352" s="33"/>
      <c r="W2352" s="33"/>
    </row>
    <row r="2353">
      <c r="A2353" s="17"/>
      <c r="B2353" s="18"/>
      <c r="C2353" s="18"/>
      <c r="D2353" s="18"/>
      <c r="E2353" s="44"/>
      <c r="F2353" s="18"/>
      <c r="G2353" s="33"/>
      <c r="H2353" s="45"/>
      <c r="I2353" s="33"/>
      <c r="J2353" s="33"/>
      <c r="K2353" s="33"/>
      <c r="L2353" s="33"/>
      <c r="M2353" s="33"/>
      <c r="N2353" s="33"/>
      <c r="O2353" s="18"/>
      <c r="P2353" s="33"/>
      <c r="Q2353" s="33"/>
      <c r="R2353" s="33"/>
      <c r="S2353" s="33"/>
      <c r="T2353" s="33"/>
      <c r="U2353" s="33"/>
      <c r="V2353" s="33"/>
      <c r="W2353" s="33"/>
    </row>
    <row r="2354">
      <c r="A2354" s="17"/>
      <c r="B2354" s="18"/>
      <c r="C2354" s="18"/>
      <c r="D2354" s="18"/>
      <c r="E2354" s="44"/>
      <c r="F2354" s="18"/>
      <c r="G2354" s="33"/>
      <c r="H2354" s="45"/>
      <c r="I2354" s="33"/>
      <c r="J2354" s="33"/>
      <c r="K2354" s="33"/>
      <c r="L2354" s="33"/>
      <c r="M2354" s="33"/>
      <c r="N2354" s="33"/>
      <c r="O2354" s="18"/>
      <c r="P2354" s="33"/>
      <c r="Q2354" s="33"/>
      <c r="R2354" s="33"/>
      <c r="S2354" s="33"/>
      <c r="T2354" s="33"/>
      <c r="U2354" s="33"/>
      <c r="V2354" s="33"/>
      <c r="W2354" s="33"/>
    </row>
    <row r="2355">
      <c r="A2355" s="17"/>
      <c r="B2355" s="18"/>
      <c r="C2355" s="18"/>
      <c r="D2355" s="18"/>
      <c r="E2355" s="44"/>
      <c r="F2355" s="18"/>
      <c r="G2355" s="33"/>
      <c r="H2355" s="45"/>
      <c r="I2355" s="33"/>
      <c r="J2355" s="33"/>
      <c r="K2355" s="33"/>
      <c r="L2355" s="33"/>
      <c r="M2355" s="33"/>
      <c r="N2355" s="33"/>
      <c r="O2355" s="18"/>
      <c r="P2355" s="33"/>
      <c r="Q2355" s="33"/>
      <c r="R2355" s="33"/>
      <c r="S2355" s="33"/>
      <c r="T2355" s="33"/>
      <c r="U2355" s="33"/>
      <c r="V2355" s="33"/>
      <c r="W2355" s="33"/>
    </row>
    <row r="2356">
      <c r="A2356" s="17"/>
      <c r="B2356" s="18"/>
      <c r="C2356" s="18"/>
      <c r="D2356" s="18"/>
      <c r="E2356" s="44"/>
      <c r="F2356" s="18"/>
      <c r="G2356" s="33"/>
      <c r="H2356" s="45"/>
      <c r="I2356" s="33"/>
      <c r="J2356" s="33"/>
      <c r="K2356" s="33"/>
      <c r="L2356" s="33"/>
      <c r="M2356" s="33"/>
      <c r="N2356" s="33"/>
      <c r="O2356" s="18"/>
      <c r="P2356" s="33"/>
      <c r="Q2356" s="33"/>
      <c r="R2356" s="33"/>
      <c r="S2356" s="33"/>
      <c r="T2356" s="33"/>
      <c r="U2356" s="33"/>
      <c r="V2356" s="33"/>
      <c r="W2356" s="33"/>
    </row>
    <row r="2357">
      <c r="A2357" s="17"/>
      <c r="B2357" s="18"/>
      <c r="C2357" s="18"/>
      <c r="D2357" s="18"/>
      <c r="E2357" s="44"/>
      <c r="F2357" s="18"/>
      <c r="G2357" s="33"/>
      <c r="H2357" s="45"/>
      <c r="I2357" s="33"/>
      <c r="J2357" s="33"/>
      <c r="K2357" s="33"/>
      <c r="L2357" s="33"/>
      <c r="M2357" s="33"/>
      <c r="N2357" s="33"/>
      <c r="O2357" s="18"/>
      <c r="P2357" s="33"/>
      <c r="Q2357" s="33"/>
      <c r="R2357" s="33"/>
      <c r="S2357" s="33"/>
      <c r="T2357" s="33"/>
      <c r="U2357" s="33"/>
      <c r="V2357" s="33"/>
      <c r="W2357" s="33"/>
    </row>
    <row r="2358">
      <c r="A2358" s="17"/>
      <c r="B2358" s="18"/>
      <c r="C2358" s="18"/>
      <c r="D2358" s="18"/>
      <c r="E2358" s="44"/>
      <c r="F2358" s="18"/>
      <c r="G2358" s="33"/>
      <c r="H2358" s="45"/>
      <c r="I2358" s="33"/>
      <c r="J2358" s="33"/>
      <c r="K2358" s="33"/>
      <c r="L2358" s="33"/>
      <c r="M2358" s="33"/>
      <c r="N2358" s="33"/>
      <c r="O2358" s="18"/>
      <c r="P2358" s="33"/>
      <c r="Q2358" s="33"/>
      <c r="R2358" s="33"/>
      <c r="S2358" s="33"/>
      <c r="T2358" s="33"/>
      <c r="U2358" s="33"/>
      <c r="V2358" s="33"/>
      <c r="W2358" s="33"/>
    </row>
    <row r="2359">
      <c r="A2359" s="17"/>
      <c r="B2359" s="18"/>
      <c r="C2359" s="18"/>
      <c r="D2359" s="18"/>
      <c r="E2359" s="44"/>
      <c r="F2359" s="18"/>
      <c r="G2359" s="33"/>
      <c r="H2359" s="45"/>
      <c r="I2359" s="33"/>
      <c r="J2359" s="33"/>
      <c r="K2359" s="33"/>
      <c r="L2359" s="33"/>
      <c r="M2359" s="33"/>
      <c r="N2359" s="33"/>
      <c r="O2359" s="18"/>
      <c r="P2359" s="33"/>
      <c r="Q2359" s="33"/>
      <c r="R2359" s="33"/>
      <c r="S2359" s="33"/>
      <c r="T2359" s="33"/>
      <c r="U2359" s="33"/>
      <c r="V2359" s="33"/>
      <c r="W2359" s="33"/>
    </row>
    <row r="2360">
      <c r="A2360" s="17"/>
      <c r="B2360" s="18"/>
      <c r="C2360" s="18"/>
      <c r="D2360" s="18"/>
      <c r="E2360" s="44"/>
      <c r="F2360" s="18"/>
      <c r="G2360" s="33"/>
      <c r="H2360" s="45"/>
      <c r="I2360" s="33"/>
      <c r="J2360" s="33"/>
      <c r="K2360" s="33"/>
      <c r="L2360" s="33"/>
      <c r="M2360" s="33"/>
      <c r="N2360" s="33"/>
      <c r="O2360" s="18"/>
      <c r="P2360" s="33"/>
      <c r="Q2360" s="33"/>
      <c r="R2360" s="33"/>
      <c r="S2360" s="33"/>
      <c r="T2360" s="33"/>
      <c r="U2360" s="33"/>
      <c r="V2360" s="33"/>
      <c r="W2360" s="33"/>
    </row>
    <row r="2361">
      <c r="A2361" s="17"/>
      <c r="B2361" s="18"/>
      <c r="C2361" s="18"/>
      <c r="D2361" s="18"/>
      <c r="E2361" s="44"/>
      <c r="F2361" s="18"/>
      <c r="G2361" s="33"/>
      <c r="H2361" s="45"/>
      <c r="I2361" s="33"/>
      <c r="J2361" s="33"/>
      <c r="K2361" s="33"/>
      <c r="L2361" s="33"/>
      <c r="M2361" s="33"/>
      <c r="N2361" s="33"/>
      <c r="O2361" s="18"/>
      <c r="P2361" s="33"/>
      <c r="Q2361" s="33"/>
      <c r="R2361" s="33"/>
      <c r="S2361" s="33"/>
      <c r="T2361" s="33"/>
      <c r="U2361" s="33"/>
      <c r="V2361" s="33"/>
      <c r="W2361" s="33"/>
    </row>
    <row r="2362">
      <c r="A2362" s="17"/>
      <c r="B2362" s="18"/>
      <c r="C2362" s="18"/>
      <c r="D2362" s="18"/>
      <c r="E2362" s="44"/>
      <c r="F2362" s="18"/>
      <c r="G2362" s="33"/>
      <c r="H2362" s="45"/>
      <c r="I2362" s="33"/>
      <c r="J2362" s="33"/>
      <c r="K2362" s="33"/>
      <c r="L2362" s="33"/>
      <c r="M2362" s="33"/>
      <c r="N2362" s="33"/>
      <c r="O2362" s="18"/>
      <c r="P2362" s="33"/>
      <c r="Q2362" s="33"/>
      <c r="R2362" s="33"/>
      <c r="S2362" s="33"/>
      <c r="T2362" s="33"/>
      <c r="U2362" s="33"/>
      <c r="V2362" s="33"/>
      <c r="W2362" s="33"/>
    </row>
    <row r="2363">
      <c r="A2363" s="17"/>
      <c r="B2363" s="18"/>
      <c r="C2363" s="18"/>
      <c r="D2363" s="18"/>
      <c r="E2363" s="44"/>
      <c r="F2363" s="18"/>
      <c r="G2363" s="33"/>
      <c r="H2363" s="45"/>
      <c r="I2363" s="33"/>
      <c r="J2363" s="33"/>
      <c r="K2363" s="33"/>
      <c r="L2363" s="33"/>
      <c r="M2363" s="33"/>
      <c r="N2363" s="33"/>
      <c r="O2363" s="18"/>
      <c r="P2363" s="33"/>
      <c r="Q2363" s="33"/>
      <c r="R2363" s="33"/>
      <c r="S2363" s="33"/>
      <c r="T2363" s="33"/>
      <c r="U2363" s="33"/>
      <c r="V2363" s="33"/>
      <c r="W2363" s="33"/>
    </row>
    <row r="2364">
      <c r="A2364" s="17"/>
      <c r="B2364" s="18"/>
      <c r="C2364" s="18"/>
      <c r="D2364" s="18"/>
      <c r="E2364" s="44"/>
      <c r="F2364" s="18"/>
      <c r="G2364" s="33"/>
      <c r="H2364" s="45"/>
      <c r="I2364" s="33"/>
      <c r="J2364" s="33"/>
      <c r="K2364" s="33"/>
      <c r="L2364" s="33"/>
      <c r="M2364" s="33"/>
      <c r="N2364" s="33"/>
      <c r="O2364" s="18"/>
      <c r="P2364" s="33"/>
      <c r="Q2364" s="33"/>
      <c r="R2364" s="33"/>
      <c r="S2364" s="33"/>
      <c r="T2364" s="33"/>
      <c r="U2364" s="33"/>
      <c r="V2364" s="33"/>
      <c r="W2364" s="33"/>
    </row>
    <row r="2365">
      <c r="A2365" s="17"/>
      <c r="B2365" s="18"/>
      <c r="C2365" s="18"/>
      <c r="D2365" s="18"/>
      <c r="E2365" s="44"/>
      <c r="F2365" s="18"/>
      <c r="G2365" s="33"/>
      <c r="H2365" s="45"/>
      <c r="I2365" s="33"/>
      <c r="J2365" s="33"/>
      <c r="K2365" s="33"/>
      <c r="L2365" s="33"/>
      <c r="M2365" s="33"/>
      <c r="N2365" s="33"/>
      <c r="O2365" s="18"/>
      <c r="P2365" s="33"/>
      <c r="Q2365" s="33"/>
      <c r="R2365" s="33"/>
      <c r="S2365" s="33"/>
      <c r="T2365" s="33"/>
      <c r="U2365" s="33"/>
      <c r="V2365" s="33"/>
      <c r="W2365" s="33"/>
    </row>
    <row r="2366">
      <c r="A2366" s="17"/>
      <c r="B2366" s="18"/>
      <c r="C2366" s="18"/>
      <c r="D2366" s="18"/>
      <c r="E2366" s="44"/>
      <c r="F2366" s="18"/>
      <c r="G2366" s="33"/>
      <c r="H2366" s="45"/>
      <c r="I2366" s="33"/>
      <c r="J2366" s="33"/>
      <c r="K2366" s="33"/>
      <c r="L2366" s="33"/>
      <c r="M2366" s="33"/>
      <c r="N2366" s="33"/>
      <c r="O2366" s="18"/>
      <c r="P2366" s="33"/>
      <c r="Q2366" s="33"/>
      <c r="R2366" s="33"/>
      <c r="S2366" s="33"/>
      <c r="T2366" s="33"/>
      <c r="U2366" s="33"/>
      <c r="V2366" s="33"/>
      <c r="W2366" s="33"/>
    </row>
    <row r="2367">
      <c r="A2367" s="17"/>
      <c r="B2367" s="18"/>
      <c r="C2367" s="18"/>
      <c r="D2367" s="18"/>
      <c r="E2367" s="44"/>
      <c r="F2367" s="18"/>
      <c r="G2367" s="33"/>
      <c r="H2367" s="45"/>
      <c r="I2367" s="33"/>
      <c r="J2367" s="33"/>
      <c r="K2367" s="33"/>
      <c r="L2367" s="33"/>
      <c r="M2367" s="33"/>
      <c r="N2367" s="33"/>
      <c r="O2367" s="18"/>
      <c r="P2367" s="33"/>
      <c r="Q2367" s="33"/>
      <c r="R2367" s="33"/>
      <c r="S2367" s="33"/>
      <c r="T2367" s="33"/>
      <c r="U2367" s="33"/>
      <c r="V2367" s="33"/>
      <c r="W2367" s="33"/>
    </row>
    <row r="2368">
      <c r="A2368" s="17"/>
      <c r="B2368" s="18"/>
      <c r="C2368" s="18"/>
      <c r="D2368" s="18"/>
      <c r="E2368" s="44"/>
      <c r="F2368" s="18"/>
      <c r="G2368" s="33"/>
      <c r="H2368" s="45"/>
      <c r="I2368" s="33"/>
      <c r="J2368" s="33"/>
      <c r="K2368" s="33"/>
      <c r="L2368" s="33"/>
      <c r="M2368" s="33"/>
      <c r="N2368" s="33"/>
      <c r="O2368" s="18"/>
      <c r="P2368" s="33"/>
      <c r="Q2368" s="33"/>
      <c r="R2368" s="33"/>
      <c r="S2368" s="33"/>
      <c r="T2368" s="33"/>
      <c r="U2368" s="33"/>
      <c r="V2368" s="33"/>
      <c r="W2368" s="33"/>
    </row>
    <row r="2369">
      <c r="A2369" s="17"/>
      <c r="B2369" s="18"/>
      <c r="C2369" s="18"/>
      <c r="D2369" s="18"/>
      <c r="E2369" s="44"/>
      <c r="F2369" s="18"/>
      <c r="G2369" s="33"/>
      <c r="H2369" s="45"/>
      <c r="I2369" s="33"/>
      <c r="J2369" s="33"/>
      <c r="K2369" s="33"/>
      <c r="L2369" s="33"/>
      <c r="M2369" s="33"/>
      <c r="N2369" s="33"/>
      <c r="O2369" s="18"/>
      <c r="P2369" s="33"/>
      <c r="Q2369" s="33"/>
      <c r="R2369" s="33"/>
      <c r="S2369" s="33"/>
      <c r="T2369" s="33"/>
      <c r="U2369" s="33"/>
      <c r="V2369" s="33"/>
      <c r="W2369" s="33"/>
    </row>
    <row r="2370">
      <c r="A2370" s="17"/>
      <c r="B2370" s="18"/>
      <c r="C2370" s="18"/>
      <c r="D2370" s="18"/>
      <c r="E2370" s="44"/>
      <c r="F2370" s="18"/>
      <c r="G2370" s="33"/>
      <c r="H2370" s="45"/>
      <c r="I2370" s="33"/>
      <c r="J2370" s="33"/>
      <c r="K2370" s="33"/>
      <c r="L2370" s="33"/>
      <c r="M2370" s="33"/>
      <c r="N2370" s="33"/>
      <c r="O2370" s="18"/>
      <c r="P2370" s="33"/>
      <c r="Q2370" s="33"/>
      <c r="R2370" s="33"/>
      <c r="S2370" s="33"/>
      <c r="T2370" s="33"/>
      <c r="U2370" s="33"/>
      <c r="V2370" s="33"/>
      <c r="W2370" s="33"/>
    </row>
    <row r="2371">
      <c r="A2371" s="17"/>
      <c r="B2371" s="18"/>
      <c r="C2371" s="18"/>
      <c r="D2371" s="18"/>
      <c r="E2371" s="44"/>
      <c r="F2371" s="18"/>
      <c r="G2371" s="33"/>
      <c r="H2371" s="45"/>
      <c r="I2371" s="33"/>
      <c r="J2371" s="33"/>
      <c r="K2371" s="33"/>
      <c r="L2371" s="33"/>
      <c r="M2371" s="33"/>
      <c r="N2371" s="33"/>
      <c r="O2371" s="18"/>
      <c r="P2371" s="33"/>
      <c r="Q2371" s="33"/>
      <c r="R2371" s="33"/>
      <c r="S2371" s="33"/>
      <c r="T2371" s="33"/>
      <c r="U2371" s="33"/>
      <c r="V2371" s="33"/>
      <c r="W2371" s="33"/>
    </row>
    <row r="2372">
      <c r="A2372" s="17"/>
      <c r="B2372" s="18"/>
      <c r="C2372" s="18"/>
      <c r="D2372" s="18"/>
      <c r="E2372" s="44"/>
      <c r="F2372" s="18"/>
      <c r="G2372" s="33"/>
      <c r="H2372" s="45"/>
      <c r="I2372" s="33"/>
      <c r="J2372" s="33"/>
      <c r="K2372" s="33"/>
      <c r="L2372" s="33"/>
      <c r="M2372" s="33"/>
      <c r="N2372" s="33"/>
      <c r="O2372" s="18"/>
      <c r="P2372" s="33"/>
      <c r="Q2372" s="33"/>
      <c r="R2372" s="33"/>
      <c r="S2372" s="33"/>
      <c r="T2372" s="33"/>
      <c r="U2372" s="33"/>
      <c r="V2372" s="33"/>
      <c r="W2372" s="33"/>
    </row>
    <row r="2373">
      <c r="A2373" s="17"/>
      <c r="B2373" s="18"/>
      <c r="C2373" s="18"/>
      <c r="D2373" s="18"/>
      <c r="E2373" s="44"/>
      <c r="F2373" s="18"/>
      <c r="G2373" s="33"/>
      <c r="H2373" s="45"/>
      <c r="I2373" s="33"/>
      <c r="J2373" s="33"/>
      <c r="K2373" s="33"/>
      <c r="L2373" s="33"/>
      <c r="M2373" s="33"/>
      <c r="N2373" s="33"/>
      <c r="O2373" s="18"/>
      <c r="P2373" s="33"/>
      <c r="Q2373" s="33"/>
      <c r="R2373" s="33"/>
      <c r="S2373" s="33"/>
      <c r="T2373" s="33"/>
      <c r="U2373" s="33"/>
      <c r="V2373" s="33"/>
      <c r="W2373" s="33"/>
    </row>
    <row r="2374">
      <c r="A2374" s="17"/>
      <c r="B2374" s="18"/>
      <c r="C2374" s="18"/>
      <c r="D2374" s="18"/>
      <c r="E2374" s="44"/>
      <c r="F2374" s="18"/>
      <c r="G2374" s="33"/>
      <c r="H2374" s="45"/>
      <c r="I2374" s="33"/>
      <c r="J2374" s="33"/>
      <c r="K2374" s="33"/>
      <c r="L2374" s="33"/>
      <c r="M2374" s="33"/>
      <c r="N2374" s="33"/>
      <c r="O2374" s="18"/>
      <c r="P2374" s="33"/>
      <c r="Q2374" s="33"/>
      <c r="R2374" s="33"/>
      <c r="S2374" s="33"/>
      <c r="T2374" s="33"/>
      <c r="U2374" s="33"/>
      <c r="V2374" s="33"/>
      <c r="W2374" s="33"/>
    </row>
    <row r="2375">
      <c r="A2375" s="17"/>
      <c r="B2375" s="18"/>
      <c r="C2375" s="18"/>
      <c r="D2375" s="18"/>
      <c r="E2375" s="44"/>
      <c r="F2375" s="18"/>
      <c r="G2375" s="33"/>
      <c r="H2375" s="45"/>
      <c r="I2375" s="33"/>
      <c r="J2375" s="33"/>
      <c r="K2375" s="33"/>
      <c r="L2375" s="33"/>
      <c r="M2375" s="33"/>
      <c r="N2375" s="33"/>
      <c r="O2375" s="18"/>
      <c r="P2375" s="33"/>
      <c r="Q2375" s="33"/>
      <c r="R2375" s="33"/>
      <c r="S2375" s="33"/>
      <c r="T2375" s="33"/>
      <c r="U2375" s="33"/>
      <c r="V2375" s="33"/>
      <c r="W2375" s="33"/>
    </row>
    <row r="2376">
      <c r="A2376" s="17"/>
      <c r="B2376" s="18"/>
      <c r="C2376" s="18"/>
      <c r="D2376" s="18"/>
      <c r="E2376" s="44"/>
      <c r="F2376" s="18"/>
      <c r="G2376" s="33"/>
      <c r="H2376" s="45"/>
      <c r="I2376" s="33"/>
      <c r="J2376" s="33"/>
      <c r="K2376" s="33"/>
      <c r="L2376" s="33"/>
      <c r="M2376" s="33"/>
      <c r="N2376" s="33"/>
      <c r="O2376" s="18"/>
      <c r="P2376" s="33"/>
      <c r="Q2376" s="33"/>
      <c r="R2376" s="33"/>
      <c r="S2376" s="33"/>
      <c r="T2376" s="33"/>
      <c r="U2376" s="33"/>
      <c r="V2376" s="33"/>
      <c r="W2376" s="33"/>
    </row>
    <row r="2377">
      <c r="A2377" s="17"/>
      <c r="B2377" s="18"/>
      <c r="C2377" s="18"/>
      <c r="D2377" s="18"/>
      <c r="E2377" s="44"/>
      <c r="F2377" s="18"/>
      <c r="G2377" s="33"/>
      <c r="H2377" s="45"/>
      <c r="I2377" s="33"/>
      <c r="J2377" s="33"/>
      <c r="K2377" s="33"/>
      <c r="L2377" s="33"/>
      <c r="M2377" s="33"/>
      <c r="N2377" s="33"/>
      <c r="O2377" s="18"/>
      <c r="P2377" s="33"/>
      <c r="Q2377" s="33"/>
      <c r="R2377" s="33"/>
      <c r="S2377" s="33"/>
      <c r="T2377" s="33"/>
      <c r="U2377" s="33"/>
      <c r="V2377" s="33"/>
      <c r="W2377" s="33"/>
    </row>
    <row r="2378">
      <c r="A2378" s="17"/>
      <c r="B2378" s="18"/>
      <c r="C2378" s="18"/>
      <c r="D2378" s="18"/>
      <c r="E2378" s="44"/>
      <c r="F2378" s="18"/>
      <c r="G2378" s="33"/>
      <c r="H2378" s="45"/>
      <c r="I2378" s="33"/>
      <c r="J2378" s="33"/>
      <c r="K2378" s="33"/>
      <c r="L2378" s="33"/>
      <c r="M2378" s="33"/>
      <c r="N2378" s="33"/>
      <c r="O2378" s="18"/>
      <c r="P2378" s="33"/>
      <c r="Q2378" s="33"/>
      <c r="R2378" s="33"/>
      <c r="S2378" s="33"/>
      <c r="T2378" s="33"/>
      <c r="U2378" s="33"/>
      <c r="V2378" s="33"/>
      <c r="W2378" s="33"/>
    </row>
    <row r="2379">
      <c r="A2379" s="17"/>
      <c r="B2379" s="18"/>
      <c r="C2379" s="18"/>
      <c r="D2379" s="18"/>
      <c r="E2379" s="44"/>
      <c r="F2379" s="18"/>
      <c r="G2379" s="33"/>
      <c r="H2379" s="45"/>
      <c r="I2379" s="33"/>
      <c r="J2379" s="33"/>
      <c r="K2379" s="33"/>
      <c r="L2379" s="33"/>
      <c r="M2379" s="33"/>
      <c r="N2379" s="33"/>
      <c r="O2379" s="18"/>
      <c r="P2379" s="33"/>
      <c r="Q2379" s="33"/>
      <c r="R2379" s="33"/>
      <c r="S2379" s="33"/>
      <c r="T2379" s="33"/>
      <c r="U2379" s="33"/>
      <c r="V2379" s="33"/>
      <c r="W2379" s="33"/>
    </row>
    <row r="2380">
      <c r="A2380" s="17"/>
      <c r="B2380" s="18"/>
      <c r="C2380" s="18"/>
      <c r="D2380" s="18"/>
      <c r="E2380" s="44"/>
      <c r="F2380" s="18"/>
      <c r="G2380" s="33"/>
      <c r="H2380" s="45"/>
      <c r="I2380" s="33"/>
      <c r="J2380" s="33"/>
      <c r="K2380" s="33"/>
      <c r="L2380" s="33"/>
      <c r="M2380" s="33"/>
      <c r="N2380" s="33"/>
      <c r="O2380" s="18"/>
      <c r="P2380" s="33"/>
      <c r="Q2380" s="33"/>
      <c r="R2380" s="33"/>
      <c r="S2380" s="33"/>
      <c r="T2380" s="33"/>
      <c r="U2380" s="33"/>
      <c r="V2380" s="33"/>
      <c r="W2380" s="33"/>
    </row>
    <row r="2381">
      <c r="A2381" s="17"/>
      <c r="B2381" s="18"/>
      <c r="C2381" s="18"/>
      <c r="D2381" s="18"/>
      <c r="E2381" s="44"/>
      <c r="F2381" s="18"/>
      <c r="G2381" s="33"/>
      <c r="H2381" s="45"/>
      <c r="I2381" s="33"/>
      <c r="J2381" s="33"/>
      <c r="K2381" s="33"/>
      <c r="L2381" s="33"/>
      <c r="M2381" s="33"/>
      <c r="N2381" s="33"/>
      <c r="O2381" s="18"/>
      <c r="P2381" s="33"/>
      <c r="Q2381" s="33"/>
      <c r="R2381" s="33"/>
      <c r="S2381" s="33"/>
      <c r="T2381" s="33"/>
      <c r="U2381" s="33"/>
      <c r="V2381" s="33"/>
      <c r="W2381" s="33"/>
    </row>
    <row r="2382">
      <c r="A2382" s="17"/>
      <c r="B2382" s="18"/>
      <c r="C2382" s="18"/>
      <c r="D2382" s="18"/>
      <c r="E2382" s="44"/>
      <c r="F2382" s="18"/>
      <c r="G2382" s="33"/>
      <c r="H2382" s="45"/>
      <c r="I2382" s="33"/>
      <c r="J2382" s="33"/>
      <c r="K2382" s="33"/>
      <c r="L2382" s="33"/>
      <c r="M2382" s="33"/>
      <c r="N2382" s="33"/>
      <c r="O2382" s="18"/>
      <c r="P2382" s="33"/>
      <c r="Q2382" s="33"/>
      <c r="R2382" s="33"/>
      <c r="S2382" s="33"/>
      <c r="T2382" s="33"/>
      <c r="U2382" s="33"/>
      <c r="V2382" s="33"/>
      <c r="W2382" s="33"/>
    </row>
    <row r="2383">
      <c r="A2383" s="17"/>
      <c r="B2383" s="18"/>
      <c r="C2383" s="18"/>
      <c r="D2383" s="18"/>
      <c r="E2383" s="44"/>
      <c r="F2383" s="18"/>
      <c r="G2383" s="33"/>
      <c r="H2383" s="45"/>
      <c r="I2383" s="33"/>
      <c r="J2383" s="33"/>
      <c r="K2383" s="33"/>
      <c r="L2383" s="33"/>
      <c r="M2383" s="33"/>
      <c r="N2383" s="33"/>
      <c r="O2383" s="18"/>
      <c r="P2383" s="33"/>
      <c r="Q2383" s="33"/>
      <c r="R2383" s="33"/>
      <c r="S2383" s="33"/>
      <c r="T2383" s="33"/>
      <c r="U2383" s="33"/>
      <c r="V2383" s="33"/>
      <c r="W2383" s="33"/>
    </row>
    <row r="2384">
      <c r="A2384" s="17"/>
      <c r="B2384" s="18"/>
      <c r="C2384" s="18"/>
      <c r="D2384" s="18"/>
      <c r="E2384" s="44"/>
      <c r="F2384" s="18"/>
      <c r="G2384" s="33"/>
      <c r="H2384" s="45"/>
      <c r="I2384" s="33"/>
      <c r="J2384" s="33"/>
      <c r="K2384" s="33"/>
      <c r="L2384" s="33"/>
      <c r="M2384" s="33"/>
      <c r="N2384" s="33"/>
      <c r="O2384" s="18"/>
      <c r="P2384" s="33"/>
      <c r="Q2384" s="33"/>
      <c r="R2384" s="33"/>
      <c r="S2384" s="33"/>
      <c r="T2384" s="33"/>
      <c r="U2384" s="33"/>
      <c r="V2384" s="33"/>
      <c r="W2384" s="33"/>
    </row>
    <row r="2385">
      <c r="A2385" s="17"/>
      <c r="B2385" s="18"/>
      <c r="C2385" s="18"/>
      <c r="D2385" s="18"/>
      <c r="E2385" s="44"/>
      <c r="F2385" s="18"/>
      <c r="G2385" s="33"/>
      <c r="H2385" s="45"/>
      <c r="I2385" s="33"/>
      <c r="J2385" s="33"/>
      <c r="K2385" s="33"/>
      <c r="L2385" s="33"/>
      <c r="M2385" s="33"/>
      <c r="N2385" s="33"/>
      <c r="O2385" s="18"/>
      <c r="P2385" s="33"/>
      <c r="Q2385" s="33"/>
      <c r="R2385" s="33"/>
      <c r="S2385" s="33"/>
      <c r="T2385" s="33"/>
      <c r="U2385" s="33"/>
      <c r="V2385" s="33"/>
      <c r="W2385" s="33"/>
    </row>
    <row r="2386">
      <c r="A2386" s="17"/>
      <c r="B2386" s="18"/>
      <c r="C2386" s="18"/>
      <c r="D2386" s="18"/>
      <c r="E2386" s="44"/>
      <c r="F2386" s="18"/>
      <c r="G2386" s="33"/>
      <c r="H2386" s="45"/>
      <c r="I2386" s="33"/>
      <c r="J2386" s="33"/>
      <c r="K2386" s="33"/>
      <c r="L2386" s="33"/>
      <c r="M2386" s="33"/>
      <c r="N2386" s="33"/>
      <c r="O2386" s="18"/>
      <c r="P2386" s="33"/>
      <c r="Q2386" s="33"/>
      <c r="R2386" s="33"/>
      <c r="S2386" s="33"/>
      <c r="T2386" s="33"/>
      <c r="U2386" s="33"/>
      <c r="V2386" s="33"/>
      <c r="W2386" s="33"/>
    </row>
    <row r="2387">
      <c r="A2387" s="17"/>
      <c r="B2387" s="18"/>
      <c r="C2387" s="18"/>
      <c r="D2387" s="18"/>
      <c r="E2387" s="44"/>
      <c r="F2387" s="18"/>
      <c r="G2387" s="33"/>
      <c r="H2387" s="45"/>
      <c r="I2387" s="33"/>
      <c r="J2387" s="33"/>
      <c r="K2387" s="33"/>
      <c r="L2387" s="33"/>
      <c r="M2387" s="33"/>
      <c r="N2387" s="33"/>
      <c r="O2387" s="18"/>
      <c r="P2387" s="33"/>
      <c r="Q2387" s="33"/>
      <c r="R2387" s="33"/>
      <c r="S2387" s="33"/>
      <c r="T2387" s="33"/>
      <c r="U2387" s="33"/>
      <c r="V2387" s="33"/>
      <c r="W2387" s="33"/>
    </row>
    <row r="2388">
      <c r="A2388" s="17"/>
      <c r="B2388" s="18"/>
      <c r="C2388" s="18"/>
      <c r="D2388" s="18"/>
      <c r="E2388" s="44"/>
      <c r="F2388" s="18"/>
      <c r="G2388" s="33"/>
      <c r="H2388" s="45"/>
      <c r="I2388" s="33"/>
      <c r="J2388" s="33"/>
      <c r="K2388" s="33"/>
      <c r="L2388" s="33"/>
      <c r="M2388" s="33"/>
      <c r="N2388" s="33"/>
      <c r="O2388" s="18"/>
      <c r="P2388" s="33"/>
      <c r="Q2388" s="33"/>
      <c r="R2388" s="33"/>
      <c r="S2388" s="33"/>
      <c r="T2388" s="33"/>
      <c r="U2388" s="33"/>
      <c r="V2388" s="33"/>
      <c r="W2388" s="33"/>
    </row>
    <row r="2389">
      <c r="A2389" s="17"/>
      <c r="B2389" s="18"/>
      <c r="C2389" s="18"/>
      <c r="D2389" s="18"/>
      <c r="E2389" s="44"/>
      <c r="F2389" s="18"/>
      <c r="G2389" s="33"/>
      <c r="H2389" s="45"/>
      <c r="I2389" s="33"/>
      <c r="J2389" s="33"/>
      <c r="K2389" s="33"/>
      <c r="L2389" s="33"/>
      <c r="M2389" s="33"/>
      <c r="N2389" s="33"/>
      <c r="O2389" s="18"/>
      <c r="P2389" s="33"/>
      <c r="Q2389" s="33"/>
      <c r="R2389" s="33"/>
      <c r="S2389" s="33"/>
      <c r="T2389" s="33"/>
      <c r="U2389" s="33"/>
      <c r="V2389" s="33"/>
      <c r="W2389" s="33"/>
    </row>
    <row r="2390">
      <c r="A2390" s="17"/>
      <c r="B2390" s="18"/>
      <c r="C2390" s="18"/>
      <c r="D2390" s="18"/>
      <c r="E2390" s="44"/>
      <c r="F2390" s="18"/>
      <c r="G2390" s="33"/>
      <c r="H2390" s="45"/>
      <c r="I2390" s="33"/>
      <c r="J2390" s="33"/>
      <c r="K2390" s="33"/>
      <c r="L2390" s="33"/>
      <c r="M2390" s="33"/>
      <c r="N2390" s="33"/>
      <c r="O2390" s="18"/>
      <c r="P2390" s="33"/>
      <c r="Q2390" s="33"/>
      <c r="R2390" s="33"/>
      <c r="S2390" s="33"/>
      <c r="T2390" s="33"/>
      <c r="U2390" s="33"/>
      <c r="V2390" s="33"/>
      <c r="W2390" s="33"/>
    </row>
    <row r="2391">
      <c r="A2391" s="17"/>
      <c r="B2391" s="18"/>
      <c r="C2391" s="18"/>
      <c r="D2391" s="18"/>
      <c r="E2391" s="44"/>
      <c r="F2391" s="18"/>
      <c r="G2391" s="33"/>
      <c r="H2391" s="45"/>
      <c r="I2391" s="33"/>
      <c r="J2391" s="33"/>
      <c r="K2391" s="33"/>
      <c r="L2391" s="33"/>
      <c r="M2391" s="33"/>
      <c r="N2391" s="33"/>
      <c r="O2391" s="18"/>
      <c r="P2391" s="33"/>
      <c r="Q2391" s="33"/>
      <c r="R2391" s="33"/>
      <c r="S2391" s="33"/>
      <c r="T2391" s="33"/>
      <c r="U2391" s="33"/>
      <c r="V2391" s="33"/>
      <c r="W2391" s="33"/>
    </row>
    <row r="2392">
      <c r="A2392" s="17"/>
      <c r="B2392" s="18"/>
      <c r="C2392" s="18"/>
      <c r="D2392" s="18"/>
      <c r="E2392" s="44"/>
      <c r="F2392" s="18"/>
      <c r="G2392" s="33"/>
      <c r="H2392" s="45"/>
      <c r="I2392" s="33"/>
      <c r="J2392" s="33"/>
      <c r="K2392" s="33"/>
      <c r="L2392" s="33"/>
      <c r="M2392" s="33"/>
      <c r="N2392" s="33"/>
      <c r="O2392" s="18"/>
      <c r="P2392" s="33"/>
      <c r="Q2392" s="33"/>
      <c r="R2392" s="33"/>
      <c r="S2392" s="33"/>
      <c r="T2392" s="33"/>
      <c r="U2392" s="33"/>
      <c r="V2392" s="33"/>
      <c r="W2392" s="33"/>
    </row>
    <row r="2393">
      <c r="A2393" s="17"/>
      <c r="B2393" s="18"/>
      <c r="C2393" s="18"/>
      <c r="D2393" s="18"/>
      <c r="E2393" s="44"/>
      <c r="F2393" s="18"/>
      <c r="G2393" s="33"/>
      <c r="H2393" s="45"/>
      <c r="I2393" s="33"/>
      <c r="J2393" s="33"/>
      <c r="K2393" s="33"/>
      <c r="L2393" s="33"/>
      <c r="M2393" s="33"/>
      <c r="N2393" s="33"/>
      <c r="O2393" s="18"/>
      <c r="P2393" s="33"/>
      <c r="Q2393" s="33"/>
      <c r="R2393" s="33"/>
      <c r="S2393" s="33"/>
      <c r="T2393" s="33"/>
      <c r="U2393" s="33"/>
      <c r="V2393" s="33"/>
      <c r="W2393" s="33"/>
    </row>
    <row r="2394">
      <c r="A2394" s="17"/>
      <c r="B2394" s="18"/>
      <c r="C2394" s="18"/>
      <c r="D2394" s="18"/>
      <c r="E2394" s="44"/>
      <c r="F2394" s="18"/>
      <c r="G2394" s="33"/>
      <c r="H2394" s="45"/>
      <c r="I2394" s="33"/>
      <c r="J2394" s="33"/>
      <c r="K2394" s="33"/>
      <c r="L2394" s="33"/>
      <c r="M2394" s="33"/>
      <c r="N2394" s="33"/>
      <c r="O2394" s="18"/>
      <c r="P2394" s="33"/>
      <c r="Q2394" s="33"/>
      <c r="R2394" s="33"/>
      <c r="S2394" s="33"/>
      <c r="T2394" s="33"/>
      <c r="U2394" s="33"/>
      <c r="V2394" s="33"/>
      <c r="W2394" s="33"/>
    </row>
    <row r="2395">
      <c r="A2395" s="17"/>
      <c r="B2395" s="18"/>
      <c r="C2395" s="18"/>
      <c r="D2395" s="18"/>
      <c r="E2395" s="44"/>
      <c r="F2395" s="18"/>
      <c r="G2395" s="33"/>
      <c r="H2395" s="45"/>
      <c r="I2395" s="33"/>
      <c r="J2395" s="33"/>
      <c r="K2395" s="33"/>
      <c r="L2395" s="33"/>
      <c r="M2395" s="33"/>
      <c r="N2395" s="33"/>
      <c r="O2395" s="18"/>
      <c r="P2395" s="33"/>
      <c r="Q2395" s="33"/>
      <c r="R2395" s="33"/>
      <c r="S2395" s="33"/>
      <c r="T2395" s="33"/>
      <c r="U2395" s="33"/>
      <c r="V2395" s="33"/>
      <c r="W2395" s="33"/>
    </row>
    <row r="2396">
      <c r="A2396" s="17"/>
      <c r="B2396" s="18"/>
      <c r="C2396" s="18"/>
      <c r="D2396" s="18"/>
      <c r="E2396" s="44"/>
      <c r="F2396" s="18"/>
      <c r="G2396" s="33"/>
      <c r="H2396" s="45"/>
      <c r="I2396" s="33"/>
      <c r="J2396" s="33"/>
      <c r="K2396" s="33"/>
      <c r="L2396" s="33"/>
      <c r="M2396" s="33"/>
      <c r="N2396" s="33"/>
      <c r="O2396" s="18"/>
      <c r="P2396" s="33"/>
      <c r="Q2396" s="33"/>
      <c r="R2396" s="33"/>
      <c r="S2396" s="33"/>
      <c r="T2396" s="33"/>
      <c r="U2396" s="33"/>
      <c r="V2396" s="33"/>
      <c r="W2396" s="33"/>
    </row>
    <row r="2397">
      <c r="A2397" s="17"/>
      <c r="B2397" s="18"/>
      <c r="C2397" s="18"/>
      <c r="D2397" s="18"/>
      <c r="E2397" s="44"/>
      <c r="F2397" s="18"/>
      <c r="G2397" s="33"/>
      <c r="H2397" s="45"/>
      <c r="I2397" s="33"/>
      <c r="J2397" s="33"/>
      <c r="K2397" s="33"/>
      <c r="L2397" s="33"/>
      <c r="M2397" s="33"/>
      <c r="N2397" s="33"/>
      <c r="O2397" s="18"/>
      <c r="P2397" s="33"/>
      <c r="Q2397" s="33"/>
      <c r="R2397" s="33"/>
      <c r="S2397" s="33"/>
      <c r="T2397" s="33"/>
      <c r="U2397" s="33"/>
      <c r="V2397" s="33"/>
      <c r="W2397" s="33"/>
    </row>
    <row r="2398">
      <c r="A2398" s="17"/>
      <c r="B2398" s="18"/>
      <c r="C2398" s="18"/>
      <c r="D2398" s="18"/>
      <c r="E2398" s="44"/>
      <c r="F2398" s="18"/>
      <c r="G2398" s="33"/>
      <c r="H2398" s="45"/>
      <c r="I2398" s="33"/>
      <c r="J2398" s="33"/>
      <c r="K2398" s="33"/>
      <c r="L2398" s="33"/>
      <c r="M2398" s="33"/>
      <c r="N2398" s="33"/>
      <c r="O2398" s="18"/>
      <c r="P2398" s="33"/>
      <c r="Q2398" s="33"/>
      <c r="R2398" s="33"/>
      <c r="S2398" s="33"/>
      <c r="T2398" s="33"/>
      <c r="U2398" s="33"/>
      <c r="V2398" s="33"/>
      <c r="W2398" s="33"/>
    </row>
    <row r="2399">
      <c r="A2399" s="17"/>
      <c r="B2399" s="18"/>
      <c r="C2399" s="18"/>
      <c r="D2399" s="18"/>
      <c r="E2399" s="44"/>
      <c r="F2399" s="18"/>
      <c r="G2399" s="33"/>
      <c r="H2399" s="45"/>
      <c r="I2399" s="33"/>
      <c r="J2399" s="33"/>
      <c r="K2399" s="33"/>
      <c r="L2399" s="33"/>
      <c r="M2399" s="33"/>
      <c r="N2399" s="33"/>
      <c r="O2399" s="18"/>
      <c r="P2399" s="33"/>
      <c r="Q2399" s="33"/>
      <c r="R2399" s="33"/>
      <c r="S2399" s="33"/>
      <c r="T2399" s="33"/>
      <c r="U2399" s="33"/>
      <c r="V2399" s="33"/>
      <c r="W2399" s="33"/>
    </row>
    <row r="2400">
      <c r="A2400" s="17"/>
      <c r="B2400" s="18"/>
      <c r="C2400" s="18"/>
      <c r="D2400" s="18"/>
      <c r="E2400" s="44"/>
      <c r="F2400" s="18"/>
      <c r="G2400" s="33"/>
      <c r="H2400" s="45"/>
      <c r="I2400" s="33"/>
      <c r="J2400" s="33"/>
      <c r="K2400" s="33"/>
      <c r="L2400" s="33"/>
      <c r="M2400" s="33"/>
      <c r="N2400" s="33"/>
      <c r="O2400" s="18"/>
      <c r="P2400" s="33"/>
      <c r="Q2400" s="33"/>
      <c r="R2400" s="33"/>
      <c r="S2400" s="33"/>
      <c r="T2400" s="33"/>
      <c r="U2400" s="33"/>
      <c r="V2400" s="33"/>
      <c r="W2400" s="33"/>
    </row>
    <row r="2401">
      <c r="A2401" s="17"/>
      <c r="B2401" s="18"/>
      <c r="C2401" s="18"/>
      <c r="D2401" s="18"/>
      <c r="E2401" s="44"/>
      <c r="F2401" s="18"/>
      <c r="G2401" s="33"/>
      <c r="H2401" s="45"/>
      <c r="I2401" s="33"/>
      <c r="J2401" s="33"/>
      <c r="K2401" s="33"/>
      <c r="L2401" s="33"/>
      <c r="M2401" s="33"/>
      <c r="N2401" s="33"/>
      <c r="O2401" s="18"/>
      <c r="P2401" s="33"/>
      <c r="Q2401" s="33"/>
      <c r="R2401" s="33"/>
      <c r="S2401" s="33"/>
      <c r="T2401" s="33"/>
      <c r="U2401" s="33"/>
      <c r="V2401" s="33"/>
      <c r="W2401" s="33"/>
    </row>
    <row r="2402">
      <c r="A2402" s="17"/>
      <c r="B2402" s="18"/>
      <c r="C2402" s="18"/>
      <c r="D2402" s="18"/>
      <c r="E2402" s="44"/>
      <c r="F2402" s="18"/>
      <c r="G2402" s="33"/>
      <c r="H2402" s="45"/>
      <c r="I2402" s="33"/>
      <c r="J2402" s="33"/>
      <c r="K2402" s="33"/>
      <c r="L2402" s="33"/>
      <c r="M2402" s="33"/>
      <c r="N2402" s="33"/>
      <c r="O2402" s="18"/>
      <c r="P2402" s="33"/>
      <c r="Q2402" s="33"/>
      <c r="R2402" s="33"/>
      <c r="S2402" s="33"/>
      <c r="T2402" s="33"/>
      <c r="U2402" s="33"/>
      <c r="V2402" s="33"/>
      <c r="W2402" s="33"/>
    </row>
    <row r="2403">
      <c r="A2403" s="17"/>
      <c r="B2403" s="18"/>
      <c r="C2403" s="18"/>
      <c r="D2403" s="18"/>
      <c r="E2403" s="44"/>
      <c r="F2403" s="18"/>
      <c r="G2403" s="33"/>
      <c r="H2403" s="45"/>
      <c r="I2403" s="33"/>
      <c r="J2403" s="33"/>
      <c r="K2403" s="33"/>
      <c r="L2403" s="33"/>
      <c r="M2403" s="33"/>
      <c r="N2403" s="33"/>
      <c r="O2403" s="18"/>
      <c r="P2403" s="33"/>
      <c r="Q2403" s="33"/>
      <c r="R2403" s="33"/>
      <c r="S2403" s="33"/>
      <c r="T2403" s="33"/>
      <c r="U2403" s="33"/>
      <c r="V2403" s="33"/>
      <c r="W2403" s="33"/>
    </row>
    <row r="2404">
      <c r="A2404" s="17"/>
      <c r="B2404" s="18"/>
      <c r="C2404" s="18"/>
      <c r="D2404" s="18"/>
      <c r="E2404" s="44"/>
      <c r="F2404" s="18"/>
      <c r="G2404" s="33"/>
      <c r="H2404" s="45"/>
      <c r="I2404" s="33"/>
      <c r="J2404" s="33"/>
      <c r="K2404" s="33"/>
      <c r="L2404" s="33"/>
      <c r="M2404" s="33"/>
      <c r="N2404" s="33"/>
      <c r="O2404" s="18"/>
      <c r="P2404" s="33"/>
      <c r="Q2404" s="33"/>
      <c r="R2404" s="33"/>
      <c r="S2404" s="33"/>
      <c r="T2404" s="33"/>
      <c r="U2404" s="33"/>
      <c r="V2404" s="33"/>
      <c r="W2404" s="33"/>
    </row>
    <row r="2405">
      <c r="A2405" s="17"/>
      <c r="B2405" s="18"/>
      <c r="C2405" s="18"/>
      <c r="D2405" s="18"/>
      <c r="E2405" s="44"/>
      <c r="F2405" s="18"/>
      <c r="G2405" s="33"/>
      <c r="H2405" s="45"/>
      <c r="I2405" s="33"/>
      <c r="J2405" s="33"/>
      <c r="K2405" s="33"/>
      <c r="L2405" s="33"/>
      <c r="M2405" s="33"/>
      <c r="N2405" s="33"/>
      <c r="O2405" s="18"/>
      <c r="P2405" s="33"/>
      <c r="Q2405" s="33"/>
      <c r="R2405" s="33"/>
      <c r="S2405" s="33"/>
      <c r="T2405" s="33"/>
      <c r="U2405" s="33"/>
      <c r="V2405" s="33"/>
      <c r="W2405" s="33"/>
    </row>
    <row r="2406">
      <c r="A2406" s="17"/>
      <c r="B2406" s="18"/>
      <c r="C2406" s="18"/>
      <c r="D2406" s="18"/>
      <c r="E2406" s="44"/>
      <c r="F2406" s="18"/>
      <c r="G2406" s="33"/>
      <c r="H2406" s="45"/>
      <c r="I2406" s="33"/>
      <c r="J2406" s="33"/>
      <c r="K2406" s="33"/>
      <c r="L2406" s="33"/>
      <c r="M2406" s="33"/>
      <c r="N2406" s="33"/>
      <c r="O2406" s="18"/>
      <c r="P2406" s="33"/>
      <c r="Q2406" s="33"/>
      <c r="R2406" s="33"/>
      <c r="S2406" s="33"/>
      <c r="T2406" s="33"/>
      <c r="U2406" s="33"/>
      <c r="V2406" s="33"/>
      <c r="W2406" s="33"/>
    </row>
    <row r="2407">
      <c r="A2407" s="17"/>
      <c r="B2407" s="18"/>
      <c r="C2407" s="18"/>
      <c r="D2407" s="18"/>
      <c r="E2407" s="44"/>
      <c r="F2407" s="18"/>
      <c r="G2407" s="33"/>
      <c r="H2407" s="45"/>
      <c r="I2407" s="33"/>
      <c r="J2407" s="33"/>
      <c r="K2407" s="33"/>
      <c r="L2407" s="33"/>
      <c r="M2407" s="33"/>
      <c r="N2407" s="33"/>
      <c r="O2407" s="18"/>
      <c r="P2407" s="33"/>
      <c r="Q2407" s="33"/>
      <c r="R2407" s="33"/>
      <c r="S2407" s="33"/>
      <c r="T2407" s="33"/>
      <c r="U2407" s="33"/>
      <c r="V2407" s="33"/>
      <c r="W2407" s="33"/>
    </row>
    <row r="2408">
      <c r="A2408" s="17"/>
      <c r="B2408" s="18"/>
      <c r="C2408" s="18"/>
      <c r="D2408" s="18"/>
      <c r="E2408" s="44"/>
      <c r="F2408" s="18"/>
      <c r="G2408" s="33"/>
      <c r="H2408" s="45"/>
      <c r="I2408" s="33"/>
      <c r="J2408" s="33"/>
      <c r="K2408" s="33"/>
      <c r="L2408" s="33"/>
      <c r="M2408" s="33"/>
      <c r="N2408" s="33"/>
      <c r="O2408" s="18"/>
      <c r="P2408" s="33"/>
      <c r="Q2408" s="33"/>
      <c r="R2408" s="33"/>
      <c r="S2408" s="33"/>
      <c r="T2408" s="33"/>
      <c r="U2408" s="33"/>
      <c r="V2408" s="33"/>
      <c r="W2408" s="33"/>
    </row>
    <row r="2409">
      <c r="A2409" s="17"/>
      <c r="B2409" s="18"/>
      <c r="C2409" s="18"/>
      <c r="D2409" s="18"/>
      <c r="E2409" s="44"/>
      <c r="F2409" s="18"/>
      <c r="G2409" s="33"/>
      <c r="H2409" s="45"/>
      <c r="I2409" s="33"/>
      <c r="J2409" s="33"/>
      <c r="K2409" s="33"/>
      <c r="L2409" s="33"/>
      <c r="M2409" s="33"/>
      <c r="N2409" s="33"/>
      <c r="O2409" s="18"/>
      <c r="P2409" s="33"/>
      <c r="Q2409" s="33"/>
      <c r="R2409" s="33"/>
      <c r="S2409" s="33"/>
      <c r="T2409" s="33"/>
      <c r="U2409" s="33"/>
      <c r="V2409" s="33"/>
      <c r="W2409" s="33"/>
    </row>
    <row r="2410">
      <c r="A2410" s="17"/>
      <c r="B2410" s="18"/>
      <c r="C2410" s="18"/>
      <c r="D2410" s="18"/>
      <c r="E2410" s="44"/>
      <c r="F2410" s="18"/>
      <c r="G2410" s="33"/>
      <c r="H2410" s="45"/>
      <c r="I2410" s="33"/>
      <c r="J2410" s="33"/>
      <c r="K2410" s="33"/>
      <c r="L2410" s="33"/>
      <c r="M2410" s="33"/>
      <c r="N2410" s="33"/>
      <c r="O2410" s="18"/>
      <c r="P2410" s="33"/>
      <c r="Q2410" s="33"/>
      <c r="R2410" s="33"/>
      <c r="S2410" s="33"/>
      <c r="T2410" s="33"/>
      <c r="U2410" s="33"/>
      <c r="V2410" s="33"/>
      <c r="W2410" s="33"/>
    </row>
    <row r="2411">
      <c r="A2411" s="17"/>
      <c r="B2411" s="18"/>
      <c r="C2411" s="18"/>
      <c r="D2411" s="18"/>
      <c r="E2411" s="44"/>
      <c r="F2411" s="18"/>
      <c r="G2411" s="33"/>
      <c r="H2411" s="45"/>
      <c r="I2411" s="33"/>
      <c r="J2411" s="33"/>
      <c r="K2411" s="33"/>
      <c r="L2411" s="33"/>
      <c r="M2411" s="33"/>
      <c r="N2411" s="33"/>
      <c r="O2411" s="18"/>
      <c r="P2411" s="33"/>
      <c r="Q2411" s="33"/>
      <c r="R2411" s="33"/>
      <c r="S2411" s="33"/>
      <c r="T2411" s="33"/>
      <c r="U2411" s="33"/>
      <c r="V2411" s="33"/>
      <c r="W2411" s="33"/>
    </row>
    <row r="2412">
      <c r="A2412" s="17"/>
      <c r="B2412" s="18"/>
      <c r="C2412" s="18"/>
      <c r="D2412" s="18"/>
      <c r="E2412" s="44"/>
      <c r="F2412" s="18"/>
      <c r="G2412" s="33"/>
      <c r="H2412" s="45"/>
      <c r="I2412" s="33"/>
      <c r="J2412" s="33"/>
      <c r="K2412" s="33"/>
      <c r="L2412" s="33"/>
      <c r="M2412" s="33"/>
      <c r="N2412" s="33"/>
      <c r="O2412" s="18"/>
      <c r="P2412" s="33"/>
      <c r="Q2412" s="33"/>
      <c r="R2412" s="33"/>
      <c r="S2412" s="33"/>
      <c r="T2412" s="33"/>
      <c r="U2412" s="33"/>
      <c r="V2412" s="33"/>
      <c r="W2412" s="33"/>
    </row>
    <row r="2413">
      <c r="A2413" s="17"/>
      <c r="B2413" s="18"/>
      <c r="C2413" s="18"/>
      <c r="D2413" s="18"/>
      <c r="E2413" s="44"/>
      <c r="F2413" s="18"/>
      <c r="G2413" s="33"/>
      <c r="H2413" s="45"/>
      <c r="I2413" s="33"/>
      <c r="J2413" s="33"/>
      <c r="K2413" s="33"/>
      <c r="L2413" s="33"/>
      <c r="M2413" s="33"/>
      <c r="N2413" s="33"/>
      <c r="O2413" s="18"/>
      <c r="P2413" s="33"/>
      <c r="Q2413" s="33"/>
      <c r="R2413" s="33"/>
      <c r="S2413" s="33"/>
      <c r="T2413" s="33"/>
      <c r="U2413" s="33"/>
      <c r="V2413" s="33"/>
      <c r="W2413" s="33"/>
    </row>
    <row r="2414">
      <c r="A2414" s="17"/>
      <c r="B2414" s="18"/>
      <c r="C2414" s="18"/>
      <c r="D2414" s="18"/>
      <c r="E2414" s="44"/>
      <c r="F2414" s="18"/>
      <c r="G2414" s="33"/>
      <c r="H2414" s="45"/>
      <c r="I2414" s="33"/>
      <c r="J2414" s="33"/>
      <c r="K2414" s="33"/>
      <c r="L2414" s="33"/>
      <c r="M2414" s="33"/>
      <c r="N2414" s="33"/>
      <c r="O2414" s="18"/>
      <c r="P2414" s="33"/>
      <c r="Q2414" s="33"/>
      <c r="R2414" s="33"/>
      <c r="S2414" s="33"/>
      <c r="T2414" s="33"/>
      <c r="U2414" s="33"/>
      <c r="V2414" s="33"/>
      <c r="W2414" s="33"/>
    </row>
    <row r="2415">
      <c r="A2415" s="17"/>
      <c r="B2415" s="18"/>
      <c r="C2415" s="18"/>
      <c r="D2415" s="18"/>
      <c r="E2415" s="44"/>
      <c r="F2415" s="18"/>
      <c r="G2415" s="33"/>
      <c r="H2415" s="45"/>
      <c r="I2415" s="33"/>
      <c r="J2415" s="33"/>
      <c r="K2415" s="33"/>
      <c r="L2415" s="33"/>
      <c r="M2415" s="33"/>
      <c r="N2415" s="33"/>
      <c r="O2415" s="18"/>
      <c r="P2415" s="33"/>
      <c r="Q2415" s="33"/>
      <c r="R2415" s="33"/>
      <c r="S2415" s="33"/>
      <c r="T2415" s="33"/>
      <c r="U2415" s="33"/>
      <c r="V2415" s="33"/>
      <c r="W2415" s="33"/>
    </row>
    <row r="2416">
      <c r="A2416" s="17"/>
      <c r="B2416" s="18"/>
      <c r="C2416" s="18"/>
      <c r="D2416" s="18"/>
      <c r="E2416" s="44"/>
      <c r="F2416" s="18"/>
      <c r="G2416" s="33"/>
      <c r="H2416" s="45"/>
      <c r="I2416" s="33"/>
      <c r="J2416" s="33"/>
      <c r="K2416" s="33"/>
      <c r="L2416" s="33"/>
      <c r="M2416" s="33"/>
      <c r="N2416" s="33"/>
      <c r="O2416" s="18"/>
      <c r="P2416" s="33"/>
      <c r="Q2416" s="33"/>
      <c r="R2416" s="33"/>
      <c r="S2416" s="33"/>
      <c r="T2416" s="33"/>
      <c r="U2416" s="33"/>
      <c r="V2416" s="33"/>
      <c r="W2416" s="33"/>
    </row>
    <row r="2417">
      <c r="A2417" s="17"/>
      <c r="B2417" s="18"/>
      <c r="C2417" s="18"/>
      <c r="D2417" s="18"/>
      <c r="E2417" s="44"/>
      <c r="F2417" s="18"/>
      <c r="G2417" s="33"/>
      <c r="H2417" s="45"/>
      <c r="I2417" s="33"/>
      <c r="J2417" s="33"/>
      <c r="K2417" s="33"/>
      <c r="L2417" s="33"/>
      <c r="M2417" s="33"/>
      <c r="N2417" s="33"/>
      <c r="O2417" s="18"/>
      <c r="P2417" s="33"/>
      <c r="Q2417" s="33"/>
      <c r="R2417" s="33"/>
      <c r="S2417" s="33"/>
      <c r="T2417" s="33"/>
      <c r="U2417" s="33"/>
      <c r="V2417" s="33"/>
      <c r="W2417" s="33"/>
    </row>
    <row r="2418">
      <c r="A2418" s="17"/>
      <c r="B2418" s="18"/>
      <c r="C2418" s="18"/>
      <c r="D2418" s="18"/>
      <c r="E2418" s="44"/>
      <c r="F2418" s="18"/>
      <c r="G2418" s="33"/>
      <c r="H2418" s="45"/>
      <c r="I2418" s="33"/>
      <c r="J2418" s="33"/>
      <c r="K2418" s="33"/>
      <c r="L2418" s="33"/>
      <c r="M2418" s="33"/>
      <c r="N2418" s="33"/>
      <c r="O2418" s="18"/>
      <c r="P2418" s="33"/>
      <c r="Q2418" s="33"/>
      <c r="R2418" s="33"/>
      <c r="S2418" s="33"/>
      <c r="T2418" s="33"/>
      <c r="U2418" s="33"/>
      <c r="V2418" s="33"/>
      <c r="W2418" s="33"/>
    </row>
    <row r="2419">
      <c r="A2419" s="17"/>
      <c r="B2419" s="18"/>
      <c r="C2419" s="18"/>
      <c r="D2419" s="18"/>
      <c r="E2419" s="44"/>
      <c r="F2419" s="18"/>
      <c r="G2419" s="33"/>
      <c r="H2419" s="45"/>
      <c r="I2419" s="33"/>
      <c r="J2419" s="33"/>
      <c r="K2419" s="33"/>
      <c r="L2419" s="33"/>
      <c r="M2419" s="33"/>
      <c r="N2419" s="33"/>
      <c r="O2419" s="18"/>
      <c r="P2419" s="33"/>
      <c r="Q2419" s="33"/>
      <c r="R2419" s="33"/>
      <c r="S2419" s="33"/>
      <c r="T2419" s="33"/>
      <c r="U2419" s="33"/>
      <c r="V2419" s="33"/>
      <c r="W2419" s="33"/>
    </row>
    <row r="2420">
      <c r="A2420" s="17"/>
      <c r="B2420" s="18"/>
      <c r="C2420" s="18"/>
      <c r="D2420" s="18"/>
      <c r="E2420" s="44"/>
      <c r="F2420" s="18"/>
      <c r="G2420" s="33"/>
      <c r="H2420" s="45"/>
      <c r="I2420" s="33"/>
      <c r="J2420" s="33"/>
      <c r="K2420" s="33"/>
      <c r="L2420" s="33"/>
      <c r="M2420" s="33"/>
      <c r="N2420" s="33"/>
      <c r="O2420" s="18"/>
      <c r="P2420" s="33"/>
      <c r="Q2420" s="33"/>
      <c r="R2420" s="33"/>
      <c r="S2420" s="33"/>
      <c r="T2420" s="33"/>
      <c r="U2420" s="33"/>
      <c r="V2420" s="33"/>
      <c r="W2420" s="33"/>
    </row>
    <row r="2421">
      <c r="A2421" s="17"/>
      <c r="B2421" s="18"/>
      <c r="C2421" s="18"/>
      <c r="D2421" s="18"/>
      <c r="E2421" s="44"/>
      <c r="F2421" s="18"/>
      <c r="G2421" s="33"/>
      <c r="H2421" s="45"/>
      <c r="I2421" s="33"/>
      <c r="J2421" s="33"/>
      <c r="K2421" s="33"/>
      <c r="L2421" s="33"/>
      <c r="M2421" s="33"/>
      <c r="N2421" s="33"/>
      <c r="O2421" s="18"/>
      <c r="P2421" s="33"/>
      <c r="Q2421" s="33"/>
      <c r="R2421" s="33"/>
      <c r="S2421" s="33"/>
      <c r="T2421" s="33"/>
      <c r="U2421" s="33"/>
      <c r="V2421" s="33"/>
      <c r="W2421" s="33"/>
    </row>
    <row r="2422">
      <c r="A2422" s="17"/>
      <c r="B2422" s="18"/>
      <c r="C2422" s="18"/>
      <c r="D2422" s="18"/>
      <c r="E2422" s="44"/>
      <c r="F2422" s="18"/>
      <c r="G2422" s="33"/>
      <c r="H2422" s="45"/>
      <c r="I2422" s="33"/>
      <c r="J2422" s="33"/>
      <c r="K2422" s="33"/>
      <c r="L2422" s="33"/>
      <c r="M2422" s="33"/>
      <c r="N2422" s="33"/>
      <c r="O2422" s="18"/>
      <c r="P2422" s="33"/>
      <c r="Q2422" s="33"/>
      <c r="R2422" s="33"/>
      <c r="S2422" s="33"/>
      <c r="T2422" s="33"/>
      <c r="U2422" s="33"/>
      <c r="V2422" s="33"/>
      <c r="W2422" s="33"/>
    </row>
    <row r="2423">
      <c r="A2423" s="17"/>
      <c r="B2423" s="18"/>
      <c r="C2423" s="18"/>
      <c r="D2423" s="18"/>
      <c r="E2423" s="44"/>
      <c r="F2423" s="18"/>
      <c r="G2423" s="33"/>
      <c r="H2423" s="45"/>
      <c r="I2423" s="33"/>
      <c r="J2423" s="33"/>
      <c r="K2423" s="33"/>
      <c r="L2423" s="33"/>
      <c r="M2423" s="33"/>
      <c r="N2423" s="33"/>
      <c r="O2423" s="18"/>
      <c r="P2423" s="33"/>
      <c r="Q2423" s="33"/>
      <c r="R2423" s="33"/>
      <c r="S2423" s="33"/>
      <c r="T2423" s="33"/>
      <c r="U2423" s="33"/>
      <c r="V2423" s="33"/>
      <c r="W2423" s="33"/>
    </row>
    <row r="2424">
      <c r="A2424" s="17"/>
      <c r="B2424" s="18"/>
      <c r="C2424" s="18"/>
      <c r="D2424" s="18"/>
      <c r="E2424" s="44"/>
      <c r="F2424" s="18"/>
      <c r="G2424" s="33"/>
      <c r="H2424" s="45"/>
      <c r="I2424" s="33"/>
      <c r="J2424" s="33"/>
      <c r="K2424" s="33"/>
      <c r="L2424" s="33"/>
      <c r="M2424" s="33"/>
      <c r="N2424" s="33"/>
      <c r="O2424" s="18"/>
      <c r="P2424" s="33"/>
      <c r="Q2424" s="33"/>
      <c r="R2424" s="33"/>
      <c r="S2424" s="33"/>
      <c r="T2424" s="33"/>
      <c r="U2424" s="33"/>
      <c r="V2424" s="33"/>
      <c r="W2424" s="33"/>
    </row>
    <row r="2425">
      <c r="A2425" s="17"/>
      <c r="B2425" s="18"/>
      <c r="C2425" s="18"/>
      <c r="D2425" s="18"/>
      <c r="E2425" s="44"/>
      <c r="F2425" s="18"/>
      <c r="G2425" s="33"/>
      <c r="H2425" s="45"/>
      <c r="I2425" s="33"/>
      <c r="J2425" s="33"/>
      <c r="K2425" s="33"/>
      <c r="L2425" s="33"/>
      <c r="M2425" s="33"/>
      <c r="N2425" s="33"/>
      <c r="O2425" s="18"/>
      <c r="P2425" s="33"/>
      <c r="Q2425" s="33"/>
      <c r="R2425" s="33"/>
      <c r="S2425" s="33"/>
      <c r="T2425" s="33"/>
      <c r="U2425" s="33"/>
      <c r="V2425" s="33"/>
      <c r="W2425" s="33"/>
    </row>
    <row r="2426">
      <c r="A2426" s="17"/>
      <c r="B2426" s="18"/>
      <c r="C2426" s="18"/>
      <c r="D2426" s="18"/>
      <c r="E2426" s="44"/>
      <c r="F2426" s="18"/>
      <c r="G2426" s="33"/>
      <c r="H2426" s="45"/>
      <c r="I2426" s="33"/>
      <c r="J2426" s="33"/>
      <c r="K2426" s="33"/>
      <c r="L2426" s="33"/>
      <c r="M2426" s="33"/>
      <c r="N2426" s="33"/>
      <c r="O2426" s="18"/>
      <c r="P2426" s="33"/>
      <c r="Q2426" s="33"/>
      <c r="R2426" s="33"/>
      <c r="S2426" s="33"/>
      <c r="T2426" s="33"/>
      <c r="U2426" s="33"/>
      <c r="V2426" s="33"/>
      <c r="W2426" s="33"/>
    </row>
    <row r="2427">
      <c r="A2427" s="17"/>
      <c r="B2427" s="18"/>
      <c r="C2427" s="18"/>
      <c r="D2427" s="18"/>
      <c r="E2427" s="44"/>
      <c r="F2427" s="18"/>
      <c r="G2427" s="33"/>
      <c r="H2427" s="45"/>
      <c r="I2427" s="33"/>
      <c r="J2427" s="33"/>
      <c r="K2427" s="33"/>
      <c r="L2427" s="33"/>
      <c r="M2427" s="33"/>
      <c r="N2427" s="33"/>
      <c r="O2427" s="18"/>
      <c r="P2427" s="33"/>
      <c r="Q2427" s="33"/>
      <c r="R2427" s="33"/>
      <c r="S2427" s="33"/>
      <c r="T2427" s="33"/>
      <c r="U2427" s="33"/>
      <c r="V2427" s="33"/>
      <c r="W2427" s="33"/>
    </row>
    <row r="2428">
      <c r="A2428" s="17"/>
      <c r="B2428" s="18"/>
      <c r="C2428" s="18"/>
      <c r="D2428" s="18"/>
      <c r="E2428" s="44"/>
      <c r="F2428" s="18"/>
      <c r="G2428" s="33"/>
      <c r="H2428" s="45"/>
      <c r="I2428" s="33"/>
      <c r="J2428" s="33"/>
      <c r="K2428" s="33"/>
      <c r="L2428" s="33"/>
      <c r="M2428" s="33"/>
      <c r="N2428" s="33"/>
      <c r="O2428" s="18"/>
      <c r="P2428" s="33"/>
      <c r="Q2428" s="33"/>
      <c r="R2428" s="33"/>
      <c r="S2428" s="33"/>
      <c r="T2428" s="33"/>
      <c r="U2428" s="33"/>
      <c r="V2428" s="33"/>
      <c r="W2428" s="33"/>
    </row>
    <row r="2429">
      <c r="A2429" s="17"/>
      <c r="B2429" s="18"/>
      <c r="C2429" s="18"/>
      <c r="D2429" s="18"/>
      <c r="E2429" s="44"/>
      <c r="F2429" s="18"/>
      <c r="G2429" s="33"/>
      <c r="H2429" s="45"/>
      <c r="I2429" s="33"/>
      <c r="J2429" s="33"/>
      <c r="K2429" s="33"/>
      <c r="L2429" s="33"/>
      <c r="M2429" s="33"/>
      <c r="N2429" s="33"/>
      <c r="O2429" s="18"/>
      <c r="P2429" s="33"/>
      <c r="Q2429" s="33"/>
      <c r="R2429" s="33"/>
      <c r="S2429" s="33"/>
      <c r="T2429" s="33"/>
      <c r="U2429" s="33"/>
      <c r="V2429" s="33"/>
      <c r="W2429" s="33"/>
    </row>
    <row r="2430">
      <c r="A2430" s="17"/>
      <c r="B2430" s="18"/>
      <c r="C2430" s="18"/>
      <c r="D2430" s="18"/>
      <c r="E2430" s="44"/>
      <c r="F2430" s="18"/>
      <c r="G2430" s="33"/>
      <c r="H2430" s="45"/>
      <c r="I2430" s="33"/>
      <c r="J2430" s="33"/>
      <c r="K2430" s="33"/>
      <c r="L2430" s="33"/>
      <c r="M2430" s="33"/>
      <c r="N2430" s="33"/>
      <c r="O2430" s="18"/>
      <c r="P2430" s="33"/>
      <c r="Q2430" s="33"/>
      <c r="R2430" s="33"/>
      <c r="S2430" s="33"/>
      <c r="T2430" s="33"/>
      <c r="U2430" s="33"/>
      <c r="V2430" s="33"/>
      <c r="W2430" s="33"/>
    </row>
    <row r="2431">
      <c r="A2431" s="17"/>
      <c r="B2431" s="18"/>
      <c r="C2431" s="18"/>
      <c r="D2431" s="18"/>
      <c r="E2431" s="44"/>
      <c r="F2431" s="18"/>
      <c r="G2431" s="33"/>
      <c r="H2431" s="45"/>
      <c r="I2431" s="33"/>
      <c r="J2431" s="33"/>
      <c r="K2431" s="33"/>
      <c r="L2431" s="33"/>
      <c r="M2431" s="33"/>
      <c r="N2431" s="33"/>
      <c r="O2431" s="18"/>
      <c r="P2431" s="33"/>
      <c r="Q2431" s="33"/>
      <c r="R2431" s="33"/>
      <c r="S2431" s="33"/>
      <c r="T2431" s="33"/>
      <c r="U2431" s="33"/>
      <c r="V2431" s="33"/>
      <c r="W2431" s="33"/>
    </row>
    <row r="2432">
      <c r="A2432" s="17"/>
      <c r="B2432" s="18"/>
      <c r="C2432" s="18"/>
      <c r="D2432" s="18"/>
      <c r="E2432" s="44"/>
      <c r="F2432" s="18"/>
      <c r="G2432" s="33"/>
      <c r="H2432" s="45"/>
      <c r="I2432" s="33"/>
      <c r="J2432" s="33"/>
      <c r="K2432" s="33"/>
      <c r="L2432" s="33"/>
      <c r="M2432" s="33"/>
      <c r="N2432" s="33"/>
      <c r="O2432" s="18"/>
      <c r="P2432" s="33"/>
      <c r="Q2432" s="33"/>
      <c r="R2432" s="33"/>
      <c r="S2432" s="33"/>
      <c r="T2432" s="33"/>
      <c r="U2432" s="33"/>
      <c r="V2432" s="33"/>
      <c r="W2432" s="33"/>
    </row>
    <row r="2433">
      <c r="A2433" s="17"/>
      <c r="B2433" s="18"/>
      <c r="C2433" s="18"/>
      <c r="D2433" s="18"/>
      <c r="E2433" s="44"/>
      <c r="F2433" s="18"/>
      <c r="G2433" s="33"/>
      <c r="H2433" s="45"/>
      <c r="I2433" s="33"/>
      <c r="J2433" s="33"/>
      <c r="K2433" s="33"/>
      <c r="L2433" s="33"/>
      <c r="M2433" s="33"/>
      <c r="N2433" s="33"/>
      <c r="O2433" s="18"/>
      <c r="P2433" s="33"/>
      <c r="Q2433" s="33"/>
      <c r="R2433" s="33"/>
      <c r="S2433" s="33"/>
      <c r="T2433" s="33"/>
      <c r="U2433" s="33"/>
      <c r="V2433" s="33"/>
      <c r="W2433" s="33"/>
    </row>
    <row r="2434">
      <c r="A2434" s="17"/>
      <c r="B2434" s="18"/>
      <c r="C2434" s="18"/>
      <c r="D2434" s="18"/>
      <c r="E2434" s="44"/>
      <c r="F2434" s="18"/>
      <c r="G2434" s="33"/>
      <c r="H2434" s="45"/>
      <c r="I2434" s="33"/>
      <c r="J2434" s="33"/>
      <c r="K2434" s="33"/>
      <c r="L2434" s="33"/>
      <c r="M2434" s="33"/>
      <c r="N2434" s="33"/>
      <c r="O2434" s="18"/>
      <c r="P2434" s="33"/>
      <c r="Q2434" s="33"/>
      <c r="R2434" s="33"/>
      <c r="S2434" s="33"/>
      <c r="T2434" s="33"/>
      <c r="U2434" s="33"/>
      <c r="V2434" s="33"/>
      <c r="W2434" s="33"/>
    </row>
    <row r="2435">
      <c r="A2435" s="17"/>
      <c r="B2435" s="18"/>
      <c r="C2435" s="18"/>
      <c r="D2435" s="18"/>
      <c r="E2435" s="44"/>
      <c r="F2435" s="18"/>
      <c r="G2435" s="33"/>
      <c r="H2435" s="45"/>
      <c r="I2435" s="33"/>
      <c r="J2435" s="33"/>
      <c r="K2435" s="33"/>
      <c r="L2435" s="33"/>
      <c r="M2435" s="33"/>
      <c r="N2435" s="33"/>
      <c r="O2435" s="18"/>
      <c r="P2435" s="33"/>
      <c r="Q2435" s="33"/>
      <c r="R2435" s="33"/>
      <c r="S2435" s="33"/>
      <c r="T2435" s="33"/>
      <c r="U2435" s="33"/>
      <c r="V2435" s="33"/>
      <c r="W2435" s="33"/>
    </row>
    <row r="2436">
      <c r="A2436" s="17"/>
      <c r="B2436" s="18"/>
      <c r="C2436" s="18"/>
      <c r="D2436" s="18"/>
      <c r="E2436" s="44"/>
      <c r="F2436" s="18"/>
      <c r="G2436" s="33"/>
      <c r="H2436" s="45"/>
      <c r="I2436" s="33"/>
      <c r="J2436" s="33"/>
      <c r="K2436" s="33"/>
      <c r="L2436" s="33"/>
      <c r="M2436" s="33"/>
      <c r="N2436" s="33"/>
      <c r="O2436" s="18"/>
      <c r="P2436" s="33"/>
      <c r="Q2436" s="33"/>
      <c r="R2436" s="33"/>
      <c r="S2436" s="33"/>
      <c r="T2436" s="33"/>
      <c r="U2436" s="33"/>
      <c r="V2436" s="33"/>
      <c r="W2436" s="33"/>
    </row>
    <row r="2437">
      <c r="A2437" s="17"/>
      <c r="B2437" s="18"/>
      <c r="C2437" s="18"/>
      <c r="D2437" s="18"/>
      <c r="E2437" s="44"/>
      <c r="F2437" s="18"/>
      <c r="G2437" s="33"/>
      <c r="H2437" s="45"/>
      <c r="I2437" s="33"/>
      <c r="J2437" s="33"/>
      <c r="K2437" s="33"/>
      <c r="L2437" s="33"/>
      <c r="M2437" s="33"/>
      <c r="N2437" s="33"/>
      <c r="O2437" s="18"/>
      <c r="P2437" s="33"/>
      <c r="Q2437" s="33"/>
      <c r="R2437" s="33"/>
      <c r="S2437" s="33"/>
      <c r="T2437" s="33"/>
      <c r="U2437" s="33"/>
      <c r="V2437" s="33"/>
      <c r="W2437" s="33"/>
    </row>
    <row r="2438">
      <c r="A2438" s="17"/>
      <c r="B2438" s="18"/>
      <c r="C2438" s="18"/>
      <c r="D2438" s="18"/>
      <c r="E2438" s="44"/>
      <c r="F2438" s="18"/>
      <c r="G2438" s="33"/>
      <c r="H2438" s="45"/>
      <c r="I2438" s="33"/>
      <c r="J2438" s="33"/>
      <c r="K2438" s="33"/>
      <c r="L2438" s="33"/>
      <c r="M2438" s="33"/>
      <c r="N2438" s="33"/>
      <c r="O2438" s="18"/>
      <c r="P2438" s="33"/>
      <c r="Q2438" s="33"/>
      <c r="R2438" s="33"/>
      <c r="S2438" s="33"/>
      <c r="T2438" s="33"/>
      <c r="U2438" s="33"/>
      <c r="V2438" s="33"/>
      <c r="W2438" s="33"/>
    </row>
    <row r="2439">
      <c r="A2439" s="17"/>
      <c r="B2439" s="18"/>
      <c r="C2439" s="18"/>
      <c r="D2439" s="18"/>
      <c r="E2439" s="44"/>
      <c r="F2439" s="18"/>
      <c r="G2439" s="33"/>
      <c r="H2439" s="45"/>
      <c r="I2439" s="33"/>
      <c r="J2439" s="33"/>
      <c r="K2439" s="33"/>
      <c r="L2439" s="33"/>
      <c r="M2439" s="33"/>
      <c r="N2439" s="33"/>
      <c r="O2439" s="18"/>
      <c r="P2439" s="33"/>
      <c r="Q2439" s="33"/>
      <c r="R2439" s="33"/>
      <c r="S2439" s="33"/>
      <c r="T2439" s="33"/>
      <c r="U2439" s="33"/>
      <c r="V2439" s="33"/>
      <c r="W2439" s="33"/>
    </row>
    <row r="2440">
      <c r="A2440" s="17"/>
      <c r="B2440" s="18"/>
      <c r="C2440" s="18"/>
      <c r="D2440" s="18"/>
      <c r="E2440" s="44"/>
      <c r="F2440" s="18"/>
      <c r="G2440" s="33"/>
      <c r="H2440" s="45"/>
      <c r="I2440" s="33"/>
      <c r="J2440" s="33"/>
      <c r="K2440" s="33"/>
      <c r="L2440" s="33"/>
      <c r="M2440" s="33"/>
      <c r="N2440" s="33"/>
      <c r="O2440" s="18"/>
      <c r="P2440" s="33"/>
      <c r="Q2440" s="33"/>
      <c r="R2440" s="33"/>
      <c r="S2440" s="33"/>
      <c r="T2440" s="33"/>
      <c r="U2440" s="33"/>
      <c r="V2440" s="33"/>
      <c r="W2440" s="33"/>
    </row>
    <row r="2441">
      <c r="A2441" s="17"/>
      <c r="B2441" s="18"/>
      <c r="C2441" s="18"/>
      <c r="D2441" s="18"/>
      <c r="E2441" s="44"/>
      <c r="F2441" s="18"/>
      <c r="G2441" s="33"/>
      <c r="H2441" s="45"/>
      <c r="I2441" s="33"/>
      <c r="J2441" s="33"/>
      <c r="K2441" s="33"/>
      <c r="L2441" s="33"/>
      <c r="M2441" s="33"/>
      <c r="N2441" s="33"/>
      <c r="O2441" s="18"/>
      <c r="P2441" s="33"/>
      <c r="Q2441" s="33"/>
      <c r="R2441" s="33"/>
      <c r="S2441" s="33"/>
      <c r="T2441" s="33"/>
      <c r="U2441" s="33"/>
      <c r="V2441" s="33"/>
      <c r="W2441" s="33"/>
    </row>
    <row r="2442">
      <c r="A2442" s="17"/>
      <c r="B2442" s="18"/>
      <c r="C2442" s="18"/>
      <c r="D2442" s="18"/>
      <c r="E2442" s="44"/>
      <c r="F2442" s="18"/>
      <c r="G2442" s="33"/>
      <c r="H2442" s="45"/>
      <c r="I2442" s="33"/>
      <c r="J2442" s="33"/>
      <c r="K2442" s="33"/>
      <c r="L2442" s="33"/>
      <c r="M2442" s="33"/>
      <c r="N2442" s="33"/>
      <c r="O2442" s="18"/>
      <c r="P2442" s="33"/>
      <c r="Q2442" s="33"/>
      <c r="R2442" s="33"/>
      <c r="S2442" s="33"/>
      <c r="T2442" s="33"/>
      <c r="U2442" s="33"/>
      <c r="V2442" s="33"/>
      <c r="W2442" s="33"/>
    </row>
    <row r="2443">
      <c r="A2443" s="17"/>
      <c r="B2443" s="18"/>
      <c r="C2443" s="18"/>
      <c r="D2443" s="18"/>
      <c r="E2443" s="44"/>
      <c r="F2443" s="18"/>
      <c r="G2443" s="33"/>
      <c r="H2443" s="45"/>
      <c r="I2443" s="33"/>
      <c r="J2443" s="33"/>
      <c r="K2443" s="33"/>
      <c r="L2443" s="33"/>
      <c r="M2443" s="33"/>
      <c r="N2443" s="33"/>
      <c r="O2443" s="18"/>
      <c r="P2443" s="33"/>
      <c r="Q2443" s="33"/>
      <c r="R2443" s="33"/>
      <c r="S2443" s="33"/>
      <c r="T2443" s="33"/>
      <c r="U2443" s="33"/>
      <c r="V2443" s="33"/>
      <c r="W2443" s="33"/>
    </row>
    <row r="2444">
      <c r="A2444" s="17"/>
      <c r="B2444" s="18"/>
      <c r="C2444" s="18"/>
      <c r="D2444" s="18"/>
      <c r="E2444" s="44"/>
      <c r="F2444" s="18"/>
      <c r="G2444" s="33"/>
      <c r="H2444" s="45"/>
      <c r="I2444" s="33"/>
      <c r="J2444" s="33"/>
      <c r="K2444" s="33"/>
      <c r="L2444" s="33"/>
      <c r="M2444" s="33"/>
      <c r="N2444" s="33"/>
      <c r="O2444" s="18"/>
      <c r="P2444" s="33"/>
      <c r="Q2444" s="33"/>
      <c r="R2444" s="33"/>
      <c r="S2444" s="33"/>
      <c r="T2444" s="33"/>
      <c r="U2444" s="33"/>
      <c r="V2444" s="33"/>
      <c r="W2444" s="33"/>
    </row>
    <row r="2445">
      <c r="A2445" s="17"/>
      <c r="B2445" s="18"/>
      <c r="C2445" s="18"/>
      <c r="D2445" s="18"/>
      <c r="E2445" s="44"/>
      <c r="F2445" s="18"/>
      <c r="G2445" s="33"/>
      <c r="H2445" s="45"/>
      <c r="I2445" s="33"/>
      <c r="J2445" s="33"/>
      <c r="K2445" s="33"/>
      <c r="L2445" s="33"/>
      <c r="M2445" s="33"/>
      <c r="N2445" s="33"/>
      <c r="O2445" s="18"/>
      <c r="P2445" s="33"/>
      <c r="Q2445" s="33"/>
      <c r="R2445" s="33"/>
      <c r="S2445" s="33"/>
      <c r="T2445" s="33"/>
      <c r="U2445" s="33"/>
      <c r="V2445" s="33"/>
      <c r="W2445" s="33"/>
    </row>
    <row r="2446">
      <c r="A2446" s="17"/>
      <c r="B2446" s="18"/>
      <c r="C2446" s="18"/>
      <c r="D2446" s="18"/>
      <c r="E2446" s="44"/>
      <c r="F2446" s="18"/>
      <c r="G2446" s="33"/>
      <c r="H2446" s="45"/>
      <c r="I2446" s="33"/>
      <c r="J2446" s="33"/>
      <c r="K2446" s="33"/>
      <c r="L2446" s="33"/>
      <c r="M2446" s="33"/>
      <c r="N2446" s="33"/>
      <c r="O2446" s="18"/>
      <c r="P2446" s="33"/>
      <c r="Q2446" s="33"/>
      <c r="R2446" s="33"/>
      <c r="S2446" s="33"/>
      <c r="T2446" s="33"/>
      <c r="U2446" s="33"/>
      <c r="V2446" s="33"/>
      <c r="W2446" s="33"/>
    </row>
    <row r="2447">
      <c r="A2447" s="17"/>
      <c r="B2447" s="18"/>
      <c r="C2447" s="18"/>
      <c r="D2447" s="18"/>
      <c r="E2447" s="44"/>
      <c r="F2447" s="18"/>
      <c r="G2447" s="33"/>
      <c r="H2447" s="45"/>
      <c r="I2447" s="33"/>
      <c r="J2447" s="33"/>
      <c r="K2447" s="33"/>
      <c r="L2447" s="33"/>
      <c r="M2447" s="33"/>
      <c r="N2447" s="33"/>
      <c r="O2447" s="18"/>
      <c r="P2447" s="33"/>
      <c r="Q2447" s="33"/>
      <c r="R2447" s="33"/>
      <c r="S2447" s="33"/>
      <c r="T2447" s="33"/>
      <c r="U2447" s="33"/>
      <c r="V2447" s="33"/>
      <c r="W2447" s="33"/>
    </row>
    <row r="2448">
      <c r="A2448" s="17"/>
      <c r="B2448" s="18"/>
      <c r="C2448" s="18"/>
      <c r="D2448" s="18"/>
      <c r="E2448" s="44"/>
      <c r="F2448" s="18"/>
      <c r="G2448" s="33"/>
      <c r="H2448" s="45"/>
      <c r="I2448" s="33"/>
      <c r="J2448" s="33"/>
      <c r="K2448" s="33"/>
      <c r="L2448" s="33"/>
      <c r="M2448" s="33"/>
      <c r="N2448" s="33"/>
      <c r="O2448" s="18"/>
      <c r="P2448" s="33"/>
      <c r="Q2448" s="33"/>
      <c r="R2448" s="33"/>
      <c r="S2448" s="33"/>
      <c r="T2448" s="33"/>
      <c r="U2448" s="33"/>
      <c r="V2448" s="33"/>
      <c r="W2448" s="33"/>
    </row>
    <row r="2449">
      <c r="A2449" s="17"/>
      <c r="B2449" s="18"/>
      <c r="C2449" s="18"/>
      <c r="D2449" s="18"/>
      <c r="E2449" s="44"/>
      <c r="F2449" s="18"/>
      <c r="G2449" s="33"/>
      <c r="H2449" s="45"/>
      <c r="I2449" s="33"/>
      <c r="J2449" s="33"/>
      <c r="K2449" s="33"/>
      <c r="L2449" s="33"/>
      <c r="M2449" s="33"/>
      <c r="N2449" s="33"/>
      <c r="O2449" s="18"/>
      <c r="P2449" s="33"/>
      <c r="Q2449" s="33"/>
      <c r="R2449" s="33"/>
      <c r="S2449" s="33"/>
      <c r="T2449" s="33"/>
      <c r="U2449" s="33"/>
      <c r="V2449" s="33"/>
      <c r="W2449" s="33"/>
    </row>
    <row r="2450">
      <c r="A2450" s="17"/>
      <c r="B2450" s="18"/>
      <c r="C2450" s="18"/>
      <c r="D2450" s="18"/>
      <c r="E2450" s="44"/>
      <c r="F2450" s="18"/>
      <c r="G2450" s="33"/>
      <c r="H2450" s="45"/>
      <c r="I2450" s="33"/>
      <c r="J2450" s="33"/>
      <c r="K2450" s="33"/>
      <c r="L2450" s="33"/>
      <c r="M2450" s="33"/>
      <c r="N2450" s="33"/>
      <c r="O2450" s="18"/>
      <c r="P2450" s="33"/>
      <c r="Q2450" s="33"/>
      <c r="R2450" s="33"/>
      <c r="S2450" s="33"/>
      <c r="T2450" s="33"/>
      <c r="U2450" s="33"/>
      <c r="V2450" s="33"/>
      <c r="W2450" s="33"/>
    </row>
    <row r="2451">
      <c r="A2451" s="17"/>
      <c r="B2451" s="18"/>
      <c r="C2451" s="18"/>
      <c r="D2451" s="18"/>
      <c r="E2451" s="44"/>
      <c r="F2451" s="18"/>
      <c r="G2451" s="33"/>
      <c r="H2451" s="45"/>
      <c r="I2451" s="33"/>
      <c r="J2451" s="33"/>
      <c r="K2451" s="33"/>
      <c r="L2451" s="33"/>
      <c r="M2451" s="33"/>
      <c r="N2451" s="33"/>
      <c r="O2451" s="18"/>
      <c r="P2451" s="33"/>
      <c r="Q2451" s="33"/>
      <c r="R2451" s="33"/>
      <c r="S2451" s="33"/>
      <c r="T2451" s="33"/>
      <c r="U2451" s="33"/>
      <c r="V2451" s="33"/>
      <c r="W2451" s="33"/>
    </row>
    <row r="2452">
      <c r="A2452" s="17"/>
      <c r="B2452" s="18"/>
      <c r="C2452" s="18"/>
      <c r="D2452" s="18"/>
      <c r="E2452" s="44"/>
      <c r="F2452" s="18"/>
      <c r="G2452" s="33"/>
      <c r="H2452" s="45"/>
      <c r="I2452" s="33"/>
      <c r="J2452" s="33"/>
      <c r="K2452" s="33"/>
      <c r="L2452" s="33"/>
      <c r="M2452" s="33"/>
      <c r="N2452" s="33"/>
      <c r="O2452" s="18"/>
      <c r="P2452" s="33"/>
      <c r="Q2452" s="33"/>
      <c r="R2452" s="33"/>
      <c r="S2452" s="33"/>
      <c r="T2452" s="33"/>
      <c r="U2452" s="33"/>
      <c r="V2452" s="33"/>
      <c r="W2452" s="33"/>
    </row>
    <row r="2453">
      <c r="A2453" s="17"/>
      <c r="B2453" s="18"/>
      <c r="C2453" s="18"/>
      <c r="D2453" s="18"/>
      <c r="E2453" s="44"/>
      <c r="F2453" s="18"/>
      <c r="G2453" s="33"/>
      <c r="H2453" s="45"/>
      <c r="I2453" s="33"/>
      <c r="J2453" s="33"/>
      <c r="K2453" s="33"/>
      <c r="L2453" s="33"/>
      <c r="M2453" s="33"/>
      <c r="N2453" s="33"/>
      <c r="O2453" s="18"/>
      <c r="P2453" s="33"/>
      <c r="Q2453" s="33"/>
      <c r="R2453" s="33"/>
      <c r="S2453" s="33"/>
      <c r="T2453" s="33"/>
      <c r="U2453" s="33"/>
      <c r="V2453" s="33"/>
      <c r="W2453" s="33"/>
    </row>
    <row r="2454">
      <c r="A2454" s="17"/>
      <c r="B2454" s="18"/>
      <c r="C2454" s="18"/>
      <c r="D2454" s="18"/>
      <c r="E2454" s="44"/>
      <c r="F2454" s="18"/>
      <c r="G2454" s="33"/>
      <c r="H2454" s="45"/>
      <c r="I2454" s="33"/>
      <c r="J2454" s="33"/>
      <c r="K2454" s="33"/>
      <c r="L2454" s="33"/>
      <c r="M2454" s="33"/>
      <c r="N2454" s="33"/>
      <c r="O2454" s="18"/>
      <c r="P2454" s="33"/>
      <c r="Q2454" s="33"/>
      <c r="R2454" s="33"/>
      <c r="S2454" s="33"/>
      <c r="T2454" s="33"/>
      <c r="U2454" s="33"/>
      <c r="V2454" s="33"/>
      <c r="W2454" s="33"/>
    </row>
    <row r="2455">
      <c r="A2455" s="17"/>
      <c r="B2455" s="18"/>
      <c r="C2455" s="18"/>
      <c r="D2455" s="18"/>
      <c r="E2455" s="44"/>
      <c r="F2455" s="18"/>
      <c r="G2455" s="33"/>
      <c r="H2455" s="45"/>
      <c r="I2455" s="33"/>
      <c r="J2455" s="33"/>
      <c r="K2455" s="33"/>
      <c r="L2455" s="33"/>
      <c r="M2455" s="33"/>
      <c r="N2455" s="33"/>
      <c r="O2455" s="18"/>
      <c r="P2455" s="33"/>
      <c r="Q2455" s="33"/>
      <c r="R2455" s="33"/>
      <c r="S2455" s="33"/>
      <c r="T2455" s="33"/>
      <c r="U2455" s="33"/>
      <c r="V2455" s="33"/>
      <c r="W2455" s="33"/>
    </row>
    <row r="2456">
      <c r="A2456" s="17"/>
      <c r="B2456" s="18"/>
      <c r="C2456" s="18"/>
      <c r="D2456" s="18"/>
      <c r="E2456" s="44"/>
      <c r="F2456" s="18"/>
      <c r="G2456" s="33"/>
      <c r="H2456" s="45"/>
      <c r="I2456" s="33"/>
      <c r="J2456" s="33"/>
      <c r="K2456" s="33"/>
      <c r="L2456" s="33"/>
      <c r="M2456" s="33"/>
      <c r="N2456" s="33"/>
      <c r="O2456" s="18"/>
      <c r="P2456" s="33"/>
      <c r="Q2456" s="33"/>
      <c r="R2456" s="33"/>
      <c r="S2456" s="33"/>
      <c r="T2456" s="33"/>
      <c r="U2456" s="33"/>
      <c r="V2456" s="33"/>
      <c r="W2456" s="33"/>
    </row>
    <row r="2457">
      <c r="A2457" s="17"/>
      <c r="B2457" s="18"/>
      <c r="C2457" s="18"/>
      <c r="D2457" s="18"/>
      <c r="E2457" s="44"/>
      <c r="F2457" s="18"/>
      <c r="G2457" s="33"/>
      <c r="H2457" s="45"/>
      <c r="I2457" s="33"/>
      <c r="J2457" s="33"/>
      <c r="K2457" s="33"/>
      <c r="L2457" s="33"/>
      <c r="M2457" s="33"/>
      <c r="N2457" s="33"/>
      <c r="O2457" s="18"/>
      <c r="P2457" s="33"/>
      <c r="Q2457" s="33"/>
      <c r="R2457" s="33"/>
      <c r="S2457" s="33"/>
      <c r="T2457" s="33"/>
      <c r="U2457" s="33"/>
      <c r="V2457" s="33"/>
      <c r="W2457" s="33"/>
    </row>
    <row r="2458">
      <c r="A2458" s="17"/>
      <c r="B2458" s="18"/>
      <c r="C2458" s="18"/>
      <c r="D2458" s="18"/>
      <c r="E2458" s="44"/>
      <c r="F2458" s="18"/>
      <c r="G2458" s="33"/>
      <c r="H2458" s="45"/>
      <c r="I2458" s="33"/>
      <c r="J2458" s="33"/>
      <c r="K2458" s="33"/>
      <c r="L2458" s="33"/>
      <c r="M2458" s="33"/>
      <c r="N2458" s="33"/>
      <c r="O2458" s="18"/>
      <c r="P2458" s="33"/>
      <c r="Q2458" s="33"/>
      <c r="R2458" s="33"/>
      <c r="S2458" s="33"/>
      <c r="T2458" s="33"/>
      <c r="U2458" s="33"/>
      <c r="V2458" s="33"/>
      <c r="W2458" s="33"/>
    </row>
    <row r="2459">
      <c r="A2459" s="17"/>
      <c r="B2459" s="18"/>
      <c r="C2459" s="18"/>
      <c r="D2459" s="18"/>
      <c r="E2459" s="44"/>
      <c r="F2459" s="18"/>
      <c r="G2459" s="33"/>
      <c r="H2459" s="45"/>
      <c r="I2459" s="33"/>
      <c r="J2459" s="33"/>
      <c r="K2459" s="33"/>
      <c r="L2459" s="33"/>
      <c r="M2459" s="33"/>
      <c r="N2459" s="33"/>
      <c r="O2459" s="18"/>
      <c r="P2459" s="33"/>
      <c r="Q2459" s="33"/>
      <c r="R2459" s="33"/>
      <c r="S2459" s="33"/>
      <c r="T2459" s="33"/>
      <c r="U2459" s="33"/>
      <c r="V2459" s="33"/>
      <c r="W2459" s="33"/>
    </row>
    <row r="2460">
      <c r="A2460" s="17"/>
      <c r="B2460" s="18"/>
      <c r="C2460" s="18"/>
      <c r="D2460" s="18"/>
      <c r="E2460" s="44"/>
      <c r="F2460" s="18"/>
      <c r="G2460" s="33"/>
      <c r="H2460" s="45"/>
      <c r="I2460" s="33"/>
      <c r="J2460" s="33"/>
      <c r="K2460" s="33"/>
      <c r="L2460" s="33"/>
      <c r="M2460" s="33"/>
      <c r="N2460" s="33"/>
      <c r="O2460" s="18"/>
      <c r="P2460" s="33"/>
      <c r="Q2460" s="33"/>
      <c r="R2460" s="33"/>
      <c r="S2460" s="33"/>
      <c r="T2460" s="33"/>
      <c r="U2460" s="33"/>
      <c r="V2460" s="33"/>
      <c r="W2460" s="33"/>
    </row>
    <row r="2461">
      <c r="A2461" s="17"/>
      <c r="B2461" s="18"/>
      <c r="C2461" s="18"/>
      <c r="D2461" s="18"/>
      <c r="E2461" s="44"/>
      <c r="F2461" s="18"/>
      <c r="G2461" s="33"/>
      <c r="H2461" s="45"/>
      <c r="I2461" s="33"/>
      <c r="J2461" s="33"/>
      <c r="K2461" s="33"/>
      <c r="L2461" s="33"/>
      <c r="M2461" s="33"/>
      <c r="N2461" s="33"/>
      <c r="O2461" s="18"/>
      <c r="P2461" s="33"/>
      <c r="Q2461" s="33"/>
      <c r="R2461" s="33"/>
      <c r="S2461" s="33"/>
      <c r="T2461" s="33"/>
      <c r="U2461" s="33"/>
      <c r="V2461" s="33"/>
      <c r="W2461" s="33"/>
    </row>
    <row r="2462">
      <c r="A2462" s="17"/>
      <c r="B2462" s="18"/>
      <c r="C2462" s="18"/>
      <c r="D2462" s="18"/>
      <c r="E2462" s="44"/>
      <c r="F2462" s="18"/>
      <c r="G2462" s="33"/>
      <c r="H2462" s="45"/>
      <c r="I2462" s="33"/>
      <c r="J2462" s="33"/>
      <c r="K2462" s="33"/>
      <c r="L2462" s="33"/>
      <c r="M2462" s="33"/>
      <c r="N2462" s="33"/>
      <c r="O2462" s="18"/>
      <c r="P2462" s="33"/>
      <c r="Q2462" s="33"/>
      <c r="R2462" s="33"/>
      <c r="S2462" s="33"/>
      <c r="T2462" s="33"/>
      <c r="U2462" s="33"/>
      <c r="V2462" s="33"/>
      <c r="W2462" s="33"/>
    </row>
    <row r="2463">
      <c r="A2463" s="17"/>
      <c r="B2463" s="18"/>
      <c r="C2463" s="18"/>
      <c r="D2463" s="18"/>
      <c r="E2463" s="44"/>
      <c r="F2463" s="18"/>
      <c r="G2463" s="33"/>
      <c r="H2463" s="45"/>
      <c r="I2463" s="33"/>
      <c r="J2463" s="33"/>
      <c r="K2463" s="33"/>
      <c r="L2463" s="33"/>
      <c r="M2463" s="33"/>
      <c r="N2463" s="33"/>
      <c r="O2463" s="18"/>
      <c r="P2463" s="33"/>
      <c r="Q2463" s="33"/>
      <c r="R2463" s="33"/>
      <c r="S2463" s="33"/>
      <c r="T2463" s="33"/>
      <c r="U2463" s="33"/>
      <c r="V2463" s="33"/>
      <c r="W2463" s="33"/>
    </row>
    <row r="2464">
      <c r="A2464" s="17"/>
      <c r="B2464" s="18"/>
      <c r="C2464" s="18"/>
      <c r="D2464" s="18"/>
      <c r="E2464" s="44"/>
      <c r="F2464" s="18"/>
      <c r="G2464" s="33"/>
      <c r="H2464" s="45"/>
      <c r="I2464" s="33"/>
      <c r="J2464" s="33"/>
      <c r="K2464" s="33"/>
      <c r="L2464" s="33"/>
      <c r="M2464" s="33"/>
      <c r="N2464" s="33"/>
      <c r="O2464" s="18"/>
      <c r="P2464" s="33"/>
      <c r="Q2464" s="33"/>
      <c r="R2464" s="33"/>
      <c r="S2464" s="33"/>
      <c r="T2464" s="33"/>
      <c r="U2464" s="33"/>
      <c r="V2464" s="33"/>
      <c r="W2464" s="33"/>
    </row>
    <row r="2465">
      <c r="A2465" s="17"/>
      <c r="B2465" s="18"/>
      <c r="C2465" s="18"/>
      <c r="D2465" s="18"/>
      <c r="E2465" s="44"/>
      <c r="F2465" s="18"/>
      <c r="G2465" s="33"/>
      <c r="H2465" s="45"/>
      <c r="I2465" s="33"/>
      <c r="J2465" s="33"/>
      <c r="K2465" s="33"/>
      <c r="L2465" s="33"/>
      <c r="M2465" s="33"/>
      <c r="N2465" s="33"/>
      <c r="O2465" s="18"/>
      <c r="P2465" s="33"/>
      <c r="Q2465" s="33"/>
      <c r="R2465" s="33"/>
      <c r="S2465" s="33"/>
      <c r="T2465" s="33"/>
      <c r="U2465" s="33"/>
      <c r="V2465" s="33"/>
      <c r="W2465" s="33"/>
    </row>
    <row r="2466">
      <c r="A2466" s="17"/>
      <c r="B2466" s="18"/>
      <c r="C2466" s="18"/>
      <c r="D2466" s="18"/>
      <c r="E2466" s="44"/>
      <c r="F2466" s="18"/>
      <c r="G2466" s="33"/>
      <c r="H2466" s="45"/>
      <c r="I2466" s="33"/>
      <c r="J2466" s="33"/>
      <c r="K2466" s="33"/>
      <c r="L2466" s="33"/>
      <c r="M2466" s="33"/>
      <c r="N2466" s="33"/>
      <c r="O2466" s="18"/>
      <c r="P2466" s="33"/>
      <c r="Q2466" s="33"/>
      <c r="R2466" s="33"/>
      <c r="S2466" s="33"/>
      <c r="T2466" s="33"/>
      <c r="U2466" s="33"/>
      <c r="V2466" s="33"/>
      <c r="W2466" s="33"/>
    </row>
    <row r="2467">
      <c r="A2467" s="17"/>
      <c r="B2467" s="18"/>
      <c r="C2467" s="18"/>
      <c r="D2467" s="18"/>
      <c r="E2467" s="44"/>
      <c r="F2467" s="18"/>
      <c r="G2467" s="33"/>
      <c r="H2467" s="45"/>
      <c r="I2467" s="33"/>
      <c r="J2467" s="33"/>
      <c r="K2467" s="33"/>
      <c r="L2467" s="33"/>
      <c r="M2467" s="33"/>
      <c r="N2467" s="33"/>
      <c r="O2467" s="18"/>
      <c r="P2467" s="33"/>
      <c r="Q2467" s="33"/>
      <c r="R2467" s="33"/>
      <c r="S2467" s="33"/>
      <c r="T2467" s="33"/>
      <c r="U2467" s="33"/>
      <c r="V2467" s="33"/>
      <c r="W2467" s="33"/>
    </row>
    <row r="2468">
      <c r="A2468" s="17"/>
      <c r="B2468" s="18"/>
      <c r="C2468" s="18"/>
      <c r="D2468" s="18"/>
      <c r="E2468" s="44"/>
      <c r="F2468" s="18"/>
      <c r="G2468" s="33"/>
      <c r="H2468" s="45"/>
      <c r="I2468" s="33"/>
      <c r="J2468" s="33"/>
      <c r="K2468" s="33"/>
      <c r="L2468" s="33"/>
      <c r="M2468" s="33"/>
      <c r="N2468" s="33"/>
      <c r="O2468" s="18"/>
      <c r="P2468" s="33"/>
      <c r="Q2468" s="33"/>
      <c r="R2468" s="33"/>
      <c r="S2468" s="33"/>
      <c r="T2468" s="33"/>
      <c r="U2468" s="33"/>
      <c r="V2468" s="33"/>
      <c r="W2468" s="33"/>
    </row>
    <row r="2469">
      <c r="A2469" s="17"/>
      <c r="B2469" s="18"/>
      <c r="C2469" s="18"/>
      <c r="D2469" s="18"/>
      <c r="E2469" s="44"/>
      <c r="F2469" s="18"/>
      <c r="G2469" s="33"/>
      <c r="H2469" s="45"/>
      <c r="I2469" s="33"/>
      <c r="J2469" s="33"/>
      <c r="K2469" s="33"/>
      <c r="L2469" s="33"/>
      <c r="M2469" s="33"/>
      <c r="N2469" s="33"/>
      <c r="O2469" s="18"/>
      <c r="P2469" s="33"/>
      <c r="Q2469" s="33"/>
      <c r="R2469" s="33"/>
      <c r="S2469" s="33"/>
      <c r="T2469" s="33"/>
      <c r="U2469" s="33"/>
      <c r="V2469" s="33"/>
      <c r="W2469" s="33"/>
    </row>
    <row r="2470">
      <c r="A2470" s="17"/>
      <c r="B2470" s="18"/>
      <c r="C2470" s="18"/>
      <c r="D2470" s="18"/>
      <c r="E2470" s="44"/>
      <c r="F2470" s="18"/>
      <c r="G2470" s="33"/>
      <c r="H2470" s="45"/>
      <c r="I2470" s="33"/>
      <c r="J2470" s="33"/>
      <c r="K2470" s="33"/>
      <c r="L2470" s="33"/>
      <c r="M2470" s="33"/>
      <c r="N2470" s="33"/>
      <c r="O2470" s="18"/>
      <c r="P2470" s="33"/>
      <c r="Q2470" s="33"/>
      <c r="R2470" s="33"/>
      <c r="S2470" s="33"/>
      <c r="T2470" s="33"/>
      <c r="U2470" s="33"/>
      <c r="V2470" s="33"/>
      <c r="W2470" s="33"/>
    </row>
    <row r="2471">
      <c r="A2471" s="17"/>
      <c r="B2471" s="18"/>
      <c r="C2471" s="18"/>
      <c r="D2471" s="18"/>
      <c r="E2471" s="44"/>
      <c r="F2471" s="18"/>
      <c r="G2471" s="33"/>
      <c r="H2471" s="45"/>
      <c r="I2471" s="33"/>
      <c r="J2471" s="33"/>
      <c r="K2471" s="33"/>
      <c r="L2471" s="33"/>
      <c r="M2471" s="33"/>
      <c r="N2471" s="33"/>
      <c r="O2471" s="18"/>
      <c r="P2471" s="33"/>
      <c r="Q2471" s="33"/>
      <c r="R2471" s="33"/>
      <c r="S2471" s="33"/>
      <c r="T2471" s="33"/>
      <c r="U2471" s="33"/>
      <c r="V2471" s="33"/>
      <c r="W2471" s="33"/>
    </row>
    <row r="2472">
      <c r="A2472" s="17"/>
      <c r="B2472" s="18"/>
      <c r="C2472" s="18"/>
      <c r="D2472" s="18"/>
      <c r="E2472" s="44"/>
      <c r="F2472" s="18"/>
      <c r="G2472" s="33"/>
      <c r="H2472" s="45"/>
      <c r="I2472" s="33"/>
      <c r="J2472" s="33"/>
      <c r="K2472" s="33"/>
      <c r="L2472" s="33"/>
      <c r="M2472" s="33"/>
      <c r="N2472" s="33"/>
      <c r="O2472" s="18"/>
      <c r="P2472" s="33"/>
      <c r="Q2472" s="33"/>
      <c r="R2472" s="33"/>
      <c r="S2472" s="33"/>
      <c r="T2472" s="33"/>
      <c r="U2472" s="33"/>
      <c r="V2472" s="33"/>
      <c r="W2472" s="33"/>
    </row>
    <row r="2473">
      <c r="A2473" s="17"/>
      <c r="B2473" s="18"/>
      <c r="C2473" s="18"/>
      <c r="D2473" s="18"/>
      <c r="E2473" s="44"/>
      <c r="F2473" s="18"/>
      <c r="G2473" s="33"/>
      <c r="H2473" s="45"/>
      <c r="I2473" s="33"/>
      <c r="J2473" s="33"/>
      <c r="K2473" s="33"/>
      <c r="L2473" s="33"/>
      <c r="M2473" s="33"/>
      <c r="N2473" s="33"/>
      <c r="O2473" s="18"/>
      <c r="P2473" s="33"/>
      <c r="Q2473" s="33"/>
      <c r="R2473" s="33"/>
      <c r="S2473" s="33"/>
      <c r="T2473" s="33"/>
      <c r="U2473" s="33"/>
      <c r="V2473" s="33"/>
      <c r="W2473" s="33"/>
    </row>
    <row r="2474">
      <c r="A2474" s="17"/>
      <c r="B2474" s="18"/>
      <c r="C2474" s="18"/>
      <c r="D2474" s="18"/>
      <c r="E2474" s="44"/>
      <c r="F2474" s="18"/>
      <c r="G2474" s="33"/>
      <c r="H2474" s="45"/>
      <c r="I2474" s="33"/>
      <c r="J2474" s="33"/>
      <c r="K2474" s="33"/>
      <c r="L2474" s="33"/>
      <c r="M2474" s="33"/>
      <c r="N2474" s="33"/>
      <c r="O2474" s="18"/>
      <c r="P2474" s="33"/>
      <c r="Q2474" s="33"/>
      <c r="R2474" s="33"/>
      <c r="S2474" s="33"/>
      <c r="T2474" s="33"/>
      <c r="U2474" s="33"/>
      <c r="V2474" s="33"/>
      <c r="W2474" s="33"/>
    </row>
    <row r="2475">
      <c r="A2475" s="17"/>
      <c r="B2475" s="18"/>
      <c r="C2475" s="18"/>
      <c r="D2475" s="18"/>
      <c r="E2475" s="44"/>
      <c r="F2475" s="18"/>
      <c r="G2475" s="33"/>
      <c r="H2475" s="45"/>
      <c r="I2475" s="33"/>
      <c r="J2475" s="33"/>
      <c r="K2475" s="33"/>
      <c r="L2475" s="33"/>
      <c r="M2475" s="33"/>
      <c r="N2475" s="33"/>
      <c r="O2475" s="18"/>
      <c r="P2475" s="33"/>
      <c r="Q2475" s="33"/>
      <c r="R2475" s="33"/>
      <c r="S2475" s="33"/>
      <c r="T2475" s="33"/>
      <c r="U2475" s="33"/>
      <c r="V2475" s="33"/>
      <c r="W2475" s="33"/>
    </row>
    <row r="2476">
      <c r="A2476" s="17"/>
      <c r="B2476" s="18"/>
      <c r="C2476" s="18"/>
      <c r="D2476" s="18"/>
      <c r="E2476" s="44"/>
      <c r="F2476" s="18"/>
      <c r="G2476" s="33"/>
      <c r="H2476" s="45"/>
      <c r="I2476" s="33"/>
      <c r="J2476" s="33"/>
      <c r="K2476" s="33"/>
      <c r="L2476" s="33"/>
      <c r="M2476" s="33"/>
      <c r="N2476" s="33"/>
      <c r="O2476" s="18"/>
      <c r="P2476" s="33"/>
      <c r="Q2476" s="33"/>
      <c r="R2476" s="33"/>
      <c r="S2476" s="33"/>
      <c r="T2476" s="33"/>
      <c r="U2476" s="33"/>
      <c r="V2476" s="33"/>
      <c r="W2476" s="33"/>
    </row>
    <row r="2477">
      <c r="A2477" s="17"/>
      <c r="B2477" s="18"/>
      <c r="C2477" s="18"/>
      <c r="D2477" s="18"/>
      <c r="E2477" s="44"/>
      <c r="F2477" s="18"/>
      <c r="G2477" s="33"/>
      <c r="H2477" s="45"/>
      <c r="I2477" s="33"/>
      <c r="J2477" s="33"/>
      <c r="K2477" s="33"/>
      <c r="L2477" s="33"/>
      <c r="M2477" s="33"/>
      <c r="N2477" s="33"/>
      <c r="O2477" s="18"/>
      <c r="P2477" s="33"/>
      <c r="Q2477" s="33"/>
      <c r="R2477" s="33"/>
      <c r="S2477" s="33"/>
      <c r="T2477" s="33"/>
      <c r="U2477" s="33"/>
      <c r="V2477" s="33"/>
      <c r="W2477" s="33"/>
    </row>
    <row r="2478">
      <c r="A2478" s="17"/>
      <c r="B2478" s="18"/>
      <c r="C2478" s="18"/>
      <c r="D2478" s="18"/>
      <c r="E2478" s="44"/>
      <c r="F2478" s="18"/>
      <c r="G2478" s="33"/>
      <c r="H2478" s="45"/>
      <c r="I2478" s="33"/>
      <c r="J2478" s="33"/>
      <c r="K2478" s="33"/>
      <c r="L2478" s="33"/>
      <c r="M2478" s="33"/>
      <c r="N2478" s="33"/>
      <c r="O2478" s="18"/>
      <c r="P2478" s="33"/>
      <c r="Q2478" s="33"/>
      <c r="R2478" s="33"/>
      <c r="S2478" s="33"/>
      <c r="T2478" s="33"/>
      <c r="U2478" s="33"/>
      <c r="V2478" s="33"/>
      <c r="W2478" s="33"/>
    </row>
    <row r="2479">
      <c r="A2479" s="17"/>
      <c r="B2479" s="18"/>
      <c r="C2479" s="18"/>
      <c r="D2479" s="18"/>
      <c r="E2479" s="44"/>
      <c r="F2479" s="18"/>
      <c r="G2479" s="33"/>
      <c r="H2479" s="45"/>
      <c r="I2479" s="33"/>
      <c r="J2479" s="33"/>
      <c r="K2479" s="33"/>
      <c r="L2479" s="33"/>
      <c r="M2479" s="33"/>
      <c r="N2479" s="33"/>
      <c r="O2479" s="18"/>
      <c r="P2479" s="33"/>
      <c r="Q2479" s="33"/>
      <c r="R2479" s="33"/>
      <c r="S2479" s="33"/>
      <c r="T2479" s="33"/>
      <c r="U2479" s="33"/>
      <c r="V2479" s="33"/>
      <c r="W2479" s="33"/>
    </row>
    <row r="2480">
      <c r="A2480" s="17"/>
      <c r="B2480" s="18"/>
      <c r="C2480" s="18"/>
      <c r="D2480" s="18"/>
      <c r="E2480" s="44"/>
      <c r="F2480" s="18"/>
      <c r="G2480" s="33"/>
      <c r="H2480" s="45"/>
      <c r="I2480" s="33"/>
      <c r="J2480" s="33"/>
      <c r="K2480" s="33"/>
      <c r="L2480" s="33"/>
      <c r="M2480" s="33"/>
      <c r="N2480" s="33"/>
      <c r="O2480" s="18"/>
      <c r="P2480" s="33"/>
      <c r="Q2480" s="33"/>
      <c r="R2480" s="33"/>
      <c r="S2480" s="33"/>
      <c r="T2480" s="33"/>
      <c r="U2480" s="33"/>
      <c r="V2480" s="33"/>
      <c r="W2480" s="33"/>
    </row>
    <row r="2481">
      <c r="A2481" s="17"/>
      <c r="B2481" s="18"/>
      <c r="C2481" s="18"/>
      <c r="D2481" s="18"/>
      <c r="E2481" s="44"/>
      <c r="F2481" s="18"/>
      <c r="G2481" s="33"/>
      <c r="H2481" s="45"/>
      <c r="I2481" s="33"/>
      <c r="J2481" s="33"/>
      <c r="K2481" s="33"/>
      <c r="L2481" s="33"/>
      <c r="M2481" s="33"/>
      <c r="N2481" s="33"/>
      <c r="O2481" s="18"/>
      <c r="P2481" s="33"/>
      <c r="Q2481" s="33"/>
      <c r="R2481" s="33"/>
      <c r="S2481" s="33"/>
      <c r="T2481" s="33"/>
      <c r="U2481" s="33"/>
      <c r="V2481" s="33"/>
      <c r="W2481" s="33"/>
    </row>
    <row r="2482">
      <c r="A2482" s="17"/>
      <c r="B2482" s="18"/>
      <c r="C2482" s="18"/>
      <c r="D2482" s="18"/>
      <c r="E2482" s="44"/>
      <c r="F2482" s="18"/>
      <c r="G2482" s="33"/>
      <c r="H2482" s="45"/>
      <c r="I2482" s="33"/>
      <c r="J2482" s="33"/>
      <c r="K2482" s="33"/>
      <c r="L2482" s="33"/>
      <c r="M2482" s="33"/>
      <c r="N2482" s="33"/>
      <c r="O2482" s="18"/>
      <c r="P2482" s="33"/>
      <c r="Q2482" s="33"/>
      <c r="R2482" s="33"/>
      <c r="S2482" s="33"/>
      <c r="T2482" s="33"/>
      <c r="U2482" s="33"/>
      <c r="V2482" s="33"/>
      <c r="W2482" s="33"/>
    </row>
    <row r="2483">
      <c r="A2483" s="17"/>
      <c r="B2483" s="18"/>
      <c r="C2483" s="18"/>
      <c r="D2483" s="18"/>
      <c r="E2483" s="44"/>
      <c r="F2483" s="18"/>
      <c r="G2483" s="33"/>
      <c r="H2483" s="45"/>
      <c r="I2483" s="33"/>
      <c r="J2483" s="33"/>
      <c r="K2483" s="33"/>
      <c r="L2483" s="33"/>
      <c r="M2483" s="33"/>
      <c r="N2483" s="33"/>
      <c r="O2483" s="18"/>
      <c r="P2483" s="33"/>
      <c r="Q2483" s="33"/>
      <c r="R2483" s="33"/>
      <c r="S2483" s="33"/>
      <c r="T2483" s="33"/>
      <c r="U2483" s="33"/>
      <c r="V2483" s="33"/>
      <c r="W2483" s="33"/>
    </row>
    <row r="2484">
      <c r="A2484" s="17"/>
      <c r="B2484" s="18"/>
      <c r="C2484" s="18"/>
      <c r="D2484" s="18"/>
      <c r="E2484" s="44"/>
      <c r="F2484" s="18"/>
      <c r="G2484" s="33"/>
      <c r="H2484" s="45"/>
      <c r="I2484" s="33"/>
      <c r="J2484" s="33"/>
      <c r="K2484" s="33"/>
      <c r="L2484" s="33"/>
      <c r="M2484" s="33"/>
      <c r="N2484" s="33"/>
      <c r="O2484" s="18"/>
      <c r="P2484" s="33"/>
      <c r="Q2484" s="33"/>
      <c r="R2484" s="33"/>
      <c r="S2484" s="33"/>
      <c r="T2484" s="33"/>
      <c r="U2484" s="33"/>
      <c r="V2484" s="33"/>
      <c r="W2484" s="33"/>
    </row>
    <row r="2485">
      <c r="A2485" s="17"/>
      <c r="B2485" s="18"/>
      <c r="C2485" s="18"/>
      <c r="D2485" s="18"/>
      <c r="E2485" s="44"/>
      <c r="F2485" s="18"/>
      <c r="G2485" s="33"/>
      <c r="H2485" s="45"/>
      <c r="I2485" s="33"/>
      <c r="J2485" s="33"/>
      <c r="K2485" s="33"/>
      <c r="L2485" s="33"/>
      <c r="M2485" s="33"/>
      <c r="N2485" s="33"/>
      <c r="O2485" s="18"/>
      <c r="P2485" s="33"/>
      <c r="Q2485" s="33"/>
      <c r="R2485" s="33"/>
      <c r="S2485" s="33"/>
      <c r="T2485" s="33"/>
      <c r="U2485" s="33"/>
      <c r="V2485" s="33"/>
      <c r="W2485" s="33"/>
    </row>
    <row r="2486">
      <c r="A2486" s="17"/>
      <c r="B2486" s="18"/>
      <c r="C2486" s="18"/>
      <c r="D2486" s="18"/>
      <c r="E2486" s="44"/>
      <c r="F2486" s="18"/>
      <c r="G2486" s="33"/>
      <c r="H2486" s="45"/>
      <c r="I2486" s="33"/>
      <c r="J2486" s="33"/>
      <c r="K2486" s="33"/>
      <c r="L2486" s="33"/>
      <c r="M2486" s="33"/>
      <c r="N2486" s="33"/>
      <c r="O2486" s="18"/>
      <c r="P2486" s="33"/>
      <c r="Q2486" s="33"/>
      <c r="R2486" s="33"/>
      <c r="S2486" s="33"/>
      <c r="T2486" s="33"/>
      <c r="U2486" s="33"/>
      <c r="V2486" s="33"/>
      <c r="W2486" s="33"/>
    </row>
    <row r="2487">
      <c r="A2487" s="17"/>
      <c r="B2487" s="18"/>
      <c r="C2487" s="18"/>
      <c r="D2487" s="18"/>
      <c r="E2487" s="44"/>
      <c r="F2487" s="18"/>
      <c r="G2487" s="33"/>
      <c r="H2487" s="45"/>
      <c r="I2487" s="33"/>
      <c r="J2487" s="33"/>
      <c r="K2487" s="33"/>
      <c r="L2487" s="33"/>
      <c r="M2487" s="33"/>
      <c r="N2487" s="33"/>
      <c r="O2487" s="18"/>
      <c r="P2487" s="33"/>
      <c r="Q2487" s="33"/>
      <c r="R2487" s="33"/>
      <c r="S2487" s="33"/>
      <c r="T2487" s="33"/>
      <c r="U2487" s="33"/>
      <c r="V2487" s="33"/>
      <c r="W2487" s="33"/>
    </row>
    <row r="2488">
      <c r="A2488" s="17"/>
      <c r="B2488" s="18"/>
      <c r="C2488" s="18"/>
      <c r="D2488" s="18"/>
      <c r="E2488" s="44"/>
      <c r="F2488" s="18"/>
      <c r="G2488" s="33"/>
      <c r="H2488" s="45"/>
      <c r="I2488" s="33"/>
      <c r="J2488" s="33"/>
      <c r="K2488" s="33"/>
      <c r="L2488" s="33"/>
      <c r="M2488" s="33"/>
      <c r="N2488" s="33"/>
      <c r="O2488" s="18"/>
      <c r="P2488" s="33"/>
      <c r="Q2488" s="33"/>
      <c r="R2488" s="33"/>
      <c r="S2488" s="33"/>
      <c r="T2488" s="33"/>
      <c r="U2488" s="33"/>
      <c r="V2488" s="33"/>
      <c r="W2488" s="33"/>
    </row>
    <row r="2489">
      <c r="A2489" s="17"/>
      <c r="B2489" s="18"/>
      <c r="C2489" s="18"/>
      <c r="D2489" s="18"/>
      <c r="E2489" s="44"/>
      <c r="F2489" s="18"/>
      <c r="G2489" s="33"/>
      <c r="H2489" s="45"/>
      <c r="I2489" s="33"/>
      <c r="J2489" s="33"/>
      <c r="K2489" s="33"/>
      <c r="L2489" s="33"/>
      <c r="M2489" s="33"/>
      <c r="N2489" s="33"/>
      <c r="O2489" s="18"/>
      <c r="P2489" s="33"/>
      <c r="Q2489" s="33"/>
      <c r="R2489" s="33"/>
      <c r="S2489" s="33"/>
      <c r="T2489" s="33"/>
      <c r="U2489" s="33"/>
      <c r="V2489" s="33"/>
      <c r="W2489" s="33"/>
    </row>
    <row r="2490">
      <c r="A2490" s="17"/>
      <c r="B2490" s="18"/>
      <c r="C2490" s="18"/>
      <c r="D2490" s="18"/>
      <c r="E2490" s="44"/>
      <c r="F2490" s="18"/>
      <c r="G2490" s="33"/>
      <c r="H2490" s="45"/>
      <c r="I2490" s="33"/>
      <c r="J2490" s="33"/>
      <c r="K2490" s="33"/>
      <c r="L2490" s="33"/>
      <c r="M2490" s="33"/>
      <c r="N2490" s="33"/>
      <c r="O2490" s="18"/>
      <c r="P2490" s="33"/>
      <c r="Q2490" s="33"/>
      <c r="R2490" s="33"/>
      <c r="S2490" s="33"/>
      <c r="T2490" s="33"/>
      <c r="U2490" s="33"/>
      <c r="V2490" s="33"/>
      <c r="W2490" s="33"/>
    </row>
    <row r="2491">
      <c r="A2491" s="17"/>
      <c r="B2491" s="18"/>
      <c r="C2491" s="18"/>
      <c r="D2491" s="18"/>
      <c r="E2491" s="44"/>
      <c r="F2491" s="18"/>
      <c r="G2491" s="33"/>
      <c r="H2491" s="45"/>
      <c r="I2491" s="33"/>
      <c r="J2491" s="33"/>
      <c r="K2491" s="33"/>
      <c r="L2491" s="33"/>
      <c r="M2491" s="33"/>
      <c r="N2491" s="33"/>
      <c r="O2491" s="18"/>
      <c r="P2491" s="33"/>
      <c r="Q2491" s="33"/>
      <c r="R2491" s="33"/>
      <c r="S2491" s="33"/>
      <c r="T2491" s="33"/>
      <c r="U2491" s="33"/>
      <c r="V2491" s="33"/>
      <c r="W2491" s="33"/>
    </row>
    <row r="2492">
      <c r="A2492" s="17"/>
      <c r="B2492" s="18"/>
      <c r="C2492" s="18"/>
      <c r="D2492" s="18"/>
      <c r="E2492" s="44"/>
      <c r="F2492" s="18"/>
      <c r="G2492" s="33"/>
      <c r="H2492" s="45"/>
      <c r="I2492" s="33"/>
      <c r="J2492" s="33"/>
      <c r="K2492" s="33"/>
      <c r="L2492" s="33"/>
      <c r="M2492" s="33"/>
      <c r="N2492" s="33"/>
      <c r="O2492" s="18"/>
      <c r="P2492" s="33"/>
      <c r="Q2492" s="33"/>
      <c r="R2492" s="33"/>
      <c r="S2492" s="33"/>
      <c r="T2492" s="33"/>
      <c r="U2492" s="33"/>
      <c r="V2492" s="33"/>
      <c r="W2492" s="33"/>
    </row>
    <row r="2493">
      <c r="A2493" s="17"/>
      <c r="B2493" s="18"/>
      <c r="C2493" s="18"/>
      <c r="D2493" s="18"/>
      <c r="E2493" s="44"/>
      <c r="F2493" s="18"/>
      <c r="G2493" s="33"/>
      <c r="H2493" s="45"/>
      <c r="I2493" s="33"/>
      <c r="J2493" s="33"/>
      <c r="K2493" s="33"/>
      <c r="L2493" s="33"/>
      <c r="M2493" s="33"/>
      <c r="N2493" s="33"/>
      <c r="O2493" s="18"/>
      <c r="P2493" s="33"/>
      <c r="Q2493" s="33"/>
      <c r="R2493" s="33"/>
      <c r="S2493" s="33"/>
      <c r="T2493" s="33"/>
      <c r="U2493" s="33"/>
      <c r="V2493" s="33"/>
      <c r="W2493" s="33"/>
    </row>
    <row r="2494">
      <c r="A2494" s="17"/>
      <c r="B2494" s="18"/>
      <c r="C2494" s="18"/>
      <c r="D2494" s="18"/>
      <c r="E2494" s="44"/>
      <c r="F2494" s="18"/>
      <c r="G2494" s="33"/>
      <c r="H2494" s="45"/>
      <c r="I2494" s="33"/>
      <c r="J2494" s="33"/>
      <c r="K2494" s="33"/>
      <c r="L2494" s="33"/>
      <c r="M2494" s="33"/>
      <c r="N2494" s="33"/>
      <c r="O2494" s="18"/>
      <c r="P2494" s="33"/>
      <c r="Q2494" s="33"/>
      <c r="R2494" s="33"/>
      <c r="S2494" s="33"/>
      <c r="T2494" s="33"/>
      <c r="U2494" s="33"/>
      <c r="V2494" s="33"/>
      <c r="W2494" s="33"/>
    </row>
    <row r="2495">
      <c r="A2495" s="17"/>
      <c r="B2495" s="18"/>
      <c r="C2495" s="18"/>
      <c r="D2495" s="18"/>
      <c r="E2495" s="44"/>
      <c r="F2495" s="18"/>
      <c r="G2495" s="33"/>
      <c r="H2495" s="45"/>
      <c r="I2495" s="33"/>
      <c r="J2495" s="33"/>
      <c r="K2495" s="33"/>
      <c r="L2495" s="33"/>
      <c r="M2495" s="33"/>
      <c r="N2495" s="33"/>
      <c r="O2495" s="18"/>
      <c r="P2495" s="33"/>
      <c r="Q2495" s="33"/>
      <c r="R2495" s="33"/>
      <c r="S2495" s="33"/>
      <c r="T2495" s="33"/>
      <c r="U2495" s="33"/>
      <c r="V2495" s="33"/>
      <c r="W2495" s="33"/>
    </row>
    <row r="2496">
      <c r="A2496" s="17"/>
      <c r="B2496" s="18"/>
      <c r="C2496" s="18"/>
      <c r="D2496" s="18"/>
      <c r="E2496" s="44"/>
      <c r="F2496" s="18"/>
      <c r="G2496" s="33"/>
      <c r="H2496" s="45"/>
      <c r="I2496" s="33"/>
      <c r="J2496" s="33"/>
      <c r="K2496" s="33"/>
      <c r="L2496" s="33"/>
      <c r="M2496" s="33"/>
      <c r="N2496" s="33"/>
      <c r="O2496" s="18"/>
      <c r="P2496" s="33"/>
      <c r="Q2496" s="33"/>
      <c r="R2496" s="33"/>
      <c r="S2496" s="33"/>
      <c r="T2496" s="33"/>
      <c r="U2496" s="33"/>
      <c r="V2496" s="33"/>
      <c r="W2496" s="33"/>
    </row>
    <row r="2497">
      <c r="A2497" s="17"/>
      <c r="B2497" s="18"/>
      <c r="C2497" s="18"/>
      <c r="D2497" s="18"/>
      <c r="E2497" s="44"/>
      <c r="F2497" s="18"/>
      <c r="G2497" s="33"/>
      <c r="H2497" s="45"/>
      <c r="I2497" s="33"/>
      <c r="J2497" s="33"/>
      <c r="K2497" s="33"/>
      <c r="L2497" s="33"/>
      <c r="M2497" s="33"/>
      <c r="N2497" s="33"/>
      <c r="O2497" s="18"/>
      <c r="P2497" s="33"/>
      <c r="Q2497" s="33"/>
      <c r="R2497" s="33"/>
      <c r="S2497" s="33"/>
      <c r="T2497" s="33"/>
      <c r="U2497" s="33"/>
      <c r="V2497" s="33"/>
      <c r="W2497" s="33"/>
    </row>
    <row r="2498">
      <c r="A2498" s="17"/>
      <c r="B2498" s="18"/>
      <c r="C2498" s="18"/>
      <c r="D2498" s="18"/>
      <c r="E2498" s="44"/>
      <c r="F2498" s="18"/>
      <c r="G2498" s="33"/>
      <c r="H2498" s="45"/>
      <c r="I2498" s="33"/>
      <c r="J2498" s="33"/>
      <c r="K2498" s="33"/>
      <c r="L2498" s="33"/>
      <c r="M2498" s="33"/>
      <c r="N2498" s="33"/>
      <c r="O2498" s="18"/>
      <c r="P2498" s="33"/>
      <c r="Q2498" s="33"/>
      <c r="R2498" s="33"/>
      <c r="S2498" s="33"/>
      <c r="T2498" s="33"/>
      <c r="U2498" s="33"/>
      <c r="V2498" s="33"/>
      <c r="W2498" s="33"/>
    </row>
    <row r="2499">
      <c r="A2499" s="17"/>
      <c r="B2499" s="18"/>
      <c r="C2499" s="18"/>
      <c r="D2499" s="18"/>
      <c r="E2499" s="44"/>
      <c r="F2499" s="18"/>
      <c r="G2499" s="33"/>
      <c r="H2499" s="45"/>
      <c r="I2499" s="33"/>
      <c r="J2499" s="33"/>
      <c r="K2499" s="33"/>
      <c r="L2499" s="33"/>
      <c r="M2499" s="33"/>
      <c r="N2499" s="33"/>
      <c r="O2499" s="18"/>
      <c r="P2499" s="33"/>
      <c r="Q2499" s="33"/>
      <c r="R2499" s="33"/>
      <c r="S2499" s="33"/>
      <c r="T2499" s="33"/>
      <c r="U2499" s="33"/>
      <c r="V2499" s="33"/>
      <c r="W2499" s="33"/>
    </row>
    <row r="2500">
      <c r="A2500" s="17"/>
      <c r="B2500" s="18"/>
      <c r="C2500" s="18"/>
      <c r="D2500" s="18"/>
      <c r="E2500" s="44"/>
      <c r="F2500" s="18"/>
      <c r="G2500" s="33"/>
      <c r="H2500" s="45"/>
      <c r="I2500" s="33"/>
      <c r="J2500" s="33"/>
      <c r="K2500" s="33"/>
      <c r="L2500" s="33"/>
      <c r="M2500" s="33"/>
      <c r="N2500" s="33"/>
      <c r="O2500" s="18"/>
      <c r="P2500" s="33"/>
      <c r="Q2500" s="33"/>
      <c r="R2500" s="33"/>
      <c r="S2500" s="33"/>
      <c r="T2500" s="33"/>
      <c r="U2500" s="33"/>
      <c r="V2500" s="33"/>
      <c r="W2500" s="33"/>
    </row>
    <row r="2501">
      <c r="A2501" s="17"/>
      <c r="B2501" s="18"/>
      <c r="C2501" s="18"/>
      <c r="D2501" s="18"/>
      <c r="E2501" s="44"/>
      <c r="F2501" s="18"/>
      <c r="G2501" s="33"/>
      <c r="H2501" s="45"/>
      <c r="I2501" s="33"/>
      <c r="J2501" s="33"/>
      <c r="K2501" s="33"/>
      <c r="L2501" s="33"/>
      <c r="M2501" s="33"/>
      <c r="N2501" s="33"/>
      <c r="O2501" s="18"/>
      <c r="P2501" s="33"/>
      <c r="Q2501" s="33"/>
      <c r="R2501" s="33"/>
      <c r="S2501" s="33"/>
      <c r="T2501" s="33"/>
      <c r="U2501" s="33"/>
      <c r="V2501" s="33"/>
      <c r="W2501" s="33"/>
    </row>
    <row r="2502">
      <c r="A2502" s="17"/>
      <c r="B2502" s="18"/>
      <c r="C2502" s="18"/>
      <c r="D2502" s="18"/>
      <c r="E2502" s="44"/>
      <c r="F2502" s="18"/>
      <c r="G2502" s="33"/>
      <c r="H2502" s="45"/>
      <c r="I2502" s="33"/>
      <c r="J2502" s="33"/>
      <c r="K2502" s="33"/>
      <c r="L2502" s="33"/>
      <c r="M2502" s="33"/>
      <c r="N2502" s="33"/>
      <c r="O2502" s="18"/>
      <c r="P2502" s="33"/>
      <c r="Q2502" s="33"/>
      <c r="R2502" s="33"/>
      <c r="S2502" s="33"/>
      <c r="T2502" s="33"/>
      <c r="U2502" s="33"/>
      <c r="V2502" s="33"/>
      <c r="W2502" s="33"/>
    </row>
    <row r="2503">
      <c r="A2503" s="17"/>
      <c r="B2503" s="18"/>
      <c r="C2503" s="18"/>
      <c r="D2503" s="18"/>
      <c r="E2503" s="44"/>
      <c r="F2503" s="18"/>
      <c r="G2503" s="33"/>
      <c r="H2503" s="45"/>
      <c r="I2503" s="33"/>
      <c r="J2503" s="33"/>
      <c r="K2503" s="33"/>
      <c r="L2503" s="33"/>
      <c r="M2503" s="33"/>
      <c r="N2503" s="33"/>
      <c r="O2503" s="18"/>
      <c r="P2503" s="33"/>
      <c r="Q2503" s="33"/>
      <c r="R2503" s="33"/>
      <c r="S2503" s="33"/>
      <c r="T2503" s="33"/>
      <c r="U2503" s="33"/>
      <c r="V2503" s="33"/>
      <c r="W2503" s="33"/>
    </row>
    <row r="2504">
      <c r="A2504" s="17"/>
      <c r="B2504" s="18"/>
      <c r="C2504" s="18"/>
      <c r="D2504" s="18"/>
      <c r="E2504" s="44"/>
      <c r="F2504" s="18"/>
      <c r="G2504" s="33"/>
      <c r="H2504" s="45"/>
      <c r="I2504" s="33"/>
      <c r="J2504" s="33"/>
      <c r="K2504" s="33"/>
      <c r="L2504" s="33"/>
      <c r="M2504" s="33"/>
      <c r="N2504" s="33"/>
      <c r="O2504" s="18"/>
      <c r="P2504" s="33"/>
      <c r="Q2504" s="33"/>
      <c r="R2504" s="33"/>
      <c r="S2504" s="33"/>
      <c r="T2504" s="33"/>
      <c r="U2504" s="33"/>
      <c r="V2504" s="33"/>
      <c r="W2504" s="33"/>
    </row>
    <row r="2505">
      <c r="A2505" s="17"/>
      <c r="B2505" s="18"/>
      <c r="C2505" s="18"/>
      <c r="D2505" s="18"/>
      <c r="E2505" s="44"/>
      <c r="F2505" s="18"/>
      <c r="G2505" s="33"/>
      <c r="H2505" s="45"/>
      <c r="I2505" s="33"/>
      <c r="J2505" s="33"/>
      <c r="K2505" s="33"/>
      <c r="L2505" s="33"/>
      <c r="M2505" s="33"/>
      <c r="N2505" s="33"/>
      <c r="O2505" s="18"/>
      <c r="P2505" s="33"/>
      <c r="Q2505" s="33"/>
      <c r="R2505" s="33"/>
      <c r="S2505" s="33"/>
      <c r="T2505" s="33"/>
      <c r="U2505" s="33"/>
      <c r="V2505" s="33"/>
      <c r="W2505" s="33"/>
    </row>
    <row r="2506">
      <c r="A2506" s="17"/>
      <c r="B2506" s="18"/>
      <c r="C2506" s="18"/>
      <c r="D2506" s="18"/>
      <c r="E2506" s="44"/>
      <c r="F2506" s="18"/>
      <c r="G2506" s="33"/>
      <c r="H2506" s="45"/>
      <c r="I2506" s="33"/>
      <c r="J2506" s="33"/>
      <c r="K2506" s="33"/>
      <c r="L2506" s="33"/>
      <c r="M2506" s="33"/>
      <c r="N2506" s="33"/>
      <c r="O2506" s="18"/>
      <c r="P2506" s="33"/>
      <c r="Q2506" s="33"/>
      <c r="R2506" s="33"/>
      <c r="S2506" s="33"/>
      <c r="T2506" s="33"/>
      <c r="U2506" s="33"/>
      <c r="V2506" s="33"/>
      <c r="W2506" s="33"/>
    </row>
    <row r="2507">
      <c r="A2507" s="17"/>
      <c r="B2507" s="18"/>
      <c r="C2507" s="18"/>
      <c r="D2507" s="18"/>
      <c r="E2507" s="44"/>
      <c r="F2507" s="18"/>
      <c r="G2507" s="33"/>
      <c r="H2507" s="45"/>
      <c r="I2507" s="33"/>
      <c r="J2507" s="33"/>
      <c r="K2507" s="33"/>
      <c r="L2507" s="33"/>
      <c r="M2507" s="33"/>
      <c r="N2507" s="33"/>
      <c r="O2507" s="18"/>
      <c r="P2507" s="33"/>
      <c r="Q2507" s="33"/>
      <c r="R2507" s="33"/>
      <c r="S2507" s="33"/>
      <c r="T2507" s="33"/>
      <c r="U2507" s="33"/>
      <c r="V2507" s="33"/>
      <c r="W2507" s="33"/>
    </row>
    <row r="2508">
      <c r="A2508" s="17"/>
      <c r="B2508" s="18"/>
      <c r="C2508" s="18"/>
      <c r="D2508" s="18"/>
      <c r="E2508" s="44"/>
      <c r="F2508" s="18"/>
      <c r="G2508" s="33"/>
      <c r="H2508" s="45"/>
      <c r="I2508" s="33"/>
      <c r="J2508" s="33"/>
      <c r="K2508" s="33"/>
      <c r="L2508" s="33"/>
      <c r="M2508" s="33"/>
      <c r="N2508" s="33"/>
      <c r="O2508" s="18"/>
      <c r="P2508" s="33"/>
      <c r="Q2508" s="33"/>
      <c r="R2508" s="33"/>
      <c r="S2508" s="33"/>
      <c r="T2508" s="33"/>
      <c r="U2508" s="33"/>
      <c r="V2508" s="33"/>
      <c r="W2508" s="33"/>
    </row>
    <row r="2509">
      <c r="A2509" s="17"/>
      <c r="B2509" s="18"/>
      <c r="C2509" s="18"/>
      <c r="D2509" s="18"/>
      <c r="E2509" s="44"/>
      <c r="F2509" s="18"/>
      <c r="G2509" s="33"/>
      <c r="H2509" s="45"/>
      <c r="I2509" s="33"/>
      <c r="J2509" s="33"/>
      <c r="K2509" s="33"/>
      <c r="L2509" s="33"/>
      <c r="M2509" s="33"/>
      <c r="N2509" s="33"/>
      <c r="O2509" s="18"/>
      <c r="P2509" s="33"/>
      <c r="Q2509" s="33"/>
      <c r="R2509" s="33"/>
      <c r="S2509" s="33"/>
      <c r="T2509" s="33"/>
      <c r="U2509" s="33"/>
      <c r="V2509" s="33"/>
      <c r="W2509" s="33"/>
    </row>
    <row r="2510">
      <c r="A2510" s="17"/>
      <c r="B2510" s="18"/>
      <c r="C2510" s="18"/>
      <c r="D2510" s="18"/>
      <c r="E2510" s="44"/>
      <c r="F2510" s="18"/>
      <c r="G2510" s="33"/>
      <c r="H2510" s="45"/>
      <c r="I2510" s="33"/>
      <c r="J2510" s="33"/>
      <c r="K2510" s="33"/>
      <c r="L2510" s="33"/>
      <c r="M2510" s="33"/>
      <c r="N2510" s="33"/>
      <c r="O2510" s="18"/>
      <c r="P2510" s="33"/>
      <c r="Q2510" s="33"/>
      <c r="R2510" s="33"/>
      <c r="S2510" s="33"/>
      <c r="T2510" s="33"/>
      <c r="U2510" s="33"/>
      <c r="V2510" s="33"/>
      <c r="W2510" s="33"/>
    </row>
    <row r="2511">
      <c r="A2511" s="17"/>
      <c r="B2511" s="18"/>
      <c r="C2511" s="18"/>
      <c r="D2511" s="18"/>
      <c r="E2511" s="44"/>
      <c r="F2511" s="18"/>
      <c r="G2511" s="33"/>
      <c r="H2511" s="45"/>
      <c r="I2511" s="33"/>
      <c r="J2511" s="33"/>
      <c r="K2511" s="33"/>
      <c r="L2511" s="33"/>
      <c r="M2511" s="33"/>
      <c r="N2511" s="33"/>
      <c r="O2511" s="18"/>
      <c r="P2511" s="33"/>
      <c r="Q2511" s="33"/>
      <c r="R2511" s="33"/>
      <c r="S2511" s="33"/>
      <c r="T2511" s="33"/>
      <c r="U2511" s="33"/>
      <c r="V2511" s="33"/>
      <c r="W2511" s="33"/>
    </row>
    <row r="2512">
      <c r="A2512" s="17"/>
      <c r="B2512" s="18"/>
      <c r="C2512" s="18"/>
      <c r="D2512" s="18"/>
      <c r="E2512" s="44"/>
      <c r="F2512" s="18"/>
      <c r="G2512" s="33"/>
      <c r="H2512" s="45"/>
      <c r="I2512" s="33"/>
      <c r="J2512" s="33"/>
      <c r="K2512" s="33"/>
      <c r="L2512" s="33"/>
      <c r="M2512" s="33"/>
      <c r="N2512" s="33"/>
      <c r="O2512" s="18"/>
      <c r="P2512" s="33"/>
      <c r="Q2512" s="33"/>
      <c r="R2512" s="33"/>
      <c r="S2512" s="33"/>
      <c r="T2512" s="33"/>
      <c r="U2512" s="33"/>
      <c r="V2512" s="33"/>
      <c r="W2512" s="33"/>
    </row>
    <row r="2513">
      <c r="A2513" s="17"/>
      <c r="B2513" s="18"/>
      <c r="C2513" s="18"/>
      <c r="D2513" s="18"/>
      <c r="E2513" s="44"/>
      <c r="F2513" s="18"/>
      <c r="G2513" s="33"/>
      <c r="H2513" s="45"/>
      <c r="I2513" s="33"/>
      <c r="J2513" s="33"/>
      <c r="K2513" s="33"/>
      <c r="L2513" s="33"/>
      <c r="M2513" s="33"/>
      <c r="N2513" s="33"/>
      <c r="O2513" s="18"/>
      <c r="P2513" s="33"/>
      <c r="Q2513" s="33"/>
      <c r="R2513" s="33"/>
      <c r="S2513" s="33"/>
      <c r="T2513" s="33"/>
      <c r="U2513" s="33"/>
      <c r="V2513" s="33"/>
      <c r="W2513" s="33"/>
    </row>
    <row r="2514">
      <c r="A2514" s="17"/>
      <c r="B2514" s="18"/>
      <c r="C2514" s="18"/>
      <c r="D2514" s="18"/>
      <c r="E2514" s="44"/>
      <c r="F2514" s="18"/>
      <c r="G2514" s="33"/>
      <c r="H2514" s="45"/>
      <c r="I2514" s="33"/>
      <c r="J2514" s="33"/>
      <c r="K2514" s="33"/>
      <c r="L2514" s="33"/>
      <c r="M2514" s="33"/>
      <c r="N2514" s="33"/>
      <c r="O2514" s="18"/>
      <c r="P2514" s="33"/>
      <c r="Q2514" s="33"/>
      <c r="R2514" s="33"/>
      <c r="S2514" s="33"/>
      <c r="T2514" s="33"/>
      <c r="U2514" s="33"/>
      <c r="V2514" s="33"/>
      <c r="W2514" s="33"/>
    </row>
    <row r="2515">
      <c r="A2515" s="17"/>
      <c r="B2515" s="18"/>
      <c r="C2515" s="18"/>
      <c r="D2515" s="18"/>
      <c r="E2515" s="44"/>
      <c r="F2515" s="18"/>
      <c r="G2515" s="33"/>
      <c r="H2515" s="45"/>
      <c r="I2515" s="33"/>
      <c r="J2515" s="33"/>
      <c r="K2515" s="33"/>
      <c r="L2515" s="33"/>
      <c r="M2515" s="33"/>
      <c r="N2515" s="33"/>
      <c r="O2515" s="18"/>
      <c r="P2515" s="33"/>
      <c r="Q2515" s="33"/>
      <c r="R2515" s="33"/>
      <c r="S2515" s="33"/>
      <c r="T2515" s="33"/>
      <c r="U2515" s="33"/>
      <c r="V2515" s="33"/>
      <c r="W2515" s="33"/>
    </row>
    <row r="2516">
      <c r="A2516" s="17"/>
      <c r="B2516" s="18"/>
      <c r="C2516" s="18"/>
      <c r="D2516" s="18"/>
      <c r="E2516" s="44"/>
      <c r="F2516" s="18"/>
      <c r="G2516" s="33"/>
      <c r="H2516" s="45"/>
      <c r="I2516" s="33"/>
      <c r="J2516" s="33"/>
      <c r="K2516" s="33"/>
      <c r="L2516" s="33"/>
      <c r="M2516" s="33"/>
      <c r="N2516" s="33"/>
      <c r="O2516" s="18"/>
      <c r="P2516" s="33"/>
      <c r="Q2516" s="33"/>
      <c r="R2516" s="33"/>
      <c r="S2516" s="33"/>
      <c r="T2516" s="33"/>
      <c r="U2516" s="33"/>
      <c r="V2516" s="33"/>
      <c r="W2516" s="33"/>
    </row>
    <row r="2517">
      <c r="A2517" s="17"/>
      <c r="B2517" s="18"/>
      <c r="C2517" s="18"/>
      <c r="D2517" s="18"/>
      <c r="E2517" s="44"/>
      <c r="F2517" s="18"/>
      <c r="G2517" s="33"/>
      <c r="H2517" s="45"/>
      <c r="I2517" s="33"/>
      <c r="J2517" s="33"/>
      <c r="K2517" s="33"/>
      <c r="L2517" s="33"/>
      <c r="M2517" s="33"/>
      <c r="N2517" s="33"/>
      <c r="O2517" s="18"/>
      <c r="P2517" s="33"/>
      <c r="Q2517" s="33"/>
      <c r="R2517" s="33"/>
      <c r="S2517" s="33"/>
      <c r="T2517" s="33"/>
      <c r="U2517" s="33"/>
      <c r="V2517" s="33"/>
      <c r="W2517" s="33"/>
    </row>
    <row r="2518">
      <c r="A2518" s="17"/>
      <c r="B2518" s="18"/>
      <c r="C2518" s="18"/>
      <c r="D2518" s="18"/>
      <c r="E2518" s="44"/>
      <c r="F2518" s="18"/>
      <c r="G2518" s="33"/>
      <c r="H2518" s="45"/>
      <c r="I2518" s="33"/>
      <c r="J2518" s="33"/>
      <c r="K2518" s="33"/>
      <c r="L2518" s="33"/>
      <c r="M2518" s="33"/>
      <c r="N2518" s="33"/>
      <c r="O2518" s="18"/>
      <c r="P2518" s="33"/>
      <c r="Q2518" s="33"/>
      <c r="R2518" s="33"/>
      <c r="S2518" s="33"/>
      <c r="T2518" s="33"/>
      <c r="U2518" s="33"/>
      <c r="V2518" s="33"/>
      <c r="W2518" s="33"/>
    </row>
    <row r="2519">
      <c r="A2519" s="17"/>
      <c r="B2519" s="18"/>
      <c r="C2519" s="18"/>
      <c r="D2519" s="18"/>
      <c r="E2519" s="44"/>
      <c r="F2519" s="18"/>
      <c r="G2519" s="33"/>
      <c r="H2519" s="45"/>
      <c r="I2519" s="33"/>
      <c r="J2519" s="33"/>
      <c r="K2519" s="33"/>
      <c r="L2519" s="33"/>
      <c r="M2519" s="33"/>
      <c r="N2519" s="33"/>
      <c r="O2519" s="18"/>
      <c r="P2519" s="33"/>
      <c r="Q2519" s="33"/>
      <c r="R2519" s="33"/>
      <c r="S2519" s="33"/>
      <c r="T2519" s="33"/>
      <c r="U2519" s="33"/>
      <c r="V2519" s="33"/>
      <c r="W2519" s="33"/>
    </row>
    <row r="2520">
      <c r="A2520" s="17"/>
      <c r="B2520" s="18"/>
      <c r="C2520" s="18"/>
      <c r="D2520" s="18"/>
      <c r="E2520" s="44"/>
      <c r="F2520" s="18"/>
      <c r="G2520" s="33"/>
      <c r="H2520" s="45"/>
      <c r="I2520" s="33"/>
      <c r="J2520" s="33"/>
      <c r="K2520" s="33"/>
      <c r="L2520" s="33"/>
      <c r="M2520" s="33"/>
      <c r="N2520" s="33"/>
      <c r="O2520" s="18"/>
      <c r="P2520" s="33"/>
      <c r="Q2520" s="33"/>
      <c r="R2520" s="33"/>
      <c r="S2520" s="33"/>
      <c r="T2520" s="33"/>
      <c r="U2520" s="33"/>
      <c r="V2520" s="33"/>
      <c r="W2520" s="33"/>
    </row>
    <row r="2521">
      <c r="A2521" s="17"/>
      <c r="B2521" s="18"/>
      <c r="C2521" s="18"/>
      <c r="D2521" s="18"/>
      <c r="E2521" s="44"/>
      <c r="F2521" s="18"/>
      <c r="G2521" s="33"/>
      <c r="H2521" s="45"/>
      <c r="I2521" s="33"/>
      <c r="J2521" s="33"/>
      <c r="K2521" s="33"/>
      <c r="L2521" s="33"/>
      <c r="M2521" s="33"/>
      <c r="N2521" s="33"/>
      <c r="O2521" s="18"/>
      <c r="P2521" s="33"/>
      <c r="Q2521" s="33"/>
      <c r="R2521" s="33"/>
      <c r="S2521" s="33"/>
      <c r="T2521" s="33"/>
      <c r="U2521" s="33"/>
      <c r="V2521" s="33"/>
      <c r="W2521" s="33"/>
    </row>
    <row r="2522">
      <c r="A2522" s="17"/>
      <c r="B2522" s="18"/>
      <c r="C2522" s="18"/>
      <c r="D2522" s="18"/>
      <c r="E2522" s="44"/>
      <c r="F2522" s="18"/>
      <c r="G2522" s="33"/>
      <c r="H2522" s="45"/>
      <c r="I2522" s="33"/>
      <c r="J2522" s="33"/>
      <c r="K2522" s="33"/>
      <c r="L2522" s="33"/>
      <c r="M2522" s="33"/>
      <c r="N2522" s="33"/>
      <c r="O2522" s="18"/>
      <c r="P2522" s="33"/>
      <c r="Q2522" s="33"/>
      <c r="R2522" s="33"/>
      <c r="S2522" s="33"/>
      <c r="T2522" s="33"/>
      <c r="U2522" s="33"/>
      <c r="V2522" s="33"/>
      <c r="W2522" s="33"/>
    </row>
    <row r="2523">
      <c r="A2523" s="17"/>
      <c r="B2523" s="18"/>
      <c r="C2523" s="18"/>
      <c r="D2523" s="18"/>
      <c r="E2523" s="44"/>
      <c r="F2523" s="18"/>
      <c r="G2523" s="33"/>
      <c r="H2523" s="45"/>
      <c r="I2523" s="33"/>
      <c r="J2523" s="33"/>
      <c r="K2523" s="33"/>
      <c r="L2523" s="33"/>
      <c r="M2523" s="33"/>
      <c r="N2523" s="33"/>
      <c r="O2523" s="18"/>
      <c r="P2523" s="33"/>
      <c r="Q2523" s="33"/>
      <c r="R2523" s="33"/>
      <c r="S2523" s="33"/>
      <c r="T2523" s="33"/>
      <c r="U2523" s="33"/>
      <c r="V2523" s="33"/>
      <c r="W2523" s="33"/>
    </row>
    <row r="2524">
      <c r="A2524" s="17"/>
      <c r="B2524" s="18"/>
      <c r="C2524" s="18"/>
      <c r="D2524" s="18"/>
      <c r="E2524" s="44"/>
      <c r="F2524" s="18"/>
      <c r="G2524" s="33"/>
      <c r="H2524" s="45"/>
      <c r="I2524" s="33"/>
      <c r="J2524" s="33"/>
      <c r="K2524" s="33"/>
      <c r="L2524" s="33"/>
      <c r="M2524" s="33"/>
      <c r="N2524" s="33"/>
      <c r="O2524" s="18"/>
      <c r="P2524" s="33"/>
      <c r="Q2524" s="33"/>
      <c r="R2524" s="33"/>
      <c r="S2524" s="33"/>
      <c r="T2524" s="33"/>
      <c r="U2524" s="33"/>
      <c r="V2524" s="33"/>
      <c r="W2524" s="33"/>
    </row>
    <row r="2525">
      <c r="A2525" s="17"/>
      <c r="B2525" s="18"/>
      <c r="C2525" s="18"/>
      <c r="D2525" s="18"/>
      <c r="E2525" s="44"/>
      <c r="F2525" s="18"/>
      <c r="G2525" s="33"/>
      <c r="H2525" s="45"/>
      <c r="I2525" s="33"/>
      <c r="J2525" s="33"/>
      <c r="K2525" s="33"/>
      <c r="L2525" s="33"/>
      <c r="M2525" s="33"/>
      <c r="N2525" s="33"/>
      <c r="O2525" s="18"/>
      <c r="P2525" s="33"/>
      <c r="Q2525" s="33"/>
      <c r="R2525" s="33"/>
      <c r="S2525" s="33"/>
      <c r="T2525" s="33"/>
      <c r="U2525" s="33"/>
      <c r="V2525" s="33"/>
      <c r="W2525" s="33"/>
    </row>
    <row r="2526">
      <c r="A2526" s="17"/>
      <c r="B2526" s="18"/>
      <c r="C2526" s="18"/>
      <c r="D2526" s="18"/>
      <c r="E2526" s="44"/>
      <c r="F2526" s="18"/>
      <c r="G2526" s="33"/>
      <c r="H2526" s="45"/>
      <c r="I2526" s="33"/>
      <c r="J2526" s="33"/>
      <c r="K2526" s="33"/>
      <c r="L2526" s="33"/>
      <c r="M2526" s="33"/>
      <c r="N2526" s="33"/>
      <c r="O2526" s="18"/>
      <c r="P2526" s="33"/>
      <c r="Q2526" s="33"/>
      <c r="R2526" s="33"/>
      <c r="S2526" s="33"/>
      <c r="T2526" s="33"/>
      <c r="U2526" s="33"/>
      <c r="V2526" s="33"/>
      <c r="W2526" s="33"/>
    </row>
    <row r="2527">
      <c r="A2527" s="17"/>
      <c r="B2527" s="18"/>
      <c r="C2527" s="18"/>
      <c r="D2527" s="18"/>
      <c r="E2527" s="44"/>
      <c r="F2527" s="18"/>
      <c r="G2527" s="33"/>
      <c r="H2527" s="45"/>
      <c r="I2527" s="33"/>
      <c r="J2527" s="33"/>
      <c r="K2527" s="33"/>
      <c r="L2527" s="33"/>
      <c r="M2527" s="33"/>
      <c r="N2527" s="33"/>
      <c r="O2527" s="18"/>
      <c r="P2527" s="33"/>
      <c r="Q2527" s="33"/>
      <c r="R2527" s="33"/>
      <c r="S2527" s="33"/>
      <c r="T2527" s="33"/>
      <c r="U2527" s="33"/>
      <c r="V2527" s="33"/>
      <c r="W2527" s="33"/>
    </row>
    <row r="2528">
      <c r="A2528" s="17"/>
      <c r="B2528" s="18"/>
      <c r="C2528" s="18"/>
      <c r="D2528" s="18"/>
      <c r="E2528" s="44"/>
      <c r="F2528" s="18"/>
      <c r="G2528" s="33"/>
      <c r="H2528" s="45"/>
      <c r="I2528" s="33"/>
      <c r="J2528" s="33"/>
      <c r="K2528" s="33"/>
      <c r="L2528" s="33"/>
      <c r="M2528" s="33"/>
      <c r="N2528" s="33"/>
      <c r="O2528" s="18"/>
      <c r="P2528" s="33"/>
      <c r="Q2528" s="33"/>
      <c r="R2528" s="33"/>
      <c r="S2528" s="33"/>
      <c r="T2528" s="33"/>
      <c r="U2528" s="33"/>
      <c r="V2528" s="33"/>
      <c r="W2528" s="33"/>
    </row>
    <row r="2529">
      <c r="A2529" s="17"/>
      <c r="B2529" s="18"/>
      <c r="C2529" s="18"/>
      <c r="D2529" s="18"/>
      <c r="E2529" s="44"/>
      <c r="F2529" s="18"/>
      <c r="G2529" s="33"/>
      <c r="H2529" s="45"/>
      <c r="I2529" s="33"/>
      <c r="J2529" s="33"/>
      <c r="K2529" s="33"/>
      <c r="L2529" s="33"/>
      <c r="M2529" s="33"/>
      <c r="N2529" s="33"/>
      <c r="O2529" s="18"/>
      <c r="P2529" s="33"/>
      <c r="Q2529" s="33"/>
      <c r="R2529" s="33"/>
      <c r="S2529" s="33"/>
      <c r="T2529" s="33"/>
      <c r="U2529" s="33"/>
      <c r="V2529" s="33"/>
      <c r="W2529" s="33"/>
    </row>
    <row r="2530">
      <c r="A2530" s="17"/>
      <c r="B2530" s="18"/>
      <c r="C2530" s="18"/>
      <c r="D2530" s="18"/>
      <c r="E2530" s="44"/>
      <c r="F2530" s="18"/>
      <c r="G2530" s="33"/>
      <c r="H2530" s="45"/>
      <c r="I2530" s="33"/>
      <c r="J2530" s="33"/>
      <c r="K2530" s="33"/>
      <c r="L2530" s="33"/>
      <c r="M2530" s="33"/>
      <c r="N2530" s="33"/>
      <c r="O2530" s="18"/>
      <c r="P2530" s="33"/>
      <c r="Q2530" s="33"/>
      <c r="R2530" s="33"/>
      <c r="S2530" s="33"/>
      <c r="T2530" s="33"/>
      <c r="U2530" s="33"/>
      <c r="V2530" s="33"/>
      <c r="W2530" s="33"/>
    </row>
    <row r="2531">
      <c r="A2531" s="17"/>
      <c r="B2531" s="18"/>
      <c r="C2531" s="18"/>
      <c r="D2531" s="18"/>
      <c r="E2531" s="44"/>
      <c r="F2531" s="18"/>
      <c r="G2531" s="33"/>
      <c r="H2531" s="45"/>
      <c r="I2531" s="33"/>
      <c r="J2531" s="33"/>
      <c r="K2531" s="33"/>
      <c r="L2531" s="33"/>
      <c r="M2531" s="33"/>
      <c r="N2531" s="33"/>
      <c r="O2531" s="18"/>
      <c r="P2531" s="33"/>
      <c r="Q2531" s="33"/>
      <c r="R2531" s="33"/>
      <c r="S2531" s="33"/>
      <c r="T2531" s="33"/>
      <c r="U2531" s="33"/>
      <c r="V2531" s="33"/>
      <c r="W2531" s="33"/>
    </row>
    <row r="2532">
      <c r="A2532" s="17"/>
      <c r="B2532" s="18"/>
      <c r="C2532" s="18"/>
      <c r="D2532" s="18"/>
      <c r="E2532" s="44"/>
      <c r="F2532" s="18"/>
      <c r="G2532" s="33"/>
      <c r="H2532" s="45"/>
      <c r="I2532" s="33"/>
      <c r="J2532" s="33"/>
      <c r="K2532" s="33"/>
      <c r="L2532" s="33"/>
      <c r="M2532" s="33"/>
      <c r="N2532" s="33"/>
      <c r="O2532" s="18"/>
      <c r="P2532" s="33"/>
      <c r="Q2532" s="33"/>
      <c r="R2532" s="33"/>
      <c r="S2532" s="33"/>
      <c r="T2532" s="33"/>
      <c r="U2532" s="33"/>
      <c r="V2532" s="33"/>
      <c r="W2532" s="33"/>
    </row>
    <row r="2533">
      <c r="A2533" s="17"/>
      <c r="B2533" s="18"/>
      <c r="C2533" s="18"/>
      <c r="D2533" s="18"/>
      <c r="E2533" s="44"/>
      <c r="F2533" s="18"/>
      <c r="G2533" s="33"/>
      <c r="H2533" s="45"/>
      <c r="I2533" s="33"/>
      <c r="J2533" s="33"/>
      <c r="K2533" s="33"/>
      <c r="L2533" s="33"/>
      <c r="M2533" s="33"/>
      <c r="N2533" s="33"/>
      <c r="O2533" s="18"/>
      <c r="P2533" s="33"/>
      <c r="Q2533" s="33"/>
      <c r="R2533" s="33"/>
      <c r="S2533" s="33"/>
      <c r="T2533" s="33"/>
      <c r="U2533" s="33"/>
      <c r="V2533" s="33"/>
      <c r="W2533" s="33"/>
    </row>
    <row r="2534">
      <c r="A2534" s="17"/>
      <c r="B2534" s="18"/>
      <c r="C2534" s="18"/>
      <c r="D2534" s="18"/>
      <c r="E2534" s="44"/>
      <c r="F2534" s="18"/>
      <c r="G2534" s="33"/>
      <c r="H2534" s="45"/>
      <c r="I2534" s="33"/>
      <c r="J2534" s="33"/>
      <c r="K2534" s="33"/>
      <c r="L2534" s="33"/>
      <c r="M2534" s="33"/>
      <c r="N2534" s="33"/>
      <c r="O2534" s="18"/>
      <c r="P2534" s="33"/>
      <c r="Q2534" s="33"/>
      <c r="R2534" s="33"/>
      <c r="S2534" s="33"/>
      <c r="T2534" s="33"/>
      <c r="U2534" s="33"/>
      <c r="V2534" s="33"/>
      <c r="W2534" s="33"/>
    </row>
    <row r="2535">
      <c r="A2535" s="17"/>
      <c r="B2535" s="18"/>
      <c r="C2535" s="18"/>
      <c r="D2535" s="18"/>
      <c r="E2535" s="44"/>
      <c r="F2535" s="18"/>
      <c r="G2535" s="33"/>
      <c r="H2535" s="45"/>
      <c r="I2535" s="33"/>
      <c r="J2535" s="33"/>
      <c r="K2535" s="33"/>
      <c r="L2535" s="33"/>
      <c r="M2535" s="33"/>
      <c r="N2535" s="33"/>
      <c r="O2535" s="18"/>
      <c r="P2535" s="33"/>
      <c r="Q2535" s="33"/>
      <c r="R2535" s="33"/>
      <c r="S2535" s="33"/>
      <c r="T2535" s="33"/>
      <c r="U2535" s="33"/>
      <c r="V2535" s="33"/>
      <c r="W2535" s="33"/>
    </row>
    <row r="2536">
      <c r="A2536" s="17"/>
      <c r="B2536" s="18"/>
      <c r="C2536" s="18"/>
      <c r="D2536" s="18"/>
      <c r="E2536" s="44"/>
      <c r="F2536" s="18"/>
      <c r="G2536" s="33"/>
      <c r="H2536" s="45"/>
      <c r="I2536" s="33"/>
      <c r="J2536" s="33"/>
      <c r="K2536" s="33"/>
      <c r="L2536" s="33"/>
      <c r="M2536" s="33"/>
      <c r="N2536" s="33"/>
      <c r="O2536" s="18"/>
      <c r="P2536" s="33"/>
      <c r="Q2536" s="33"/>
      <c r="R2536" s="33"/>
      <c r="S2536" s="33"/>
      <c r="T2536" s="33"/>
      <c r="U2536" s="33"/>
      <c r="V2536" s="33"/>
      <c r="W2536" s="33"/>
    </row>
    <row r="2537">
      <c r="A2537" s="17"/>
      <c r="B2537" s="18"/>
      <c r="C2537" s="18"/>
      <c r="D2537" s="18"/>
      <c r="E2537" s="44"/>
      <c r="F2537" s="18"/>
      <c r="G2537" s="33"/>
      <c r="H2537" s="45"/>
      <c r="I2537" s="33"/>
      <c r="J2537" s="33"/>
      <c r="K2537" s="33"/>
      <c r="L2537" s="33"/>
      <c r="M2537" s="33"/>
      <c r="N2537" s="33"/>
      <c r="O2537" s="18"/>
      <c r="P2537" s="33"/>
      <c r="Q2537" s="33"/>
      <c r="R2537" s="33"/>
      <c r="S2537" s="33"/>
      <c r="T2537" s="33"/>
      <c r="U2537" s="33"/>
      <c r="V2537" s="33"/>
      <c r="W2537" s="33"/>
    </row>
    <row r="2538">
      <c r="A2538" s="17"/>
      <c r="B2538" s="18"/>
      <c r="C2538" s="18"/>
      <c r="D2538" s="18"/>
      <c r="E2538" s="44"/>
      <c r="F2538" s="18"/>
      <c r="G2538" s="33"/>
      <c r="H2538" s="45"/>
      <c r="I2538" s="33"/>
      <c r="J2538" s="33"/>
      <c r="K2538" s="33"/>
      <c r="L2538" s="33"/>
      <c r="M2538" s="33"/>
      <c r="N2538" s="33"/>
      <c r="O2538" s="18"/>
      <c r="P2538" s="33"/>
      <c r="Q2538" s="33"/>
      <c r="R2538" s="33"/>
      <c r="S2538" s="33"/>
      <c r="T2538" s="33"/>
      <c r="U2538" s="33"/>
      <c r="V2538" s="33"/>
      <c r="W2538" s="33"/>
    </row>
    <row r="2539">
      <c r="A2539" s="17"/>
      <c r="B2539" s="18"/>
      <c r="C2539" s="18"/>
      <c r="D2539" s="18"/>
      <c r="E2539" s="44"/>
      <c r="F2539" s="18"/>
      <c r="G2539" s="33"/>
      <c r="H2539" s="45"/>
      <c r="I2539" s="33"/>
      <c r="J2539" s="33"/>
      <c r="K2539" s="33"/>
      <c r="L2539" s="33"/>
      <c r="M2539" s="33"/>
      <c r="N2539" s="33"/>
      <c r="O2539" s="18"/>
      <c r="P2539" s="33"/>
      <c r="Q2539" s="33"/>
      <c r="R2539" s="33"/>
      <c r="S2539" s="33"/>
      <c r="T2539" s="33"/>
      <c r="U2539" s="33"/>
      <c r="V2539" s="33"/>
      <c r="W2539" s="33"/>
    </row>
    <row r="2540">
      <c r="A2540" s="17"/>
      <c r="B2540" s="18"/>
      <c r="C2540" s="18"/>
      <c r="D2540" s="18"/>
      <c r="E2540" s="44"/>
      <c r="F2540" s="18"/>
      <c r="G2540" s="33"/>
      <c r="H2540" s="45"/>
      <c r="I2540" s="33"/>
      <c r="J2540" s="33"/>
      <c r="K2540" s="33"/>
      <c r="L2540" s="33"/>
      <c r="M2540" s="33"/>
      <c r="N2540" s="33"/>
      <c r="O2540" s="18"/>
      <c r="P2540" s="33"/>
      <c r="Q2540" s="33"/>
      <c r="R2540" s="33"/>
      <c r="S2540" s="33"/>
      <c r="T2540" s="33"/>
      <c r="U2540" s="33"/>
      <c r="V2540" s="33"/>
      <c r="W2540" s="33"/>
    </row>
    <row r="2541">
      <c r="A2541" s="17"/>
      <c r="B2541" s="18"/>
      <c r="C2541" s="18"/>
      <c r="D2541" s="18"/>
      <c r="E2541" s="44"/>
      <c r="F2541" s="18"/>
      <c r="G2541" s="33"/>
      <c r="H2541" s="45"/>
      <c r="I2541" s="33"/>
      <c r="J2541" s="33"/>
      <c r="K2541" s="33"/>
      <c r="L2541" s="33"/>
      <c r="M2541" s="33"/>
      <c r="N2541" s="33"/>
      <c r="O2541" s="18"/>
      <c r="P2541" s="33"/>
      <c r="Q2541" s="33"/>
      <c r="R2541" s="33"/>
      <c r="S2541" s="33"/>
      <c r="T2541" s="33"/>
      <c r="U2541" s="33"/>
      <c r="V2541" s="33"/>
      <c r="W2541" s="33"/>
    </row>
    <row r="2542">
      <c r="A2542" s="17"/>
      <c r="B2542" s="18"/>
      <c r="C2542" s="18"/>
      <c r="D2542" s="18"/>
      <c r="E2542" s="44"/>
      <c r="F2542" s="18"/>
      <c r="G2542" s="33"/>
      <c r="H2542" s="45"/>
      <c r="I2542" s="33"/>
      <c r="J2542" s="33"/>
      <c r="K2542" s="33"/>
      <c r="L2542" s="33"/>
      <c r="M2542" s="33"/>
      <c r="N2542" s="33"/>
      <c r="O2542" s="18"/>
      <c r="P2542" s="33"/>
      <c r="Q2542" s="33"/>
      <c r="R2542" s="33"/>
      <c r="S2542" s="33"/>
      <c r="T2542" s="33"/>
      <c r="U2542" s="33"/>
      <c r="V2542" s="33"/>
      <c r="W2542" s="33"/>
    </row>
    <row r="2543">
      <c r="A2543" s="17"/>
      <c r="B2543" s="18"/>
      <c r="C2543" s="18"/>
      <c r="D2543" s="18"/>
      <c r="E2543" s="44"/>
      <c r="F2543" s="18"/>
      <c r="G2543" s="33"/>
      <c r="H2543" s="45"/>
      <c r="I2543" s="33"/>
      <c r="J2543" s="33"/>
      <c r="K2543" s="33"/>
      <c r="L2543" s="33"/>
      <c r="M2543" s="33"/>
      <c r="N2543" s="33"/>
      <c r="O2543" s="18"/>
      <c r="P2543" s="33"/>
      <c r="Q2543" s="33"/>
      <c r="R2543" s="33"/>
      <c r="S2543" s="33"/>
      <c r="T2543" s="33"/>
      <c r="U2543" s="33"/>
      <c r="V2543" s="33"/>
      <c r="W2543" s="33"/>
    </row>
    <row r="2544">
      <c r="A2544" s="17"/>
      <c r="B2544" s="18"/>
      <c r="C2544" s="18"/>
      <c r="D2544" s="18"/>
      <c r="E2544" s="44"/>
      <c r="F2544" s="18"/>
      <c r="G2544" s="33"/>
      <c r="H2544" s="45"/>
      <c r="I2544" s="33"/>
      <c r="J2544" s="33"/>
      <c r="K2544" s="33"/>
      <c r="L2544" s="33"/>
      <c r="M2544" s="33"/>
      <c r="N2544" s="33"/>
      <c r="O2544" s="18"/>
      <c r="P2544" s="33"/>
      <c r="Q2544" s="33"/>
      <c r="R2544" s="33"/>
      <c r="S2544" s="33"/>
      <c r="T2544" s="33"/>
      <c r="U2544" s="33"/>
      <c r="V2544" s="33"/>
      <c r="W2544" s="33"/>
    </row>
    <row r="2545">
      <c r="A2545" s="17"/>
      <c r="B2545" s="18"/>
      <c r="C2545" s="18"/>
      <c r="D2545" s="18"/>
      <c r="E2545" s="44"/>
      <c r="F2545" s="18"/>
      <c r="G2545" s="33"/>
      <c r="H2545" s="45"/>
      <c r="I2545" s="33"/>
      <c r="J2545" s="33"/>
      <c r="K2545" s="33"/>
      <c r="L2545" s="33"/>
      <c r="M2545" s="33"/>
      <c r="N2545" s="33"/>
      <c r="O2545" s="18"/>
      <c r="P2545" s="33"/>
      <c r="Q2545" s="33"/>
      <c r="R2545" s="33"/>
      <c r="S2545" s="33"/>
      <c r="T2545" s="33"/>
      <c r="U2545" s="33"/>
      <c r="V2545" s="33"/>
      <c r="W2545" s="33"/>
    </row>
    <row r="2546">
      <c r="A2546" s="17"/>
      <c r="B2546" s="18"/>
      <c r="C2546" s="18"/>
      <c r="D2546" s="18"/>
      <c r="E2546" s="44"/>
      <c r="F2546" s="18"/>
      <c r="G2546" s="33"/>
      <c r="H2546" s="45"/>
      <c r="I2546" s="33"/>
      <c r="J2546" s="33"/>
      <c r="K2546" s="33"/>
      <c r="L2546" s="33"/>
      <c r="M2546" s="33"/>
      <c r="N2546" s="33"/>
      <c r="O2546" s="18"/>
      <c r="P2546" s="33"/>
      <c r="Q2546" s="33"/>
      <c r="R2546" s="33"/>
      <c r="S2546" s="33"/>
      <c r="T2546" s="33"/>
      <c r="U2546" s="33"/>
      <c r="V2546" s="33"/>
      <c r="W2546" s="33"/>
    </row>
    <row r="2547">
      <c r="A2547" s="17"/>
      <c r="B2547" s="18"/>
      <c r="C2547" s="18"/>
      <c r="D2547" s="18"/>
      <c r="E2547" s="44"/>
      <c r="F2547" s="18"/>
      <c r="G2547" s="33"/>
      <c r="H2547" s="45"/>
      <c r="I2547" s="33"/>
      <c r="J2547" s="33"/>
      <c r="K2547" s="33"/>
      <c r="L2547" s="33"/>
      <c r="M2547" s="33"/>
      <c r="N2547" s="33"/>
      <c r="O2547" s="18"/>
      <c r="P2547" s="33"/>
      <c r="Q2547" s="33"/>
      <c r="R2547" s="33"/>
      <c r="S2547" s="33"/>
      <c r="T2547" s="33"/>
      <c r="U2547" s="33"/>
      <c r="V2547" s="33"/>
      <c r="W2547" s="33"/>
    </row>
    <row r="2548">
      <c r="A2548" s="17"/>
      <c r="B2548" s="18"/>
      <c r="C2548" s="18"/>
      <c r="D2548" s="18"/>
      <c r="E2548" s="44"/>
      <c r="F2548" s="18"/>
      <c r="G2548" s="33"/>
      <c r="H2548" s="45"/>
      <c r="I2548" s="33"/>
      <c r="J2548" s="33"/>
      <c r="K2548" s="33"/>
      <c r="L2548" s="33"/>
      <c r="M2548" s="33"/>
      <c r="N2548" s="33"/>
      <c r="O2548" s="18"/>
      <c r="P2548" s="33"/>
      <c r="Q2548" s="33"/>
      <c r="R2548" s="33"/>
      <c r="S2548" s="33"/>
      <c r="T2548" s="33"/>
      <c r="U2548" s="33"/>
      <c r="V2548" s="33"/>
      <c r="W2548" s="33"/>
    </row>
    <row r="2549">
      <c r="A2549" s="17"/>
      <c r="B2549" s="18"/>
      <c r="C2549" s="18"/>
      <c r="D2549" s="18"/>
      <c r="E2549" s="44"/>
      <c r="F2549" s="18"/>
      <c r="G2549" s="33"/>
      <c r="H2549" s="45"/>
      <c r="I2549" s="33"/>
      <c r="J2549" s="33"/>
      <c r="K2549" s="33"/>
      <c r="L2549" s="33"/>
      <c r="M2549" s="33"/>
      <c r="N2549" s="33"/>
      <c r="O2549" s="18"/>
      <c r="P2549" s="33"/>
      <c r="Q2549" s="33"/>
      <c r="R2549" s="33"/>
      <c r="S2549" s="33"/>
      <c r="T2549" s="33"/>
      <c r="U2549" s="33"/>
      <c r="V2549" s="33"/>
      <c r="W2549" s="33"/>
    </row>
    <row r="2550">
      <c r="A2550" s="17"/>
      <c r="B2550" s="18"/>
      <c r="C2550" s="18"/>
      <c r="D2550" s="18"/>
      <c r="E2550" s="44"/>
      <c r="F2550" s="18"/>
      <c r="G2550" s="33"/>
      <c r="H2550" s="45"/>
      <c r="I2550" s="33"/>
      <c r="J2550" s="33"/>
      <c r="K2550" s="33"/>
      <c r="L2550" s="33"/>
      <c r="M2550" s="33"/>
      <c r="N2550" s="33"/>
      <c r="O2550" s="18"/>
      <c r="P2550" s="33"/>
      <c r="Q2550" s="33"/>
      <c r="R2550" s="33"/>
      <c r="S2550" s="33"/>
      <c r="T2550" s="33"/>
      <c r="U2550" s="33"/>
      <c r="V2550" s="33"/>
      <c r="W2550" s="33"/>
    </row>
    <row r="2551">
      <c r="A2551" s="17"/>
      <c r="B2551" s="18"/>
      <c r="C2551" s="18"/>
      <c r="D2551" s="18"/>
      <c r="E2551" s="44"/>
      <c r="F2551" s="18"/>
      <c r="G2551" s="33"/>
      <c r="H2551" s="45"/>
      <c r="I2551" s="33"/>
      <c r="J2551" s="33"/>
      <c r="K2551" s="33"/>
      <c r="L2551" s="33"/>
      <c r="M2551" s="33"/>
      <c r="N2551" s="33"/>
      <c r="O2551" s="18"/>
      <c r="P2551" s="33"/>
      <c r="Q2551" s="33"/>
      <c r="R2551" s="33"/>
      <c r="S2551" s="33"/>
      <c r="T2551" s="33"/>
      <c r="U2551" s="33"/>
      <c r="V2551" s="33"/>
      <c r="W2551" s="33"/>
    </row>
    <row r="2552">
      <c r="A2552" s="17"/>
      <c r="B2552" s="18"/>
      <c r="C2552" s="18"/>
      <c r="D2552" s="18"/>
      <c r="E2552" s="44"/>
      <c r="F2552" s="18"/>
      <c r="G2552" s="33"/>
      <c r="H2552" s="45"/>
      <c r="I2552" s="33"/>
      <c r="J2552" s="33"/>
      <c r="K2552" s="33"/>
      <c r="L2552" s="33"/>
      <c r="M2552" s="33"/>
      <c r="N2552" s="33"/>
      <c r="O2552" s="18"/>
      <c r="P2552" s="33"/>
      <c r="Q2552" s="33"/>
      <c r="R2552" s="33"/>
      <c r="S2552" s="33"/>
      <c r="T2552" s="33"/>
      <c r="U2552" s="33"/>
      <c r="V2552" s="33"/>
      <c r="W2552" s="33"/>
    </row>
    <row r="2553">
      <c r="A2553" s="17"/>
      <c r="B2553" s="18"/>
      <c r="C2553" s="18"/>
      <c r="D2553" s="18"/>
      <c r="E2553" s="44"/>
      <c r="F2553" s="18"/>
      <c r="G2553" s="33"/>
      <c r="H2553" s="45"/>
      <c r="I2553" s="33"/>
      <c r="J2553" s="33"/>
      <c r="K2553" s="33"/>
      <c r="L2553" s="33"/>
      <c r="M2553" s="33"/>
      <c r="N2553" s="33"/>
      <c r="O2553" s="18"/>
      <c r="P2553" s="33"/>
      <c r="Q2553" s="33"/>
      <c r="R2553" s="33"/>
      <c r="S2553" s="33"/>
      <c r="T2553" s="33"/>
      <c r="U2553" s="33"/>
      <c r="V2553" s="33"/>
      <c r="W2553" s="33"/>
    </row>
    <row r="2554">
      <c r="A2554" s="17"/>
      <c r="B2554" s="18"/>
      <c r="C2554" s="18"/>
      <c r="D2554" s="18"/>
      <c r="E2554" s="44"/>
      <c r="F2554" s="18"/>
      <c r="G2554" s="33"/>
      <c r="H2554" s="45"/>
      <c r="I2554" s="33"/>
      <c r="J2554" s="33"/>
      <c r="K2554" s="33"/>
      <c r="L2554" s="33"/>
      <c r="M2554" s="33"/>
      <c r="N2554" s="33"/>
      <c r="O2554" s="18"/>
      <c r="P2554" s="33"/>
      <c r="Q2554" s="33"/>
      <c r="R2554" s="33"/>
      <c r="S2554" s="33"/>
      <c r="T2554" s="33"/>
      <c r="U2554" s="33"/>
      <c r="V2554" s="33"/>
      <c r="W2554" s="33"/>
    </row>
    <row r="2555">
      <c r="A2555" s="17"/>
      <c r="B2555" s="18"/>
      <c r="C2555" s="18"/>
      <c r="D2555" s="18"/>
      <c r="E2555" s="44"/>
      <c r="F2555" s="18"/>
      <c r="G2555" s="33"/>
      <c r="H2555" s="45"/>
      <c r="I2555" s="33"/>
      <c r="J2555" s="33"/>
      <c r="K2555" s="33"/>
      <c r="L2555" s="33"/>
      <c r="M2555" s="33"/>
      <c r="N2555" s="33"/>
      <c r="O2555" s="18"/>
      <c r="P2555" s="33"/>
      <c r="Q2555" s="33"/>
      <c r="R2555" s="33"/>
      <c r="S2555" s="33"/>
      <c r="T2555" s="33"/>
      <c r="U2555" s="33"/>
      <c r="V2555" s="33"/>
      <c r="W2555" s="33"/>
    </row>
    <row r="2556">
      <c r="A2556" s="17"/>
      <c r="B2556" s="18"/>
      <c r="C2556" s="18"/>
      <c r="D2556" s="18"/>
      <c r="E2556" s="44"/>
      <c r="F2556" s="18"/>
      <c r="G2556" s="33"/>
      <c r="H2556" s="45"/>
      <c r="I2556" s="33"/>
      <c r="J2556" s="33"/>
      <c r="K2556" s="33"/>
      <c r="L2556" s="33"/>
      <c r="M2556" s="33"/>
      <c r="N2556" s="33"/>
      <c r="O2556" s="18"/>
      <c r="P2556" s="33"/>
      <c r="Q2556" s="33"/>
      <c r="R2556" s="33"/>
      <c r="S2556" s="33"/>
      <c r="T2556" s="33"/>
      <c r="U2556" s="33"/>
      <c r="V2556" s="33"/>
      <c r="W2556" s="33"/>
    </row>
    <row r="2557">
      <c r="A2557" s="17"/>
      <c r="B2557" s="18"/>
      <c r="C2557" s="18"/>
      <c r="D2557" s="18"/>
      <c r="E2557" s="44"/>
      <c r="F2557" s="18"/>
      <c r="G2557" s="33"/>
      <c r="H2557" s="45"/>
      <c r="I2557" s="33"/>
      <c r="J2557" s="33"/>
      <c r="K2557" s="33"/>
      <c r="L2557" s="33"/>
      <c r="M2557" s="33"/>
      <c r="N2557" s="33"/>
      <c r="O2557" s="18"/>
      <c r="P2557" s="33"/>
      <c r="Q2557" s="33"/>
      <c r="R2557" s="33"/>
      <c r="S2557" s="33"/>
      <c r="T2557" s="33"/>
      <c r="U2557" s="33"/>
      <c r="V2557" s="33"/>
      <c r="W2557" s="33"/>
    </row>
    <row r="2558">
      <c r="A2558" s="17"/>
      <c r="B2558" s="18"/>
      <c r="C2558" s="18"/>
      <c r="D2558" s="18"/>
      <c r="E2558" s="44"/>
      <c r="F2558" s="18"/>
      <c r="G2558" s="33"/>
      <c r="H2558" s="45"/>
      <c r="I2558" s="33"/>
      <c r="J2558" s="33"/>
      <c r="K2558" s="33"/>
      <c r="L2558" s="33"/>
      <c r="M2558" s="33"/>
      <c r="N2558" s="33"/>
      <c r="O2558" s="18"/>
      <c r="P2558" s="33"/>
      <c r="Q2558" s="33"/>
      <c r="R2558" s="33"/>
      <c r="S2558" s="33"/>
      <c r="T2558" s="33"/>
      <c r="U2558" s="33"/>
      <c r="V2558" s="33"/>
      <c r="W2558" s="33"/>
    </row>
    <row r="2559">
      <c r="A2559" s="17"/>
      <c r="B2559" s="18"/>
      <c r="C2559" s="18"/>
      <c r="D2559" s="18"/>
      <c r="E2559" s="44"/>
      <c r="F2559" s="18"/>
      <c r="G2559" s="33"/>
      <c r="H2559" s="45"/>
      <c r="I2559" s="33"/>
      <c r="J2559" s="33"/>
      <c r="K2559" s="33"/>
      <c r="L2559" s="33"/>
      <c r="M2559" s="33"/>
      <c r="N2559" s="33"/>
      <c r="O2559" s="18"/>
      <c r="P2559" s="33"/>
      <c r="Q2559" s="33"/>
      <c r="R2559" s="33"/>
      <c r="S2559" s="33"/>
      <c r="T2559" s="33"/>
      <c r="U2559" s="33"/>
      <c r="V2559" s="33"/>
      <c r="W2559" s="33"/>
    </row>
    <row r="2560">
      <c r="A2560" s="17"/>
      <c r="B2560" s="18"/>
      <c r="C2560" s="18"/>
      <c r="D2560" s="18"/>
      <c r="E2560" s="44"/>
      <c r="F2560" s="18"/>
      <c r="G2560" s="33"/>
      <c r="H2560" s="45"/>
      <c r="I2560" s="33"/>
      <c r="J2560" s="33"/>
      <c r="K2560" s="33"/>
      <c r="L2560" s="33"/>
      <c r="M2560" s="33"/>
      <c r="N2560" s="33"/>
      <c r="O2560" s="18"/>
      <c r="P2560" s="33"/>
      <c r="Q2560" s="33"/>
      <c r="R2560" s="33"/>
      <c r="S2560" s="33"/>
      <c r="T2560" s="33"/>
      <c r="U2560" s="33"/>
      <c r="V2560" s="33"/>
      <c r="W2560" s="33"/>
    </row>
    <row r="2561">
      <c r="A2561" s="17"/>
      <c r="B2561" s="18"/>
      <c r="C2561" s="18"/>
      <c r="D2561" s="18"/>
      <c r="E2561" s="44"/>
      <c r="F2561" s="18"/>
      <c r="G2561" s="33"/>
      <c r="H2561" s="45"/>
      <c r="I2561" s="33"/>
      <c r="J2561" s="33"/>
      <c r="K2561" s="33"/>
      <c r="L2561" s="33"/>
      <c r="M2561" s="33"/>
      <c r="N2561" s="33"/>
      <c r="O2561" s="18"/>
      <c r="P2561" s="33"/>
      <c r="Q2561" s="33"/>
      <c r="R2561" s="33"/>
      <c r="S2561" s="33"/>
      <c r="T2561" s="33"/>
      <c r="U2561" s="33"/>
      <c r="V2561" s="33"/>
      <c r="W2561" s="33"/>
    </row>
    <row r="2562">
      <c r="A2562" s="17"/>
      <c r="B2562" s="18"/>
      <c r="C2562" s="18"/>
      <c r="D2562" s="18"/>
      <c r="E2562" s="44"/>
      <c r="F2562" s="18"/>
      <c r="G2562" s="33"/>
      <c r="H2562" s="45"/>
      <c r="I2562" s="33"/>
      <c r="J2562" s="33"/>
      <c r="K2562" s="33"/>
      <c r="L2562" s="33"/>
      <c r="M2562" s="33"/>
      <c r="N2562" s="33"/>
      <c r="O2562" s="18"/>
      <c r="P2562" s="33"/>
      <c r="Q2562" s="33"/>
      <c r="R2562" s="33"/>
      <c r="S2562" s="33"/>
      <c r="T2562" s="33"/>
      <c r="U2562" s="33"/>
      <c r="V2562" s="33"/>
      <c r="W2562" s="33"/>
    </row>
    <row r="2563">
      <c r="A2563" s="17"/>
      <c r="B2563" s="18"/>
      <c r="C2563" s="18"/>
      <c r="D2563" s="18"/>
      <c r="E2563" s="44"/>
      <c r="F2563" s="18"/>
      <c r="G2563" s="33"/>
      <c r="H2563" s="45"/>
      <c r="I2563" s="33"/>
      <c r="J2563" s="33"/>
      <c r="K2563" s="33"/>
      <c r="L2563" s="33"/>
      <c r="M2563" s="33"/>
      <c r="N2563" s="33"/>
      <c r="O2563" s="18"/>
      <c r="P2563" s="33"/>
      <c r="Q2563" s="33"/>
      <c r="R2563" s="33"/>
      <c r="S2563" s="33"/>
      <c r="T2563" s="33"/>
      <c r="U2563" s="33"/>
      <c r="V2563" s="33"/>
      <c r="W2563" s="33"/>
    </row>
    <row r="2564">
      <c r="A2564" s="17"/>
      <c r="B2564" s="18"/>
      <c r="C2564" s="18"/>
      <c r="D2564" s="18"/>
      <c r="E2564" s="44"/>
      <c r="F2564" s="18"/>
      <c r="G2564" s="33"/>
      <c r="H2564" s="45"/>
      <c r="I2564" s="33"/>
      <c r="J2564" s="33"/>
      <c r="K2564" s="33"/>
      <c r="L2564" s="33"/>
      <c r="M2564" s="33"/>
      <c r="N2564" s="33"/>
      <c r="O2564" s="18"/>
      <c r="P2564" s="33"/>
      <c r="Q2564" s="33"/>
      <c r="R2564" s="33"/>
      <c r="S2564" s="33"/>
      <c r="T2564" s="33"/>
      <c r="U2564" s="33"/>
      <c r="V2564" s="33"/>
      <c r="W2564" s="33"/>
    </row>
    <row r="2565">
      <c r="A2565" s="17"/>
      <c r="B2565" s="18"/>
      <c r="C2565" s="18"/>
      <c r="D2565" s="18"/>
      <c r="E2565" s="44"/>
      <c r="F2565" s="18"/>
      <c r="G2565" s="33"/>
      <c r="H2565" s="45"/>
      <c r="I2565" s="33"/>
      <c r="J2565" s="33"/>
      <c r="K2565" s="33"/>
      <c r="L2565" s="33"/>
      <c r="M2565" s="33"/>
      <c r="N2565" s="33"/>
      <c r="O2565" s="18"/>
      <c r="P2565" s="33"/>
      <c r="Q2565" s="33"/>
      <c r="R2565" s="33"/>
      <c r="S2565" s="33"/>
      <c r="T2565" s="33"/>
      <c r="U2565" s="33"/>
      <c r="V2565" s="33"/>
      <c r="W2565" s="33"/>
    </row>
    <row r="2566">
      <c r="A2566" s="17"/>
      <c r="B2566" s="18"/>
      <c r="C2566" s="18"/>
      <c r="D2566" s="18"/>
      <c r="E2566" s="44"/>
      <c r="F2566" s="18"/>
      <c r="G2566" s="33"/>
      <c r="H2566" s="45"/>
      <c r="I2566" s="33"/>
      <c r="J2566" s="33"/>
      <c r="K2566" s="33"/>
      <c r="L2566" s="33"/>
      <c r="M2566" s="33"/>
      <c r="N2566" s="33"/>
      <c r="O2566" s="18"/>
      <c r="P2566" s="33"/>
      <c r="Q2566" s="33"/>
      <c r="R2566" s="33"/>
      <c r="S2566" s="33"/>
      <c r="T2566" s="33"/>
      <c r="U2566" s="33"/>
      <c r="V2566" s="33"/>
      <c r="W2566" s="33"/>
    </row>
    <row r="2567">
      <c r="A2567" s="17"/>
      <c r="B2567" s="18"/>
      <c r="C2567" s="18"/>
      <c r="D2567" s="18"/>
      <c r="E2567" s="44"/>
      <c r="F2567" s="18"/>
      <c r="G2567" s="33"/>
      <c r="H2567" s="45"/>
      <c r="I2567" s="33"/>
      <c r="J2567" s="33"/>
      <c r="K2567" s="33"/>
      <c r="L2567" s="33"/>
      <c r="M2567" s="33"/>
      <c r="N2567" s="33"/>
      <c r="O2567" s="18"/>
      <c r="P2567" s="33"/>
      <c r="Q2567" s="33"/>
      <c r="R2567" s="33"/>
      <c r="S2567" s="33"/>
      <c r="T2567" s="33"/>
      <c r="U2567" s="33"/>
      <c r="V2567" s="33"/>
      <c r="W2567" s="33"/>
    </row>
    <row r="2568">
      <c r="A2568" s="17"/>
      <c r="B2568" s="18"/>
      <c r="C2568" s="18"/>
      <c r="D2568" s="18"/>
      <c r="E2568" s="44"/>
      <c r="F2568" s="18"/>
      <c r="G2568" s="33"/>
      <c r="H2568" s="45"/>
      <c r="I2568" s="33"/>
      <c r="J2568" s="33"/>
      <c r="K2568" s="33"/>
      <c r="L2568" s="33"/>
      <c r="M2568" s="33"/>
      <c r="N2568" s="33"/>
      <c r="O2568" s="18"/>
      <c r="P2568" s="33"/>
      <c r="Q2568" s="33"/>
      <c r="R2568" s="33"/>
      <c r="S2568" s="33"/>
      <c r="T2568" s="33"/>
      <c r="U2568" s="33"/>
      <c r="V2568" s="33"/>
      <c r="W2568" s="33"/>
    </row>
    <row r="2569">
      <c r="A2569" s="17"/>
      <c r="B2569" s="18"/>
      <c r="C2569" s="18"/>
      <c r="D2569" s="18"/>
      <c r="E2569" s="44"/>
      <c r="F2569" s="18"/>
      <c r="G2569" s="33"/>
      <c r="H2569" s="45"/>
      <c r="I2569" s="33"/>
      <c r="J2569" s="33"/>
      <c r="K2569" s="33"/>
      <c r="L2569" s="33"/>
      <c r="M2569" s="33"/>
      <c r="N2569" s="33"/>
      <c r="O2569" s="18"/>
      <c r="P2569" s="33"/>
      <c r="Q2569" s="33"/>
      <c r="R2569" s="33"/>
      <c r="S2569" s="33"/>
      <c r="T2569" s="33"/>
      <c r="U2569" s="33"/>
      <c r="V2569" s="33"/>
      <c r="W2569" s="33"/>
    </row>
    <row r="2570">
      <c r="A2570" s="17"/>
      <c r="B2570" s="18"/>
      <c r="C2570" s="18"/>
      <c r="D2570" s="18"/>
      <c r="E2570" s="44"/>
      <c r="F2570" s="18"/>
      <c r="G2570" s="33"/>
      <c r="H2570" s="45"/>
      <c r="I2570" s="33"/>
      <c r="J2570" s="33"/>
      <c r="K2570" s="33"/>
      <c r="L2570" s="33"/>
      <c r="M2570" s="33"/>
      <c r="N2570" s="33"/>
      <c r="O2570" s="18"/>
      <c r="P2570" s="33"/>
      <c r="Q2570" s="33"/>
      <c r="R2570" s="33"/>
      <c r="S2570" s="33"/>
      <c r="T2570" s="33"/>
      <c r="U2570" s="33"/>
      <c r="V2570" s="33"/>
      <c r="W2570" s="33"/>
    </row>
    <row r="2571">
      <c r="A2571" s="17"/>
      <c r="B2571" s="18"/>
      <c r="C2571" s="18"/>
      <c r="D2571" s="18"/>
      <c r="E2571" s="44"/>
      <c r="F2571" s="18"/>
      <c r="G2571" s="33"/>
      <c r="H2571" s="45"/>
      <c r="I2571" s="33"/>
      <c r="J2571" s="33"/>
      <c r="K2571" s="33"/>
      <c r="L2571" s="33"/>
      <c r="M2571" s="33"/>
      <c r="N2571" s="33"/>
      <c r="O2571" s="18"/>
      <c r="P2571" s="33"/>
      <c r="Q2571" s="33"/>
      <c r="R2571" s="33"/>
      <c r="S2571" s="33"/>
      <c r="T2571" s="33"/>
      <c r="U2571" s="33"/>
      <c r="V2571" s="33"/>
      <c r="W2571" s="33"/>
    </row>
    <row r="2572">
      <c r="A2572" s="17"/>
      <c r="B2572" s="18"/>
      <c r="C2572" s="18"/>
      <c r="D2572" s="18"/>
      <c r="E2572" s="44"/>
      <c r="F2572" s="18"/>
      <c r="G2572" s="33"/>
      <c r="H2572" s="45"/>
      <c r="I2572" s="33"/>
      <c r="J2572" s="33"/>
      <c r="K2572" s="33"/>
      <c r="L2572" s="33"/>
      <c r="M2572" s="33"/>
      <c r="N2572" s="33"/>
      <c r="O2572" s="18"/>
      <c r="P2572" s="33"/>
      <c r="Q2572" s="33"/>
      <c r="R2572" s="33"/>
      <c r="S2572" s="33"/>
      <c r="T2572" s="33"/>
      <c r="U2572" s="33"/>
      <c r="V2572" s="33"/>
      <c r="W2572" s="33"/>
    </row>
    <row r="2573">
      <c r="A2573" s="17"/>
      <c r="B2573" s="18"/>
      <c r="C2573" s="18"/>
      <c r="D2573" s="18"/>
      <c r="E2573" s="44"/>
      <c r="F2573" s="18"/>
      <c r="G2573" s="33"/>
      <c r="H2573" s="45"/>
      <c r="I2573" s="33"/>
      <c r="J2573" s="33"/>
      <c r="K2573" s="33"/>
      <c r="L2573" s="33"/>
      <c r="M2573" s="33"/>
      <c r="N2573" s="33"/>
      <c r="O2573" s="18"/>
      <c r="P2573" s="33"/>
      <c r="Q2573" s="33"/>
      <c r="R2573" s="33"/>
      <c r="S2573" s="33"/>
      <c r="T2573" s="33"/>
      <c r="U2573" s="33"/>
      <c r="V2573" s="33"/>
      <c r="W2573" s="33"/>
    </row>
    <row r="2574">
      <c r="A2574" s="17"/>
      <c r="B2574" s="18"/>
      <c r="C2574" s="18"/>
      <c r="D2574" s="18"/>
      <c r="E2574" s="44"/>
      <c r="F2574" s="18"/>
      <c r="G2574" s="33"/>
      <c r="H2574" s="45"/>
      <c r="I2574" s="33"/>
      <c r="J2574" s="33"/>
      <c r="K2574" s="33"/>
      <c r="L2574" s="33"/>
      <c r="M2574" s="33"/>
      <c r="N2574" s="33"/>
      <c r="O2574" s="18"/>
      <c r="P2574" s="33"/>
      <c r="Q2574" s="33"/>
      <c r="R2574" s="33"/>
      <c r="S2574" s="33"/>
      <c r="T2574" s="33"/>
      <c r="U2574" s="33"/>
      <c r="V2574" s="33"/>
      <c r="W2574" s="33"/>
    </row>
    <row r="2575">
      <c r="A2575" s="17"/>
      <c r="B2575" s="18"/>
      <c r="C2575" s="18"/>
      <c r="D2575" s="18"/>
      <c r="E2575" s="44"/>
      <c r="F2575" s="18"/>
      <c r="G2575" s="33"/>
      <c r="H2575" s="45"/>
      <c r="I2575" s="33"/>
      <c r="J2575" s="33"/>
      <c r="K2575" s="33"/>
      <c r="L2575" s="33"/>
      <c r="M2575" s="33"/>
      <c r="N2575" s="33"/>
      <c r="O2575" s="18"/>
      <c r="P2575" s="33"/>
      <c r="Q2575" s="33"/>
      <c r="R2575" s="33"/>
      <c r="S2575" s="33"/>
      <c r="T2575" s="33"/>
      <c r="U2575" s="33"/>
      <c r="V2575" s="33"/>
      <c r="W2575" s="33"/>
    </row>
    <row r="2576">
      <c r="A2576" s="17"/>
      <c r="B2576" s="18"/>
      <c r="C2576" s="18"/>
      <c r="D2576" s="18"/>
      <c r="E2576" s="44"/>
      <c r="F2576" s="18"/>
      <c r="G2576" s="33"/>
      <c r="H2576" s="45"/>
      <c r="I2576" s="33"/>
      <c r="J2576" s="33"/>
      <c r="K2576" s="33"/>
      <c r="L2576" s="33"/>
      <c r="M2576" s="33"/>
      <c r="N2576" s="33"/>
      <c r="O2576" s="18"/>
      <c r="P2576" s="33"/>
      <c r="Q2576" s="33"/>
      <c r="R2576" s="33"/>
      <c r="S2576" s="33"/>
      <c r="T2576" s="33"/>
      <c r="U2576" s="33"/>
      <c r="V2576" s="33"/>
      <c r="W2576" s="33"/>
    </row>
    <row r="2577">
      <c r="A2577" s="17"/>
      <c r="B2577" s="18"/>
      <c r="C2577" s="18"/>
      <c r="D2577" s="18"/>
      <c r="E2577" s="44"/>
      <c r="F2577" s="18"/>
      <c r="G2577" s="33"/>
      <c r="H2577" s="45"/>
      <c r="I2577" s="33"/>
      <c r="J2577" s="33"/>
      <c r="K2577" s="33"/>
      <c r="L2577" s="33"/>
      <c r="M2577" s="33"/>
      <c r="N2577" s="33"/>
      <c r="O2577" s="18"/>
      <c r="P2577" s="33"/>
      <c r="Q2577" s="33"/>
      <c r="R2577" s="33"/>
      <c r="S2577" s="33"/>
      <c r="T2577" s="33"/>
      <c r="U2577" s="33"/>
      <c r="V2577" s="33"/>
      <c r="W2577" s="33"/>
    </row>
    <row r="2578">
      <c r="A2578" s="17"/>
      <c r="B2578" s="18"/>
      <c r="C2578" s="18"/>
      <c r="D2578" s="18"/>
      <c r="E2578" s="44"/>
      <c r="F2578" s="18"/>
      <c r="G2578" s="33"/>
      <c r="H2578" s="45"/>
      <c r="I2578" s="33"/>
      <c r="J2578" s="33"/>
      <c r="K2578" s="33"/>
      <c r="L2578" s="33"/>
      <c r="M2578" s="33"/>
      <c r="N2578" s="33"/>
      <c r="O2578" s="18"/>
      <c r="P2578" s="33"/>
      <c r="Q2578" s="33"/>
      <c r="R2578" s="33"/>
      <c r="S2578" s="33"/>
      <c r="T2578" s="33"/>
      <c r="U2578" s="33"/>
      <c r="V2578" s="33"/>
      <c r="W2578" s="33"/>
    </row>
    <row r="2579">
      <c r="A2579" s="17"/>
      <c r="B2579" s="18"/>
      <c r="C2579" s="18"/>
      <c r="D2579" s="18"/>
      <c r="E2579" s="44"/>
      <c r="F2579" s="18"/>
      <c r="G2579" s="33"/>
      <c r="H2579" s="45"/>
      <c r="I2579" s="33"/>
      <c r="J2579" s="33"/>
      <c r="K2579" s="33"/>
      <c r="L2579" s="33"/>
      <c r="M2579" s="33"/>
      <c r="N2579" s="33"/>
      <c r="O2579" s="18"/>
      <c r="P2579" s="33"/>
      <c r="Q2579" s="33"/>
      <c r="R2579" s="33"/>
      <c r="S2579" s="33"/>
      <c r="T2579" s="33"/>
      <c r="U2579" s="33"/>
      <c r="V2579" s="33"/>
      <c r="W2579" s="33"/>
    </row>
    <row r="2580">
      <c r="A2580" s="17"/>
      <c r="B2580" s="18"/>
      <c r="C2580" s="18"/>
      <c r="D2580" s="18"/>
      <c r="E2580" s="44"/>
      <c r="F2580" s="18"/>
      <c r="G2580" s="33"/>
      <c r="H2580" s="45"/>
      <c r="I2580" s="33"/>
      <c r="J2580" s="33"/>
      <c r="K2580" s="33"/>
      <c r="L2580" s="33"/>
      <c r="M2580" s="33"/>
      <c r="N2580" s="33"/>
      <c r="O2580" s="18"/>
      <c r="P2580" s="33"/>
      <c r="Q2580" s="33"/>
      <c r="R2580" s="33"/>
      <c r="S2580" s="33"/>
      <c r="T2580" s="33"/>
      <c r="U2580" s="33"/>
      <c r="V2580" s="33"/>
      <c r="W2580" s="33"/>
    </row>
    <row r="2581">
      <c r="A2581" s="17"/>
      <c r="B2581" s="18"/>
      <c r="C2581" s="18"/>
      <c r="D2581" s="18"/>
      <c r="E2581" s="44"/>
      <c r="F2581" s="18"/>
      <c r="G2581" s="33"/>
      <c r="H2581" s="45"/>
      <c r="I2581" s="33"/>
      <c r="J2581" s="33"/>
      <c r="K2581" s="33"/>
      <c r="L2581" s="33"/>
      <c r="M2581" s="33"/>
      <c r="N2581" s="33"/>
      <c r="O2581" s="18"/>
      <c r="P2581" s="33"/>
      <c r="Q2581" s="33"/>
      <c r="R2581" s="33"/>
      <c r="S2581" s="33"/>
      <c r="T2581" s="33"/>
      <c r="U2581" s="33"/>
      <c r="V2581" s="33"/>
      <c r="W2581" s="33"/>
    </row>
    <row r="2582">
      <c r="A2582" s="17"/>
      <c r="B2582" s="18"/>
      <c r="C2582" s="18"/>
      <c r="D2582" s="18"/>
      <c r="E2582" s="44"/>
      <c r="F2582" s="18"/>
      <c r="G2582" s="33"/>
      <c r="H2582" s="45"/>
      <c r="I2582" s="33"/>
      <c r="J2582" s="33"/>
      <c r="K2582" s="33"/>
      <c r="L2582" s="33"/>
      <c r="M2582" s="33"/>
      <c r="N2582" s="33"/>
      <c r="O2582" s="18"/>
      <c r="P2582" s="33"/>
      <c r="Q2582" s="33"/>
      <c r="R2582" s="33"/>
      <c r="S2582" s="33"/>
      <c r="T2582" s="33"/>
      <c r="U2582" s="33"/>
      <c r="V2582" s="33"/>
      <c r="W2582" s="33"/>
    </row>
    <row r="2583">
      <c r="A2583" s="17"/>
      <c r="B2583" s="18"/>
      <c r="C2583" s="18"/>
      <c r="D2583" s="18"/>
      <c r="E2583" s="44"/>
      <c r="F2583" s="18"/>
      <c r="G2583" s="33"/>
      <c r="H2583" s="45"/>
      <c r="I2583" s="33"/>
      <c r="J2583" s="33"/>
      <c r="K2583" s="33"/>
      <c r="L2583" s="33"/>
      <c r="M2583" s="33"/>
      <c r="N2583" s="33"/>
      <c r="O2583" s="18"/>
      <c r="P2583" s="33"/>
      <c r="Q2583" s="33"/>
      <c r="R2583" s="33"/>
      <c r="S2583" s="33"/>
      <c r="T2583" s="33"/>
      <c r="U2583" s="33"/>
      <c r="V2583" s="33"/>
      <c r="W2583" s="33"/>
    </row>
    <row r="2584">
      <c r="A2584" s="17"/>
      <c r="B2584" s="18"/>
      <c r="C2584" s="18"/>
      <c r="D2584" s="18"/>
      <c r="E2584" s="44"/>
      <c r="F2584" s="18"/>
      <c r="G2584" s="33"/>
      <c r="H2584" s="45"/>
      <c r="I2584" s="33"/>
      <c r="J2584" s="33"/>
      <c r="K2584" s="33"/>
      <c r="L2584" s="33"/>
      <c r="M2584" s="33"/>
      <c r="N2584" s="33"/>
      <c r="O2584" s="18"/>
      <c r="P2584" s="33"/>
      <c r="Q2584" s="33"/>
      <c r="R2584" s="33"/>
      <c r="S2584" s="33"/>
      <c r="T2584" s="33"/>
      <c r="U2584" s="33"/>
      <c r="V2584" s="33"/>
      <c r="W2584" s="33"/>
    </row>
    <row r="2585">
      <c r="A2585" s="17"/>
      <c r="B2585" s="18"/>
      <c r="C2585" s="18"/>
      <c r="D2585" s="18"/>
      <c r="E2585" s="44"/>
      <c r="F2585" s="18"/>
      <c r="G2585" s="33"/>
      <c r="H2585" s="45"/>
      <c r="I2585" s="33"/>
      <c r="J2585" s="33"/>
      <c r="K2585" s="33"/>
      <c r="L2585" s="33"/>
      <c r="M2585" s="33"/>
      <c r="N2585" s="33"/>
      <c r="O2585" s="18"/>
      <c r="P2585" s="33"/>
      <c r="Q2585" s="33"/>
      <c r="R2585" s="33"/>
      <c r="S2585" s="33"/>
      <c r="T2585" s="33"/>
      <c r="U2585" s="33"/>
      <c r="V2585" s="33"/>
      <c r="W2585" s="33"/>
    </row>
    <row r="2586">
      <c r="A2586" s="17"/>
      <c r="B2586" s="18"/>
      <c r="C2586" s="18"/>
      <c r="D2586" s="18"/>
      <c r="E2586" s="44"/>
      <c r="F2586" s="18"/>
      <c r="G2586" s="33"/>
      <c r="H2586" s="45"/>
      <c r="I2586" s="33"/>
      <c r="J2586" s="33"/>
      <c r="K2586" s="33"/>
      <c r="L2586" s="33"/>
      <c r="M2586" s="33"/>
      <c r="N2586" s="33"/>
      <c r="O2586" s="18"/>
      <c r="P2586" s="33"/>
      <c r="Q2586" s="33"/>
      <c r="R2586" s="33"/>
      <c r="S2586" s="33"/>
      <c r="T2586" s="33"/>
      <c r="U2586" s="33"/>
      <c r="V2586" s="33"/>
      <c r="W2586" s="33"/>
    </row>
    <row r="2587">
      <c r="A2587" s="17"/>
      <c r="B2587" s="18"/>
      <c r="C2587" s="18"/>
      <c r="D2587" s="18"/>
      <c r="E2587" s="44"/>
      <c r="F2587" s="18"/>
      <c r="G2587" s="33"/>
      <c r="H2587" s="45"/>
      <c r="I2587" s="33"/>
      <c r="J2587" s="33"/>
      <c r="K2587" s="33"/>
      <c r="L2587" s="33"/>
      <c r="M2587" s="33"/>
      <c r="N2587" s="33"/>
      <c r="O2587" s="18"/>
      <c r="P2587" s="33"/>
      <c r="Q2587" s="33"/>
      <c r="R2587" s="33"/>
      <c r="S2587" s="33"/>
      <c r="T2587" s="33"/>
      <c r="U2587" s="33"/>
      <c r="V2587" s="33"/>
      <c r="W2587" s="33"/>
    </row>
    <row r="2588">
      <c r="A2588" s="17"/>
      <c r="B2588" s="18"/>
      <c r="C2588" s="18"/>
      <c r="D2588" s="18"/>
      <c r="E2588" s="44"/>
      <c r="F2588" s="18"/>
      <c r="G2588" s="33"/>
      <c r="H2588" s="45"/>
      <c r="I2588" s="33"/>
      <c r="J2588" s="33"/>
      <c r="K2588" s="33"/>
      <c r="L2588" s="33"/>
      <c r="M2588" s="33"/>
      <c r="N2588" s="33"/>
      <c r="O2588" s="18"/>
      <c r="P2588" s="33"/>
      <c r="Q2588" s="33"/>
      <c r="R2588" s="33"/>
      <c r="S2588" s="33"/>
      <c r="T2588" s="33"/>
      <c r="U2588" s="33"/>
      <c r="V2588" s="33"/>
      <c r="W2588" s="33"/>
    </row>
    <row r="2589">
      <c r="A2589" s="17"/>
      <c r="B2589" s="18"/>
      <c r="C2589" s="18"/>
      <c r="D2589" s="18"/>
      <c r="E2589" s="44"/>
      <c r="F2589" s="18"/>
      <c r="G2589" s="33"/>
      <c r="H2589" s="45"/>
      <c r="I2589" s="33"/>
      <c r="J2589" s="33"/>
      <c r="K2589" s="33"/>
      <c r="L2589" s="33"/>
      <c r="M2589" s="33"/>
      <c r="N2589" s="33"/>
      <c r="O2589" s="18"/>
      <c r="P2589" s="33"/>
      <c r="Q2589" s="33"/>
      <c r="R2589" s="33"/>
      <c r="S2589" s="33"/>
      <c r="T2589" s="33"/>
      <c r="U2589" s="33"/>
      <c r="V2589" s="33"/>
      <c r="W2589" s="33"/>
    </row>
    <row r="2590">
      <c r="A2590" s="17"/>
      <c r="B2590" s="18"/>
      <c r="C2590" s="18"/>
      <c r="D2590" s="18"/>
      <c r="E2590" s="44"/>
      <c r="F2590" s="18"/>
      <c r="G2590" s="33"/>
      <c r="H2590" s="45"/>
      <c r="I2590" s="33"/>
      <c r="J2590" s="33"/>
      <c r="K2590" s="33"/>
      <c r="L2590" s="33"/>
      <c r="M2590" s="33"/>
      <c r="N2590" s="33"/>
      <c r="O2590" s="18"/>
      <c r="P2590" s="33"/>
      <c r="Q2590" s="33"/>
      <c r="R2590" s="33"/>
      <c r="S2590" s="33"/>
      <c r="T2590" s="33"/>
      <c r="U2590" s="33"/>
      <c r="V2590" s="33"/>
      <c r="W2590" s="33"/>
    </row>
    <row r="2591">
      <c r="A2591" s="17"/>
      <c r="B2591" s="18"/>
      <c r="C2591" s="18"/>
      <c r="D2591" s="18"/>
      <c r="E2591" s="44"/>
      <c r="F2591" s="18"/>
      <c r="G2591" s="33"/>
      <c r="H2591" s="45"/>
      <c r="I2591" s="33"/>
      <c r="J2591" s="33"/>
      <c r="K2591" s="33"/>
      <c r="L2591" s="33"/>
      <c r="M2591" s="33"/>
      <c r="N2591" s="33"/>
      <c r="O2591" s="18"/>
      <c r="P2591" s="33"/>
      <c r="Q2591" s="33"/>
      <c r="R2591" s="33"/>
      <c r="S2591" s="33"/>
      <c r="T2591" s="33"/>
      <c r="U2591" s="33"/>
      <c r="V2591" s="33"/>
      <c r="W2591" s="33"/>
    </row>
    <row r="2592">
      <c r="A2592" s="17"/>
      <c r="B2592" s="18"/>
      <c r="C2592" s="18"/>
      <c r="D2592" s="18"/>
      <c r="E2592" s="44"/>
      <c r="F2592" s="18"/>
      <c r="G2592" s="33"/>
      <c r="H2592" s="45"/>
      <c r="I2592" s="33"/>
      <c r="J2592" s="33"/>
      <c r="K2592" s="33"/>
      <c r="L2592" s="33"/>
      <c r="M2592" s="33"/>
      <c r="N2592" s="33"/>
      <c r="O2592" s="18"/>
      <c r="P2592" s="33"/>
      <c r="Q2592" s="33"/>
      <c r="R2592" s="33"/>
      <c r="S2592" s="33"/>
      <c r="T2592" s="33"/>
      <c r="U2592" s="33"/>
      <c r="V2592" s="33"/>
      <c r="W2592" s="33"/>
    </row>
    <row r="2593">
      <c r="A2593" s="17"/>
      <c r="B2593" s="18"/>
      <c r="C2593" s="18"/>
      <c r="D2593" s="18"/>
      <c r="E2593" s="44"/>
      <c r="F2593" s="18"/>
      <c r="G2593" s="33"/>
      <c r="H2593" s="45"/>
      <c r="I2593" s="33"/>
      <c r="J2593" s="33"/>
      <c r="K2593" s="33"/>
      <c r="L2593" s="33"/>
      <c r="M2593" s="33"/>
      <c r="N2593" s="33"/>
      <c r="O2593" s="18"/>
      <c r="P2593" s="33"/>
      <c r="Q2593" s="33"/>
      <c r="R2593" s="33"/>
      <c r="S2593" s="33"/>
      <c r="T2593" s="33"/>
      <c r="U2593" s="33"/>
      <c r="V2593" s="33"/>
      <c r="W2593" s="33"/>
    </row>
    <row r="2594">
      <c r="A2594" s="17"/>
      <c r="B2594" s="18"/>
      <c r="C2594" s="18"/>
      <c r="D2594" s="18"/>
      <c r="E2594" s="44"/>
      <c r="F2594" s="18"/>
      <c r="G2594" s="33"/>
      <c r="H2594" s="45"/>
      <c r="I2594" s="33"/>
      <c r="J2594" s="33"/>
      <c r="K2594" s="33"/>
      <c r="L2594" s="33"/>
      <c r="M2594" s="33"/>
      <c r="N2594" s="33"/>
      <c r="O2594" s="18"/>
      <c r="P2594" s="33"/>
      <c r="Q2594" s="33"/>
      <c r="R2594" s="33"/>
      <c r="S2594" s="33"/>
      <c r="T2594" s="33"/>
      <c r="U2594" s="33"/>
      <c r="V2594" s="33"/>
      <c r="W2594" s="33"/>
    </row>
    <row r="2595">
      <c r="A2595" s="17"/>
      <c r="B2595" s="18"/>
      <c r="C2595" s="18"/>
      <c r="D2595" s="18"/>
      <c r="E2595" s="44"/>
      <c r="F2595" s="18"/>
      <c r="G2595" s="33"/>
      <c r="H2595" s="45"/>
      <c r="I2595" s="33"/>
      <c r="J2595" s="33"/>
      <c r="K2595" s="33"/>
      <c r="L2595" s="33"/>
      <c r="M2595" s="33"/>
      <c r="N2595" s="33"/>
      <c r="O2595" s="18"/>
      <c r="P2595" s="33"/>
      <c r="Q2595" s="33"/>
      <c r="R2595" s="33"/>
      <c r="S2595" s="33"/>
      <c r="T2595" s="33"/>
      <c r="U2595" s="33"/>
      <c r="V2595" s="33"/>
      <c r="W2595" s="33"/>
    </row>
    <row r="2596">
      <c r="A2596" s="17"/>
      <c r="B2596" s="18"/>
      <c r="C2596" s="18"/>
      <c r="D2596" s="18"/>
      <c r="E2596" s="44"/>
      <c r="F2596" s="18"/>
      <c r="G2596" s="33"/>
      <c r="H2596" s="45"/>
      <c r="I2596" s="33"/>
      <c r="J2596" s="33"/>
      <c r="K2596" s="33"/>
      <c r="L2596" s="33"/>
      <c r="M2596" s="33"/>
      <c r="N2596" s="33"/>
      <c r="O2596" s="18"/>
      <c r="P2596" s="33"/>
      <c r="Q2596" s="33"/>
      <c r="R2596" s="33"/>
      <c r="S2596" s="33"/>
      <c r="T2596" s="33"/>
      <c r="U2596" s="33"/>
      <c r="V2596" s="33"/>
      <c r="W2596" s="33"/>
    </row>
    <row r="2597">
      <c r="A2597" s="17"/>
      <c r="B2597" s="18"/>
      <c r="C2597" s="18"/>
      <c r="D2597" s="18"/>
      <c r="E2597" s="44"/>
      <c r="F2597" s="18"/>
      <c r="G2597" s="33"/>
      <c r="H2597" s="45"/>
      <c r="I2597" s="33"/>
      <c r="J2597" s="33"/>
      <c r="K2597" s="33"/>
      <c r="L2597" s="33"/>
      <c r="M2597" s="33"/>
      <c r="N2597" s="33"/>
      <c r="O2597" s="18"/>
      <c r="P2597" s="33"/>
      <c r="Q2597" s="33"/>
      <c r="R2597" s="33"/>
      <c r="S2597" s="33"/>
      <c r="T2597" s="33"/>
      <c r="U2597" s="33"/>
      <c r="V2597" s="33"/>
      <c r="W2597" s="33"/>
    </row>
    <row r="2598">
      <c r="A2598" s="17"/>
      <c r="B2598" s="18"/>
      <c r="C2598" s="18"/>
      <c r="D2598" s="18"/>
      <c r="E2598" s="44"/>
      <c r="F2598" s="18"/>
      <c r="G2598" s="33"/>
      <c r="H2598" s="45"/>
      <c r="I2598" s="33"/>
      <c r="J2598" s="33"/>
      <c r="K2598" s="33"/>
      <c r="L2598" s="33"/>
      <c r="M2598" s="33"/>
      <c r="N2598" s="33"/>
      <c r="O2598" s="18"/>
      <c r="P2598" s="33"/>
      <c r="Q2598" s="33"/>
      <c r="R2598" s="33"/>
      <c r="S2598" s="33"/>
      <c r="T2598" s="33"/>
      <c r="U2598" s="33"/>
      <c r="V2598" s="33"/>
      <c r="W2598" s="33"/>
    </row>
    <row r="2599">
      <c r="A2599" s="17"/>
      <c r="B2599" s="18"/>
      <c r="C2599" s="18"/>
      <c r="D2599" s="18"/>
      <c r="E2599" s="44"/>
      <c r="F2599" s="18"/>
      <c r="G2599" s="33"/>
      <c r="H2599" s="45"/>
      <c r="I2599" s="33"/>
      <c r="J2599" s="33"/>
      <c r="K2599" s="33"/>
      <c r="L2599" s="33"/>
      <c r="M2599" s="33"/>
      <c r="N2599" s="33"/>
      <c r="O2599" s="18"/>
      <c r="P2599" s="33"/>
      <c r="Q2599" s="33"/>
      <c r="R2599" s="33"/>
      <c r="S2599" s="33"/>
      <c r="T2599" s="33"/>
      <c r="U2599" s="33"/>
      <c r="V2599" s="33"/>
      <c r="W2599" s="33"/>
    </row>
    <row r="2600">
      <c r="A2600" s="17"/>
      <c r="B2600" s="18"/>
      <c r="C2600" s="18"/>
      <c r="D2600" s="18"/>
      <c r="E2600" s="44"/>
      <c r="F2600" s="18"/>
      <c r="G2600" s="33"/>
      <c r="H2600" s="45"/>
      <c r="I2600" s="33"/>
      <c r="J2600" s="33"/>
      <c r="K2600" s="33"/>
      <c r="L2600" s="33"/>
      <c r="M2600" s="33"/>
      <c r="N2600" s="33"/>
      <c r="O2600" s="18"/>
      <c r="P2600" s="33"/>
      <c r="Q2600" s="33"/>
      <c r="R2600" s="33"/>
      <c r="S2600" s="33"/>
      <c r="T2600" s="33"/>
      <c r="U2600" s="33"/>
      <c r="V2600" s="33"/>
      <c r="W2600" s="33"/>
    </row>
    <row r="2601">
      <c r="A2601" s="17"/>
      <c r="B2601" s="18"/>
      <c r="C2601" s="18"/>
      <c r="D2601" s="18"/>
      <c r="E2601" s="44"/>
      <c r="F2601" s="18"/>
      <c r="G2601" s="33"/>
      <c r="H2601" s="45"/>
      <c r="I2601" s="33"/>
      <c r="J2601" s="33"/>
      <c r="K2601" s="33"/>
      <c r="L2601" s="33"/>
      <c r="M2601" s="33"/>
      <c r="N2601" s="33"/>
      <c r="O2601" s="18"/>
      <c r="P2601" s="33"/>
      <c r="Q2601" s="33"/>
      <c r="R2601" s="33"/>
      <c r="S2601" s="33"/>
      <c r="T2601" s="33"/>
      <c r="U2601" s="33"/>
      <c r="V2601" s="33"/>
      <c r="W2601" s="33"/>
    </row>
    <row r="2602">
      <c r="A2602" s="17"/>
      <c r="B2602" s="18"/>
      <c r="C2602" s="18"/>
      <c r="D2602" s="18"/>
      <c r="E2602" s="44"/>
      <c r="F2602" s="18"/>
      <c r="G2602" s="33"/>
      <c r="H2602" s="45"/>
      <c r="I2602" s="33"/>
      <c r="J2602" s="33"/>
      <c r="K2602" s="33"/>
      <c r="L2602" s="33"/>
      <c r="M2602" s="33"/>
      <c r="N2602" s="33"/>
      <c r="O2602" s="18"/>
      <c r="P2602" s="33"/>
      <c r="Q2602" s="33"/>
      <c r="R2602" s="33"/>
      <c r="S2602" s="33"/>
      <c r="T2602" s="33"/>
      <c r="U2602" s="33"/>
      <c r="V2602" s="33"/>
      <c r="W2602" s="33"/>
    </row>
    <row r="2603">
      <c r="A2603" s="17"/>
      <c r="B2603" s="18"/>
      <c r="C2603" s="18"/>
      <c r="D2603" s="18"/>
      <c r="E2603" s="44"/>
      <c r="F2603" s="18"/>
      <c r="G2603" s="33"/>
      <c r="H2603" s="45"/>
      <c r="I2603" s="33"/>
      <c r="J2603" s="33"/>
      <c r="K2603" s="33"/>
      <c r="L2603" s="33"/>
      <c r="M2603" s="33"/>
      <c r="N2603" s="33"/>
      <c r="O2603" s="18"/>
      <c r="P2603" s="33"/>
      <c r="Q2603" s="33"/>
      <c r="R2603" s="33"/>
      <c r="S2603" s="33"/>
      <c r="T2603" s="33"/>
      <c r="U2603" s="33"/>
      <c r="V2603" s="33"/>
      <c r="W2603" s="33"/>
    </row>
    <row r="2604">
      <c r="A2604" s="17"/>
      <c r="B2604" s="18"/>
      <c r="C2604" s="18"/>
      <c r="D2604" s="18"/>
      <c r="E2604" s="44"/>
      <c r="F2604" s="18"/>
      <c r="G2604" s="33"/>
      <c r="H2604" s="45"/>
      <c r="I2604" s="33"/>
      <c r="J2604" s="33"/>
      <c r="K2604" s="33"/>
      <c r="L2604" s="33"/>
      <c r="M2604" s="33"/>
      <c r="N2604" s="33"/>
      <c r="O2604" s="18"/>
      <c r="P2604" s="33"/>
      <c r="Q2604" s="33"/>
      <c r="R2604" s="33"/>
      <c r="S2604" s="33"/>
      <c r="T2604" s="33"/>
      <c r="U2604" s="33"/>
      <c r="V2604" s="33"/>
      <c r="W2604" s="33"/>
    </row>
    <row r="2605">
      <c r="A2605" s="17"/>
      <c r="B2605" s="18"/>
      <c r="C2605" s="18"/>
      <c r="D2605" s="18"/>
      <c r="E2605" s="44"/>
      <c r="F2605" s="18"/>
      <c r="G2605" s="33"/>
      <c r="H2605" s="45"/>
      <c r="I2605" s="33"/>
      <c r="J2605" s="33"/>
      <c r="K2605" s="33"/>
      <c r="L2605" s="33"/>
      <c r="M2605" s="33"/>
      <c r="N2605" s="33"/>
      <c r="O2605" s="18"/>
      <c r="P2605" s="33"/>
      <c r="Q2605" s="33"/>
      <c r="R2605" s="33"/>
      <c r="S2605" s="33"/>
      <c r="T2605" s="33"/>
      <c r="U2605" s="33"/>
      <c r="V2605" s="33"/>
      <c r="W2605" s="33"/>
    </row>
    <row r="2606">
      <c r="A2606" s="17"/>
      <c r="B2606" s="18"/>
      <c r="C2606" s="18"/>
      <c r="D2606" s="18"/>
      <c r="E2606" s="44"/>
      <c r="F2606" s="18"/>
      <c r="G2606" s="33"/>
      <c r="H2606" s="45"/>
      <c r="I2606" s="33"/>
      <c r="J2606" s="33"/>
      <c r="K2606" s="33"/>
      <c r="L2606" s="33"/>
      <c r="M2606" s="33"/>
      <c r="N2606" s="33"/>
      <c r="O2606" s="18"/>
      <c r="P2606" s="33"/>
      <c r="Q2606" s="33"/>
      <c r="R2606" s="33"/>
      <c r="S2606" s="33"/>
      <c r="T2606" s="33"/>
      <c r="U2606" s="33"/>
      <c r="V2606" s="33"/>
      <c r="W2606" s="33"/>
    </row>
    <row r="2607">
      <c r="A2607" s="17"/>
      <c r="B2607" s="18"/>
      <c r="C2607" s="18"/>
      <c r="D2607" s="18"/>
      <c r="E2607" s="44"/>
      <c r="F2607" s="18"/>
      <c r="G2607" s="33"/>
      <c r="H2607" s="45"/>
      <c r="I2607" s="33"/>
      <c r="J2607" s="33"/>
      <c r="K2607" s="33"/>
      <c r="L2607" s="33"/>
      <c r="M2607" s="33"/>
      <c r="N2607" s="33"/>
      <c r="O2607" s="18"/>
      <c r="P2607" s="33"/>
      <c r="Q2607" s="33"/>
      <c r="R2607" s="33"/>
      <c r="S2607" s="33"/>
      <c r="T2607" s="33"/>
      <c r="U2607" s="33"/>
      <c r="V2607" s="33"/>
      <c r="W2607" s="33"/>
    </row>
    <row r="2608">
      <c r="A2608" s="17"/>
      <c r="B2608" s="18"/>
      <c r="C2608" s="18"/>
      <c r="D2608" s="18"/>
      <c r="E2608" s="44"/>
      <c r="F2608" s="18"/>
      <c r="G2608" s="33"/>
      <c r="H2608" s="45"/>
      <c r="I2608" s="33"/>
      <c r="J2608" s="33"/>
      <c r="K2608" s="33"/>
      <c r="L2608" s="33"/>
      <c r="M2608" s="33"/>
      <c r="N2608" s="33"/>
      <c r="O2608" s="18"/>
      <c r="P2608" s="33"/>
      <c r="Q2608" s="33"/>
      <c r="R2608" s="33"/>
      <c r="S2608" s="33"/>
      <c r="T2608" s="33"/>
      <c r="U2608" s="33"/>
      <c r="V2608" s="33"/>
      <c r="W2608" s="33"/>
    </row>
    <row r="2609">
      <c r="A2609" s="17"/>
      <c r="B2609" s="18"/>
      <c r="C2609" s="18"/>
      <c r="D2609" s="18"/>
      <c r="E2609" s="44"/>
      <c r="F2609" s="18"/>
      <c r="G2609" s="33"/>
      <c r="H2609" s="45"/>
      <c r="I2609" s="33"/>
      <c r="J2609" s="33"/>
      <c r="K2609" s="33"/>
      <c r="L2609" s="33"/>
      <c r="M2609" s="33"/>
      <c r="N2609" s="33"/>
      <c r="O2609" s="18"/>
      <c r="P2609" s="33"/>
      <c r="Q2609" s="33"/>
      <c r="R2609" s="33"/>
      <c r="S2609" s="33"/>
      <c r="T2609" s="33"/>
      <c r="U2609" s="33"/>
      <c r="V2609" s="33"/>
      <c r="W2609" s="33"/>
    </row>
    <row r="2610">
      <c r="A2610" s="17"/>
      <c r="B2610" s="18"/>
      <c r="C2610" s="18"/>
      <c r="D2610" s="18"/>
      <c r="E2610" s="44"/>
      <c r="F2610" s="18"/>
      <c r="G2610" s="33"/>
      <c r="H2610" s="45"/>
      <c r="I2610" s="33"/>
      <c r="J2610" s="33"/>
      <c r="K2610" s="33"/>
      <c r="L2610" s="33"/>
      <c r="M2610" s="33"/>
      <c r="N2610" s="33"/>
      <c r="O2610" s="18"/>
      <c r="P2610" s="33"/>
      <c r="Q2610" s="33"/>
      <c r="R2610" s="33"/>
      <c r="S2610" s="33"/>
      <c r="T2610" s="33"/>
      <c r="U2610" s="33"/>
      <c r="V2610" s="33"/>
      <c r="W2610" s="33"/>
    </row>
    <row r="2611">
      <c r="A2611" s="17"/>
      <c r="B2611" s="18"/>
      <c r="C2611" s="18"/>
      <c r="D2611" s="18"/>
      <c r="E2611" s="44"/>
      <c r="F2611" s="18"/>
      <c r="G2611" s="33"/>
      <c r="H2611" s="45"/>
      <c r="I2611" s="33"/>
      <c r="J2611" s="33"/>
      <c r="K2611" s="33"/>
      <c r="L2611" s="33"/>
      <c r="M2611" s="33"/>
      <c r="N2611" s="33"/>
      <c r="O2611" s="18"/>
      <c r="P2611" s="33"/>
      <c r="Q2611" s="33"/>
      <c r="R2611" s="33"/>
      <c r="S2611" s="33"/>
      <c r="T2611" s="33"/>
      <c r="U2611" s="33"/>
      <c r="V2611" s="33"/>
      <c r="W2611" s="33"/>
    </row>
    <row r="2612">
      <c r="A2612" s="17"/>
      <c r="B2612" s="18"/>
      <c r="C2612" s="18"/>
      <c r="D2612" s="18"/>
      <c r="E2612" s="44"/>
      <c r="F2612" s="18"/>
      <c r="G2612" s="33"/>
      <c r="H2612" s="45"/>
      <c r="I2612" s="33"/>
      <c r="J2612" s="33"/>
      <c r="K2612" s="33"/>
      <c r="L2612" s="33"/>
      <c r="M2612" s="33"/>
      <c r="N2612" s="33"/>
      <c r="O2612" s="18"/>
      <c r="P2612" s="33"/>
      <c r="Q2612" s="33"/>
      <c r="R2612" s="33"/>
      <c r="S2612" s="33"/>
      <c r="T2612" s="33"/>
      <c r="U2612" s="33"/>
      <c r="V2612" s="33"/>
      <c r="W2612" s="33"/>
    </row>
    <row r="2613">
      <c r="A2613" s="17"/>
      <c r="B2613" s="18"/>
      <c r="C2613" s="18"/>
      <c r="D2613" s="18"/>
      <c r="E2613" s="44"/>
      <c r="F2613" s="18"/>
      <c r="G2613" s="33"/>
      <c r="H2613" s="45"/>
      <c r="I2613" s="33"/>
      <c r="J2613" s="33"/>
      <c r="K2613" s="33"/>
      <c r="L2613" s="33"/>
      <c r="M2613" s="33"/>
      <c r="N2613" s="33"/>
      <c r="O2613" s="18"/>
      <c r="P2613" s="33"/>
      <c r="Q2613" s="33"/>
      <c r="R2613" s="33"/>
      <c r="S2613" s="33"/>
      <c r="T2613" s="33"/>
      <c r="U2613" s="33"/>
      <c r="V2613" s="33"/>
      <c r="W2613" s="33"/>
    </row>
    <row r="2614">
      <c r="A2614" s="17"/>
      <c r="B2614" s="18"/>
      <c r="C2614" s="18"/>
      <c r="D2614" s="18"/>
      <c r="E2614" s="44"/>
      <c r="F2614" s="18"/>
      <c r="G2614" s="33"/>
      <c r="H2614" s="45"/>
      <c r="I2614" s="33"/>
      <c r="J2614" s="33"/>
      <c r="K2614" s="33"/>
      <c r="L2614" s="33"/>
      <c r="M2614" s="33"/>
      <c r="N2614" s="33"/>
      <c r="O2614" s="18"/>
      <c r="P2614" s="33"/>
      <c r="Q2614" s="33"/>
      <c r="R2614" s="33"/>
      <c r="S2614" s="33"/>
      <c r="T2614" s="33"/>
      <c r="U2614" s="33"/>
      <c r="V2614" s="33"/>
      <c r="W2614" s="33"/>
    </row>
    <row r="2615">
      <c r="A2615" s="17"/>
      <c r="B2615" s="18"/>
      <c r="C2615" s="18"/>
      <c r="D2615" s="18"/>
      <c r="E2615" s="44"/>
      <c r="F2615" s="18"/>
      <c r="G2615" s="33"/>
      <c r="H2615" s="45"/>
      <c r="I2615" s="33"/>
      <c r="J2615" s="33"/>
      <c r="K2615" s="33"/>
      <c r="L2615" s="33"/>
      <c r="M2615" s="33"/>
      <c r="N2615" s="33"/>
      <c r="O2615" s="18"/>
      <c r="P2615" s="33"/>
      <c r="Q2615" s="33"/>
      <c r="R2615" s="33"/>
      <c r="S2615" s="33"/>
      <c r="T2615" s="33"/>
      <c r="U2615" s="33"/>
      <c r="V2615" s="33"/>
      <c r="W2615" s="33"/>
    </row>
    <row r="2616">
      <c r="A2616" s="17"/>
      <c r="B2616" s="18"/>
      <c r="C2616" s="18"/>
      <c r="D2616" s="18"/>
      <c r="E2616" s="44"/>
      <c r="F2616" s="18"/>
      <c r="G2616" s="33"/>
      <c r="H2616" s="45"/>
      <c r="I2616" s="33"/>
      <c r="J2616" s="33"/>
      <c r="K2616" s="33"/>
      <c r="L2616" s="33"/>
      <c r="M2616" s="33"/>
      <c r="N2616" s="33"/>
      <c r="O2616" s="18"/>
      <c r="P2616" s="33"/>
      <c r="Q2616" s="33"/>
      <c r="R2616" s="33"/>
      <c r="S2616" s="33"/>
      <c r="T2616" s="33"/>
      <c r="U2616" s="33"/>
      <c r="V2616" s="33"/>
      <c r="W2616" s="33"/>
    </row>
    <row r="2617">
      <c r="A2617" s="17"/>
      <c r="B2617" s="18"/>
      <c r="C2617" s="18"/>
      <c r="D2617" s="18"/>
      <c r="E2617" s="44"/>
      <c r="F2617" s="18"/>
      <c r="G2617" s="33"/>
      <c r="H2617" s="45"/>
      <c r="I2617" s="33"/>
      <c r="J2617" s="33"/>
      <c r="K2617" s="33"/>
      <c r="L2617" s="33"/>
      <c r="M2617" s="33"/>
      <c r="N2617" s="33"/>
      <c r="O2617" s="18"/>
      <c r="P2617" s="33"/>
      <c r="Q2617" s="33"/>
      <c r="R2617" s="33"/>
      <c r="S2617" s="33"/>
      <c r="T2617" s="33"/>
      <c r="U2617" s="33"/>
      <c r="V2617" s="33"/>
      <c r="W2617" s="33"/>
    </row>
    <row r="2618">
      <c r="A2618" s="17"/>
      <c r="B2618" s="18"/>
      <c r="C2618" s="18"/>
      <c r="D2618" s="18"/>
      <c r="E2618" s="44"/>
      <c r="F2618" s="18"/>
      <c r="G2618" s="33"/>
      <c r="H2618" s="45"/>
      <c r="I2618" s="33"/>
      <c r="J2618" s="33"/>
      <c r="K2618" s="33"/>
      <c r="L2618" s="33"/>
      <c r="M2618" s="33"/>
      <c r="N2618" s="33"/>
      <c r="O2618" s="18"/>
      <c r="P2618" s="33"/>
      <c r="Q2618" s="33"/>
      <c r="R2618" s="33"/>
      <c r="S2618" s="33"/>
      <c r="T2618" s="33"/>
      <c r="U2618" s="33"/>
      <c r="V2618" s="33"/>
      <c r="W2618" s="33"/>
    </row>
    <row r="2619">
      <c r="A2619" s="17"/>
      <c r="B2619" s="18"/>
      <c r="C2619" s="18"/>
      <c r="D2619" s="18"/>
      <c r="E2619" s="44"/>
      <c r="F2619" s="18"/>
      <c r="G2619" s="33"/>
      <c r="H2619" s="45"/>
      <c r="I2619" s="33"/>
      <c r="J2619" s="33"/>
      <c r="K2619" s="33"/>
      <c r="L2619" s="33"/>
      <c r="M2619" s="33"/>
      <c r="N2619" s="33"/>
      <c r="O2619" s="18"/>
      <c r="P2619" s="33"/>
      <c r="Q2619" s="33"/>
      <c r="R2619" s="33"/>
      <c r="S2619" s="33"/>
      <c r="T2619" s="33"/>
      <c r="U2619" s="33"/>
      <c r="V2619" s="33"/>
      <c r="W2619" s="33"/>
    </row>
    <row r="2620">
      <c r="A2620" s="17"/>
      <c r="B2620" s="18"/>
      <c r="C2620" s="18"/>
      <c r="D2620" s="18"/>
      <c r="E2620" s="44"/>
      <c r="F2620" s="18"/>
      <c r="G2620" s="33"/>
      <c r="H2620" s="45"/>
      <c r="I2620" s="33"/>
      <c r="J2620" s="33"/>
      <c r="K2620" s="33"/>
      <c r="L2620" s="33"/>
      <c r="M2620" s="33"/>
      <c r="N2620" s="33"/>
      <c r="O2620" s="18"/>
      <c r="P2620" s="33"/>
      <c r="Q2620" s="33"/>
      <c r="R2620" s="33"/>
      <c r="S2620" s="33"/>
      <c r="T2620" s="33"/>
      <c r="U2620" s="33"/>
      <c r="V2620" s="33"/>
      <c r="W2620" s="33"/>
    </row>
    <row r="2621">
      <c r="A2621" s="17"/>
      <c r="B2621" s="18"/>
      <c r="C2621" s="18"/>
      <c r="D2621" s="18"/>
      <c r="E2621" s="44"/>
      <c r="F2621" s="18"/>
      <c r="G2621" s="33"/>
      <c r="H2621" s="45"/>
      <c r="I2621" s="33"/>
      <c r="J2621" s="33"/>
      <c r="K2621" s="33"/>
      <c r="L2621" s="33"/>
      <c r="M2621" s="33"/>
      <c r="N2621" s="33"/>
      <c r="O2621" s="18"/>
      <c r="P2621" s="33"/>
      <c r="Q2621" s="33"/>
      <c r="R2621" s="33"/>
      <c r="S2621" s="33"/>
      <c r="T2621" s="33"/>
      <c r="U2621" s="33"/>
      <c r="V2621" s="33"/>
      <c r="W2621" s="33"/>
    </row>
    <row r="2622">
      <c r="A2622" s="17"/>
      <c r="B2622" s="18"/>
      <c r="C2622" s="18"/>
      <c r="D2622" s="18"/>
      <c r="E2622" s="44"/>
      <c r="F2622" s="18"/>
      <c r="G2622" s="33"/>
      <c r="H2622" s="45"/>
      <c r="I2622" s="33"/>
      <c r="J2622" s="33"/>
      <c r="K2622" s="33"/>
      <c r="L2622" s="33"/>
      <c r="M2622" s="33"/>
      <c r="N2622" s="33"/>
      <c r="O2622" s="18"/>
      <c r="P2622" s="33"/>
      <c r="Q2622" s="33"/>
      <c r="R2622" s="33"/>
      <c r="S2622" s="33"/>
      <c r="T2622" s="33"/>
      <c r="U2622" s="33"/>
      <c r="V2622" s="33"/>
      <c r="W2622" s="33"/>
    </row>
    <row r="2623">
      <c r="A2623" s="17"/>
      <c r="B2623" s="18"/>
      <c r="C2623" s="18"/>
      <c r="D2623" s="18"/>
      <c r="E2623" s="44"/>
      <c r="F2623" s="18"/>
      <c r="G2623" s="33"/>
      <c r="H2623" s="45"/>
      <c r="I2623" s="33"/>
      <c r="J2623" s="33"/>
      <c r="K2623" s="33"/>
      <c r="L2623" s="33"/>
      <c r="M2623" s="33"/>
      <c r="N2623" s="33"/>
      <c r="O2623" s="18"/>
      <c r="P2623" s="33"/>
      <c r="Q2623" s="33"/>
      <c r="R2623" s="33"/>
      <c r="S2623" s="33"/>
      <c r="T2623" s="33"/>
      <c r="U2623" s="33"/>
      <c r="V2623" s="33"/>
      <c r="W2623" s="33"/>
    </row>
    <row r="2624">
      <c r="A2624" s="17"/>
      <c r="B2624" s="18"/>
      <c r="C2624" s="18"/>
      <c r="D2624" s="18"/>
      <c r="E2624" s="44"/>
      <c r="F2624" s="18"/>
      <c r="G2624" s="33"/>
      <c r="H2624" s="45"/>
      <c r="I2624" s="33"/>
      <c r="J2624" s="33"/>
      <c r="K2624" s="33"/>
      <c r="L2624" s="33"/>
      <c r="M2624" s="33"/>
      <c r="N2624" s="33"/>
      <c r="O2624" s="18"/>
      <c r="P2624" s="33"/>
      <c r="Q2624" s="33"/>
      <c r="R2624" s="33"/>
      <c r="S2624" s="33"/>
      <c r="T2624" s="33"/>
      <c r="U2624" s="33"/>
      <c r="V2624" s="33"/>
      <c r="W2624" s="33"/>
    </row>
    <row r="2625">
      <c r="A2625" s="17"/>
      <c r="B2625" s="18"/>
      <c r="C2625" s="18"/>
      <c r="D2625" s="18"/>
      <c r="E2625" s="44"/>
      <c r="F2625" s="18"/>
      <c r="G2625" s="33"/>
      <c r="H2625" s="45"/>
      <c r="I2625" s="33"/>
      <c r="J2625" s="33"/>
      <c r="K2625" s="33"/>
      <c r="L2625" s="33"/>
      <c r="M2625" s="33"/>
      <c r="N2625" s="33"/>
      <c r="O2625" s="18"/>
      <c r="P2625" s="33"/>
      <c r="Q2625" s="33"/>
      <c r="R2625" s="33"/>
      <c r="S2625" s="33"/>
      <c r="T2625" s="33"/>
      <c r="U2625" s="33"/>
      <c r="V2625" s="33"/>
      <c r="W2625" s="33"/>
    </row>
    <row r="2626">
      <c r="A2626" s="17"/>
      <c r="B2626" s="18"/>
      <c r="C2626" s="18"/>
      <c r="D2626" s="18"/>
      <c r="E2626" s="44"/>
      <c r="F2626" s="18"/>
      <c r="G2626" s="33"/>
      <c r="H2626" s="45"/>
      <c r="I2626" s="33"/>
      <c r="J2626" s="33"/>
      <c r="K2626" s="33"/>
      <c r="L2626" s="33"/>
      <c r="M2626" s="33"/>
      <c r="N2626" s="33"/>
      <c r="O2626" s="18"/>
      <c r="P2626" s="33"/>
      <c r="Q2626" s="33"/>
      <c r="R2626" s="33"/>
      <c r="S2626" s="33"/>
      <c r="T2626" s="33"/>
      <c r="U2626" s="33"/>
      <c r="V2626" s="33"/>
      <c r="W2626" s="33"/>
    </row>
    <row r="2627">
      <c r="A2627" s="17"/>
      <c r="B2627" s="18"/>
      <c r="C2627" s="18"/>
      <c r="D2627" s="18"/>
      <c r="E2627" s="44"/>
      <c r="F2627" s="18"/>
      <c r="G2627" s="33"/>
      <c r="H2627" s="45"/>
      <c r="I2627" s="33"/>
      <c r="J2627" s="33"/>
      <c r="K2627" s="33"/>
      <c r="L2627" s="33"/>
      <c r="M2627" s="33"/>
      <c r="N2627" s="33"/>
      <c r="O2627" s="18"/>
      <c r="P2627" s="33"/>
      <c r="Q2627" s="33"/>
      <c r="R2627" s="33"/>
      <c r="S2627" s="33"/>
      <c r="T2627" s="33"/>
      <c r="U2627" s="33"/>
      <c r="V2627" s="33"/>
      <c r="W2627" s="33"/>
    </row>
    <row r="2628">
      <c r="A2628" s="17"/>
      <c r="B2628" s="18"/>
      <c r="C2628" s="18"/>
      <c r="D2628" s="18"/>
      <c r="E2628" s="44"/>
      <c r="F2628" s="18"/>
      <c r="G2628" s="33"/>
      <c r="H2628" s="45"/>
      <c r="I2628" s="33"/>
      <c r="J2628" s="33"/>
      <c r="K2628" s="33"/>
      <c r="L2628" s="33"/>
      <c r="M2628" s="33"/>
      <c r="N2628" s="33"/>
      <c r="O2628" s="18"/>
      <c r="P2628" s="33"/>
      <c r="Q2628" s="33"/>
      <c r="R2628" s="33"/>
      <c r="S2628" s="33"/>
      <c r="T2628" s="33"/>
      <c r="U2628" s="33"/>
      <c r="V2628" s="33"/>
      <c r="W2628" s="33"/>
    </row>
    <row r="2629">
      <c r="A2629" s="17"/>
      <c r="B2629" s="18"/>
      <c r="C2629" s="18"/>
      <c r="D2629" s="18"/>
      <c r="E2629" s="44"/>
      <c r="F2629" s="18"/>
      <c r="G2629" s="33"/>
      <c r="H2629" s="45"/>
      <c r="I2629" s="33"/>
      <c r="J2629" s="33"/>
      <c r="K2629" s="33"/>
      <c r="L2629" s="33"/>
      <c r="M2629" s="33"/>
      <c r="N2629" s="33"/>
      <c r="O2629" s="18"/>
      <c r="P2629" s="33"/>
      <c r="Q2629" s="33"/>
      <c r="R2629" s="33"/>
      <c r="S2629" s="33"/>
      <c r="T2629" s="33"/>
      <c r="U2629" s="33"/>
      <c r="V2629" s="33"/>
      <c r="W2629" s="33"/>
    </row>
    <row r="2630">
      <c r="A2630" s="17"/>
      <c r="B2630" s="18"/>
      <c r="C2630" s="18"/>
      <c r="D2630" s="18"/>
      <c r="E2630" s="44"/>
      <c r="F2630" s="18"/>
      <c r="G2630" s="33"/>
      <c r="H2630" s="45"/>
      <c r="I2630" s="33"/>
      <c r="J2630" s="33"/>
      <c r="K2630" s="33"/>
      <c r="L2630" s="33"/>
      <c r="M2630" s="33"/>
      <c r="N2630" s="33"/>
      <c r="O2630" s="18"/>
      <c r="P2630" s="33"/>
      <c r="Q2630" s="33"/>
      <c r="R2630" s="33"/>
      <c r="S2630" s="33"/>
      <c r="T2630" s="33"/>
      <c r="U2630" s="33"/>
      <c r="V2630" s="33"/>
      <c r="W2630" s="33"/>
    </row>
    <row r="2631">
      <c r="A2631" s="17"/>
      <c r="B2631" s="18"/>
      <c r="C2631" s="18"/>
      <c r="D2631" s="18"/>
      <c r="E2631" s="44"/>
      <c r="F2631" s="18"/>
      <c r="G2631" s="33"/>
      <c r="H2631" s="45"/>
      <c r="I2631" s="33"/>
      <c r="J2631" s="33"/>
      <c r="K2631" s="33"/>
      <c r="L2631" s="33"/>
      <c r="M2631" s="33"/>
      <c r="N2631" s="33"/>
      <c r="O2631" s="18"/>
      <c r="P2631" s="33"/>
      <c r="Q2631" s="33"/>
      <c r="R2631" s="33"/>
      <c r="S2631" s="33"/>
      <c r="T2631" s="33"/>
      <c r="U2631" s="33"/>
      <c r="V2631" s="33"/>
      <c r="W2631" s="33"/>
    </row>
    <row r="2632">
      <c r="A2632" s="17"/>
      <c r="B2632" s="18"/>
      <c r="C2632" s="18"/>
      <c r="D2632" s="18"/>
      <c r="E2632" s="44"/>
      <c r="F2632" s="18"/>
      <c r="G2632" s="33"/>
      <c r="H2632" s="45"/>
      <c r="I2632" s="33"/>
      <c r="J2632" s="33"/>
      <c r="K2632" s="33"/>
      <c r="L2632" s="33"/>
      <c r="M2632" s="33"/>
      <c r="N2632" s="33"/>
      <c r="O2632" s="18"/>
      <c r="P2632" s="33"/>
      <c r="Q2632" s="33"/>
      <c r="R2632" s="33"/>
      <c r="S2632" s="33"/>
      <c r="T2632" s="33"/>
      <c r="U2632" s="33"/>
      <c r="V2632" s="33"/>
      <c r="W2632" s="33"/>
    </row>
    <row r="2633">
      <c r="A2633" s="17"/>
      <c r="B2633" s="18"/>
      <c r="C2633" s="18"/>
      <c r="D2633" s="18"/>
      <c r="E2633" s="44"/>
      <c r="F2633" s="18"/>
      <c r="G2633" s="33"/>
      <c r="H2633" s="45"/>
      <c r="I2633" s="33"/>
      <c r="J2633" s="33"/>
      <c r="K2633" s="33"/>
      <c r="L2633" s="33"/>
      <c r="M2633" s="33"/>
      <c r="N2633" s="33"/>
      <c r="O2633" s="18"/>
      <c r="P2633" s="33"/>
      <c r="Q2633" s="33"/>
      <c r="R2633" s="33"/>
      <c r="S2633" s="33"/>
      <c r="T2633" s="33"/>
      <c r="U2633" s="33"/>
      <c r="V2633" s="33"/>
      <c r="W2633" s="33"/>
    </row>
    <row r="2634">
      <c r="A2634" s="17"/>
      <c r="B2634" s="18"/>
      <c r="C2634" s="18"/>
      <c r="D2634" s="18"/>
      <c r="E2634" s="44"/>
      <c r="F2634" s="18"/>
      <c r="G2634" s="33"/>
      <c r="H2634" s="45"/>
      <c r="I2634" s="33"/>
      <c r="J2634" s="33"/>
      <c r="K2634" s="33"/>
      <c r="L2634" s="33"/>
      <c r="M2634" s="33"/>
      <c r="N2634" s="33"/>
      <c r="O2634" s="18"/>
      <c r="P2634" s="33"/>
      <c r="Q2634" s="33"/>
      <c r="R2634" s="33"/>
      <c r="S2634" s="33"/>
      <c r="T2634" s="33"/>
      <c r="U2634" s="33"/>
      <c r="V2634" s="33"/>
      <c r="W2634" s="33"/>
    </row>
    <row r="2635">
      <c r="A2635" s="17"/>
      <c r="B2635" s="18"/>
      <c r="C2635" s="18"/>
      <c r="D2635" s="18"/>
      <c r="E2635" s="44"/>
      <c r="F2635" s="18"/>
      <c r="G2635" s="33"/>
      <c r="H2635" s="45"/>
      <c r="I2635" s="33"/>
      <c r="J2635" s="33"/>
      <c r="K2635" s="33"/>
      <c r="L2635" s="33"/>
      <c r="M2635" s="33"/>
      <c r="N2635" s="33"/>
      <c r="O2635" s="18"/>
      <c r="P2635" s="33"/>
      <c r="Q2635" s="33"/>
      <c r="R2635" s="33"/>
      <c r="S2635" s="33"/>
      <c r="T2635" s="33"/>
      <c r="U2635" s="33"/>
      <c r="V2635" s="33"/>
      <c r="W2635" s="33"/>
    </row>
    <row r="2636">
      <c r="A2636" s="17"/>
      <c r="B2636" s="18"/>
      <c r="C2636" s="18"/>
      <c r="D2636" s="18"/>
      <c r="E2636" s="44"/>
      <c r="F2636" s="18"/>
      <c r="G2636" s="33"/>
      <c r="H2636" s="45"/>
      <c r="I2636" s="33"/>
      <c r="J2636" s="33"/>
      <c r="K2636" s="33"/>
      <c r="L2636" s="33"/>
      <c r="M2636" s="33"/>
      <c r="N2636" s="33"/>
      <c r="O2636" s="18"/>
      <c r="P2636" s="33"/>
      <c r="Q2636" s="33"/>
      <c r="R2636" s="33"/>
      <c r="S2636" s="33"/>
      <c r="T2636" s="33"/>
      <c r="U2636" s="33"/>
      <c r="V2636" s="33"/>
      <c r="W2636" s="33"/>
    </row>
    <row r="2637">
      <c r="A2637" s="17"/>
      <c r="B2637" s="18"/>
      <c r="C2637" s="18"/>
      <c r="D2637" s="18"/>
      <c r="E2637" s="44"/>
      <c r="F2637" s="18"/>
      <c r="G2637" s="33"/>
      <c r="H2637" s="45"/>
      <c r="I2637" s="33"/>
      <c r="J2637" s="33"/>
      <c r="K2637" s="33"/>
      <c r="L2637" s="33"/>
      <c r="M2637" s="33"/>
      <c r="N2637" s="33"/>
      <c r="O2637" s="18"/>
      <c r="P2637" s="33"/>
      <c r="Q2637" s="33"/>
      <c r="R2637" s="33"/>
      <c r="S2637" s="33"/>
      <c r="T2637" s="33"/>
      <c r="U2637" s="33"/>
      <c r="V2637" s="33"/>
      <c r="W2637" s="33"/>
    </row>
    <row r="2638">
      <c r="A2638" s="17"/>
      <c r="B2638" s="18"/>
      <c r="C2638" s="18"/>
      <c r="D2638" s="18"/>
      <c r="E2638" s="44"/>
      <c r="F2638" s="18"/>
      <c r="G2638" s="33"/>
      <c r="H2638" s="45"/>
      <c r="I2638" s="33"/>
      <c r="J2638" s="33"/>
      <c r="K2638" s="33"/>
      <c r="L2638" s="33"/>
      <c r="M2638" s="33"/>
      <c r="N2638" s="33"/>
      <c r="O2638" s="18"/>
      <c r="P2638" s="33"/>
      <c r="Q2638" s="33"/>
      <c r="R2638" s="33"/>
      <c r="S2638" s="33"/>
      <c r="T2638" s="33"/>
      <c r="U2638" s="33"/>
      <c r="V2638" s="33"/>
      <c r="W2638" s="33"/>
    </row>
    <row r="2639">
      <c r="A2639" s="17"/>
      <c r="B2639" s="18"/>
      <c r="C2639" s="18"/>
      <c r="D2639" s="18"/>
      <c r="E2639" s="44"/>
      <c r="F2639" s="18"/>
      <c r="G2639" s="33"/>
      <c r="H2639" s="45"/>
      <c r="I2639" s="33"/>
      <c r="J2639" s="33"/>
      <c r="K2639" s="33"/>
      <c r="L2639" s="33"/>
      <c r="M2639" s="33"/>
      <c r="N2639" s="33"/>
      <c r="O2639" s="18"/>
      <c r="P2639" s="33"/>
      <c r="Q2639" s="33"/>
      <c r="R2639" s="33"/>
      <c r="S2639" s="33"/>
      <c r="T2639" s="33"/>
      <c r="U2639" s="33"/>
      <c r="V2639" s="33"/>
      <c r="W2639" s="33"/>
    </row>
    <row r="2640">
      <c r="A2640" s="17"/>
      <c r="B2640" s="18"/>
      <c r="C2640" s="18"/>
      <c r="D2640" s="18"/>
      <c r="E2640" s="44"/>
      <c r="F2640" s="18"/>
      <c r="G2640" s="33"/>
      <c r="H2640" s="45"/>
      <c r="I2640" s="33"/>
      <c r="J2640" s="33"/>
      <c r="K2640" s="33"/>
      <c r="L2640" s="33"/>
      <c r="M2640" s="33"/>
      <c r="N2640" s="33"/>
      <c r="O2640" s="18"/>
      <c r="P2640" s="33"/>
      <c r="Q2640" s="33"/>
      <c r="R2640" s="33"/>
      <c r="S2640" s="33"/>
      <c r="T2640" s="33"/>
      <c r="U2640" s="33"/>
      <c r="V2640" s="33"/>
      <c r="W2640" s="33"/>
    </row>
    <row r="2641">
      <c r="A2641" s="17"/>
      <c r="B2641" s="18"/>
      <c r="C2641" s="18"/>
      <c r="D2641" s="18"/>
      <c r="E2641" s="44"/>
      <c r="F2641" s="18"/>
      <c r="G2641" s="33"/>
      <c r="H2641" s="45"/>
      <c r="I2641" s="33"/>
      <c r="J2641" s="33"/>
      <c r="K2641" s="33"/>
      <c r="L2641" s="33"/>
      <c r="M2641" s="33"/>
      <c r="N2641" s="33"/>
      <c r="O2641" s="18"/>
      <c r="P2641" s="33"/>
      <c r="Q2641" s="33"/>
      <c r="R2641" s="33"/>
      <c r="S2641" s="33"/>
      <c r="T2641" s="33"/>
      <c r="U2641" s="33"/>
      <c r="V2641" s="33"/>
      <c r="W2641" s="33"/>
    </row>
    <row r="2642">
      <c r="A2642" s="17"/>
      <c r="B2642" s="18"/>
      <c r="C2642" s="18"/>
      <c r="D2642" s="18"/>
      <c r="E2642" s="44"/>
      <c r="F2642" s="18"/>
      <c r="G2642" s="33"/>
      <c r="H2642" s="45"/>
      <c r="I2642" s="33"/>
      <c r="J2642" s="33"/>
      <c r="K2642" s="33"/>
      <c r="L2642" s="33"/>
      <c r="M2642" s="33"/>
      <c r="N2642" s="33"/>
      <c r="O2642" s="18"/>
      <c r="P2642" s="33"/>
      <c r="Q2642" s="33"/>
      <c r="R2642" s="33"/>
      <c r="S2642" s="33"/>
      <c r="T2642" s="33"/>
      <c r="U2642" s="33"/>
      <c r="V2642" s="33"/>
      <c r="W2642" s="33"/>
    </row>
    <row r="2643">
      <c r="A2643" s="17"/>
      <c r="B2643" s="18"/>
      <c r="C2643" s="18"/>
      <c r="D2643" s="18"/>
      <c r="E2643" s="44"/>
      <c r="F2643" s="18"/>
      <c r="G2643" s="33"/>
      <c r="H2643" s="45"/>
      <c r="I2643" s="33"/>
      <c r="J2643" s="33"/>
      <c r="K2643" s="33"/>
      <c r="L2643" s="33"/>
      <c r="M2643" s="33"/>
      <c r="N2643" s="33"/>
      <c r="O2643" s="18"/>
      <c r="P2643" s="33"/>
      <c r="Q2643" s="33"/>
      <c r="R2643" s="33"/>
      <c r="S2643" s="33"/>
      <c r="T2643" s="33"/>
      <c r="U2643" s="33"/>
      <c r="V2643" s="33"/>
      <c r="W2643" s="33"/>
    </row>
    <row r="2644">
      <c r="A2644" s="17"/>
      <c r="B2644" s="18"/>
      <c r="C2644" s="18"/>
      <c r="D2644" s="18"/>
      <c r="E2644" s="44"/>
      <c r="F2644" s="18"/>
      <c r="G2644" s="33"/>
      <c r="H2644" s="45"/>
      <c r="I2644" s="33"/>
      <c r="J2644" s="33"/>
      <c r="K2644" s="33"/>
      <c r="L2644" s="33"/>
      <c r="M2644" s="33"/>
      <c r="N2644" s="33"/>
      <c r="O2644" s="18"/>
      <c r="P2644" s="33"/>
      <c r="Q2644" s="33"/>
      <c r="R2644" s="33"/>
      <c r="S2644" s="33"/>
      <c r="T2644" s="33"/>
      <c r="U2644" s="33"/>
      <c r="V2644" s="33"/>
      <c r="W2644" s="33"/>
    </row>
    <row r="2645">
      <c r="A2645" s="17"/>
      <c r="B2645" s="18"/>
      <c r="C2645" s="18"/>
      <c r="D2645" s="18"/>
      <c r="E2645" s="44"/>
      <c r="F2645" s="18"/>
      <c r="G2645" s="33"/>
      <c r="H2645" s="45"/>
      <c r="I2645" s="33"/>
      <c r="J2645" s="33"/>
      <c r="K2645" s="33"/>
      <c r="L2645" s="33"/>
      <c r="M2645" s="33"/>
      <c r="N2645" s="33"/>
      <c r="O2645" s="18"/>
      <c r="P2645" s="33"/>
      <c r="Q2645" s="33"/>
      <c r="R2645" s="33"/>
      <c r="S2645" s="33"/>
      <c r="T2645" s="33"/>
      <c r="U2645" s="33"/>
      <c r="V2645" s="33"/>
      <c r="W2645" s="33"/>
    </row>
    <row r="2646">
      <c r="A2646" s="17"/>
      <c r="B2646" s="18"/>
      <c r="C2646" s="18"/>
      <c r="D2646" s="18"/>
      <c r="E2646" s="44"/>
      <c r="F2646" s="18"/>
      <c r="G2646" s="33"/>
      <c r="H2646" s="45"/>
      <c r="I2646" s="33"/>
      <c r="J2646" s="33"/>
      <c r="K2646" s="33"/>
      <c r="L2646" s="33"/>
      <c r="M2646" s="33"/>
      <c r="N2646" s="33"/>
      <c r="O2646" s="18"/>
      <c r="P2646" s="33"/>
      <c r="Q2646" s="33"/>
      <c r="R2646" s="33"/>
      <c r="S2646" s="33"/>
      <c r="T2646" s="33"/>
      <c r="U2646" s="33"/>
      <c r="V2646" s="33"/>
      <c r="W2646" s="33"/>
    </row>
    <row r="2647">
      <c r="A2647" s="17"/>
      <c r="B2647" s="18"/>
      <c r="C2647" s="18"/>
      <c r="D2647" s="18"/>
      <c r="E2647" s="44"/>
      <c r="F2647" s="18"/>
      <c r="G2647" s="33"/>
      <c r="H2647" s="45"/>
      <c r="I2647" s="33"/>
      <c r="J2647" s="33"/>
      <c r="K2647" s="33"/>
      <c r="L2647" s="33"/>
      <c r="M2647" s="33"/>
      <c r="N2647" s="33"/>
      <c r="O2647" s="18"/>
      <c r="P2647" s="33"/>
      <c r="Q2647" s="33"/>
      <c r="R2647" s="33"/>
      <c r="S2647" s="33"/>
      <c r="T2647" s="33"/>
      <c r="U2647" s="33"/>
      <c r="V2647" s="33"/>
      <c r="W2647" s="33"/>
    </row>
    <row r="2648">
      <c r="A2648" s="17"/>
      <c r="B2648" s="18"/>
      <c r="C2648" s="18"/>
      <c r="D2648" s="18"/>
      <c r="E2648" s="44"/>
      <c r="F2648" s="18"/>
      <c r="G2648" s="33"/>
      <c r="H2648" s="45"/>
      <c r="I2648" s="33"/>
      <c r="J2648" s="33"/>
      <c r="K2648" s="33"/>
      <c r="L2648" s="33"/>
      <c r="M2648" s="33"/>
      <c r="N2648" s="33"/>
      <c r="O2648" s="18"/>
      <c r="P2648" s="33"/>
      <c r="Q2648" s="33"/>
      <c r="R2648" s="33"/>
      <c r="S2648" s="33"/>
      <c r="T2648" s="33"/>
      <c r="U2648" s="33"/>
      <c r="V2648" s="33"/>
      <c r="W2648" s="33"/>
    </row>
    <row r="2649">
      <c r="A2649" s="17"/>
      <c r="B2649" s="18"/>
      <c r="C2649" s="18"/>
      <c r="D2649" s="18"/>
      <c r="E2649" s="44"/>
      <c r="F2649" s="18"/>
      <c r="G2649" s="33"/>
      <c r="H2649" s="45"/>
      <c r="I2649" s="33"/>
      <c r="J2649" s="33"/>
      <c r="K2649" s="33"/>
      <c r="L2649" s="33"/>
      <c r="M2649" s="33"/>
      <c r="N2649" s="33"/>
      <c r="O2649" s="18"/>
      <c r="P2649" s="33"/>
      <c r="Q2649" s="33"/>
      <c r="R2649" s="33"/>
      <c r="S2649" s="33"/>
      <c r="T2649" s="33"/>
      <c r="U2649" s="33"/>
      <c r="V2649" s="33"/>
      <c r="W2649" s="33"/>
    </row>
    <row r="2650">
      <c r="A2650" s="17"/>
      <c r="B2650" s="18"/>
      <c r="C2650" s="18"/>
      <c r="D2650" s="18"/>
      <c r="E2650" s="44"/>
      <c r="F2650" s="18"/>
      <c r="G2650" s="33"/>
      <c r="H2650" s="45"/>
      <c r="I2650" s="33"/>
      <c r="J2650" s="33"/>
      <c r="K2650" s="33"/>
      <c r="L2650" s="33"/>
      <c r="M2650" s="33"/>
      <c r="N2650" s="33"/>
      <c r="O2650" s="18"/>
      <c r="P2650" s="33"/>
      <c r="Q2650" s="33"/>
      <c r="R2650" s="33"/>
      <c r="S2650" s="33"/>
      <c r="T2650" s="33"/>
      <c r="U2650" s="33"/>
      <c r="V2650" s="33"/>
      <c r="W2650" s="33"/>
    </row>
    <row r="2651">
      <c r="A2651" s="17"/>
      <c r="B2651" s="18"/>
      <c r="C2651" s="18"/>
      <c r="D2651" s="18"/>
      <c r="E2651" s="44"/>
      <c r="F2651" s="18"/>
      <c r="G2651" s="33"/>
      <c r="H2651" s="45"/>
      <c r="I2651" s="33"/>
      <c r="J2651" s="33"/>
      <c r="K2651" s="33"/>
      <c r="L2651" s="33"/>
      <c r="M2651" s="33"/>
      <c r="N2651" s="33"/>
      <c r="O2651" s="18"/>
      <c r="P2651" s="33"/>
      <c r="Q2651" s="33"/>
      <c r="R2651" s="33"/>
      <c r="S2651" s="33"/>
      <c r="T2651" s="33"/>
      <c r="U2651" s="33"/>
      <c r="V2651" s="33"/>
      <c r="W2651" s="33"/>
    </row>
    <row r="2652">
      <c r="A2652" s="17"/>
      <c r="B2652" s="18"/>
      <c r="C2652" s="18"/>
      <c r="D2652" s="18"/>
      <c r="E2652" s="44"/>
      <c r="F2652" s="18"/>
      <c r="G2652" s="33"/>
      <c r="H2652" s="45"/>
      <c r="I2652" s="33"/>
      <c r="J2652" s="33"/>
      <c r="K2652" s="33"/>
      <c r="L2652" s="33"/>
      <c r="M2652" s="33"/>
      <c r="N2652" s="33"/>
      <c r="O2652" s="18"/>
      <c r="P2652" s="33"/>
      <c r="Q2652" s="33"/>
      <c r="R2652" s="33"/>
      <c r="S2652" s="33"/>
      <c r="T2652" s="33"/>
      <c r="U2652" s="33"/>
      <c r="V2652" s="33"/>
      <c r="W2652" s="33"/>
    </row>
    <row r="2653">
      <c r="A2653" s="17"/>
      <c r="B2653" s="18"/>
      <c r="C2653" s="18"/>
      <c r="D2653" s="18"/>
      <c r="E2653" s="44"/>
      <c r="F2653" s="18"/>
      <c r="G2653" s="33"/>
      <c r="H2653" s="45"/>
      <c r="I2653" s="33"/>
      <c r="J2653" s="33"/>
      <c r="K2653" s="33"/>
      <c r="L2653" s="33"/>
      <c r="M2653" s="33"/>
      <c r="N2653" s="33"/>
      <c r="O2653" s="18"/>
      <c r="P2653" s="33"/>
      <c r="Q2653" s="33"/>
      <c r="R2653" s="33"/>
      <c r="S2653" s="33"/>
      <c r="T2653" s="33"/>
      <c r="U2653" s="33"/>
      <c r="V2653" s="33"/>
      <c r="W2653" s="33"/>
    </row>
    <row r="2654">
      <c r="A2654" s="17"/>
      <c r="B2654" s="18"/>
      <c r="C2654" s="18"/>
      <c r="D2654" s="18"/>
      <c r="E2654" s="44"/>
      <c r="F2654" s="18"/>
      <c r="G2654" s="33"/>
      <c r="H2654" s="45"/>
      <c r="I2654" s="33"/>
      <c r="J2654" s="33"/>
      <c r="K2654" s="33"/>
      <c r="L2654" s="33"/>
      <c r="M2654" s="33"/>
      <c r="N2654" s="33"/>
      <c r="O2654" s="18"/>
      <c r="P2654" s="33"/>
      <c r="Q2654" s="33"/>
      <c r="R2654" s="33"/>
      <c r="S2654" s="33"/>
      <c r="T2654" s="33"/>
      <c r="U2654" s="33"/>
      <c r="V2654" s="33"/>
      <c r="W2654" s="33"/>
    </row>
    <row r="2655">
      <c r="A2655" s="17"/>
      <c r="B2655" s="18"/>
      <c r="C2655" s="18"/>
      <c r="D2655" s="18"/>
      <c r="E2655" s="44"/>
      <c r="F2655" s="18"/>
      <c r="G2655" s="33"/>
      <c r="H2655" s="45"/>
      <c r="I2655" s="33"/>
      <c r="J2655" s="33"/>
      <c r="K2655" s="33"/>
      <c r="L2655" s="33"/>
      <c r="M2655" s="33"/>
      <c r="N2655" s="33"/>
      <c r="O2655" s="18"/>
      <c r="P2655" s="33"/>
      <c r="Q2655" s="33"/>
      <c r="R2655" s="33"/>
      <c r="S2655" s="33"/>
      <c r="T2655" s="33"/>
      <c r="U2655" s="33"/>
      <c r="V2655" s="33"/>
      <c r="W2655" s="33"/>
    </row>
    <row r="2656">
      <c r="A2656" s="17"/>
      <c r="B2656" s="18"/>
      <c r="C2656" s="18"/>
      <c r="D2656" s="18"/>
      <c r="E2656" s="44"/>
      <c r="F2656" s="18"/>
      <c r="G2656" s="33"/>
      <c r="H2656" s="45"/>
      <c r="I2656" s="33"/>
      <c r="J2656" s="33"/>
      <c r="K2656" s="33"/>
      <c r="L2656" s="33"/>
      <c r="M2656" s="33"/>
      <c r="N2656" s="33"/>
      <c r="O2656" s="18"/>
      <c r="P2656" s="33"/>
      <c r="Q2656" s="33"/>
      <c r="R2656" s="33"/>
      <c r="S2656" s="33"/>
      <c r="T2656" s="33"/>
      <c r="U2656" s="33"/>
      <c r="V2656" s="33"/>
      <c r="W2656" s="33"/>
    </row>
    <row r="2657">
      <c r="A2657" s="17"/>
      <c r="B2657" s="18"/>
      <c r="C2657" s="18"/>
      <c r="D2657" s="18"/>
      <c r="E2657" s="44"/>
      <c r="F2657" s="18"/>
      <c r="G2657" s="33"/>
      <c r="H2657" s="45"/>
      <c r="I2657" s="33"/>
      <c r="J2657" s="33"/>
      <c r="K2657" s="33"/>
      <c r="L2657" s="33"/>
      <c r="M2657" s="33"/>
      <c r="N2657" s="33"/>
      <c r="O2657" s="18"/>
      <c r="P2657" s="33"/>
      <c r="Q2657" s="33"/>
      <c r="R2657" s="33"/>
      <c r="S2657" s="33"/>
      <c r="T2657" s="33"/>
      <c r="U2657" s="33"/>
      <c r="V2657" s="33"/>
      <c r="W2657" s="33"/>
    </row>
    <row r="2658">
      <c r="A2658" s="17"/>
      <c r="B2658" s="18"/>
      <c r="C2658" s="18"/>
      <c r="D2658" s="18"/>
      <c r="E2658" s="44"/>
      <c r="F2658" s="18"/>
      <c r="G2658" s="33"/>
      <c r="H2658" s="45"/>
      <c r="I2658" s="33"/>
      <c r="J2658" s="33"/>
      <c r="K2658" s="33"/>
      <c r="L2658" s="33"/>
      <c r="M2658" s="33"/>
      <c r="N2658" s="33"/>
      <c r="O2658" s="18"/>
      <c r="P2658" s="33"/>
      <c r="Q2658" s="33"/>
      <c r="R2658" s="33"/>
      <c r="S2658" s="33"/>
      <c r="T2658" s="33"/>
      <c r="U2658" s="33"/>
      <c r="V2658" s="33"/>
      <c r="W2658" s="33"/>
    </row>
    <row r="2659">
      <c r="A2659" s="17"/>
      <c r="B2659" s="18"/>
      <c r="C2659" s="18"/>
      <c r="D2659" s="18"/>
      <c r="E2659" s="44"/>
      <c r="F2659" s="18"/>
      <c r="G2659" s="33"/>
      <c r="H2659" s="45"/>
      <c r="I2659" s="33"/>
      <c r="J2659" s="33"/>
      <c r="K2659" s="33"/>
      <c r="L2659" s="33"/>
      <c r="M2659" s="33"/>
      <c r="N2659" s="33"/>
      <c r="O2659" s="18"/>
      <c r="P2659" s="33"/>
      <c r="Q2659" s="33"/>
      <c r="R2659" s="33"/>
      <c r="S2659" s="33"/>
      <c r="T2659" s="33"/>
      <c r="U2659" s="33"/>
      <c r="V2659" s="33"/>
      <c r="W2659" s="33"/>
    </row>
    <row r="2660">
      <c r="A2660" s="17"/>
      <c r="B2660" s="18"/>
      <c r="C2660" s="18"/>
      <c r="D2660" s="18"/>
      <c r="E2660" s="44"/>
      <c r="F2660" s="18"/>
      <c r="G2660" s="33"/>
      <c r="H2660" s="45"/>
      <c r="I2660" s="33"/>
      <c r="J2660" s="33"/>
      <c r="K2660" s="33"/>
      <c r="L2660" s="33"/>
      <c r="M2660" s="33"/>
      <c r="N2660" s="33"/>
      <c r="O2660" s="18"/>
      <c r="P2660" s="33"/>
      <c r="Q2660" s="33"/>
      <c r="R2660" s="33"/>
      <c r="S2660" s="33"/>
      <c r="T2660" s="33"/>
      <c r="U2660" s="33"/>
      <c r="V2660" s="33"/>
      <c r="W2660" s="33"/>
    </row>
    <row r="2661">
      <c r="A2661" s="17"/>
      <c r="B2661" s="18"/>
      <c r="C2661" s="18"/>
      <c r="D2661" s="18"/>
      <c r="E2661" s="44"/>
      <c r="F2661" s="18"/>
      <c r="G2661" s="33"/>
      <c r="H2661" s="45"/>
      <c r="I2661" s="33"/>
      <c r="J2661" s="33"/>
      <c r="K2661" s="33"/>
      <c r="L2661" s="33"/>
      <c r="M2661" s="33"/>
      <c r="N2661" s="33"/>
      <c r="O2661" s="18"/>
      <c r="P2661" s="33"/>
      <c r="Q2661" s="33"/>
      <c r="R2661" s="33"/>
      <c r="S2661" s="33"/>
      <c r="T2661" s="33"/>
      <c r="U2661" s="33"/>
      <c r="V2661" s="33"/>
      <c r="W2661" s="33"/>
    </row>
    <row r="2662">
      <c r="A2662" s="17"/>
      <c r="B2662" s="18"/>
      <c r="C2662" s="18"/>
      <c r="D2662" s="18"/>
      <c r="E2662" s="44"/>
      <c r="F2662" s="18"/>
      <c r="G2662" s="33"/>
      <c r="H2662" s="45"/>
      <c r="I2662" s="33"/>
      <c r="J2662" s="33"/>
      <c r="K2662" s="33"/>
      <c r="L2662" s="33"/>
      <c r="M2662" s="33"/>
      <c r="N2662" s="33"/>
      <c r="O2662" s="18"/>
      <c r="P2662" s="33"/>
      <c r="Q2662" s="33"/>
      <c r="R2662" s="33"/>
      <c r="S2662" s="33"/>
      <c r="T2662" s="33"/>
      <c r="U2662" s="33"/>
      <c r="V2662" s="33"/>
      <c r="W2662" s="33"/>
    </row>
    <row r="2663">
      <c r="A2663" s="17"/>
      <c r="B2663" s="18"/>
      <c r="C2663" s="18"/>
      <c r="D2663" s="18"/>
      <c r="E2663" s="44"/>
      <c r="F2663" s="18"/>
      <c r="G2663" s="33"/>
      <c r="H2663" s="45"/>
      <c r="I2663" s="33"/>
      <c r="J2663" s="33"/>
      <c r="K2663" s="33"/>
      <c r="L2663" s="33"/>
      <c r="M2663" s="33"/>
      <c r="N2663" s="33"/>
      <c r="O2663" s="18"/>
      <c r="P2663" s="33"/>
      <c r="Q2663" s="33"/>
      <c r="R2663" s="33"/>
      <c r="S2663" s="33"/>
      <c r="T2663" s="33"/>
      <c r="U2663" s="33"/>
      <c r="V2663" s="33"/>
      <c r="W2663" s="33"/>
    </row>
    <row r="2664">
      <c r="A2664" s="17"/>
      <c r="B2664" s="18"/>
      <c r="C2664" s="18"/>
      <c r="D2664" s="18"/>
      <c r="E2664" s="44"/>
      <c r="F2664" s="18"/>
      <c r="G2664" s="33"/>
      <c r="H2664" s="45"/>
      <c r="I2664" s="33"/>
      <c r="J2664" s="33"/>
      <c r="K2664" s="33"/>
      <c r="L2664" s="33"/>
      <c r="M2664" s="33"/>
      <c r="N2664" s="33"/>
      <c r="O2664" s="18"/>
      <c r="P2664" s="33"/>
      <c r="Q2664" s="33"/>
      <c r="R2664" s="33"/>
      <c r="S2664" s="33"/>
      <c r="T2664" s="33"/>
      <c r="U2664" s="33"/>
      <c r="V2664" s="33"/>
      <c r="W2664" s="33"/>
    </row>
    <row r="2665">
      <c r="A2665" s="17"/>
      <c r="B2665" s="18"/>
      <c r="C2665" s="18"/>
      <c r="D2665" s="18"/>
      <c r="E2665" s="44"/>
      <c r="F2665" s="18"/>
      <c r="G2665" s="33"/>
      <c r="H2665" s="45"/>
      <c r="I2665" s="33"/>
      <c r="J2665" s="33"/>
      <c r="K2665" s="33"/>
      <c r="L2665" s="33"/>
      <c r="M2665" s="33"/>
      <c r="N2665" s="33"/>
      <c r="O2665" s="18"/>
      <c r="P2665" s="33"/>
      <c r="Q2665" s="33"/>
      <c r="R2665" s="33"/>
      <c r="S2665" s="33"/>
      <c r="T2665" s="33"/>
      <c r="U2665" s="33"/>
      <c r="V2665" s="33"/>
      <c r="W2665" s="33"/>
    </row>
    <row r="2666">
      <c r="A2666" s="17"/>
      <c r="B2666" s="18"/>
      <c r="C2666" s="18"/>
      <c r="D2666" s="18"/>
      <c r="E2666" s="44"/>
      <c r="F2666" s="18"/>
      <c r="G2666" s="33"/>
      <c r="H2666" s="45"/>
      <c r="I2666" s="33"/>
      <c r="J2666" s="33"/>
      <c r="K2666" s="33"/>
      <c r="L2666" s="33"/>
      <c r="M2666" s="33"/>
      <c r="N2666" s="33"/>
      <c r="O2666" s="18"/>
      <c r="P2666" s="33"/>
      <c r="Q2666" s="33"/>
      <c r="R2666" s="33"/>
      <c r="S2666" s="33"/>
      <c r="T2666" s="33"/>
      <c r="U2666" s="33"/>
      <c r="V2666" s="33"/>
      <c r="W2666" s="33"/>
    </row>
    <row r="2667">
      <c r="A2667" s="17"/>
      <c r="B2667" s="18"/>
      <c r="C2667" s="18"/>
      <c r="D2667" s="18"/>
      <c r="E2667" s="44"/>
      <c r="F2667" s="18"/>
      <c r="G2667" s="33"/>
      <c r="H2667" s="45"/>
      <c r="I2667" s="33"/>
      <c r="J2667" s="33"/>
      <c r="K2667" s="33"/>
      <c r="L2667" s="33"/>
      <c r="M2667" s="33"/>
      <c r="N2667" s="33"/>
      <c r="O2667" s="18"/>
      <c r="P2667" s="33"/>
      <c r="Q2667" s="33"/>
      <c r="R2667" s="33"/>
      <c r="S2667" s="33"/>
      <c r="T2667" s="33"/>
      <c r="U2667" s="33"/>
      <c r="V2667" s="33"/>
      <c r="W2667" s="33"/>
    </row>
    <row r="2668">
      <c r="A2668" s="17"/>
      <c r="B2668" s="18"/>
      <c r="C2668" s="18"/>
      <c r="D2668" s="18"/>
      <c r="E2668" s="44"/>
      <c r="F2668" s="18"/>
      <c r="G2668" s="33"/>
      <c r="H2668" s="45"/>
      <c r="I2668" s="33"/>
      <c r="J2668" s="33"/>
      <c r="K2668" s="33"/>
      <c r="L2668" s="33"/>
      <c r="M2668" s="33"/>
      <c r="N2668" s="33"/>
      <c r="O2668" s="18"/>
      <c r="P2668" s="33"/>
      <c r="Q2668" s="33"/>
      <c r="R2668" s="33"/>
      <c r="S2668" s="33"/>
      <c r="T2668" s="33"/>
      <c r="U2668" s="33"/>
      <c r="V2668" s="33"/>
      <c r="W2668" s="33"/>
    </row>
    <row r="2669">
      <c r="A2669" s="17"/>
      <c r="B2669" s="18"/>
      <c r="C2669" s="18"/>
      <c r="D2669" s="18"/>
      <c r="E2669" s="44"/>
      <c r="F2669" s="18"/>
      <c r="G2669" s="33"/>
      <c r="H2669" s="45"/>
      <c r="I2669" s="33"/>
      <c r="J2669" s="33"/>
      <c r="K2669" s="33"/>
      <c r="L2669" s="33"/>
      <c r="M2669" s="33"/>
      <c r="N2669" s="33"/>
      <c r="O2669" s="18"/>
      <c r="P2669" s="33"/>
      <c r="Q2669" s="33"/>
      <c r="R2669" s="33"/>
      <c r="S2669" s="33"/>
      <c r="T2669" s="33"/>
      <c r="U2669" s="33"/>
      <c r="V2669" s="33"/>
      <c r="W2669" s="33"/>
    </row>
    <row r="2670">
      <c r="A2670" s="17"/>
      <c r="B2670" s="18"/>
      <c r="C2670" s="18"/>
      <c r="D2670" s="18"/>
      <c r="E2670" s="44"/>
      <c r="F2670" s="18"/>
      <c r="G2670" s="33"/>
      <c r="H2670" s="45"/>
      <c r="I2670" s="33"/>
      <c r="J2670" s="33"/>
      <c r="K2670" s="33"/>
      <c r="L2670" s="33"/>
      <c r="M2670" s="33"/>
      <c r="N2670" s="33"/>
      <c r="O2670" s="18"/>
      <c r="P2670" s="33"/>
      <c r="Q2670" s="33"/>
      <c r="R2670" s="33"/>
      <c r="S2670" s="33"/>
      <c r="T2670" s="33"/>
      <c r="U2670" s="33"/>
      <c r="V2670" s="33"/>
      <c r="W2670" s="33"/>
    </row>
    <row r="2671">
      <c r="A2671" s="17"/>
      <c r="B2671" s="18"/>
      <c r="C2671" s="18"/>
      <c r="D2671" s="18"/>
      <c r="E2671" s="44"/>
      <c r="F2671" s="18"/>
      <c r="G2671" s="33"/>
      <c r="H2671" s="45"/>
      <c r="I2671" s="33"/>
      <c r="J2671" s="33"/>
      <c r="K2671" s="33"/>
      <c r="L2671" s="33"/>
      <c r="M2671" s="33"/>
      <c r="N2671" s="33"/>
      <c r="O2671" s="18"/>
      <c r="P2671" s="33"/>
      <c r="Q2671" s="33"/>
      <c r="R2671" s="33"/>
      <c r="S2671" s="33"/>
      <c r="T2671" s="33"/>
      <c r="U2671" s="33"/>
      <c r="V2671" s="33"/>
      <c r="W2671" s="33"/>
    </row>
    <row r="2672">
      <c r="A2672" s="17"/>
      <c r="B2672" s="18"/>
      <c r="C2672" s="18"/>
      <c r="D2672" s="18"/>
      <c r="E2672" s="44"/>
      <c r="F2672" s="18"/>
      <c r="G2672" s="33"/>
      <c r="H2672" s="45"/>
      <c r="I2672" s="33"/>
      <c r="J2672" s="33"/>
      <c r="K2672" s="33"/>
      <c r="L2672" s="33"/>
      <c r="M2672" s="33"/>
      <c r="N2672" s="33"/>
      <c r="O2672" s="18"/>
      <c r="P2672" s="33"/>
      <c r="Q2672" s="33"/>
      <c r="R2672" s="33"/>
      <c r="S2672" s="33"/>
      <c r="T2672" s="33"/>
      <c r="U2672" s="33"/>
      <c r="V2672" s="33"/>
      <c r="W2672" s="33"/>
    </row>
    <row r="2673">
      <c r="A2673" s="17"/>
      <c r="B2673" s="18"/>
      <c r="C2673" s="18"/>
      <c r="D2673" s="18"/>
      <c r="E2673" s="44"/>
      <c r="F2673" s="18"/>
      <c r="G2673" s="33"/>
      <c r="H2673" s="45"/>
      <c r="I2673" s="33"/>
      <c r="J2673" s="33"/>
      <c r="K2673" s="33"/>
      <c r="L2673" s="33"/>
      <c r="M2673" s="33"/>
      <c r="N2673" s="33"/>
      <c r="O2673" s="18"/>
      <c r="P2673" s="33"/>
      <c r="Q2673" s="33"/>
      <c r="R2673" s="33"/>
      <c r="S2673" s="33"/>
      <c r="T2673" s="33"/>
      <c r="U2673" s="33"/>
      <c r="V2673" s="33"/>
      <c r="W2673" s="33"/>
    </row>
    <row r="2674">
      <c r="A2674" s="17"/>
      <c r="B2674" s="18"/>
      <c r="C2674" s="18"/>
      <c r="D2674" s="18"/>
      <c r="E2674" s="44"/>
      <c r="F2674" s="18"/>
      <c r="G2674" s="33"/>
      <c r="H2674" s="45"/>
      <c r="I2674" s="33"/>
      <c r="J2674" s="33"/>
      <c r="K2674" s="33"/>
      <c r="L2674" s="33"/>
      <c r="M2674" s="33"/>
      <c r="N2674" s="33"/>
      <c r="O2674" s="18"/>
      <c r="P2674" s="33"/>
      <c r="Q2674" s="33"/>
      <c r="R2674" s="33"/>
      <c r="S2674" s="33"/>
      <c r="T2674" s="33"/>
      <c r="U2674" s="33"/>
      <c r="V2674" s="33"/>
      <c r="W2674" s="33"/>
    </row>
    <row r="2675">
      <c r="A2675" s="17"/>
      <c r="B2675" s="18"/>
      <c r="C2675" s="18"/>
      <c r="D2675" s="18"/>
      <c r="E2675" s="44"/>
      <c r="F2675" s="18"/>
      <c r="G2675" s="33"/>
      <c r="H2675" s="45"/>
      <c r="I2675" s="33"/>
      <c r="J2675" s="33"/>
      <c r="K2675" s="33"/>
      <c r="L2675" s="33"/>
      <c r="M2675" s="33"/>
      <c r="N2675" s="33"/>
      <c r="O2675" s="18"/>
      <c r="P2675" s="33"/>
      <c r="Q2675" s="33"/>
      <c r="R2675" s="33"/>
      <c r="S2675" s="33"/>
      <c r="T2675" s="33"/>
      <c r="U2675" s="33"/>
      <c r="V2675" s="33"/>
      <c r="W2675" s="33"/>
    </row>
    <row r="2676">
      <c r="A2676" s="17"/>
      <c r="B2676" s="18"/>
      <c r="C2676" s="18"/>
      <c r="D2676" s="18"/>
      <c r="E2676" s="44"/>
      <c r="F2676" s="18"/>
      <c r="G2676" s="33"/>
      <c r="H2676" s="45"/>
      <c r="I2676" s="33"/>
      <c r="J2676" s="33"/>
      <c r="K2676" s="33"/>
      <c r="L2676" s="33"/>
      <c r="M2676" s="33"/>
      <c r="N2676" s="33"/>
      <c r="O2676" s="18"/>
      <c r="P2676" s="33"/>
      <c r="Q2676" s="33"/>
      <c r="R2676" s="33"/>
      <c r="S2676" s="33"/>
      <c r="T2676" s="33"/>
      <c r="U2676" s="33"/>
      <c r="V2676" s="33"/>
      <c r="W2676" s="33"/>
    </row>
    <row r="2677">
      <c r="A2677" s="17"/>
      <c r="B2677" s="18"/>
      <c r="C2677" s="18"/>
      <c r="D2677" s="18"/>
      <c r="E2677" s="44"/>
      <c r="F2677" s="18"/>
      <c r="G2677" s="33"/>
      <c r="H2677" s="45"/>
      <c r="I2677" s="33"/>
      <c r="J2677" s="33"/>
      <c r="K2677" s="33"/>
      <c r="L2677" s="33"/>
      <c r="M2677" s="33"/>
      <c r="N2677" s="33"/>
      <c r="O2677" s="18"/>
      <c r="P2677" s="33"/>
      <c r="Q2677" s="33"/>
      <c r="R2677" s="33"/>
      <c r="S2677" s="33"/>
      <c r="T2677" s="33"/>
      <c r="U2677" s="33"/>
      <c r="V2677" s="33"/>
      <c r="W2677" s="33"/>
    </row>
    <row r="2678">
      <c r="A2678" s="17"/>
      <c r="B2678" s="18"/>
      <c r="C2678" s="18"/>
      <c r="D2678" s="18"/>
      <c r="E2678" s="44"/>
      <c r="F2678" s="18"/>
      <c r="G2678" s="33"/>
      <c r="H2678" s="45"/>
      <c r="I2678" s="33"/>
      <c r="J2678" s="33"/>
      <c r="K2678" s="33"/>
      <c r="L2678" s="33"/>
      <c r="M2678" s="33"/>
      <c r="N2678" s="33"/>
      <c r="O2678" s="18"/>
      <c r="P2678" s="33"/>
      <c r="Q2678" s="33"/>
      <c r="R2678" s="33"/>
      <c r="S2678" s="33"/>
      <c r="T2678" s="33"/>
      <c r="U2678" s="33"/>
      <c r="V2678" s="33"/>
      <c r="W2678" s="33"/>
    </row>
    <row r="2679">
      <c r="A2679" s="17"/>
      <c r="B2679" s="18"/>
      <c r="C2679" s="18"/>
      <c r="D2679" s="18"/>
      <c r="E2679" s="44"/>
      <c r="F2679" s="18"/>
      <c r="G2679" s="33"/>
      <c r="H2679" s="45"/>
      <c r="I2679" s="33"/>
      <c r="J2679" s="33"/>
      <c r="K2679" s="33"/>
      <c r="L2679" s="33"/>
      <c r="M2679" s="33"/>
      <c r="N2679" s="33"/>
      <c r="O2679" s="18"/>
      <c r="P2679" s="33"/>
      <c r="Q2679" s="33"/>
      <c r="R2679" s="33"/>
      <c r="S2679" s="33"/>
      <c r="T2679" s="33"/>
      <c r="U2679" s="33"/>
      <c r="V2679" s="33"/>
      <c r="W2679" s="33"/>
    </row>
    <row r="2680">
      <c r="A2680" s="17"/>
      <c r="B2680" s="18"/>
      <c r="C2680" s="18"/>
      <c r="D2680" s="18"/>
      <c r="E2680" s="44"/>
      <c r="F2680" s="18"/>
      <c r="G2680" s="33"/>
      <c r="H2680" s="45"/>
      <c r="I2680" s="33"/>
      <c r="J2680" s="33"/>
      <c r="K2680" s="33"/>
      <c r="L2680" s="33"/>
      <c r="M2680" s="33"/>
      <c r="N2680" s="33"/>
      <c r="O2680" s="18"/>
      <c r="P2680" s="33"/>
      <c r="Q2680" s="33"/>
      <c r="R2680" s="33"/>
      <c r="S2680" s="33"/>
      <c r="T2680" s="33"/>
      <c r="U2680" s="33"/>
      <c r="V2680" s="33"/>
      <c r="W2680" s="33"/>
    </row>
    <row r="2681">
      <c r="A2681" s="17"/>
      <c r="B2681" s="18"/>
      <c r="C2681" s="18"/>
      <c r="D2681" s="18"/>
      <c r="E2681" s="44"/>
      <c r="F2681" s="18"/>
      <c r="G2681" s="33"/>
      <c r="H2681" s="45"/>
      <c r="I2681" s="33"/>
      <c r="J2681" s="33"/>
      <c r="K2681" s="33"/>
      <c r="L2681" s="33"/>
      <c r="M2681" s="33"/>
      <c r="N2681" s="33"/>
      <c r="O2681" s="18"/>
      <c r="P2681" s="33"/>
      <c r="Q2681" s="33"/>
      <c r="R2681" s="33"/>
      <c r="S2681" s="33"/>
      <c r="T2681" s="33"/>
      <c r="U2681" s="33"/>
      <c r="V2681" s="33"/>
      <c r="W2681" s="33"/>
    </row>
    <row r="2682">
      <c r="A2682" s="17"/>
      <c r="B2682" s="18"/>
      <c r="C2682" s="18"/>
      <c r="D2682" s="18"/>
      <c r="E2682" s="44"/>
      <c r="F2682" s="18"/>
      <c r="G2682" s="33"/>
      <c r="H2682" s="45"/>
      <c r="I2682" s="33"/>
      <c r="J2682" s="33"/>
      <c r="K2682" s="33"/>
      <c r="L2682" s="33"/>
      <c r="M2682" s="33"/>
      <c r="N2682" s="33"/>
      <c r="O2682" s="18"/>
      <c r="P2682" s="33"/>
      <c r="Q2682" s="33"/>
      <c r="R2682" s="33"/>
      <c r="S2682" s="33"/>
      <c r="T2682" s="33"/>
      <c r="U2682" s="33"/>
      <c r="V2682" s="33"/>
      <c r="W2682" s="33"/>
    </row>
    <row r="2683">
      <c r="A2683" s="17"/>
      <c r="B2683" s="18"/>
      <c r="C2683" s="18"/>
      <c r="D2683" s="18"/>
      <c r="E2683" s="44"/>
      <c r="F2683" s="18"/>
      <c r="G2683" s="33"/>
      <c r="H2683" s="45"/>
      <c r="I2683" s="33"/>
      <c r="J2683" s="33"/>
      <c r="K2683" s="33"/>
      <c r="L2683" s="33"/>
      <c r="M2683" s="33"/>
      <c r="N2683" s="33"/>
      <c r="O2683" s="18"/>
      <c r="P2683" s="33"/>
      <c r="Q2683" s="33"/>
      <c r="R2683" s="33"/>
      <c r="S2683" s="33"/>
      <c r="T2683" s="33"/>
      <c r="U2683" s="33"/>
      <c r="V2683" s="33"/>
      <c r="W2683" s="33"/>
    </row>
    <row r="2684">
      <c r="A2684" s="17"/>
      <c r="B2684" s="18"/>
      <c r="C2684" s="18"/>
      <c r="D2684" s="18"/>
      <c r="E2684" s="44"/>
      <c r="F2684" s="18"/>
      <c r="G2684" s="33"/>
      <c r="H2684" s="45"/>
      <c r="I2684" s="33"/>
      <c r="J2684" s="33"/>
      <c r="K2684" s="33"/>
      <c r="L2684" s="33"/>
      <c r="M2684" s="33"/>
      <c r="N2684" s="33"/>
      <c r="O2684" s="18"/>
      <c r="P2684" s="33"/>
      <c r="Q2684" s="33"/>
      <c r="R2684" s="33"/>
      <c r="S2684" s="33"/>
      <c r="T2684" s="33"/>
      <c r="U2684" s="33"/>
      <c r="V2684" s="33"/>
      <c r="W2684" s="33"/>
    </row>
    <row r="2685">
      <c r="A2685" s="17"/>
      <c r="B2685" s="18"/>
      <c r="C2685" s="18"/>
      <c r="D2685" s="18"/>
      <c r="E2685" s="44"/>
      <c r="F2685" s="18"/>
      <c r="G2685" s="33"/>
      <c r="H2685" s="45"/>
      <c r="I2685" s="33"/>
      <c r="J2685" s="33"/>
      <c r="K2685" s="33"/>
      <c r="L2685" s="33"/>
      <c r="M2685" s="33"/>
      <c r="N2685" s="33"/>
      <c r="O2685" s="18"/>
      <c r="P2685" s="33"/>
      <c r="Q2685" s="33"/>
      <c r="R2685" s="33"/>
      <c r="S2685" s="33"/>
      <c r="T2685" s="33"/>
      <c r="U2685" s="33"/>
      <c r="V2685" s="33"/>
      <c r="W2685" s="33"/>
    </row>
    <row r="2686">
      <c r="A2686" s="17"/>
      <c r="B2686" s="18"/>
      <c r="C2686" s="18"/>
      <c r="D2686" s="18"/>
      <c r="E2686" s="44"/>
      <c r="F2686" s="18"/>
      <c r="G2686" s="33"/>
      <c r="H2686" s="45"/>
      <c r="I2686" s="33"/>
      <c r="J2686" s="33"/>
      <c r="K2686" s="33"/>
      <c r="L2686" s="33"/>
      <c r="M2686" s="33"/>
      <c r="N2686" s="33"/>
      <c r="O2686" s="18"/>
      <c r="P2686" s="33"/>
      <c r="Q2686" s="33"/>
      <c r="R2686" s="33"/>
      <c r="S2686" s="33"/>
      <c r="T2686" s="33"/>
      <c r="U2686" s="33"/>
      <c r="V2686" s="33"/>
      <c r="W2686" s="33"/>
    </row>
    <row r="2687">
      <c r="A2687" s="17"/>
      <c r="B2687" s="18"/>
      <c r="C2687" s="18"/>
      <c r="D2687" s="18"/>
      <c r="E2687" s="44"/>
      <c r="F2687" s="18"/>
      <c r="G2687" s="33"/>
      <c r="H2687" s="45"/>
      <c r="I2687" s="33"/>
      <c r="J2687" s="33"/>
      <c r="K2687" s="33"/>
      <c r="L2687" s="33"/>
      <c r="M2687" s="33"/>
      <c r="N2687" s="33"/>
      <c r="O2687" s="18"/>
      <c r="P2687" s="33"/>
      <c r="Q2687" s="33"/>
      <c r="R2687" s="33"/>
      <c r="S2687" s="33"/>
      <c r="T2687" s="33"/>
      <c r="U2687" s="33"/>
      <c r="V2687" s="33"/>
      <c r="W2687" s="33"/>
    </row>
    <row r="2688">
      <c r="A2688" s="17"/>
      <c r="B2688" s="18"/>
      <c r="C2688" s="18"/>
      <c r="D2688" s="18"/>
      <c r="E2688" s="44"/>
      <c r="F2688" s="18"/>
      <c r="G2688" s="33"/>
      <c r="H2688" s="45"/>
      <c r="I2688" s="33"/>
      <c r="J2688" s="33"/>
      <c r="K2688" s="33"/>
      <c r="L2688" s="33"/>
      <c r="M2688" s="33"/>
      <c r="N2688" s="33"/>
      <c r="O2688" s="18"/>
      <c r="P2688" s="33"/>
      <c r="Q2688" s="33"/>
      <c r="R2688" s="33"/>
      <c r="S2688" s="33"/>
      <c r="T2688" s="33"/>
      <c r="U2688" s="33"/>
      <c r="V2688" s="33"/>
      <c r="W2688" s="33"/>
    </row>
    <row r="2689">
      <c r="A2689" s="17"/>
      <c r="B2689" s="18"/>
      <c r="C2689" s="18"/>
      <c r="D2689" s="18"/>
      <c r="E2689" s="44"/>
      <c r="F2689" s="18"/>
      <c r="G2689" s="33"/>
      <c r="H2689" s="45"/>
      <c r="I2689" s="33"/>
      <c r="J2689" s="33"/>
      <c r="K2689" s="33"/>
      <c r="L2689" s="33"/>
      <c r="M2689" s="33"/>
      <c r="N2689" s="33"/>
      <c r="O2689" s="18"/>
      <c r="P2689" s="33"/>
      <c r="Q2689" s="33"/>
      <c r="R2689" s="33"/>
      <c r="S2689" s="33"/>
      <c r="T2689" s="33"/>
      <c r="U2689" s="33"/>
      <c r="V2689" s="33"/>
      <c r="W2689" s="33"/>
    </row>
    <row r="2690">
      <c r="A2690" s="17"/>
      <c r="B2690" s="18"/>
      <c r="C2690" s="18"/>
      <c r="D2690" s="18"/>
      <c r="E2690" s="44"/>
      <c r="F2690" s="18"/>
      <c r="G2690" s="33"/>
      <c r="H2690" s="45"/>
      <c r="I2690" s="33"/>
      <c r="J2690" s="33"/>
      <c r="K2690" s="33"/>
      <c r="L2690" s="33"/>
      <c r="M2690" s="33"/>
      <c r="N2690" s="33"/>
      <c r="O2690" s="18"/>
      <c r="P2690" s="33"/>
      <c r="Q2690" s="33"/>
      <c r="R2690" s="33"/>
      <c r="S2690" s="33"/>
      <c r="T2690" s="33"/>
      <c r="U2690" s="33"/>
      <c r="V2690" s="33"/>
      <c r="W2690" s="33"/>
    </row>
    <row r="2691">
      <c r="A2691" s="17"/>
      <c r="B2691" s="18"/>
      <c r="C2691" s="18"/>
      <c r="D2691" s="18"/>
      <c r="E2691" s="44"/>
      <c r="F2691" s="18"/>
      <c r="G2691" s="33"/>
      <c r="H2691" s="45"/>
      <c r="I2691" s="33"/>
      <c r="J2691" s="33"/>
      <c r="K2691" s="33"/>
      <c r="L2691" s="33"/>
      <c r="M2691" s="33"/>
      <c r="N2691" s="33"/>
      <c r="O2691" s="18"/>
      <c r="P2691" s="33"/>
      <c r="Q2691" s="33"/>
      <c r="R2691" s="33"/>
      <c r="S2691" s="33"/>
      <c r="T2691" s="33"/>
      <c r="U2691" s="33"/>
      <c r="V2691" s="33"/>
      <c r="W2691" s="33"/>
    </row>
    <row r="2692">
      <c r="A2692" s="17"/>
      <c r="B2692" s="18"/>
      <c r="C2692" s="18"/>
      <c r="D2692" s="18"/>
      <c r="E2692" s="44"/>
      <c r="F2692" s="18"/>
      <c r="G2692" s="33"/>
      <c r="H2692" s="45"/>
      <c r="I2692" s="33"/>
      <c r="J2692" s="33"/>
      <c r="K2692" s="33"/>
      <c r="L2692" s="33"/>
      <c r="M2692" s="33"/>
      <c r="N2692" s="33"/>
      <c r="O2692" s="18"/>
      <c r="P2692" s="33"/>
      <c r="Q2692" s="33"/>
      <c r="R2692" s="33"/>
      <c r="S2692" s="33"/>
      <c r="T2692" s="33"/>
      <c r="U2692" s="33"/>
      <c r="V2692" s="33"/>
      <c r="W2692" s="33"/>
    </row>
    <row r="2693">
      <c r="A2693" s="17"/>
      <c r="B2693" s="18"/>
      <c r="C2693" s="18"/>
      <c r="D2693" s="18"/>
      <c r="E2693" s="44"/>
      <c r="F2693" s="18"/>
      <c r="G2693" s="33"/>
      <c r="H2693" s="45"/>
      <c r="I2693" s="33"/>
      <c r="J2693" s="33"/>
      <c r="K2693" s="33"/>
      <c r="L2693" s="33"/>
      <c r="M2693" s="33"/>
      <c r="N2693" s="33"/>
      <c r="O2693" s="18"/>
      <c r="P2693" s="33"/>
      <c r="Q2693" s="33"/>
      <c r="R2693" s="33"/>
      <c r="S2693" s="33"/>
      <c r="T2693" s="33"/>
      <c r="U2693" s="33"/>
      <c r="V2693" s="33"/>
      <c r="W2693" s="33"/>
    </row>
    <row r="2694">
      <c r="A2694" s="17"/>
      <c r="B2694" s="18"/>
      <c r="C2694" s="18"/>
      <c r="D2694" s="18"/>
      <c r="E2694" s="44"/>
      <c r="F2694" s="18"/>
      <c r="G2694" s="33"/>
      <c r="H2694" s="45"/>
      <c r="I2694" s="33"/>
      <c r="J2694" s="33"/>
      <c r="K2694" s="33"/>
      <c r="L2694" s="33"/>
      <c r="M2694" s="33"/>
      <c r="N2694" s="33"/>
      <c r="O2694" s="18"/>
      <c r="P2694" s="33"/>
      <c r="Q2694" s="33"/>
      <c r="R2694" s="33"/>
      <c r="S2694" s="33"/>
      <c r="T2694" s="33"/>
      <c r="U2694" s="33"/>
      <c r="V2694" s="33"/>
      <c r="W2694" s="33"/>
    </row>
    <row r="2695">
      <c r="A2695" s="17"/>
      <c r="B2695" s="18"/>
      <c r="C2695" s="18"/>
      <c r="D2695" s="18"/>
      <c r="E2695" s="44"/>
      <c r="F2695" s="18"/>
      <c r="G2695" s="33"/>
      <c r="H2695" s="45"/>
      <c r="I2695" s="33"/>
      <c r="J2695" s="33"/>
      <c r="K2695" s="33"/>
      <c r="L2695" s="33"/>
      <c r="M2695" s="33"/>
      <c r="N2695" s="33"/>
      <c r="O2695" s="18"/>
      <c r="P2695" s="33"/>
      <c r="Q2695" s="33"/>
      <c r="R2695" s="33"/>
      <c r="S2695" s="33"/>
      <c r="T2695" s="33"/>
      <c r="U2695" s="33"/>
      <c r="V2695" s="33"/>
      <c r="W2695" s="33"/>
    </row>
    <row r="2696">
      <c r="A2696" s="17"/>
      <c r="B2696" s="18"/>
      <c r="C2696" s="18"/>
      <c r="D2696" s="18"/>
      <c r="E2696" s="44"/>
      <c r="F2696" s="18"/>
      <c r="G2696" s="33"/>
      <c r="H2696" s="45"/>
      <c r="I2696" s="33"/>
      <c r="J2696" s="33"/>
      <c r="K2696" s="33"/>
      <c r="L2696" s="33"/>
      <c r="M2696" s="33"/>
      <c r="N2696" s="33"/>
      <c r="O2696" s="18"/>
      <c r="P2696" s="33"/>
      <c r="Q2696" s="33"/>
      <c r="R2696" s="33"/>
      <c r="S2696" s="33"/>
      <c r="T2696" s="33"/>
      <c r="U2696" s="33"/>
      <c r="V2696" s="33"/>
      <c r="W2696" s="33"/>
    </row>
    <row r="2697">
      <c r="A2697" s="17"/>
      <c r="B2697" s="18"/>
      <c r="C2697" s="18"/>
      <c r="D2697" s="18"/>
      <c r="E2697" s="44"/>
      <c r="F2697" s="18"/>
      <c r="G2697" s="33"/>
      <c r="H2697" s="45"/>
      <c r="I2697" s="33"/>
      <c r="J2697" s="33"/>
      <c r="K2697" s="33"/>
      <c r="L2697" s="33"/>
      <c r="M2697" s="33"/>
      <c r="N2697" s="33"/>
      <c r="O2697" s="18"/>
      <c r="P2697" s="33"/>
      <c r="Q2697" s="33"/>
      <c r="R2697" s="33"/>
      <c r="S2697" s="33"/>
      <c r="T2697" s="33"/>
      <c r="U2697" s="33"/>
      <c r="V2697" s="33"/>
      <c r="W2697" s="33"/>
    </row>
    <row r="2698">
      <c r="A2698" s="17"/>
      <c r="B2698" s="18"/>
      <c r="C2698" s="18"/>
      <c r="D2698" s="18"/>
      <c r="E2698" s="44"/>
      <c r="F2698" s="18"/>
      <c r="G2698" s="33"/>
      <c r="H2698" s="45"/>
      <c r="I2698" s="33"/>
      <c r="J2698" s="33"/>
      <c r="K2698" s="33"/>
      <c r="L2698" s="33"/>
      <c r="M2698" s="33"/>
      <c r="N2698" s="33"/>
      <c r="O2698" s="18"/>
      <c r="P2698" s="33"/>
      <c r="Q2698" s="33"/>
      <c r="R2698" s="33"/>
      <c r="S2698" s="33"/>
      <c r="T2698" s="33"/>
      <c r="U2698" s="33"/>
      <c r="V2698" s="33"/>
      <c r="W2698" s="33"/>
    </row>
    <row r="2699">
      <c r="A2699" s="17"/>
      <c r="B2699" s="18"/>
      <c r="C2699" s="18"/>
      <c r="D2699" s="18"/>
      <c r="E2699" s="44"/>
      <c r="F2699" s="18"/>
      <c r="G2699" s="33"/>
      <c r="H2699" s="45"/>
      <c r="I2699" s="33"/>
      <c r="J2699" s="33"/>
      <c r="K2699" s="33"/>
      <c r="L2699" s="33"/>
      <c r="M2699" s="33"/>
      <c r="N2699" s="33"/>
      <c r="O2699" s="18"/>
      <c r="P2699" s="33"/>
      <c r="Q2699" s="33"/>
      <c r="R2699" s="33"/>
      <c r="S2699" s="33"/>
      <c r="T2699" s="33"/>
      <c r="U2699" s="33"/>
      <c r="V2699" s="33"/>
      <c r="W2699" s="33"/>
    </row>
    <row r="2700">
      <c r="A2700" s="17"/>
      <c r="B2700" s="18"/>
      <c r="C2700" s="18"/>
      <c r="D2700" s="18"/>
      <c r="E2700" s="44"/>
      <c r="F2700" s="18"/>
      <c r="G2700" s="33"/>
      <c r="H2700" s="45"/>
      <c r="I2700" s="33"/>
      <c r="J2700" s="33"/>
      <c r="K2700" s="33"/>
      <c r="L2700" s="33"/>
      <c r="M2700" s="33"/>
      <c r="N2700" s="33"/>
      <c r="O2700" s="18"/>
      <c r="P2700" s="33"/>
      <c r="Q2700" s="33"/>
      <c r="R2700" s="33"/>
      <c r="S2700" s="33"/>
      <c r="T2700" s="33"/>
      <c r="U2700" s="33"/>
      <c r="V2700" s="33"/>
      <c r="W2700" s="33"/>
    </row>
    <row r="2701">
      <c r="A2701" s="17"/>
      <c r="B2701" s="18"/>
      <c r="C2701" s="18"/>
      <c r="D2701" s="18"/>
      <c r="E2701" s="44"/>
      <c r="F2701" s="18"/>
      <c r="G2701" s="33"/>
      <c r="H2701" s="45"/>
      <c r="I2701" s="33"/>
      <c r="J2701" s="33"/>
      <c r="K2701" s="33"/>
      <c r="L2701" s="33"/>
      <c r="M2701" s="33"/>
      <c r="N2701" s="33"/>
      <c r="O2701" s="18"/>
      <c r="P2701" s="33"/>
      <c r="Q2701" s="33"/>
      <c r="R2701" s="33"/>
      <c r="S2701" s="33"/>
      <c r="T2701" s="33"/>
      <c r="U2701" s="33"/>
      <c r="V2701" s="33"/>
      <c r="W2701" s="33"/>
    </row>
    <row r="2702">
      <c r="A2702" s="17"/>
      <c r="B2702" s="18"/>
      <c r="C2702" s="18"/>
      <c r="D2702" s="18"/>
      <c r="E2702" s="44"/>
      <c r="F2702" s="18"/>
      <c r="G2702" s="33"/>
      <c r="H2702" s="45"/>
      <c r="I2702" s="33"/>
      <c r="J2702" s="33"/>
      <c r="K2702" s="33"/>
      <c r="L2702" s="33"/>
      <c r="M2702" s="33"/>
      <c r="N2702" s="33"/>
      <c r="O2702" s="18"/>
      <c r="P2702" s="33"/>
      <c r="Q2702" s="33"/>
      <c r="R2702" s="33"/>
      <c r="S2702" s="33"/>
      <c r="T2702" s="33"/>
      <c r="U2702" s="33"/>
      <c r="V2702" s="33"/>
      <c r="W2702" s="33"/>
    </row>
    <row r="2703">
      <c r="A2703" s="17"/>
      <c r="B2703" s="18"/>
      <c r="C2703" s="18"/>
      <c r="D2703" s="18"/>
      <c r="E2703" s="44"/>
      <c r="F2703" s="18"/>
      <c r="G2703" s="33"/>
      <c r="H2703" s="45"/>
      <c r="I2703" s="33"/>
      <c r="J2703" s="33"/>
      <c r="K2703" s="33"/>
      <c r="L2703" s="33"/>
      <c r="M2703" s="33"/>
      <c r="N2703" s="33"/>
      <c r="O2703" s="18"/>
      <c r="P2703" s="33"/>
      <c r="Q2703" s="33"/>
      <c r="R2703" s="33"/>
      <c r="S2703" s="33"/>
      <c r="T2703" s="33"/>
      <c r="U2703" s="33"/>
      <c r="V2703" s="33"/>
      <c r="W2703" s="33"/>
    </row>
    <row r="2704">
      <c r="A2704" s="17"/>
      <c r="B2704" s="18"/>
      <c r="C2704" s="18"/>
      <c r="D2704" s="18"/>
      <c r="E2704" s="44"/>
      <c r="F2704" s="18"/>
      <c r="G2704" s="33"/>
      <c r="H2704" s="45"/>
      <c r="I2704" s="33"/>
      <c r="J2704" s="33"/>
      <c r="K2704" s="33"/>
      <c r="L2704" s="33"/>
      <c r="M2704" s="33"/>
      <c r="N2704" s="33"/>
      <c r="O2704" s="18"/>
      <c r="P2704" s="33"/>
      <c r="Q2704" s="33"/>
      <c r="R2704" s="33"/>
      <c r="S2704" s="33"/>
      <c r="T2704" s="33"/>
      <c r="U2704" s="33"/>
      <c r="V2704" s="33"/>
      <c r="W2704" s="33"/>
    </row>
    <row r="2705">
      <c r="A2705" s="17"/>
      <c r="B2705" s="18"/>
      <c r="C2705" s="18"/>
      <c r="D2705" s="18"/>
      <c r="E2705" s="44"/>
      <c r="F2705" s="18"/>
      <c r="G2705" s="33"/>
      <c r="H2705" s="45"/>
      <c r="I2705" s="33"/>
      <c r="J2705" s="33"/>
      <c r="K2705" s="33"/>
      <c r="L2705" s="33"/>
      <c r="M2705" s="33"/>
      <c r="N2705" s="33"/>
      <c r="O2705" s="18"/>
      <c r="P2705" s="33"/>
      <c r="Q2705" s="33"/>
      <c r="R2705" s="33"/>
      <c r="S2705" s="33"/>
      <c r="T2705" s="33"/>
      <c r="U2705" s="33"/>
      <c r="V2705" s="33"/>
      <c r="W2705" s="33"/>
    </row>
    <row r="2706">
      <c r="A2706" s="17"/>
      <c r="B2706" s="18"/>
      <c r="C2706" s="18"/>
      <c r="D2706" s="18"/>
      <c r="E2706" s="44"/>
      <c r="F2706" s="18"/>
      <c r="G2706" s="33"/>
      <c r="H2706" s="45"/>
      <c r="I2706" s="33"/>
      <c r="J2706" s="33"/>
      <c r="K2706" s="33"/>
      <c r="L2706" s="33"/>
      <c r="M2706" s="33"/>
      <c r="N2706" s="33"/>
      <c r="O2706" s="18"/>
      <c r="P2706" s="33"/>
      <c r="Q2706" s="33"/>
      <c r="R2706" s="33"/>
      <c r="S2706" s="33"/>
      <c r="T2706" s="33"/>
      <c r="U2706" s="33"/>
      <c r="V2706" s="33"/>
      <c r="W2706" s="33"/>
    </row>
    <row r="2707">
      <c r="A2707" s="17"/>
      <c r="B2707" s="18"/>
      <c r="C2707" s="18"/>
      <c r="D2707" s="18"/>
      <c r="E2707" s="44"/>
      <c r="F2707" s="18"/>
      <c r="G2707" s="33"/>
      <c r="H2707" s="45"/>
      <c r="I2707" s="33"/>
      <c r="J2707" s="33"/>
      <c r="K2707" s="33"/>
      <c r="L2707" s="33"/>
      <c r="M2707" s="33"/>
      <c r="N2707" s="33"/>
      <c r="O2707" s="18"/>
      <c r="P2707" s="33"/>
      <c r="Q2707" s="33"/>
      <c r="R2707" s="33"/>
      <c r="S2707" s="33"/>
      <c r="T2707" s="33"/>
      <c r="U2707" s="33"/>
      <c r="V2707" s="33"/>
      <c r="W2707" s="33"/>
    </row>
    <row r="2708">
      <c r="A2708" s="17"/>
      <c r="B2708" s="18"/>
      <c r="C2708" s="18"/>
      <c r="D2708" s="18"/>
      <c r="E2708" s="44"/>
      <c r="F2708" s="18"/>
      <c r="G2708" s="33"/>
      <c r="H2708" s="45"/>
      <c r="I2708" s="33"/>
      <c r="J2708" s="33"/>
      <c r="K2708" s="33"/>
      <c r="L2708" s="33"/>
      <c r="M2708" s="33"/>
      <c r="N2708" s="33"/>
      <c r="O2708" s="18"/>
      <c r="P2708" s="33"/>
      <c r="Q2708" s="33"/>
      <c r="R2708" s="33"/>
      <c r="S2708" s="33"/>
      <c r="T2708" s="33"/>
      <c r="U2708" s="33"/>
      <c r="V2708" s="33"/>
      <c r="W2708" s="33"/>
    </row>
    <row r="2709">
      <c r="A2709" s="17"/>
      <c r="B2709" s="18"/>
      <c r="C2709" s="18"/>
      <c r="D2709" s="18"/>
      <c r="E2709" s="44"/>
      <c r="F2709" s="18"/>
      <c r="G2709" s="33"/>
      <c r="H2709" s="45"/>
      <c r="I2709" s="33"/>
      <c r="J2709" s="33"/>
      <c r="K2709" s="33"/>
      <c r="L2709" s="33"/>
      <c r="M2709" s="33"/>
      <c r="N2709" s="33"/>
      <c r="O2709" s="18"/>
      <c r="P2709" s="33"/>
      <c r="Q2709" s="33"/>
      <c r="R2709" s="33"/>
      <c r="S2709" s="33"/>
      <c r="T2709" s="33"/>
      <c r="U2709" s="33"/>
      <c r="V2709" s="33"/>
      <c r="W2709" s="33"/>
    </row>
    <row r="2710">
      <c r="A2710" s="17"/>
      <c r="B2710" s="18"/>
      <c r="C2710" s="18"/>
      <c r="D2710" s="18"/>
      <c r="E2710" s="44"/>
      <c r="F2710" s="18"/>
      <c r="G2710" s="33"/>
      <c r="H2710" s="45"/>
      <c r="I2710" s="33"/>
      <c r="J2710" s="33"/>
      <c r="K2710" s="33"/>
      <c r="L2710" s="33"/>
      <c r="M2710" s="33"/>
      <c r="N2710" s="33"/>
      <c r="O2710" s="18"/>
      <c r="P2710" s="33"/>
      <c r="Q2710" s="33"/>
      <c r="R2710" s="33"/>
      <c r="S2710" s="33"/>
      <c r="T2710" s="33"/>
      <c r="U2710" s="33"/>
      <c r="V2710" s="33"/>
      <c r="W2710" s="33"/>
    </row>
    <row r="2711">
      <c r="A2711" s="17"/>
      <c r="B2711" s="18"/>
      <c r="C2711" s="18"/>
      <c r="D2711" s="18"/>
      <c r="E2711" s="44"/>
      <c r="F2711" s="18"/>
      <c r="G2711" s="33"/>
      <c r="H2711" s="45"/>
      <c r="I2711" s="33"/>
      <c r="J2711" s="33"/>
      <c r="K2711" s="33"/>
      <c r="L2711" s="33"/>
      <c r="M2711" s="33"/>
      <c r="N2711" s="33"/>
      <c r="O2711" s="18"/>
      <c r="P2711" s="33"/>
      <c r="Q2711" s="33"/>
      <c r="R2711" s="33"/>
      <c r="S2711" s="33"/>
      <c r="T2711" s="33"/>
      <c r="U2711" s="33"/>
      <c r="V2711" s="33"/>
      <c r="W2711" s="33"/>
    </row>
    <row r="2712">
      <c r="A2712" s="17"/>
      <c r="B2712" s="18"/>
      <c r="C2712" s="18"/>
      <c r="D2712" s="18"/>
      <c r="E2712" s="44"/>
      <c r="F2712" s="18"/>
      <c r="G2712" s="33"/>
      <c r="H2712" s="45"/>
      <c r="I2712" s="33"/>
      <c r="J2712" s="33"/>
      <c r="K2712" s="33"/>
      <c r="L2712" s="33"/>
      <c r="M2712" s="33"/>
      <c r="N2712" s="33"/>
      <c r="O2712" s="18"/>
      <c r="P2712" s="33"/>
      <c r="Q2712" s="33"/>
      <c r="R2712" s="33"/>
      <c r="S2712" s="33"/>
      <c r="T2712" s="33"/>
      <c r="U2712" s="33"/>
      <c r="V2712" s="33"/>
      <c r="W2712" s="33"/>
    </row>
    <row r="2713">
      <c r="A2713" s="17"/>
      <c r="B2713" s="18"/>
      <c r="C2713" s="18"/>
      <c r="D2713" s="18"/>
      <c r="E2713" s="44"/>
      <c r="F2713" s="18"/>
      <c r="G2713" s="33"/>
      <c r="H2713" s="45"/>
      <c r="I2713" s="33"/>
      <c r="J2713" s="33"/>
      <c r="K2713" s="33"/>
      <c r="L2713" s="33"/>
      <c r="M2713" s="33"/>
      <c r="N2713" s="33"/>
      <c r="O2713" s="18"/>
      <c r="P2713" s="33"/>
      <c r="Q2713" s="33"/>
      <c r="R2713" s="33"/>
      <c r="S2713" s="33"/>
      <c r="T2713" s="33"/>
      <c r="U2713" s="33"/>
      <c r="V2713" s="33"/>
      <c r="W2713" s="33"/>
    </row>
    <row r="2714">
      <c r="A2714" s="17"/>
      <c r="B2714" s="18"/>
      <c r="C2714" s="18"/>
      <c r="D2714" s="18"/>
      <c r="E2714" s="44"/>
      <c r="F2714" s="18"/>
      <c r="G2714" s="33"/>
      <c r="H2714" s="45"/>
      <c r="I2714" s="33"/>
      <c r="J2714" s="33"/>
      <c r="K2714" s="33"/>
      <c r="L2714" s="33"/>
      <c r="M2714" s="33"/>
      <c r="N2714" s="33"/>
      <c r="O2714" s="18"/>
      <c r="P2714" s="33"/>
      <c r="Q2714" s="33"/>
      <c r="R2714" s="33"/>
      <c r="S2714" s="33"/>
      <c r="T2714" s="33"/>
      <c r="U2714" s="33"/>
      <c r="V2714" s="33"/>
      <c r="W2714" s="33"/>
    </row>
    <row r="2715">
      <c r="A2715" s="17"/>
      <c r="B2715" s="18"/>
      <c r="C2715" s="18"/>
      <c r="D2715" s="18"/>
      <c r="E2715" s="44"/>
      <c r="F2715" s="18"/>
      <c r="G2715" s="33"/>
      <c r="H2715" s="45"/>
      <c r="I2715" s="33"/>
      <c r="J2715" s="33"/>
      <c r="K2715" s="33"/>
      <c r="L2715" s="33"/>
      <c r="M2715" s="33"/>
      <c r="N2715" s="33"/>
      <c r="O2715" s="18"/>
      <c r="P2715" s="33"/>
      <c r="Q2715" s="33"/>
      <c r="R2715" s="33"/>
      <c r="S2715" s="33"/>
      <c r="T2715" s="33"/>
      <c r="U2715" s="33"/>
      <c r="V2715" s="33"/>
      <c r="W2715" s="33"/>
    </row>
    <row r="2716">
      <c r="A2716" s="17"/>
      <c r="B2716" s="18"/>
      <c r="C2716" s="18"/>
      <c r="D2716" s="18"/>
      <c r="E2716" s="44"/>
      <c r="F2716" s="18"/>
      <c r="G2716" s="33"/>
      <c r="H2716" s="45"/>
      <c r="I2716" s="33"/>
      <c r="J2716" s="33"/>
      <c r="K2716" s="33"/>
      <c r="L2716" s="33"/>
      <c r="M2716" s="33"/>
      <c r="N2716" s="33"/>
      <c r="O2716" s="18"/>
      <c r="P2716" s="33"/>
      <c r="Q2716" s="33"/>
      <c r="R2716" s="33"/>
      <c r="S2716" s="33"/>
      <c r="T2716" s="33"/>
      <c r="U2716" s="33"/>
      <c r="V2716" s="33"/>
      <c r="W2716" s="33"/>
    </row>
    <row r="2717">
      <c r="A2717" s="17"/>
      <c r="B2717" s="18"/>
      <c r="C2717" s="18"/>
      <c r="D2717" s="18"/>
      <c r="E2717" s="44"/>
      <c r="F2717" s="18"/>
      <c r="G2717" s="33"/>
      <c r="H2717" s="45"/>
      <c r="I2717" s="33"/>
      <c r="J2717" s="33"/>
      <c r="K2717" s="33"/>
      <c r="L2717" s="33"/>
      <c r="M2717" s="33"/>
      <c r="N2717" s="33"/>
      <c r="O2717" s="18"/>
      <c r="P2717" s="33"/>
      <c r="Q2717" s="33"/>
      <c r="R2717" s="33"/>
      <c r="S2717" s="33"/>
      <c r="T2717" s="33"/>
      <c r="U2717" s="33"/>
      <c r="V2717" s="33"/>
      <c r="W2717" s="33"/>
    </row>
    <row r="2718">
      <c r="A2718" s="17"/>
      <c r="B2718" s="18"/>
      <c r="C2718" s="18"/>
      <c r="D2718" s="18"/>
      <c r="E2718" s="44"/>
      <c r="F2718" s="18"/>
      <c r="G2718" s="33"/>
      <c r="H2718" s="45"/>
      <c r="I2718" s="33"/>
      <c r="J2718" s="33"/>
      <c r="K2718" s="33"/>
      <c r="L2718" s="33"/>
      <c r="M2718" s="33"/>
      <c r="N2718" s="33"/>
      <c r="O2718" s="18"/>
      <c r="P2718" s="33"/>
      <c r="Q2718" s="33"/>
      <c r="R2718" s="33"/>
      <c r="S2718" s="33"/>
      <c r="T2718" s="33"/>
      <c r="U2718" s="33"/>
      <c r="V2718" s="33"/>
      <c r="W2718" s="33"/>
    </row>
    <row r="2719">
      <c r="A2719" s="17"/>
      <c r="B2719" s="18"/>
      <c r="C2719" s="18"/>
      <c r="D2719" s="18"/>
      <c r="E2719" s="44"/>
      <c r="F2719" s="18"/>
      <c r="G2719" s="33"/>
      <c r="H2719" s="45"/>
      <c r="I2719" s="33"/>
      <c r="J2719" s="33"/>
      <c r="K2719" s="33"/>
      <c r="L2719" s="33"/>
      <c r="M2719" s="33"/>
      <c r="N2719" s="33"/>
      <c r="O2719" s="18"/>
      <c r="P2719" s="33"/>
      <c r="Q2719" s="33"/>
      <c r="R2719" s="33"/>
      <c r="S2719" s="33"/>
      <c r="T2719" s="33"/>
      <c r="U2719" s="33"/>
      <c r="V2719" s="33"/>
      <c r="W2719" s="33"/>
    </row>
    <row r="2720">
      <c r="A2720" s="17"/>
      <c r="B2720" s="18"/>
      <c r="C2720" s="18"/>
      <c r="D2720" s="18"/>
      <c r="E2720" s="44"/>
      <c r="F2720" s="18"/>
      <c r="G2720" s="33"/>
      <c r="H2720" s="45"/>
      <c r="I2720" s="33"/>
      <c r="J2720" s="33"/>
      <c r="K2720" s="33"/>
      <c r="L2720" s="33"/>
      <c r="M2720" s="33"/>
      <c r="N2720" s="33"/>
      <c r="O2720" s="18"/>
      <c r="P2720" s="33"/>
      <c r="Q2720" s="33"/>
      <c r="R2720" s="33"/>
      <c r="S2720" s="33"/>
      <c r="T2720" s="33"/>
      <c r="U2720" s="33"/>
      <c r="V2720" s="33"/>
      <c r="W2720" s="33"/>
    </row>
    <row r="2721">
      <c r="A2721" s="17"/>
      <c r="B2721" s="18"/>
      <c r="C2721" s="18"/>
      <c r="D2721" s="18"/>
      <c r="E2721" s="44"/>
      <c r="F2721" s="18"/>
      <c r="G2721" s="33"/>
      <c r="H2721" s="45"/>
      <c r="I2721" s="33"/>
      <c r="J2721" s="33"/>
      <c r="K2721" s="33"/>
      <c r="L2721" s="33"/>
      <c r="M2721" s="33"/>
      <c r="N2721" s="33"/>
      <c r="O2721" s="18"/>
      <c r="P2721" s="33"/>
      <c r="Q2721" s="33"/>
      <c r="R2721" s="33"/>
      <c r="S2721" s="33"/>
      <c r="T2721" s="33"/>
      <c r="U2721" s="33"/>
      <c r="V2721" s="33"/>
      <c r="W2721" s="33"/>
    </row>
    <row r="2722">
      <c r="A2722" s="17"/>
      <c r="B2722" s="18"/>
      <c r="C2722" s="18"/>
      <c r="D2722" s="18"/>
      <c r="E2722" s="44"/>
      <c r="F2722" s="18"/>
      <c r="G2722" s="33"/>
      <c r="H2722" s="45"/>
      <c r="I2722" s="33"/>
      <c r="J2722" s="33"/>
      <c r="K2722" s="33"/>
      <c r="L2722" s="33"/>
      <c r="M2722" s="33"/>
      <c r="N2722" s="33"/>
      <c r="O2722" s="18"/>
      <c r="P2722" s="33"/>
      <c r="Q2722" s="33"/>
      <c r="R2722" s="33"/>
      <c r="S2722" s="33"/>
      <c r="T2722" s="33"/>
      <c r="U2722" s="33"/>
      <c r="V2722" s="33"/>
      <c r="W2722" s="33"/>
    </row>
    <row r="2723">
      <c r="A2723" s="17"/>
      <c r="B2723" s="18"/>
      <c r="C2723" s="18"/>
      <c r="D2723" s="18"/>
      <c r="E2723" s="44"/>
      <c r="F2723" s="18"/>
      <c r="G2723" s="33"/>
      <c r="H2723" s="45"/>
      <c r="I2723" s="33"/>
      <c r="J2723" s="33"/>
      <c r="K2723" s="33"/>
      <c r="L2723" s="33"/>
      <c r="M2723" s="33"/>
      <c r="N2723" s="33"/>
      <c r="O2723" s="18"/>
      <c r="P2723" s="33"/>
      <c r="Q2723" s="33"/>
      <c r="R2723" s="33"/>
      <c r="S2723" s="33"/>
      <c r="T2723" s="33"/>
      <c r="U2723" s="33"/>
      <c r="V2723" s="33"/>
      <c r="W2723" s="33"/>
    </row>
    <row r="2724">
      <c r="A2724" s="17"/>
      <c r="B2724" s="18"/>
      <c r="C2724" s="18"/>
      <c r="D2724" s="18"/>
      <c r="E2724" s="44"/>
      <c r="F2724" s="18"/>
      <c r="G2724" s="33"/>
      <c r="H2724" s="45"/>
      <c r="I2724" s="33"/>
      <c r="J2724" s="33"/>
      <c r="K2724" s="33"/>
      <c r="L2724" s="33"/>
      <c r="M2724" s="33"/>
      <c r="N2724" s="33"/>
      <c r="O2724" s="18"/>
      <c r="P2724" s="33"/>
      <c r="Q2724" s="33"/>
      <c r="R2724" s="33"/>
      <c r="S2724" s="33"/>
      <c r="T2724" s="33"/>
      <c r="U2724" s="33"/>
      <c r="V2724" s="33"/>
      <c r="W2724" s="33"/>
    </row>
    <row r="2725">
      <c r="A2725" s="17"/>
      <c r="B2725" s="18"/>
      <c r="C2725" s="18"/>
      <c r="D2725" s="18"/>
      <c r="E2725" s="44"/>
      <c r="F2725" s="18"/>
      <c r="G2725" s="33"/>
      <c r="H2725" s="45"/>
      <c r="I2725" s="33"/>
      <c r="J2725" s="33"/>
      <c r="K2725" s="33"/>
      <c r="L2725" s="33"/>
      <c r="M2725" s="33"/>
      <c r="N2725" s="33"/>
      <c r="O2725" s="18"/>
      <c r="P2725" s="33"/>
      <c r="Q2725" s="33"/>
      <c r="R2725" s="33"/>
      <c r="S2725" s="33"/>
      <c r="T2725" s="33"/>
      <c r="U2725" s="33"/>
      <c r="V2725" s="33"/>
      <c r="W2725" s="33"/>
    </row>
    <row r="2726">
      <c r="A2726" s="17"/>
      <c r="B2726" s="18"/>
      <c r="C2726" s="18"/>
      <c r="D2726" s="18"/>
      <c r="E2726" s="44"/>
      <c r="F2726" s="18"/>
      <c r="G2726" s="33"/>
      <c r="H2726" s="45"/>
      <c r="I2726" s="33"/>
      <c r="J2726" s="33"/>
      <c r="K2726" s="33"/>
      <c r="L2726" s="33"/>
      <c r="M2726" s="33"/>
      <c r="N2726" s="33"/>
      <c r="O2726" s="18"/>
      <c r="P2726" s="33"/>
      <c r="Q2726" s="33"/>
      <c r="R2726" s="33"/>
      <c r="S2726" s="33"/>
      <c r="T2726" s="33"/>
      <c r="U2726" s="33"/>
      <c r="V2726" s="33"/>
      <c r="W2726" s="33"/>
    </row>
    <row r="2727">
      <c r="A2727" s="17"/>
      <c r="B2727" s="18"/>
      <c r="C2727" s="18"/>
      <c r="D2727" s="18"/>
      <c r="E2727" s="44"/>
      <c r="F2727" s="18"/>
      <c r="G2727" s="33"/>
      <c r="H2727" s="45"/>
      <c r="I2727" s="33"/>
      <c r="J2727" s="33"/>
      <c r="K2727" s="33"/>
      <c r="L2727" s="33"/>
      <c r="M2727" s="33"/>
      <c r="N2727" s="33"/>
      <c r="O2727" s="18"/>
      <c r="P2727" s="33"/>
      <c r="Q2727" s="33"/>
      <c r="R2727" s="33"/>
      <c r="S2727" s="33"/>
      <c r="T2727" s="33"/>
      <c r="U2727" s="33"/>
      <c r="V2727" s="33"/>
      <c r="W2727" s="33"/>
    </row>
    <row r="2728">
      <c r="A2728" s="17"/>
      <c r="B2728" s="18"/>
      <c r="C2728" s="18"/>
      <c r="D2728" s="18"/>
      <c r="E2728" s="44"/>
      <c r="F2728" s="18"/>
      <c r="G2728" s="33"/>
      <c r="H2728" s="45"/>
      <c r="I2728" s="33"/>
      <c r="J2728" s="33"/>
      <c r="K2728" s="33"/>
      <c r="L2728" s="33"/>
      <c r="M2728" s="33"/>
      <c r="N2728" s="33"/>
      <c r="O2728" s="18"/>
      <c r="P2728" s="33"/>
      <c r="Q2728" s="33"/>
      <c r="R2728" s="33"/>
      <c r="S2728" s="33"/>
      <c r="T2728" s="33"/>
      <c r="U2728" s="33"/>
      <c r="V2728" s="33"/>
      <c r="W2728" s="33"/>
    </row>
    <row r="2729">
      <c r="A2729" s="17"/>
      <c r="B2729" s="18"/>
      <c r="C2729" s="18"/>
      <c r="D2729" s="18"/>
      <c r="E2729" s="44"/>
      <c r="F2729" s="18"/>
      <c r="G2729" s="33"/>
      <c r="H2729" s="45"/>
      <c r="I2729" s="33"/>
      <c r="J2729" s="33"/>
      <c r="K2729" s="33"/>
      <c r="L2729" s="33"/>
      <c r="M2729" s="33"/>
      <c r="N2729" s="33"/>
      <c r="O2729" s="18"/>
      <c r="P2729" s="33"/>
      <c r="Q2729" s="33"/>
      <c r="R2729" s="33"/>
      <c r="S2729" s="33"/>
      <c r="T2729" s="33"/>
      <c r="U2729" s="33"/>
      <c r="V2729" s="33"/>
      <c r="W2729" s="33"/>
    </row>
    <row r="2730">
      <c r="A2730" s="17"/>
      <c r="B2730" s="18"/>
      <c r="C2730" s="18"/>
      <c r="D2730" s="18"/>
      <c r="E2730" s="44"/>
      <c r="F2730" s="18"/>
      <c r="G2730" s="33"/>
      <c r="H2730" s="45"/>
      <c r="I2730" s="33"/>
      <c r="J2730" s="33"/>
      <c r="K2730" s="33"/>
      <c r="L2730" s="33"/>
      <c r="M2730" s="33"/>
      <c r="N2730" s="33"/>
      <c r="O2730" s="18"/>
      <c r="P2730" s="33"/>
      <c r="Q2730" s="33"/>
      <c r="R2730" s="33"/>
      <c r="S2730" s="33"/>
      <c r="T2730" s="33"/>
      <c r="U2730" s="33"/>
      <c r="V2730" s="33"/>
      <c r="W2730" s="33"/>
    </row>
    <row r="2731">
      <c r="A2731" s="17"/>
      <c r="B2731" s="18"/>
      <c r="C2731" s="18"/>
      <c r="D2731" s="18"/>
      <c r="E2731" s="44"/>
      <c r="F2731" s="18"/>
      <c r="G2731" s="33"/>
      <c r="H2731" s="45"/>
      <c r="I2731" s="33"/>
      <c r="J2731" s="33"/>
      <c r="K2731" s="33"/>
      <c r="L2731" s="33"/>
      <c r="M2731" s="33"/>
      <c r="N2731" s="33"/>
      <c r="O2731" s="18"/>
      <c r="P2731" s="33"/>
      <c r="Q2731" s="33"/>
      <c r="R2731" s="33"/>
      <c r="S2731" s="33"/>
      <c r="T2731" s="33"/>
      <c r="U2731" s="33"/>
      <c r="V2731" s="33"/>
      <c r="W2731" s="33"/>
    </row>
    <row r="2732">
      <c r="A2732" s="17"/>
      <c r="B2732" s="18"/>
      <c r="C2732" s="18"/>
      <c r="D2732" s="18"/>
      <c r="E2732" s="44"/>
      <c r="F2732" s="18"/>
      <c r="G2732" s="33"/>
      <c r="H2732" s="45"/>
      <c r="I2732" s="33"/>
      <c r="J2732" s="33"/>
      <c r="K2732" s="33"/>
      <c r="L2732" s="33"/>
      <c r="M2732" s="33"/>
      <c r="N2732" s="33"/>
      <c r="O2732" s="18"/>
      <c r="P2732" s="33"/>
      <c r="Q2732" s="33"/>
      <c r="R2732" s="33"/>
      <c r="S2732" s="33"/>
      <c r="T2732" s="33"/>
      <c r="U2732" s="33"/>
      <c r="V2732" s="33"/>
      <c r="W2732" s="33"/>
    </row>
    <row r="2733">
      <c r="A2733" s="17"/>
      <c r="B2733" s="18"/>
      <c r="C2733" s="18"/>
      <c r="D2733" s="18"/>
      <c r="E2733" s="44"/>
      <c r="F2733" s="18"/>
      <c r="G2733" s="33"/>
      <c r="H2733" s="45"/>
      <c r="I2733" s="33"/>
      <c r="J2733" s="33"/>
      <c r="K2733" s="33"/>
      <c r="L2733" s="33"/>
      <c r="M2733" s="33"/>
      <c r="N2733" s="33"/>
      <c r="O2733" s="18"/>
      <c r="P2733" s="33"/>
      <c r="Q2733" s="33"/>
      <c r="R2733" s="33"/>
      <c r="S2733" s="33"/>
      <c r="T2733" s="33"/>
      <c r="U2733" s="33"/>
      <c r="V2733" s="33"/>
      <c r="W2733" s="33"/>
    </row>
    <row r="2734">
      <c r="A2734" s="17"/>
      <c r="B2734" s="18"/>
      <c r="C2734" s="18"/>
      <c r="D2734" s="18"/>
      <c r="E2734" s="44"/>
      <c r="F2734" s="18"/>
      <c r="G2734" s="33"/>
      <c r="H2734" s="45"/>
      <c r="I2734" s="33"/>
      <c r="J2734" s="33"/>
      <c r="K2734" s="33"/>
      <c r="L2734" s="33"/>
      <c r="M2734" s="33"/>
      <c r="N2734" s="33"/>
      <c r="O2734" s="18"/>
      <c r="P2734" s="33"/>
      <c r="Q2734" s="33"/>
      <c r="R2734" s="33"/>
      <c r="S2734" s="33"/>
      <c r="T2734" s="33"/>
      <c r="U2734" s="33"/>
      <c r="V2734" s="33"/>
      <c r="W2734" s="33"/>
    </row>
    <row r="2735">
      <c r="A2735" s="17"/>
      <c r="B2735" s="18"/>
      <c r="C2735" s="18"/>
      <c r="D2735" s="18"/>
      <c r="E2735" s="44"/>
      <c r="F2735" s="18"/>
      <c r="G2735" s="33"/>
      <c r="H2735" s="45"/>
      <c r="I2735" s="33"/>
      <c r="J2735" s="33"/>
      <c r="K2735" s="33"/>
      <c r="L2735" s="33"/>
      <c r="M2735" s="33"/>
      <c r="N2735" s="33"/>
      <c r="O2735" s="18"/>
      <c r="P2735" s="33"/>
      <c r="Q2735" s="33"/>
      <c r="R2735" s="33"/>
      <c r="S2735" s="33"/>
      <c r="T2735" s="33"/>
      <c r="U2735" s="33"/>
      <c r="V2735" s="33"/>
      <c r="W2735" s="33"/>
    </row>
    <row r="2736">
      <c r="A2736" s="17"/>
      <c r="B2736" s="18"/>
      <c r="C2736" s="18"/>
      <c r="D2736" s="18"/>
      <c r="E2736" s="44"/>
      <c r="F2736" s="18"/>
      <c r="G2736" s="33"/>
      <c r="H2736" s="45"/>
      <c r="I2736" s="33"/>
      <c r="J2736" s="33"/>
      <c r="K2736" s="33"/>
      <c r="L2736" s="33"/>
      <c r="M2736" s="33"/>
      <c r="N2736" s="33"/>
      <c r="O2736" s="18"/>
      <c r="P2736" s="33"/>
      <c r="Q2736" s="33"/>
      <c r="R2736" s="33"/>
      <c r="S2736" s="33"/>
      <c r="T2736" s="33"/>
      <c r="U2736" s="33"/>
      <c r="V2736" s="33"/>
      <c r="W2736" s="33"/>
    </row>
    <row r="2737">
      <c r="A2737" s="17"/>
      <c r="B2737" s="18"/>
      <c r="C2737" s="18"/>
      <c r="D2737" s="18"/>
      <c r="E2737" s="44"/>
      <c r="F2737" s="18"/>
      <c r="G2737" s="33"/>
      <c r="H2737" s="45"/>
      <c r="I2737" s="33"/>
      <c r="J2737" s="33"/>
      <c r="K2737" s="33"/>
      <c r="L2737" s="33"/>
      <c r="M2737" s="33"/>
      <c r="N2737" s="33"/>
      <c r="O2737" s="18"/>
      <c r="P2737" s="33"/>
      <c r="Q2737" s="33"/>
      <c r="R2737" s="33"/>
      <c r="S2737" s="33"/>
      <c r="T2737" s="33"/>
      <c r="U2737" s="33"/>
      <c r="V2737" s="33"/>
      <c r="W2737" s="33"/>
    </row>
    <row r="2738">
      <c r="A2738" s="17"/>
      <c r="B2738" s="18"/>
      <c r="C2738" s="18"/>
      <c r="D2738" s="18"/>
      <c r="E2738" s="44"/>
      <c r="F2738" s="18"/>
      <c r="G2738" s="33"/>
      <c r="H2738" s="45"/>
      <c r="I2738" s="33"/>
      <c r="J2738" s="33"/>
      <c r="K2738" s="33"/>
      <c r="L2738" s="33"/>
      <c r="M2738" s="33"/>
      <c r="N2738" s="33"/>
      <c r="O2738" s="18"/>
      <c r="P2738" s="33"/>
      <c r="Q2738" s="33"/>
      <c r="R2738" s="33"/>
      <c r="S2738" s="33"/>
      <c r="T2738" s="33"/>
      <c r="U2738" s="33"/>
      <c r="V2738" s="33"/>
      <c r="W2738" s="33"/>
    </row>
    <row r="2739">
      <c r="A2739" s="17"/>
      <c r="B2739" s="18"/>
      <c r="C2739" s="18"/>
      <c r="D2739" s="18"/>
      <c r="E2739" s="44"/>
      <c r="F2739" s="18"/>
      <c r="G2739" s="33"/>
      <c r="H2739" s="45"/>
      <c r="I2739" s="33"/>
      <c r="J2739" s="33"/>
      <c r="K2739" s="33"/>
      <c r="L2739" s="33"/>
      <c r="M2739" s="33"/>
      <c r="N2739" s="33"/>
      <c r="O2739" s="18"/>
      <c r="P2739" s="33"/>
      <c r="Q2739" s="33"/>
      <c r="R2739" s="33"/>
      <c r="S2739" s="33"/>
      <c r="T2739" s="33"/>
      <c r="U2739" s="33"/>
      <c r="V2739" s="33"/>
      <c r="W2739" s="33"/>
    </row>
    <row r="2740">
      <c r="A2740" s="17"/>
      <c r="B2740" s="18"/>
      <c r="C2740" s="18"/>
      <c r="D2740" s="18"/>
      <c r="E2740" s="44"/>
      <c r="F2740" s="18"/>
      <c r="G2740" s="33"/>
      <c r="H2740" s="45"/>
      <c r="I2740" s="33"/>
      <c r="J2740" s="33"/>
      <c r="K2740" s="33"/>
      <c r="L2740" s="33"/>
      <c r="M2740" s="33"/>
      <c r="N2740" s="33"/>
      <c r="O2740" s="18"/>
      <c r="P2740" s="33"/>
      <c r="Q2740" s="33"/>
      <c r="R2740" s="33"/>
      <c r="S2740" s="33"/>
      <c r="T2740" s="33"/>
      <c r="U2740" s="33"/>
      <c r="V2740" s="33"/>
      <c r="W2740" s="33"/>
    </row>
    <row r="2741">
      <c r="A2741" s="17"/>
      <c r="B2741" s="18"/>
      <c r="C2741" s="18"/>
      <c r="D2741" s="18"/>
      <c r="E2741" s="44"/>
      <c r="F2741" s="18"/>
      <c r="G2741" s="33"/>
      <c r="H2741" s="45"/>
      <c r="I2741" s="33"/>
      <c r="J2741" s="33"/>
      <c r="K2741" s="33"/>
      <c r="L2741" s="33"/>
      <c r="M2741" s="33"/>
      <c r="N2741" s="33"/>
      <c r="O2741" s="18"/>
      <c r="P2741" s="33"/>
      <c r="Q2741" s="33"/>
      <c r="R2741" s="33"/>
      <c r="S2741" s="33"/>
      <c r="T2741" s="33"/>
      <c r="U2741" s="33"/>
      <c r="V2741" s="33"/>
      <c r="W2741" s="33"/>
    </row>
    <row r="2742">
      <c r="A2742" s="17"/>
      <c r="B2742" s="18"/>
      <c r="C2742" s="18"/>
      <c r="D2742" s="18"/>
      <c r="E2742" s="44"/>
      <c r="F2742" s="18"/>
      <c r="G2742" s="33"/>
      <c r="H2742" s="45"/>
      <c r="I2742" s="33"/>
      <c r="J2742" s="33"/>
      <c r="K2742" s="33"/>
      <c r="L2742" s="33"/>
      <c r="M2742" s="33"/>
      <c r="N2742" s="33"/>
      <c r="O2742" s="18"/>
      <c r="P2742" s="33"/>
      <c r="Q2742" s="33"/>
      <c r="R2742" s="33"/>
      <c r="S2742" s="33"/>
      <c r="T2742" s="33"/>
      <c r="U2742" s="33"/>
      <c r="V2742" s="33"/>
      <c r="W2742" s="33"/>
    </row>
    <row r="2743">
      <c r="A2743" s="17"/>
      <c r="B2743" s="18"/>
      <c r="C2743" s="18"/>
      <c r="D2743" s="18"/>
      <c r="E2743" s="44"/>
      <c r="F2743" s="18"/>
      <c r="G2743" s="33"/>
      <c r="H2743" s="45"/>
      <c r="I2743" s="33"/>
      <c r="J2743" s="33"/>
      <c r="K2743" s="33"/>
      <c r="L2743" s="33"/>
      <c r="M2743" s="33"/>
      <c r="N2743" s="33"/>
      <c r="O2743" s="18"/>
      <c r="P2743" s="33"/>
      <c r="Q2743" s="33"/>
      <c r="R2743" s="33"/>
      <c r="S2743" s="33"/>
      <c r="T2743" s="33"/>
      <c r="U2743" s="33"/>
      <c r="V2743" s="33"/>
      <c r="W2743" s="33"/>
    </row>
    <row r="2744">
      <c r="A2744" s="17"/>
      <c r="B2744" s="18"/>
      <c r="C2744" s="18"/>
      <c r="D2744" s="18"/>
      <c r="E2744" s="44"/>
      <c r="F2744" s="18"/>
      <c r="G2744" s="33"/>
      <c r="H2744" s="45"/>
      <c r="I2744" s="33"/>
      <c r="J2744" s="33"/>
      <c r="K2744" s="33"/>
      <c r="L2744" s="33"/>
      <c r="M2744" s="33"/>
      <c r="N2744" s="33"/>
      <c r="O2744" s="18"/>
      <c r="P2744" s="33"/>
      <c r="Q2744" s="33"/>
      <c r="R2744" s="33"/>
      <c r="S2744" s="33"/>
      <c r="T2744" s="33"/>
      <c r="U2744" s="33"/>
      <c r="V2744" s="33"/>
      <c r="W2744" s="33"/>
    </row>
    <row r="2745">
      <c r="A2745" s="17"/>
      <c r="B2745" s="18"/>
      <c r="C2745" s="18"/>
      <c r="D2745" s="18"/>
      <c r="E2745" s="44"/>
      <c r="F2745" s="18"/>
      <c r="G2745" s="33"/>
      <c r="H2745" s="45"/>
      <c r="I2745" s="33"/>
      <c r="J2745" s="33"/>
      <c r="K2745" s="33"/>
      <c r="L2745" s="33"/>
      <c r="M2745" s="33"/>
      <c r="N2745" s="33"/>
      <c r="O2745" s="18"/>
      <c r="P2745" s="33"/>
      <c r="Q2745" s="33"/>
      <c r="R2745" s="33"/>
      <c r="S2745" s="33"/>
      <c r="T2745" s="33"/>
      <c r="U2745" s="33"/>
      <c r="V2745" s="33"/>
      <c r="W2745" s="33"/>
    </row>
    <row r="2746">
      <c r="A2746" s="17"/>
      <c r="B2746" s="18"/>
      <c r="C2746" s="18"/>
      <c r="D2746" s="18"/>
      <c r="E2746" s="44"/>
      <c r="F2746" s="18"/>
      <c r="G2746" s="33"/>
      <c r="H2746" s="45"/>
      <c r="I2746" s="33"/>
      <c r="J2746" s="33"/>
      <c r="K2746" s="33"/>
      <c r="L2746" s="33"/>
      <c r="M2746" s="33"/>
      <c r="N2746" s="33"/>
      <c r="O2746" s="18"/>
      <c r="P2746" s="33"/>
      <c r="Q2746" s="33"/>
      <c r="R2746" s="33"/>
      <c r="S2746" s="33"/>
      <c r="T2746" s="33"/>
      <c r="U2746" s="33"/>
      <c r="V2746" s="33"/>
      <c r="W2746" s="33"/>
    </row>
    <row r="2747">
      <c r="A2747" s="17"/>
      <c r="B2747" s="18"/>
      <c r="C2747" s="18"/>
      <c r="D2747" s="18"/>
      <c r="E2747" s="44"/>
      <c r="F2747" s="18"/>
      <c r="G2747" s="33"/>
      <c r="H2747" s="45"/>
      <c r="I2747" s="33"/>
      <c r="J2747" s="33"/>
      <c r="K2747" s="33"/>
      <c r="L2747" s="33"/>
      <c r="M2747" s="33"/>
      <c r="N2747" s="33"/>
      <c r="O2747" s="18"/>
      <c r="P2747" s="33"/>
      <c r="Q2747" s="33"/>
      <c r="R2747" s="33"/>
      <c r="S2747" s="33"/>
      <c r="T2747" s="33"/>
      <c r="U2747" s="33"/>
      <c r="V2747" s="33"/>
      <c r="W2747" s="33"/>
    </row>
    <row r="2748">
      <c r="A2748" s="17"/>
      <c r="B2748" s="18"/>
      <c r="C2748" s="18"/>
      <c r="D2748" s="18"/>
      <c r="E2748" s="44"/>
      <c r="F2748" s="18"/>
      <c r="G2748" s="33"/>
      <c r="H2748" s="45"/>
      <c r="I2748" s="33"/>
      <c r="J2748" s="33"/>
      <c r="K2748" s="33"/>
      <c r="L2748" s="33"/>
      <c r="M2748" s="33"/>
      <c r="N2748" s="33"/>
      <c r="O2748" s="18"/>
      <c r="P2748" s="33"/>
      <c r="Q2748" s="33"/>
      <c r="R2748" s="33"/>
      <c r="S2748" s="33"/>
      <c r="T2748" s="33"/>
      <c r="U2748" s="33"/>
      <c r="V2748" s="33"/>
      <c r="W2748" s="33"/>
    </row>
    <row r="2749">
      <c r="A2749" s="17"/>
      <c r="B2749" s="18"/>
      <c r="C2749" s="18"/>
      <c r="D2749" s="18"/>
      <c r="E2749" s="44"/>
      <c r="F2749" s="18"/>
      <c r="G2749" s="33"/>
      <c r="H2749" s="45"/>
      <c r="I2749" s="33"/>
      <c r="J2749" s="33"/>
      <c r="K2749" s="33"/>
      <c r="L2749" s="33"/>
      <c r="M2749" s="33"/>
      <c r="N2749" s="33"/>
      <c r="O2749" s="18"/>
      <c r="P2749" s="33"/>
      <c r="Q2749" s="33"/>
      <c r="R2749" s="33"/>
      <c r="S2749" s="33"/>
      <c r="T2749" s="33"/>
      <c r="U2749" s="33"/>
      <c r="V2749" s="33"/>
      <c r="W2749" s="33"/>
    </row>
    <row r="2750">
      <c r="A2750" s="17"/>
      <c r="B2750" s="18"/>
      <c r="C2750" s="18"/>
      <c r="D2750" s="18"/>
      <c r="E2750" s="44"/>
      <c r="F2750" s="18"/>
      <c r="G2750" s="33"/>
      <c r="H2750" s="45"/>
      <c r="I2750" s="33"/>
      <c r="J2750" s="33"/>
      <c r="K2750" s="33"/>
      <c r="L2750" s="33"/>
      <c r="M2750" s="33"/>
      <c r="N2750" s="33"/>
      <c r="O2750" s="18"/>
      <c r="P2750" s="33"/>
      <c r="Q2750" s="33"/>
      <c r="R2750" s="33"/>
      <c r="S2750" s="33"/>
      <c r="T2750" s="33"/>
      <c r="U2750" s="33"/>
      <c r="V2750" s="33"/>
      <c r="W2750" s="33"/>
    </row>
    <row r="2751">
      <c r="A2751" s="17"/>
      <c r="B2751" s="18"/>
      <c r="C2751" s="18"/>
      <c r="D2751" s="18"/>
      <c r="E2751" s="44"/>
      <c r="F2751" s="18"/>
      <c r="G2751" s="33"/>
      <c r="H2751" s="45"/>
      <c r="I2751" s="33"/>
      <c r="J2751" s="33"/>
      <c r="K2751" s="33"/>
      <c r="L2751" s="33"/>
      <c r="M2751" s="33"/>
      <c r="N2751" s="33"/>
      <c r="O2751" s="18"/>
      <c r="P2751" s="33"/>
      <c r="Q2751" s="33"/>
      <c r="R2751" s="33"/>
      <c r="S2751" s="33"/>
      <c r="T2751" s="33"/>
      <c r="U2751" s="33"/>
      <c r="V2751" s="33"/>
      <c r="W2751" s="33"/>
    </row>
    <row r="2752">
      <c r="A2752" s="17"/>
      <c r="B2752" s="18"/>
      <c r="C2752" s="18"/>
      <c r="D2752" s="18"/>
      <c r="E2752" s="44"/>
      <c r="F2752" s="18"/>
      <c r="G2752" s="33"/>
      <c r="H2752" s="45"/>
      <c r="I2752" s="33"/>
      <c r="J2752" s="33"/>
      <c r="K2752" s="33"/>
      <c r="L2752" s="33"/>
      <c r="M2752" s="33"/>
      <c r="N2752" s="33"/>
      <c r="O2752" s="18"/>
      <c r="P2752" s="33"/>
      <c r="Q2752" s="33"/>
      <c r="R2752" s="33"/>
      <c r="S2752" s="33"/>
      <c r="T2752" s="33"/>
      <c r="U2752" s="33"/>
      <c r="V2752" s="33"/>
      <c r="W2752" s="33"/>
    </row>
    <row r="2753">
      <c r="A2753" s="17"/>
      <c r="B2753" s="18"/>
      <c r="C2753" s="18"/>
      <c r="D2753" s="18"/>
      <c r="E2753" s="44"/>
      <c r="F2753" s="18"/>
      <c r="G2753" s="33"/>
      <c r="H2753" s="45"/>
      <c r="I2753" s="33"/>
      <c r="J2753" s="33"/>
      <c r="K2753" s="33"/>
      <c r="L2753" s="33"/>
      <c r="M2753" s="33"/>
      <c r="N2753" s="33"/>
      <c r="O2753" s="18"/>
      <c r="P2753" s="33"/>
      <c r="Q2753" s="33"/>
      <c r="R2753" s="33"/>
      <c r="S2753" s="33"/>
      <c r="T2753" s="33"/>
      <c r="U2753" s="33"/>
      <c r="V2753" s="33"/>
      <c r="W2753" s="33"/>
    </row>
    <row r="2754">
      <c r="A2754" s="17"/>
      <c r="B2754" s="18"/>
      <c r="C2754" s="18"/>
      <c r="D2754" s="18"/>
      <c r="E2754" s="44"/>
      <c r="F2754" s="18"/>
      <c r="G2754" s="33"/>
      <c r="H2754" s="45"/>
      <c r="I2754" s="33"/>
      <c r="J2754" s="33"/>
      <c r="K2754" s="33"/>
      <c r="L2754" s="33"/>
      <c r="M2754" s="33"/>
      <c r="N2754" s="33"/>
      <c r="O2754" s="18"/>
      <c r="P2754" s="33"/>
      <c r="Q2754" s="33"/>
      <c r="R2754" s="33"/>
      <c r="S2754" s="33"/>
      <c r="T2754" s="33"/>
      <c r="U2754" s="33"/>
      <c r="V2754" s="33"/>
      <c r="W2754" s="33"/>
    </row>
    <row r="2755">
      <c r="A2755" s="17"/>
      <c r="B2755" s="18"/>
      <c r="C2755" s="18"/>
      <c r="D2755" s="18"/>
      <c r="E2755" s="44"/>
      <c r="F2755" s="18"/>
      <c r="G2755" s="33"/>
      <c r="H2755" s="45"/>
      <c r="I2755" s="33"/>
      <c r="J2755" s="33"/>
      <c r="K2755" s="33"/>
      <c r="L2755" s="33"/>
      <c r="M2755" s="33"/>
      <c r="N2755" s="33"/>
      <c r="O2755" s="18"/>
      <c r="P2755" s="33"/>
      <c r="Q2755" s="33"/>
      <c r="R2755" s="33"/>
      <c r="S2755" s="33"/>
      <c r="T2755" s="33"/>
      <c r="U2755" s="33"/>
      <c r="V2755" s="33"/>
      <c r="W2755" s="33"/>
    </row>
    <row r="2756">
      <c r="A2756" s="17"/>
      <c r="B2756" s="18"/>
      <c r="C2756" s="18"/>
      <c r="D2756" s="18"/>
      <c r="E2756" s="44"/>
      <c r="F2756" s="18"/>
      <c r="G2756" s="33"/>
      <c r="H2756" s="45"/>
      <c r="I2756" s="33"/>
      <c r="J2756" s="33"/>
      <c r="K2756" s="33"/>
      <c r="L2756" s="33"/>
      <c r="M2756" s="33"/>
      <c r="N2756" s="33"/>
      <c r="O2756" s="18"/>
      <c r="P2756" s="33"/>
      <c r="Q2756" s="33"/>
      <c r="R2756" s="33"/>
      <c r="S2756" s="33"/>
      <c r="T2756" s="33"/>
      <c r="U2756" s="33"/>
      <c r="V2756" s="33"/>
      <c r="W2756" s="33"/>
    </row>
    <row r="2757">
      <c r="A2757" s="17"/>
      <c r="B2757" s="18"/>
      <c r="C2757" s="18"/>
      <c r="D2757" s="18"/>
      <c r="E2757" s="44"/>
      <c r="F2757" s="18"/>
      <c r="G2757" s="33"/>
      <c r="H2757" s="45"/>
      <c r="I2757" s="33"/>
      <c r="J2757" s="33"/>
      <c r="K2757" s="33"/>
      <c r="L2757" s="33"/>
      <c r="M2757" s="33"/>
      <c r="N2757" s="33"/>
      <c r="O2757" s="18"/>
      <c r="P2757" s="33"/>
      <c r="Q2757" s="33"/>
      <c r="R2757" s="33"/>
      <c r="S2757" s="33"/>
      <c r="T2757" s="33"/>
      <c r="U2757" s="33"/>
      <c r="V2757" s="33"/>
      <c r="W2757" s="33"/>
    </row>
    <row r="2758">
      <c r="A2758" s="17"/>
      <c r="B2758" s="18"/>
      <c r="C2758" s="18"/>
      <c r="D2758" s="18"/>
      <c r="E2758" s="44"/>
      <c r="F2758" s="18"/>
      <c r="G2758" s="33"/>
      <c r="H2758" s="45"/>
      <c r="I2758" s="33"/>
      <c r="J2758" s="33"/>
      <c r="K2758" s="33"/>
      <c r="L2758" s="33"/>
      <c r="M2758" s="33"/>
      <c r="N2758" s="33"/>
      <c r="O2758" s="18"/>
      <c r="P2758" s="33"/>
      <c r="Q2758" s="33"/>
      <c r="R2758" s="33"/>
      <c r="S2758" s="33"/>
      <c r="T2758" s="33"/>
      <c r="U2758" s="33"/>
      <c r="V2758" s="33"/>
      <c r="W2758" s="33"/>
    </row>
    <row r="2759">
      <c r="A2759" s="17"/>
      <c r="B2759" s="18"/>
      <c r="C2759" s="18"/>
      <c r="D2759" s="18"/>
      <c r="E2759" s="44"/>
      <c r="F2759" s="18"/>
      <c r="G2759" s="33"/>
      <c r="H2759" s="45"/>
      <c r="I2759" s="33"/>
      <c r="J2759" s="33"/>
      <c r="K2759" s="33"/>
      <c r="L2759" s="33"/>
      <c r="M2759" s="33"/>
      <c r="N2759" s="33"/>
      <c r="O2759" s="18"/>
      <c r="P2759" s="33"/>
      <c r="Q2759" s="33"/>
      <c r="R2759" s="33"/>
      <c r="S2759" s="33"/>
      <c r="T2759" s="33"/>
      <c r="U2759" s="33"/>
      <c r="V2759" s="33"/>
      <c r="W2759" s="33"/>
    </row>
    <row r="2760">
      <c r="A2760" s="17"/>
      <c r="B2760" s="18"/>
      <c r="C2760" s="18"/>
      <c r="D2760" s="18"/>
      <c r="E2760" s="44"/>
      <c r="F2760" s="18"/>
      <c r="G2760" s="33"/>
      <c r="H2760" s="45"/>
      <c r="I2760" s="33"/>
      <c r="J2760" s="33"/>
      <c r="K2760" s="33"/>
      <c r="L2760" s="33"/>
      <c r="M2760" s="33"/>
      <c r="N2760" s="33"/>
      <c r="O2760" s="18"/>
      <c r="P2760" s="33"/>
      <c r="Q2760" s="33"/>
      <c r="R2760" s="33"/>
      <c r="S2760" s="33"/>
      <c r="T2760" s="33"/>
      <c r="U2760" s="33"/>
      <c r="V2760" s="33"/>
      <c r="W2760" s="33"/>
    </row>
    <row r="2761">
      <c r="A2761" s="17"/>
      <c r="B2761" s="18"/>
      <c r="C2761" s="18"/>
      <c r="D2761" s="18"/>
      <c r="E2761" s="44"/>
      <c r="F2761" s="18"/>
      <c r="G2761" s="33"/>
      <c r="H2761" s="45"/>
      <c r="I2761" s="33"/>
      <c r="J2761" s="33"/>
      <c r="K2761" s="33"/>
      <c r="L2761" s="33"/>
      <c r="M2761" s="33"/>
      <c r="N2761" s="33"/>
      <c r="O2761" s="18"/>
      <c r="P2761" s="33"/>
      <c r="Q2761" s="33"/>
      <c r="R2761" s="33"/>
      <c r="S2761" s="33"/>
      <c r="T2761" s="33"/>
      <c r="U2761" s="33"/>
      <c r="V2761" s="33"/>
      <c r="W2761" s="33"/>
    </row>
    <row r="2762">
      <c r="A2762" s="17"/>
      <c r="B2762" s="18"/>
      <c r="C2762" s="18"/>
      <c r="D2762" s="18"/>
      <c r="E2762" s="44"/>
      <c r="F2762" s="18"/>
      <c r="G2762" s="33"/>
      <c r="H2762" s="45"/>
      <c r="I2762" s="33"/>
      <c r="J2762" s="33"/>
      <c r="K2762" s="33"/>
      <c r="L2762" s="33"/>
      <c r="M2762" s="33"/>
      <c r="N2762" s="33"/>
      <c r="O2762" s="18"/>
      <c r="P2762" s="33"/>
      <c r="Q2762" s="33"/>
      <c r="R2762" s="33"/>
      <c r="S2762" s="33"/>
      <c r="T2762" s="33"/>
      <c r="U2762" s="33"/>
      <c r="V2762" s="33"/>
      <c r="W2762" s="33"/>
    </row>
    <row r="2763">
      <c r="A2763" s="17"/>
      <c r="B2763" s="18"/>
      <c r="C2763" s="18"/>
      <c r="D2763" s="18"/>
      <c r="E2763" s="44"/>
      <c r="F2763" s="18"/>
      <c r="G2763" s="33"/>
      <c r="H2763" s="45"/>
      <c r="I2763" s="33"/>
      <c r="J2763" s="33"/>
      <c r="K2763" s="33"/>
      <c r="L2763" s="33"/>
      <c r="M2763" s="33"/>
      <c r="N2763" s="33"/>
      <c r="O2763" s="18"/>
      <c r="P2763" s="33"/>
      <c r="Q2763" s="33"/>
      <c r="R2763" s="33"/>
      <c r="S2763" s="33"/>
      <c r="T2763" s="33"/>
      <c r="U2763" s="33"/>
      <c r="V2763" s="33"/>
      <c r="W2763" s="33"/>
    </row>
    <row r="2764">
      <c r="A2764" s="17"/>
      <c r="B2764" s="18"/>
      <c r="C2764" s="18"/>
      <c r="D2764" s="18"/>
      <c r="E2764" s="44"/>
      <c r="F2764" s="18"/>
      <c r="G2764" s="33"/>
      <c r="H2764" s="45"/>
      <c r="I2764" s="33"/>
      <c r="J2764" s="33"/>
      <c r="K2764" s="33"/>
      <c r="L2764" s="33"/>
      <c r="M2764" s="33"/>
      <c r="N2764" s="33"/>
      <c r="O2764" s="18"/>
      <c r="P2764" s="33"/>
      <c r="Q2764" s="33"/>
      <c r="R2764" s="33"/>
      <c r="S2764" s="33"/>
      <c r="T2764" s="33"/>
      <c r="U2764" s="33"/>
      <c r="V2764" s="33"/>
      <c r="W2764" s="33"/>
    </row>
    <row r="2765">
      <c r="A2765" s="17"/>
      <c r="B2765" s="18"/>
      <c r="C2765" s="18"/>
      <c r="D2765" s="18"/>
      <c r="E2765" s="44"/>
      <c r="F2765" s="18"/>
      <c r="G2765" s="33"/>
      <c r="H2765" s="45"/>
      <c r="I2765" s="33"/>
      <c r="J2765" s="33"/>
      <c r="K2765" s="33"/>
      <c r="L2765" s="33"/>
      <c r="M2765" s="33"/>
      <c r="N2765" s="33"/>
      <c r="O2765" s="18"/>
      <c r="P2765" s="33"/>
      <c r="Q2765" s="33"/>
      <c r="R2765" s="33"/>
      <c r="S2765" s="33"/>
      <c r="T2765" s="33"/>
      <c r="U2765" s="33"/>
      <c r="V2765" s="33"/>
      <c r="W2765" s="33"/>
    </row>
    <row r="2766">
      <c r="A2766" s="17"/>
      <c r="B2766" s="18"/>
      <c r="C2766" s="18"/>
      <c r="D2766" s="18"/>
      <c r="E2766" s="44"/>
      <c r="F2766" s="18"/>
      <c r="G2766" s="33"/>
      <c r="H2766" s="45"/>
      <c r="I2766" s="33"/>
      <c r="J2766" s="33"/>
      <c r="K2766" s="33"/>
      <c r="L2766" s="33"/>
      <c r="M2766" s="33"/>
      <c r="N2766" s="33"/>
      <c r="O2766" s="18"/>
      <c r="P2766" s="33"/>
      <c r="Q2766" s="33"/>
      <c r="R2766" s="33"/>
      <c r="S2766" s="33"/>
      <c r="T2766" s="33"/>
      <c r="U2766" s="33"/>
      <c r="V2766" s="33"/>
      <c r="W2766" s="33"/>
    </row>
    <row r="2767">
      <c r="A2767" s="17"/>
      <c r="B2767" s="18"/>
      <c r="C2767" s="18"/>
      <c r="D2767" s="18"/>
      <c r="E2767" s="44"/>
      <c r="F2767" s="18"/>
      <c r="G2767" s="33"/>
      <c r="H2767" s="45"/>
      <c r="I2767" s="33"/>
      <c r="J2767" s="33"/>
      <c r="K2767" s="33"/>
      <c r="L2767" s="33"/>
      <c r="M2767" s="33"/>
      <c r="N2767" s="33"/>
      <c r="O2767" s="18"/>
      <c r="P2767" s="33"/>
      <c r="Q2767" s="33"/>
      <c r="R2767" s="33"/>
      <c r="S2767" s="33"/>
      <c r="T2767" s="33"/>
      <c r="U2767" s="33"/>
      <c r="V2767" s="33"/>
      <c r="W2767" s="33"/>
    </row>
    <row r="2768">
      <c r="A2768" s="17"/>
      <c r="B2768" s="18"/>
      <c r="C2768" s="18"/>
      <c r="D2768" s="18"/>
      <c r="E2768" s="44"/>
      <c r="F2768" s="18"/>
      <c r="G2768" s="33"/>
      <c r="H2768" s="45"/>
      <c r="I2768" s="33"/>
      <c r="J2768" s="33"/>
      <c r="K2768" s="33"/>
      <c r="L2768" s="33"/>
      <c r="M2768" s="33"/>
      <c r="N2768" s="33"/>
      <c r="O2768" s="18"/>
      <c r="P2768" s="33"/>
      <c r="Q2768" s="33"/>
      <c r="R2768" s="33"/>
      <c r="S2768" s="33"/>
      <c r="T2768" s="33"/>
      <c r="U2768" s="33"/>
      <c r="V2768" s="33"/>
      <c r="W2768" s="33"/>
    </row>
    <row r="2769">
      <c r="A2769" s="17"/>
      <c r="B2769" s="18"/>
      <c r="C2769" s="18"/>
      <c r="D2769" s="18"/>
      <c r="E2769" s="44"/>
      <c r="F2769" s="18"/>
      <c r="G2769" s="33"/>
      <c r="H2769" s="45"/>
      <c r="I2769" s="33"/>
      <c r="J2769" s="33"/>
      <c r="K2769" s="33"/>
      <c r="L2769" s="33"/>
      <c r="M2769" s="33"/>
      <c r="N2769" s="33"/>
      <c r="O2769" s="18"/>
      <c r="P2769" s="33"/>
      <c r="Q2769" s="33"/>
      <c r="R2769" s="33"/>
      <c r="S2769" s="33"/>
      <c r="T2769" s="33"/>
      <c r="U2769" s="33"/>
      <c r="V2769" s="33"/>
      <c r="W2769" s="33"/>
    </row>
    <row r="2770">
      <c r="A2770" s="17"/>
      <c r="B2770" s="18"/>
      <c r="C2770" s="18"/>
      <c r="D2770" s="18"/>
      <c r="E2770" s="44"/>
      <c r="F2770" s="18"/>
      <c r="G2770" s="33"/>
      <c r="H2770" s="45"/>
      <c r="I2770" s="33"/>
      <c r="J2770" s="33"/>
      <c r="K2770" s="33"/>
      <c r="L2770" s="33"/>
      <c r="M2770" s="33"/>
      <c r="N2770" s="33"/>
      <c r="O2770" s="18"/>
      <c r="P2770" s="33"/>
      <c r="Q2770" s="33"/>
      <c r="R2770" s="33"/>
      <c r="S2770" s="33"/>
      <c r="T2770" s="33"/>
      <c r="U2770" s="33"/>
      <c r="V2770" s="33"/>
      <c r="W2770" s="33"/>
    </row>
    <row r="2771">
      <c r="A2771" s="17"/>
      <c r="B2771" s="18"/>
      <c r="C2771" s="18"/>
      <c r="D2771" s="18"/>
      <c r="E2771" s="44"/>
      <c r="F2771" s="18"/>
      <c r="G2771" s="33"/>
      <c r="H2771" s="45"/>
      <c r="I2771" s="33"/>
      <c r="J2771" s="33"/>
      <c r="K2771" s="33"/>
      <c r="L2771" s="33"/>
      <c r="M2771" s="33"/>
      <c r="N2771" s="33"/>
      <c r="O2771" s="18"/>
      <c r="P2771" s="33"/>
      <c r="Q2771" s="33"/>
      <c r="R2771" s="33"/>
      <c r="S2771" s="33"/>
      <c r="T2771" s="33"/>
      <c r="U2771" s="33"/>
      <c r="V2771" s="33"/>
      <c r="W2771" s="33"/>
    </row>
    <row r="2772">
      <c r="A2772" s="17"/>
      <c r="B2772" s="18"/>
      <c r="C2772" s="18"/>
      <c r="D2772" s="18"/>
      <c r="E2772" s="44"/>
      <c r="F2772" s="18"/>
      <c r="G2772" s="33"/>
      <c r="H2772" s="45"/>
      <c r="I2772" s="33"/>
      <c r="J2772" s="33"/>
      <c r="K2772" s="33"/>
      <c r="L2772" s="33"/>
      <c r="M2772" s="33"/>
      <c r="N2772" s="33"/>
      <c r="O2772" s="18"/>
      <c r="P2772" s="33"/>
      <c r="Q2772" s="33"/>
      <c r="R2772" s="33"/>
      <c r="S2772" s="33"/>
      <c r="T2772" s="33"/>
      <c r="U2772" s="33"/>
      <c r="V2772" s="33"/>
      <c r="W2772" s="33"/>
    </row>
    <row r="2773">
      <c r="A2773" s="17"/>
      <c r="B2773" s="18"/>
      <c r="C2773" s="18"/>
      <c r="D2773" s="18"/>
      <c r="E2773" s="44"/>
      <c r="F2773" s="18"/>
      <c r="G2773" s="33"/>
      <c r="H2773" s="45"/>
      <c r="I2773" s="33"/>
      <c r="J2773" s="33"/>
      <c r="K2773" s="33"/>
      <c r="L2773" s="33"/>
      <c r="M2773" s="33"/>
      <c r="N2773" s="33"/>
      <c r="O2773" s="18"/>
      <c r="P2773" s="33"/>
      <c r="Q2773" s="33"/>
      <c r="R2773" s="33"/>
      <c r="S2773" s="33"/>
      <c r="T2773" s="33"/>
      <c r="U2773" s="33"/>
      <c r="V2773" s="33"/>
      <c r="W2773" s="33"/>
    </row>
    <row r="2774">
      <c r="A2774" s="17"/>
      <c r="B2774" s="18"/>
      <c r="C2774" s="18"/>
      <c r="D2774" s="18"/>
      <c r="E2774" s="44"/>
      <c r="F2774" s="18"/>
      <c r="G2774" s="33"/>
      <c r="H2774" s="45"/>
      <c r="I2774" s="33"/>
      <c r="J2774" s="33"/>
      <c r="K2774" s="33"/>
      <c r="L2774" s="33"/>
      <c r="M2774" s="33"/>
      <c r="N2774" s="33"/>
      <c r="O2774" s="18"/>
      <c r="P2774" s="33"/>
      <c r="Q2774" s="33"/>
      <c r="R2774" s="33"/>
      <c r="S2774" s="33"/>
      <c r="T2774" s="33"/>
      <c r="U2774" s="33"/>
      <c r="V2774" s="33"/>
      <c r="W2774" s="33"/>
    </row>
    <row r="2775">
      <c r="A2775" s="17"/>
      <c r="B2775" s="18"/>
      <c r="C2775" s="18"/>
      <c r="D2775" s="18"/>
      <c r="E2775" s="44"/>
      <c r="F2775" s="18"/>
      <c r="G2775" s="33"/>
      <c r="H2775" s="45"/>
      <c r="I2775" s="33"/>
      <c r="J2775" s="33"/>
      <c r="K2775" s="33"/>
      <c r="L2775" s="33"/>
      <c r="M2775" s="33"/>
      <c r="N2775" s="33"/>
      <c r="O2775" s="18"/>
      <c r="P2775" s="33"/>
      <c r="Q2775" s="33"/>
      <c r="R2775" s="33"/>
      <c r="S2775" s="33"/>
      <c r="T2775" s="33"/>
      <c r="U2775" s="33"/>
      <c r="V2775" s="33"/>
      <c r="W2775" s="33"/>
    </row>
    <row r="2776">
      <c r="A2776" s="17"/>
      <c r="B2776" s="18"/>
      <c r="C2776" s="18"/>
      <c r="D2776" s="18"/>
      <c r="E2776" s="44"/>
      <c r="F2776" s="18"/>
      <c r="G2776" s="33"/>
      <c r="H2776" s="45"/>
      <c r="I2776" s="33"/>
      <c r="J2776" s="33"/>
      <c r="K2776" s="33"/>
      <c r="L2776" s="33"/>
      <c r="M2776" s="33"/>
      <c r="N2776" s="33"/>
      <c r="O2776" s="18"/>
      <c r="P2776" s="33"/>
      <c r="Q2776" s="33"/>
      <c r="R2776" s="33"/>
      <c r="S2776" s="33"/>
      <c r="T2776" s="33"/>
      <c r="U2776" s="33"/>
      <c r="V2776" s="33"/>
      <c r="W2776" s="33"/>
    </row>
    <row r="2777">
      <c r="A2777" s="17"/>
      <c r="B2777" s="18"/>
      <c r="C2777" s="18"/>
      <c r="D2777" s="18"/>
      <c r="E2777" s="44"/>
      <c r="F2777" s="18"/>
      <c r="G2777" s="33"/>
      <c r="H2777" s="45"/>
      <c r="I2777" s="33"/>
      <c r="J2777" s="33"/>
      <c r="K2777" s="33"/>
      <c r="L2777" s="33"/>
      <c r="M2777" s="33"/>
      <c r="N2777" s="33"/>
      <c r="O2777" s="18"/>
      <c r="P2777" s="33"/>
      <c r="Q2777" s="33"/>
      <c r="R2777" s="33"/>
      <c r="S2777" s="33"/>
      <c r="T2777" s="33"/>
      <c r="U2777" s="33"/>
      <c r="V2777" s="33"/>
      <c r="W2777" s="33"/>
    </row>
    <row r="2778">
      <c r="A2778" s="17"/>
      <c r="B2778" s="18"/>
      <c r="C2778" s="18"/>
      <c r="D2778" s="18"/>
      <c r="E2778" s="44"/>
      <c r="F2778" s="18"/>
      <c r="G2778" s="33"/>
      <c r="H2778" s="45"/>
      <c r="I2778" s="33"/>
      <c r="J2778" s="33"/>
      <c r="K2778" s="33"/>
      <c r="L2778" s="33"/>
      <c r="M2778" s="33"/>
      <c r="N2778" s="33"/>
      <c r="O2778" s="18"/>
      <c r="P2778" s="33"/>
      <c r="Q2778" s="33"/>
      <c r="R2778" s="33"/>
      <c r="S2778" s="33"/>
      <c r="T2778" s="33"/>
      <c r="U2778" s="33"/>
      <c r="V2778" s="33"/>
      <c r="W2778" s="33"/>
    </row>
    <row r="2779">
      <c r="A2779" s="17"/>
      <c r="B2779" s="18"/>
      <c r="C2779" s="18"/>
      <c r="D2779" s="18"/>
      <c r="E2779" s="44"/>
      <c r="F2779" s="18"/>
      <c r="G2779" s="33"/>
      <c r="H2779" s="45"/>
      <c r="I2779" s="33"/>
      <c r="J2779" s="33"/>
      <c r="K2779" s="33"/>
      <c r="L2779" s="33"/>
      <c r="M2779" s="33"/>
      <c r="N2779" s="33"/>
      <c r="O2779" s="18"/>
      <c r="P2779" s="33"/>
      <c r="Q2779" s="33"/>
      <c r="R2779" s="33"/>
      <c r="S2779" s="33"/>
      <c r="T2779" s="33"/>
      <c r="U2779" s="33"/>
      <c r="V2779" s="33"/>
      <c r="W2779" s="33"/>
    </row>
    <row r="2780">
      <c r="A2780" s="17"/>
      <c r="B2780" s="18"/>
      <c r="C2780" s="18"/>
      <c r="D2780" s="18"/>
      <c r="E2780" s="44"/>
      <c r="F2780" s="18"/>
      <c r="G2780" s="33"/>
      <c r="H2780" s="45"/>
      <c r="I2780" s="33"/>
      <c r="J2780" s="33"/>
      <c r="K2780" s="33"/>
      <c r="L2780" s="33"/>
      <c r="M2780" s="33"/>
      <c r="N2780" s="33"/>
      <c r="O2780" s="18"/>
      <c r="P2780" s="33"/>
      <c r="Q2780" s="33"/>
      <c r="R2780" s="33"/>
      <c r="S2780" s="33"/>
      <c r="T2780" s="33"/>
      <c r="U2780" s="33"/>
      <c r="V2780" s="33"/>
      <c r="W2780" s="33"/>
    </row>
    <row r="2781">
      <c r="A2781" s="17"/>
      <c r="B2781" s="18"/>
      <c r="C2781" s="18"/>
      <c r="D2781" s="18"/>
      <c r="E2781" s="44"/>
      <c r="F2781" s="18"/>
      <c r="G2781" s="33"/>
      <c r="H2781" s="45"/>
      <c r="I2781" s="33"/>
      <c r="J2781" s="33"/>
      <c r="K2781" s="33"/>
      <c r="L2781" s="33"/>
      <c r="M2781" s="33"/>
      <c r="N2781" s="33"/>
      <c r="O2781" s="18"/>
      <c r="P2781" s="33"/>
      <c r="Q2781" s="33"/>
      <c r="R2781" s="33"/>
      <c r="S2781" s="33"/>
      <c r="T2781" s="33"/>
      <c r="U2781" s="33"/>
      <c r="V2781" s="33"/>
      <c r="W2781" s="33"/>
    </row>
    <row r="2782">
      <c r="A2782" s="17"/>
      <c r="B2782" s="18"/>
      <c r="C2782" s="18"/>
      <c r="D2782" s="18"/>
      <c r="E2782" s="44"/>
      <c r="F2782" s="18"/>
      <c r="G2782" s="33"/>
      <c r="H2782" s="45"/>
      <c r="I2782" s="33"/>
      <c r="J2782" s="33"/>
      <c r="K2782" s="33"/>
      <c r="L2782" s="33"/>
      <c r="M2782" s="33"/>
      <c r="N2782" s="33"/>
      <c r="O2782" s="18"/>
      <c r="P2782" s="33"/>
      <c r="Q2782" s="33"/>
      <c r="R2782" s="33"/>
      <c r="S2782" s="33"/>
      <c r="T2782" s="33"/>
      <c r="U2782" s="33"/>
      <c r="V2782" s="33"/>
      <c r="W2782" s="33"/>
    </row>
    <row r="2783">
      <c r="A2783" s="17"/>
      <c r="B2783" s="18"/>
      <c r="C2783" s="18"/>
      <c r="D2783" s="18"/>
      <c r="E2783" s="44"/>
      <c r="F2783" s="18"/>
      <c r="G2783" s="33"/>
      <c r="H2783" s="45"/>
      <c r="I2783" s="33"/>
      <c r="J2783" s="33"/>
      <c r="K2783" s="33"/>
      <c r="L2783" s="33"/>
      <c r="M2783" s="33"/>
      <c r="N2783" s="33"/>
      <c r="O2783" s="18"/>
      <c r="P2783" s="33"/>
      <c r="Q2783" s="33"/>
      <c r="R2783" s="33"/>
      <c r="S2783" s="33"/>
      <c r="T2783" s="33"/>
      <c r="U2783" s="33"/>
      <c r="V2783" s="33"/>
      <c r="W2783" s="33"/>
    </row>
    <row r="2784">
      <c r="A2784" s="17"/>
      <c r="B2784" s="18"/>
      <c r="C2784" s="18"/>
      <c r="D2784" s="18"/>
      <c r="E2784" s="44"/>
      <c r="F2784" s="18"/>
      <c r="G2784" s="33"/>
      <c r="H2784" s="45"/>
      <c r="I2784" s="33"/>
      <c r="J2784" s="33"/>
      <c r="K2784" s="33"/>
      <c r="L2784" s="33"/>
      <c r="M2784" s="33"/>
      <c r="N2784" s="33"/>
      <c r="O2784" s="18"/>
      <c r="P2784" s="33"/>
      <c r="Q2784" s="33"/>
      <c r="R2784" s="33"/>
      <c r="S2784" s="33"/>
      <c r="T2784" s="33"/>
      <c r="U2784" s="33"/>
      <c r="V2784" s="33"/>
      <c r="W2784" s="33"/>
    </row>
    <row r="2785">
      <c r="A2785" s="17"/>
      <c r="B2785" s="18"/>
      <c r="C2785" s="18"/>
      <c r="D2785" s="18"/>
      <c r="E2785" s="44"/>
      <c r="F2785" s="18"/>
      <c r="G2785" s="33"/>
      <c r="H2785" s="45"/>
      <c r="I2785" s="33"/>
      <c r="J2785" s="33"/>
      <c r="K2785" s="33"/>
      <c r="L2785" s="33"/>
      <c r="M2785" s="33"/>
      <c r="N2785" s="33"/>
      <c r="O2785" s="18"/>
      <c r="P2785" s="33"/>
      <c r="Q2785" s="33"/>
      <c r="R2785" s="33"/>
      <c r="S2785" s="33"/>
      <c r="T2785" s="33"/>
      <c r="U2785" s="33"/>
      <c r="V2785" s="33"/>
      <c r="W2785" s="33"/>
    </row>
    <row r="2786">
      <c r="A2786" s="17"/>
      <c r="B2786" s="18"/>
      <c r="C2786" s="18"/>
      <c r="D2786" s="18"/>
      <c r="E2786" s="44"/>
      <c r="F2786" s="18"/>
      <c r="G2786" s="33"/>
      <c r="H2786" s="45"/>
      <c r="I2786" s="33"/>
      <c r="J2786" s="33"/>
      <c r="K2786" s="33"/>
      <c r="L2786" s="33"/>
      <c r="M2786" s="33"/>
      <c r="N2786" s="33"/>
      <c r="O2786" s="18"/>
      <c r="P2786" s="33"/>
      <c r="Q2786" s="33"/>
      <c r="R2786" s="33"/>
      <c r="S2786" s="33"/>
      <c r="T2786" s="33"/>
      <c r="U2786" s="33"/>
      <c r="V2786" s="33"/>
      <c r="W2786" s="33"/>
    </row>
    <row r="2787">
      <c r="A2787" s="17"/>
      <c r="B2787" s="18"/>
      <c r="C2787" s="18"/>
      <c r="D2787" s="18"/>
      <c r="E2787" s="44"/>
      <c r="F2787" s="18"/>
      <c r="G2787" s="33"/>
      <c r="H2787" s="45"/>
      <c r="I2787" s="33"/>
      <c r="J2787" s="33"/>
      <c r="K2787" s="33"/>
      <c r="L2787" s="33"/>
      <c r="M2787" s="33"/>
      <c r="N2787" s="33"/>
      <c r="O2787" s="18"/>
      <c r="P2787" s="33"/>
      <c r="Q2787" s="33"/>
      <c r="R2787" s="33"/>
      <c r="S2787" s="33"/>
      <c r="T2787" s="33"/>
      <c r="U2787" s="33"/>
      <c r="V2787" s="33"/>
      <c r="W2787" s="33"/>
    </row>
    <row r="2788">
      <c r="A2788" s="17"/>
      <c r="B2788" s="18"/>
      <c r="C2788" s="18"/>
      <c r="D2788" s="18"/>
      <c r="E2788" s="44"/>
      <c r="F2788" s="18"/>
      <c r="G2788" s="33"/>
      <c r="H2788" s="45"/>
      <c r="I2788" s="33"/>
      <c r="J2788" s="33"/>
      <c r="K2788" s="33"/>
      <c r="L2788" s="33"/>
      <c r="M2788" s="33"/>
      <c r="N2788" s="33"/>
      <c r="O2788" s="18"/>
      <c r="P2788" s="33"/>
      <c r="Q2788" s="33"/>
      <c r="R2788" s="33"/>
      <c r="S2788" s="33"/>
      <c r="T2788" s="33"/>
      <c r="U2788" s="33"/>
      <c r="V2788" s="33"/>
      <c r="W2788" s="33"/>
    </row>
    <row r="2789">
      <c r="A2789" s="17"/>
      <c r="B2789" s="18"/>
      <c r="C2789" s="18"/>
      <c r="D2789" s="18"/>
      <c r="E2789" s="44"/>
      <c r="F2789" s="18"/>
      <c r="G2789" s="33"/>
      <c r="H2789" s="45"/>
      <c r="I2789" s="33"/>
      <c r="J2789" s="33"/>
      <c r="K2789" s="33"/>
      <c r="L2789" s="33"/>
      <c r="M2789" s="33"/>
      <c r="N2789" s="33"/>
      <c r="O2789" s="18"/>
      <c r="P2789" s="33"/>
      <c r="Q2789" s="33"/>
      <c r="R2789" s="33"/>
      <c r="S2789" s="33"/>
      <c r="T2789" s="33"/>
      <c r="U2789" s="33"/>
      <c r="V2789" s="33"/>
      <c r="W2789" s="33"/>
    </row>
    <row r="2790">
      <c r="A2790" s="17"/>
      <c r="B2790" s="18"/>
      <c r="C2790" s="18"/>
      <c r="D2790" s="18"/>
      <c r="E2790" s="44"/>
      <c r="F2790" s="18"/>
      <c r="G2790" s="33"/>
      <c r="H2790" s="45"/>
      <c r="I2790" s="33"/>
      <c r="J2790" s="33"/>
      <c r="K2790" s="33"/>
      <c r="L2790" s="33"/>
      <c r="M2790" s="33"/>
      <c r="N2790" s="33"/>
      <c r="O2790" s="18"/>
      <c r="P2790" s="33"/>
      <c r="Q2790" s="33"/>
      <c r="R2790" s="33"/>
      <c r="S2790" s="33"/>
      <c r="T2790" s="33"/>
      <c r="U2790" s="33"/>
      <c r="V2790" s="33"/>
      <c r="W2790" s="33"/>
    </row>
    <row r="2791">
      <c r="A2791" s="17"/>
      <c r="B2791" s="18"/>
      <c r="C2791" s="18"/>
      <c r="D2791" s="18"/>
      <c r="E2791" s="44"/>
      <c r="F2791" s="18"/>
      <c r="G2791" s="33"/>
      <c r="H2791" s="45"/>
      <c r="I2791" s="33"/>
      <c r="J2791" s="33"/>
      <c r="K2791" s="33"/>
      <c r="L2791" s="33"/>
      <c r="M2791" s="33"/>
      <c r="N2791" s="33"/>
      <c r="O2791" s="18"/>
      <c r="P2791" s="33"/>
      <c r="Q2791" s="33"/>
      <c r="R2791" s="33"/>
      <c r="S2791" s="33"/>
      <c r="T2791" s="33"/>
      <c r="U2791" s="33"/>
      <c r="V2791" s="33"/>
      <c r="W2791" s="33"/>
    </row>
    <row r="2792">
      <c r="A2792" s="17"/>
      <c r="B2792" s="18"/>
      <c r="C2792" s="18"/>
      <c r="D2792" s="18"/>
      <c r="E2792" s="44"/>
      <c r="F2792" s="18"/>
      <c r="G2792" s="33"/>
      <c r="H2792" s="45"/>
      <c r="I2792" s="33"/>
      <c r="J2792" s="33"/>
      <c r="K2792" s="33"/>
      <c r="L2792" s="33"/>
      <c r="M2792" s="33"/>
      <c r="N2792" s="33"/>
      <c r="O2792" s="18"/>
      <c r="P2792" s="33"/>
      <c r="Q2792" s="33"/>
      <c r="R2792" s="33"/>
      <c r="S2792" s="33"/>
      <c r="T2792" s="33"/>
      <c r="U2792" s="33"/>
      <c r="V2792" s="33"/>
      <c r="W2792" s="33"/>
    </row>
    <row r="2793">
      <c r="A2793" s="17"/>
      <c r="B2793" s="18"/>
      <c r="C2793" s="18"/>
      <c r="D2793" s="18"/>
      <c r="E2793" s="44"/>
      <c r="F2793" s="18"/>
      <c r="G2793" s="33"/>
      <c r="H2793" s="45"/>
      <c r="I2793" s="33"/>
      <c r="J2793" s="33"/>
      <c r="K2793" s="33"/>
      <c r="L2793" s="33"/>
      <c r="M2793" s="33"/>
      <c r="N2793" s="33"/>
      <c r="O2793" s="18"/>
      <c r="P2793" s="33"/>
      <c r="Q2793" s="33"/>
      <c r="R2793" s="33"/>
      <c r="S2793" s="33"/>
      <c r="T2793" s="33"/>
      <c r="U2793" s="33"/>
      <c r="V2793" s="33"/>
      <c r="W2793" s="33"/>
    </row>
    <row r="2794">
      <c r="A2794" s="17"/>
      <c r="B2794" s="18"/>
      <c r="C2794" s="18"/>
      <c r="D2794" s="18"/>
      <c r="E2794" s="44"/>
      <c r="F2794" s="18"/>
      <c r="G2794" s="33"/>
      <c r="H2794" s="45"/>
      <c r="I2794" s="33"/>
      <c r="J2794" s="33"/>
      <c r="K2794" s="33"/>
      <c r="L2794" s="33"/>
      <c r="M2794" s="33"/>
      <c r="N2794" s="33"/>
      <c r="O2794" s="18"/>
      <c r="P2794" s="33"/>
      <c r="Q2794" s="33"/>
      <c r="R2794" s="33"/>
      <c r="S2794" s="33"/>
      <c r="T2794" s="33"/>
      <c r="U2794" s="33"/>
      <c r="V2794" s="33"/>
      <c r="W2794" s="33"/>
    </row>
    <row r="2795">
      <c r="A2795" s="17"/>
      <c r="B2795" s="18"/>
      <c r="C2795" s="18"/>
      <c r="D2795" s="18"/>
      <c r="E2795" s="44"/>
      <c r="F2795" s="18"/>
      <c r="G2795" s="33"/>
      <c r="H2795" s="45"/>
      <c r="I2795" s="33"/>
      <c r="J2795" s="33"/>
      <c r="K2795" s="33"/>
      <c r="L2795" s="33"/>
      <c r="M2795" s="33"/>
      <c r="N2795" s="33"/>
      <c r="O2795" s="18"/>
      <c r="P2795" s="33"/>
      <c r="Q2795" s="33"/>
      <c r="R2795" s="33"/>
      <c r="S2795" s="33"/>
      <c r="T2795" s="33"/>
      <c r="U2795" s="33"/>
      <c r="V2795" s="33"/>
      <c r="W2795" s="33"/>
    </row>
    <row r="2796">
      <c r="A2796" s="17"/>
      <c r="B2796" s="18"/>
      <c r="C2796" s="18"/>
      <c r="D2796" s="18"/>
      <c r="E2796" s="44"/>
      <c r="F2796" s="18"/>
      <c r="G2796" s="33"/>
      <c r="H2796" s="45"/>
      <c r="I2796" s="33"/>
      <c r="J2796" s="33"/>
      <c r="K2796" s="33"/>
      <c r="L2796" s="33"/>
      <c r="M2796" s="33"/>
      <c r="N2796" s="33"/>
      <c r="O2796" s="18"/>
      <c r="P2796" s="33"/>
      <c r="Q2796" s="33"/>
      <c r="R2796" s="33"/>
      <c r="S2796" s="33"/>
      <c r="T2796" s="33"/>
      <c r="U2796" s="33"/>
      <c r="V2796" s="33"/>
      <c r="W2796" s="33"/>
    </row>
    <row r="2797">
      <c r="A2797" s="17"/>
      <c r="B2797" s="18"/>
      <c r="C2797" s="18"/>
      <c r="D2797" s="18"/>
      <c r="E2797" s="44"/>
      <c r="F2797" s="18"/>
      <c r="G2797" s="33"/>
      <c r="H2797" s="45"/>
      <c r="I2797" s="33"/>
      <c r="J2797" s="33"/>
      <c r="K2797" s="33"/>
      <c r="L2797" s="33"/>
      <c r="M2797" s="33"/>
      <c r="N2797" s="33"/>
      <c r="O2797" s="18"/>
      <c r="P2797" s="33"/>
      <c r="Q2797" s="33"/>
      <c r="R2797" s="33"/>
      <c r="S2797" s="33"/>
      <c r="T2797" s="33"/>
      <c r="U2797" s="33"/>
      <c r="V2797" s="33"/>
      <c r="W2797" s="33"/>
    </row>
    <row r="2798">
      <c r="A2798" s="17"/>
      <c r="B2798" s="18"/>
      <c r="C2798" s="18"/>
      <c r="D2798" s="18"/>
      <c r="E2798" s="44"/>
      <c r="F2798" s="18"/>
      <c r="G2798" s="33"/>
      <c r="H2798" s="45"/>
      <c r="I2798" s="33"/>
      <c r="J2798" s="33"/>
      <c r="K2798" s="33"/>
      <c r="L2798" s="33"/>
      <c r="M2798" s="33"/>
      <c r="N2798" s="33"/>
      <c r="O2798" s="18"/>
      <c r="P2798" s="33"/>
      <c r="Q2798" s="33"/>
      <c r="R2798" s="33"/>
      <c r="S2798" s="33"/>
      <c r="T2798" s="33"/>
      <c r="U2798" s="33"/>
      <c r="V2798" s="33"/>
      <c r="W2798" s="33"/>
    </row>
    <row r="2799">
      <c r="A2799" s="17"/>
      <c r="B2799" s="18"/>
      <c r="C2799" s="18"/>
      <c r="D2799" s="18"/>
      <c r="E2799" s="44"/>
      <c r="F2799" s="18"/>
      <c r="G2799" s="33"/>
      <c r="H2799" s="45"/>
      <c r="I2799" s="33"/>
      <c r="J2799" s="33"/>
      <c r="K2799" s="33"/>
      <c r="L2799" s="33"/>
      <c r="M2799" s="33"/>
      <c r="N2799" s="33"/>
      <c r="O2799" s="18"/>
      <c r="P2799" s="33"/>
      <c r="Q2799" s="33"/>
      <c r="R2799" s="33"/>
      <c r="S2799" s="33"/>
      <c r="T2799" s="33"/>
      <c r="U2799" s="33"/>
      <c r="V2799" s="33"/>
      <c r="W2799" s="33"/>
    </row>
    <row r="2800">
      <c r="A2800" s="17"/>
      <c r="B2800" s="18"/>
      <c r="C2800" s="18"/>
      <c r="D2800" s="18"/>
      <c r="E2800" s="44"/>
      <c r="F2800" s="18"/>
      <c r="G2800" s="33"/>
      <c r="H2800" s="45"/>
      <c r="I2800" s="33"/>
      <c r="J2800" s="33"/>
      <c r="K2800" s="33"/>
      <c r="L2800" s="33"/>
      <c r="M2800" s="33"/>
      <c r="N2800" s="33"/>
      <c r="O2800" s="18"/>
      <c r="P2800" s="33"/>
      <c r="Q2800" s="33"/>
      <c r="R2800" s="33"/>
      <c r="S2800" s="33"/>
      <c r="T2800" s="33"/>
      <c r="U2800" s="33"/>
      <c r="V2800" s="33"/>
      <c r="W2800" s="33"/>
    </row>
    <row r="2801">
      <c r="A2801" s="17"/>
      <c r="B2801" s="18"/>
      <c r="C2801" s="18"/>
      <c r="D2801" s="18"/>
      <c r="E2801" s="44"/>
      <c r="F2801" s="18"/>
      <c r="G2801" s="33"/>
      <c r="H2801" s="45"/>
      <c r="I2801" s="33"/>
      <c r="J2801" s="33"/>
      <c r="K2801" s="33"/>
      <c r="L2801" s="33"/>
      <c r="M2801" s="33"/>
      <c r="N2801" s="33"/>
      <c r="O2801" s="18"/>
      <c r="P2801" s="33"/>
      <c r="Q2801" s="33"/>
      <c r="R2801" s="33"/>
      <c r="S2801" s="33"/>
      <c r="T2801" s="33"/>
      <c r="U2801" s="33"/>
      <c r="V2801" s="33"/>
      <c r="W2801" s="33"/>
    </row>
    <row r="2802">
      <c r="A2802" s="17"/>
      <c r="B2802" s="18"/>
      <c r="C2802" s="18"/>
      <c r="D2802" s="18"/>
      <c r="E2802" s="44"/>
      <c r="F2802" s="18"/>
      <c r="G2802" s="33"/>
      <c r="H2802" s="45"/>
      <c r="I2802" s="33"/>
      <c r="J2802" s="33"/>
      <c r="K2802" s="33"/>
      <c r="L2802" s="33"/>
      <c r="M2802" s="33"/>
      <c r="N2802" s="33"/>
      <c r="O2802" s="18"/>
      <c r="P2802" s="33"/>
      <c r="Q2802" s="33"/>
      <c r="R2802" s="33"/>
      <c r="S2802" s="33"/>
      <c r="T2802" s="33"/>
      <c r="U2802" s="33"/>
      <c r="V2802" s="33"/>
      <c r="W2802" s="33"/>
    </row>
    <row r="2803">
      <c r="A2803" s="17"/>
      <c r="B2803" s="18"/>
      <c r="C2803" s="18"/>
      <c r="D2803" s="18"/>
      <c r="E2803" s="44"/>
      <c r="F2803" s="18"/>
      <c r="G2803" s="33"/>
      <c r="H2803" s="45"/>
      <c r="I2803" s="33"/>
      <c r="J2803" s="33"/>
      <c r="K2803" s="33"/>
      <c r="L2803" s="33"/>
      <c r="M2803" s="33"/>
      <c r="N2803" s="33"/>
      <c r="O2803" s="18"/>
      <c r="P2803" s="33"/>
      <c r="Q2803" s="33"/>
      <c r="R2803" s="33"/>
      <c r="S2803" s="33"/>
      <c r="T2803" s="33"/>
      <c r="U2803" s="33"/>
      <c r="V2803" s="33"/>
      <c r="W2803" s="33"/>
    </row>
    <row r="2804">
      <c r="A2804" s="17"/>
      <c r="B2804" s="18"/>
      <c r="C2804" s="18"/>
      <c r="D2804" s="18"/>
      <c r="E2804" s="44"/>
      <c r="F2804" s="18"/>
      <c r="G2804" s="33"/>
      <c r="H2804" s="45"/>
      <c r="I2804" s="33"/>
      <c r="J2804" s="33"/>
      <c r="K2804" s="33"/>
      <c r="L2804" s="33"/>
      <c r="M2804" s="33"/>
      <c r="N2804" s="33"/>
      <c r="O2804" s="18"/>
      <c r="P2804" s="33"/>
      <c r="Q2804" s="33"/>
      <c r="R2804" s="33"/>
      <c r="S2804" s="33"/>
      <c r="T2804" s="33"/>
      <c r="U2804" s="33"/>
      <c r="V2804" s="33"/>
      <c r="W2804" s="33"/>
    </row>
    <row r="2805">
      <c r="A2805" s="17"/>
      <c r="B2805" s="18"/>
      <c r="C2805" s="18"/>
      <c r="D2805" s="18"/>
      <c r="E2805" s="44"/>
      <c r="F2805" s="18"/>
      <c r="G2805" s="33"/>
      <c r="H2805" s="45"/>
      <c r="I2805" s="33"/>
      <c r="J2805" s="33"/>
      <c r="K2805" s="33"/>
      <c r="L2805" s="33"/>
      <c r="M2805" s="33"/>
      <c r="N2805" s="33"/>
      <c r="O2805" s="18"/>
      <c r="P2805" s="33"/>
      <c r="Q2805" s="33"/>
      <c r="R2805" s="33"/>
      <c r="S2805" s="33"/>
      <c r="T2805" s="33"/>
      <c r="U2805" s="33"/>
      <c r="V2805" s="33"/>
      <c r="W2805" s="33"/>
    </row>
    <row r="2806">
      <c r="A2806" s="17"/>
      <c r="B2806" s="18"/>
      <c r="C2806" s="18"/>
      <c r="D2806" s="18"/>
      <c r="E2806" s="44"/>
      <c r="F2806" s="18"/>
      <c r="G2806" s="33"/>
      <c r="H2806" s="45"/>
      <c r="I2806" s="33"/>
      <c r="J2806" s="33"/>
      <c r="K2806" s="33"/>
      <c r="L2806" s="33"/>
      <c r="M2806" s="33"/>
      <c r="N2806" s="33"/>
      <c r="O2806" s="18"/>
      <c r="P2806" s="33"/>
      <c r="Q2806" s="33"/>
      <c r="R2806" s="33"/>
      <c r="S2806" s="33"/>
      <c r="T2806" s="33"/>
      <c r="U2806" s="33"/>
      <c r="V2806" s="33"/>
      <c r="W2806" s="33"/>
    </row>
    <row r="2807">
      <c r="A2807" s="17"/>
      <c r="B2807" s="18"/>
      <c r="C2807" s="18"/>
      <c r="D2807" s="18"/>
      <c r="E2807" s="44"/>
      <c r="F2807" s="18"/>
      <c r="G2807" s="33"/>
      <c r="H2807" s="45"/>
      <c r="I2807" s="33"/>
      <c r="J2807" s="33"/>
      <c r="K2807" s="33"/>
      <c r="L2807" s="33"/>
      <c r="M2807" s="33"/>
      <c r="N2807" s="33"/>
      <c r="O2807" s="18"/>
      <c r="P2807" s="33"/>
      <c r="Q2807" s="33"/>
      <c r="R2807" s="33"/>
      <c r="S2807" s="33"/>
      <c r="T2807" s="33"/>
      <c r="U2807" s="33"/>
      <c r="V2807" s="33"/>
      <c r="W2807" s="33"/>
    </row>
    <row r="2808">
      <c r="A2808" s="17"/>
      <c r="B2808" s="18"/>
      <c r="C2808" s="18"/>
      <c r="D2808" s="18"/>
      <c r="E2808" s="44"/>
      <c r="F2808" s="18"/>
      <c r="G2808" s="33"/>
      <c r="H2808" s="45"/>
      <c r="I2808" s="33"/>
      <c r="J2808" s="33"/>
      <c r="K2808" s="33"/>
      <c r="L2808" s="33"/>
      <c r="M2808" s="33"/>
      <c r="N2808" s="33"/>
      <c r="O2808" s="18"/>
      <c r="P2808" s="33"/>
      <c r="Q2808" s="33"/>
      <c r="R2808" s="33"/>
      <c r="S2808" s="33"/>
      <c r="T2808" s="33"/>
      <c r="U2808" s="33"/>
      <c r="V2808" s="33"/>
      <c r="W2808" s="33"/>
    </row>
    <row r="2809">
      <c r="A2809" s="17"/>
      <c r="B2809" s="18"/>
      <c r="C2809" s="18"/>
      <c r="D2809" s="18"/>
      <c r="E2809" s="44"/>
      <c r="F2809" s="18"/>
      <c r="G2809" s="33"/>
      <c r="H2809" s="45"/>
      <c r="I2809" s="33"/>
      <c r="J2809" s="33"/>
      <c r="K2809" s="33"/>
      <c r="L2809" s="33"/>
      <c r="M2809" s="33"/>
      <c r="N2809" s="33"/>
      <c r="O2809" s="18"/>
      <c r="P2809" s="33"/>
      <c r="Q2809" s="33"/>
      <c r="R2809" s="33"/>
      <c r="S2809" s="33"/>
      <c r="T2809" s="33"/>
      <c r="U2809" s="33"/>
      <c r="V2809" s="33"/>
      <c r="W2809" s="33"/>
    </row>
    <row r="2810">
      <c r="A2810" s="17"/>
      <c r="B2810" s="18"/>
      <c r="C2810" s="18"/>
      <c r="D2810" s="18"/>
      <c r="E2810" s="44"/>
      <c r="F2810" s="18"/>
      <c r="G2810" s="33"/>
      <c r="H2810" s="45"/>
      <c r="I2810" s="33"/>
      <c r="J2810" s="33"/>
      <c r="K2810" s="33"/>
      <c r="L2810" s="33"/>
      <c r="M2810" s="33"/>
      <c r="N2810" s="33"/>
      <c r="O2810" s="18"/>
      <c r="P2810" s="33"/>
      <c r="Q2810" s="33"/>
      <c r="R2810" s="33"/>
      <c r="S2810" s="33"/>
      <c r="T2810" s="33"/>
      <c r="U2810" s="33"/>
      <c r="V2810" s="33"/>
      <c r="W2810" s="33"/>
    </row>
    <row r="2811">
      <c r="A2811" s="17"/>
      <c r="B2811" s="18"/>
      <c r="C2811" s="18"/>
      <c r="D2811" s="18"/>
      <c r="E2811" s="44"/>
      <c r="F2811" s="18"/>
      <c r="G2811" s="33"/>
      <c r="H2811" s="45"/>
      <c r="I2811" s="33"/>
      <c r="J2811" s="33"/>
      <c r="K2811" s="33"/>
      <c r="L2811" s="33"/>
      <c r="M2811" s="33"/>
      <c r="N2811" s="33"/>
      <c r="O2811" s="18"/>
      <c r="P2811" s="33"/>
      <c r="Q2811" s="33"/>
      <c r="R2811" s="33"/>
      <c r="S2811" s="33"/>
      <c r="T2811" s="33"/>
      <c r="U2811" s="33"/>
      <c r="V2811" s="33"/>
      <c r="W2811" s="33"/>
    </row>
    <row r="2812">
      <c r="A2812" s="17"/>
      <c r="B2812" s="18"/>
      <c r="C2812" s="18"/>
      <c r="D2812" s="18"/>
      <c r="E2812" s="44"/>
      <c r="F2812" s="18"/>
      <c r="G2812" s="33"/>
      <c r="H2812" s="45"/>
      <c r="I2812" s="33"/>
      <c r="J2812" s="33"/>
      <c r="K2812" s="33"/>
      <c r="L2812" s="33"/>
      <c r="M2812" s="33"/>
      <c r="N2812" s="33"/>
      <c r="O2812" s="18"/>
      <c r="P2812" s="33"/>
      <c r="Q2812" s="33"/>
      <c r="R2812" s="33"/>
      <c r="S2812" s="33"/>
      <c r="T2812" s="33"/>
      <c r="U2812" s="33"/>
      <c r="V2812" s="33"/>
      <c r="W2812" s="33"/>
    </row>
    <row r="2813">
      <c r="A2813" s="17"/>
      <c r="B2813" s="18"/>
      <c r="C2813" s="18"/>
      <c r="D2813" s="18"/>
      <c r="E2813" s="44"/>
      <c r="F2813" s="18"/>
      <c r="G2813" s="33"/>
      <c r="H2813" s="45"/>
      <c r="I2813" s="33"/>
      <c r="J2813" s="33"/>
      <c r="K2813" s="33"/>
      <c r="L2813" s="33"/>
      <c r="M2813" s="33"/>
      <c r="N2813" s="33"/>
      <c r="O2813" s="18"/>
      <c r="P2813" s="33"/>
      <c r="Q2813" s="33"/>
      <c r="R2813" s="33"/>
      <c r="S2813" s="33"/>
      <c r="T2813" s="33"/>
      <c r="U2813" s="33"/>
      <c r="V2813" s="33"/>
      <c r="W2813" s="33"/>
    </row>
    <row r="2814">
      <c r="A2814" s="17"/>
      <c r="B2814" s="18"/>
      <c r="C2814" s="18"/>
      <c r="D2814" s="18"/>
      <c r="E2814" s="44"/>
      <c r="F2814" s="18"/>
      <c r="G2814" s="33"/>
      <c r="H2814" s="45"/>
      <c r="I2814" s="33"/>
      <c r="J2814" s="33"/>
      <c r="K2814" s="33"/>
      <c r="L2814" s="33"/>
      <c r="M2814" s="33"/>
      <c r="N2814" s="33"/>
      <c r="O2814" s="18"/>
      <c r="P2814" s="33"/>
      <c r="Q2814" s="33"/>
      <c r="R2814" s="33"/>
      <c r="S2814" s="33"/>
      <c r="T2814" s="33"/>
      <c r="U2814" s="33"/>
      <c r="V2814" s="33"/>
      <c r="W2814" s="33"/>
    </row>
    <row r="2815">
      <c r="A2815" s="17"/>
      <c r="B2815" s="18"/>
      <c r="C2815" s="18"/>
      <c r="D2815" s="18"/>
      <c r="E2815" s="44"/>
      <c r="F2815" s="18"/>
      <c r="G2815" s="33"/>
      <c r="H2815" s="45"/>
      <c r="I2815" s="33"/>
      <c r="J2815" s="33"/>
      <c r="K2815" s="33"/>
      <c r="L2815" s="33"/>
      <c r="M2815" s="33"/>
      <c r="N2815" s="33"/>
      <c r="O2815" s="18"/>
      <c r="P2815" s="33"/>
      <c r="Q2815" s="33"/>
      <c r="R2815" s="33"/>
      <c r="S2815" s="33"/>
      <c r="T2815" s="33"/>
      <c r="U2815" s="33"/>
      <c r="V2815" s="33"/>
      <c r="W2815" s="33"/>
    </row>
    <row r="2816">
      <c r="A2816" s="17"/>
      <c r="B2816" s="18"/>
      <c r="C2816" s="18"/>
      <c r="D2816" s="18"/>
      <c r="E2816" s="44"/>
      <c r="F2816" s="18"/>
      <c r="G2816" s="33"/>
      <c r="H2816" s="45"/>
      <c r="I2816" s="33"/>
      <c r="J2816" s="33"/>
      <c r="K2816" s="33"/>
      <c r="L2816" s="33"/>
      <c r="M2816" s="33"/>
      <c r="N2816" s="33"/>
      <c r="O2816" s="18"/>
      <c r="P2816" s="33"/>
      <c r="Q2816" s="33"/>
      <c r="R2816" s="33"/>
      <c r="S2816" s="33"/>
      <c r="T2816" s="33"/>
      <c r="U2816" s="33"/>
      <c r="V2816" s="33"/>
      <c r="W2816" s="33"/>
    </row>
    <row r="2817">
      <c r="A2817" s="17"/>
      <c r="B2817" s="18"/>
      <c r="C2817" s="18"/>
      <c r="D2817" s="18"/>
      <c r="E2817" s="44"/>
      <c r="F2817" s="18"/>
      <c r="G2817" s="33"/>
      <c r="H2817" s="45"/>
      <c r="I2817" s="33"/>
      <c r="J2817" s="33"/>
      <c r="K2817" s="33"/>
      <c r="L2817" s="33"/>
      <c r="M2817" s="33"/>
      <c r="N2817" s="33"/>
      <c r="O2817" s="18"/>
      <c r="P2817" s="33"/>
      <c r="Q2817" s="33"/>
      <c r="R2817" s="33"/>
      <c r="S2817" s="33"/>
      <c r="T2817" s="33"/>
      <c r="U2817" s="33"/>
      <c r="V2817" s="33"/>
      <c r="W2817" s="33"/>
    </row>
    <row r="2818">
      <c r="A2818" s="17"/>
      <c r="B2818" s="18"/>
      <c r="C2818" s="18"/>
      <c r="D2818" s="18"/>
      <c r="E2818" s="44"/>
      <c r="F2818" s="18"/>
      <c r="G2818" s="33"/>
      <c r="H2818" s="45"/>
      <c r="I2818" s="33"/>
      <c r="J2818" s="33"/>
      <c r="K2818" s="33"/>
      <c r="L2818" s="33"/>
      <c r="M2818" s="33"/>
      <c r="N2818" s="33"/>
      <c r="O2818" s="18"/>
      <c r="P2818" s="33"/>
      <c r="Q2818" s="33"/>
      <c r="R2818" s="33"/>
      <c r="S2818" s="33"/>
      <c r="T2818" s="33"/>
      <c r="U2818" s="33"/>
      <c r="V2818" s="33"/>
      <c r="W2818" s="33"/>
    </row>
    <row r="2819">
      <c r="A2819" s="17"/>
      <c r="B2819" s="18"/>
      <c r="C2819" s="18"/>
      <c r="D2819" s="18"/>
      <c r="E2819" s="44"/>
      <c r="F2819" s="18"/>
      <c r="G2819" s="33"/>
      <c r="H2819" s="45"/>
      <c r="I2819" s="33"/>
      <c r="J2819" s="33"/>
      <c r="K2819" s="33"/>
      <c r="L2819" s="33"/>
      <c r="M2819" s="33"/>
      <c r="N2819" s="33"/>
      <c r="O2819" s="18"/>
      <c r="P2819" s="33"/>
      <c r="Q2819" s="33"/>
      <c r="R2819" s="33"/>
      <c r="S2819" s="33"/>
      <c r="T2819" s="33"/>
      <c r="U2819" s="33"/>
      <c r="V2819" s="33"/>
      <c r="W2819" s="33"/>
    </row>
    <row r="2820">
      <c r="A2820" s="17"/>
      <c r="B2820" s="18"/>
      <c r="C2820" s="18"/>
      <c r="D2820" s="18"/>
      <c r="E2820" s="44"/>
      <c r="F2820" s="18"/>
      <c r="G2820" s="33"/>
      <c r="H2820" s="45"/>
      <c r="I2820" s="33"/>
      <c r="J2820" s="33"/>
      <c r="K2820" s="33"/>
      <c r="L2820" s="33"/>
      <c r="M2820" s="33"/>
      <c r="N2820" s="33"/>
      <c r="O2820" s="18"/>
      <c r="P2820" s="33"/>
      <c r="Q2820" s="33"/>
      <c r="R2820" s="33"/>
      <c r="S2820" s="33"/>
      <c r="T2820" s="33"/>
      <c r="U2820" s="33"/>
      <c r="V2820" s="33"/>
      <c r="W2820" s="33"/>
    </row>
    <row r="2821">
      <c r="A2821" s="17"/>
      <c r="B2821" s="18"/>
      <c r="C2821" s="18"/>
      <c r="D2821" s="18"/>
      <c r="E2821" s="44"/>
      <c r="F2821" s="18"/>
      <c r="G2821" s="33"/>
      <c r="H2821" s="45"/>
      <c r="I2821" s="33"/>
      <c r="J2821" s="33"/>
      <c r="K2821" s="33"/>
      <c r="L2821" s="33"/>
      <c r="M2821" s="33"/>
      <c r="N2821" s="33"/>
      <c r="O2821" s="18"/>
      <c r="P2821" s="33"/>
      <c r="Q2821" s="33"/>
      <c r="R2821" s="33"/>
      <c r="S2821" s="33"/>
      <c r="T2821" s="33"/>
      <c r="U2821" s="33"/>
      <c r="V2821" s="33"/>
      <c r="W2821" s="33"/>
    </row>
    <row r="2822">
      <c r="A2822" s="17"/>
      <c r="B2822" s="18"/>
      <c r="C2822" s="18"/>
      <c r="D2822" s="18"/>
      <c r="E2822" s="44"/>
      <c r="F2822" s="18"/>
      <c r="G2822" s="33"/>
      <c r="H2822" s="45"/>
      <c r="I2822" s="33"/>
      <c r="J2822" s="33"/>
      <c r="K2822" s="33"/>
      <c r="L2822" s="33"/>
      <c r="M2822" s="33"/>
      <c r="N2822" s="33"/>
      <c r="O2822" s="18"/>
      <c r="P2822" s="33"/>
      <c r="Q2822" s="33"/>
      <c r="R2822" s="33"/>
      <c r="S2822" s="33"/>
      <c r="T2822" s="33"/>
      <c r="U2822" s="33"/>
      <c r="V2822" s="33"/>
      <c r="W2822" s="33"/>
    </row>
    <row r="2823">
      <c r="A2823" s="17"/>
      <c r="B2823" s="18"/>
      <c r="C2823" s="18"/>
      <c r="D2823" s="18"/>
      <c r="E2823" s="44"/>
      <c r="F2823" s="18"/>
      <c r="G2823" s="33"/>
      <c r="H2823" s="45"/>
      <c r="I2823" s="33"/>
      <c r="J2823" s="33"/>
      <c r="K2823" s="33"/>
      <c r="L2823" s="33"/>
      <c r="M2823" s="33"/>
      <c r="N2823" s="33"/>
      <c r="O2823" s="18"/>
      <c r="P2823" s="33"/>
      <c r="Q2823" s="33"/>
      <c r="R2823" s="33"/>
      <c r="S2823" s="33"/>
      <c r="T2823" s="33"/>
      <c r="U2823" s="33"/>
      <c r="V2823" s="33"/>
      <c r="W2823" s="33"/>
    </row>
    <row r="2824">
      <c r="A2824" s="17"/>
      <c r="B2824" s="18"/>
      <c r="C2824" s="18"/>
      <c r="D2824" s="18"/>
      <c r="E2824" s="44"/>
      <c r="F2824" s="18"/>
      <c r="G2824" s="33"/>
      <c r="H2824" s="45"/>
      <c r="I2824" s="33"/>
      <c r="J2824" s="33"/>
      <c r="K2824" s="33"/>
      <c r="L2824" s="33"/>
      <c r="M2824" s="33"/>
      <c r="N2824" s="33"/>
      <c r="O2824" s="18"/>
      <c r="P2824" s="33"/>
      <c r="Q2824" s="33"/>
      <c r="R2824" s="33"/>
      <c r="S2824" s="33"/>
      <c r="T2824" s="33"/>
      <c r="U2824" s="33"/>
      <c r="V2824" s="33"/>
      <c r="W2824" s="33"/>
    </row>
    <row r="2825">
      <c r="A2825" s="17"/>
      <c r="B2825" s="18"/>
      <c r="C2825" s="18"/>
      <c r="D2825" s="18"/>
      <c r="E2825" s="44"/>
      <c r="F2825" s="18"/>
      <c r="G2825" s="33"/>
      <c r="H2825" s="45"/>
      <c r="I2825" s="33"/>
      <c r="J2825" s="33"/>
      <c r="K2825" s="33"/>
      <c r="L2825" s="33"/>
      <c r="M2825" s="33"/>
      <c r="N2825" s="33"/>
      <c r="O2825" s="18"/>
      <c r="P2825" s="33"/>
      <c r="Q2825" s="33"/>
      <c r="R2825" s="33"/>
      <c r="S2825" s="33"/>
      <c r="T2825" s="33"/>
      <c r="U2825" s="33"/>
      <c r="V2825" s="33"/>
      <c r="W2825" s="33"/>
    </row>
    <row r="2826">
      <c r="A2826" s="17"/>
      <c r="B2826" s="18"/>
      <c r="C2826" s="18"/>
      <c r="D2826" s="18"/>
      <c r="E2826" s="44"/>
      <c r="F2826" s="18"/>
      <c r="G2826" s="33"/>
      <c r="H2826" s="45"/>
      <c r="I2826" s="33"/>
      <c r="J2826" s="33"/>
      <c r="K2826" s="33"/>
      <c r="L2826" s="33"/>
      <c r="M2826" s="33"/>
      <c r="N2826" s="33"/>
      <c r="O2826" s="18"/>
      <c r="P2826" s="33"/>
      <c r="Q2826" s="33"/>
      <c r="R2826" s="33"/>
      <c r="S2826" s="33"/>
      <c r="T2826" s="33"/>
      <c r="U2826" s="33"/>
      <c r="V2826" s="33"/>
      <c r="W2826" s="33"/>
    </row>
    <row r="2827">
      <c r="A2827" s="17"/>
      <c r="B2827" s="18"/>
      <c r="C2827" s="18"/>
      <c r="D2827" s="18"/>
      <c r="E2827" s="44"/>
      <c r="F2827" s="18"/>
      <c r="G2827" s="33"/>
      <c r="H2827" s="45"/>
      <c r="I2827" s="33"/>
      <c r="J2827" s="33"/>
      <c r="K2827" s="33"/>
      <c r="L2827" s="33"/>
      <c r="M2827" s="33"/>
      <c r="N2827" s="33"/>
      <c r="O2827" s="18"/>
      <c r="P2827" s="33"/>
      <c r="Q2827" s="33"/>
      <c r="R2827" s="33"/>
      <c r="S2827" s="33"/>
      <c r="T2827" s="33"/>
      <c r="U2827" s="33"/>
      <c r="V2827" s="33"/>
      <c r="W2827" s="33"/>
    </row>
    <row r="2828">
      <c r="A2828" s="17"/>
      <c r="B2828" s="18"/>
      <c r="C2828" s="18"/>
      <c r="D2828" s="18"/>
      <c r="E2828" s="44"/>
      <c r="F2828" s="18"/>
      <c r="G2828" s="33"/>
      <c r="H2828" s="45"/>
      <c r="I2828" s="33"/>
      <c r="J2828" s="33"/>
      <c r="K2828" s="33"/>
      <c r="L2828" s="33"/>
      <c r="M2828" s="33"/>
      <c r="N2828" s="33"/>
      <c r="O2828" s="18"/>
      <c r="P2828" s="33"/>
      <c r="Q2828" s="33"/>
      <c r="R2828" s="33"/>
      <c r="S2828" s="33"/>
      <c r="T2828" s="33"/>
      <c r="U2828" s="33"/>
      <c r="V2828" s="33"/>
      <c r="W2828" s="33"/>
    </row>
    <row r="2829">
      <c r="A2829" s="17"/>
      <c r="B2829" s="18"/>
      <c r="C2829" s="18"/>
      <c r="D2829" s="18"/>
      <c r="E2829" s="44"/>
      <c r="F2829" s="18"/>
      <c r="G2829" s="33"/>
      <c r="H2829" s="45"/>
      <c r="I2829" s="33"/>
      <c r="J2829" s="33"/>
      <c r="K2829" s="33"/>
      <c r="L2829" s="33"/>
      <c r="M2829" s="33"/>
      <c r="N2829" s="33"/>
      <c r="O2829" s="18"/>
      <c r="P2829" s="33"/>
      <c r="Q2829" s="33"/>
      <c r="R2829" s="33"/>
      <c r="S2829" s="33"/>
      <c r="T2829" s="33"/>
      <c r="U2829" s="33"/>
      <c r="V2829" s="33"/>
      <c r="W2829" s="33"/>
    </row>
    <row r="2830">
      <c r="A2830" s="17"/>
      <c r="B2830" s="18"/>
      <c r="C2830" s="18"/>
      <c r="D2830" s="18"/>
      <c r="E2830" s="44"/>
      <c r="F2830" s="18"/>
      <c r="G2830" s="33"/>
      <c r="H2830" s="45"/>
      <c r="I2830" s="33"/>
      <c r="J2830" s="33"/>
      <c r="K2830" s="33"/>
      <c r="L2830" s="33"/>
      <c r="M2830" s="33"/>
      <c r="N2830" s="33"/>
      <c r="O2830" s="18"/>
      <c r="P2830" s="33"/>
      <c r="Q2830" s="33"/>
      <c r="R2830" s="33"/>
      <c r="S2830" s="33"/>
      <c r="T2830" s="33"/>
      <c r="U2830" s="33"/>
      <c r="V2830" s="33"/>
      <c r="W2830" s="33"/>
    </row>
    <row r="2831">
      <c r="A2831" s="17"/>
      <c r="B2831" s="18"/>
      <c r="C2831" s="18"/>
      <c r="D2831" s="18"/>
      <c r="E2831" s="44"/>
      <c r="F2831" s="18"/>
      <c r="G2831" s="33"/>
      <c r="H2831" s="45"/>
      <c r="I2831" s="33"/>
      <c r="J2831" s="33"/>
      <c r="K2831" s="33"/>
      <c r="L2831" s="33"/>
      <c r="M2831" s="33"/>
      <c r="N2831" s="33"/>
      <c r="O2831" s="18"/>
      <c r="P2831" s="33"/>
      <c r="Q2831" s="33"/>
      <c r="R2831" s="33"/>
      <c r="S2831" s="33"/>
      <c r="T2831" s="33"/>
      <c r="U2831" s="33"/>
      <c r="V2831" s="33"/>
      <c r="W2831" s="33"/>
    </row>
    <row r="2832">
      <c r="A2832" s="17"/>
      <c r="B2832" s="18"/>
      <c r="C2832" s="18"/>
      <c r="D2832" s="18"/>
      <c r="E2832" s="44"/>
      <c r="F2832" s="18"/>
      <c r="G2832" s="33"/>
      <c r="H2832" s="45"/>
      <c r="I2832" s="33"/>
      <c r="J2832" s="33"/>
      <c r="K2832" s="33"/>
      <c r="L2832" s="33"/>
      <c r="M2832" s="33"/>
      <c r="N2832" s="33"/>
      <c r="O2832" s="18"/>
      <c r="P2832" s="33"/>
      <c r="Q2832" s="33"/>
      <c r="R2832" s="33"/>
      <c r="S2832" s="33"/>
      <c r="T2832" s="33"/>
      <c r="U2832" s="33"/>
      <c r="V2832" s="33"/>
      <c r="W2832" s="33"/>
    </row>
    <row r="2833">
      <c r="A2833" s="17"/>
      <c r="B2833" s="18"/>
      <c r="C2833" s="18"/>
      <c r="D2833" s="18"/>
      <c r="E2833" s="44"/>
      <c r="F2833" s="18"/>
      <c r="G2833" s="33"/>
      <c r="H2833" s="45"/>
      <c r="I2833" s="33"/>
      <c r="J2833" s="33"/>
      <c r="K2833" s="33"/>
      <c r="L2833" s="33"/>
      <c r="M2833" s="33"/>
      <c r="N2833" s="33"/>
      <c r="O2833" s="18"/>
      <c r="P2833" s="33"/>
      <c r="Q2833" s="33"/>
      <c r="R2833" s="33"/>
      <c r="S2833" s="33"/>
      <c r="T2833" s="33"/>
      <c r="U2833" s="33"/>
      <c r="V2833" s="33"/>
      <c r="W2833" s="33"/>
    </row>
    <row r="2834">
      <c r="A2834" s="17"/>
      <c r="B2834" s="18"/>
      <c r="C2834" s="18"/>
      <c r="D2834" s="18"/>
      <c r="E2834" s="44"/>
      <c r="F2834" s="18"/>
      <c r="G2834" s="33"/>
      <c r="H2834" s="45"/>
      <c r="I2834" s="33"/>
      <c r="J2834" s="33"/>
      <c r="K2834" s="33"/>
      <c r="L2834" s="33"/>
      <c r="M2834" s="33"/>
      <c r="N2834" s="33"/>
      <c r="O2834" s="18"/>
      <c r="P2834" s="33"/>
      <c r="Q2834" s="33"/>
      <c r="R2834" s="33"/>
      <c r="S2834" s="33"/>
      <c r="T2834" s="33"/>
      <c r="U2834" s="33"/>
      <c r="V2834" s="33"/>
      <c r="W2834" s="33"/>
    </row>
    <row r="2835">
      <c r="A2835" s="17"/>
      <c r="B2835" s="18"/>
      <c r="C2835" s="18"/>
      <c r="D2835" s="18"/>
      <c r="E2835" s="44"/>
      <c r="F2835" s="18"/>
      <c r="G2835" s="33"/>
      <c r="H2835" s="45"/>
      <c r="I2835" s="33"/>
      <c r="J2835" s="33"/>
      <c r="K2835" s="33"/>
      <c r="L2835" s="33"/>
      <c r="M2835" s="33"/>
      <c r="N2835" s="33"/>
      <c r="O2835" s="18"/>
      <c r="P2835" s="33"/>
      <c r="Q2835" s="33"/>
      <c r="R2835" s="33"/>
      <c r="S2835" s="33"/>
      <c r="T2835" s="33"/>
      <c r="U2835" s="33"/>
      <c r="V2835" s="33"/>
      <c r="W2835" s="33"/>
    </row>
    <row r="2836">
      <c r="A2836" s="17"/>
      <c r="B2836" s="18"/>
      <c r="C2836" s="18"/>
      <c r="D2836" s="18"/>
      <c r="E2836" s="44"/>
      <c r="F2836" s="18"/>
      <c r="G2836" s="33"/>
      <c r="H2836" s="45"/>
      <c r="I2836" s="33"/>
      <c r="J2836" s="33"/>
      <c r="K2836" s="33"/>
      <c r="L2836" s="33"/>
      <c r="M2836" s="33"/>
      <c r="N2836" s="33"/>
      <c r="O2836" s="18"/>
      <c r="P2836" s="33"/>
      <c r="Q2836" s="33"/>
      <c r="R2836" s="33"/>
      <c r="S2836" s="33"/>
      <c r="T2836" s="33"/>
      <c r="U2836" s="33"/>
      <c r="V2836" s="33"/>
      <c r="W2836" s="33"/>
    </row>
    <row r="2837">
      <c r="A2837" s="17"/>
      <c r="B2837" s="18"/>
      <c r="C2837" s="18"/>
      <c r="D2837" s="18"/>
      <c r="E2837" s="44"/>
      <c r="F2837" s="18"/>
      <c r="G2837" s="33"/>
      <c r="H2837" s="45"/>
      <c r="I2837" s="33"/>
      <c r="J2837" s="33"/>
      <c r="K2837" s="33"/>
      <c r="L2837" s="33"/>
      <c r="M2837" s="33"/>
      <c r="N2837" s="33"/>
      <c r="O2837" s="18"/>
      <c r="P2837" s="33"/>
      <c r="Q2837" s="33"/>
      <c r="R2837" s="33"/>
      <c r="S2837" s="33"/>
      <c r="T2837" s="33"/>
      <c r="U2837" s="33"/>
      <c r="V2837" s="33"/>
      <c r="W2837" s="33"/>
    </row>
    <row r="2838">
      <c r="A2838" s="17"/>
      <c r="B2838" s="18"/>
      <c r="C2838" s="18"/>
      <c r="D2838" s="18"/>
      <c r="E2838" s="44"/>
      <c r="F2838" s="18"/>
      <c r="G2838" s="33"/>
      <c r="H2838" s="45"/>
      <c r="I2838" s="33"/>
      <c r="J2838" s="33"/>
      <c r="K2838" s="33"/>
      <c r="L2838" s="33"/>
      <c r="M2838" s="33"/>
      <c r="N2838" s="33"/>
      <c r="O2838" s="18"/>
      <c r="P2838" s="33"/>
      <c r="Q2838" s="33"/>
      <c r="R2838" s="33"/>
      <c r="S2838" s="33"/>
      <c r="T2838" s="33"/>
      <c r="U2838" s="33"/>
      <c r="V2838" s="33"/>
      <c r="W2838" s="33"/>
    </row>
    <row r="2839">
      <c r="A2839" s="17"/>
      <c r="B2839" s="18"/>
      <c r="C2839" s="18"/>
      <c r="D2839" s="18"/>
      <c r="E2839" s="44"/>
      <c r="F2839" s="18"/>
      <c r="G2839" s="33"/>
      <c r="H2839" s="45"/>
      <c r="I2839" s="33"/>
      <c r="J2839" s="33"/>
      <c r="K2839" s="33"/>
      <c r="L2839" s="33"/>
      <c r="M2839" s="33"/>
      <c r="N2839" s="33"/>
      <c r="O2839" s="18"/>
      <c r="P2839" s="33"/>
      <c r="Q2839" s="33"/>
      <c r="R2839" s="33"/>
      <c r="S2839" s="33"/>
      <c r="T2839" s="33"/>
      <c r="U2839" s="33"/>
      <c r="V2839" s="33"/>
      <c r="W2839" s="33"/>
    </row>
    <row r="2840">
      <c r="A2840" s="17"/>
      <c r="B2840" s="18"/>
      <c r="C2840" s="18"/>
      <c r="D2840" s="18"/>
      <c r="E2840" s="44"/>
      <c r="F2840" s="18"/>
      <c r="G2840" s="33"/>
      <c r="H2840" s="45"/>
      <c r="I2840" s="33"/>
      <c r="J2840" s="33"/>
      <c r="K2840" s="33"/>
      <c r="L2840" s="33"/>
      <c r="M2840" s="33"/>
      <c r="N2840" s="33"/>
      <c r="O2840" s="18"/>
      <c r="P2840" s="33"/>
      <c r="Q2840" s="33"/>
      <c r="R2840" s="33"/>
      <c r="S2840" s="33"/>
      <c r="T2840" s="33"/>
      <c r="U2840" s="33"/>
      <c r="V2840" s="33"/>
      <c r="W2840" s="33"/>
    </row>
    <row r="2841">
      <c r="A2841" s="17"/>
      <c r="B2841" s="18"/>
      <c r="C2841" s="18"/>
      <c r="D2841" s="18"/>
      <c r="E2841" s="44"/>
      <c r="F2841" s="18"/>
      <c r="G2841" s="33"/>
      <c r="H2841" s="45"/>
      <c r="I2841" s="33"/>
      <c r="J2841" s="33"/>
      <c r="K2841" s="33"/>
      <c r="L2841" s="33"/>
      <c r="M2841" s="33"/>
      <c r="N2841" s="33"/>
      <c r="O2841" s="18"/>
      <c r="P2841" s="33"/>
      <c r="Q2841" s="33"/>
      <c r="R2841" s="33"/>
      <c r="S2841" s="33"/>
      <c r="T2841" s="33"/>
      <c r="U2841" s="33"/>
      <c r="V2841" s="33"/>
      <c r="W2841" s="33"/>
    </row>
    <row r="2842">
      <c r="A2842" s="17"/>
      <c r="B2842" s="18"/>
      <c r="C2842" s="18"/>
      <c r="D2842" s="18"/>
      <c r="E2842" s="44"/>
      <c r="F2842" s="18"/>
      <c r="G2842" s="33"/>
      <c r="H2842" s="45"/>
      <c r="I2842" s="33"/>
      <c r="J2842" s="33"/>
      <c r="K2842" s="33"/>
      <c r="L2842" s="33"/>
      <c r="M2842" s="33"/>
      <c r="N2842" s="33"/>
      <c r="O2842" s="18"/>
      <c r="P2842" s="33"/>
      <c r="Q2842" s="33"/>
      <c r="R2842" s="33"/>
      <c r="S2842" s="33"/>
      <c r="T2842" s="33"/>
      <c r="U2842" s="33"/>
      <c r="V2842" s="33"/>
      <c r="W2842" s="33"/>
    </row>
    <row r="2843">
      <c r="A2843" s="17"/>
      <c r="B2843" s="18"/>
      <c r="C2843" s="18"/>
      <c r="D2843" s="18"/>
      <c r="E2843" s="44"/>
      <c r="F2843" s="18"/>
      <c r="G2843" s="33"/>
      <c r="H2843" s="45"/>
      <c r="I2843" s="33"/>
      <c r="J2843" s="33"/>
      <c r="K2843" s="33"/>
      <c r="L2843" s="33"/>
      <c r="M2843" s="33"/>
      <c r="N2843" s="33"/>
      <c r="O2843" s="18"/>
      <c r="P2843" s="33"/>
      <c r="Q2843" s="33"/>
      <c r="R2843" s="33"/>
      <c r="S2843" s="33"/>
      <c r="T2843" s="33"/>
      <c r="U2843" s="33"/>
      <c r="V2843" s="33"/>
      <c r="W2843" s="33"/>
    </row>
    <row r="2844">
      <c r="A2844" s="17"/>
      <c r="B2844" s="18"/>
      <c r="C2844" s="18"/>
      <c r="D2844" s="18"/>
      <c r="E2844" s="44"/>
      <c r="F2844" s="18"/>
      <c r="G2844" s="33"/>
      <c r="H2844" s="45"/>
      <c r="I2844" s="33"/>
      <c r="J2844" s="33"/>
      <c r="K2844" s="33"/>
      <c r="L2844" s="33"/>
      <c r="M2844" s="33"/>
      <c r="N2844" s="33"/>
      <c r="O2844" s="18"/>
      <c r="P2844" s="33"/>
      <c r="Q2844" s="33"/>
      <c r="R2844" s="33"/>
      <c r="S2844" s="33"/>
      <c r="T2844" s="33"/>
      <c r="U2844" s="33"/>
      <c r="V2844" s="33"/>
      <c r="W2844" s="33"/>
    </row>
    <row r="2845">
      <c r="A2845" s="17"/>
      <c r="B2845" s="18"/>
      <c r="C2845" s="18"/>
      <c r="D2845" s="18"/>
      <c r="E2845" s="44"/>
      <c r="F2845" s="18"/>
      <c r="G2845" s="33"/>
      <c r="H2845" s="45"/>
      <c r="I2845" s="33"/>
      <c r="J2845" s="33"/>
      <c r="K2845" s="33"/>
      <c r="L2845" s="33"/>
      <c r="M2845" s="33"/>
      <c r="N2845" s="33"/>
      <c r="O2845" s="18"/>
      <c r="P2845" s="33"/>
      <c r="Q2845" s="33"/>
      <c r="R2845" s="33"/>
      <c r="S2845" s="33"/>
      <c r="T2845" s="33"/>
      <c r="U2845" s="33"/>
      <c r="V2845" s="33"/>
      <c r="W2845" s="33"/>
    </row>
    <row r="2846">
      <c r="A2846" s="17"/>
      <c r="B2846" s="18"/>
      <c r="C2846" s="18"/>
      <c r="D2846" s="18"/>
      <c r="E2846" s="44"/>
      <c r="F2846" s="18"/>
      <c r="G2846" s="33"/>
      <c r="H2846" s="45"/>
      <c r="I2846" s="33"/>
      <c r="J2846" s="33"/>
      <c r="K2846" s="33"/>
      <c r="L2846" s="33"/>
      <c r="M2846" s="33"/>
      <c r="N2846" s="33"/>
      <c r="O2846" s="18"/>
      <c r="P2846" s="33"/>
      <c r="Q2846" s="33"/>
      <c r="R2846" s="33"/>
      <c r="S2846" s="33"/>
      <c r="T2846" s="33"/>
      <c r="U2846" s="33"/>
      <c r="V2846" s="33"/>
      <c r="W2846" s="33"/>
    </row>
    <row r="2847">
      <c r="A2847" s="17"/>
      <c r="B2847" s="18"/>
      <c r="C2847" s="18"/>
      <c r="D2847" s="18"/>
      <c r="E2847" s="44"/>
      <c r="F2847" s="18"/>
      <c r="G2847" s="33"/>
      <c r="H2847" s="45"/>
      <c r="I2847" s="33"/>
      <c r="J2847" s="33"/>
      <c r="K2847" s="33"/>
      <c r="L2847" s="33"/>
      <c r="M2847" s="33"/>
      <c r="N2847" s="33"/>
      <c r="O2847" s="18"/>
      <c r="P2847" s="33"/>
      <c r="Q2847" s="33"/>
      <c r="R2847" s="33"/>
      <c r="S2847" s="33"/>
      <c r="T2847" s="33"/>
      <c r="U2847" s="33"/>
      <c r="V2847" s="33"/>
      <c r="W2847" s="33"/>
    </row>
    <row r="2848">
      <c r="A2848" s="17"/>
      <c r="B2848" s="18"/>
      <c r="C2848" s="18"/>
      <c r="D2848" s="18"/>
      <c r="E2848" s="44"/>
      <c r="F2848" s="18"/>
      <c r="G2848" s="33"/>
      <c r="H2848" s="45"/>
      <c r="I2848" s="33"/>
      <c r="J2848" s="33"/>
      <c r="K2848" s="33"/>
      <c r="L2848" s="33"/>
      <c r="M2848" s="33"/>
      <c r="N2848" s="33"/>
      <c r="O2848" s="18"/>
      <c r="P2848" s="33"/>
      <c r="Q2848" s="33"/>
      <c r="R2848" s="33"/>
      <c r="S2848" s="33"/>
      <c r="T2848" s="33"/>
      <c r="U2848" s="33"/>
      <c r="V2848" s="33"/>
      <c r="W2848" s="33"/>
    </row>
    <row r="2849">
      <c r="A2849" s="17"/>
      <c r="B2849" s="18"/>
      <c r="C2849" s="18"/>
      <c r="D2849" s="18"/>
      <c r="E2849" s="44"/>
      <c r="F2849" s="18"/>
      <c r="G2849" s="33"/>
      <c r="H2849" s="45"/>
      <c r="I2849" s="33"/>
      <c r="J2849" s="33"/>
      <c r="K2849" s="33"/>
      <c r="L2849" s="33"/>
      <c r="M2849" s="33"/>
      <c r="N2849" s="33"/>
      <c r="O2849" s="18"/>
      <c r="P2849" s="33"/>
      <c r="Q2849" s="33"/>
      <c r="R2849" s="33"/>
      <c r="S2849" s="33"/>
      <c r="T2849" s="33"/>
      <c r="U2849" s="33"/>
      <c r="V2849" s="33"/>
      <c r="W2849" s="33"/>
    </row>
    <row r="2850">
      <c r="A2850" s="17"/>
      <c r="B2850" s="18"/>
      <c r="C2850" s="18"/>
      <c r="D2850" s="18"/>
      <c r="E2850" s="44"/>
      <c r="F2850" s="18"/>
      <c r="G2850" s="33"/>
      <c r="H2850" s="45"/>
      <c r="I2850" s="33"/>
      <c r="J2850" s="33"/>
      <c r="K2850" s="33"/>
      <c r="L2850" s="33"/>
      <c r="M2850" s="33"/>
      <c r="N2850" s="33"/>
      <c r="O2850" s="18"/>
      <c r="P2850" s="33"/>
      <c r="Q2850" s="33"/>
      <c r="R2850" s="33"/>
      <c r="S2850" s="33"/>
      <c r="T2850" s="33"/>
      <c r="U2850" s="33"/>
      <c r="V2850" s="33"/>
      <c r="W2850" s="33"/>
    </row>
    <row r="2851">
      <c r="A2851" s="17"/>
      <c r="B2851" s="18"/>
      <c r="C2851" s="18"/>
      <c r="D2851" s="18"/>
      <c r="E2851" s="44"/>
      <c r="F2851" s="18"/>
      <c r="G2851" s="33"/>
      <c r="H2851" s="45"/>
      <c r="I2851" s="33"/>
      <c r="J2851" s="33"/>
      <c r="K2851" s="33"/>
      <c r="L2851" s="33"/>
      <c r="M2851" s="33"/>
      <c r="N2851" s="33"/>
      <c r="O2851" s="18"/>
      <c r="P2851" s="33"/>
      <c r="Q2851" s="33"/>
      <c r="R2851" s="33"/>
      <c r="S2851" s="33"/>
      <c r="T2851" s="33"/>
      <c r="U2851" s="33"/>
      <c r="V2851" s="33"/>
      <c r="W2851" s="33"/>
    </row>
    <row r="2852">
      <c r="A2852" s="17"/>
      <c r="B2852" s="18"/>
      <c r="C2852" s="18"/>
      <c r="D2852" s="18"/>
      <c r="E2852" s="44"/>
      <c r="F2852" s="18"/>
      <c r="G2852" s="33"/>
      <c r="H2852" s="45"/>
      <c r="I2852" s="33"/>
      <c r="J2852" s="33"/>
      <c r="K2852" s="33"/>
      <c r="L2852" s="33"/>
      <c r="M2852" s="33"/>
      <c r="N2852" s="33"/>
      <c r="O2852" s="18"/>
      <c r="P2852" s="33"/>
      <c r="Q2852" s="33"/>
      <c r="R2852" s="33"/>
      <c r="S2852" s="33"/>
      <c r="T2852" s="33"/>
      <c r="U2852" s="33"/>
      <c r="V2852" s="33"/>
      <c r="W2852" s="33"/>
    </row>
    <row r="2853">
      <c r="A2853" s="17"/>
      <c r="B2853" s="18"/>
      <c r="C2853" s="18"/>
      <c r="D2853" s="18"/>
      <c r="E2853" s="44"/>
      <c r="F2853" s="18"/>
      <c r="G2853" s="33"/>
      <c r="H2853" s="45"/>
      <c r="I2853" s="33"/>
      <c r="J2853" s="33"/>
      <c r="K2853" s="33"/>
      <c r="L2853" s="33"/>
      <c r="M2853" s="33"/>
      <c r="N2853" s="33"/>
      <c r="O2853" s="18"/>
      <c r="P2853" s="33"/>
      <c r="Q2853" s="33"/>
      <c r="R2853" s="33"/>
      <c r="S2853" s="33"/>
      <c r="T2853" s="33"/>
      <c r="U2853" s="33"/>
      <c r="V2853" s="33"/>
      <c r="W2853" s="33"/>
    </row>
    <row r="2854">
      <c r="A2854" s="17"/>
      <c r="B2854" s="18"/>
      <c r="C2854" s="18"/>
      <c r="D2854" s="18"/>
      <c r="E2854" s="44"/>
      <c r="F2854" s="18"/>
      <c r="G2854" s="33"/>
      <c r="H2854" s="45"/>
      <c r="I2854" s="33"/>
      <c r="J2854" s="33"/>
      <c r="K2854" s="33"/>
      <c r="L2854" s="33"/>
      <c r="M2854" s="33"/>
      <c r="N2854" s="33"/>
      <c r="O2854" s="18"/>
      <c r="P2854" s="33"/>
      <c r="Q2854" s="33"/>
      <c r="R2854" s="33"/>
      <c r="S2854" s="33"/>
      <c r="T2854" s="33"/>
      <c r="U2854" s="33"/>
      <c r="V2854" s="33"/>
      <c r="W2854" s="33"/>
    </row>
    <row r="2855">
      <c r="A2855" s="17"/>
      <c r="B2855" s="18"/>
      <c r="C2855" s="18"/>
      <c r="D2855" s="18"/>
      <c r="E2855" s="44"/>
      <c r="F2855" s="18"/>
      <c r="G2855" s="33"/>
      <c r="H2855" s="45"/>
      <c r="I2855" s="33"/>
      <c r="J2855" s="33"/>
      <c r="K2855" s="33"/>
      <c r="L2855" s="33"/>
      <c r="M2855" s="33"/>
      <c r="N2855" s="33"/>
      <c r="O2855" s="18"/>
      <c r="P2855" s="33"/>
      <c r="Q2855" s="33"/>
      <c r="R2855" s="33"/>
      <c r="S2855" s="33"/>
      <c r="T2855" s="33"/>
      <c r="U2855" s="33"/>
      <c r="V2855" s="33"/>
      <c r="W2855" s="33"/>
    </row>
    <row r="2856">
      <c r="A2856" s="17"/>
      <c r="B2856" s="18"/>
      <c r="C2856" s="18"/>
      <c r="D2856" s="18"/>
      <c r="E2856" s="44"/>
      <c r="F2856" s="18"/>
      <c r="G2856" s="33"/>
      <c r="H2856" s="45"/>
      <c r="I2856" s="33"/>
      <c r="J2856" s="33"/>
      <c r="K2856" s="33"/>
      <c r="L2856" s="33"/>
      <c r="M2856" s="33"/>
      <c r="N2856" s="33"/>
      <c r="O2856" s="18"/>
      <c r="P2856" s="33"/>
      <c r="Q2856" s="33"/>
      <c r="R2856" s="33"/>
      <c r="S2856" s="33"/>
      <c r="T2856" s="33"/>
      <c r="U2856" s="33"/>
      <c r="V2856" s="33"/>
      <c r="W2856" s="33"/>
    </row>
    <row r="2857">
      <c r="A2857" s="17"/>
      <c r="B2857" s="18"/>
      <c r="C2857" s="18"/>
      <c r="D2857" s="18"/>
      <c r="E2857" s="44"/>
      <c r="F2857" s="18"/>
      <c r="G2857" s="33"/>
      <c r="H2857" s="45"/>
      <c r="I2857" s="33"/>
      <c r="J2857" s="33"/>
      <c r="K2857" s="33"/>
      <c r="L2857" s="33"/>
      <c r="M2857" s="33"/>
      <c r="N2857" s="33"/>
      <c r="O2857" s="18"/>
      <c r="P2857" s="33"/>
      <c r="Q2857" s="33"/>
      <c r="R2857" s="33"/>
      <c r="S2857" s="33"/>
      <c r="T2857" s="33"/>
      <c r="U2857" s="33"/>
      <c r="V2857" s="33"/>
      <c r="W2857" s="33"/>
    </row>
    <row r="2858">
      <c r="A2858" s="17"/>
      <c r="B2858" s="18"/>
      <c r="C2858" s="18"/>
      <c r="D2858" s="18"/>
      <c r="E2858" s="44"/>
      <c r="F2858" s="18"/>
      <c r="G2858" s="33"/>
      <c r="H2858" s="45"/>
      <c r="I2858" s="33"/>
      <c r="J2858" s="33"/>
      <c r="K2858" s="33"/>
      <c r="L2858" s="33"/>
      <c r="M2858" s="33"/>
      <c r="N2858" s="33"/>
      <c r="O2858" s="18"/>
      <c r="P2858" s="33"/>
      <c r="Q2858" s="33"/>
      <c r="R2858" s="33"/>
      <c r="S2858" s="33"/>
      <c r="T2858" s="33"/>
      <c r="U2858" s="33"/>
      <c r="V2858" s="33"/>
      <c r="W2858" s="33"/>
    </row>
    <row r="2859">
      <c r="A2859" s="17"/>
      <c r="B2859" s="18"/>
      <c r="C2859" s="18"/>
      <c r="D2859" s="18"/>
      <c r="E2859" s="44"/>
      <c r="F2859" s="18"/>
      <c r="G2859" s="33"/>
      <c r="H2859" s="45"/>
      <c r="I2859" s="33"/>
      <c r="J2859" s="33"/>
      <c r="K2859" s="33"/>
      <c r="L2859" s="33"/>
      <c r="M2859" s="33"/>
      <c r="N2859" s="33"/>
      <c r="O2859" s="18"/>
      <c r="P2859" s="33"/>
      <c r="Q2859" s="33"/>
      <c r="R2859" s="33"/>
      <c r="S2859" s="33"/>
      <c r="T2859" s="33"/>
      <c r="U2859" s="33"/>
      <c r="V2859" s="33"/>
      <c r="W2859" s="33"/>
    </row>
    <row r="2860">
      <c r="A2860" s="17"/>
      <c r="B2860" s="18"/>
      <c r="C2860" s="18"/>
      <c r="D2860" s="18"/>
      <c r="E2860" s="44"/>
      <c r="F2860" s="18"/>
      <c r="G2860" s="33"/>
      <c r="H2860" s="45"/>
      <c r="I2860" s="33"/>
      <c r="J2860" s="33"/>
      <c r="K2860" s="33"/>
      <c r="L2860" s="33"/>
      <c r="M2860" s="33"/>
      <c r="N2860" s="33"/>
      <c r="O2860" s="18"/>
      <c r="P2860" s="33"/>
      <c r="Q2860" s="33"/>
      <c r="R2860" s="33"/>
      <c r="S2860" s="33"/>
      <c r="T2860" s="33"/>
      <c r="U2860" s="33"/>
      <c r="V2860" s="33"/>
      <c r="W2860" s="33"/>
    </row>
    <row r="2861">
      <c r="A2861" s="17"/>
      <c r="B2861" s="18"/>
      <c r="C2861" s="18"/>
      <c r="D2861" s="18"/>
      <c r="E2861" s="44"/>
      <c r="F2861" s="18"/>
      <c r="G2861" s="33"/>
      <c r="H2861" s="45"/>
      <c r="I2861" s="33"/>
      <c r="J2861" s="33"/>
      <c r="K2861" s="33"/>
      <c r="L2861" s="33"/>
      <c r="M2861" s="33"/>
      <c r="N2861" s="33"/>
      <c r="O2861" s="18"/>
      <c r="P2861" s="33"/>
      <c r="Q2861" s="33"/>
      <c r="R2861" s="33"/>
      <c r="S2861" s="33"/>
      <c r="T2861" s="33"/>
      <c r="U2861" s="33"/>
      <c r="V2861" s="33"/>
      <c r="W2861" s="33"/>
    </row>
    <row r="2862">
      <c r="A2862" s="17"/>
      <c r="B2862" s="18"/>
      <c r="C2862" s="18"/>
      <c r="D2862" s="18"/>
      <c r="E2862" s="44"/>
      <c r="F2862" s="18"/>
      <c r="G2862" s="33"/>
      <c r="H2862" s="45"/>
      <c r="I2862" s="33"/>
      <c r="J2862" s="33"/>
      <c r="K2862" s="33"/>
      <c r="L2862" s="33"/>
      <c r="M2862" s="33"/>
      <c r="N2862" s="33"/>
      <c r="O2862" s="18"/>
      <c r="P2862" s="33"/>
      <c r="Q2862" s="33"/>
      <c r="R2862" s="33"/>
      <c r="S2862" s="33"/>
      <c r="T2862" s="33"/>
      <c r="U2862" s="33"/>
      <c r="V2862" s="33"/>
      <c r="W2862" s="33"/>
    </row>
    <row r="2863">
      <c r="A2863" s="17"/>
      <c r="B2863" s="18"/>
      <c r="C2863" s="18"/>
      <c r="D2863" s="18"/>
      <c r="E2863" s="44"/>
      <c r="F2863" s="18"/>
      <c r="G2863" s="33"/>
      <c r="H2863" s="45"/>
      <c r="I2863" s="33"/>
      <c r="J2863" s="33"/>
      <c r="K2863" s="33"/>
      <c r="L2863" s="33"/>
      <c r="M2863" s="33"/>
      <c r="N2863" s="33"/>
      <c r="O2863" s="18"/>
      <c r="P2863" s="33"/>
      <c r="Q2863" s="33"/>
      <c r="R2863" s="33"/>
      <c r="S2863" s="33"/>
      <c r="T2863" s="33"/>
      <c r="U2863" s="33"/>
      <c r="V2863" s="33"/>
      <c r="W2863" s="33"/>
    </row>
    <row r="2864">
      <c r="A2864" s="17"/>
      <c r="B2864" s="18"/>
      <c r="C2864" s="18"/>
      <c r="D2864" s="18"/>
      <c r="E2864" s="44"/>
      <c r="F2864" s="18"/>
      <c r="G2864" s="33"/>
      <c r="H2864" s="45"/>
      <c r="I2864" s="33"/>
      <c r="J2864" s="33"/>
      <c r="K2864" s="33"/>
      <c r="L2864" s="33"/>
      <c r="M2864" s="33"/>
      <c r="N2864" s="33"/>
      <c r="O2864" s="18"/>
      <c r="P2864" s="33"/>
      <c r="Q2864" s="33"/>
      <c r="R2864" s="33"/>
      <c r="S2864" s="33"/>
      <c r="T2864" s="33"/>
      <c r="U2864" s="33"/>
      <c r="V2864" s="33"/>
      <c r="W2864" s="33"/>
    </row>
    <row r="2865">
      <c r="A2865" s="17"/>
      <c r="B2865" s="18"/>
      <c r="C2865" s="18"/>
      <c r="D2865" s="18"/>
      <c r="E2865" s="44"/>
      <c r="F2865" s="18"/>
      <c r="G2865" s="33"/>
      <c r="H2865" s="45"/>
      <c r="I2865" s="33"/>
      <c r="J2865" s="33"/>
      <c r="K2865" s="33"/>
      <c r="L2865" s="33"/>
      <c r="M2865" s="33"/>
      <c r="N2865" s="33"/>
      <c r="O2865" s="18"/>
      <c r="P2865" s="33"/>
      <c r="Q2865" s="33"/>
      <c r="R2865" s="33"/>
      <c r="S2865" s="33"/>
      <c r="T2865" s="33"/>
      <c r="U2865" s="33"/>
      <c r="V2865" s="33"/>
      <c r="W2865" s="33"/>
    </row>
    <row r="2866">
      <c r="A2866" s="17"/>
      <c r="B2866" s="18"/>
      <c r="C2866" s="18"/>
      <c r="D2866" s="18"/>
      <c r="E2866" s="44"/>
      <c r="F2866" s="18"/>
      <c r="G2866" s="33"/>
      <c r="H2866" s="45"/>
      <c r="I2866" s="33"/>
      <c r="J2866" s="33"/>
      <c r="K2866" s="33"/>
      <c r="L2866" s="33"/>
      <c r="M2866" s="33"/>
      <c r="N2866" s="33"/>
      <c r="O2866" s="18"/>
      <c r="P2866" s="33"/>
      <c r="Q2866" s="33"/>
      <c r="R2866" s="33"/>
      <c r="S2866" s="33"/>
      <c r="T2866" s="33"/>
      <c r="U2866" s="33"/>
      <c r="V2866" s="33"/>
      <c r="W2866" s="33"/>
    </row>
    <row r="2867">
      <c r="A2867" s="17"/>
      <c r="B2867" s="18"/>
      <c r="C2867" s="18"/>
      <c r="D2867" s="18"/>
      <c r="E2867" s="44"/>
      <c r="F2867" s="18"/>
      <c r="G2867" s="33"/>
      <c r="H2867" s="45"/>
      <c r="I2867" s="33"/>
      <c r="J2867" s="33"/>
      <c r="K2867" s="33"/>
      <c r="L2867" s="33"/>
      <c r="M2867" s="33"/>
      <c r="N2867" s="33"/>
      <c r="O2867" s="18"/>
      <c r="P2867" s="33"/>
      <c r="Q2867" s="33"/>
      <c r="R2867" s="33"/>
      <c r="S2867" s="33"/>
      <c r="T2867" s="33"/>
      <c r="U2867" s="33"/>
      <c r="V2867" s="33"/>
      <c r="W2867" s="33"/>
    </row>
    <row r="2868">
      <c r="A2868" s="17"/>
      <c r="B2868" s="18"/>
      <c r="C2868" s="18"/>
      <c r="D2868" s="18"/>
      <c r="E2868" s="44"/>
      <c r="F2868" s="18"/>
      <c r="G2868" s="33"/>
      <c r="H2868" s="45"/>
      <c r="I2868" s="33"/>
      <c r="J2868" s="33"/>
      <c r="K2868" s="33"/>
      <c r="L2868" s="33"/>
      <c r="M2868" s="33"/>
      <c r="N2868" s="33"/>
      <c r="O2868" s="18"/>
      <c r="P2868" s="33"/>
      <c r="Q2868" s="33"/>
      <c r="R2868" s="33"/>
      <c r="S2868" s="33"/>
      <c r="T2868" s="33"/>
      <c r="U2868" s="33"/>
      <c r="V2868" s="33"/>
      <c r="W2868" s="33"/>
    </row>
    <row r="2869">
      <c r="A2869" s="17"/>
      <c r="B2869" s="18"/>
      <c r="C2869" s="18"/>
      <c r="D2869" s="18"/>
      <c r="E2869" s="44"/>
      <c r="F2869" s="18"/>
      <c r="G2869" s="33"/>
      <c r="H2869" s="45"/>
      <c r="I2869" s="33"/>
      <c r="J2869" s="33"/>
      <c r="K2869" s="33"/>
      <c r="L2869" s="33"/>
      <c r="M2869" s="33"/>
      <c r="N2869" s="33"/>
      <c r="O2869" s="18"/>
      <c r="P2869" s="33"/>
      <c r="Q2869" s="33"/>
      <c r="R2869" s="33"/>
      <c r="S2869" s="33"/>
      <c r="T2869" s="33"/>
      <c r="U2869" s="33"/>
      <c r="V2869" s="33"/>
      <c r="W2869" s="33"/>
    </row>
    <row r="2870">
      <c r="A2870" s="17"/>
      <c r="B2870" s="18"/>
      <c r="C2870" s="18"/>
      <c r="D2870" s="18"/>
      <c r="E2870" s="44"/>
      <c r="F2870" s="18"/>
      <c r="G2870" s="33"/>
      <c r="H2870" s="45"/>
      <c r="I2870" s="33"/>
      <c r="J2870" s="33"/>
      <c r="K2870" s="33"/>
      <c r="L2870" s="33"/>
      <c r="M2870" s="33"/>
      <c r="N2870" s="33"/>
      <c r="O2870" s="18"/>
      <c r="P2870" s="33"/>
      <c r="Q2870" s="33"/>
      <c r="R2870" s="33"/>
      <c r="S2870" s="33"/>
      <c r="T2870" s="33"/>
      <c r="U2870" s="33"/>
      <c r="V2870" s="33"/>
      <c r="W2870" s="33"/>
    </row>
    <row r="2871">
      <c r="A2871" s="17"/>
      <c r="B2871" s="18"/>
      <c r="C2871" s="18"/>
      <c r="D2871" s="18"/>
      <c r="E2871" s="44"/>
      <c r="F2871" s="18"/>
      <c r="G2871" s="33"/>
      <c r="H2871" s="45"/>
      <c r="I2871" s="33"/>
      <c r="J2871" s="33"/>
      <c r="K2871" s="33"/>
      <c r="L2871" s="33"/>
      <c r="M2871" s="33"/>
      <c r="N2871" s="33"/>
      <c r="O2871" s="18"/>
      <c r="P2871" s="33"/>
      <c r="Q2871" s="33"/>
      <c r="R2871" s="33"/>
      <c r="S2871" s="33"/>
      <c r="T2871" s="33"/>
      <c r="U2871" s="33"/>
      <c r="V2871" s="33"/>
      <c r="W2871" s="33"/>
    </row>
    <row r="2872">
      <c r="A2872" s="17"/>
      <c r="B2872" s="18"/>
      <c r="C2872" s="18"/>
      <c r="D2872" s="18"/>
      <c r="E2872" s="44"/>
      <c r="F2872" s="18"/>
      <c r="G2872" s="33"/>
      <c r="H2872" s="45"/>
      <c r="I2872" s="33"/>
      <c r="J2872" s="33"/>
      <c r="K2872" s="33"/>
      <c r="L2872" s="33"/>
      <c r="M2872" s="33"/>
      <c r="N2872" s="33"/>
      <c r="O2872" s="18"/>
      <c r="P2872" s="33"/>
      <c r="Q2872" s="33"/>
      <c r="R2872" s="33"/>
      <c r="S2872" s="33"/>
      <c r="T2872" s="33"/>
      <c r="U2872" s="33"/>
      <c r="V2872" s="33"/>
      <c r="W2872" s="33"/>
    </row>
    <row r="2873">
      <c r="A2873" s="17"/>
      <c r="B2873" s="18"/>
      <c r="C2873" s="18"/>
      <c r="D2873" s="18"/>
      <c r="E2873" s="44"/>
      <c r="F2873" s="18"/>
      <c r="G2873" s="33"/>
      <c r="H2873" s="45"/>
      <c r="I2873" s="33"/>
      <c r="J2873" s="33"/>
      <c r="K2873" s="33"/>
      <c r="L2873" s="33"/>
      <c r="M2873" s="33"/>
      <c r="N2873" s="33"/>
      <c r="O2873" s="18"/>
      <c r="P2873" s="33"/>
      <c r="Q2873" s="33"/>
      <c r="R2873" s="33"/>
      <c r="S2873" s="33"/>
      <c r="T2873" s="33"/>
      <c r="U2873" s="33"/>
      <c r="V2873" s="33"/>
      <c r="W2873" s="33"/>
    </row>
    <row r="2874">
      <c r="A2874" s="17"/>
      <c r="B2874" s="18"/>
      <c r="C2874" s="18"/>
      <c r="D2874" s="18"/>
      <c r="E2874" s="44"/>
      <c r="F2874" s="18"/>
      <c r="G2874" s="33"/>
      <c r="H2874" s="45"/>
      <c r="I2874" s="33"/>
      <c r="J2874" s="33"/>
      <c r="K2874" s="33"/>
      <c r="L2874" s="33"/>
      <c r="M2874" s="33"/>
      <c r="N2874" s="33"/>
      <c r="O2874" s="18"/>
      <c r="P2874" s="33"/>
      <c r="Q2874" s="33"/>
      <c r="R2874" s="33"/>
      <c r="S2874" s="33"/>
      <c r="T2874" s="33"/>
      <c r="U2874" s="33"/>
      <c r="V2874" s="33"/>
      <c r="W2874" s="33"/>
    </row>
  </sheetData>
  <autoFilter ref="$A$1:$W$1874"/>
  <conditionalFormatting sqref="D2:D2874">
    <cfRule type="containsText" dxfId="0" priority="1" operator="containsText" text="unique ">
      <formula>NOT(ISERROR(SEARCH(("unique "),(D2))))</formula>
    </cfRule>
  </conditionalFormatting>
  <dataValidations>
    <dataValidation type="list" allowBlank="1" showErrorMessage="1" sqref="I5">
      <formula1>'sheet 1'!$B:$B</formula1>
    </dataValidation>
    <dataValidation type="list" allowBlank="1" showErrorMessage="1" sqref="Q1">
      <formula1>"Option 1,Option 2"</formula1>
    </dataValidation>
    <dataValidation type="list" allowBlank="1" showErrorMessage="1" sqref="S5">
      <formula1>'sheet 1'!$R:$R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1" t="s">
        <v>5</v>
      </c>
      <c r="G1" s="32" t="s">
        <v>456</v>
      </c>
      <c r="H1" s="32"/>
      <c r="I1" s="32" t="s">
        <v>449</v>
      </c>
      <c r="J1" s="32" t="s">
        <v>450</v>
      </c>
      <c r="K1" s="32" t="str">
        <f>IFERROR(__xludf.DUMMYFUNCTION("UNIQUE(D:D)"),"Item_Name")</f>
        <v>Item_Name</v>
      </c>
      <c r="L1" s="32" t="s">
        <v>451</v>
      </c>
      <c r="M1" s="32" t="s">
        <v>447</v>
      </c>
      <c r="N1" s="32" t="s">
        <v>452</v>
      </c>
      <c r="O1" s="2" t="s">
        <v>1</v>
      </c>
      <c r="Q1" s="10" t="s">
        <v>11</v>
      </c>
      <c r="S1" s="14" t="s">
        <v>7</v>
      </c>
    </row>
    <row r="2">
      <c r="A2" s="9">
        <v>44409.0</v>
      </c>
      <c r="B2" s="10" t="s">
        <v>9</v>
      </c>
      <c r="C2" s="10" t="s">
        <v>10</v>
      </c>
      <c r="D2" s="10" t="s">
        <v>11</v>
      </c>
      <c r="E2" s="35">
        <v>160.0</v>
      </c>
      <c r="F2" s="12" t="s">
        <v>12</v>
      </c>
      <c r="G2" s="46">
        <f t="shared" ref="G2:G1878" si="1">WEEKDAY(A2)</f>
        <v>1</v>
      </c>
      <c r="H2" s="32">
        <f t="shared" ref="H2:H1878" si="2"> weekday(A2)</f>
        <v>1</v>
      </c>
      <c r="I2" s="47">
        <f>counta(K2:K47)</f>
        <v>46</v>
      </c>
      <c r="J2" s="36">
        <f>SUM(M2:M23)</f>
        <v>381171.47</v>
      </c>
      <c r="K2" s="37" t="str">
        <f>IFERROR(__xludf.DUMMYFUNCTION("""COMPUTED_VALUE"""),"Hummus Wrap")</f>
        <v>Hummus Wrap</v>
      </c>
      <c r="L2" s="38">
        <f t="shared" ref="L2:L49" si="3">MONTH(A2)</f>
        <v>8</v>
      </c>
      <c r="M2" s="39">
        <f>sumif(B2:B1878,$N$2:$N$23,E2:E1878)</f>
        <v>19700.4483</v>
      </c>
      <c r="N2" s="40" t="str">
        <f>IFERROR(__xludf.DUMMYFUNCTION("UNIQUE(B2:B1878)"),"Chennai")</f>
        <v>Chennai</v>
      </c>
      <c r="O2" s="10" t="s">
        <v>9</v>
      </c>
      <c r="Q2" s="10" t="s">
        <v>13</v>
      </c>
      <c r="S2" s="15">
        <f t="shared" ref="S2:S27" si="4">WEEKDAY(A2)</f>
        <v>1</v>
      </c>
    </row>
    <row r="3">
      <c r="A3" s="9">
        <v>44409.0</v>
      </c>
      <c r="B3" s="10" t="s">
        <v>9</v>
      </c>
      <c r="C3" s="10" t="s">
        <v>10</v>
      </c>
      <c r="D3" s="10" t="s">
        <v>13</v>
      </c>
      <c r="E3" s="35">
        <v>230.0</v>
      </c>
      <c r="F3" s="10" t="s">
        <v>14</v>
      </c>
      <c r="G3" s="37">
        <f t="shared" si="1"/>
        <v>1</v>
      </c>
      <c r="H3" s="32">
        <f t="shared" si="2"/>
        <v>1</v>
      </c>
      <c r="I3" s="37">
        <f>IFERROR(__xludf.DUMMYFUNCTION("COUNTUNIQUE(D2:D1878)"),47.0)</f>
        <v>47</v>
      </c>
      <c r="J3" s="32"/>
      <c r="K3" s="37" t="str">
        <f>IFERROR(__xludf.DUMMYFUNCTION("""COMPUTED_VALUE"""),"Mushroom Fried Rice")</f>
        <v>Mushroom Fried Rice</v>
      </c>
      <c r="L3" s="38">
        <f t="shared" si="3"/>
        <v>8</v>
      </c>
      <c r="M3" s="39">
        <f t="shared" ref="M3:M23" si="5">sumif(B3:B2879,$N$2:$N$23,E3:E2879)</f>
        <v>50743.28261</v>
      </c>
      <c r="N3" s="40" t="str">
        <f>IFERROR(__xludf.DUMMYFUNCTION("""COMPUTED_VALUE"""),"Mumbai")</f>
        <v>Mumbai</v>
      </c>
      <c r="O3" s="10" t="s">
        <v>9</v>
      </c>
      <c r="Q3" s="10" t="s">
        <v>17</v>
      </c>
      <c r="S3" s="15">
        <f t="shared" si="4"/>
        <v>1</v>
      </c>
    </row>
    <row r="4">
      <c r="A4" s="9">
        <v>44409.0</v>
      </c>
      <c r="B4" s="10" t="s">
        <v>9</v>
      </c>
      <c r="C4" s="10" t="s">
        <v>10</v>
      </c>
      <c r="D4" s="10" t="s">
        <v>17</v>
      </c>
      <c r="E4" s="35">
        <v>320.0</v>
      </c>
      <c r="F4" s="10" t="s">
        <v>18</v>
      </c>
      <c r="G4" s="37">
        <f t="shared" si="1"/>
        <v>1</v>
      </c>
      <c r="H4" s="32">
        <f t="shared" si="2"/>
        <v>1</v>
      </c>
      <c r="I4" s="37"/>
      <c r="J4" s="41"/>
      <c r="K4" s="42" t="str">
        <f>IFERROR(__xludf.DUMMYFUNCTION("""COMPUTED_VALUE"""),"Veg pizza")</f>
        <v>Veg pizza</v>
      </c>
      <c r="L4" s="38">
        <f t="shared" si="3"/>
        <v>8</v>
      </c>
      <c r="M4" s="39">
        <f t="shared" si="5"/>
        <v>8607.73913</v>
      </c>
      <c r="N4" s="40" t="str">
        <f>IFERROR(__xludf.DUMMYFUNCTION("""COMPUTED_VALUE"""),"Delhi")</f>
        <v>Delhi</v>
      </c>
      <c r="O4" s="10" t="s">
        <v>9</v>
      </c>
      <c r="Q4" s="10" t="s">
        <v>19</v>
      </c>
      <c r="S4" s="15">
        <f t="shared" si="4"/>
        <v>1</v>
      </c>
      <c r="U4" s="15" t="str">
        <f>IFERROR(__xludf.DUMMYFUNCTION("UNIQUE(B2:B1878)"),"Chennai")</f>
        <v>Chennai</v>
      </c>
    </row>
    <row r="5">
      <c r="A5" s="9">
        <v>44409.0</v>
      </c>
      <c r="B5" s="10" t="s">
        <v>9</v>
      </c>
      <c r="C5" s="10" t="s">
        <v>10</v>
      </c>
      <c r="D5" s="10" t="s">
        <v>19</v>
      </c>
      <c r="E5" s="35">
        <v>80.0</v>
      </c>
      <c r="F5" s="10" t="s">
        <v>14</v>
      </c>
      <c r="G5" s="37">
        <f t="shared" si="1"/>
        <v>1</v>
      </c>
      <c r="H5" s="32">
        <f t="shared" si="2"/>
        <v>1</v>
      </c>
      <c r="I5" s="34" t="s">
        <v>113</v>
      </c>
      <c r="J5" s="33"/>
      <c r="K5" s="42" t="str">
        <f>IFERROR(__xludf.DUMMYFUNCTION("""COMPUTED_VALUE"""),"Plain Rice")</f>
        <v>Plain Rice</v>
      </c>
      <c r="L5" s="38">
        <f t="shared" si="3"/>
        <v>8</v>
      </c>
      <c r="M5" s="39">
        <f t="shared" si="5"/>
        <v>0</v>
      </c>
      <c r="N5" s="40" t="str">
        <f>IFERROR(__xludf.DUMMYFUNCTION("""COMPUTED_VALUE"""),"City")</f>
        <v>City</v>
      </c>
      <c r="O5" s="10" t="s">
        <v>9</v>
      </c>
      <c r="Q5" s="10" t="s">
        <v>20</v>
      </c>
      <c r="S5" s="15">
        <f t="shared" si="4"/>
        <v>1</v>
      </c>
      <c r="U5" s="15" t="str">
        <f>IFERROR(__xludf.DUMMYFUNCTION("""COMPUTED_VALUE"""),"Mumbai")</f>
        <v>Mumbai</v>
      </c>
    </row>
    <row r="6">
      <c r="A6" s="9">
        <v>44409.0</v>
      </c>
      <c r="B6" s="10" t="s">
        <v>9</v>
      </c>
      <c r="C6" s="10" t="s">
        <v>10</v>
      </c>
      <c r="D6" s="10" t="s">
        <v>20</v>
      </c>
      <c r="E6" s="35">
        <v>220.0</v>
      </c>
      <c r="F6" s="10" t="s">
        <v>21</v>
      </c>
      <c r="G6" s="37">
        <f t="shared" si="1"/>
        <v>1</v>
      </c>
      <c r="H6" s="32">
        <f t="shared" si="2"/>
        <v>1</v>
      </c>
      <c r="I6" s="33"/>
      <c r="J6" s="33"/>
      <c r="K6" s="37" t="str">
        <f>IFERROR(__xludf.DUMMYFUNCTION("""COMPUTED_VALUE"""),"Soya Chunks")</f>
        <v>Soya Chunks</v>
      </c>
      <c r="L6" s="38">
        <f t="shared" si="3"/>
        <v>8</v>
      </c>
      <c r="M6" s="39">
        <f t="shared" si="5"/>
        <v>22280</v>
      </c>
      <c r="N6" s="40" t="str">
        <f>IFERROR(__xludf.DUMMYFUNCTION("""COMPUTED_VALUE"""),"Coimbatore")</f>
        <v>Coimbatore</v>
      </c>
      <c r="O6" s="10" t="s">
        <v>9</v>
      </c>
      <c r="Q6" s="10" t="s">
        <v>22</v>
      </c>
      <c r="S6" s="15">
        <f t="shared" si="4"/>
        <v>1</v>
      </c>
      <c r="U6" s="15" t="str">
        <f>IFERROR(__xludf.DUMMYFUNCTION("""COMPUTED_VALUE"""),"Delhi")</f>
        <v>Delhi</v>
      </c>
      <c r="V6" s="14" t="s">
        <v>114</v>
      </c>
      <c r="W6" s="15">
        <f>SUMIF(B2:B1878,V6,E2)</f>
        <v>11470</v>
      </c>
    </row>
    <row r="7">
      <c r="A7" s="9">
        <v>44409.0</v>
      </c>
      <c r="B7" s="10" t="s">
        <v>9</v>
      </c>
      <c r="C7" s="10" t="s">
        <v>10</v>
      </c>
      <c r="D7" s="10" t="s">
        <v>22</v>
      </c>
      <c r="E7" s="35">
        <v>300.0</v>
      </c>
      <c r="F7" s="10" t="s">
        <v>18</v>
      </c>
      <c r="G7" s="37">
        <f t="shared" si="1"/>
        <v>1</v>
      </c>
      <c r="H7" s="32">
        <f t="shared" si="2"/>
        <v>1</v>
      </c>
      <c r="I7" s="33">
        <f>SUMIFS(E2:E1878,B2:B1878,I5)</f>
        <v>2030</v>
      </c>
      <c r="J7" s="33"/>
      <c r="K7" s="37" t="str">
        <f>IFERROR(__xludf.DUMMYFUNCTION("""COMPUTED_VALUE"""),"Veggie Bowl")</f>
        <v>Veggie Bowl</v>
      </c>
      <c r="L7" s="38">
        <f t="shared" si="3"/>
        <v>8</v>
      </c>
      <c r="M7" s="39">
        <f t="shared" si="5"/>
        <v>77550</v>
      </c>
      <c r="N7" s="40" t="str">
        <f>IFERROR(__xludf.DUMMYFUNCTION("""COMPUTED_VALUE"""),"Indore")</f>
        <v>Indore</v>
      </c>
      <c r="O7" s="10" t="s">
        <v>9</v>
      </c>
      <c r="Q7" s="10" t="s">
        <v>27</v>
      </c>
      <c r="S7" s="15">
        <f t="shared" si="4"/>
        <v>1</v>
      </c>
      <c r="U7" s="15" t="str">
        <f>IFERROR(__xludf.DUMMYFUNCTION("""COMPUTED_VALUE"""),"City")</f>
        <v>City</v>
      </c>
    </row>
    <row r="8">
      <c r="A8" s="9">
        <v>44409.0</v>
      </c>
      <c r="B8" s="10" t="s">
        <v>9</v>
      </c>
      <c r="C8" s="10" t="s">
        <v>10</v>
      </c>
      <c r="D8" s="10" t="s">
        <v>22</v>
      </c>
      <c r="E8" s="35">
        <v>300.0</v>
      </c>
      <c r="F8" s="10" t="s">
        <v>18</v>
      </c>
      <c r="G8" s="37">
        <f t="shared" si="1"/>
        <v>1</v>
      </c>
      <c r="H8" s="32">
        <f t="shared" si="2"/>
        <v>1</v>
      </c>
      <c r="I8" s="33"/>
      <c r="J8" s="33"/>
      <c r="K8" s="37" t="str">
        <f>IFERROR(__xludf.DUMMYFUNCTION("""COMPUTED_VALUE"""),"Veg Noodles")</f>
        <v>Veg Noodles</v>
      </c>
      <c r="L8" s="38">
        <f t="shared" si="3"/>
        <v>8</v>
      </c>
      <c r="M8" s="39">
        <f t="shared" si="5"/>
        <v>47830</v>
      </c>
      <c r="N8" s="40" t="str">
        <f>IFERROR(__xludf.DUMMYFUNCTION("""COMPUTED_VALUE"""),"Hyderabad")</f>
        <v>Hyderabad</v>
      </c>
      <c r="O8" s="10" t="s">
        <v>9</v>
      </c>
      <c r="Q8" s="10" t="s">
        <v>30</v>
      </c>
      <c r="S8" s="15">
        <f t="shared" si="4"/>
        <v>1</v>
      </c>
      <c r="U8" s="15" t="str">
        <f>IFERROR(__xludf.DUMMYFUNCTION("""COMPUTED_VALUE"""),"Coimbatore")</f>
        <v>Coimbatore</v>
      </c>
    </row>
    <row r="9">
      <c r="A9" s="9">
        <v>44409.0</v>
      </c>
      <c r="B9" s="10" t="s">
        <v>23</v>
      </c>
      <c r="C9" s="10" t="s">
        <v>24</v>
      </c>
      <c r="D9" s="10" t="s">
        <v>22</v>
      </c>
      <c r="E9" s="35">
        <v>300.0</v>
      </c>
      <c r="F9" s="10" t="s">
        <v>18</v>
      </c>
      <c r="G9" s="37">
        <f t="shared" si="1"/>
        <v>1</v>
      </c>
      <c r="H9" s="32">
        <f t="shared" si="2"/>
        <v>1</v>
      </c>
      <c r="I9" s="33" t="str">
        <f t="shared" ref="I9:I14" si="6">VLOOKUP(C3,$C1:$O1878,2,0)</f>
        <v>Hummus Wrap</v>
      </c>
      <c r="J9" s="33"/>
      <c r="K9" s="37" t="str">
        <f>IFERROR(__xludf.DUMMYFUNCTION("""COMPUTED_VALUE"""),"Bread with Jam")</f>
        <v>Bread with Jam</v>
      </c>
      <c r="L9" s="38">
        <f t="shared" si="3"/>
        <v>8</v>
      </c>
      <c r="M9" s="39">
        <f t="shared" si="5"/>
        <v>2030</v>
      </c>
      <c r="N9" s="40" t="str">
        <f>IFERROR(__xludf.DUMMYFUNCTION("""COMPUTED_VALUE"""),"Bhopal")</f>
        <v>Bhopal</v>
      </c>
      <c r="O9" s="10" t="s">
        <v>23</v>
      </c>
      <c r="Q9" s="10" t="s">
        <v>34</v>
      </c>
      <c r="S9" s="15">
        <f t="shared" si="4"/>
        <v>1</v>
      </c>
      <c r="U9" s="15" t="str">
        <f>IFERROR(__xludf.DUMMYFUNCTION("""COMPUTED_VALUE"""),"Indore")</f>
        <v>Indore</v>
      </c>
    </row>
    <row r="10">
      <c r="A10" s="9">
        <v>44409.0</v>
      </c>
      <c r="B10" s="10" t="s">
        <v>23</v>
      </c>
      <c r="C10" s="10" t="s">
        <v>25</v>
      </c>
      <c r="D10" s="10" t="s">
        <v>13</v>
      </c>
      <c r="E10" s="35">
        <v>230.0</v>
      </c>
      <c r="F10" s="10" t="s">
        <v>14</v>
      </c>
      <c r="G10" s="37">
        <f t="shared" si="1"/>
        <v>1</v>
      </c>
      <c r="H10" s="32">
        <f t="shared" si="2"/>
        <v>1</v>
      </c>
      <c r="I10" s="33" t="str">
        <f t="shared" si="6"/>
        <v>Hummus Wrap</v>
      </c>
      <c r="J10" s="33"/>
      <c r="K10" s="37" t="str">
        <f>IFERROR(__xludf.DUMMYFUNCTION("""COMPUTED_VALUE"""),"Spicy Fried Rice")</f>
        <v>Spicy Fried Rice</v>
      </c>
      <c r="L10" s="38">
        <f t="shared" si="3"/>
        <v>8</v>
      </c>
      <c r="M10" s="39">
        <f t="shared" si="5"/>
        <v>11470</v>
      </c>
      <c r="N10" s="40" t="str">
        <f>IFERROR(__xludf.DUMMYFUNCTION("""COMPUTED_VALUE"""),"Kolkata")</f>
        <v>Kolkata</v>
      </c>
      <c r="O10" s="10" t="s">
        <v>23</v>
      </c>
      <c r="Q10" s="10" t="s">
        <v>36</v>
      </c>
      <c r="S10" s="15">
        <f t="shared" si="4"/>
        <v>1</v>
      </c>
      <c r="U10" s="15" t="str">
        <f>IFERROR(__xludf.DUMMYFUNCTION("""COMPUTED_VALUE"""),"Hyderabad")</f>
        <v>Hyderabad</v>
      </c>
    </row>
    <row r="11">
      <c r="A11" s="9">
        <v>44409.0</v>
      </c>
      <c r="B11" s="10" t="s">
        <v>23</v>
      </c>
      <c r="C11" s="10" t="s">
        <v>26</v>
      </c>
      <c r="D11" s="10" t="s">
        <v>27</v>
      </c>
      <c r="E11" s="35">
        <v>190.0</v>
      </c>
      <c r="F11" s="10" t="s">
        <v>14</v>
      </c>
      <c r="G11" s="37">
        <f t="shared" si="1"/>
        <v>1</v>
      </c>
      <c r="H11" s="32">
        <f t="shared" si="2"/>
        <v>1</v>
      </c>
      <c r="I11" s="33" t="str">
        <f t="shared" si="6"/>
        <v>Mushroom Fried Rice</v>
      </c>
      <c r="J11" s="33"/>
      <c r="K11" s="37" t="str">
        <f>IFERROR(__xludf.DUMMYFUNCTION("""COMPUTED_VALUE"""),"Cheese Salad")</f>
        <v>Cheese Salad</v>
      </c>
      <c r="L11" s="38">
        <f t="shared" si="3"/>
        <v>8</v>
      </c>
      <c r="M11" s="39">
        <f t="shared" si="5"/>
        <v>15590</v>
      </c>
      <c r="N11" s="40" t="str">
        <f>IFERROR(__xludf.DUMMYFUNCTION("""COMPUTED_VALUE"""),"Chandigarh")</f>
        <v>Chandigarh</v>
      </c>
      <c r="O11" s="10" t="s">
        <v>23</v>
      </c>
      <c r="Q11" s="2" t="s">
        <v>3</v>
      </c>
      <c r="S11" s="15">
        <f t="shared" si="4"/>
        <v>1</v>
      </c>
      <c r="U11" s="15" t="str">
        <f>IFERROR(__xludf.DUMMYFUNCTION("""COMPUTED_VALUE"""),"Bhopal")</f>
        <v>Bhopal</v>
      </c>
    </row>
    <row r="12">
      <c r="A12" s="9">
        <v>44409.0</v>
      </c>
      <c r="B12" s="10" t="s">
        <v>23</v>
      </c>
      <c r="C12" s="10" t="s">
        <v>28</v>
      </c>
      <c r="D12" s="10" t="s">
        <v>19</v>
      </c>
      <c r="E12" s="35">
        <v>80.0</v>
      </c>
      <c r="F12" s="10" t="s">
        <v>14</v>
      </c>
      <c r="G12" s="37">
        <f t="shared" si="1"/>
        <v>1</v>
      </c>
      <c r="H12" s="32">
        <f t="shared" si="2"/>
        <v>1</v>
      </c>
      <c r="I12" s="33" t="str">
        <f t="shared" si="6"/>
        <v>Veg pizza</v>
      </c>
      <c r="J12" s="33"/>
      <c r="K12" s="37" t="str">
        <f>IFERROR(__xludf.DUMMYFUNCTION("""COMPUTED_VALUE"""),"Brinjal 65")</f>
        <v>Brinjal 65</v>
      </c>
      <c r="L12" s="38">
        <f t="shared" si="3"/>
        <v>8</v>
      </c>
      <c r="M12" s="39">
        <f t="shared" si="5"/>
        <v>18300</v>
      </c>
      <c r="N12" s="40" t="str">
        <f>IFERROR(__xludf.DUMMYFUNCTION("""COMPUTED_VALUE"""),"Bangalore")</f>
        <v>Bangalore</v>
      </c>
      <c r="O12" s="10" t="s">
        <v>23</v>
      </c>
      <c r="Q12" s="10" t="s">
        <v>11</v>
      </c>
      <c r="S12" s="15">
        <f t="shared" si="4"/>
        <v>1</v>
      </c>
      <c r="U12" s="15" t="str">
        <f>IFERROR(__xludf.DUMMYFUNCTION("""COMPUTED_VALUE"""),"Kolkata")</f>
        <v>Kolkata</v>
      </c>
    </row>
    <row r="13">
      <c r="A13" s="9">
        <v>44409.0</v>
      </c>
      <c r="B13" s="10" t="s">
        <v>23</v>
      </c>
      <c r="C13" s="10" t="s">
        <v>29</v>
      </c>
      <c r="D13" s="10" t="s">
        <v>27</v>
      </c>
      <c r="E13" s="35">
        <v>190.0</v>
      </c>
      <c r="F13" s="10" t="s">
        <v>14</v>
      </c>
      <c r="G13" s="37">
        <f t="shared" si="1"/>
        <v>1</v>
      </c>
      <c r="H13" s="32">
        <f t="shared" si="2"/>
        <v>1</v>
      </c>
      <c r="I13" s="33" t="str">
        <f t="shared" si="6"/>
        <v>Plain Rice</v>
      </c>
      <c r="J13" s="33"/>
      <c r="K13" s="37" t="str">
        <f>IFERROR(__xludf.DUMMYFUNCTION("""COMPUTED_VALUE"""),"Vegan Fried Paneer")</f>
        <v>Vegan Fried Paneer</v>
      </c>
      <c r="L13" s="38">
        <f t="shared" si="3"/>
        <v>8</v>
      </c>
      <c r="M13" s="39">
        <f t="shared" si="5"/>
        <v>63990</v>
      </c>
      <c r="N13" s="40" t="str">
        <f>IFERROR(__xludf.DUMMYFUNCTION("""COMPUTED_VALUE"""),"Mysore")</f>
        <v>Mysore</v>
      </c>
      <c r="O13" s="10" t="s">
        <v>23</v>
      </c>
      <c r="Q13" s="10" t="s">
        <v>150</v>
      </c>
      <c r="S13" s="15">
        <f t="shared" si="4"/>
        <v>1</v>
      </c>
      <c r="U13" s="15" t="str">
        <f>IFERROR(__xludf.DUMMYFUNCTION("""COMPUTED_VALUE"""),"Chandigarh")</f>
        <v>Chandigarh</v>
      </c>
    </row>
    <row r="14">
      <c r="A14" s="9">
        <v>44409.0</v>
      </c>
      <c r="B14" s="10" t="s">
        <v>23</v>
      </c>
      <c r="C14" s="10">
        <v>244.0</v>
      </c>
      <c r="D14" s="10" t="s">
        <v>30</v>
      </c>
      <c r="E14" s="35">
        <v>100.0</v>
      </c>
      <c r="F14" s="10" t="s">
        <v>31</v>
      </c>
      <c r="G14" s="37">
        <f t="shared" si="1"/>
        <v>1</v>
      </c>
      <c r="H14" s="32">
        <f t="shared" si="2"/>
        <v>1</v>
      </c>
      <c r="I14" s="33" t="str">
        <f t="shared" si="6"/>
        <v>Soya Chunks</v>
      </c>
      <c r="J14" s="33"/>
      <c r="K14" s="37" t="str">
        <f>IFERROR(__xludf.DUMMYFUNCTION("""COMPUTED_VALUE"""),"Fruit Salad")</f>
        <v>Fruit Salad</v>
      </c>
      <c r="L14" s="38">
        <f t="shared" si="3"/>
        <v>8</v>
      </c>
      <c r="M14" s="39">
        <f t="shared" si="5"/>
        <v>2910</v>
      </c>
      <c r="N14" s="40" t="str">
        <f>IFERROR(__xludf.DUMMYFUNCTION("""COMPUTED_VALUE"""),"Jaipur")</f>
        <v>Jaipur</v>
      </c>
      <c r="O14" s="10" t="s">
        <v>23</v>
      </c>
      <c r="Q14" s="10" t="s">
        <v>152</v>
      </c>
      <c r="S14" s="15">
        <f t="shared" si="4"/>
        <v>1</v>
      </c>
      <c r="U14" s="15" t="str">
        <f>IFERROR(__xludf.DUMMYFUNCTION("""COMPUTED_VALUE"""),"Bangalore")</f>
        <v>Bangalore</v>
      </c>
    </row>
    <row r="15">
      <c r="A15" s="9">
        <v>44409.0</v>
      </c>
      <c r="B15" s="10" t="s">
        <v>23</v>
      </c>
      <c r="C15" s="10" t="s">
        <v>32</v>
      </c>
      <c r="D15" s="10" t="s">
        <v>20</v>
      </c>
      <c r="E15" s="35">
        <v>220.0</v>
      </c>
      <c r="F15" s="10" t="s">
        <v>21</v>
      </c>
      <c r="G15" s="37">
        <f t="shared" si="1"/>
        <v>1</v>
      </c>
      <c r="H15" s="32">
        <f t="shared" si="2"/>
        <v>1</v>
      </c>
      <c r="I15" s="33"/>
      <c r="J15" s="33"/>
      <c r="K15" s="37" t="str">
        <f>IFERROR(__xludf.DUMMYFUNCTION("""COMPUTED_VALUE"""),"Spicy Quesadilla")</f>
        <v>Spicy Quesadilla</v>
      </c>
      <c r="L15" s="38">
        <f t="shared" si="3"/>
        <v>8</v>
      </c>
      <c r="M15" s="39">
        <f t="shared" si="5"/>
        <v>910</v>
      </c>
      <c r="N15" s="37" t="str">
        <f>IFERROR(__xludf.DUMMYFUNCTION("""COMPUTED_VALUE"""),"Trivandrum")</f>
        <v>Trivandrum</v>
      </c>
      <c r="O15" s="10" t="s">
        <v>23</v>
      </c>
      <c r="Q15" s="10" t="s">
        <v>153</v>
      </c>
      <c r="S15" s="15">
        <f t="shared" si="4"/>
        <v>1</v>
      </c>
      <c r="U15" s="15" t="str">
        <f>IFERROR(__xludf.DUMMYFUNCTION("""COMPUTED_VALUE"""),"Mysore")</f>
        <v>Mysore</v>
      </c>
    </row>
    <row r="16">
      <c r="A16" s="9">
        <v>44409.0</v>
      </c>
      <c r="B16" s="10" t="s">
        <v>23</v>
      </c>
      <c r="C16" s="10" t="s">
        <v>33</v>
      </c>
      <c r="D16" s="10" t="s">
        <v>34</v>
      </c>
      <c r="E16" s="35">
        <v>250.0</v>
      </c>
      <c r="F16" s="10" t="s">
        <v>14</v>
      </c>
      <c r="G16" s="37">
        <f t="shared" si="1"/>
        <v>1</v>
      </c>
      <c r="H16" s="32">
        <f t="shared" si="2"/>
        <v>1</v>
      </c>
      <c r="I16" s="33"/>
      <c r="J16" s="33"/>
      <c r="K16" s="37" t="str">
        <f>IFERROR(__xludf.DUMMYFUNCTION("""COMPUTED_VALUE"""),"Spring Rolls")</f>
        <v>Spring Rolls</v>
      </c>
      <c r="L16" s="38">
        <f t="shared" si="3"/>
        <v>8</v>
      </c>
      <c r="M16" s="39">
        <f t="shared" si="5"/>
        <v>690</v>
      </c>
      <c r="N16" s="37" t="str">
        <f>IFERROR(__xludf.DUMMYFUNCTION("""COMPUTED_VALUE"""),"Mangalore")</f>
        <v>Mangalore</v>
      </c>
      <c r="O16" s="10" t="s">
        <v>23</v>
      </c>
      <c r="Q16" s="10" t="s">
        <v>155</v>
      </c>
      <c r="S16" s="15">
        <f t="shared" si="4"/>
        <v>1</v>
      </c>
      <c r="U16" s="15" t="str">
        <f>IFERROR(__xludf.DUMMYFUNCTION("""COMPUTED_VALUE"""),"Jaipur")</f>
        <v>Jaipur</v>
      </c>
    </row>
    <row r="17">
      <c r="A17" s="9">
        <v>44409.0</v>
      </c>
      <c r="B17" s="10" t="s">
        <v>23</v>
      </c>
      <c r="C17" s="10" t="s">
        <v>35</v>
      </c>
      <c r="D17" s="10" t="s">
        <v>34</v>
      </c>
      <c r="E17" s="35">
        <v>250.0</v>
      </c>
      <c r="F17" s="10" t="s">
        <v>14</v>
      </c>
      <c r="G17" s="37">
        <f t="shared" si="1"/>
        <v>1</v>
      </c>
      <c r="H17" s="32">
        <f t="shared" si="2"/>
        <v>1</v>
      </c>
      <c r="I17" s="33"/>
      <c r="J17" s="33"/>
      <c r="K17" s="37" t="str">
        <f>IFERROR(__xludf.DUMMYFUNCTION("""COMPUTED_VALUE"""),"Greek Tomato rice")</f>
        <v>Greek Tomato rice</v>
      </c>
      <c r="L17" s="38">
        <f t="shared" si="3"/>
        <v>8</v>
      </c>
      <c r="M17" s="39">
        <f t="shared" si="5"/>
        <v>6470</v>
      </c>
      <c r="N17" s="37" t="str">
        <f>IFERROR(__xludf.DUMMYFUNCTION("""COMPUTED_VALUE"""),"Vizag")</f>
        <v>Vizag</v>
      </c>
      <c r="O17" s="10" t="s">
        <v>23</v>
      </c>
      <c r="Q17" s="10" t="s">
        <v>156</v>
      </c>
      <c r="S17" s="15">
        <f t="shared" si="4"/>
        <v>1</v>
      </c>
      <c r="U17" s="15" t="str">
        <f>IFERROR(__xludf.DUMMYFUNCTION("""COMPUTED_VALUE"""),"Trivandrum")</f>
        <v>Trivandrum</v>
      </c>
    </row>
    <row r="18">
      <c r="A18" s="9">
        <v>44409.0</v>
      </c>
      <c r="B18" s="10" t="s">
        <v>23</v>
      </c>
      <c r="C18" s="10">
        <v>6340.0</v>
      </c>
      <c r="D18" s="10" t="s">
        <v>34</v>
      </c>
      <c r="E18" s="35">
        <v>250.0</v>
      </c>
      <c r="F18" s="10" t="s">
        <v>14</v>
      </c>
      <c r="G18" s="37">
        <f t="shared" si="1"/>
        <v>1</v>
      </c>
      <c r="H18" s="32">
        <f t="shared" si="2"/>
        <v>1</v>
      </c>
      <c r="I18" s="33"/>
      <c r="J18" s="33"/>
      <c r="K18" s="37" t="str">
        <f>IFERROR(__xludf.DUMMYFUNCTION("""COMPUTED_VALUE"""),"Mango Lassi")</f>
        <v>Mango Lassi</v>
      </c>
      <c r="L18" s="38">
        <f t="shared" si="3"/>
        <v>8</v>
      </c>
      <c r="M18" s="39">
        <f t="shared" si="5"/>
        <v>22380</v>
      </c>
      <c r="N18" s="37" t="str">
        <f>IFERROR(__xludf.DUMMYFUNCTION("""COMPUTED_VALUE"""),"Guwahati")</f>
        <v>Guwahati</v>
      </c>
      <c r="O18" s="10" t="s">
        <v>23</v>
      </c>
      <c r="Q18" s="10" t="s">
        <v>158</v>
      </c>
      <c r="S18" s="15">
        <f t="shared" si="4"/>
        <v>1</v>
      </c>
      <c r="U18" s="15" t="str">
        <f>IFERROR(__xludf.DUMMYFUNCTION("""COMPUTED_VALUE"""),"Mangalore")</f>
        <v>Mangalore</v>
      </c>
    </row>
    <row r="19">
      <c r="A19" s="9">
        <v>44409.0</v>
      </c>
      <c r="B19" s="10" t="s">
        <v>23</v>
      </c>
      <c r="C19" s="10">
        <v>1041.0</v>
      </c>
      <c r="D19" s="10" t="s">
        <v>20</v>
      </c>
      <c r="E19" s="35">
        <v>220.0</v>
      </c>
      <c r="F19" s="10" t="s">
        <v>21</v>
      </c>
      <c r="G19" s="37">
        <f t="shared" si="1"/>
        <v>1</v>
      </c>
      <c r="H19" s="32">
        <f t="shared" si="2"/>
        <v>1</v>
      </c>
      <c r="I19" s="33"/>
      <c r="J19" s="33"/>
      <c r="K19" s="37" t="str">
        <f>IFERROR(__xludf.DUMMYFUNCTION("""COMPUTED_VALUE"""),"Mashed potatoes")</f>
        <v>Mashed potatoes</v>
      </c>
      <c r="L19" s="38">
        <f t="shared" si="3"/>
        <v>8</v>
      </c>
      <c r="M19" s="39">
        <f t="shared" si="5"/>
        <v>2610</v>
      </c>
      <c r="N19" s="37" t="str">
        <f>IFERROR(__xludf.DUMMYFUNCTION("""COMPUTED_VALUE"""),"Pune")</f>
        <v>Pune</v>
      </c>
      <c r="O19" s="10" t="s">
        <v>23</v>
      </c>
      <c r="Q19" s="10" t="s">
        <v>159</v>
      </c>
      <c r="S19" s="15">
        <f t="shared" si="4"/>
        <v>1</v>
      </c>
      <c r="U19" s="15" t="str">
        <f>IFERROR(__xludf.DUMMYFUNCTION("""COMPUTED_VALUE"""),"Vizag")</f>
        <v>Vizag</v>
      </c>
    </row>
    <row r="20">
      <c r="A20" s="9">
        <v>44409.0</v>
      </c>
      <c r="B20" s="10" t="s">
        <v>23</v>
      </c>
      <c r="C20" s="10">
        <v>6245.0</v>
      </c>
      <c r="D20" s="10" t="s">
        <v>36</v>
      </c>
      <c r="E20" s="35">
        <v>180.0</v>
      </c>
      <c r="F20" s="10" t="s">
        <v>12</v>
      </c>
      <c r="G20" s="37">
        <f t="shared" si="1"/>
        <v>1</v>
      </c>
      <c r="H20" s="32">
        <f t="shared" si="2"/>
        <v>1</v>
      </c>
      <c r="I20" s="33"/>
      <c r="J20" s="33"/>
      <c r="K20" s="37" t="str">
        <f>IFERROR(__xludf.DUMMYFUNCTION("""COMPUTED_VALUE"""),"Falafel")</f>
        <v>Falafel</v>
      </c>
      <c r="L20" s="38">
        <f t="shared" si="3"/>
        <v>8</v>
      </c>
      <c r="M20" s="39">
        <f t="shared" si="5"/>
        <v>960</v>
      </c>
      <c r="N20" s="37" t="str">
        <f>IFERROR(__xludf.DUMMYFUNCTION("""COMPUTED_VALUE"""),"Noida")</f>
        <v>Noida</v>
      </c>
      <c r="O20" s="10" t="s">
        <v>23</v>
      </c>
      <c r="Q20" s="10" t="s">
        <v>161</v>
      </c>
      <c r="S20" s="15">
        <f t="shared" si="4"/>
        <v>1</v>
      </c>
      <c r="U20" s="15" t="str">
        <f>IFERROR(__xludf.DUMMYFUNCTION("""COMPUTED_VALUE"""),"Guwahati")</f>
        <v>Guwahati</v>
      </c>
    </row>
    <row r="21">
      <c r="A21" s="9">
        <v>44409.0</v>
      </c>
      <c r="B21" s="10" t="s">
        <v>23</v>
      </c>
      <c r="C21" s="10" t="s">
        <v>37</v>
      </c>
      <c r="D21" s="10" t="s">
        <v>34</v>
      </c>
      <c r="E21" s="35">
        <v>250.0</v>
      </c>
      <c r="F21" s="10" t="s">
        <v>14</v>
      </c>
      <c r="G21" s="37">
        <f t="shared" si="1"/>
        <v>1</v>
      </c>
      <c r="H21" s="32">
        <f t="shared" si="2"/>
        <v>1</v>
      </c>
      <c r="I21" s="33"/>
      <c r="J21" s="33"/>
      <c r="K21" s="37" t="str">
        <f>IFERROR(__xludf.DUMMYFUNCTION("""COMPUTED_VALUE"""),"Korean Noodles")</f>
        <v>Korean Noodles</v>
      </c>
      <c r="L21" s="38">
        <f t="shared" si="3"/>
        <v>8</v>
      </c>
      <c r="M21" s="39">
        <f t="shared" si="5"/>
        <v>1430</v>
      </c>
      <c r="N21" s="37" t="str">
        <f>IFERROR(__xludf.DUMMYFUNCTION("""COMPUTED_VALUE"""),"Gurgaon")</f>
        <v>Gurgaon</v>
      </c>
      <c r="O21" s="10" t="s">
        <v>23</v>
      </c>
      <c r="Q21" s="10" t="s">
        <v>162</v>
      </c>
      <c r="S21" s="15">
        <f t="shared" si="4"/>
        <v>1</v>
      </c>
      <c r="U21" s="15" t="str">
        <f>IFERROR(__xludf.DUMMYFUNCTION("""COMPUTED_VALUE"""),"Pune")</f>
        <v>Pune</v>
      </c>
    </row>
    <row r="22">
      <c r="A22" s="9">
        <v>44409.0</v>
      </c>
      <c r="B22" s="10" t="s">
        <v>23</v>
      </c>
      <c r="C22" s="10" t="s">
        <v>38</v>
      </c>
      <c r="D22" s="10" t="s">
        <v>30</v>
      </c>
      <c r="E22" s="35">
        <v>100.0</v>
      </c>
      <c r="F22" s="10" t="s">
        <v>31</v>
      </c>
      <c r="G22" s="37">
        <f t="shared" si="1"/>
        <v>1</v>
      </c>
      <c r="H22" s="32">
        <f t="shared" si="2"/>
        <v>1</v>
      </c>
      <c r="I22" s="33"/>
      <c r="J22" s="33"/>
      <c r="K22" s="37" t="str">
        <f>IFERROR(__xludf.DUMMYFUNCTION("""COMPUTED_VALUE"""),"Chicken Fried rice")</f>
        <v>Chicken Fried rice</v>
      </c>
      <c r="L22" s="38">
        <f t="shared" si="3"/>
        <v>8</v>
      </c>
      <c r="M22" s="39">
        <f t="shared" si="5"/>
        <v>4720</v>
      </c>
      <c r="N22" s="37" t="str">
        <f>IFERROR(__xludf.DUMMYFUNCTION("""COMPUTED_VALUE"""),"Nagpur")</f>
        <v>Nagpur</v>
      </c>
      <c r="O22" s="10" t="s">
        <v>23</v>
      </c>
      <c r="Q22" s="10" t="s">
        <v>166</v>
      </c>
      <c r="S22" s="15">
        <f t="shared" si="4"/>
        <v>1</v>
      </c>
      <c r="U22" s="15" t="str">
        <f>IFERROR(__xludf.DUMMYFUNCTION("""COMPUTED_VALUE"""),"Noida")</f>
        <v>Noida</v>
      </c>
    </row>
    <row r="23">
      <c r="A23" s="9">
        <v>44409.0</v>
      </c>
      <c r="B23" s="10" t="s">
        <v>23</v>
      </c>
      <c r="C23" s="10" t="s">
        <v>39</v>
      </c>
      <c r="D23" s="10" t="s">
        <v>36</v>
      </c>
      <c r="E23" s="35">
        <v>180.0</v>
      </c>
      <c r="F23" s="10" t="s">
        <v>12</v>
      </c>
      <c r="G23" s="37">
        <f t="shared" si="1"/>
        <v>1</v>
      </c>
      <c r="H23" s="32">
        <f t="shared" si="2"/>
        <v>1</v>
      </c>
      <c r="I23" s="33"/>
      <c r="J23" s="33"/>
      <c r="K23" s="37" t="str">
        <f>IFERROR(__xludf.DUMMYFUNCTION("""COMPUTED_VALUE"""),"Gobi 65")</f>
        <v>Gobi 65</v>
      </c>
      <c r="L23" s="38">
        <f t="shared" si="3"/>
        <v>8</v>
      </c>
      <c r="M23" s="39">
        <f t="shared" si="5"/>
        <v>0</v>
      </c>
      <c r="N23" s="37"/>
      <c r="O23" s="10" t="s">
        <v>23</v>
      </c>
      <c r="Q23" s="10" t="s">
        <v>277</v>
      </c>
      <c r="S23" s="15">
        <f t="shared" si="4"/>
        <v>1</v>
      </c>
      <c r="U23" s="15" t="str">
        <f>IFERROR(__xludf.DUMMYFUNCTION("""COMPUTED_VALUE"""),"Gurgaon")</f>
        <v>Gurgaon</v>
      </c>
    </row>
    <row r="24">
      <c r="A24" s="9">
        <v>44409.0</v>
      </c>
      <c r="B24" s="10" t="s">
        <v>40</v>
      </c>
      <c r="C24" s="10" t="s">
        <v>41</v>
      </c>
      <c r="D24" s="10" t="s">
        <v>22</v>
      </c>
      <c r="E24" s="35">
        <v>300.0</v>
      </c>
      <c r="F24" s="10" t="s">
        <v>18</v>
      </c>
      <c r="G24" s="37">
        <f t="shared" si="1"/>
        <v>1</v>
      </c>
      <c r="H24" s="32">
        <f t="shared" si="2"/>
        <v>1</v>
      </c>
      <c r="I24" s="33"/>
      <c r="J24" s="33"/>
      <c r="K24" s="37" t="str">
        <f>IFERROR(__xludf.DUMMYFUNCTION("""COMPUTED_VALUE"""),"Vegetable salad")</f>
        <v>Vegetable salad</v>
      </c>
      <c r="L24" s="38">
        <f t="shared" si="3"/>
        <v>8</v>
      </c>
      <c r="M24" s="33"/>
      <c r="N24" s="37"/>
      <c r="O24" s="10" t="s">
        <v>40</v>
      </c>
      <c r="Q24" s="10" t="s">
        <v>278</v>
      </c>
      <c r="S24" s="15">
        <f t="shared" si="4"/>
        <v>1</v>
      </c>
      <c r="U24" s="15" t="str">
        <f>IFERROR(__xludf.DUMMYFUNCTION("""COMPUTED_VALUE"""),"Nagpur")</f>
        <v>Nagpur</v>
      </c>
    </row>
    <row r="25">
      <c r="A25" s="9">
        <v>44409.0</v>
      </c>
      <c r="B25" s="10" t="s">
        <v>40</v>
      </c>
      <c r="C25" s="10" t="s">
        <v>41</v>
      </c>
      <c r="D25" s="10" t="s">
        <v>22</v>
      </c>
      <c r="E25" s="35">
        <v>300.0</v>
      </c>
      <c r="F25" s="10" t="s">
        <v>18</v>
      </c>
      <c r="G25" s="37">
        <f t="shared" si="1"/>
        <v>1</v>
      </c>
      <c r="H25" s="32">
        <f t="shared" si="2"/>
        <v>1</v>
      </c>
      <c r="I25" s="33"/>
      <c r="J25" s="33"/>
      <c r="K25" s="37" t="str">
        <f>IFERROR(__xludf.DUMMYFUNCTION("""COMPUTED_VALUE"""),"Buddha Veg bowl")</f>
        <v>Buddha Veg bowl</v>
      </c>
      <c r="L25" s="38">
        <f t="shared" si="3"/>
        <v>8</v>
      </c>
      <c r="M25" s="33"/>
      <c r="N25" s="37"/>
      <c r="O25" s="10" t="s">
        <v>40</v>
      </c>
      <c r="Q25" s="10" t="s">
        <v>279</v>
      </c>
      <c r="S25" s="15">
        <f t="shared" si="4"/>
        <v>1</v>
      </c>
    </row>
    <row r="26">
      <c r="A26" s="2" t="s">
        <v>0</v>
      </c>
      <c r="B26" s="2" t="s">
        <v>1</v>
      </c>
      <c r="C26" s="2" t="s">
        <v>2</v>
      </c>
      <c r="D26" s="2" t="s">
        <v>3</v>
      </c>
      <c r="E26" s="2" t="s">
        <v>4</v>
      </c>
      <c r="F26" s="31" t="s">
        <v>5</v>
      </c>
      <c r="G26" s="37" t="str">
        <f t="shared" si="1"/>
        <v>#VALUE!</v>
      </c>
      <c r="H26" s="32" t="str">
        <f t="shared" si="2"/>
        <v>#VALUE!</v>
      </c>
      <c r="I26" s="33"/>
      <c r="J26" s="33"/>
      <c r="K26" s="37" t="str">
        <f>IFERROR(__xludf.DUMMYFUNCTION("""COMPUTED_VALUE"""),"Vegetarian noodles")</f>
        <v>Vegetarian noodles</v>
      </c>
      <c r="L26" s="38" t="str">
        <f t="shared" si="3"/>
        <v>#VALUE!</v>
      </c>
      <c r="M26" s="37"/>
      <c r="N26" s="37"/>
      <c r="O26" s="10" t="s">
        <v>40</v>
      </c>
      <c r="Q26" s="10" t="s">
        <v>280</v>
      </c>
      <c r="S26" s="15" t="str">
        <f t="shared" si="4"/>
        <v>#VALUE!</v>
      </c>
    </row>
    <row r="27">
      <c r="A27" s="9">
        <v>44409.0</v>
      </c>
      <c r="B27" s="10" t="s">
        <v>9</v>
      </c>
      <c r="C27" s="10" t="s">
        <v>10</v>
      </c>
      <c r="D27" s="10" t="s">
        <v>11</v>
      </c>
      <c r="E27" s="35">
        <v>220.471014492754</v>
      </c>
      <c r="F27" s="12" t="s">
        <v>12</v>
      </c>
      <c r="G27" s="37">
        <f t="shared" si="1"/>
        <v>1</v>
      </c>
      <c r="H27" s="32">
        <f t="shared" si="2"/>
        <v>1</v>
      </c>
      <c r="I27" s="33"/>
      <c r="J27" s="33"/>
      <c r="K27" s="37" t="str">
        <f>IFERROR(__xludf.DUMMYFUNCTION("""COMPUTED_VALUE"""),"Veg wrap")</f>
        <v>Veg wrap</v>
      </c>
      <c r="L27" s="38">
        <f t="shared" si="3"/>
        <v>8</v>
      </c>
      <c r="M27" s="37"/>
      <c r="N27" s="37"/>
      <c r="O27" s="10" t="s">
        <v>40</v>
      </c>
      <c r="Q27" s="10" t="s">
        <v>282</v>
      </c>
      <c r="S27" s="15">
        <f t="shared" si="4"/>
        <v>1</v>
      </c>
    </row>
    <row r="28">
      <c r="A28" s="9">
        <v>44409.0</v>
      </c>
      <c r="B28" s="10" t="s">
        <v>9</v>
      </c>
      <c r="C28" s="10" t="s">
        <v>10</v>
      </c>
      <c r="D28" s="10" t="s">
        <v>13</v>
      </c>
      <c r="E28" s="35">
        <v>220.775362318841</v>
      </c>
      <c r="F28" s="10" t="s">
        <v>14</v>
      </c>
      <c r="G28" s="37">
        <f t="shared" si="1"/>
        <v>1</v>
      </c>
      <c r="H28" s="32">
        <f t="shared" si="2"/>
        <v>1</v>
      </c>
      <c r="I28" s="33"/>
      <c r="J28" s="33"/>
      <c r="K28" s="37" t="str">
        <f>IFERROR(__xludf.DUMMYFUNCTION("""COMPUTED_VALUE"""),"Bolognese pasta")</f>
        <v>Bolognese pasta</v>
      </c>
      <c r="L28" s="38">
        <f t="shared" si="3"/>
        <v>8</v>
      </c>
      <c r="M28" s="37"/>
      <c r="N28" s="37"/>
      <c r="O28" s="10" t="s">
        <v>97</v>
      </c>
      <c r="Q28" s="10" t="s">
        <v>284</v>
      </c>
    </row>
    <row r="29">
      <c r="A29" s="9">
        <v>44409.0</v>
      </c>
      <c r="B29" s="10" t="s">
        <v>9</v>
      </c>
      <c r="C29" s="10" t="s">
        <v>10</v>
      </c>
      <c r="D29" s="10" t="s">
        <v>17</v>
      </c>
      <c r="E29" s="35">
        <v>221.079710144928</v>
      </c>
      <c r="F29" s="10" t="s">
        <v>18</v>
      </c>
      <c r="G29" s="37">
        <f t="shared" si="1"/>
        <v>1</v>
      </c>
      <c r="H29" s="32">
        <f t="shared" si="2"/>
        <v>1</v>
      </c>
      <c r="I29" s="33"/>
      <c r="J29" s="33"/>
      <c r="K29" s="37" t="str">
        <f>IFERROR(__xludf.DUMMYFUNCTION("""COMPUTED_VALUE"""),"vegetable sandwich")</f>
        <v>vegetable sandwich</v>
      </c>
      <c r="L29" s="38">
        <f t="shared" si="3"/>
        <v>8</v>
      </c>
      <c r="M29" s="37"/>
      <c r="N29" s="37"/>
      <c r="O29" s="10" t="s">
        <v>97</v>
      </c>
      <c r="Q29" s="10" t="s">
        <v>285</v>
      </c>
    </row>
    <row r="30">
      <c r="A30" s="9">
        <v>44409.0</v>
      </c>
      <c r="B30" s="10" t="s">
        <v>9</v>
      </c>
      <c r="C30" s="10" t="s">
        <v>10</v>
      </c>
      <c r="D30" s="10" t="s">
        <v>19</v>
      </c>
      <c r="E30" s="35">
        <v>221.384057971015</v>
      </c>
      <c r="F30" s="10" t="s">
        <v>14</v>
      </c>
      <c r="G30" s="37">
        <f t="shared" si="1"/>
        <v>1</v>
      </c>
      <c r="H30" s="32">
        <f t="shared" si="2"/>
        <v>1</v>
      </c>
      <c r="I30" s="33"/>
      <c r="J30" s="33"/>
      <c r="K30" s="37" t="str">
        <f>IFERROR(__xludf.DUMMYFUNCTION("""COMPUTED_VALUE"""),"chilli parotta")</f>
        <v>chilli parotta</v>
      </c>
      <c r="L30" s="38">
        <f t="shared" si="3"/>
        <v>8</v>
      </c>
      <c r="M30" s="37"/>
      <c r="N30" s="37"/>
      <c r="O30" s="10" t="s">
        <v>97</v>
      </c>
      <c r="Q30" s="10" t="s">
        <v>286</v>
      </c>
    </row>
    <row r="31">
      <c r="A31" s="9">
        <v>44409.0</v>
      </c>
      <c r="B31" s="10" t="s">
        <v>9</v>
      </c>
      <c r="C31" s="10" t="s">
        <v>10</v>
      </c>
      <c r="D31" s="10" t="s">
        <v>20</v>
      </c>
      <c r="E31" s="35">
        <v>221.688405797102</v>
      </c>
      <c r="F31" s="10" t="s">
        <v>21</v>
      </c>
      <c r="G31" s="37">
        <f t="shared" si="1"/>
        <v>1</v>
      </c>
      <c r="H31" s="32">
        <f t="shared" si="2"/>
        <v>1</v>
      </c>
      <c r="I31" s="33"/>
      <c r="J31" s="33"/>
      <c r="K31" s="37" t="str">
        <f>IFERROR(__xludf.DUMMYFUNCTION("""COMPUTED_VALUE"""),"fish fried rice")</f>
        <v>fish fried rice</v>
      </c>
      <c r="L31" s="38">
        <f t="shared" si="3"/>
        <v>8</v>
      </c>
      <c r="M31" s="37"/>
      <c r="N31" s="37"/>
      <c r="O31" s="10" t="s">
        <v>9</v>
      </c>
      <c r="Q31" s="10" t="s">
        <v>287</v>
      </c>
    </row>
    <row r="32">
      <c r="A32" s="9">
        <v>44409.0</v>
      </c>
      <c r="B32" s="10" t="s">
        <v>9</v>
      </c>
      <c r="C32" s="10" t="s">
        <v>10</v>
      </c>
      <c r="D32" s="10" t="s">
        <v>22</v>
      </c>
      <c r="E32" s="35">
        <v>221.992753623189</v>
      </c>
      <c r="F32" s="10" t="s">
        <v>18</v>
      </c>
      <c r="G32" s="37">
        <f t="shared" si="1"/>
        <v>1</v>
      </c>
      <c r="H32" s="32">
        <f t="shared" si="2"/>
        <v>1</v>
      </c>
      <c r="I32" s="33"/>
      <c r="J32" s="33"/>
      <c r="K32" s="37" t="str">
        <f>IFERROR(__xludf.DUMMYFUNCTION("""COMPUTED_VALUE"""),"butter naan")</f>
        <v>butter naan</v>
      </c>
      <c r="L32" s="38">
        <f t="shared" si="3"/>
        <v>8</v>
      </c>
      <c r="M32" s="37"/>
      <c r="N32" s="37"/>
      <c r="O32" s="10" t="s">
        <v>97</v>
      </c>
      <c r="Q32" s="10" t="s">
        <v>288</v>
      </c>
    </row>
    <row r="33">
      <c r="A33" s="9">
        <v>44409.0</v>
      </c>
      <c r="B33" s="10" t="s">
        <v>9</v>
      </c>
      <c r="C33" s="10" t="s">
        <v>10</v>
      </c>
      <c r="D33" s="10" t="s">
        <v>22</v>
      </c>
      <c r="E33" s="35">
        <v>222.297101449276</v>
      </c>
      <c r="F33" s="10" t="s">
        <v>18</v>
      </c>
      <c r="G33" s="37">
        <f t="shared" si="1"/>
        <v>1</v>
      </c>
      <c r="H33" s="32">
        <f t="shared" si="2"/>
        <v>1</v>
      </c>
      <c r="I33" s="33"/>
      <c r="J33" s="33"/>
      <c r="K33" s="37" t="str">
        <f>IFERROR(__xludf.DUMMYFUNCTION("""COMPUTED_VALUE"""),"apple milkshake")</f>
        <v>apple milkshake</v>
      </c>
      <c r="L33" s="38">
        <f t="shared" si="3"/>
        <v>8</v>
      </c>
      <c r="M33" s="37"/>
      <c r="N33" s="37"/>
      <c r="O33" s="10" t="s">
        <v>97</v>
      </c>
      <c r="Q33" s="10" t="s">
        <v>292</v>
      </c>
    </row>
    <row r="34">
      <c r="A34" s="9">
        <v>44409.0</v>
      </c>
      <c r="B34" s="10" t="s">
        <v>23</v>
      </c>
      <c r="C34" s="10" t="s">
        <v>42</v>
      </c>
      <c r="D34" s="10" t="s">
        <v>22</v>
      </c>
      <c r="E34" s="35">
        <v>222.601449275363</v>
      </c>
      <c r="F34" s="10" t="s">
        <v>18</v>
      </c>
      <c r="G34" s="37">
        <f t="shared" si="1"/>
        <v>1</v>
      </c>
      <c r="H34" s="32">
        <f t="shared" si="2"/>
        <v>1</v>
      </c>
      <c r="I34" s="33"/>
      <c r="J34" s="33"/>
      <c r="K34" s="37" t="str">
        <f>IFERROR(__xludf.DUMMYFUNCTION("""COMPUTED_VALUE"""),"green peas masala")</f>
        <v>green peas masala</v>
      </c>
      <c r="L34" s="38">
        <f t="shared" si="3"/>
        <v>8</v>
      </c>
      <c r="M34" s="37"/>
      <c r="N34" s="37"/>
      <c r="O34" s="10" t="s">
        <v>97</v>
      </c>
      <c r="Q34" s="10" t="s">
        <v>304</v>
      </c>
    </row>
    <row r="35">
      <c r="A35" s="9">
        <v>44409.0</v>
      </c>
      <c r="B35" s="10" t="s">
        <v>23</v>
      </c>
      <c r="C35" s="10" t="s">
        <v>43</v>
      </c>
      <c r="D35" s="10" t="s">
        <v>13</v>
      </c>
      <c r="E35" s="35">
        <v>222.90579710145</v>
      </c>
      <c r="F35" s="10" t="s">
        <v>14</v>
      </c>
      <c r="G35" s="37">
        <f t="shared" si="1"/>
        <v>1</v>
      </c>
      <c r="H35" s="32">
        <f t="shared" si="2"/>
        <v>1</v>
      </c>
      <c r="I35" s="33"/>
      <c r="J35" s="33"/>
      <c r="K35" s="37" t="str">
        <f>IFERROR(__xludf.DUMMYFUNCTION("""COMPUTED_VALUE"""),"dal tadka")</f>
        <v>dal tadka</v>
      </c>
      <c r="L35" s="38">
        <f t="shared" si="3"/>
        <v>8</v>
      </c>
      <c r="M35" s="37"/>
      <c r="N35" s="37"/>
      <c r="O35" s="10" t="s">
        <v>97</v>
      </c>
      <c r="Q35" s="10" t="s">
        <v>393</v>
      </c>
    </row>
    <row r="36">
      <c r="A36" s="9">
        <v>44409.0</v>
      </c>
      <c r="B36" s="10" t="s">
        <v>23</v>
      </c>
      <c r="C36" s="10" t="s">
        <v>44</v>
      </c>
      <c r="D36" s="10" t="s">
        <v>27</v>
      </c>
      <c r="E36" s="35">
        <v>223.210144927537</v>
      </c>
      <c r="F36" s="10" t="s">
        <v>14</v>
      </c>
      <c r="G36" s="37">
        <f t="shared" si="1"/>
        <v>1</v>
      </c>
      <c r="H36" s="32">
        <f t="shared" si="2"/>
        <v>1</v>
      </c>
      <c r="I36" s="33"/>
      <c r="J36" s="33"/>
      <c r="K36" s="37" t="str">
        <f>IFERROR(__xludf.DUMMYFUNCTION("""COMPUTED_VALUE"""),"lasagne")</f>
        <v>lasagne</v>
      </c>
      <c r="L36" s="38">
        <f t="shared" si="3"/>
        <v>8</v>
      </c>
      <c r="M36" s="37"/>
      <c r="N36" s="37"/>
      <c r="O36" s="10" t="s">
        <v>97</v>
      </c>
      <c r="Q36" s="10" t="s">
        <v>395</v>
      </c>
    </row>
    <row r="37">
      <c r="A37" s="9">
        <v>44409.0</v>
      </c>
      <c r="B37" s="10" t="s">
        <v>23</v>
      </c>
      <c r="C37" s="10" t="s">
        <v>28</v>
      </c>
      <c r="D37" s="10" t="s">
        <v>19</v>
      </c>
      <c r="E37" s="35">
        <v>223.514492753624</v>
      </c>
      <c r="F37" s="10" t="s">
        <v>14</v>
      </c>
      <c r="G37" s="37">
        <f t="shared" si="1"/>
        <v>1</v>
      </c>
      <c r="H37" s="32">
        <f t="shared" si="2"/>
        <v>1</v>
      </c>
      <c r="I37" s="33"/>
      <c r="J37" s="33"/>
      <c r="K37" s="37" t="str">
        <f>IFERROR(__xludf.DUMMYFUNCTION("""COMPUTED_VALUE"""),"chicken noodles")</f>
        <v>chicken noodles</v>
      </c>
      <c r="L37" s="38">
        <f t="shared" si="3"/>
        <v>8</v>
      </c>
      <c r="M37" s="37"/>
      <c r="N37" s="37"/>
      <c r="O37" s="10" t="s">
        <v>97</v>
      </c>
      <c r="Q37" s="10" t="s">
        <v>396</v>
      </c>
    </row>
    <row r="38">
      <c r="A38" s="9">
        <v>44409.0</v>
      </c>
      <c r="B38" s="10" t="s">
        <v>23</v>
      </c>
      <c r="C38" s="10" t="s">
        <v>45</v>
      </c>
      <c r="D38" s="10" t="s">
        <v>27</v>
      </c>
      <c r="E38" s="35">
        <v>223.818840579711</v>
      </c>
      <c r="F38" s="10" t="s">
        <v>14</v>
      </c>
      <c r="G38" s="37">
        <f t="shared" si="1"/>
        <v>1</v>
      </c>
      <c r="H38" s="32">
        <f t="shared" si="2"/>
        <v>1</v>
      </c>
      <c r="I38" s="33"/>
      <c r="J38" s="33"/>
      <c r="K38" s="37" t="str">
        <f>IFERROR(__xludf.DUMMYFUNCTION("""COMPUTED_VALUE"""),"cheese quesadilla")</f>
        <v>cheese quesadilla</v>
      </c>
      <c r="L38" s="38">
        <f t="shared" si="3"/>
        <v>8</v>
      </c>
      <c r="M38" s="37"/>
      <c r="N38" s="37"/>
      <c r="O38" s="10" t="s">
        <v>97</v>
      </c>
      <c r="Q38" s="10" t="s">
        <v>397</v>
      </c>
    </row>
    <row r="39">
      <c r="A39" s="9">
        <v>44409.0</v>
      </c>
      <c r="B39" s="10" t="s">
        <v>23</v>
      </c>
      <c r="C39" s="10">
        <v>245.0</v>
      </c>
      <c r="D39" s="10" t="s">
        <v>30</v>
      </c>
      <c r="E39" s="35">
        <v>224.123188405797</v>
      </c>
      <c r="F39" s="10" t="s">
        <v>31</v>
      </c>
      <c r="G39" s="37">
        <f t="shared" si="1"/>
        <v>1</v>
      </c>
      <c r="H39" s="32">
        <f t="shared" si="2"/>
        <v>1</v>
      </c>
      <c r="I39" s="33"/>
      <c r="J39" s="33"/>
      <c r="K39" s="37" t="str">
        <f>IFERROR(__xludf.DUMMYFUNCTION("""COMPUTED_VALUE"""),"cheese naan")</f>
        <v>cheese naan</v>
      </c>
      <c r="L39" s="38">
        <f t="shared" si="3"/>
        <v>8</v>
      </c>
      <c r="M39" s="37"/>
      <c r="N39" s="37"/>
      <c r="O39" s="10" t="s">
        <v>97</v>
      </c>
      <c r="Q39" s="10" t="s">
        <v>398</v>
      </c>
    </row>
    <row r="40">
      <c r="A40" s="9">
        <v>44409.0</v>
      </c>
      <c r="B40" s="10" t="s">
        <v>23</v>
      </c>
      <c r="C40" s="10" t="s">
        <v>32</v>
      </c>
      <c r="D40" s="10" t="s">
        <v>20</v>
      </c>
      <c r="E40" s="35">
        <v>224.427536231884</v>
      </c>
      <c r="F40" s="10" t="s">
        <v>21</v>
      </c>
      <c r="G40" s="37">
        <f t="shared" si="1"/>
        <v>1</v>
      </c>
      <c r="H40" s="32">
        <f t="shared" si="2"/>
        <v>1</v>
      </c>
      <c r="I40" s="33"/>
      <c r="J40" s="33"/>
      <c r="K40" s="37" t="str">
        <f>IFERROR(__xludf.DUMMYFUNCTION("""COMPUTED_VALUE"""),"banana smoothie")</f>
        <v>banana smoothie</v>
      </c>
      <c r="L40" s="38">
        <f t="shared" si="3"/>
        <v>8</v>
      </c>
      <c r="M40" s="37"/>
      <c r="N40" s="37"/>
      <c r="O40" s="10" t="s">
        <v>97</v>
      </c>
      <c r="Q40" s="10" t="s">
        <v>399</v>
      </c>
    </row>
    <row r="41">
      <c r="A41" s="9">
        <v>44409.0</v>
      </c>
      <c r="B41" s="10" t="s">
        <v>23</v>
      </c>
      <c r="C41" s="10" t="s">
        <v>33</v>
      </c>
      <c r="D41" s="10" t="s">
        <v>34</v>
      </c>
      <c r="E41" s="35">
        <v>224.731884057971</v>
      </c>
      <c r="F41" s="10" t="s">
        <v>14</v>
      </c>
      <c r="G41" s="37">
        <f t="shared" si="1"/>
        <v>1</v>
      </c>
      <c r="H41" s="32">
        <f t="shared" si="2"/>
        <v>1</v>
      </c>
      <c r="I41" s="33"/>
      <c r="J41" s="33"/>
      <c r="K41" s="37" t="str">
        <f>IFERROR(__xludf.DUMMYFUNCTION("""COMPUTED_VALUE"""),"vietnamese fried rice")</f>
        <v>vietnamese fried rice</v>
      </c>
      <c r="L41" s="38">
        <f t="shared" si="3"/>
        <v>8</v>
      </c>
      <c r="M41" s="37"/>
      <c r="N41" s="37"/>
      <c r="O41" s="10" t="s">
        <v>97</v>
      </c>
      <c r="Q41" s="10" t="s">
        <v>402</v>
      </c>
    </row>
    <row r="42">
      <c r="A42" s="9">
        <v>44409.0</v>
      </c>
      <c r="B42" s="10" t="s">
        <v>23</v>
      </c>
      <c r="C42" s="10" t="s">
        <v>35</v>
      </c>
      <c r="D42" s="10" t="s">
        <v>34</v>
      </c>
      <c r="E42" s="35">
        <v>225.036231884058</v>
      </c>
      <c r="F42" s="10" t="s">
        <v>14</v>
      </c>
      <c r="G42" s="37">
        <f t="shared" si="1"/>
        <v>1</v>
      </c>
      <c r="H42" s="32">
        <f t="shared" si="2"/>
        <v>1</v>
      </c>
      <c r="I42" s="33"/>
      <c r="J42" s="33"/>
      <c r="K42" s="37" t="str">
        <f>IFERROR(__xludf.DUMMYFUNCTION("""COMPUTED_VALUE"""),"roasted veggies")</f>
        <v>roasted veggies</v>
      </c>
      <c r="L42" s="38">
        <f t="shared" si="3"/>
        <v>8</v>
      </c>
      <c r="M42" s="37"/>
      <c r="N42" s="37"/>
      <c r="O42" s="10" t="s">
        <v>97</v>
      </c>
      <c r="Q42" s="10" t="s">
        <v>404</v>
      </c>
    </row>
    <row r="43">
      <c r="A43" s="9">
        <v>44409.0</v>
      </c>
      <c r="B43" s="10" t="s">
        <v>23</v>
      </c>
      <c r="C43" s="10">
        <v>4447.0</v>
      </c>
      <c r="D43" s="10" t="s">
        <v>34</v>
      </c>
      <c r="E43" s="35">
        <v>225.340579710145</v>
      </c>
      <c r="F43" s="10" t="s">
        <v>14</v>
      </c>
      <c r="G43" s="37">
        <f t="shared" si="1"/>
        <v>1</v>
      </c>
      <c r="H43" s="32">
        <f t="shared" si="2"/>
        <v>1</v>
      </c>
      <c r="I43" s="33"/>
      <c r="J43" s="33"/>
      <c r="K43" s="37" t="str">
        <f>IFERROR(__xludf.DUMMYFUNCTION("""COMPUTED_VALUE"""),"water melon juice")</f>
        <v>water melon juice</v>
      </c>
      <c r="L43" s="38">
        <f t="shared" si="3"/>
        <v>8</v>
      </c>
      <c r="M43" s="37"/>
      <c r="N43" s="37"/>
      <c r="O43" s="10" t="s">
        <v>97</v>
      </c>
      <c r="Q43" s="10" t="s">
        <v>409</v>
      </c>
    </row>
    <row r="44">
      <c r="A44" s="9">
        <v>44409.0</v>
      </c>
      <c r="B44" s="10" t="s">
        <v>23</v>
      </c>
      <c r="C44" s="10">
        <v>4399.5</v>
      </c>
      <c r="D44" s="10" t="s">
        <v>20</v>
      </c>
      <c r="E44" s="35">
        <v>225.644927536232</v>
      </c>
      <c r="F44" s="10" t="s">
        <v>21</v>
      </c>
      <c r="G44" s="37">
        <f t="shared" si="1"/>
        <v>1</v>
      </c>
      <c r="H44" s="32">
        <f t="shared" si="2"/>
        <v>1</v>
      </c>
      <c r="I44" s="33"/>
      <c r="J44" s="33"/>
      <c r="K44" s="37" t="str">
        <f>IFERROR(__xludf.DUMMYFUNCTION("""COMPUTED_VALUE"""),"banana crepes")</f>
        <v>banana crepes</v>
      </c>
      <c r="L44" s="38">
        <f t="shared" si="3"/>
        <v>8</v>
      </c>
      <c r="M44" s="37"/>
      <c r="N44" s="37"/>
      <c r="O44" s="10" t="s">
        <v>97</v>
      </c>
      <c r="Q44" s="10" t="s">
        <v>413</v>
      </c>
    </row>
    <row r="45">
      <c r="A45" s="9">
        <v>44409.0</v>
      </c>
      <c r="B45" s="10" t="s">
        <v>23</v>
      </c>
      <c r="C45" s="10">
        <v>4352.0</v>
      </c>
      <c r="D45" s="10" t="s">
        <v>36</v>
      </c>
      <c r="E45" s="35">
        <v>225.949275362319</v>
      </c>
      <c r="F45" s="10" t="s">
        <v>12</v>
      </c>
      <c r="G45" s="37">
        <f t="shared" si="1"/>
        <v>1</v>
      </c>
      <c r="H45" s="32">
        <f t="shared" si="2"/>
        <v>1</v>
      </c>
      <c r="I45" s="33"/>
      <c r="J45" s="33"/>
      <c r="K45" s="37" t="str">
        <f>IFERROR(__xludf.DUMMYFUNCTION("""COMPUTED_VALUE"""),"cheese omlette")</f>
        <v>cheese omlette</v>
      </c>
      <c r="L45" s="38">
        <f t="shared" si="3"/>
        <v>8</v>
      </c>
      <c r="M45" s="37"/>
      <c r="N45" s="37"/>
      <c r="O45" s="10" t="s">
        <v>97</v>
      </c>
      <c r="Q45" s="10" t="s">
        <v>415</v>
      </c>
    </row>
    <row r="46">
      <c r="A46" s="9">
        <v>44409.0</v>
      </c>
      <c r="B46" s="10" t="s">
        <v>23</v>
      </c>
      <c r="C46" s="10" t="s">
        <v>46</v>
      </c>
      <c r="D46" s="10" t="s">
        <v>34</v>
      </c>
      <c r="E46" s="35">
        <v>226.253623188406</v>
      </c>
      <c r="F46" s="10" t="s">
        <v>14</v>
      </c>
      <c r="G46" s="37">
        <f t="shared" si="1"/>
        <v>1</v>
      </c>
      <c r="H46" s="32">
        <f t="shared" si="2"/>
        <v>1</v>
      </c>
      <c r="I46" s="33"/>
      <c r="J46" s="33"/>
      <c r="K46" s="37" t="str">
        <f>IFERROR(__xludf.DUMMYFUNCTION("""COMPUTED_VALUE"""),"vegetable pasta")</f>
        <v>vegetable pasta</v>
      </c>
      <c r="L46" s="38">
        <f t="shared" si="3"/>
        <v>8</v>
      </c>
      <c r="M46" s="37"/>
      <c r="N46" s="37"/>
      <c r="O46" s="10" t="s">
        <v>114</v>
      </c>
      <c r="Q46" s="10" t="s">
        <v>416</v>
      </c>
    </row>
    <row r="47">
      <c r="A47" s="9">
        <v>44409.0</v>
      </c>
      <c r="B47" s="10" t="s">
        <v>23</v>
      </c>
      <c r="C47" s="10" t="s">
        <v>47</v>
      </c>
      <c r="D47" s="10" t="s">
        <v>30</v>
      </c>
      <c r="E47" s="35">
        <v>226.557971014493</v>
      </c>
      <c r="F47" s="10" t="s">
        <v>31</v>
      </c>
      <c r="G47" s="37">
        <f t="shared" si="1"/>
        <v>1</v>
      </c>
      <c r="H47" s="32">
        <f t="shared" si="2"/>
        <v>1</v>
      </c>
      <c r="I47" s="33"/>
      <c r="J47" s="33"/>
      <c r="K47" s="37" t="str">
        <f>IFERROR(__xludf.DUMMYFUNCTION("""COMPUTED_VALUE"""),"strawberry shake")</f>
        <v>strawberry shake</v>
      </c>
      <c r="L47" s="38">
        <f t="shared" si="3"/>
        <v>8</v>
      </c>
      <c r="M47" s="37"/>
      <c r="N47" s="37"/>
      <c r="O47" s="10" t="s">
        <v>114</v>
      </c>
      <c r="Q47" s="10" t="s">
        <v>417</v>
      </c>
    </row>
    <row r="48">
      <c r="A48" s="9">
        <v>44409.0</v>
      </c>
      <c r="B48" s="10" t="s">
        <v>23</v>
      </c>
      <c r="C48" s="10" t="s">
        <v>39</v>
      </c>
      <c r="D48" s="10" t="s">
        <v>36</v>
      </c>
      <c r="E48" s="35">
        <v>226.86231884058</v>
      </c>
      <c r="F48" s="10" t="s">
        <v>12</v>
      </c>
      <c r="G48" s="37">
        <f t="shared" si="1"/>
        <v>1</v>
      </c>
      <c r="H48" s="32">
        <f t="shared" si="2"/>
        <v>1</v>
      </c>
      <c r="I48" s="33"/>
      <c r="J48" s="33"/>
      <c r="K48" s="33"/>
      <c r="L48" s="38">
        <f t="shared" si="3"/>
        <v>8</v>
      </c>
      <c r="M48" s="37"/>
      <c r="N48" s="37"/>
      <c r="O48" s="10" t="s">
        <v>114</v>
      </c>
      <c r="Q48" s="10" t="s">
        <v>418</v>
      </c>
    </row>
    <row r="49">
      <c r="A49" s="9">
        <v>44409.0</v>
      </c>
      <c r="B49" s="10" t="s">
        <v>40</v>
      </c>
      <c r="C49" s="10" t="s">
        <v>41</v>
      </c>
      <c r="D49" s="10" t="s">
        <v>22</v>
      </c>
      <c r="E49" s="35">
        <v>227.166666666667</v>
      </c>
      <c r="F49" s="10" t="s">
        <v>18</v>
      </c>
      <c r="G49" s="37">
        <f t="shared" si="1"/>
        <v>1</v>
      </c>
      <c r="H49" s="32">
        <f t="shared" si="2"/>
        <v>1</v>
      </c>
      <c r="I49" s="33"/>
      <c r="J49" s="33"/>
      <c r="K49" s="33"/>
      <c r="L49" s="38">
        <f t="shared" si="3"/>
        <v>8</v>
      </c>
      <c r="M49" s="37"/>
      <c r="N49" s="37"/>
      <c r="O49" s="10" t="s">
        <v>114</v>
      </c>
    </row>
    <row r="50">
      <c r="A50" s="9">
        <v>44409.0</v>
      </c>
      <c r="B50" s="10" t="s">
        <v>40</v>
      </c>
      <c r="C50" s="10" t="s">
        <v>41</v>
      </c>
      <c r="D50" s="10" t="s">
        <v>22</v>
      </c>
      <c r="E50" s="35">
        <v>227.471014492754</v>
      </c>
      <c r="F50" s="10" t="s">
        <v>18</v>
      </c>
      <c r="G50" s="37">
        <f t="shared" si="1"/>
        <v>1</v>
      </c>
      <c r="H50" s="32">
        <f t="shared" si="2"/>
        <v>1</v>
      </c>
      <c r="I50" s="33"/>
      <c r="J50" s="33"/>
      <c r="K50" s="33"/>
      <c r="L50" s="33"/>
      <c r="M50" s="33"/>
      <c r="N50" s="33"/>
      <c r="O50" s="10" t="s">
        <v>114</v>
      </c>
    </row>
    <row r="51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 s="31" t="s">
        <v>5</v>
      </c>
      <c r="G51" s="37" t="str">
        <f t="shared" si="1"/>
        <v>#VALUE!</v>
      </c>
      <c r="H51" s="32" t="str">
        <f t="shared" si="2"/>
        <v>#VALUE!</v>
      </c>
      <c r="I51" s="33"/>
      <c r="J51" s="33"/>
      <c r="K51" s="33"/>
      <c r="L51" s="33"/>
      <c r="M51" s="33"/>
      <c r="N51" s="33"/>
      <c r="O51" s="10" t="s">
        <v>114</v>
      </c>
    </row>
    <row r="52">
      <c r="A52" s="9">
        <v>44409.0</v>
      </c>
      <c r="B52" s="10" t="s">
        <v>9</v>
      </c>
      <c r="C52" s="10" t="s">
        <v>10</v>
      </c>
      <c r="D52" s="10" t="s">
        <v>11</v>
      </c>
      <c r="E52" s="35">
        <v>227.775362318841</v>
      </c>
      <c r="F52" s="12" t="s">
        <v>12</v>
      </c>
      <c r="G52" s="37">
        <f t="shared" si="1"/>
        <v>1</v>
      </c>
      <c r="H52" s="32">
        <f t="shared" si="2"/>
        <v>1</v>
      </c>
      <c r="I52" s="33"/>
      <c r="J52" s="33"/>
      <c r="K52" s="33"/>
      <c r="L52" s="33"/>
      <c r="M52" s="33"/>
      <c r="N52" s="33"/>
      <c r="O52" s="10" t="s">
        <v>114</v>
      </c>
    </row>
    <row r="53">
      <c r="A53" s="9">
        <v>44409.0</v>
      </c>
      <c r="B53" s="10" t="s">
        <v>9</v>
      </c>
      <c r="C53" s="10" t="s">
        <v>10</v>
      </c>
      <c r="D53" s="10" t="s">
        <v>13</v>
      </c>
      <c r="E53" s="35">
        <v>228.079710144928</v>
      </c>
      <c r="F53" s="10" t="s">
        <v>14</v>
      </c>
      <c r="G53" s="37">
        <f t="shared" si="1"/>
        <v>1</v>
      </c>
      <c r="H53" s="32">
        <f t="shared" si="2"/>
        <v>1</v>
      </c>
      <c r="I53" s="33"/>
      <c r="J53" s="33"/>
      <c r="K53" s="33"/>
      <c r="L53" s="33"/>
      <c r="M53" s="33"/>
      <c r="N53" s="33"/>
      <c r="O53" s="10" t="s">
        <v>114</v>
      </c>
    </row>
    <row r="54">
      <c r="A54" s="9">
        <v>44409.0</v>
      </c>
      <c r="B54" s="10" t="s">
        <v>9</v>
      </c>
      <c r="C54" s="10" t="s">
        <v>10</v>
      </c>
      <c r="D54" s="10" t="s">
        <v>17</v>
      </c>
      <c r="E54" s="35">
        <v>228.384057971015</v>
      </c>
      <c r="F54" s="10" t="s">
        <v>18</v>
      </c>
      <c r="G54" s="37">
        <f t="shared" si="1"/>
        <v>1</v>
      </c>
      <c r="H54" s="32">
        <f t="shared" si="2"/>
        <v>1</v>
      </c>
      <c r="I54" s="33"/>
      <c r="J54" s="33"/>
      <c r="K54" s="33"/>
      <c r="L54" s="33"/>
      <c r="M54" s="33"/>
      <c r="N54" s="33"/>
      <c r="O54" s="10" t="s">
        <v>114</v>
      </c>
    </row>
    <row r="55">
      <c r="A55" s="9">
        <v>44409.0</v>
      </c>
      <c r="B55" s="10" t="s">
        <v>9</v>
      </c>
      <c r="C55" s="10" t="s">
        <v>10</v>
      </c>
      <c r="D55" s="10" t="s">
        <v>19</v>
      </c>
      <c r="E55" s="35">
        <v>228.688405797102</v>
      </c>
      <c r="F55" s="10" t="s">
        <v>14</v>
      </c>
      <c r="G55" s="37">
        <f t="shared" si="1"/>
        <v>1</v>
      </c>
      <c r="H55" s="32">
        <f t="shared" si="2"/>
        <v>1</v>
      </c>
      <c r="I55" s="33"/>
      <c r="J55" s="33"/>
      <c r="K55" s="33"/>
      <c r="L55" s="33"/>
      <c r="M55" s="33"/>
      <c r="N55" s="33"/>
      <c r="O55" s="10" t="s">
        <v>455</v>
      </c>
    </row>
    <row r="56">
      <c r="A56" s="9">
        <v>44409.0</v>
      </c>
      <c r="B56" s="10" t="s">
        <v>9</v>
      </c>
      <c r="C56" s="10" t="s">
        <v>10</v>
      </c>
      <c r="D56" s="10" t="s">
        <v>20</v>
      </c>
      <c r="E56" s="35">
        <v>228.992753623189</v>
      </c>
      <c r="F56" s="10" t="s">
        <v>21</v>
      </c>
      <c r="G56" s="37">
        <f t="shared" si="1"/>
        <v>1</v>
      </c>
      <c r="H56" s="32">
        <f t="shared" si="2"/>
        <v>1</v>
      </c>
      <c r="I56" s="33"/>
      <c r="J56" s="33"/>
      <c r="K56" s="33"/>
      <c r="L56" s="33"/>
      <c r="M56" s="33"/>
      <c r="N56" s="33"/>
      <c r="O56" s="10" t="s">
        <v>455</v>
      </c>
    </row>
    <row r="57">
      <c r="A57" s="9">
        <v>44409.0</v>
      </c>
      <c r="B57" s="10" t="s">
        <v>9</v>
      </c>
      <c r="C57" s="10" t="s">
        <v>10</v>
      </c>
      <c r="D57" s="10" t="s">
        <v>22</v>
      </c>
      <c r="E57" s="35">
        <v>229.297101449276</v>
      </c>
      <c r="F57" s="10" t="s">
        <v>18</v>
      </c>
      <c r="G57" s="37">
        <f t="shared" si="1"/>
        <v>1</v>
      </c>
      <c r="H57" s="32">
        <f t="shared" si="2"/>
        <v>1</v>
      </c>
      <c r="I57" s="33"/>
      <c r="J57" s="33"/>
      <c r="K57" s="33"/>
      <c r="L57" s="33"/>
      <c r="M57" s="33"/>
      <c r="N57" s="33"/>
      <c r="O57" s="10" t="s">
        <v>455</v>
      </c>
    </row>
    <row r="58">
      <c r="A58" s="9">
        <v>44409.0</v>
      </c>
      <c r="B58" s="10" t="s">
        <v>9</v>
      </c>
      <c r="C58" s="10" t="s">
        <v>10</v>
      </c>
      <c r="D58" s="10" t="s">
        <v>22</v>
      </c>
      <c r="E58" s="35">
        <v>229.601449275363</v>
      </c>
      <c r="F58" s="10" t="s">
        <v>18</v>
      </c>
      <c r="G58" s="37">
        <f t="shared" si="1"/>
        <v>1</v>
      </c>
      <c r="H58" s="32">
        <f t="shared" si="2"/>
        <v>1</v>
      </c>
      <c r="I58" s="33"/>
      <c r="J58" s="33"/>
      <c r="K58" s="33"/>
      <c r="L58" s="33"/>
      <c r="M58" s="33"/>
      <c r="N58" s="33"/>
      <c r="O58" s="10" t="s">
        <v>455</v>
      </c>
    </row>
    <row r="59">
      <c r="A59" s="9">
        <v>44409.0</v>
      </c>
      <c r="B59" s="10" t="s">
        <v>23</v>
      </c>
      <c r="C59" s="10" t="s">
        <v>48</v>
      </c>
      <c r="D59" s="10" t="s">
        <v>22</v>
      </c>
      <c r="E59" s="35">
        <v>229.90579710145</v>
      </c>
      <c r="F59" s="10" t="s">
        <v>18</v>
      </c>
      <c r="G59" s="37">
        <f t="shared" si="1"/>
        <v>1</v>
      </c>
      <c r="H59" s="32">
        <f t="shared" si="2"/>
        <v>1</v>
      </c>
      <c r="I59" s="33"/>
      <c r="J59" s="33"/>
      <c r="K59" s="33"/>
      <c r="L59" s="33"/>
      <c r="M59" s="33"/>
      <c r="N59" s="33"/>
      <c r="O59" s="10" t="s">
        <v>122</v>
      </c>
    </row>
    <row r="60">
      <c r="A60" s="9">
        <v>44409.0</v>
      </c>
      <c r="B60" s="10" t="s">
        <v>23</v>
      </c>
      <c r="C60" s="10" t="s">
        <v>49</v>
      </c>
      <c r="D60" s="10" t="s">
        <v>13</v>
      </c>
      <c r="E60" s="35">
        <v>230.210144927537</v>
      </c>
      <c r="F60" s="10" t="s">
        <v>14</v>
      </c>
      <c r="G60" s="37">
        <f t="shared" si="1"/>
        <v>1</v>
      </c>
      <c r="H60" s="32">
        <f t="shared" si="2"/>
        <v>1</v>
      </c>
      <c r="I60" s="33"/>
      <c r="J60" s="33"/>
      <c r="K60" s="33"/>
      <c r="L60" s="33"/>
      <c r="M60" s="33"/>
      <c r="N60" s="33"/>
      <c r="O60" s="10" t="s">
        <v>122</v>
      </c>
    </row>
    <row r="61">
      <c r="A61" s="9">
        <v>44409.0</v>
      </c>
      <c r="B61" s="10" t="s">
        <v>23</v>
      </c>
      <c r="C61" s="10" t="s">
        <v>50</v>
      </c>
      <c r="D61" s="10" t="s">
        <v>27</v>
      </c>
      <c r="E61" s="35">
        <v>230.514492753624</v>
      </c>
      <c r="F61" s="10" t="s">
        <v>14</v>
      </c>
      <c r="G61" s="37">
        <f t="shared" si="1"/>
        <v>1</v>
      </c>
      <c r="H61" s="32">
        <f t="shared" si="2"/>
        <v>1</v>
      </c>
      <c r="I61" s="33"/>
      <c r="J61" s="33"/>
      <c r="K61" s="33"/>
      <c r="L61" s="33"/>
      <c r="M61" s="33"/>
      <c r="N61" s="33"/>
      <c r="O61" s="10" t="s">
        <v>122</v>
      </c>
    </row>
    <row r="62">
      <c r="A62" s="9">
        <v>44409.0</v>
      </c>
      <c r="B62" s="10" t="s">
        <v>23</v>
      </c>
      <c r="C62" s="10" t="s">
        <v>28</v>
      </c>
      <c r="D62" s="10" t="s">
        <v>19</v>
      </c>
      <c r="E62" s="35">
        <v>230.818840579711</v>
      </c>
      <c r="F62" s="10" t="s">
        <v>14</v>
      </c>
      <c r="G62" s="37">
        <f t="shared" si="1"/>
        <v>1</v>
      </c>
      <c r="H62" s="32">
        <f t="shared" si="2"/>
        <v>1</v>
      </c>
      <c r="I62" s="33"/>
      <c r="J62" s="33"/>
      <c r="K62" s="33"/>
      <c r="L62" s="33"/>
      <c r="M62" s="33"/>
      <c r="N62" s="33"/>
      <c r="O62" s="10" t="s">
        <v>122</v>
      </c>
    </row>
    <row r="63">
      <c r="A63" s="9">
        <v>44409.0</v>
      </c>
      <c r="B63" s="10" t="s">
        <v>23</v>
      </c>
      <c r="C63" s="10" t="s">
        <v>51</v>
      </c>
      <c r="D63" s="10" t="s">
        <v>27</v>
      </c>
      <c r="E63" s="35">
        <v>231.123188405797</v>
      </c>
      <c r="F63" s="10" t="s">
        <v>14</v>
      </c>
      <c r="G63" s="37">
        <f t="shared" si="1"/>
        <v>1</v>
      </c>
      <c r="H63" s="32">
        <f t="shared" si="2"/>
        <v>1</v>
      </c>
      <c r="I63" s="33"/>
      <c r="J63" s="33"/>
      <c r="K63" s="33"/>
      <c r="L63" s="33"/>
      <c r="M63" s="33"/>
      <c r="N63" s="33"/>
      <c r="O63" s="10" t="s">
        <v>122</v>
      </c>
    </row>
    <row r="64">
      <c r="A64" s="9">
        <v>44409.0</v>
      </c>
      <c r="B64" s="10" t="s">
        <v>23</v>
      </c>
      <c r="C64" s="10">
        <v>246.0</v>
      </c>
      <c r="D64" s="10" t="s">
        <v>30</v>
      </c>
      <c r="E64" s="35">
        <v>231.427536231884</v>
      </c>
      <c r="F64" s="10" t="s">
        <v>31</v>
      </c>
      <c r="G64" s="37">
        <f t="shared" si="1"/>
        <v>1</v>
      </c>
      <c r="H64" s="32">
        <f t="shared" si="2"/>
        <v>1</v>
      </c>
      <c r="I64" s="33"/>
      <c r="J64" s="33"/>
      <c r="K64" s="33"/>
      <c r="L64" s="33"/>
      <c r="M64" s="33"/>
      <c r="N64" s="33"/>
      <c r="O64" s="10" t="s">
        <v>122</v>
      </c>
    </row>
    <row r="65">
      <c r="A65" s="9">
        <v>44409.0</v>
      </c>
      <c r="B65" s="10" t="s">
        <v>23</v>
      </c>
      <c r="C65" s="10" t="s">
        <v>32</v>
      </c>
      <c r="D65" s="10" t="s">
        <v>20</v>
      </c>
      <c r="E65" s="35">
        <v>231.731884057971</v>
      </c>
      <c r="F65" s="10" t="s">
        <v>21</v>
      </c>
      <c r="G65" s="37">
        <f t="shared" si="1"/>
        <v>1</v>
      </c>
      <c r="H65" s="32">
        <f t="shared" si="2"/>
        <v>1</v>
      </c>
      <c r="I65" s="33"/>
      <c r="J65" s="33"/>
      <c r="K65" s="33"/>
      <c r="L65" s="33"/>
      <c r="M65" s="33"/>
      <c r="N65" s="33"/>
      <c r="O65" s="10" t="s">
        <v>122</v>
      </c>
    </row>
    <row r="66">
      <c r="A66" s="9">
        <v>44409.0</v>
      </c>
      <c r="B66" s="10" t="s">
        <v>23</v>
      </c>
      <c r="C66" s="10" t="s">
        <v>33</v>
      </c>
      <c r="D66" s="10" t="s">
        <v>34</v>
      </c>
      <c r="E66" s="35">
        <v>232.036231884058</v>
      </c>
      <c r="F66" s="10" t="s">
        <v>14</v>
      </c>
      <c r="G66" s="37">
        <f t="shared" si="1"/>
        <v>1</v>
      </c>
      <c r="H66" s="32">
        <f t="shared" si="2"/>
        <v>1</v>
      </c>
      <c r="I66" s="33"/>
      <c r="J66" s="33"/>
      <c r="K66" s="33"/>
      <c r="L66" s="33"/>
      <c r="M66" s="33"/>
      <c r="N66" s="33"/>
      <c r="O66" s="10" t="s">
        <v>15</v>
      </c>
    </row>
    <row r="67">
      <c r="A67" s="9">
        <v>44409.0</v>
      </c>
      <c r="B67" s="10" t="s">
        <v>23</v>
      </c>
      <c r="C67" s="10" t="s">
        <v>35</v>
      </c>
      <c r="D67" s="10" t="s">
        <v>34</v>
      </c>
      <c r="E67" s="35">
        <v>232.340579710145</v>
      </c>
      <c r="F67" s="10" t="s">
        <v>14</v>
      </c>
      <c r="G67" s="37">
        <f t="shared" si="1"/>
        <v>1</v>
      </c>
      <c r="H67" s="32">
        <f t="shared" si="2"/>
        <v>1</v>
      </c>
      <c r="I67" s="33"/>
      <c r="J67" s="33"/>
      <c r="K67" s="33"/>
      <c r="L67" s="33"/>
      <c r="M67" s="33"/>
      <c r="N67" s="33"/>
      <c r="O67" s="10" t="s">
        <v>15</v>
      </c>
    </row>
    <row r="68">
      <c r="A68" s="9">
        <v>44409.0</v>
      </c>
      <c r="B68" s="10" t="s">
        <v>23</v>
      </c>
      <c r="C68" s="10">
        <v>4304.5</v>
      </c>
      <c r="D68" s="10" t="s">
        <v>34</v>
      </c>
      <c r="E68" s="35">
        <v>232.644927536232</v>
      </c>
      <c r="F68" s="10" t="s">
        <v>14</v>
      </c>
      <c r="G68" s="37">
        <f t="shared" si="1"/>
        <v>1</v>
      </c>
      <c r="H68" s="32">
        <f t="shared" si="2"/>
        <v>1</v>
      </c>
      <c r="I68" s="33"/>
      <c r="J68" s="33"/>
      <c r="K68" s="33"/>
      <c r="L68" s="33"/>
      <c r="M68" s="33"/>
      <c r="N68" s="33"/>
      <c r="O68" s="10" t="s">
        <v>15</v>
      </c>
    </row>
    <row r="69">
      <c r="A69" s="9">
        <v>44409.0</v>
      </c>
      <c r="B69" s="10" t="s">
        <v>23</v>
      </c>
      <c r="C69" s="10">
        <v>4257.0</v>
      </c>
      <c r="D69" s="10" t="s">
        <v>20</v>
      </c>
      <c r="E69" s="35">
        <v>232.949275362319</v>
      </c>
      <c r="F69" s="10" t="s">
        <v>21</v>
      </c>
      <c r="G69" s="37">
        <f t="shared" si="1"/>
        <v>1</v>
      </c>
      <c r="H69" s="32">
        <f t="shared" si="2"/>
        <v>1</v>
      </c>
      <c r="I69" s="33"/>
      <c r="J69" s="33"/>
      <c r="K69" s="33"/>
      <c r="L69" s="33"/>
      <c r="M69" s="33"/>
      <c r="N69" s="33"/>
      <c r="O69" s="10" t="s">
        <v>15</v>
      </c>
    </row>
    <row r="70">
      <c r="A70" s="9">
        <v>44409.0</v>
      </c>
      <c r="B70" s="10" t="s">
        <v>23</v>
      </c>
      <c r="C70" s="10">
        <v>4209.5</v>
      </c>
      <c r="D70" s="10" t="s">
        <v>36</v>
      </c>
      <c r="E70" s="35">
        <v>233.253623188406</v>
      </c>
      <c r="F70" s="10" t="s">
        <v>12</v>
      </c>
      <c r="G70" s="37">
        <f t="shared" si="1"/>
        <v>1</v>
      </c>
      <c r="H70" s="32">
        <f t="shared" si="2"/>
        <v>1</v>
      </c>
      <c r="I70" s="33"/>
      <c r="J70" s="33"/>
      <c r="K70" s="33"/>
      <c r="L70" s="33"/>
      <c r="M70" s="33"/>
      <c r="N70" s="33"/>
      <c r="O70" s="10" t="s">
        <v>15</v>
      </c>
    </row>
    <row r="71">
      <c r="A71" s="9">
        <v>44409.0</v>
      </c>
      <c r="B71" s="10" t="s">
        <v>23</v>
      </c>
      <c r="C71" s="10" t="s">
        <v>52</v>
      </c>
      <c r="D71" s="10" t="s">
        <v>34</v>
      </c>
      <c r="E71" s="35">
        <v>233.557971014493</v>
      </c>
      <c r="F71" s="10" t="s">
        <v>14</v>
      </c>
      <c r="G71" s="37">
        <f t="shared" si="1"/>
        <v>1</v>
      </c>
      <c r="H71" s="32">
        <f t="shared" si="2"/>
        <v>1</v>
      </c>
      <c r="I71" s="33"/>
      <c r="J71" s="33"/>
      <c r="K71" s="33"/>
      <c r="L71" s="33"/>
      <c r="M71" s="33"/>
      <c r="N71" s="33"/>
      <c r="O71" s="10" t="s">
        <v>15</v>
      </c>
    </row>
    <row r="72">
      <c r="A72" s="9">
        <v>44409.0</v>
      </c>
      <c r="B72" s="10" t="s">
        <v>23</v>
      </c>
      <c r="C72" s="10" t="s">
        <v>53</v>
      </c>
      <c r="D72" s="10" t="s">
        <v>30</v>
      </c>
      <c r="E72" s="35">
        <v>233.86231884058</v>
      </c>
      <c r="F72" s="10" t="s">
        <v>31</v>
      </c>
      <c r="G72" s="37">
        <f t="shared" si="1"/>
        <v>1</v>
      </c>
      <c r="H72" s="32">
        <f t="shared" si="2"/>
        <v>1</v>
      </c>
      <c r="I72" s="33"/>
      <c r="J72" s="33"/>
      <c r="K72" s="33"/>
      <c r="L72" s="33"/>
      <c r="M72" s="33"/>
      <c r="N72" s="33"/>
      <c r="O72" s="10" t="s">
        <v>15</v>
      </c>
    </row>
    <row r="73">
      <c r="A73" s="9">
        <v>44409.0</v>
      </c>
      <c r="B73" s="10" t="s">
        <v>23</v>
      </c>
      <c r="C73" s="10" t="s">
        <v>39</v>
      </c>
      <c r="D73" s="10" t="s">
        <v>36</v>
      </c>
      <c r="E73" s="35">
        <v>234.166666666667</v>
      </c>
      <c r="F73" s="10" t="s">
        <v>12</v>
      </c>
      <c r="G73" s="37">
        <f t="shared" si="1"/>
        <v>1</v>
      </c>
      <c r="H73" s="32">
        <f t="shared" si="2"/>
        <v>1</v>
      </c>
      <c r="I73" s="33"/>
      <c r="J73" s="33"/>
      <c r="K73" s="33"/>
      <c r="L73" s="33"/>
      <c r="M73" s="33"/>
      <c r="N73" s="33"/>
      <c r="O73" s="10" t="s">
        <v>15</v>
      </c>
    </row>
    <row r="74">
      <c r="A74" s="9">
        <v>44409.0</v>
      </c>
      <c r="B74" s="10" t="s">
        <v>40</v>
      </c>
      <c r="C74" s="10" t="s">
        <v>41</v>
      </c>
      <c r="D74" s="10" t="s">
        <v>22</v>
      </c>
      <c r="E74" s="35">
        <v>234.471014492754</v>
      </c>
      <c r="F74" s="10" t="s">
        <v>18</v>
      </c>
      <c r="G74" s="37">
        <f t="shared" si="1"/>
        <v>1</v>
      </c>
      <c r="H74" s="32">
        <f t="shared" si="2"/>
        <v>1</v>
      </c>
      <c r="I74" s="33"/>
      <c r="J74" s="33"/>
      <c r="K74" s="33"/>
      <c r="L74" s="33"/>
      <c r="M74" s="33"/>
      <c r="N74" s="33"/>
      <c r="O74" s="10" t="s">
        <v>15</v>
      </c>
    </row>
    <row r="75">
      <c r="A75" s="9">
        <v>44409.0</v>
      </c>
      <c r="B75" s="10" t="s">
        <v>40</v>
      </c>
      <c r="C75" s="10" t="s">
        <v>41</v>
      </c>
      <c r="D75" s="10" t="s">
        <v>22</v>
      </c>
      <c r="E75" s="35">
        <v>234.775362318841</v>
      </c>
      <c r="F75" s="10" t="s">
        <v>18</v>
      </c>
      <c r="G75" s="37">
        <f t="shared" si="1"/>
        <v>1</v>
      </c>
      <c r="H75" s="32">
        <f t="shared" si="2"/>
        <v>1</v>
      </c>
      <c r="I75" s="33"/>
      <c r="J75" s="33"/>
      <c r="K75" s="33"/>
      <c r="L75" s="33"/>
      <c r="M75" s="33"/>
      <c r="N75" s="33"/>
      <c r="O75" s="10" t="s">
        <v>15</v>
      </c>
    </row>
    <row r="76">
      <c r="A76" s="2" t="s">
        <v>0</v>
      </c>
      <c r="B76" s="2" t="s">
        <v>1</v>
      </c>
      <c r="C76" s="2" t="s">
        <v>2</v>
      </c>
      <c r="D76" s="2" t="s">
        <v>3</v>
      </c>
      <c r="E76" s="2" t="s">
        <v>4</v>
      </c>
      <c r="F76" s="31" t="s">
        <v>5</v>
      </c>
      <c r="G76" s="37" t="str">
        <f t="shared" si="1"/>
        <v>#VALUE!</v>
      </c>
      <c r="H76" s="32" t="str">
        <f t="shared" si="2"/>
        <v>#VALUE!</v>
      </c>
      <c r="I76" s="33"/>
      <c r="J76" s="33"/>
      <c r="K76" s="33"/>
      <c r="L76" s="33"/>
      <c r="M76" s="33"/>
      <c r="N76" s="33"/>
      <c r="O76" s="10" t="s">
        <v>15</v>
      </c>
    </row>
    <row r="77">
      <c r="A77" s="9">
        <v>44409.0</v>
      </c>
      <c r="B77" s="10" t="s">
        <v>9</v>
      </c>
      <c r="C77" s="10" t="s">
        <v>10</v>
      </c>
      <c r="D77" s="10" t="s">
        <v>11</v>
      </c>
      <c r="E77" s="35">
        <v>235.079710144928</v>
      </c>
      <c r="F77" s="12" t="s">
        <v>12</v>
      </c>
      <c r="G77" s="37">
        <f t="shared" si="1"/>
        <v>1</v>
      </c>
      <c r="H77" s="32">
        <f t="shared" si="2"/>
        <v>1</v>
      </c>
      <c r="I77" s="33"/>
      <c r="J77" s="33"/>
      <c r="K77" s="33"/>
      <c r="L77" s="33"/>
      <c r="M77" s="33"/>
      <c r="N77" s="33"/>
      <c r="O77" s="10" t="s">
        <v>15</v>
      </c>
    </row>
    <row r="78">
      <c r="A78" s="9">
        <v>44409.0</v>
      </c>
      <c r="B78" s="10" t="s">
        <v>9</v>
      </c>
      <c r="C78" s="10" t="s">
        <v>10</v>
      </c>
      <c r="D78" s="10" t="s">
        <v>13</v>
      </c>
      <c r="E78" s="35">
        <v>235.384057971015</v>
      </c>
      <c r="F78" s="10" t="s">
        <v>14</v>
      </c>
      <c r="G78" s="37">
        <f t="shared" si="1"/>
        <v>1</v>
      </c>
      <c r="H78" s="32">
        <f t="shared" si="2"/>
        <v>1</v>
      </c>
      <c r="I78" s="33"/>
      <c r="J78" s="33"/>
      <c r="K78" s="33"/>
      <c r="L78" s="33"/>
      <c r="M78" s="33"/>
      <c r="N78" s="33"/>
      <c r="O78" s="10" t="s">
        <v>15</v>
      </c>
    </row>
    <row r="79">
      <c r="A79" s="9">
        <v>44409.0</v>
      </c>
      <c r="B79" s="10" t="s">
        <v>9</v>
      </c>
      <c r="C79" s="10" t="s">
        <v>10</v>
      </c>
      <c r="D79" s="10" t="s">
        <v>17</v>
      </c>
      <c r="E79" s="35">
        <v>235.688405797102</v>
      </c>
      <c r="F79" s="10" t="s">
        <v>18</v>
      </c>
      <c r="G79" s="37">
        <f t="shared" si="1"/>
        <v>1</v>
      </c>
      <c r="H79" s="32">
        <f t="shared" si="2"/>
        <v>1</v>
      </c>
      <c r="I79" s="33"/>
      <c r="J79" s="33"/>
      <c r="K79" s="33"/>
      <c r="L79" s="33"/>
      <c r="M79" s="33"/>
      <c r="N79" s="33"/>
      <c r="O79" s="10" t="s">
        <v>15</v>
      </c>
    </row>
    <row r="80">
      <c r="A80" s="9">
        <v>44409.0</v>
      </c>
      <c r="B80" s="10" t="s">
        <v>9</v>
      </c>
      <c r="C80" s="10" t="s">
        <v>10</v>
      </c>
      <c r="D80" s="10" t="s">
        <v>19</v>
      </c>
      <c r="E80" s="35">
        <v>235.992753623189</v>
      </c>
      <c r="F80" s="10" t="s">
        <v>14</v>
      </c>
      <c r="G80" s="37">
        <f t="shared" si="1"/>
        <v>1</v>
      </c>
      <c r="H80" s="32">
        <f t="shared" si="2"/>
        <v>1</v>
      </c>
      <c r="I80" s="33"/>
      <c r="J80" s="33"/>
      <c r="K80" s="33"/>
      <c r="L80" s="33"/>
      <c r="M80" s="33"/>
      <c r="N80" s="33"/>
      <c r="O80" s="10" t="s">
        <v>15</v>
      </c>
    </row>
    <row r="81">
      <c r="A81" s="9">
        <v>44409.0</v>
      </c>
      <c r="B81" s="10" t="s">
        <v>9</v>
      </c>
      <c r="C81" s="10" t="s">
        <v>10</v>
      </c>
      <c r="D81" s="10" t="s">
        <v>20</v>
      </c>
      <c r="E81" s="35">
        <v>236.297101449276</v>
      </c>
      <c r="F81" s="10" t="s">
        <v>21</v>
      </c>
      <c r="G81" s="37">
        <f t="shared" si="1"/>
        <v>1</v>
      </c>
      <c r="H81" s="32">
        <f t="shared" si="2"/>
        <v>1</v>
      </c>
      <c r="I81" s="33"/>
      <c r="J81" s="33"/>
      <c r="K81" s="33"/>
      <c r="L81" s="33"/>
      <c r="M81" s="33"/>
      <c r="N81" s="33"/>
      <c r="O81" s="10" t="s">
        <v>15</v>
      </c>
    </row>
    <row r="82">
      <c r="A82" s="9">
        <v>44409.0</v>
      </c>
      <c r="B82" s="10" t="s">
        <v>9</v>
      </c>
      <c r="C82" s="10" t="s">
        <v>10</v>
      </c>
      <c r="D82" s="10" t="s">
        <v>22</v>
      </c>
      <c r="E82" s="35">
        <v>236.601449275363</v>
      </c>
      <c r="F82" s="10" t="s">
        <v>18</v>
      </c>
      <c r="G82" s="37">
        <f t="shared" si="1"/>
        <v>1</v>
      </c>
      <c r="H82" s="32">
        <f t="shared" si="2"/>
        <v>1</v>
      </c>
      <c r="I82" s="33"/>
      <c r="J82" s="33"/>
      <c r="K82" s="33"/>
      <c r="L82" s="33"/>
      <c r="M82" s="33"/>
      <c r="N82" s="33"/>
      <c r="O82" s="10" t="s">
        <v>15</v>
      </c>
    </row>
    <row r="83">
      <c r="A83" s="9">
        <v>44409.0</v>
      </c>
      <c r="B83" s="10" t="s">
        <v>9</v>
      </c>
      <c r="C83" s="10" t="s">
        <v>10</v>
      </c>
      <c r="D83" s="10" t="s">
        <v>22</v>
      </c>
      <c r="E83" s="35">
        <v>236.90579710145</v>
      </c>
      <c r="F83" s="10" t="s">
        <v>18</v>
      </c>
      <c r="G83" s="37">
        <f t="shared" si="1"/>
        <v>1</v>
      </c>
      <c r="H83" s="32">
        <f t="shared" si="2"/>
        <v>1</v>
      </c>
      <c r="I83" s="33"/>
      <c r="J83" s="33"/>
      <c r="K83" s="33"/>
      <c r="L83" s="33"/>
      <c r="M83" s="33"/>
      <c r="N83" s="33"/>
      <c r="O83" s="10" t="s">
        <v>15</v>
      </c>
    </row>
    <row r="84">
      <c r="A84" s="9">
        <v>44409.0</v>
      </c>
      <c r="B84" s="10" t="s">
        <v>23</v>
      </c>
      <c r="C84" s="10" t="s">
        <v>54</v>
      </c>
      <c r="D84" s="10" t="s">
        <v>22</v>
      </c>
      <c r="E84" s="35">
        <v>237.210144927537</v>
      </c>
      <c r="F84" s="10" t="s">
        <v>18</v>
      </c>
      <c r="G84" s="37">
        <f t="shared" si="1"/>
        <v>1</v>
      </c>
      <c r="H84" s="32">
        <f t="shared" si="2"/>
        <v>1</v>
      </c>
      <c r="I84" s="33"/>
      <c r="J84" s="33"/>
      <c r="K84" s="33"/>
      <c r="L84" s="33"/>
      <c r="M84" s="33"/>
      <c r="N84" s="33"/>
      <c r="O84" s="10" t="s">
        <v>15</v>
      </c>
    </row>
    <row r="85">
      <c r="A85" s="9">
        <v>44409.0</v>
      </c>
      <c r="B85" s="10" t="s">
        <v>23</v>
      </c>
      <c r="C85" s="10" t="s">
        <v>55</v>
      </c>
      <c r="D85" s="10" t="s">
        <v>13</v>
      </c>
      <c r="E85" s="35">
        <v>237.514492753624</v>
      </c>
      <c r="F85" s="10" t="s">
        <v>14</v>
      </c>
      <c r="G85" s="37">
        <f t="shared" si="1"/>
        <v>1</v>
      </c>
      <c r="H85" s="32">
        <f t="shared" si="2"/>
        <v>1</v>
      </c>
      <c r="I85" s="33"/>
      <c r="J85" s="33"/>
      <c r="K85" s="33"/>
      <c r="L85" s="33"/>
      <c r="M85" s="33"/>
      <c r="N85" s="33"/>
      <c r="O85" s="10" t="s">
        <v>15</v>
      </c>
    </row>
    <row r="86">
      <c r="A86" s="9">
        <v>44409.0</v>
      </c>
      <c r="B86" s="10" t="s">
        <v>23</v>
      </c>
      <c r="C86" s="10" t="s">
        <v>56</v>
      </c>
      <c r="D86" s="10" t="s">
        <v>27</v>
      </c>
      <c r="E86" s="35">
        <v>237.818840579711</v>
      </c>
      <c r="F86" s="10" t="s">
        <v>14</v>
      </c>
      <c r="G86" s="37">
        <f t="shared" si="1"/>
        <v>1</v>
      </c>
      <c r="H86" s="32">
        <f t="shared" si="2"/>
        <v>1</v>
      </c>
      <c r="I86" s="33"/>
      <c r="J86" s="33"/>
      <c r="K86" s="33"/>
      <c r="L86" s="33"/>
      <c r="M86" s="33"/>
      <c r="N86" s="33"/>
      <c r="O86" s="10" t="s">
        <v>15</v>
      </c>
    </row>
    <row r="87">
      <c r="A87" s="9">
        <v>44409.0</v>
      </c>
      <c r="B87" s="10" t="s">
        <v>23</v>
      </c>
      <c r="C87" s="10" t="s">
        <v>28</v>
      </c>
      <c r="D87" s="10" t="s">
        <v>19</v>
      </c>
      <c r="E87" s="35">
        <v>238.123188405797</v>
      </c>
      <c r="F87" s="10" t="s">
        <v>14</v>
      </c>
      <c r="G87" s="37">
        <f t="shared" si="1"/>
        <v>1</v>
      </c>
      <c r="H87" s="32">
        <f t="shared" si="2"/>
        <v>1</v>
      </c>
      <c r="I87" s="33"/>
      <c r="J87" s="33"/>
      <c r="K87" s="33"/>
      <c r="L87" s="33"/>
      <c r="M87" s="33"/>
      <c r="N87" s="33"/>
      <c r="O87" s="10" t="s">
        <v>15</v>
      </c>
    </row>
    <row r="88">
      <c r="A88" s="9">
        <v>44409.0</v>
      </c>
      <c r="B88" s="10" t="s">
        <v>23</v>
      </c>
      <c r="C88" s="10" t="s">
        <v>57</v>
      </c>
      <c r="D88" s="10" t="s">
        <v>27</v>
      </c>
      <c r="E88" s="35">
        <v>238.427536231884</v>
      </c>
      <c r="F88" s="10" t="s">
        <v>14</v>
      </c>
      <c r="G88" s="37">
        <f t="shared" si="1"/>
        <v>1</v>
      </c>
      <c r="H88" s="32">
        <f t="shared" si="2"/>
        <v>1</v>
      </c>
      <c r="I88" s="33"/>
      <c r="J88" s="33"/>
      <c r="K88" s="33"/>
      <c r="L88" s="33"/>
      <c r="M88" s="33"/>
      <c r="N88" s="33"/>
      <c r="O88" s="10" t="s">
        <v>15</v>
      </c>
    </row>
    <row r="89">
      <c r="A89" s="9">
        <v>44409.0</v>
      </c>
      <c r="B89" s="10" t="s">
        <v>23</v>
      </c>
      <c r="C89" s="10">
        <v>247.0</v>
      </c>
      <c r="D89" s="10" t="s">
        <v>30</v>
      </c>
      <c r="E89" s="35">
        <v>238.731884057971</v>
      </c>
      <c r="F89" s="10" t="s">
        <v>31</v>
      </c>
      <c r="G89" s="37">
        <f t="shared" si="1"/>
        <v>1</v>
      </c>
      <c r="H89" s="32">
        <f t="shared" si="2"/>
        <v>1</v>
      </c>
      <c r="I89" s="33"/>
      <c r="J89" s="33"/>
      <c r="K89" s="33"/>
      <c r="L89" s="33"/>
      <c r="M89" s="33"/>
      <c r="N89" s="33"/>
      <c r="O89" s="10" t="s">
        <v>15</v>
      </c>
    </row>
    <row r="90">
      <c r="A90" s="9">
        <v>44409.0</v>
      </c>
      <c r="B90" s="10" t="s">
        <v>23</v>
      </c>
      <c r="C90" s="10" t="s">
        <v>32</v>
      </c>
      <c r="D90" s="10" t="s">
        <v>20</v>
      </c>
      <c r="E90" s="35">
        <v>239.036231884058</v>
      </c>
      <c r="F90" s="10" t="s">
        <v>21</v>
      </c>
      <c r="G90" s="37">
        <f t="shared" si="1"/>
        <v>1</v>
      </c>
      <c r="H90" s="32">
        <f t="shared" si="2"/>
        <v>1</v>
      </c>
      <c r="I90" s="33"/>
      <c r="J90" s="33"/>
      <c r="K90" s="33"/>
      <c r="L90" s="33"/>
      <c r="M90" s="33"/>
      <c r="N90" s="33"/>
      <c r="O90" s="10" t="s">
        <v>15</v>
      </c>
    </row>
    <row r="91">
      <c r="A91" s="9">
        <v>44409.0</v>
      </c>
      <c r="B91" s="10" t="s">
        <v>23</v>
      </c>
      <c r="C91" s="10" t="s">
        <v>33</v>
      </c>
      <c r="D91" s="10" t="s">
        <v>34</v>
      </c>
      <c r="E91" s="35">
        <v>239.340579710145</v>
      </c>
      <c r="F91" s="10" t="s">
        <v>14</v>
      </c>
      <c r="G91" s="37">
        <f t="shared" si="1"/>
        <v>1</v>
      </c>
      <c r="H91" s="32">
        <f t="shared" si="2"/>
        <v>1</v>
      </c>
      <c r="I91" s="33"/>
      <c r="J91" s="33"/>
      <c r="K91" s="33"/>
      <c r="L91" s="33"/>
      <c r="M91" s="33"/>
      <c r="N91" s="33"/>
      <c r="O91" s="10" t="s">
        <v>15</v>
      </c>
    </row>
    <row r="92">
      <c r="A92" s="9">
        <v>44409.0</v>
      </c>
      <c r="B92" s="10" t="s">
        <v>23</v>
      </c>
      <c r="C92" s="10" t="s">
        <v>35</v>
      </c>
      <c r="D92" s="10" t="s">
        <v>34</v>
      </c>
      <c r="E92" s="35">
        <v>239.644927536232</v>
      </c>
      <c r="F92" s="10" t="s">
        <v>14</v>
      </c>
      <c r="G92" s="37">
        <f t="shared" si="1"/>
        <v>1</v>
      </c>
      <c r="H92" s="32">
        <f t="shared" si="2"/>
        <v>1</v>
      </c>
      <c r="I92" s="33"/>
      <c r="J92" s="33"/>
      <c r="K92" s="33"/>
      <c r="L92" s="33"/>
      <c r="M92" s="33"/>
      <c r="N92" s="33"/>
      <c r="O92" s="10" t="s">
        <v>15</v>
      </c>
    </row>
    <row r="93">
      <c r="A93" s="9">
        <v>44409.0</v>
      </c>
      <c r="B93" s="10" t="s">
        <v>23</v>
      </c>
      <c r="C93" s="10">
        <v>4162.0</v>
      </c>
      <c r="D93" s="10" t="s">
        <v>34</v>
      </c>
      <c r="E93" s="35">
        <v>239.949275362319</v>
      </c>
      <c r="F93" s="10" t="s">
        <v>14</v>
      </c>
      <c r="G93" s="37">
        <f t="shared" si="1"/>
        <v>1</v>
      </c>
      <c r="H93" s="32">
        <f t="shared" si="2"/>
        <v>1</v>
      </c>
      <c r="I93" s="33"/>
      <c r="J93" s="33"/>
      <c r="K93" s="33"/>
      <c r="L93" s="33"/>
      <c r="M93" s="33"/>
      <c r="N93" s="33"/>
      <c r="O93" s="10" t="s">
        <v>15</v>
      </c>
    </row>
    <row r="94">
      <c r="A94" s="9">
        <v>44409.0</v>
      </c>
      <c r="B94" s="10" t="s">
        <v>23</v>
      </c>
      <c r="C94" s="10">
        <v>4114.5</v>
      </c>
      <c r="D94" s="10" t="s">
        <v>20</v>
      </c>
      <c r="E94" s="35">
        <v>240.253623188406</v>
      </c>
      <c r="F94" s="10" t="s">
        <v>21</v>
      </c>
      <c r="G94" s="37">
        <f t="shared" si="1"/>
        <v>1</v>
      </c>
      <c r="H94" s="32">
        <f t="shared" si="2"/>
        <v>1</v>
      </c>
      <c r="I94" s="33"/>
      <c r="J94" s="33"/>
      <c r="K94" s="33"/>
      <c r="L94" s="33"/>
      <c r="M94" s="33"/>
      <c r="N94" s="33"/>
      <c r="O94" s="10" t="s">
        <v>15</v>
      </c>
    </row>
    <row r="95">
      <c r="A95" s="9">
        <v>44409.0</v>
      </c>
      <c r="B95" s="10" t="s">
        <v>23</v>
      </c>
      <c r="C95" s="10">
        <v>4067.0</v>
      </c>
      <c r="D95" s="10" t="s">
        <v>36</v>
      </c>
      <c r="E95" s="35">
        <v>240.557971014493</v>
      </c>
      <c r="F95" s="10" t="s">
        <v>12</v>
      </c>
      <c r="G95" s="37">
        <f t="shared" si="1"/>
        <v>1</v>
      </c>
      <c r="H95" s="32">
        <f t="shared" si="2"/>
        <v>1</v>
      </c>
      <c r="I95" s="33"/>
      <c r="J95" s="33"/>
      <c r="K95" s="33"/>
      <c r="L95" s="33"/>
      <c r="M95" s="33"/>
      <c r="N95" s="33"/>
      <c r="O95" s="10" t="s">
        <v>15</v>
      </c>
    </row>
    <row r="96">
      <c r="A96" s="9">
        <v>44409.0</v>
      </c>
      <c r="B96" s="10" t="s">
        <v>23</v>
      </c>
      <c r="C96" s="10" t="s">
        <v>58</v>
      </c>
      <c r="D96" s="10" t="s">
        <v>34</v>
      </c>
      <c r="E96" s="35">
        <v>240.86231884058</v>
      </c>
      <c r="F96" s="10" t="s">
        <v>14</v>
      </c>
      <c r="G96" s="37">
        <f t="shared" si="1"/>
        <v>1</v>
      </c>
      <c r="H96" s="32">
        <f t="shared" si="2"/>
        <v>1</v>
      </c>
      <c r="I96" s="33"/>
      <c r="J96" s="33"/>
      <c r="K96" s="33"/>
      <c r="L96" s="33"/>
      <c r="M96" s="33"/>
      <c r="N96" s="33"/>
      <c r="O96" s="10" t="s">
        <v>15</v>
      </c>
    </row>
    <row r="97">
      <c r="A97" s="9">
        <v>44409.0</v>
      </c>
      <c r="B97" s="10" t="s">
        <v>23</v>
      </c>
      <c r="C97" s="10" t="s">
        <v>59</v>
      </c>
      <c r="D97" s="10" t="s">
        <v>30</v>
      </c>
      <c r="E97" s="35">
        <v>241.166666666667</v>
      </c>
      <c r="F97" s="10" t="s">
        <v>31</v>
      </c>
      <c r="G97" s="37">
        <f t="shared" si="1"/>
        <v>1</v>
      </c>
      <c r="H97" s="32">
        <f t="shared" si="2"/>
        <v>1</v>
      </c>
      <c r="I97" s="33"/>
      <c r="J97" s="33"/>
      <c r="K97" s="33"/>
      <c r="L97" s="33"/>
      <c r="M97" s="33"/>
      <c r="N97" s="33"/>
      <c r="O97" s="10" t="s">
        <v>15</v>
      </c>
    </row>
    <row r="98">
      <c r="A98" s="9">
        <v>44409.0</v>
      </c>
      <c r="B98" s="10" t="s">
        <v>23</v>
      </c>
      <c r="C98" s="10" t="s">
        <v>39</v>
      </c>
      <c r="D98" s="10" t="s">
        <v>36</v>
      </c>
      <c r="E98" s="35">
        <v>241.471014492754</v>
      </c>
      <c r="F98" s="10" t="s">
        <v>12</v>
      </c>
      <c r="G98" s="37">
        <f t="shared" si="1"/>
        <v>1</v>
      </c>
      <c r="H98" s="32">
        <f t="shared" si="2"/>
        <v>1</v>
      </c>
      <c r="I98" s="33"/>
      <c r="J98" s="33"/>
      <c r="K98" s="33"/>
      <c r="L98" s="33"/>
      <c r="M98" s="33"/>
      <c r="N98" s="33"/>
      <c r="O98" s="10" t="s">
        <v>15</v>
      </c>
    </row>
    <row r="99">
      <c r="A99" s="9">
        <v>44409.0</v>
      </c>
      <c r="B99" s="10" t="s">
        <v>40</v>
      </c>
      <c r="C99" s="10" t="s">
        <v>41</v>
      </c>
      <c r="D99" s="10" t="s">
        <v>22</v>
      </c>
      <c r="E99" s="35">
        <v>241.775362318841</v>
      </c>
      <c r="F99" s="10" t="s">
        <v>18</v>
      </c>
      <c r="G99" s="37">
        <f t="shared" si="1"/>
        <v>1</v>
      </c>
      <c r="H99" s="32">
        <f t="shared" si="2"/>
        <v>1</v>
      </c>
      <c r="I99" s="33"/>
      <c r="J99" s="33"/>
      <c r="K99" s="33"/>
      <c r="L99" s="33"/>
      <c r="M99" s="33"/>
      <c r="N99" s="33"/>
      <c r="O99" s="10" t="s">
        <v>15</v>
      </c>
    </row>
    <row r="100">
      <c r="A100" s="9">
        <v>44409.0</v>
      </c>
      <c r="B100" s="10" t="s">
        <v>40</v>
      </c>
      <c r="C100" s="10" t="s">
        <v>41</v>
      </c>
      <c r="D100" s="10" t="s">
        <v>22</v>
      </c>
      <c r="E100" s="35">
        <v>242.079710144928</v>
      </c>
      <c r="F100" s="10" t="s">
        <v>18</v>
      </c>
      <c r="G100" s="37">
        <f t="shared" si="1"/>
        <v>1</v>
      </c>
      <c r="H100" s="32">
        <f t="shared" si="2"/>
        <v>1</v>
      </c>
      <c r="I100" s="33"/>
      <c r="J100" s="33"/>
      <c r="K100" s="33"/>
      <c r="L100" s="33"/>
      <c r="M100" s="33"/>
      <c r="N100" s="33"/>
      <c r="O100" s="10" t="s">
        <v>16</v>
      </c>
    </row>
    <row r="101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31" t="s">
        <v>5</v>
      </c>
      <c r="G101" s="37" t="str">
        <f t="shared" si="1"/>
        <v>#VALUE!</v>
      </c>
      <c r="H101" s="32" t="str">
        <f t="shared" si="2"/>
        <v>#VALUE!</v>
      </c>
      <c r="I101" s="33"/>
      <c r="J101" s="33"/>
      <c r="K101" s="33"/>
      <c r="L101" s="33"/>
      <c r="M101" s="33"/>
      <c r="N101" s="33"/>
      <c r="O101" s="10" t="s">
        <v>16</v>
      </c>
    </row>
    <row r="102">
      <c r="A102" s="9">
        <v>44409.0</v>
      </c>
      <c r="B102" s="10" t="s">
        <v>9</v>
      </c>
      <c r="C102" s="10" t="s">
        <v>10</v>
      </c>
      <c r="D102" s="10" t="s">
        <v>11</v>
      </c>
      <c r="E102" s="35">
        <v>242.384057971015</v>
      </c>
      <c r="F102" s="12" t="s">
        <v>12</v>
      </c>
      <c r="G102" s="37">
        <f t="shared" si="1"/>
        <v>1</v>
      </c>
      <c r="H102" s="32">
        <f t="shared" si="2"/>
        <v>1</v>
      </c>
      <c r="I102" s="33"/>
      <c r="J102" s="33"/>
      <c r="K102" s="33"/>
      <c r="L102" s="33"/>
      <c r="M102" s="33"/>
      <c r="N102" s="33"/>
      <c r="O102" s="10" t="s">
        <v>16</v>
      </c>
    </row>
    <row r="103">
      <c r="A103" s="9">
        <v>44409.0</v>
      </c>
      <c r="B103" s="10" t="s">
        <v>9</v>
      </c>
      <c r="C103" s="10" t="s">
        <v>10</v>
      </c>
      <c r="D103" s="10" t="s">
        <v>13</v>
      </c>
      <c r="E103" s="35">
        <v>242.688405797102</v>
      </c>
      <c r="F103" s="10" t="s">
        <v>14</v>
      </c>
      <c r="G103" s="37">
        <f t="shared" si="1"/>
        <v>1</v>
      </c>
      <c r="H103" s="32">
        <f t="shared" si="2"/>
        <v>1</v>
      </c>
      <c r="I103" s="33"/>
      <c r="J103" s="33"/>
      <c r="K103" s="33"/>
      <c r="L103" s="33"/>
      <c r="M103" s="33"/>
      <c r="N103" s="33"/>
      <c r="O103" s="10" t="s">
        <v>16</v>
      </c>
    </row>
    <row r="104">
      <c r="A104" s="9">
        <v>44409.0</v>
      </c>
      <c r="B104" s="10" t="s">
        <v>9</v>
      </c>
      <c r="C104" s="10" t="s">
        <v>10</v>
      </c>
      <c r="D104" s="10" t="s">
        <v>17</v>
      </c>
      <c r="E104" s="35">
        <v>242.992753623189</v>
      </c>
      <c r="F104" s="10" t="s">
        <v>18</v>
      </c>
      <c r="G104" s="37">
        <f t="shared" si="1"/>
        <v>1</v>
      </c>
      <c r="H104" s="32">
        <f t="shared" si="2"/>
        <v>1</v>
      </c>
      <c r="I104" s="33"/>
      <c r="J104" s="33"/>
      <c r="K104" s="33"/>
      <c r="L104" s="33"/>
      <c r="M104" s="33"/>
      <c r="N104" s="33"/>
      <c r="O104" s="10" t="s">
        <v>16</v>
      </c>
    </row>
    <row r="105">
      <c r="A105" s="9">
        <v>44409.0</v>
      </c>
      <c r="B105" s="10" t="s">
        <v>9</v>
      </c>
      <c r="C105" s="10" t="s">
        <v>10</v>
      </c>
      <c r="D105" s="10" t="s">
        <v>19</v>
      </c>
      <c r="E105" s="35">
        <v>243.297101449276</v>
      </c>
      <c r="F105" s="10" t="s">
        <v>14</v>
      </c>
      <c r="G105" s="37">
        <f t="shared" si="1"/>
        <v>1</v>
      </c>
      <c r="H105" s="32">
        <f t="shared" si="2"/>
        <v>1</v>
      </c>
      <c r="I105" s="33"/>
      <c r="J105" s="33"/>
      <c r="K105" s="33"/>
      <c r="L105" s="33"/>
      <c r="M105" s="33"/>
      <c r="N105" s="33"/>
      <c r="O105" s="10" t="s">
        <v>16</v>
      </c>
    </row>
    <row r="106">
      <c r="A106" s="9">
        <v>44409.0</v>
      </c>
      <c r="B106" s="10" t="s">
        <v>9</v>
      </c>
      <c r="C106" s="10" t="s">
        <v>10</v>
      </c>
      <c r="D106" s="10" t="s">
        <v>20</v>
      </c>
      <c r="E106" s="35">
        <v>243.601449275363</v>
      </c>
      <c r="F106" s="10" t="s">
        <v>21</v>
      </c>
      <c r="G106" s="37">
        <f t="shared" si="1"/>
        <v>1</v>
      </c>
      <c r="H106" s="32">
        <f t="shared" si="2"/>
        <v>1</v>
      </c>
      <c r="I106" s="33"/>
      <c r="J106" s="33"/>
      <c r="K106" s="33"/>
      <c r="L106" s="33"/>
      <c r="M106" s="33"/>
      <c r="N106" s="33"/>
      <c r="O106" s="10" t="s">
        <v>16</v>
      </c>
    </row>
    <row r="107">
      <c r="A107" s="9">
        <v>44409.0</v>
      </c>
      <c r="B107" s="10" t="s">
        <v>9</v>
      </c>
      <c r="C107" s="10" t="s">
        <v>10</v>
      </c>
      <c r="D107" s="10" t="s">
        <v>22</v>
      </c>
      <c r="E107" s="35">
        <v>243.90579710145</v>
      </c>
      <c r="F107" s="10" t="s">
        <v>18</v>
      </c>
      <c r="G107" s="37">
        <f t="shared" si="1"/>
        <v>1</v>
      </c>
      <c r="H107" s="32">
        <f t="shared" si="2"/>
        <v>1</v>
      </c>
      <c r="I107" s="33"/>
      <c r="J107" s="33"/>
      <c r="K107" s="33"/>
      <c r="L107" s="33"/>
      <c r="M107" s="33"/>
      <c r="N107" s="33"/>
      <c r="O107" s="10" t="s">
        <v>16</v>
      </c>
    </row>
    <row r="108">
      <c r="A108" s="9">
        <v>44409.0</v>
      </c>
      <c r="B108" s="10" t="s">
        <v>9</v>
      </c>
      <c r="C108" s="10" t="s">
        <v>10</v>
      </c>
      <c r="D108" s="10" t="s">
        <v>22</v>
      </c>
      <c r="E108" s="35">
        <v>244.210144927537</v>
      </c>
      <c r="F108" s="10" t="s">
        <v>18</v>
      </c>
      <c r="G108" s="37">
        <f t="shared" si="1"/>
        <v>1</v>
      </c>
      <c r="H108" s="32">
        <f t="shared" si="2"/>
        <v>1</v>
      </c>
      <c r="I108" s="33"/>
      <c r="J108" s="33"/>
      <c r="K108" s="33"/>
      <c r="L108" s="33"/>
      <c r="M108" s="33"/>
      <c r="N108" s="33"/>
      <c r="O108" s="10" t="s">
        <v>16</v>
      </c>
    </row>
    <row r="109">
      <c r="A109" s="9">
        <v>44409.0</v>
      </c>
      <c r="B109" s="10" t="s">
        <v>23</v>
      </c>
      <c r="C109" s="10" t="s">
        <v>60</v>
      </c>
      <c r="D109" s="10" t="s">
        <v>22</v>
      </c>
      <c r="E109" s="35">
        <v>244.514492753624</v>
      </c>
      <c r="F109" s="10" t="s">
        <v>18</v>
      </c>
      <c r="G109" s="37">
        <f t="shared" si="1"/>
        <v>1</v>
      </c>
      <c r="H109" s="32">
        <f t="shared" si="2"/>
        <v>1</v>
      </c>
      <c r="I109" s="33"/>
      <c r="J109" s="33"/>
      <c r="K109" s="33"/>
      <c r="L109" s="33"/>
      <c r="M109" s="33"/>
      <c r="N109" s="33"/>
      <c r="O109" s="10" t="s">
        <v>16</v>
      </c>
    </row>
    <row r="110">
      <c r="A110" s="9">
        <v>44409.0</v>
      </c>
      <c r="B110" s="10" t="s">
        <v>23</v>
      </c>
      <c r="C110" s="10" t="s">
        <v>61</v>
      </c>
      <c r="D110" s="10" t="s">
        <v>13</v>
      </c>
      <c r="E110" s="35">
        <v>244.818840579711</v>
      </c>
      <c r="F110" s="10" t="s">
        <v>14</v>
      </c>
      <c r="G110" s="37">
        <f t="shared" si="1"/>
        <v>1</v>
      </c>
      <c r="H110" s="32">
        <f t="shared" si="2"/>
        <v>1</v>
      </c>
      <c r="I110" s="33"/>
      <c r="J110" s="33"/>
      <c r="K110" s="33"/>
      <c r="L110" s="33"/>
      <c r="M110" s="33"/>
      <c r="N110" s="33"/>
      <c r="O110" s="10" t="s">
        <v>16</v>
      </c>
    </row>
    <row r="111">
      <c r="A111" s="9">
        <v>44409.0</v>
      </c>
      <c r="B111" s="10" t="s">
        <v>23</v>
      </c>
      <c r="C111" s="10" t="s">
        <v>62</v>
      </c>
      <c r="D111" s="10" t="s">
        <v>27</v>
      </c>
      <c r="E111" s="35">
        <v>245.123188405798</v>
      </c>
      <c r="F111" s="10" t="s">
        <v>14</v>
      </c>
      <c r="G111" s="37">
        <f t="shared" si="1"/>
        <v>1</v>
      </c>
      <c r="H111" s="32">
        <f t="shared" si="2"/>
        <v>1</v>
      </c>
      <c r="I111" s="33"/>
      <c r="J111" s="33"/>
      <c r="K111" s="33"/>
      <c r="L111" s="33"/>
      <c r="M111" s="33"/>
      <c r="N111" s="33"/>
      <c r="O111" s="10" t="s">
        <v>16</v>
      </c>
    </row>
    <row r="112">
      <c r="A112" s="9">
        <v>44409.0</v>
      </c>
      <c r="B112" s="10" t="s">
        <v>23</v>
      </c>
      <c r="C112" s="10" t="s">
        <v>28</v>
      </c>
      <c r="D112" s="10" t="s">
        <v>19</v>
      </c>
      <c r="E112" s="35">
        <v>245.427536231884</v>
      </c>
      <c r="F112" s="10" t="s">
        <v>14</v>
      </c>
      <c r="G112" s="37">
        <f t="shared" si="1"/>
        <v>1</v>
      </c>
      <c r="H112" s="32">
        <f t="shared" si="2"/>
        <v>1</v>
      </c>
      <c r="I112" s="33"/>
      <c r="J112" s="33"/>
      <c r="K112" s="33"/>
      <c r="L112" s="33"/>
      <c r="M112" s="33"/>
      <c r="N112" s="33"/>
      <c r="O112" s="10" t="s">
        <v>16</v>
      </c>
    </row>
    <row r="113">
      <c r="A113" s="9">
        <v>44409.0</v>
      </c>
      <c r="B113" s="10" t="s">
        <v>23</v>
      </c>
      <c r="C113" s="10" t="s">
        <v>63</v>
      </c>
      <c r="D113" s="10" t="s">
        <v>27</v>
      </c>
      <c r="E113" s="35">
        <v>245.731884057971</v>
      </c>
      <c r="F113" s="10" t="s">
        <v>14</v>
      </c>
      <c r="G113" s="37">
        <f t="shared" si="1"/>
        <v>1</v>
      </c>
      <c r="H113" s="32">
        <f t="shared" si="2"/>
        <v>1</v>
      </c>
      <c r="I113" s="33"/>
      <c r="J113" s="33"/>
      <c r="K113" s="33"/>
      <c r="L113" s="33"/>
      <c r="M113" s="33"/>
      <c r="N113" s="33"/>
      <c r="O113" s="10" t="s">
        <v>16</v>
      </c>
    </row>
    <row r="114">
      <c r="A114" s="9">
        <v>44409.0</v>
      </c>
      <c r="B114" s="10" t="s">
        <v>23</v>
      </c>
      <c r="C114" s="10">
        <v>248.0</v>
      </c>
      <c r="D114" s="10" t="s">
        <v>30</v>
      </c>
      <c r="E114" s="35">
        <v>246.036231884058</v>
      </c>
      <c r="F114" s="10" t="s">
        <v>31</v>
      </c>
      <c r="G114" s="37">
        <f t="shared" si="1"/>
        <v>1</v>
      </c>
      <c r="H114" s="32">
        <f t="shared" si="2"/>
        <v>1</v>
      </c>
      <c r="I114" s="33"/>
      <c r="J114" s="33"/>
      <c r="K114" s="33"/>
      <c r="L114" s="33"/>
      <c r="M114" s="33"/>
      <c r="N114" s="33"/>
      <c r="O114" s="10" t="s">
        <v>16</v>
      </c>
    </row>
    <row r="115">
      <c r="A115" s="9">
        <v>44409.0</v>
      </c>
      <c r="B115" s="10" t="s">
        <v>16</v>
      </c>
      <c r="C115" s="10" t="s">
        <v>64</v>
      </c>
      <c r="D115" s="10" t="s">
        <v>22</v>
      </c>
      <c r="E115" s="35">
        <v>300.0</v>
      </c>
      <c r="F115" s="10" t="s">
        <v>18</v>
      </c>
      <c r="G115" s="37">
        <f t="shared" si="1"/>
        <v>1</v>
      </c>
      <c r="H115" s="32">
        <f t="shared" si="2"/>
        <v>1</v>
      </c>
      <c r="I115" s="33"/>
      <c r="J115" s="33"/>
      <c r="K115" s="33"/>
      <c r="L115" s="33"/>
      <c r="M115" s="33"/>
      <c r="N115" s="33"/>
      <c r="O115" s="10" t="s">
        <v>16</v>
      </c>
    </row>
    <row r="116">
      <c r="A116" s="9">
        <v>44409.0</v>
      </c>
      <c r="B116" s="10" t="s">
        <v>16</v>
      </c>
      <c r="C116" s="10" t="s">
        <v>65</v>
      </c>
      <c r="D116" s="10" t="s">
        <v>19</v>
      </c>
      <c r="E116" s="35">
        <v>80.0</v>
      </c>
      <c r="F116" s="10" t="s">
        <v>14</v>
      </c>
      <c r="G116" s="37">
        <f t="shared" si="1"/>
        <v>1</v>
      </c>
      <c r="H116" s="32">
        <f t="shared" si="2"/>
        <v>1</v>
      </c>
      <c r="I116" s="33"/>
      <c r="J116" s="33"/>
      <c r="K116" s="33"/>
      <c r="L116" s="33"/>
      <c r="M116" s="33"/>
      <c r="N116" s="33"/>
      <c r="O116" s="10" t="s">
        <v>16</v>
      </c>
    </row>
    <row r="117">
      <c r="A117" s="9">
        <v>44409.0</v>
      </c>
      <c r="B117" s="10" t="s">
        <v>16</v>
      </c>
      <c r="C117" s="10" t="s">
        <v>66</v>
      </c>
      <c r="D117" s="10" t="s">
        <v>22</v>
      </c>
      <c r="E117" s="35">
        <v>300.0</v>
      </c>
      <c r="F117" s="10" t="s">
        <v>18</v>
      </c>
      <c r="G117" s="37">
        <f t="shared" si="1"/>
        <v>1</v>
      </c>
      <c r="H117" s="32">
        <f t="shared" si="2"/>
        <v>1</v>
      </c>
      <c r="I117" s="33"/>
      <c r="J117" s="33"/>
      <c r="K117" s="33"/>
      <c r="L117" s="33"/>
      <c r="M117" s="33"/>
      <c r="N117" s="33"/>
      <c r="O117" s="10" t="s">
        <v>16</v>
      </c>
    </row>
    <row r="118">
      <c r="A118" s="9">
        <v>44409.0</v>
      </c>
      <c r="B118" s="10" t="s">
        <v>16</v>
      </c>
      <c r="C118" s="10" t="s">
        <v>66</v>
      </c>
      <c r="D118" s="10" t="s">
        <v>22</v>
      </c>
      <c r="E118" s="35">
        <v>300.0</v>
      </c>
      <c r="F118" s="10" t="s">
        <v>18</v>
      </c>
      <c r="G118" s="37">
        <f t="shared" si="1"/>
        <v>1</v>
      </c>
      <c r="H118" s="32">
        <f t="shared" si="2"/>
        <v>1</v>
      </c>
      <c r="I118" s="33"/>
      <c r="J118" s="33"/>
      <c r="K118" s="33"/>
      <c r="L118" s="33"/>
      <c r="M118" s="33"/>
      <c r="N118" s="33"/>
      <c r="O118" s="10" t="s">
        <v>16</v>
      </c>
    </row>
    <row r="119">
      <c r="A119" s="9">
        <v>44409.0</v>
      </c>
      <c r="B119" s="10" t="s">
        <v>16</v>
      </c>
      <c r="C119" s="10" t="s">
        <v>67</v>
      </c>
      <c r="D119" s="10" t="s">
        <v>17</v>
      </c>
      <c r="E119" s="35">
        <v>320.0</v>
      </c>
      <c r="F119" s="10" t="s">
        <v>18</v>
      </c>
      <c r="G119" s="37">
        <f t="shared" si="1"/>
        <v>1</v>
      </c>
      <c r="H119" s="32">
        <f t="shared" si="2"/>
        <v>1</v>
      </c>
      <c r="I119" s="33"/>
      <c r="J119" s="33"/>
      <c r="K119" s="33"/>
      <c r="L119" s="33"/>
      <c r="M119" s="33"/>
      <c r="N119" s="33"/>
      <c r="O119" s="10" t="s">
        <v>16</v>
      </c>
    </row>
    <row r="120">
      <c r="A120" s="9">
        <v>44409.0</v>
      </c>
      <c r="B120" s="10" t="s">
        <v>16</v>
      </c>
      <c r="C120" s="10" t="s">
        <v>68</v>
      </c>
      <c r="D120" s="10" t="s">
        <v>20</v>
      </c>
      <c r="E120" s="35">
        <v>220.0</v>
      </c>
      <c r="F120" s="10" t="s">
        <v>21</v>
      </c>
      <c r="G120" s="37">
        <f t="shared" si="1"/>
        <v>1</v>
      </c>
      <c r="H120" s="32">
        <f t="shared" si="2"/>
        <v>1</v>
      </c>
      <c r="I120" s="33"/>
      <c r="J120" s="33"/>
      <c r="K120" s="33"/>
      <c r="L120" s="33"/>
      <c r="M120" s="33"/>
      <c r="N120" s="33"/>
      <c r="O120" s="10" t="s">
        <v>16</v>
      </c>
    </row>
    <row r="121">
      <c r="A121" s="9">
        <v>44409.0</v>
      </c>
      <c r="B121" s="10" t="s">
        <v>69</v>
      </c>
      <c r="C121" s="10" t="s">
        <v>70</v>
      </c>
      <c r="D121" s="10" t="s">
        <v>30</v>
      </c>
      <c r="E121" s="35">
        <v>100.0</v>
      </c>
      <c r="F121" s="10" t="s">
        <v>31</v>
      </c>
      <c r="G121" s="37">
        <f t="shared" si="1"/>
        <v>1</v>
      </c>
      <c r="H121" s="32">
        <f t="shared" si="2"/>
        <v>1</v>
      </c>
      <c r="I121" s="33"/>
      <c r="J121" s="33"/>
      <c r="K121" s="33"/>
      <c r="L121" s="33"/>
      <c r="M121" s="33"/>
      <c r="N121" s="33"/>
      <c r="O121" s="10" t="s">
        <v>69</v>
      </c>
    </row>
    <row r="122">
      <c r="A122" s="9">
        <v>44409.0</v>
      </c>
      <c r="B122" s="10" t="s">
        <v>69</v>
      </c>
      <c r="C122" s="10" t="s">
        <v>71</v>
      </c>
      <c r="D122" s="10" t="s">
        <v>34</v>
      </c>
      <c r="E122" s="35">
        <v>250.0</v>
      </c>
      <c r="F122" s="10" t="s">
        <v>14</v>
      </c>
      <c r="G122" s="37">
        <f t="shared" si="1"/>
        <v>1</v>
      </c>
      <c r="H122" s="32">
        <f t="shared" si="2"/>
        <v>1</v>
      </c>
      <c r="I122" s="33"/>
      <c r="J122" s="33"/>
      <c r="K122" s="33"/>
      <c r="L122" s="33"/>
      <c r="M122" s="33"/>
      <c r="N122" s="33"/>
      <c r="O122" s="10" t="s">
        <v>69</v>
      </c>
    </row>
    <row r="123">
      <c r="A123" s="9">
        <v>44409.0</v>
      </c>
      <c r="B123" s="10" t="s">
        <v>69</v>
      </c>
      <c r="C123" s="10" t="s">
        <v>72</v>
      </c>
      <c r="D123" s="10" t="s">
        <v>27</v>
      </c>
      <c r="E123" s="35">
        <v>190.0</v>
      </c>
      <c r="F123" s="10" t="s">
        <v>14</v>
      </c>
      <c r="G123" s="37">
        <f t="shared" si="1"/>
        <v>1</v>
      </c>
      <c r="H123" s="32">
        <f t="shared" si="2"/>
        <v>1</v>
      </c>
      <c r="I123" s="33"/>
      <c r="J123" s="33"/>
      <c r="K123" s="33"/>
      <c r="L123" s="33"/>
      <c r="M123" s="33"/>
      <c r="N123" s="33"/>
      <c r="O123" s="10" t="s">
        <v>69</v>
      </c>
    </row>
    <row r="124">
      <c r="A124" s="9">
        <v>44409.0</v>
      </c>
      <c r="B124" s="10" t="s">
        <v>69</v>
      </c>
      <c r="C124" s="10" t="s">
        <v>73</v>
      </c>
      <c r="D124" s="10" t="s">
        <v>27</v>
      </c>
      <c r="E124" s="35">
        <v>190.0</v>
      </c>
      <c r="F124" s="10" t="s">
        <v>14</v>
      </c>
      <c r="G124" s="37">
        <f t="shared" si="1"/>
        <v>1</v>
      </c>
      <c r="H124" s="32">
        <f t="shared" si="2"/>
        <v>1</v>
      </c>
      <c r="I124" s="33"/>
      <c r="J124" s="33"/>
      <c r="K124" s="33"/>
      <c r="L124" s="33"/>
      <c r="M124" s="33"/>
      <c r="N124" s="33"/>
      <c r="O124" s="10" t="s">
        <v>69</v>
      </c>
    </row>
    <row r="125">
      <c r="A125" s="9">
        <v>44409.0</v>
      </c>
      <c r="B125" s="10" t="s">
        <v>69</v>
      </c>
      <c r="C125" s="10" t="s">
        <v>74</v>
      </c>
      <c r="D125" s="10" t="s">
        <v>34</v>
      </c>
      <c r="E125" s="35">
        <v>250.0</v>
      </c>
      <c r="F125" s="10" t="s">
        <v>14</v>
      </c>
      <c r="G125" s="37">
        <f t="shared" si="1"/>
        <v>1</v>
      </c>
      <c r="H125" s="32">
        <f t="shared" si="2"/>
        <v>1</v>
      </c>
      <c r="I125" s="33"/>
      <c r="J125" s="33"/>
      <c r="K125" s="33"/>
      <c r="L125" s="33"/>
      <c r="M125" s="33"/>
      <c r="N125" s="33"/>
      <c r="O125" s="10" t="s">
        <v>69</v>
      </c>
    </row>
    <row r="126">
      <c r="A126" s="9">
        <v>44409.0</v>
      </c>
      <c r="B126" s="10" t="s">
        <v>69</v>
      </c>
      <c r="C126" s="10">
        <v>2340.0</v>
      </c>
      <c r="D126" s="10" t="s">
        <v>17</v>
      </c>
      <c r="E126" s="35">
        <v>320.0</v>
      </c>
      <c r="F126" s="10" t="s">
        <v>18</v>
      </c>
      <c r="G126" s="37">
        <f t="shared" si="1"/>
        <v>1</v>
      </c>
      <c r="H126" s="32">
        <f t="shared" si="2"/>
        <v>1</v>
      </c>
      <c r="I126" s="33"/>
      <c r="J126" s="33"/>
      <c r="K126" s="33"/>
      <c r="L126" s="33"/>
      <c r="M126" s="33"/>
      <c r="N126" s="33"/>
      <c r="O126" s="10" t="s">
        <v>69</v>
      </c>
    </row>
    <row r="127">
      <c r="A127" s="9">
        <v>44409.0</v>
      </c>
      <c r="B127" s="10" t="s">
        <v>69</v>
      </c>
      <c r="C127" s="10">
        <v>2440.0</v>
      </c>
      <c r="D127" s="10" t="s">
        <v>13</v>
      </c>
      <c r="E127" s="35">
        <v>230.0</v>
      </c>
      <c r="F127" s="10" t="s">
        <v>14</v>
      </c>
      <c r="G127" s="37">
        <f t="shared" si="1"/>
        <v>1</v>
      </c>
      <c r="H127" s="32">
        <f t="shared" si="2"/>
        <v>1</v>
      </c>
      <c r="I127" s="33"/>
      <c r="J127" s="33"/>
      <c r="K127" s="33"/>
      <c r="L127" s="33"/>
      <c r="M127" s="33"/>
      <c r="N127" s="33"/>
      <c r="O127" s="10" t="s">
        <v>69</v>
      </c>
    </row>
    <row r="128">
      <c r="A128" s="9">
        <v>44409.0</v>
      </c>
      <c r="B128" s="10" t="s">
        <v>69</v>
      </c>
      <c r="C128" s="10">
        <v>7447.0</v>
      </c>
      <c r="D128" s="10" t="s">
        <v>27</v>
      </c>
      <c r="E128" s="35">
        <v>190.0</v>
      </c>
      <c r="F128" s="10" t="s">
        <v>14</v>
      </c>
      <c r="G128" s="37">
        <f t="shared" si="1"/>
        <v>1</v>
      </c>
      <c r="H128" s="32">
        <f t="shared" si="2"/>
        <v>1</v>
      </c>
      <c r="I128" s="33"/>
      <c r="J128" s="33"/>
      <c r="K128" s="33"/>
      <c r="L128" s="33"/>
      <c r="M128" s="33"/>
      <c r="N128" s="33"/>
      <c r="O128" s="10" t="s">
        <v>69</v>
      </c>
    </row>
    <row r="129">
      <c r="A129" s="9">
        <v>44409.0</v>
      </c>
      <c r="B129" s="10" t="s">
        <v>69</v>
      </c>
      <c r="C129" s="10">
        <v>5649.0</v>
      </c>
      <c r="D129" s="10" t="s">
        <v>11</v>
      </c>
      <c r="E129" s="35">
        <v>160.0</v>
      </c>
      <c r="F129" s="10" t="s">
        <v>12</v>
      </c>
      <c r="G129" s="37">
        <f t="shared" si="1"/>
        <v>1</v>
      </c>
      <c r="H129" s="32">
        <f t="shared" si="2"/>
        <v>1</v>
      </c>
      <c r="I129" s="33"/>
      <c r="J129" s="33"/>
      <c r="K129" s="33"/>
      <c r="L129" s="33"/>
      <c r="M129" s="33"/>
      <c r="N129" s="33"/>
      <c r="O129" s="10" t="s">
        <v>69</v>
      </c>
    </row>
    <row r="130">
      <c r="A130" s="9">
        <v>44409.0</v>
      </c>
      <c r="B130" s="10" t="s">
        <v>69</v>
      </c>
      <c r="C130" s="10">
        <v>6444.0</v>
      </c>
      <c r="D130" s="10" t="s">
        <v>34</v>
      </c>
      <c r="E130" s="35">
        <v>250.0</v>
      </c>
      <c r="F130" s="10" t="s">
        <v>14</v>
      </c>
      <c r="G130" s="37">
        <f t="shared" si="1"/>
        <v>1</v>
      </c>
      <c r="H130" s="32">
        <f t="shared" si="2"/>
        <v>1</v>
      </c>
      <c r="I130" s="33"/>
      <c r="J130" s="33"/>
      <c r="K130" s="33"/>
      <c r="L130" s="33"/>
      <c r="M130" s="33"/>
      <c r="N130" s="33"/>
      <c r="O130" s="10" t="s">
        <v>69</v>
      </c>
    </row>
    <row r="131">
      <c r="A131" s="9">
        <v>44409.0</v>
      </c>
      <c r="B131" s="10" t="s">
        <v>69</v>
      </c>
      <c r="C131" s="10">
        <v>9045.0</v>
      </c>
      <c r="D131" s="10" t="s">
        <v>20</v>
      </c>
      <c r="E131" s="35">
        <v>220.0</v>
      </c>
      <c r="F131" s="10" t="s">
        <v>21</v>
      </c>
      <c r="G131" s="37">
        <f t="shared" si="1"/>
        <v>1</v>
      </c>
      <c r="H131" s="32">
        <f t="shared" si="2"/>
        <v>1</v>
      </c>
      <c r="I131" s="33"/>
      <c r="J131" s="33"/>
      <c r="K131" s="33"/>
      <c r="L131" s="33"/>
      <c r="M131" s="33"/>
      <c r="N131" s="33"/>
      <c r="O131" s="10" t="s">
        <v>69</v>
      </c>
    </row>
    <row r="132">
      <c r="A132" s="9">
        <v>44409.0</v>
      </c>
      <c r="B132" s="10" t="s">
        <v>69</v>
      </c>
      <c r="C132" s="10" t="s">
        <v>75</v>
      </c>
      <c r="D132" s="10" t="s">
        <v>17</v>
      </c>
      <c r="E132" s="35">
        <v>320.0</v>
      </c>
      <c r="F132" s="10" t="s">
        <v>18</v>
      </c>
      <c r="G132" s="37">
        <f t="shared" si="1"/>
        <v>1</v>
      </c>
      <c r="H132" s="32">
        <f t="shared" si="2"/>
        <v>1</v>
      </c>
      <c r="I132" s="33"/>
      <c r="J132" s="33"/>
      <c r="K132" s="33"/>
      <c r="L132" s="33"/>
      <c r="M132" s="33"/>
      <c r="N132" s="33"/>
      <c r="O132" s="10" t="s">
        <v>69</v>
      </c>
    </row>
    <row r="133">
      <c r="A133" s="9">
        <v>44409.0</v>
      </c>
      <c r="B133" s="10" t="s">
        <v>69</v>
      </c>
      <c r="C133" s="10">
        <v>843.0</v>
      </c>
      <c r="D133" s="10" t="s">
        <v>22</v>
      </c>
      <c r="E133" s="35">
        <v>300.0</v>
      </c>
      <c r="F133" s="10" t="s">
        <v>18</v>
      </c>
      <c r="G133" s="37">
        <f t="shared" si="1"/>
        <v>1</v>
      </c>
      <c r="H133" s="32">
        <f t="shared" si="2"/>
        <v>1</v>
      </c>
      <c r="I133" s="33"/>
      <c r="J133" s="33"/>
      <c r="K133" s="33"/>
      <c r="L133" s="33"/>
      <c r="M133" s="33"/>
      <c r="N133" s="33"/>
      <c r="O133" s="10" t="s">
        <v>69</v>
      </c>
    </row>
    <row r="134">
      <c r="A134" s="9">
        <v>44409.0</v>
      </c>
      <c r="B134" s="10" t="s">
        <v>69</v>
      </c>
      <c r="C134" s="10">
        <v>5747.0</v>
      </c>
      <c r="D134" s="10" t="s">
        <v>11</v>
      </c>
      <c r="E134" s="35">
        <v>160.0</v>
      </c>
      <c r="F134" s="10" t="s">
        <v>12</v>
      </c>
      <c r="G134" s="37">
        <f t="shared" si="1"/>
        <v>1</v>
      </c>
      <c r="H134" s="32">
        <f t="shared" si="2"/>
        <v>1</v>
      </c>
      <c r="I134" s="33"/>
      <c r="J134" s="33"/>
      <c r="K134" s="33"/>
      <c r="L134" s="33"/>
      <c r="M134" s="33"/>
      <c r="N134" s="33"/>
      <c r="O134" s="10" t="s">
        <v>69</v>
      </c>
    </row>
    <row r="135">
      <c r="A135" s="9">
        <v>44409.0</v>
      </c>
      <c r="B135" s="10" t="s">
        <v>69</v>
      </c>
      <c r="C135" s="10" t="s">
        <v>76</v>
      </c>
      <c r="D135" s="10" t="s">
        <v>27</v>
      </c>
      <c r="E135" s="35">
        <v>190.0</v>
      </c>
      <c r="F135" s="10" t="s">
        <v>14</v>
      </c>
      <c r="G135" s="37">
        <f t="shared" si="1"/>
        <v>1</v>
      </c>
      <c r="H135" s="32">
        <f t="shared" si="2"/>
        <v>1</v>
      </c>
      <c r="I135" s="33"/>
      <c r="J135" s="33"/>
      <c r="K135" s="33"/>
      <c r="L135" s="33"/>
      <c r="M135" s="33"/>
      <c r="N135" s="33"/>
      <c r="O135" s="10" t="s">
        <v>69</v>
      </c>
    </row>
    <row r="136">
      <c r="A136" s="9">
        <v>44409.0</v>
      </c>
      <c r="B136" s="10" t="s">
        <v>69</v>
      </c>
      <c r="C136" s="10" t="s">
        <v>77</v>
      </c>
      <c r="D136" s="10" t="s">
        <v>13</v>
      </c>
      <c r="E136" s="35">
        <v>230.0</v>
      </c>
      <c r="F136" s="10" t="s">
        <v>14</v>
      </c>
      <c r="G136" s="37">
        <f t="shared" si="1"/>
        <v>1</v>
      </c>
      <c r="H136" s="32">
        <f t="shared" si="2"/>
        <v>1</v>
      </c>
      <c r="I136" s="33"/>
      <c r="J136" s="33"/>
      <c r="K136" s="33"/>
      <c r="L136" s="33"/>
      <c r="M136" s="33"/>
      <c r="N136" s="33"/>
      <c r="O136" s="10" t="s">
        <v>69</v>
      </c>
    </row>
    <row r="137">
      <c r="A137" s="9">
        <v>44409.0</v>
      </c>
      <c r="B137" s="10" t="s">
        <v>69</v>
      </c>
      <c r="C137" s="10" t="s">
        <v>78</v>
      </c>
      <c r="D137" s="10" t="s">
        <v>17</v>
      </c>
      <c r="E137" s="35">
        <v>320.0</v>
      </c>
      <c r="F137" s="10" t="s">
        <v>18</v>
      </c>
      <c r="G137" s="37">
        <f t="shared" si="1"/>
        <v>1</v>
      </c>
      <c r="H137" s="32">
        <f t="shared" si="2"/>
        <v>1</v>
      </c>
      <c r="I137" s="33"/>
      <c r="J137" s="33"/>
      <c r="K137" s="33"/>
      <c r="L137" s="33"/>
      <c r="M137" s="33"/>
      <c r="N137" s="33"/>
      <c r="O137" s="10" t="s">
        <v>69</v>
      </c>
    </row>
    <row r="138">
      <c r="A138" s="9">
        <v>44409.0</v>
      </c>
      <c r="B138" s="10" t="s">
        <v>69</v>
      </c>
      <c r="C138" s="10" t="s">
        <v>79</v>
      </c>
      <c r="D138" s="10" t="s">
        <v>30</v>
      </c>
      <c r="E138" s="35">
        <v>100.0</v>
      </c>
      <c r="F138" s="10" t="s">
        <v>31</v>
      </c>
      <c r="G138" s="37">
        <f t="shared" si="1"/>
        <v>1</v>
      </c>
      <c r="H138" s="32">
        <f t="shared" si="2"/>
        <v>1</v>
      </c>
      <c r="I138" s="33"/>
      <c r="J138" s="33"/>
      <c r="K138" s="33"/>
      <c r="L138" s="33"/>
      <c r="M138" s="33"/>
      <c r="N138" s="33"/>
      <c r="O138" s="10" t="s">
        <v>69</v>
      </c>
    </row>
    <row r="139">
      <c r="A139" s="9">
        <v>44409.0</v>
      </c>
      <c r="B139" s="10" t="s">
        <v>69</v>
      </c>
      <c r="C139" s="10" t="s">
        <v>80</v>
      </c>
      <c r="D139" s="10" t="s">
        <v>11</v>
      </c>
      <c r="E139" s="35">
        <v>160.0</v>
      </c>
      <c r="F139" s="10" t="s">
        <v>12</v>
      </c>
      <c r="G139" s="37">
        <f t="shared" si="1"/>
        <v>1</v>
      </c>
      <c r="H139" s="32">
        <f t="shared" si="2"/>
        <v>1</v>
      </c>
      <c r="I139" s="33"/>
      <c r="J139" s="33"/>
      <c r="K139" s="33"/>
      <c r="L139" s="33"/>
      <c r="M139" s="33"/>
      <c r="N139" s="33"/>
      <c r="O139" s="10" t="s">
        <v>69</v>
      </c>
    </row>
    <row r="140">
      <c r="A140" s="9">
        <v>44409.0</v>
      </c>
      <c r="B140" s="10" t="s">
        <v>69</v>
      </c>
      <c r="C140" s="10" t="s">
        <v>81</v>
      </c>
      <c r="D140" s="10" t="s">
        <v>13</v>
      </c>
      <c r="E140" s="35">
        <v>230.0</v>
      </c>
      <c r="F140" s="10" t="s">
        <v>14</v>
      </c>
      <c r="G140" s="37">
        <f t="shared" si="1"/>
        <v>1</v>
      </c>
      <c r="H140" s="32">
        <f t="shared" si="2"/>
        <v>1</v>
      </c>
      <c r="I140" s="33"/>
      <c r="J140" s="33"/>
      <c r="K140" s="33"/>
      <c r="L140" s="33"/>
      <c r="M140" s="33"/>
      <c r="N140" s="33"/>
      <c r="O140" s="10" t="s">
        <v>69</v>
      </c>
    </row>
    <row r="141">
      <c r="A141" s="9">
        <v>44409.0</v>
      </c>
      <c r="B141" s="10" t="s">
        <v>69</v>
      </c>
      <c r="C141" s="10" t="s">
        <v>82</v>
      </c>
      <c r="D141" s="10" t="s">
        <v>13</v>
      </c>
      <c r="E141" s="35">
        <v>230.0</v>
      </c>
      <c r="F141" s="10" t="s">
        <v>14</v>
      </c>
      <c r="G141" s="37">
        <f t="shared" si="1"/>
        <v>1</v>
      </c>
      <c r="H141" s="32">
        <f t="shared" si="2"/>
        <v>1</v>
      </c>
      <c r="I141" s="33"/>
      <c r="J141" s="33"/>
      <c r="K141" s="33"/>
      <c r="L141" s="33"/>
      <c r="M141" s="33"/>
      <c r="N141" s="33"/>
      <c r="O141" s="10" t="s">
        <v>69</v>
      </c>
    </row>
    <row r="142">
      <c r="A142" s="9">
        <v>44409.0</v>
      </c>
      <c r="B142" s="10" t="s">
        <v>69</v>
      </c>
      <c r="C142" s="10" t="s">
        <v>83</v>
      </c>
      <c r="D142" s="10" t="s">
        <v>20</v>
      </c>
      <c r="E142" s="35">
        <v>220.0</v>
      </c>
      <c r="F142" s="10" t="s">
        <v>21</v>
      </c>
      <c r="G142" s="37">
        <f t="shared" si="1"/>
        <v>1</v>
      </c>
      <c r="H142" s="32">
        <f t="shared" si="2"/>
        <v>1</v>
      </c>
      <c r="I142" s="33"/>
      <c r="J142" s="33"/>
      <c r="K142" s="33"/>
      <c r="L142" s="33"/>
      <c r="M142" s="33"/>
      <c r="N142" s="33"/>
      <c r="O142" s="10" t="s">
        <v>69</v>
      </c>
    </row>
    <row r="143">
      <c r="A143" s="9">
        <v>44409.0</v>
      </c>
      <c r="B143" s="10" t="s">
        <v>69</v>
      </c>
      <c r="C143" s="10" t="s">
        <v>84</v>
      </c>
      <c r="D143" s="10" t="s">
        <v>27</v>
      </c>
      <c r="E143" s="35">
        <v>190.0</v>
      </c>
      <c r="F143" s="10" t="s">
        <v>14</v>
      </c>
      <c r="G143" s="37">
        <f t="shared" si="1"/>
        <v>1</v>
      </c>
      <c r="H143" s="32">
        <f t="shared" si="2"/>
        <v>1</v>
      </c>
      <c r="I143" s="33"/>
      <c r="J143" s="33"/>
      <c r="K143" s="33"/>
      <c r="L143" s="33"/>
      <c r="M143" s="33"/>
      <c r="N143" s="33"/>
      <c r="O143" s="10" t="s">
        <v>69</v>
      </c>
    </row>
    <row r="144">
      <c r="A144" s="9">
        <v>44409.0</v>
      </c>
      <c r="B144" s="10" t="s">
        <v>69</v>
      </c>
      <c r="C144" s="10" t="s">
        <v>85</v>
      </c>
      <c r="D144" s="10" t="s">
        <v>11</v>
      </c>
      <c r="E144" s="35">
        <v>160.0</v>
      </c>
      <c r="F144" s="10" t="s">
        <v>12</v>
      </c>
      <c r="G144" s="37">
        <f t="shared" si="1"/>
        <v>1</v>
      </c>
      <c r="H144" s="32">
        <f t="shared" si="2"/>
        <v>1</v>
      </c>
      <c r="I144" s="33"/>
      <c r="J144" s="33"/>
      <c r="K144" s="33"/>
      <c r="L144" s="33"/>
      <c r="M144" s="33"/>
      <c r="N144" s="33"/>
      <c r="O144" s="10" t="s">
        <v>69</v>
      </c>
    </row>
    <row r="145">
      <c r="A145" s="9">
        <v>44409.0</v>
      </c>
      <c r="B145" s="10" t="s">
        <v>69</v>
      </c>
      <c r="C145" s="10" t="s">
        <v>67</v>
      </c>
      <c r="D145" s="10" t="s">
        <v>13</v>
      </c>
      <c r="E145" s="35">
        <v>230.0</v>
      </c>
      <c r="F145" s="10" t="s">
        <v>14</v>
      </c>
      <c r="G145" s="37">
        <f t="shared" si="1"/>
        <v>1</v>
      </c>
      <c r="H145" s="32">
        <f t="shared" si="2"/>
        <v>1</v>
      </c>
      <c r="I145" s="33"/>
      <c r="J145" s="33"/>
      <c r="K145" s="33"/>
      <c r="L145" s="33"/>
      <c r="M145" s="33"/>
      <c r="N145" s="33"/>
      <c r="O145" s="10" t="s">
        <v>69</v>
      </c>
    </row>
    <row r="146">
      <c r="A146" s="9">
        <v>44409.0</v>
      </c>
      <c r="B146" s="10" t="s">
        <v>69</v>
      </c>
      <c r="C146" s="10" t="s">
        <v>86</v>
      </c>
      <c r="D146" s="10" t="s">
        <v>13</v>
      </c>
      <c r="E146" s="35">
        <v>230.0</v>
      </c>
      <c r="F146" s="10" t="s">
        <v>14</v>
      </c>
      <c r="G146" s="37">
        <f t="shared" si="1"/>
        <v>1</v>
      </c>
      <c r="H146" s="32">
        <f t="shared" si="2"/>
        <v>1</v>
      </c>
      <c r="I146" s="33"/>
      <c r="J146" s="33"/>
      <c r="K146" s="33"/>
      <c r="L146" s="33"/>
      <c r="M146" s="33"/>
      <c r="N146" s="33"/>
      <c r="O146" s="10" t="s">
        <v>69</v>
      </c>
    </row>
    <row r="147">
      <c r="A147" s="9">
        <v>44409.0</v>
      </c>
      <c r="B147" s="10" t="s">
        <v>69</v>
      </c>
      <c r="C147" s="10" t="s">
        <v>87</v>
      </c>
      <c r="D147" s="10" t="s">
        <v>13</v>
      </c>
      <c r="E147" s="35">
        <v>230.0</v>
      </c>
      <c r="F147" s="10" t="s">
        <v>14</v>
      </c>
      <c r="G147" s="37">
        <f t="shared" si="1"/>
        <v>1</v>
      </c>
      <c r="H147" s="32">
        <f t="shared" si="2"/>
        <v>1</v>
      </c>
      <c r="I147" s="33"/>
      <c r="J147" s="33"/>
      <c r="K147" s="33"/>
      <c r="L147" s="33"/>
      <c r="M147" s="33"/>
      <c r="N147" s="33"/>
      <c r="O147" s="10" t="s">
        <v>69</v>
      </c>
    </row>
    <row r="148">
      <c r="A148" s="9">
        <v>44409.0</v>
      </c>
      <c r="B148" s="10" t="s">
        <v>69</v>
      </c>
      <c r="C148" s="10" t="s">
        <v>88</v>
      </c>
      <c r="D148" s="10" t="s">
        <v>22</v>
      </c>
      <c r="E148" s="35">
        <v>300.0</v>
      </c>
      <c r="F148" s="10" t="s">
        <v>18</v>
      </c>
      <c r="G148" s="37">
        <f t="shared" si="1"/>
        <v>1</v>
      </c>
      <c r="H148" s="32">
        <f t="shared" si="2"/>
        <v>1</v>
      </c>
      <c r="I148" s="33"/>
      <c r="J148" s="33"/>
      <c r="K148" s="33"/>
      <c r="L148" s="33"/>
      <c r="M148" s="33"/>
      <c r="N148" s="33"/>
      <c r="O148" s="10" t="s">
        <v>69</v>
      </c>
    </row>
    <row r="149">
      <c r="A149" s="9">
        <v>44409.0</v>
      </c>
      <c r="B149" s="10" t="s">
        <v>69</v>
      </c>
      <c r="C149" s="10" t="s">
        <v>89</v>
      </c>
      <c r="D149" s="10" t="s">
        <v>27</v>
      </c>
      <c r="E149" s="35">
        <v>190.0</v>
      </c>
      <c r="F149" s="10" t="s">
        <v>14</v>
      </c>
      <c r="G149" s="37">
        <f t="shared" si="1"/>
        <v>1</v>
      </c>
      <c r="H149" s="32">
        <f t="shared" si="2"/>
        <v>1</v>
      </c>
      <c r="I149" s="33"/>
      <c r="J149" s="33"/>
      <c r="K149" s="33"/>
      <c r="L149" s="33"/>
      <c r="M149" s="33"/>
      <c r="N149" s="33"/>
      <c r="O149" s="10" t="s">
        <v>69</v>
      </c>
    </row>
    <row r="150">
      <c r="A150" s="9">
        <v>44409.0</v>
      </c>
      <c r="B150" s="10" t="s">
        <v>69</v>
      </c>
      <c r="C150" s="10" t="s">
        <v>90</v>
      </c>
      <c r="D150" s="10" t="s">
        <v>17</v>
      </c>
      <c r="E150" s="35">
        <v>320.0</v>
      </c>
      <c r="F150" s="10" t="s">
        <v>18</v>
      </c>
      <c r="G150" s="37">
        <f t="shared" si="1"/>
        <v>1</v>
      </c>
      <c r="H150" s="32">
        <f t="shared" si="2"/>
        <v>1</v>
      </c>
      <c r="I150" s="33"/>
      <c r="J150" s="33"/>
      <c r="K150" s="33"/>
      <c r="L150" s="33"/>
      <c r="M150" s="33"/>
      <c r="N150" s="33"/>
      <c r="O150" s="10" t="s">
        <v>69</v>
      </c>
    </row>
    <row r="151">
      <c r="A151" s="9">
        <v>44409.0</v>
      </c>
      <c r="B151" s="10" t="s">
        <v>69</v>
      </c>
      <c r="C151" s="10" t="s">
        <v>91</v>
      </c>
      <c r="D151" s="10" t="s">
        <v>19</v>
      </c>
      <c r="E151" s="35">
        <v>80.0</v>
      </c>
      <c r="F151" s="10" t="s">
        <v>14</v>
      </c>
      <c r="G151" s="37">
        <f t="shared" si="1"/>
        <v>1</v>
      </c>
      <c r="H151" s="32">
        <f t="shared" si="2"/>
        <v>1</v>
      </c>
      <c r="I151" s="33"/>
      <c r="J151" s="33"/>
      <c r="K151" s="33"/>
      <c r="L151" s="33"/>
      <c r="M151" s="33"/>
      <c r="N151" s="33"/>
      <c r="O151" s="10" t="s">
        <v>69</v>
      </c>
    </row>
    <row r="152">
      <c r="A152" s="9">
        <v>44410.0</v>
      </c>
      <c r="B152" s="10" t="s">
        <v>9</v>
      </c>
      <c r="C152" s="10" t="s">
        <v>92</v>
      </c>
      <c r="D152" s="10" t="s">
        <v>13</v>
      </c>
      <c r="E152" s="35">
        <v>230.0</v>
      </c>
      <c r="F152" s="10" t="s">
        <v>14</v>
      </c>
      <c r="G152" s="37">
        <f t="shared" si="1"/>
        <v>2</v>
      </c>
      <c r="H152" s="32">
        <f t="shared" si="2"/>
        <v>2</v>
      </c>
      <c r="I152" s="33"/>
      <c r="J152" s="33"/>
      <c r="K152" s="33"/>
      <c r="L152" s="33"/>
      <c r="M152" s="33"/>
      <c r="N152" s="33"/>
      <c r="O152" s="10" t="s">
        <v>9</v>
      </c>
    </row>
    <row r="153">
      <c r="A153" s="9">
        <v>44410.0</v>
      </c>
      <c r="B153" s="10" t="s">
        <v>9</v>
      </c>
      <c r="C153" s="10" t="s">
        <v>93</v>
      </c>
      <c r="D153" s="10" t="s">
        <v>27</v>
      </c>
      <c r="E153" s="35">
        <v>190.0</v>
      </c>
      <c r="F153" s="10" t="s">
        <v>14</v>
      </c>
      <c r="G153" s="37">
        <f t="shared" si="1"/>
        <v>2</v>
      </c>
      <c r="H153" s="32">
        <f t="shared" si="2"/>
        <v>2</v>
      </c>
      <c r="I153" s="33"/>
      <c r="J153" s="33"/>
      <c r="K153" s="33"/>
      <c r="L153" s="33"/>
      <c r="M153" s="33"/>
      <c r="N153" s="33"/>
      <c r="O153" s="10" t="s">
        <v>9</v>
      </c>
    </row>
    <row r="154">
      <c r="A154" s="9">
        <v>44410.0</v>
      </c>
      <c r="B154" s="10" t="s">
        <v>23</v>
      </c>
      <c r="C154" s="10" t="s">
        <v>24</v>
      </c>
      <c r="D154" s="10" t="s">
        <v>30</v>
      </c>
      <c r="E154" s="35">
        <v>100.0</v>
      </c>
      <c r="F154" s="10" t="s">
        <v>31</v>
      </c>
      <c r="G154" s="37">
        <f t="shared" si="1"/>
        <v>2</v>
      </c>
      <c r="H154" s="32">
        <f t="shared" si="2"/>
        <v>2</v>
      </c>
      <c r="I154" s="33"/>
      <c r="J154" s="33"/>
      <c r="K154" s="33"/>
      <c r="L154" s="33"/>
      <c r="M154" s="33"/>
      <c r="N154" s="33"/>
      <c r="O154" s="10" t="s">
        <v>23</v>
      </c>
    </row>
    <row r="155">
      <c r="A155" s="9">
        <v>44410.0</v>
      </c>
      <c r="B155" s="10" t="s">
        <v>23</v>
      </c>
      <c r="C155" s="10" t="s">
        <v>25</v>
      </c>
      <c r="D155" s="10" t="s">
        <v>13</v>
      </c>
      <c r="E155" s="35">
        <v>230.0</v>
      </c>
      <c r="F155" s="10" t="s">
        <v>14</v>
      </c>
      <c r="G155" s="37">
        <f t="shared" si="1"/>
        <v>2</v>
      </c>
      <c r="H155" s="32">
        <f t="shared" si="2"/>
        <v>2</v>
      </c>
      <c r="I155" s="33"/>
      <c r="J155" s="33"/>
      <c r="K155" s="33"/>
      <c r="L155" s="33"/>
      <c r="M155" s="33"/>
      <c r="N155" s="33"/>
      <c r="O155" s="10" t="s">
        <v>23</v>
      </c>
    </row>
    <row r="156">
      <c r="A156" s="9">
        <v>44410.0</v>
      </c>
      <c r="B156" s="10" t="s">
        <v>23</v>
      </c>
      <c r="C156" s="10" t="s">
        <v>26</v>
      </c>
      <c r="D156" s="10" t="s">
        <v>19</v>
      </c>
      <c r="E156" s="35">
        <v>80.0</v>
      </c>
      <c r="F156" s="10" t="s">
        <v>14</v>
      </c>
      <c r="G156" s="37">
        <f t="shared" si="1"/>
        <v>2</v>
      </c>
      <c r="H156" s="32">
        <f t="shared" si="2"/>
        <v>2</v>
      </c>
      <c r="I156" s="33"/>
      <c r="J156" s="33"/>
      <c r="K156" s="33"/>
      <c r="L156" s="33"/>
      <c r="M156" s="33"/>
      <c r="N156" s="33"/>
      <c r="O156" s="10" t="s">
        <v>23</v>
      </c>
    </row>
    <row r="157">
      <c r="A157" s="9">
        <v>44410.0</v>
      </c>
      <c r="B157" s="10" t="s">
        <v>23</v>
      </c>
      <c r="C157" s="10" t="s">
        <v>28</v>
      </c>
      <c r="D157" s="10" t="s">
        <v>36</v>
      </c>
      <c r="E157" s="35">
        <v>180.0</v>
      </c>
      <c r="F157" s="10" t="s">
        <v>12</v>
      </c>
      <c r="G157" s="37">
        <f t="shared" si="1"/>
        <v>2</v>
      </c>
      <c r="H157" s="32">
        <f t="shared" si="2"/>
        <v>2</v>
      </c>
      <c r="I157" s="33"/>
      <c r="J157" s="33"/>
      <c r="K157" s="33"/>
      <c r="L157" s="33"/>
      <c r="M157" s="33"/>
      <c r="N157" s="33"/>
      <c r="O157" s="10" t="s">
        <v>23</v>
      </c>
    </row>
    <row r="158">
      <c r="A158" s="9">
        <v>44410.0</v>
      </c>
      <c r="B158" s="10" t="s">
        <v>23</v>
      </c>
      <c r="C158" s="10" t="s">
        <v>94</v>
      </c>
      <c r="D158" s="10" t="s">
        <v>30</v>
      </c>
      <c r="E158" s="35">
        <v>100.0</v>
      </c>
      <c r="F158" s="10" t="s">
        <v>31</v>
      </c>
      <c r="G158" s="37">
        <f t="shared" si="1"/>
        <v>2</v>
      </c>
      <c r="H158" s="32">
        <f t="shared" si="2"/>
        <v>2</v>
      </c>
      <c r="I158" s="33"/>
      <c r="J158" s="33"/>
      <c r="K158" s="33"/>
      <c r="L158" s="33"/>
      <c r="M158" s="33"/>
      <c r="N158" s="33"/>
      <c r="O158" s="10" t="s">
        <v>23</v>
      </c>
    </row>
    <row r="159">
      <c r="A159" s="9">
        <v>44410.0</v>
      </c>
      <c r="B159" s="10" t="s">
        <v>23</v>
      </c>
      <c r="C159" s="10" t="s">
        <v>32</v>
      </c>
      <c r="D159" s="10" t="s">
        <v>22</v>
      </c>
      <c r="E159" s="35">
        <v>300.0</v>
      </c>
      <c r="F159" s="10" t="s">
        <v>18</v>
      </c>
      <c r="G159" s="37">
        <f t="shared" si="1"/>
        <v>2</v>
      </c>
      <c r="H159" s="32">
        <f t="shared" si="2"/>
        <v>2</v>
      </c>
      <c r="I159" s="33"/>
      <c r="J159" s="33"/>
      <c r="K159" s="33"/>
      <c r="L159" s="33"/>
      <c r="M159" s="33"/>
      <c r="N159" s="33"/>
      <c r="O159" s="10" t="s">
        <v>23</v>
      </c>
    </row>
    <row r="160">
      <c r="A160" s="9">
        <v>44410.0</v>
      </c>
      <c r="B160" s="10" t="s">
        <v>23</v>
      </c>
      <c r="C160" s="10" t="s">
        <v>33</v>
      </c>
      <c r="D160" s="10" t="s">
        <v>13</v>
      </c>
      <c r="E160" s="35">
        <v>230.0</v>
      </c>
      <c r="F160" s="10" t="s">
        <v>14</v>
      </c>
      <c r="G160" s="37">
        <f t="shared" si="1"/>
        <v>2</v>
      </c>
      <c r="H160" s="32">
        <f t="shared" si="2"/>
        <v>2</v>
      </c>
      <c r="I160" s="33"/>
      <c r="J160" s="33"/>
      <c r="K160" s="33"/>
      <c r="L160" s="33"/>
      <c r="M160" s="33"/>
      <c r="N160" s="33"/>
      <c r="O160" s="10" t="s">
        <v>23</v>
      </c>
    </row>
    <row r="161">
      <c r="A161" s="9">
        <v>44410.0</v>
      </c>
      <c r="B161" s="10" t="s">
        <v>23</v>
      </c>
      <c r="C161" s="10" t="s">
        <v>35</v>
      </c>
      <c r="D161" s="10" t="s">
        <v>11</v>
      </c>
      <c r="E161" s="35">
        <v>160.0</v>
      </c>
      <c r="F161" s="10" t="s">
        <v>12</v>
      </c>
      <c r="G161" s="37">
        <f t="shared" si="1"/>
        <v>2</v>
      </c>
      <c r="H161" s="32">
        <f t="shared" si="2"/>
        <v>2</v>
      </c>
      <c r="I161" s="33"/>
      <c r="J161" s="33"/>
      <c r="K161" s="33"/>
      <c r="L161" s="33"/>
      <c r="M161" s="33"/>
      <c r="N161" s="33"/>
      <c r="O161" s="10" t="s">
        <v>23</v>
      </c>
    </row>
    <row r="162">
      <c r="A162" s="9">
        <v>44410.0</v>
      </c>
      <c r="B162" s="10" t="s">
        <v>23</v>
      </c>
      <c r="C162" s="10">
        <v>7742.0</v>
      </c>
      <c r="D162" s="10" t="s">
        <v>20</v>
      </c>
      <c r="E162" s="35">
        <v>220.0</v>
      </c>
      <c r="F162" s="10" t="s">
        <v>21</v>
      </c>
      <c r="G162" s="37">
        <f t="shared" si="1"/>
        <v>2</v>
      </c>
      <c r="H162" s="32">
        <f t="shared" si="2"/>
        <v>2</v>
      </c>
      <c r="I162" s="33"/>
      <c r="J162" s="33"/>
      <c r="K162" s="33"/>
      <c r="L162" s="33"/>
      <c r="M162" s="33"/>
      <c r="N162" s="33"/>
      <c r="O162" s="10" t="s">
        <v>23</v>
      </c>
    </row>
    <row r="163">
      <c r="A163" s="9">
        <v>44410.0</v>
      </c>
      <c r="B163" s="10" t="s">
        <v>23</v>
      </c>
      <c r="C163" s="10">
        <v>8240.0</v>
      </c>
      <c r="D163" s="10" t="s">
        <v>27</v>
      </c>
      <c r="E163" s="35">
        <v>190.0</v>
      </c>
      <c r="F163" s="10" t="s">
        <v>14</v>
      </c>
      <c r="G163" s="37">
        <f t="shared" si="1"/>
        <v>2</v>
      </c>
      <c r="H163" s="32">
        <f t="shared" si="2"/>
        <v>2</v>
      </c>
      <c r="I163" s="33"/>
      <c r="J163" s="33"/>
      <c r="K163" s="33"/>
      <c r="L163" s="33"/>
      <c r="M163" s="33"/>
      <c r="N163" s="33"/>
      <c r="O163" s="10" t="s">
        <v>23</v>
      </c>
    </row>
    <row r="164">
      <c r="A164" s="9">
        <v>44410.0</v>
      </c>
      <c r="B164" s="10" t="s">
        <v>23</v>
      </c>
      <c r="C164" s="10">
        <v>748.0</v>
      </c>
      <c r="D164" s="10" t="s">
        <v>30</v>
      </c>
      <c r="E164" s="35">
        <v>100.0</v>
      </c>
      <c r="F164" s="10" t="s">
        <v>31</v>
      </c>
      <c r="G164" s="37">
        <f t="shared" si="1"/>
        <v>2</v>
      </c>
      <c r="H164" s="32">
        <f t="shared" si="2"/>
        <v>2</v>
      </c>
      <c r="I164" s="33"/>
      <c r="J164" s="33"/>
      <c r="K164" s="33"/>
      <c r="L164" s="33"/>
      <c r="M164" s="33"/>
      <c r="N164" s="33"/>
      <c r="O164" s="10" t="s">
        <v>23</v>
      </c>
    </row>
    <row r="165">
      <c r="A165" s="9">
        <v>44410.0</v>
      </c>
      <c r="B165" s="10" t="s">
        <v>23</v>
      </c>
      <c r="C165" s="10">
        <v>1041.0</v>
      </c>
      <c r="D165" s="10" t="s">
        <v>30</v>
      </c>
      <c r="E165" s="35">
        <v>100.0</v>
      </c>
      <c r="F165" s="10" t="s">
        <v>31</v>
      </c>
      <c r="G165" s="37">
        <f t="shared" si="1"/>
        <v>2</v>
      </c>
      <c r="H165" s="32">
        <f t="shared" si="2"/>
        <v>2</v>
      </c>
      <c r="I165" s="33"/>
      <c r="J165" s="33"/>
      <c r="K165" s="33"/>
      <c r="L165" s="33"/>
      <c r="M165" s="33"/>
      <c r="N165" s="33"/>
      <c r="O165" s="10" t="s">
        <v>23</v>
      </c>
    </row>
    <row r="166">
      <c r="A166" s="9">
        <v>44410.0</v>
      </c>
      <c r="B166" s="10" t="s">
        <v>23</v>
      </c>
      <c r="C166" s="10">
        <v>6245.0</v>
      </c>
      <c r="D166" s="10" t="s">
        <v>36</v>
      </c>
      <c r="E166" s="35">
        <v>180.0</v>
      </c>
      <c r="F166" s="10" t="s">
        <v>12</v>
      </c>
      <c r="G166" s="37">
        <f t="shared" si="1"/>
        <v>2</v>
      </c>
      <c r="H166" s="32">
        <f t="shared" si="2"/>
        <v>2</v>
      </c>
      <c r="I166" s="33"/>
      <c r="J166" s="33"/>
      <c r="K166" s="33"/>
      <c r="L166" s="33"/>
      <c r="M166" s="33"/>
      <c r="N166" s="33"/>
      <c r="O166" s="10" t="s">
        <v>23</v>
      </c>
    </row>
    <row r="167">
      <c r="A167" s="9">
        <v>44410.0</v>
      </c>
      <c r="B167" s="10" t="s">
        <v>23</v>
      </c>
      <c r="C167" s="10" t="s">
        <v>95</v>
      </c>
      <c r="D167" s="10" t="s">
        <v>22</v>
      </c>
      <c r="E167" s="35">
        <v>300.0</v>
      </c>
      <c r="F167" s="10" t="s">
        <v>18</v>
      </c>
      <c r="G167" s="37">
        <f t="shared" si="1"/>
        <v>2</v>
      </c>
      <c r="H167" s="32">
        <f t="shared" si="2"/>
        <v>2</v>
      </c>
      <c r="I167" s="33"/>
      <c r="J167" s="33"/>
      <c r="K167" s="33"/>
      <c r="L167" s="33"/>
      <c r="M167" s="33"/>
      <c r="N167" s="33"/>
      <c r="O167" s="10" t="s">
        <v>23</v>
      </c>
    </row>
    <row r="168">
      <c r="A168" s="9">
        <v>44410.0</v>
      </c>
      <c r="B168" s="10" t="s">
        <v>23</v>
      </c>
      <c r="C168" s="10" t="s">
        <v>37</v>
      </c>
      <c r="D168" s="10" t="s">
        <v>30</v>
      </c>
      <c r="E168" s="35">
        <v>100.0</v>
      </c>
      <c r="F168" s="10" t="s">
        <v>31</v>
      </c>
      <c r="G168" s="37">
        <f t="shared" si="1"/>
        <v>2</v>
      </c>
      <c r="H168" s="32">
        <f t="shared" si="2"/>
        <v>2</v>
      </c>
      <c r="I168" s="33"/>
      <c r="J168" s="33"/>
      <c r="K168" s="33"/>
      <c r="L168" s="33"/>
      <c r="M168" s="33"/>
      <c r="N168" s="33"/>
      <c r="O168" s="10" t="s">
        <v>23</v>
      </c>
    </row>
    <row r="169">
      <c r="A169" s="9">
        <v>44410.0</v>
      </c>
      <c r="B169" s="10" t="s">
        <v>23</v>
      </c>
      <c r="C169" s="10" t="s">
        <v>96</v>
      </c>
      <c r="D169" s="10" t="s">
        <v>30</v>
      </c>
      <c r="E169" s="35">
        <v>100.0</v>
      </c>
      <c r="F169" s="10" t="s">
        <v>31</v>
      </c>
      <c r="G169" s="37">
        <f t="shared" si="1"/>
        <v>2</v>
      </c>
      <c r="H169" s="32">
        <f t="shared" si="2"/>
        <v>2</v>
      </c>
      <c r="I169" s="33"/>
      <c r="J169" s="33"/>
      <c r="K169" s="33"/>
      <c r="L169" s="33"/>
      <c r="M169" s="33"/>
      <c r="N169" s="33"/>
      <c r="O169" s="10" t="s">
        <v>23</v>
      </c>
    </row>
    <row r="170">
      <c r="A170" s="9">
        <v>44410.0</v>
      </c>
      <c r="B170" s="10" t="s">
        <v>40</v>
      </c>
      <c r="C170" s="10">
        <v>4640.0</v>
      </c>
      <c r="D170" s="10" t="s">
        <v>13</v>
      </c>
      <c r="E170" s="35">
        <v>230.0</v>
      </c>
      <c r="F170" s="10" t="s">
        <v>14</v>
      </c>
      <c r="G170" s="37">
        <f t="shared" si="1"/>
        <v>2</v>
      </c>
      <c r="H170" s="32">
        <f t="shared" si="2"/>
        <v>2</v>
      </c>
      <c r="I170" s="33"/>
      <c r="J170" s="33"/>
      <c r="K170" s="33"/>
      <c r="L170" s="33"/>
      <c r="M170" s="33"/>
      <c r="N170" s="33"/>
      <c r="O170" s="10" t="s">
        <v>40</v>
      </c>
    </row>
    <row r="171">
      <c r="A171" s="9">
        <v>44410.0</v>
      </c>
      <c r="B171" s="10" t="s">
        <v>97</v>
      </c>
      <c r="C171" s="16">
        <v>1.0E46</v>
      </c>
      <c r="D171" s="10" t="s">
        <v>19</v>
      </c>
      <c r="E171" s="35">
        <v>80.0</v>
      </c>
      <c r="F171" s="10" t="s">
        <v>14</v>
      </c>
      <c r="G171" s="37">
        <f t="shared" si="1"/>
        <v>2</v>
      </c>
      <c r="H171" s="32">
        <f t="shared" si="2"/>
        <v>2</v>
      </c>
      <c r="I171" s="33"/>
      <c r="J171" s="33"/>
      <c r="K171" s="33"/>
      <c r="L171" s="33"/>
      <c r="M171" s="33"/>
      <c r="N171" s="33"/>
      <c r="O171" s="10" t="s">
        <v>97</v>
      </c>
    </row>
    <row r="172">
      <c r="A172" s="9">
        <v>44410.0</v>
      </c>
      <c r="B172" s="10" t="s">
        <v>97</v>
      </c>
      <c r="C172" s="10" t="s">
        <v>98</v>
      </c>
      <c r="D172" s="10" t="s">
        <v>34</v>
      </c>
      <c r="E172" s="35">
        <v>250.0</v>
      </c>
      <c r="F172" s="10" t="s">
        <v>14</v>
      </c>
      <c r="G172" s="37">
        <f t="shared" si="1"/>
        <v>2</v>
      </c>
      <c r="H172" s="32">
        <f t="shared" si="2"/>
        <v>2</v>
      </c>
      <c r="I172" s="33"/>
      <c r="J172" s="33"/>
      <c r="K172" s="33"/>
      <c r="L172" s="33"/>
      <c r="M172" s="33"/>
      <c r="N172" s="33"/>
      <c r="O172" s="10" t="s">
        <v>97</v>
      </c>
    </row>
    <row r="173">
      <c r="A173" s="9">
        <v>44410.0</v>
      </c>
      <c r="B173" s="10" t="s">
        <v>97</v>
      </c>
      <c r="C173" s="10" t="s">
        <v>99</v>
      </c>
      <c r="D173" s="10" t="s">
        <v>13</v>
      </c>
      <c r="E173" s="35">
        <v>230.0</v>
      </c>
      <c r="F173" s="10" t="s">
        <v>14</v>
      </c>
      <c r="G173" s="37">
        <f t="shared" si="1"/>
        <v>2</v>
      </c>
      <c r="H173" s="32">
        <f t="shared" si="2"/>
        <v>2</v>
      </c>
      <c r="I173" s="33"/>
      <c r="J173" s="33"/>
      <c r="K173" s="33"/>
      <c r="L173" s="33"/>
      <c r="M173" s="33"/>
      <c r="N173" s="33"/>
      <c r="O173" s="10" t="s">
        <v>97</v>
      </c>
    </row>
    <row r="174">
      <c r="A174" s="9">
        <v>44410.0</v>
      </c>
      <c r="B174" s="10" t="s">
        <v>97</v>
      </c>
      <c r="C174" s="16">
        <v>4.0E47</v>
      </c>
      <c r="D174" s="10" t="s">
        <v>36</v>
      </c>
      <c r="E174" s="35">
        <v>180.0</v>
      </c>
      <c r="F174" s="10" t="s">
        <v>12</v>
      </c>
      <c r="G174" s="37">
        <f t="shared" si="1"/>
        <v>2</v>
      </c>
      <c r="H174" s="32">
        <f t="shared" si="2"/>
        <v>2</v>
      </c>
      <c r="I174" s="33"/>
      <c r="J174" s="33"/>
      <c r="K174" s="33"/>
      <c r="L174" s="33"/>
      <c r="M174" s="33"/>
      <c r="N174" s="33"/>
      <c r="O174" s="10" t="s">
        <v>97</v>
      </c>
    </row>
    <row r="175">
      <c r="A175" s="9">
        <v>44410.0</v>
      </c>
      <c r="B175" s="10" t="s">
        <v>97</v>
      </c>
      <c r="C175" s="10" t="s">
        <v>100</v>
      </c>
      <c r="D175" s="10" t="s">
        <v>30</v>
      </c>
      <c r="E175" s="35">
        <v>100.0</v>
      </c>
      <c r="F175" s="10" t="s">
        <v>31</v>
      </c>
      <c r="G175" s="37">
        <f t="shared" si="1"/>
        <v>2</v>
      </c>
      <c r="H175" s="32">
        <f t="shared" si="2"/>
        <v>2</v>
      </c>
      <c r="I175" s="33"/>
      <c r="J175" s="33"/>
      <c r="K175" s="33"/>
      <c r="L175" s="33"/>
      <c r="M175" s="33"/>
      <c r="N175" s="33"/>
      <c r="O175" s="10" t="s">
        <v>97</v>
      </c>
    </row>
    <row r="176">
      <c r="A176" s="9">
        <v>44410.0</v>
      </c>
      <c r="B176" s="10" t="s">
        <v>97</v>
      </c>
      <c r="C176" s="10" t="s">
        <v>101</v>
      </c>
      <c r="D176" s="10" t="s">
        <v>11</v>
      </c>
      <c r="E176" s="35">
        <v>160.0</v>
      </c>
      <c r="F176" s="10" t="s">
        <v>12</v>
      </c>
      <c r="G176" s="37">
        <f t="shared" si="1"/>
        <v>2</v>
      </c>
      <c r="H176" s="32">
        <f t="shared" si="2"/>
        <v>2</v>
      </c>
      <c r="I176" s="33"/>
      <c r="J176" s="33"/>
      <c r="K176" s="33"/>
      <c r="L176" s="33"/>
      <c r="M176" s="33"/>
      <c r="N176" s="33"/>
      <c r="O176" s="10" t="s">
        <v>97</v>
      </c>
    </row>
    <row r="177">
      <c r="A177" s="9">
        <v>44410.0</v>
      </c>
      <c r="B177" s="10" t="s">
        <v>97</v>
      </c>
      <c r="C177" s="10" t="s">
        <v>102</v>
      </c>
      <c r="D177" s="10" t="s">
        <v>22</v>
      </c>
      <c r="E177" s="35">
        <v>300.0</v>
      </c>
      <c r="F177" s="10" t="s">
        <v>18</v>
      </c>
      <c r="G177" s="37">
        <f t="shared" si="1"/>
        <v>2</v>
      </c>
      <c r="H177" s="32">
        <f t="shared" si="2"/>
        <v>2</v>
      </c>
      <c r="I177" s="33"/>
      <c r="J177" s="33"/>
      <c r="K177" s="33"/>
      <c r="L177" s="33"/>
      <c r="M177" s="33"/>
      <c r="N177" s="33"/>
      <c r="O177" s="10" t="s">
        <v>97</v>
      </c>
    </row>
    <row r="178">
      <c r="A178" s="9">
        <v>44410.0</v>
      </c>
      <c r="B178" s="10" t="s">
        <v>97</v>
      </c>
      <c r="C178" s="10">
        <v>1544.0</v>
      </c>
      <c r="D178" s="10" t="s">
        <v>22</v>
      </c>
      <c r="E178" s="35">
        <v>300.0</v>
      </c>
      <c r="F178" s="10" t="s">
        <v>18</v>
      </c>
      <c r="G178" s="37">
        <f t="shared" si="1"/>
        <v>2</v>
      </c>
      <c r="H178" s="32">
        <f t="shared" si="2"/>
        <v>2</v>
      </c>
      <c r="I178" s="33"/>
      <c r="J178" s="33"/>
      <c r="K178" s="33"/>
      <c r="L178" s="33"/>
      <c r="M178" s="33"/>
      <c r="N178" s="33"/>
      <c r="O178" s="10" t="s">
        <v>97</v>
      </c>
    </row>
    <row r="179">
      <c r="A179" s="9">
        <v>44410.0</v>
      </c>
      <c r="B179" s="10" t="s">
        <v>97</v>
      </c>
      <c r="C179" s="10">
        <v>4340.0</v>
      </c>
      <c r="D179" s="10" t="s">
        <v>22</v>
      </c>
      <c r="E179" s="35">
        <v>300.0</v>
      </c>
      <c r="F179" s="10" t="s">
        <v>18</v>
      </c>
      <c r="G179" s="37">
        <f t="shared" si="1"/>
        <v>2</v>
      </c>
      <c r="H179" s="32">
        <f t="shared" si="2"/>
        <v>2</v>
      </c>
      <c r="I179" s="33"/>
      <c r="J179" s="33"/>
      <c r="K179" s="33"/>
      <c r="L179" s="33"/>
      <c r="M179" s="33"/>
      <c r="N179" s="33"/>
      <c r="O179" s="10" t="s">
        <v>97</v>
      </c>
    </row>
    <row r="180">
      <c r="A180" s="9">
        <v>44410.0</v>
      </c>
      <c r="B180" s="10" t="s">
        <v>97</v>
      </c>
      <c r="C180" s="10">
        <v>8041.0</v>
      </c>
      <c r="D180" s="10" t="s">
        <v>22</v>
      </c>
      <c r="E180" s="35">
        <v>300.0</v>
      </c>
      <c r="F180" s="10" t="s">
        <v>18</v>
      </c>
      <c r="G180" s="37">
        <f t="shared" si="1"/>
        <v>2</v>
      </c>
      <c r="H180" s="32">
        <f t="shared" si="2"/>
        <v>2</v>
      </c>
      <c r="I180" s="33"/>
      <c r="J180" s="33"/>
      <c r="K180" s="33"/>
      <c r="L180" s="33"/>
      <c r="M180" s="33"/>
      <c r="N180" s="33"/>
      <c r="O180" s="10" t="s">
        <v>97</v>
      </c>
    </row>
    <row r="181">
      <c r="A181" s="9">
        <v>44410.0</v>
      </c>
      <c r="B181" s="10" t="s">
        <v>97</v>
      </c>
      <c r="C181" s="10" t="s">
        <v>103</v>
      </c>
      <c r="D181" s="10" t="s">
        <v>34</v>
      </c>
      <c r="E181" s="35">
        <v>250.0</v>
      </c>
      <c r="F181" s="10" t="s">
        <v>14</v>
      </c>
      <c r="G181" s="37">
        <f t="shared" si="1"/>
        <v>2</v>
      </c>
      <c r="H181" s="32">
        <f t="shared" si="2"/>
        <v>2</v>
      </c>
      <c r="I181" s="33"/>
      <c r="J181" s="33"/>
      <c r="K181" s="33"/>
      <c r="L181" s="33"/>
      <c r="M181" s="33"/>
      <c r="N181" s="33"/>
      <c r="O181" s="10" t="s">
        <v>97</v>
      </c>
    </row>
    <row r="182">
      <c r="A182" s="9">
        <v>44410.0</v>
      </c>
      <c r="B182" s="10" t="s">
        <v>97</v>
      </c>
      <c r="C182" s="10" t="s">
        <v>104</v>
      </c>
      <c r="D182" s="10" t="s">
        <v>34</v>
      </c>
      <c r="E182" s="35">
        <v>250.0</v>
      </c>
      <c r="F182" s="10" t="s">
        <v>14</v>
      </c>
      <c r="G182" s="37">
        <f t="shared" si="1"/>
        <v>2</v>
      </c>
      <c r="H182" s="32">
        <f t="shared" si="2"/>
        <v>2</v>
      </c>
      <c r="I182" s="33"/>
      <c r="J182" s="33"/>
      <c r="K182" s="33"/>
      <c r="L182" s="33"/>
      <c r="M182" s="33"/>
      <c r="N182" s="33"/>
      <c r="O182" s="10" t="s">
        <v>97</v>
      </c>
    </row>
    <row r="183">
      <c r="A183" s="9">
        <v>44410.0</v>
      </c>
      <c r="B183" s="10" t="s">
        <v>97</v>
      </c>
      <c r="C183" s="10" t="s">
        <v>105</v>
      </c>
      <c r="D183" s="10" t="s">
        <v>36</v>
      </c>
      <c r="E183" s="35">
        <v>180.0</v>
      </c>
      <c r="F183" s="10" t="s">
        <v>12</v>
      </c>
      <c r="G183" s="37">
        <f t="shared" si="1"/>
        <v>2</v>
      </c>
      <c r="H183" s="32">
        <f t="shared" si="2"/>
        <v>2</v>
      </c>
      <c r="I183" s="33"/>
      <c r="J183" s="33"/>
      <c r="K183" s="33"/>
      <c r="L183" s="33"/>
      <c r="M183" s="33"/>
      <c r="N183" s="33"/>
      <c r="O183" s="10" t="s">
        <v>97</v>
      </c>
    </row>
    <row r="184">
      <c r="A184" s="9">
        <v>44410.0</v>
      </c>
      <c r="B184" s="10" t="s">
        <v>97</v>
      </c>
      <c r="C184" s="10">
        <v>6145.0</v>
      </c>
      <c r="D184" s="10" t="s">
        <v>22</v>
      </c>
      <c r="E184" s="35">
        <v>300.0</v>
      </c>
      <c r="F184" s="10" t="s">
        <v>18</v>
      </c>
      <c r="G184" s="37">
        <f t="shared" si="1"/>
        <v>2</v>
      </c>
      <c r="H184" s="32">
        <f t="shared" si="2"/>
        <v>2</v>
      </c>
      <c r="I184" s="33"/>
      <c r="J184" s="33"/>
      <c r="K184" s="33"/>
      <c r="L184" s="33"/>
      <c r="M184" s="33"/>
      <c r="N184" s="33"/>
      <c r="O184" s="10" t="s">
        <v>97</v>
      </c>
    </row>
    <row r="185">
      <c r="A185" s="9">
        <v>44410.0</v>
      </c>
      <c r="B185" s="10" t="s">
        <v>97</v>
      </c>
      <c r="C185" s="10">
        <v>5049.0</v>
      </c>
      <c r="D185" s="10" t="s">
        <v>22</v>
      </c>
      <c r="E185" s="35">
        <v>300.0</v>
      </c>
      <c r="F185" s="10" t="s">
        <v>18</v>
      </c>
      <c r="G185" s="37">
        <f t="shared" si="1"/>
        <v>2</v>
      </c>
      <c r="H185" s="32">
        <f t="shared" si="2"/>
        <v>2</v>
      </c>
      <c r="I185" s="33"/>
      <c r="J185" s="33"/>
      <c r="K185" s="33"/>
      <c r="L185" s="33"/>
      <c r="M185" s="33"/>
      <c r="N185" s="33"/>
      <c r="O185" s="10" t="s">
        <v>97</v>
      </c>
    </row>
    <row r="186">
      <c r="A186" s="9">
        <v>44410.0</v>
      </c>
      <c r="B186" s="10" t="s">
        <v>97</v>
      </c>
      <c r="C186" s="10">
        <v>1342.0</v>
      </c>
      <c r="D186" s="10" t="s">
        <v>20</v>
      </c>
      <c r="E186" s="35">
        <v>220.0</v>
      </c>
      <c r="F186" s="10" t="s">
        <v>21</v>
      </c>
      <c r="G186" s="37">
        <f t="shared" si="1"/>
        <v>2</v>
      </c>
      <c r="H186" s="32">
        <f t="shared" si="2"/>
        <v>2</v>
      </c>
      <c r="I186" s="33"/>
      <c r="J186" s="33"/>
      <c r="K186" s="33"/>
      <c r="L186" s="33"/>
      <c r="M186" s="33"/>
      <c r="N186" s="33"/>
      <c r="O186" s="10" t="s">
        <v>97</v>
      </c>
    </row>
    <row r="187">
      <c r="A187" s="9">
        <v>44410.0</v>
      </c>
      <c r="B187" s="10" t="s">
        <v>97</v>
      </c>
      <c r="C187" s="10" t="s">
        <v>106</v>
      </c>
      <c r="D187" s="10" t="s">
        <v>17</v>
      </c>
      <c r="E187" s="35">
        <v>320.0</v>
      </c>
      <c r="F187" s="10" t="s">
        <v>18</v>
      </c>
      <c r="G187" s="37">
        <f t="shared" si="1"/>
        <v>2</v>
      </c>
      <c r="H187" s="32">
        <f t="shared" si="2"/>
        <v>2</v>
      </c>
      <c r="I187" s="33"/>
      <c r="J187" s="33"/>
      <c r="K187" s="33"/>
      <c r="L187" s="33"/>
      <c r="M187" s="33"/>
      <c r="N187" s="33"/>
      <c r="O187" s="10" t="s">
        <v>97</v>
      </c>
    </row>
    <row r="188">
      <c r="A188" s="9">
        <v>44410.0</v>
      </c>
      <c r="B188" s="10" t="s">
        <v>97</v>
      </c>
      <c r="C188" s="10" t="s">
        <v>107</v>
      </c>
      <c r="D188" s="10" t="s">
        <v>27</v>
      </c>
      <c r="E188" s="35">
        <v>190.0</v>
      </c>
      <c r="F188" s="10" t="s">
        <v>14</v>
      </c>
      <c r="G188" s="37">
        <f t="shared" si="1"/>
        <v>2</v>
      </c>
      <c r="H188" s="32">
        <f t="shared" si="2"/>
        <v>2</v>
      </c>
      <c r="I188" s="33"/>
      <c r="J188" s="33"/>
      <c r="K188" s="33"/>
      <c r="L188" s="33"/>
      <c r="M188" s="33"/>
      <c r="N188" s="33"/>
      <c r="O188" s="10" t="s">
        <v>97</v>
      </c>
    </row>
    <row r="189">
      <c r="A189" s="9">
        <v>44410.0</v>
      </c>
      <c r="B189" s="10" t="s">
        <v>97</v>
      </c>
      <c r="C189" s="10" t="s">
        <v>108</v>
      </c>
      <c r="D189" s="10" t="s">
        <v>27</v>
      </c>
      <c r="E189" s="35">
        <v>190.0</v>
      </c>
      <c r="F189" s="10" t="s">
        <v>14</v>
      </c>
      <c r="G189" s="37">
        <f t="shared" si="1"/>
        <v>2</v>
      </c>
      <c r="H189" s="32">
        <f t="shared" si="2"/>
        <v>2</v>
      </c>
      <c r="I189" s="33"/>
      <c r="J189" s="33"/>
      <c r="K189" s="33"/>
      <c r="L189" s="33"/>
      <c r="M189" s="33"/>
      <c r="N189" s="33"/>
      <c r="O189" s="10" t="s">
        <v>97</v>
      </c>
    </row>
    <row r="190">
      <c r="A190" s="9">
        <v>44410.0</v>
      </c>
      <c r="B190" s="10" t="s">
        <v>97</v>
      </c>
      <c r="C190" s="10" t="s">
        <v>109</v>
      </c>
      <c r="D190" s="10" t="s">
        <v>13</v>
      </c>
      <c r="E190" s="35">
        <v>230.0</v>
      </c>
      <c r="F190" s="10" t="s">
        <v>14</v>
      </c>
      <c r="G190" s="37">
        <f t="shared" si="1"/>
        <v>2</v>
      </c>
      <c r="H190" s="32">
        <f t="shared" si="2"/>
        <v>2</v>
      </c>
      <c r="I190" s="33"/>
      <c r="J190" s="33"/>
      <c r="K190" s="33"/>
      <c r="L190" s="33"/>
      <c r="M190" s="33"/>
      <c r="N190" s="33"/>
      <c r="O190" s="10" t="s">
        <v>97</v>
      </c>
    </row>
    <row r="191">
      <c r="A191" s="9">
        <v>44410.0</v>
      </c>
      <c r="B191" s="10" t="s">
        <v>97</v>
      </c>
      <c r="C191" s="10" t="s">
        <v>110</v>
      </c>
      <c r="D191" s="10" t="s">
        <v>11</v>
      </c>
      <c r="E191" s="35">
        <v>160.0</v>
      </c>
      <c r="F191" s="10" t="s">
        <v>12</v>
      </c>
      <c r="G191" s="37">
        <f t="shared" si="1"/>
        <v>2</v>
      </c>
      <c r="H191" s="32">
        <f t="shared" si="2"/>
        <v>2</v>
      </c>
      <c r="I191" s="33"/>
      <c r="J191" s="33"/>
      <c r="K191" s="33"/>
      <c r="L191" s="33"/>
      <c r="M191" s="33"/>
      <c r="N191" s="33"/>
      <c r="O191" s="10" t="s">
        <v>97</v>
      </c>
    </row>
    <row r="192">
      <c r="A192" s="9">
        <v>44410.0</v>
      </c>
      <c r="B192" s="10" t="s">
        <v>97</v>
      </c>
      <c r="C192" s="10" t="s">
        <v>111</v>
      </c>
      <c r="D192" s="10" t="s">
        <v>27</v>
      </c>
      <c r="E192" s="35">
        <v>190.0</v>
      </c>
      <c r="F192" s="10" t="s">
        <v>14</v>
      </c>
      <c r="G192" s="37">
        <f t="shared" si="1"/>
        <v>2</v>
      </c>
      <c r="H192" s="32">
        <f t="shared" si="2"/>
        <v>2</v>
      </c>
      <c r="I192" s="33"/>
      <c r="J192" s="33"/>
      <c r="K192" s="33"/>
      <c r="L192" s="33"/>
      <c r="M192" s="33"/>
      <c r="N192" s="33"/>
      <c r="O192" s="10" t="s">
        <v>97</v>
      </c>
    </row>
    <row r="193">
      <c r="A193" s="9">
        <v>44410.0</v>
      </c>
      <c r="B193" s="10" t="s">
        <v>97</v>
      </c>
      <c r="C193" s="10" t="s">
        <v>112</v>
      </c>
      <c r="D193" s="10" t="s">
        <v>22</v>
      </c>
      <c r="E193" s="35">
        <v>300.0</v>
      </c>
      <c r="F193" s="10" t="s">
        <v>18</v>
      </c>
      <c r="G193" s="37">
        <f t="shared" si="1"/>
        <v>2</v>
      </c>
      <c r="H193" s="32">
        <f t="shared" si="2"/>
        <v>2</v>
      </c>
      <c r="I193" s="33"/>
      <c r="J193" s="33"/>
      <c r="K193" s="33"/>
      <c r="L193" s="33"/>
      <c r="M193" s="33"/>
      <c r="N193" s="33"/>
      <c r="O193" s="10" t="s">
        <v>97</v>
      </c>
    </row>
    <row r="194">
      <c r="A194" s="9">
        <v>44410.0</v>
      </c>
      <c r="B194" s="10" t="s">
        <v>113</v>
      </c>
      <c r="C194" s="10">
        <v>7940.0</v>
      </c>
      <c r="D194" s="10" t="s">
        <v>27</v>
      </c>
      <c r="E194" s="35">
        <v>190.0</v>
      </c>
      <c r="F194" s="10" t="s">
        <v>14</v>
      </c>
      <c r="G194" s="37">
        <f t="shared" si="1"/>
        <v>2</v>
      </c>
      <c r="H194" s="32">
        <f t="shared" si="2"/>
        <v>2</v>
      </c>
      <c r="I194" s="33"/>
      <c r="J194" s="33"/>
      <c r="K194" s="33"/>
      <c r="L194" s="33"/>
      <c r="M194" s="33"/>
      <c r="N194" s="33"/>
      <c r="O194" s="10" t="s">
        <v>113</v>
      </c>
    </row>
    <row r="195">
      <c r="A195" s="9">
        <v>44410.0</v>
      </c>
      <c r="B195" s="10" t="s">
        <v>113</v>
      </c>
      <c r="C195" s="10">
        <v>7940.0</v>
      </c>
      <c r="D195" s="10" t="s">
        <v>36</v>
      </c>
      <c r="E195" s="35">
        <v>180.0</v>
      </c>
      <c r="F195" s="10" t="s">
        <v>12</v>
      </c>
      <c r="G195" s="37">
        <f t="shared" si="1"/>
        <v>2</v>
      </c>
      <c r="H195" s="32">
        <f t="shared" si="2"/>
        <v>2</v>
      </c>
      <c r="I195" s="33"/>
      <c r="J195" s="33"/>
      <c r="K195" s="33"/>
      <c r="L195" s="33"/>
      <c r="M195" s="33"/>
      <c r="N195" s="33"/>
      <c r="O195" s="10" t="s">
        <v>113</v>
      </c>
    </row>
    <row r="196">
      <c r="A196" s="9">
        <v>44410.0</v>
      </c>
      <c r="B196" s="10" t="s">
        <v>113</v>
      </c>
      <c r="C196" s="10">
        <v>7940.0</v>
      </c>
      <c r="D196" s="10" t="s">
        <v>11</v>
      </c>
      <c r="E196" s="35">
        <v>160.0</v>
      </c>
      <c r="F196" s="10" t="s">
        <v>12</v>
      </c>
      <c r="G196" s="37">
        <f t="shared" si="1"/>
        <v>2</v>
      </c>
      <c r="H196" s="32">
        <f t="shared" si="2"/>
        <v>2</v>
      </c>
      <c r="I196" s="33"/>
      <c r="J196" s="33"/>
      <c r="K196" s="33"/>
      <c r="L196" s="33"/>
      <c r="M196" s="33"/>
      <c r="N196" s="33"/>
      <c r="O196" s="10" t="s">
        <v>113</v>
      </c>
    </row>
    <row r="197">
      <c r="A197" s="9">
        <v>44410.0</v>
      </c>
      <c r="B197" s="10" t="s">
        <v>113</v>
      </c>
      <c r="C197" s="10">
        <v>7940.0</v>
      </c>
      <c r="D197" s="10" t="s">
        <v>13</v>
      </c>
      <c r="E197" s="35">
        <v>230.0</v>
      </c>
      <c r="F197" s="10" t="s">
        <v>14</v>
      </c>
      <c r="G197" s="37">
        <f t="shared" si="1"/>
        <v>2</v>
      </c>
      <c r="H197" s="32">
        <f t="shared" si="2"/>
        <v>2</v>
      </c>
      <c r="I197" s="33"/>
      <c r="J197" s="33"/>
      <c r="K197" s="33"/>
      <c r="L197" s="33"/>
      <c r="M197" s="33"/>
      <c r="N197" s="33"/>
      <c r="O197" s="10" t="s">
        <v>113</v>
      </c>
    </row>
    <row r="198">
      <c r="A198" s="9">
        <v>44410.0</v>
      </c>
      <c r="B198" s="10" t="s">
        <v>113</v>
      </c>
      <c r="C198" s="10">
        <v>7940.0</v>
      </c>
      <c r="D198" s="10" t="s">
        <v>17</v>
      </c>
      <c r="E198" s="35">
        <v>320.0</v>
      </c>
      <c r="F198" s="10" t="s">
        <v>18</v>
      </c>
      <c r="G198" s="37">
        <f t="shared" si="1"/>
        <v>2</v>
      </c>
      <c r="H198" s="32">
        <f t="shared" si="2"/>
        <v>2</v>
      </c>
      <c r="I198" s="33"/>
      <c r="J198" s="33"/>
      <c r="K198" s="33"/>
      <c r="L198" s="33"/>
      <c r="M198" s="33"/>
      <c r="N198" s="33"/>
      <c r="O198" s="10" t="s">
        <v>113</v>
      </c>
    </row>
    <row r="199">
      <c r="A199" s="9">
        <v>44410.0</v>
      </c>
      <c r="B199" s="10" t="s">
        <v>113</v>
      </c>
      <c r="C199" s="10">
        <v>7940.0</v>
      </c>
      <c r="D199" s="10" t="s">
        <v>30</v>
      </c>
      <c r="E199" s="35">
        <v>100.0</v>
      </c>
      <c r="F199" s="10" t="s">
        <v>31</v>
      </c>
      <c r="G199" s="37">
        <f t="shared" si="1"/>
        <v>2</v>
      </c>
      <c r="H199" s="32">
        <f t="shared" si="2"/>
        <v>2</v>
      </c>
      <c r="I199" s="33"/>
      <c r="J199" s="33"/>
      <c r="K199" s="33"/>
      <c r="L199" s="33"/>
      <c r="M199" s="33"/>
      <c r="N199" s="33"/>
      <c r="O199" s="10" t="s">
        <v>113</v>
      </c>
    </row>
    <row r="200">
      <c r="A200" s="9">
        <v>44410.0</v>
      </c>
      <c r="B200" s="10" t="s">
        <v>113</v>
      </c>
      <c r="C200" s="10">
        <v>7940.0</v>
      </c>
      <c r="D200" s="10" t="s">
        <v>34</v>
      </c>
      <c r="E200" s="35">
        <v>250.0</v>
      </c>
      <c r="F200" s="10" t="s">
        <v>14</v>
      </c>
      <c r="G200" s="37">
        <f t="shared" si="1"/>
        <v>2</v>
      </c>
      <c r="H200" s="32">
        <f t="shared" si="2"/>
        <v>2</v>
      </c>
      <c r="I200" s="33"/>
      <c r="J200" s="33"/>
      <c r="K200" s="33"/>
      <c r="L200" s="33"/>
      <c r="M200" s="33"/>
      <c r="N200" s="33"/>
      <c r="O200" s="10" t="s">
        <v>113</v>
      </c>
    </row>
    <row r="201">
      <c r="A201" s="9">
        <v>44410.0</v>
      </c>
      <c r="B201" s="10" t="s">
        <v>113</v>
      </c>
      <c r="C201" s="10">
        <v>7940.0</v>
      </c>
      <c r="D201" s="10" t="s">
        <v>19</v>
      </c>
      <c r="E201" s="35">
        <v>80.0</v>
      </c>
      <c r="F201" s="10" t="s">
        <v>14</v>
      </c>
      <c r="G201" s="37">
        <f t="shared" si="1"/>
        <v>2</v>
      </c>
      <c r="H201" s="32">
        <f t="shared" si="2"/>
        <v>2</v>
      </c>
      <c r="I201" s="33"/>
      <c r="J201" s="33"/>
      <c r="K201" s="33"/>
      <c r="L201" s="33"/>
      <c r="M201" s="33"/>
      <c r="N201" s="33"/>
      <c r="O201" s="10" t="s">
        <v>113</v>
      </c>
    </row>
    <row r="202">
      <c r="A202" s="9">
        <v>44410.0</v>
      </c>
      <c r="B202" s="10" t="s">
        <v>113</v>
      </c>
      <c r="C202" s="10">
        <v>7940.0</v>
      </c>
      <c r="D202" s="10" t="s">
        <v>20</v>
      </c>
      <c r="E202" s="35">
        <v>220.0</v>
      </c>
      <c r="F202" s="10" t="s">
        <v>21</v>
      </c>
      <c r="G202" s="37">
        <f t="shared" si="1"/>
        <v>2</v>
      </c>
      <c r="H202" s="32">
        <f t="shared" si="2"/>
        <v>2</v>
      </c>
      <c r="I202" s="33"/>
      <c r="J202" s="33"/>
      <c r="K202" s="33"/>
      <c r="L202" s="33"/>
      <c r="M202" s="33"/>
      <c r="N202" s="33"/>
      <c r="O202" s="10" t="s">
        <v>113</v>
      </c>
    </row>
    <row r="203">
      <c r="A203" s="9">
        <v>44410.0</v>
      </c>
      <c r="B203" s="10" t="s">
        <v>113</v>
      </c>
      <c r="C203" s="10">
        <v>7940.0</v>
      </c>
      <c r="D203" s="10" t="s">
        <v>22</v>
      </c>
      <c r="E203" s="35">
        <v>300.0</v>
      </c>
      <c r="F203" s="10" t="s">
        <v>18</v>
      </c>
      <c r="G203" s="37">
        <f t="shared" si="1"/>
        <v>2</v>
      </c>
      <c r="H203" s="32">
        <f t="shared" si="2"/>
        <v>2</v>
      </c>
      <c r="I203" s="33"/>
      <c r="J203" s="33"/>
      <c r="K203" s="33"/>
      <c r="L203" s="33"/>
      <c r="M203" s="33"/>
      <c r="N203" s="33"/>
      <c r="O203" s="10" t="s">
        <v>113</v>
      </c>
    </row>
    <row r="204">
      <c r="A204" s="9">
        <v>44410.0</v>
      </c>
      <c r="B204" s="10" t="s">
        <v>114</v>
      </c>
      <c r="C204" s="10">
        <v>5043.0</v>
      </c>
      <c r="D204" s="10" t="s">
        <v>36</v>
      </c>
      <c r="E204" s="35">
        <v>180.0</v>
      </c>
      <c r="F204" s="10" t="s">
        <v>12</v>
      </c>
      <c r="G204" s="37">
        <f t="shared" si="1"/>
        <v>2</v>
      </c>
      <c r="H204" s="32">
        <f t="shared" si="2"/>
        <v>2</v>
      </c>
      <c r="I204" s="33"/>
      <c r="J204" s="33"/>
      <c r="K204" s="33"/>
      <c r="L204" s="33"/>
      <c r="M204" s="33"/>
      <c r="N204" s="33"/>
      <c r="O204" s="10" t="s">
        <v>114</v>
      </c>
    </row>
    <row r="205">
      <c r="A205" s="9">
        <v>44410.0</v>
      </c>
      <c r="B205" s="10" t="s">
        <v>114</v>
      </c>
      <c r="C205" s="10">
        <v>5043.0</v>
      </c>
      <c r="D205" s="10" t="s">
        <v>11</v>
      </c>
      <c r="E205" s="35">
        <v>160.0</v>
      </c>
      <c r="F205" s="10" t="s">
        <v>12</v>
      </c>
      <c r="G205" s="37">
        <f t="shared" si="1"/>
        <v>2</v>
      </c>
      <c r="H205" s="32">
        <f t="shared" si="2"/>
        <v>2</v>
      </c>
      <c r="I205" s="33"/>
      <c r="J205" s="33"/>
      <c r="K205" s="33"/>
      <c r="L205" s="33"/>
      <c r="M205" s="33"/>
      <c r="N205" s="33"/>
      <c r="O205" s="10" t="s">
        <v>114</v>
      </c>
    </row>
    <row r="206">
      <c r="A206" s="9">
        <v>44410.0</v>
      </c>
      <c r="B206" s="10" t="s">
        <v>114</v>
      </c>
      <c r="C206" s="10">
        <v>5043.0</v>
      </c>
      <c r="D206" s="10" t="s">
        <v>13</v>
      </c>
      <c r="E206" s="35">
        <v>230.0</v>
      </c>
      <c r="F206" s="10" t="s">
        <v>14</v>
      </c>
      <c r="G206" s="37">
        <f t="shared" si="1"/>
        <v>2</v>
      </c>
      <c r="H206" s="32">
        <f t="shared" si="2"/>
        <v>2</v>
      </c>
      <c r="I206" s="33"/>
      <c r="J206" s="33"/>
      <c r="K206" s="33"/>
      <c r="L206" s="33"/>
      <c r="M206" s="33"/>
      <c r="N206" s="33"/>
      <c r="O206" s="10" t="s">
        <v>114</v>
      </c>
    </row>
    <row r="207">
      <c r="A207" s="9">
        <v>44410.0</v>
      </c>
      <c r="B207" s="10" t="s">
        <v>114</v>
      </c>
      <c r="C207" s="10">
        <v>5043.0</v>
      </c>
      <c r="D207" s="10" t="s">
        <v>17</v>
      </c>
      <c r="E207" s="35">
        <v>320.0</v>
      </c>
      <c r="F207" s="10" t="s">
        <v>18</v>
      </c>
      <c r="G207" s="37">
        <f t="shared" si="1"/>
        <v>2</v>
      </c>
      <c r="H207" s="32">
        <f t="shared" si="2"/>
        <v>2</v>
      </c>
      <c r="I207" s="33"/>
      <c r="J207" s="33"/>
      <c r="K207" s="33"/>
      <c r="L207" s="33"/>
      <c r="M207" s="33"/>
      <c r="N207" s="33"/>
      <c r="O207" s="10" t="s">
        <v>114</v>
      </c>
    </row>
    <row r="208">
      <c r="A208" s="9">
        <v>44410.0</v>
      </c>
      <c r="B208" s="10" t="s">
        <v>114</v>
      </c>
      <c r="C208" s="10">
        <v>5043.0</v>
      </c>
      <c r="D208" s="10" t="s">
        <v>30</v>
      </c>
      <c r="E208" s="35">
        <v>100.0</v>
      </c>
      <c r="F208" s="10" t="s">
        <v>31</v>
      </c>
      <c r="G208" s="37">
        <f t="shared" si="1"/>
        <v>2</v>
      </c>
      <c r="H208" s="32">
        <f t="shared" si="2"/>
        <v>2</v>
      </c>
      <c r="I208" s="33"/>
      <c r="J208" s="33"/>
      <c r="K208" s="33"/>
      <c r="L208" s="33"/>
      <c r="M208" s="33"/>
      <c r="N208" s="33"/>
      <c r="O208" s="10" t="s">
        <v>114</v>
      </c>
    </row>
    <row r="209">
      <c r="A209" s="9">
        <v>44410.0</v>
      </c>
      <c r="B209" s="10" t="s">
        <v>114</v>
      </c>
      <c r="C209" s="10">
        <v>5043.0</v>
      </c>
      <c r="D209" s="10" t="s">
        <v>34</v>
      </c>
      <c r="E209" s="35">
        <v>250.0</v>
      </c>
      <c r="F209" s="10" t="s">
        <v>14</v>
      </c>
      <c r="G209" s="37">
        <f t="shared" si="1"/>
        <v>2</v>
      </c>
      <c r="H209" s="32">
        <f t="shared" si="2"/>
        <v>2</v>
      </c>
      <c r="I209" s="33"/>
      <c r="J209" s="33"/>
      <c r="K209" s="33"/>
      <c r="L209" s="33"/>
      <c r="M209" s="33"/>
      <c r="N209" s="33"/>
      <c r="O209" s="10" t="s">
        <v>114</v>
      </c>
    </row>
    <row r="210">
      <c r="A210" s="9">
        <v>44410.0</v>
      </c>
      <c r="B210" s="10" t="s">
        <v>115</v>
      </c>
      <c r="C210" s="10" t="s">
        <v>116</v>
      </c>
      <c r="D210" s="10" t="s">
        <v>34</v>
      </c>
      <c r="E210" s="35">
        <v>250.0</v>
      </c>
      <c r="F210" s="10" t="s">
        <v>14</v>
      </c>
      <c r="G210" s="37">
        <f t="shared" si="1"/>
        <v>2</v>
      </c>
      <c r="H210" s="32">
        <f t="shared" si="2"/>
        <v>2</v>
      </c>
      <c r="I210" s="33"/>
      <c r="J210" s="33"/>
      <c r="K210" s="33"/>
      <c r="L210" s="33"/>
      <c r="M210" s="33"/>
      <c r="N210" s="33"/>
      <c r="O210" s="10" t="s">
        <v>115</v>
      </c>
    </row>
    <row r="211">
      <c r="A211" s="9">
        <v>44410.0</v>
      </c>
      <c r="B211" s="10" t="s">
        <v>115</v>
      </c>
      <c r="C211" s="16">
        <v>9.0E42</v>
      </c>
      <c r="D211" s="10" t="s">
        <v>36</v>
      </c>
      <c r="E211" s="35">
        <v>180.0</v>
      </c>
      <c r="F211" s="10" t="s">
        <v>12</v>
      </c>
      <c r="G211" s="37">
        <f t="shared" si="1"/>
        <v>2</v>
      </c>
      <c r="H211" s="32">
        <f t="shared" si="2"/>
        <v>2</v>
      </c>
      <c r="I211" s="33"/>
      <c r="J211" s="33"/>
      <c r="K211" s="33"/>
      <c r="L211" s="33"/>
      <c r="M211" s="33"/>
      <c r="N211" s="33"/>
      <c r="O211" s="10" t="s">
        <v>115</v>
      </c>
    </row>
    <row r="212">
      <c r="A212" s="9">
        <v>44410.0</v>
      </c>
      <c r="B212" s="10" t="s">
        <v>115</v>
      </c>
      <c r="C212" s="10" t="s">
        <v>117</v>
      </c>
      <c r="D212" s="10" t="s">
        <v>22</v>
      </c>
      <c r="E212" s="35">
        <v>300.0</v>
      </c>
      <c r="F212" s="10" t="s">
        <v>18</v>
      </c>
      <c r="G212" s="37">
        <f t="shared" si="1"/>
        <v>2</v>
      </c>
      <c r="H212" s="32">
        <f t="shared" si="2"/>
        <v>2</v>
      </c>
      <c r="I212" s="33"/>
      <c r="J212" s="33"/>
      <c r="K212" s="33"/>
      <c r="L212" s="33"/>
      <c r="M212" s="33"/>
      <c r="N212" s="33"/>
      <c r="O212" s="10" t="s">
        <v>115</v>
      </c>
    </row>
    <row r="213">
      <c r="A213" s="9">
        <v>44410.0</v>
      </c>
      <c r="B213" s="10" t="s">
        <v>115</v>
      </c>
      <c r="C213" s="10">
        <v>8647.0</v>
      </c>
      <c r="D213" s="10" t="s">
        <v>11</v>
      </c>
      <c r="E213" s="35">
        <v>160.0</v>
      </c>
      <c r="F213" s="10" t="s">
        <v>12</v>
      </c>
      <c r="G213" s="37">
        <f t="shared" si="1"/>
        <v>2</v>
      </c>
      <c r="H213" s="32">
        <f t="shared" si="2"/>
        <v>2</v>
      </c>
      <c r="I213" s="33"/>
      <c r="J213" s="33"/>
      <c r="K213" s="33"/>
      <c r="L213" s="33"/>
      <c r="M213" s="33"/>
      <c r="N213" s="33"/>
      <c r="O213" s="10" t="s">
        <v>115</v>
      </c>
    </row>
    <row r="214">
      <c r="A214" s="9">
        <v>44410.0</v>
      </c>
      <c r="B214" s="10" t="s">
        <v>115</v>
      </c>
      <c r="C214" s="10" t="s">
        <v>118</v>
      </c>
      <c r="D214" s="10" t="s">
        <v>22</v>
      </c>
      <c r="E214" s="35">
        <v>300.0</v>
      </c>
      <c r="F214" s="10" t="s">
        <v>18</v>
      </c>
      <c r="G214" s="37">
        <f t="shared" si="1"/>
        <v>2</v>
      </c>
      <c r="H214" s="32">
        <f t="shared" si="2"/>
        <v>2</v>
      </c>
      <c r="I214" s="33"/>
      <c r="J214" s="33"/>
      <c r="K214" s="33"/>
      <c r="L214" s="33"/>
      <c r="M214" s="33"/>
      <c r="N214" s="33"/>
      <c r="O214" s="10" t="s">
        <v>115</v>
      </c>
    </row>
    <row r="215">
      <c r="A215" s="9">
        <v>44410.0</v>
      </c>
      <c r="B215" s="10" t="s">
        <v>115</v>
      </c>
      <c r="C215" s="10" t="s">
        <v>119</v>
      </c>
      <c r="D215" s="10" t="s">
        <v>30</v>
      </c>
      <c r="E215" s="35">
        <v>100.0</v>
      </c>
      <c r="F215" s="10" t="s">
        <v>31</v>
      </c>
      <c r="G215" s="37">
        <f t="shared" si="1"/>
        <v>2</v>
      </c>
      <c r="H215" s="32">
        <f t="shared" si="2"/>
        <v>2</v>
      </c>
      <c r="I215" s="33"/>
      <c r="J215" s="33"/>
      <c r="K215" s="33"/>
      <c r="L215" s="33"/>
      <c r="M215" s="33"/>
      <c r="N215" s="33"/>
      <c r="O215" s="10" t="s">
        <v>115</v>
      </c>
    </row>
    <row r="216">
      <c r="A216" s="9">
        <v>44410.0</v>
      </c>
      <c r="B216" s="10" t="s">
        <v>115</v>
      </c>
      <c r="C216" s="10" t="s">
        <v>120</v>
      </c>
      <c r="D216" s="10" t="s">
        <v>11</v>
      </c>
      <c r="E216" s="35">
        <v>160.0</v>
      </c>
      <c r="F216" s="10" t="s">
        <v>12</v>
      </c>
      <c r="G216" s="37">
        <f t="shared" si="1"/>
        <v>2</v>
      </c>
      <c r="H216" s="32">
        <f t="shared" si="2"/>
        <v>2</v>
      </c>
      <c r="I216" s="33"/>
      <c r="J216" s="33"/>
      <c r="K216" s="33"/>
      <c r="L216" s="33"/>
      <c r="M216" s="33"/>
      <c r="N216" s="33"/>
      <c r="O216" s="10" t="s">
        <v>115</v>
      </c>
    </row>
    <row r="217">
      <c r="A217" s="9">
        <v>44410.0</v>
      </c>
      <c r="B217" s="10" t="s">
        <v>115</v>
      </c>
      <c r="C217" s="10" t="s">
        <v>121</v>
      </c>
      <c r="D217" s="10" t="s">
        <v>22</v>
      </c>
      <c r="E217" s="35">
        <v>300.0</v>
      </c>
      <c r="F217" s="10" t="s">
        <v>18</v>
      </c>
      <c r="G217" s="37">
        <f t="shared" si="1"/>
        <v>2</v>
      </c>
      <c r="H217" s="32">
        <f t="shared" si="2"/>
        <v>2</v>
      </c>
      <c r="I217" s="33"/>
      <c r="J217" s="33"/>
      <c r="K217" s="33"/>
      <c r="L217" s="33"/>
      <c r="M217" s="33"/>
      <c r="N217" s="33"/>
      <c r="O217" s="10" t="s">
        <v>115</v>
      </c>
    </row>
    <row r="218">
      <c r="A218" s="9">
        <v>44410.0</v>
      </c>
      <c r="B218" s="10" t="s">
        <v>122</v>
      </c>
      <c r="C218" s="10" t="s">
        <v>123</v>
      </c>
      <c r="D218" s="10" t="s">
        <v>30</v>
      </c>
      <c r="E218" s="35">
        <v>100.0</v>
      </c>
      <c r="F218" s="10" t="s">
        <v>31</v>
      </c>
      <c r="G218" s="37">
        <f t="shared" si="1"/>
        <v>2</v>
      </c>
      <c r="H218" s="32">
        <f t="shared" si="2"/>
        <v>2</v>
      </c>
      <c r="I218" s="33"/>
      <c r="J218" s="33"/>
      <c r="K218" s="33"/>
      <c r="L218" s="33"/>
      <c r="M218" s="33"/>
      <c r="N218" s="33"/>
      <c r="O218" s="10" t="s">
        <v>122</v>
      </c>
    </row>
    <row r="219">
      <c r="A219" s="9">
        <v>44410.0</v>
      </c>
      <c r="B219" s="10" t="s">
        <v>122</v>
      </c>
      <c r="C219" s="10" t="s">
        <v>124</v>
      </c>
      <c r="D219" s="10" t="s">
        <v>11</v>
      </c>
      <c r="E219" s="35">
        <v>160.0</v>
      </c>
      <c r="F219" s="10" t="s">
        <v>12</v>
      </c>
      <c r="G219" s="37">
        <f t="shared" si="1"/>
        <v>2</v>
      </c>
      <c r="H219" s="32">
        <f t="shared" si="2"/>
        <v>2</v>
      </c>
      <c r="I219" s="33"/>
      <c r="J219" s="33"/>
      <c r="K219" s="33"/>
      <c r="L219" s="33"/>
      <c r="M219" s="33"/>
      <c r="N219" s="33"/>
      <c r="O219" s="10" t="s">
        <v>122</v>
      </c>
    </row>
    <row r="220">
      <c r="A220" s="9">
        <v>44410.0</v>
      </c>
      <c r="B220" s="10" t="s">
        <v>122</v>
      </c>
      <c r="C220" s="10" t="s">
        <v>125</v>
      </c>
      <c r="D220" s="10" t="s">
        <v>11</v>
      </c>
      <c r="E220" s="35">
        <v>160.0</v>
      </c>
      <c r="F220" s="10" t="s">
        <v>12</v>
      </c>
      <c r="G220" s="37">
        <f t="shared" si="1"/>
        <v>2</v>
      </c>
      <c r="H220" s="32">
        <f t="shared" si="2"/>
        <v>2</v>
      </c>
      <c r="I220" s="33"/>
      <c r="J220" s="33"/>
      <c r="K220" s="33"/>
      <c r="L220" s="33"/>
      <c r="M220" s="33"/>
      <c r="N220" s="33"/>
      <c r="O220" s="10" t="s">
        <v>122</v>
      </c>
    </row>
    <row r="221">
      <c r="A221" s="9">
        <v>44410.0</v>
      </c>
      <c r="B221" s="10" t="s">
        <v>122</v>
      </c>
      <c r="C221" s="10" t="s">
        <v>126</v>
      </c>
      <c r="D221" s="10" t="s">
        <v>30</v>
      </c>
      <c r="E221" s="35">
        <v>100.0</v>
      </c>
      <c r="F221" s="10" t="s">
        <v>31</v>
      </c>
      <c r="G221" s="37">
        <f t="shared" si="1"/>
        <v>2</v>
      </c>
      <c r="H221" s="32">
        <f t="shared" si="2"/>
        <v>2</v>
      </c>
      <c r="I221" s="33"/>
      <c r="J221" s="33"/>
      <c r="K221" s="33"/>
      <c r="L221" s="33"/>
      <c r="M221" s="33"/>
      <c r="N221" s="33"/>
      <c r="O221" s="10" t="s">
        <v>122</v>
      </c>
    </row>
    <row r="222">
      <c r="A222" s="9">
        <v>44410.0</v>
      </c>
      <c r="B222" s="10" t="s">
        <v>122</v>
      </c>
      <c r="C222" s="10" t="s">
        <v>127</v>
      </c>
      <c r="D222" s="10" t="s">
        <v>30</v>
      </c>
      <c r="E222" s="35">
        <v>100.0</v>
      </c>
      <c r="F222" s="10" t="s">
        <v>31</v>
      </c>
      <c r="G222" s="37">
        <f t="shared" si="1"/>
        <v>2</v>
      </c>
      <c r="H222" s="32">
        <f t="shared" si="2"/>
        <v>2</v>
      </c>
      <c r="I222" s="33"/>
      <c r="J222" s="33"/>
      <c r="K222" s="33"/>
      <c r="L222" s="33"/>
      <c r="M222" s="33"/>
      <c r="N222" s="33"/>
      <c r="O222" s="10" t="s">
        <v>122</v>
      </c>
    </row>
    <row r="223">
      <c r="A223" s="9">
        <v>44410.0</v>
      </c>
      <c r="B223" s="10" t="s">
        <v>122</v>
      </c>
      <c r="C223" s="10" t="s">
        <v>128</v>
      </c>
      <c r="D223" s="10" t="s">
        <v>13</v>
      </c>
      <c r="E223" s="35">
        <v>230.0</v>
      </c>
      <c r="F223" s="10" t="s">
        <v>14</v>
      </c>
      <c r="G223" s="37">
        <f t="shared" si="1"/>
        <v>2</v>
      </c>
      <c r="H223" s="32">
        <f t="shared" si="2"/>
        <v>2</v>
      </c>
      <c r="I223" s="33"/>
      <c r="J223" s="33"/>
      <c r="K223" s="33"/>
      <c r="L223" s="33"/>
      <c r="M223" s="33"/>
      <c r="N223" s="33"/>
      <c r="O223" s="10" t="s">
        <v>122</v>
      </c>
    </row>
    <row r="224">
      <c r="A224" s="9">
        <v>44410.0</v>
      </c>
      <c r="B224" s="10" t="s">
        <v>122</v>
      </c>
      <c r="C224" s="10" t="s">
        <v>129</v>
      </c>
      <c r="D224" s="10" t="s">
        <v>22</v>
      </c>
      <c r="E224" s="35">
        <v>300.0</v>
      </c>
      <c r="F224" s="10" t="s">
        <v>18</v>
      </c>
      <c r="G224" s="37">
        <f t="shared" si="1"/>
        <v>2</v>
      </c>
      <c r="H224" s="32">
        <f t="shared" si="2"/>
        <v>2</v>
      </c>
      <c r="I224" s="33"/>
      <c r="J224" s="33"/>
      <c r="K224" s="33"/>
      <c r="L224" s="33"/>
      <c r="M224" s="33"/>
      <c r="N224" s="33"/>
      <c r="O224" s="10" t="s">
        <v>122</v>
      </c>
    </row>
    <row r="225">
      <c r="A225" s="9">
        <v>44410.0</v>
      </c>
      <c r="B225" s="10" t="s">
        <v>15</v>
      </c>
      <c r="C225" s="10" t="s">
        <v>130</v>
      </c>
      <c r="D225" s="10" t="s">
        <v>13</v>
      </c>
      <c r="E225" s="35">
        <v>230.0</v>
      </c>
      <c r="F225" s="10" t="s">
        <v>14</v>
      </c>
      <c r="G225" s="37">
        <f t="shared" si="1"/>
        <v>2</v>
      </c>
      <c r="H225" s="32">
        <f t="shared" si="2"/>
        <v>2</v>
      </c>
      <c r="I225" s="33"/>
      <c r="J225" s="33"/>
      <c r="K225" s="33"/>
      <c r="L225" s="33"/>
      <c r="M225" s="33"/>
      <c r="N225" s="33"/>
      <c r="O225" s="10" t="s">
        <v>15</v>
      </c>
    </row>
    <row r="226">
      <c r="A226" s="9">
        <v>44410.0</v>
      </c>
      <c r="B226" s="10" t="s">
        <v>15</v>
      </c>
      <c r="C226" s="10" t="s">
        <v>131</v>
      </c>
      <c r="D226" s="10" t="s">
        <v>27</v>
      </c>
      <c r="E226" s="35">
        <v>190.0</v>
      </c>
      <c r="F226" s="10" t="s">
        <v>14</v>
      </c>
      <c r="G226" s="37">
        <f t="shared" si="1"/>
        <v>2</v>
      </c>
      <c r="H226" s="32">
        <f t="shared" si="2"/>
        <v>2</v>
      </c>
      <c r="I226" s="33"/>
      <c r="J226" s="33"/>
      <c r="K226" s="33"/>
      <c r="L226" s="33"/>
      <c r="M226" s="33"/>
      <c r="N226" s="33"/>
      <c r="O226" s="10" t="s">
        <v>15</v>
      </c>
    </row>
    <row r="227">
      <c r="A227" s="9">
        <v>44410.0</v>
      </c>
      <c r="B227" s="10" t="s">
        <v>15</v>
      </c>
      <c r="C227" s="10" t="s">
        <v>132</v>
      </c>
      <c r="D227" s="10" t="s">
        <v>36</v>
      </c>
      <c r="E227" s="35">
        <v>180.0</v>
      </c>
      <c r="F227" s="10" t="s">
        <v>12</v>
      </c>
      <c r="G227" s="37">
        <f t="shared" si="1"/>
        <v>2</v>
      </c>
      <c r="H227" s="32">
        <f t="shared" si="2"/>
        <v>2</v>
      </c>
      <c r="I227" s="33"/>
      <c r="J227" s="33"/>
      <c r="K227" s="33"/>
      <c r="L227" s="33"/>
      <c r="M227" s="33"/>
      <c r="N227" s="33"/>
      <c r="O227" s="10" t="s">
        <v>15</v>
      </c>
    </row>
    <row r="228">
      <c r="A228" s="9">
        <v>44410.0</v>
      </c>
      <c r="B228" s="10" t="s">
        <v>15</v>
      </c>
      <c r="C228" s="16">
        <v>5.0E49</v>
      </c>
      <c r="D228" s="10" t="s">
        <v>13</v>
      </c>
      <c r="E228" s="35">
        <v>230.0</v>
      </c>
      <c r="F228" s="10" t="s">
        <v>14</v>
      </c>
      <c r="G228" s="37">
        <f t="shared" si="1"/>
        <v>2</v>
      </c>
      <c r="H228" s="32">
        <f t="shared" si="2"/>
        <v>2</v>
      </c>
      <c r="I228" s="33"/>
      <c r="J228" s="33"/>
      <c r="K228" s="33"/>
      <c r="L228" s="33"/>
      <c r="M228" s="33"/>
      <c r="N228" s="33"/>
      <c r="O228" s="10" t="s">
        <v>15</v>
      </c>
    </row>
    <row r="229">
      <c r="A229" s="9">
        <v>44410.0</v>
      </c>
      <c r="B229" s="10" t="s">
        <v>15</v>
      </c>
      <c r="C229" s="10" t="s">
        <v>133</v>
      </c>
      <c r="D229" s="10" t="s">
        <v>22</v>
      </c>
      <c r="E229" s="35">
        <v>300.0</v>
      </c>
      <c r="F229" s="10" t="s">
        <v>18</v>
      </c>
      <c r="G229" s="37">
        <f t="shared" si="1"/>
        <v>2</v>
      </c>
      <c r="H229" s="32">
        <f t="shared" si="2"/>
        <v>2</v>
      </c>
      <c r="I229" s="33"/>
      <c r="J229" s="33"/>
      <c r="K229" s="33"/>
      <c r="L229" s="33"/>
      <c r="M229" s="33"/>
      <c r="N229" s="33"/>
      <c r="O229" s="10" t="s">
        <v>15</v>
      </c>
    </row>
    <row r="230">
      <c r="A230" s="9">
        <v>44410.0</v>
      </c>
      <c r="B230" s="10" t="s">
        <v>15</v>
      </c>
      <c r="C230" s="10" t="s">
        <v>134</v>
      </c>
      <c r="D230" s="10" t="s">
        <v>27</v>
      </c>
      <c r="E230" s="35">
        <v>190.0</v>
      </c>
      <c r="F230" s="10" t="s">
        <v>14</v>
      </c>
      <c r="G230" s="37">
        <f t="shared" si="1"/>
        <v>2</v>
      </c>
      <c r="H230" s="32">
        <f t="shared" si="2"/>
        <v>2</v>
      </c>
      <c r="I230" s="33"/>
      <c r="J230" s="33"/>
      <c r="K230" s="33"/>
      <c r="L230" s="33"/>
      <c r="M230" s="33"/>
      <c r="N230" s="33"/>
      <c r="O230" s="10" t="s">
        <v>15</v>
      </c>
    </row>
    <row r="231">
      <c r="A231" s="9">
        <v>44410.0</v>
      </c>
      <c r="B231" s="10" t="s">
        <v>15</v>
      </c>
      <c r="C231" s="10" t="s">
        <v>135</v>
      </c>
      <c r="D231" s="10" t="s">
        <v>13</v>
      </c>
      <c r="E231" s="35">
        <v>230.0</v>
      </c>
      <c r="F231" s="10" t="s">
        <v>14</v>
      </c>
      <c r="G231" s="37">
        <f t="shared" si="1"/>
        <v>2</v>
      </c>
      <c r="H231" s="32">
        <f t="shared" si="2"/>
        <v>2</v>
      </c>
      <c r="I231" s="33"/>
      <c r="J231" s="33"/>
      <c r="K231" s="33"/>
      <c r="L231" s="33"/>
      <c r="M231" s="33"/>
      <c r="N231" s="33"/>
      <c r="O231" s="10" t="s">
        <v>15</v>
      </c>
    </row>
    <row r="232">
      <c r="A232" s="9">
        <v>44410.0</v>
      </c>
      <c r="B232" s="10" t="s">
        <v>15</v>
      </c>
      <c r="C232" s="10" t="s">
        <v>135</v>
      </c>
      <c r="D232" s="10" t="s">
        <v>20</v>
      </c>
      <c r="E232" s="35">
        <v>220.0</v>
      </c>
      <c r="F232" s="10" t="s">
        <v>21</v>
      </c>
      <c r="G232" s="37">
        <f t="shared" si="1"/>
        <v>2</v>
      </c>
      <c r="H232" s="32">
        <f t="shared" si="2"/>
        <v>2</v>
      </c>
      <c r="I232" s="33"/>
      <c r="J232" s="33"/>
      <c r="K232" s="33"/>
      <c r="L232" s="33"/>
      <c r="M232" s="33"/>
      <c r="N232" s="33"/>
      <c r="O232" s="10" t="s">
        <v>15</v>
      </c>
    </row>
    <row r="233">
      <c r="A233" s="9">
        <v>44410.0</v>
      </c>
      <c r="B233" s="10" t="s">
        <v>15</v>
      </c>
      <c r="C233" s="10">
        <v>1344.0</v>
      </c>
      <c r="D233" s="10" t="s">
        <v>20</v>
      </c>
      <c r="E233" s="35">
        <v>220.0</v>
      </c>
      <c r="F233" s="10" t="s">
        <v>21</v>
      </c>
      <c r="G233" s="37">
        <f t="shared" si="1"/>
        <v>2</v>
      </c>
      <c r="H233" s="32">
        <f t="shared" si="2"/>
        <v>2</v>
      </c>
      <c r="I233" s="33"/>
      <c r="J233" s="33"/>
      <c r="K233" s="33"/>
      <c r="L233" s="33"/>
      <c r="M233" s="33"/>
      <c r="N233" s="33"/>
      <c r="O233" s="10" t="s">
        <v>15</v>
      </c>
    </row>
    <row r="234">
      <c r="A234" s="9">
        <v>44410.0</v>
      </c>
      <c r="B234" s="10" t="s">
        <v>15</v>
      </c>
      <c r="C234" s="10" t="s">
        <v>136</v>
      </c>
      <c r="D234" s="10" t="s">
        <v>36</v>
      </c>
      <c r="E234" s="35">
        <v>180.0</v>
      </c>
      <c r="F234" s="10" t="s">
        <v>12</v>
      </c>
      <c r="G234" s="37">
        <f t="shared" si="1"/>
        <v>2</v>
      </c>
      <c r="H234" s="32">
        <f t="shared" si="2"/>
        <v>2</v>
      </c>
      <c r="I234" s="33"/>
      <c r="J234" s="33"/>
      <c r="K234" s="33"/>
      <c r="L234" s="33"/>
      <c r="M234" s="33"/>
      <c r="N234" s="33"/>
      <c r="O234" s="10" t="s">
        <v>15</v>
      </c>
    </row>
    <row r="235">
      <c r="A235" s="9">
        <v>44410.0</v>
      </c>
      <c r="B235" s="10" t="s">
        <v>15</v>
      </c>
      <c r="C235" s="10" t="s">
        <v>137</v>
      </c>
      <c r="D235" s="10" t="s">
        <v>22</v>
      </c>
      <c r="E235" s="35">
        <v>300.0</v>
      </c>
      <c r="F235" s="10" t="s">
        <v>18</v>
      </c>
      <c r="G235" s="37">
        <f t="shared" si="1"/>
        <v>2</v>
      </c>
      <c r="H235" s="32">
        <f t="shared" si="2"/>
        <v>2</v>
      </c>
      <c r="I235" s="33"/>
      <c r="J235" s="33"/>
      <c r="K235" s="33"/>
      <c r="L235" s="33"/>
      <c r="M235" s="33"/>
      <c r="N235" s="33"/>
      <c r="O235" s="10" t="s">
        <v>15</v>
      </c>
    </row>
    <row r="236">
      <c r="A236" s="9">
        <v>44410.0</v>
      </c>
      <c r="B236" s="10" t="s">
        <v>15</v>
      </c>
      <c r="C236" s="10" t="s">
        <v>138</v>
      </c>
      <c r="D236" s="10" t="s">
        <v>36</v>
      </c>
      <c r="E236" s="35">
        <v>180.0</v>
      </c>
      <c r="F236" s="10" t="s">
        <v>12</v>
      </c>
      <c r="G236" s="37">
        <f t="shared" si="1"/>
        <v>2</v>
      </c>
      <c r="H236" s="32">
        <f t="shared" si="2"/>
        <v>2</v>
      </c>
      <c r="I236" s="33"/>
      <c r="J236" s="33"/>
      <c r="K236" s="33"/>
      <c r="L236" s="33"/>
      <c r="M236" s="33"/>
      <c r="N236" s="33"/>
      <c r="O236" s="10" t="s">
        <v>15</v>
      </c>
    </row>
    <row r="237">
      <c r="A237" s="9">
        <v>44410.0</v>
      </c>
      <c r="B237" s="10" t="s">
        <v>15</v>
      </c>
      <c r="C237" s="10" t="s">
        <v>138</v>
      </c>
      <c r="D237" s="10" t="s">
        <v>30</v>
      </c>
      <c r="E237" s="35">
        <v>100.0</v>
      </c>
      <c r="F237" s="10" t="s">
        <v>31</v>
      </c>
      <c r="G237" s="37">
        <f t="shared" si="1"/>
        <v>2</v>
      </c>
      <c r="H237" s="32">
        <f t="shared" si="2"/>
        <v>2</v>
      </c>
      <c r="I237" s="33"/>
      <c r="J237" s="33"/>
      <c r="K237" s="33"/>
      <c r="L237" s="33"/>
      <c r="M237" s="33"/>
      <c r="N237" s="33"/>
      <c r="O237" s="10" t="s">
        <v>15</v>
      </c>
    </row>
    <row r="238">
      <c r="A238" s="9">
        <v>44410.0</v>
      </c>
      <c r="B238" s="10" t="s">
        <v>15</v>
      </c>
      <c r="C238" s="10" t="s">
        <v>139</v>
      </c>
      <c r="D238" s="10" t="s">
        <v>27</v>
      </c>
      <c r="E238" s="35">
        <v>190.0</v>
      </c>
      <c r="F238" s="10" t="s">
        <v>14</v>
      </c>
      <c r="G238" s="37">
        <f t="shared" si="1"/>
        <v>2</v>
      </c>
      <c r="H238" s="32">
        <f t="shared" si="2"/>
        <v>2</v>
      </c>
      <c r="I238" s="33"/>
      <c r="J238" s="33"/>
      <c r="K238" s="33"/>
      <c r="L238" s="33"/>
      <c r="M238" s="33"/>
      <c r="N238" s="33"/>
      <c r="O238" s="10" t="s">
        <v>15</v>
      </c>
    </row>
    <row r="239">
      <c r="A239" s="9">
        <v>44410.0</v>
      </c>
      <c r="B239" s="10" t="s">
        <v>15</v>
      </c>
      <c r="C239" s="10" t="s">
        <v>139</v>
      </c>
      <c r="D239" s="10" t="s">
        <v>11</v>
      </c>
      <c r="E239" s="35">
        <v>160.0</v>
      </c>
      <c r="F239" s="10" t="s">
        <v>12</v>
      </c>
      <c r="G239" s="37">
        <f t="shared" si="1"/>
        <v>2</v>
      </c>
      <c r="H239" s="32">
        <f t="shared" si="2"/>
        <v>2</v>
      </c>
      <c r="I239" s="33"/>
      <c r="J239" s="33"/>
      <c r="K239" s="33"/>
      <c r="L239" s="33"/>
      <c r="M239" s="33"/>
      <c r="N239" s="33"/>
      <c r="O239" s="10" t="s">
        <v>15</v>
      </c>
    </row>
    <row r="240">
      <c r="A240" s="9">
        <v>44410.0</v>
      </c>
      <c r="B240" s="10" t="s">
        <v>15</v>
      </c>
      <c r="C240" s="10" t="s">
        <v>140</v>
      </c>
      <c r="D240" s="10" t="s">
        <v>22</v>
      </c>
      <c r="E240" s="35">
        <v>300.0</v>
      </c>
      <c r="F240" s="10" t="s">
        <v>18</v>
      </c>
      <c r="G240" s="37">
        <f t="shared" si="1"/>
        <v>2</v>
      </c>
      <c r="H240" s="32">
        <f t="shared" si="2"/>
        <v>2</v>
      </c>
      <c r="I240" s="33"/>
      <c r="J240" s="33"/>
      <c r="K240" s="33"/>
      <c r="L240" s="33"/>
      <c r="M240" s="33"/>
      <c r="N240" s="33"/>
      <c r="O240" s="10" t="s">
        <v>15</v>
      </c>
    </row>
    <row r="241">
      <c r="A241" s="9">
        <v>44410.0</v>
      </c>
      <c r="B241" s="10" t="s">
        <v>16</v>
      </c>
      <c r="C241" s="10" t="s">
        <v>141</v>
      </c>
      <c r="D241" s="10" t="s">
        <v>20</v>
      </c>
      <c r="E241" s="35">
        <v>220.0</v>
      </c>
      <c r="F241" s="10" t="s">
        <v>21</v>
      </c>
      <c r="G241" s="37">
        <f t="shared" si="1"/>
        <v>2</v>
      </c>
      <c r="H241" s="32">
        <f t="shared" si="2"/>
        <v>2</v>
      </c>
      <c r="I241" s="33"/>
      <c r="J241" s="33"/>
      <c r="K241" s="33"/>
      <c r="L241" s="33"/>
      <c r="M241" s="33"/>
      <c r="N241" s="33"/>
      <c r="O241" s="10" t="s">
        <v>16</v>
      </c>
    </row>
    <row r="242">
      <c r="A242" s="9">
        <v>44410.0</v>
      </c>
      <c r="B242" s="10" t="s">
        <v>16</v>
      </c>
      <c r="C242" s="10" t="s">
        <v>141</v>
      </c>
      <c r="D242" s="10" t="s">
        <v>22</v>
      </c>
      <c r="E242" s="35">
        <v>300.0</v>
      </c>
      <c r="F242" s="10" t="s">
        <v>18</v>
      </c>
      <c r="G242" s="37">
        <f t="shared" si="1"/>
        <v>2</v>
      </c>
      <c r="H242" s="32">
        <f t="shared" si="2"/>
        <v>2</v>
      </c>
      <c r="I242" s="33"/>
      <c r="J242" s="33"/>
      <c r="K242" s="33"/>
      <c r="L242" s="33"/>
      <c r="M242" s="33"/>
      <c r="N242" s="33"/>
      <c r="O242" s="10" t="s">
        <v>16</v>
      </c>
    </row>
    <row r="243">
      <c r="A243" s="9">
        <v>44410.0</v>
      </c>
      <c r="B243" s="10" t="s">
        <v>16</v>
      </c>
      <c r="C243" s="10">
        <v>2543.0</v>
      </c>
      <c r="D243" s="10" t="s">
        <v>17</v>
      </c>
      <c r="E243" s="35">
        <v>320.0</v>
      </c>
      <c r="F243" s="10" t="s">
        <v>18</v>
      </c>
      <c r="G243" s="37">
        <f t="shared" si="1"/>
        <v>2</v>
      </c>
      <c r="H243" s="32">
        <f t="shared" si="2"/>
        <v>2</v>
      </c>
      <c r="I243" s="33"/>
      <c r="J243" s="33"/>
      <c r="K243" s="33"/>
      <c r="L243" s="33"/>
      <c r="M243" s="33"/>
      <c r="N243" s="33"/>
      <c r="O243" s="10" t="s">
        <v>16</v>
      </c>
    </row>
    <row r="244">
      <c r="A244" s="9">
        <v>44410.0</v>
      </c>
      <c r="B244" s="10" t="s">
        <v>16</v>
      </c>
      <c r="C244" s="10" t="s">
        <v>142</v>
      </c>
      <c r="D244" s="10" t="s">
        <v>20</v>
      </c>
      <c r="E244" s="35">
        <v>220.0</v>
      </c>
      <c r="F244" s="10" t="s">
        <v>21</v>
      </c>
      <c r="G244" s="37">
        <f t="shared" si="1"/>
        <v>2</v>
      </c>
      <c r="H244" s="32">
        <f t="shared" si="2"/>
        <v>2</v>
      </c>
      <c r="I244" s="33"/>
      <c r="J244" s="33"/>
      <c r="K244" s="33"/>
      <c r="L244" s="33"/>
      <c r="M244" s="33"/>
      <c r="N244" s="33"/>
      <c r="O244" s="10" t="s">
        <v>16</v>
      </c>
    </row>
    <row r="245">
      <c r="A245" s="9">
        <v>44410.0</v>
      </c>
      <c r="B245" s="10" t="s">
        <v>16</v>
      </c>
      <c r="C245" s="10" t="s">
        <v>142</v>
      </c>
      <c r="D245" s="10" t="s">
        <v>22</v>
      </c>
      <c r="E245" s="35">
        <v>300.0</v>
      </c>
      <c r="F245" s="10" t="s">
        <v>18</v>
      </c>
      <c r="G245" s="37">
        <f t="shared" si="1"/>
        <v>2</v>
      </c>
      <c r="H245" s="32">
        <f t="shared" si="2"/>
        <v>2</v>
      </c>
      <c r="I245" s="33"/>
      <c r="J245" s="33"/>
      <c r="K245" s="33"/>
      <c r="L245" s="33"/>
      <c r="M245" s="33"/>
      <c r="N245" s="33"/>
      <c r="O245" s="10" t="s">
        <v>16</v>
      </c>
    </row>
    <row r="246">
      <c r="A246" s="9">
        <v>44410.0</v>
      </c>
      <c r="B246" s="10" t="s">
        <v>16</v>
      </c>
      <c r="C246" s="10" t="s">
        <v>143</v>
      </c>
      <c r="D246" s="10" t="s">
        <v>20</v>
      </c>
      <c r="E246" s="35">
        <v>220.0</v>
      </c>
      <c r="F246" s="10" t="s">
        <v>21</v>
      </c>
      <c r="G246" s="37">
        <f t="shared" si="1"/>
        <v>2</v>
      </c>
      <c r="H246" s="32">
        <f t="shared" si="2"/>
        <v>2</v>
      </c>
      <c r="I246" s="33"/>
      <c r="J246" s="33"/>
      <c r="K246" s="33"/>
      <c r="L246" s="33"/>
      <c r="M246" s="33"/>
      <c r="N246" s="33"/>
      <c r="O246" s="10" t="s">
        <v>16</v>
      </c>
    </row>
    <row r="247">
      <c r="A247" s="9">
        <v>44410.0</v>
      </c>
      <c r="B247" s="10" t="s">
        <v>16</v>
      </c>
      <c r="C247" s="10">
        <v>4143.0</v>
      </c>
      <c r="D247" s="10" t="s">
        <v>20</v>
      </c>
      <c r="E247" s="35">
        <v>220.0</v>
      </c>
      <c r="F247" s="10" t="s">
        <v>21</v>
      </c>
      <c r="G247" s="37">
        <f t="shared" si="1"/>
        <v>2</v>
      </c>
      <c r="H247" s="32">
        <f t="shared" si="2"/>
        <v>2</v>
      </c>
      <c r="I247" s="33"/>
      <c r="J247" s="33"/>
      <c r="K247" s="33"/>
      <c r="L247" s="33"/>
      <c r="M247" s="33"/>
      <c r="N247" s="33"/>
      <c r="O247" s="10" t="s">
        <v>16</v>
      </c>
    </row>
    <row r="248">
      <c r="A248" s="9">
        <v>44410.0</v>
      </c>
      <c r="B248" s="10" t="s">
        <v>16</v>
      </c>
      <c r="C248" s="10">
        <v>4841.0</v>
      </c>
      <c r="D248" s="10" t="s">
        <v>19</v>
      </c>
      <c r="E248" s="35">
        <v>80.0</v>
      </c>
      <c r="F248" s="10" t="s">
        <v>14</v>
      </c>
      <c r="G248" s="37">
        <f t="shared" si="1"/>
        <v>2</v>
      </c>
      <c r="H248" s="32">
        <f t="shared" si="2"/>
        <v>2</v>
      </c>
      <c r="I248" s="33"/>
      <c r="J248" s="33"/>
      <c r="K248" s="33"/>
      <c r="L248" s="33"/>
      <c r="M248" s="33"/>
      <c r="N248" s="33"/>
      <c r="O248" s="10" t="s">
        <v>16</v>
      </c>
    </row>
    <row r="249">
      <c r="A249" s="9">
        <v>44410.0</v>
      </c>
      <c r="B249" s="10" t="s">
        <v>16</v>
      </c>
      <c r="C249" s="10" t="s">
        <v>144</v>
      </c>
      <c r="D249" s="10" t="s">
        <v>22</v>
      </c>
      <c r="E249" s="35">
        <v>300.0</v>
      </c>
      <c r="F249" s="10" t="s">
        <v>18</v>
      </c>
      <c r="G249" s="37">
        <f t="shared" si="1"/>
        <v>2</v>
      </c>
      <c r="H249" s="32">
        <f t="shared" si="2"/>
        <v>2</v>
      </c>
      <c r="I249" s="33"/>
      <c r="J249" s="33"/>
      <c r="K249" s="33"/>
      <c r="L249" s="33"/>
      <c r="M249" s="33"/>
      <c r="N249" s="33"/>
      <c r="O249" s="10" t="s">
        <v>16</v>
      </c>
    </row>
    <row r="250">
      <c r="A250" s="9">
        <v>44410.0</v>
      </c>
      <c r="B250" s="10" t="s">
        <v>16</v>
      </c>
      <c r="C250" s="10" t="s">
        <v>145</v>
      </c>
      <c r="D250" s="10" t="s">
        <v>20</v>
      </c>
      <c r="E250" s="35">
        <v>220.0</v>
      </c>
      <c r="F250" s="10" t="s">
        <v>21</v>
      </c>
      <c r="G250" s="37">
        <f t="shared" si="1"/>
        <v>2</v>
      </c>
      <c r="H250" s="32">
        <f t="shared" si="2"/>
        <v>2</v>
      </c>
      <c r="I250" s="33"/>
      <c r="J250" s="33"/>
      <c r="K250" s="33"/>
      <c r="L250" s="33"/>
      <c r="M250" s="33"/>
      <c r="N250" s="33"/>
      <c r="O250" s="10" t="s">
        <v>16</v>
      </c>
    </row>
    <row r="251">
      <c r="A251" s="9">
        <v>44410.0</v>
      </c>
      <c r="B251" s="10" t="s">
        <v>16</v>
      </c>
      <c r="C251" s="10">
        <v>6141.0</v>
      </c>
      <c r="D251" s="10" t="s">
        <v>22</v>
      </c>
      <c r="E251" s="35">
        <v>300.0</v>
      </c>
      <c r="F251" s="10" t="s">
        <v>18</v>
      </c>
      <c r="G251" s="37">
        <f t="shared" si="1"/>
        <v>2</v>
      </c>
      <c r="H251" s="32">
        <f t="shared" si="2"/>
        <v>2</v>
      </c>
      <c r="I251" s="33"/>
      <c r="J251" s="33"/>
      <c r="K251" s="33"/>
      <c r="L251" s="33"/>
      <c r="M251" s="33"/>
      <c r="N251" s="33"/>
      <c r="O251" s="10" t="s">
        <v>16</v>
      </c>
    </row>
    <row r="252">
      <c r="A252" s="9">
        <v>44410.0</v>
      </c>
      <c r="B252" s="10" t="s">
        <v>16</v>
      </c>
      <c r="C252" s="10">
        <v>1945.0</v>
      </c>
      <c r="D252" s="10" t="s">
        <v>17</v>
      </c>
      <c r="E252" s="35">
        <v>320.0</v>
      </c>
      <c r="F252" s="10" t="s">
        <v>18</v>
      </c>
      <c r="G252" s="37">
        <f t="shared" si="1"/>
        <v>2</v>
      </c>
      <c r="H252" s="32">
        <f t="shared" si="2"/>
        <v>2</v>
      </c>
      <c r="I252" s="33"/>
      <c r="J252" s="33"/>
      <c r="K252" s="33"/>
      <c r="L252" s="33"/>
      <c r="M252" s="33"/>
      <c r="N252" s="33"/>
      <c r="O252" s="10" t="s">
        <v>16</v>
      </c>
    </row>
    <row r="253">
      <c r="A253" s="9">
        <v>44410.0</v>
      </c>
      <c r="B253" s="10" t="s">
        <v>16</v>
      </c>
      <c r="C253" s="10" t="s">
        <v>146</v>
      </c>
      <c r="D253" s="10" t="s">
        <v>22</v>
      </c>
      <c r="E253" s="35">
        <v>300.0</v>
      </c>
      <c r="F253" s="10" t="s">
        <v>18</v>
      </c>
      <c r="G253" s="37">
        <f t="shared" si="1"/>
        <v>2</v>
      </c>
      <c r="H253" s="32">
        <f t="shared" si="2"/>
        <v>2</v>
      </c>
      <c r="I253" s="33"/>
      <c r="J253" s="33"/>
      <c r="K253" s="33"/>
      <c r="L253" s="33"/>
      <c r="M253" s="33"/>
      <c r="N253" s="33"/>
      <c r="O253" s="10" t="s">
        <v>16</v>
      </c>
    </row>
    <row r="254">
      <c r="A254" s="9">
        <v>44410.0</v>
      </c>
      <c r="B254" s="10" t="s">
        <v>16</v>
      </c>
      <c r="C254" s="10" t="s">
        <v>147</v>
      </c>
      <c r="D254" s="10" t="s">
        <v>20</v>
      </c>
      <c r="E254" s="35">
        <v>220.0</v>
      </c>
      <c r="F254" s="10" t="s">
        <v>21</v>
      </c>
      <c r="G254" s="37">
        <f t="shared" si="1"/>
        <v>2</v>
      </c>
      <c r="H254" s="32">
        <f t="shared" si="2"/>
        <v>2</v>
      </c>
      <c r="I254" s="33"/>
      <c r="J254" s="33"/>
      <c r="K254" s="33"/>
      <c r="L254" s="33"/>
      <c r="M254" s="33"/>
      <c r="N254" s="33"/>
      <c r="O254" s="10" t="s">
        <v>16</v>
      </c>
    </row>
    <row r="255">
      <c r="A255" s="9">
        <v>44410.0</v>
      </c>
      <c r="B255" s="10" t="s">
        <v>16</v>
      </c>
      <c r="C255" s="10" t="s">
        <v>67</v>
      </c>
      <c r="D255" s="10" t="s">
        <v>22</v>
      </c>
      <c r="E255" s="35">
        <v>300.0</v>
      </c>
      <c r="F255" s="10" t="s">
        <v>18</v>
      </c>
      <c r="G255" s="37">
        <f t="shared" si="1"/>
        <v>2</v>
      </c>
      <c r="H255" s="32">
        <f t="shared" si="2"/>
        <v>2</v>
      </c>
      <c r="I255" s="33"/>
      <c r="J255" s="33"/>
      <c r="K255" s="33"/>
      <c r="L255" s="33"/>
      <c r="M255" s="33"/>
      <c r="N255" s="33"/>
      <c r="O255" s="10" t="s">
        <v>16</v>
      </c>
    </row>
    <row r="256">
      <c r="A256" s="9">
        <v>44410.0</v>
      </c>
      <c r="B256" s="10" t="s">
        <v>69</v>
      </c>
      <c r="C256" s="10" t="s">
        <v>70</v>
      </c>
      <c r="D256" s="10" t="s">
        <v>22</v>
      </c>
      <c r="E256" s="35">
        <v>300.0</v>
      </c>
      <c r="F256" s="10" t="s">
        <v>18</v>
      </c>
      <c r="G256" s="37">
        <f t="shared" si="1"/>
        <v>2</v>
      </c>
      <c r="H256" s="32">
        <f t="shared" si="2"/>
        <v>2</v>
      </c>
      <c r="I256" s="33"/>
      <c r="J256" s="33"/>
      <c r="K256" s="33"/>
      <c r="L256" s="33"/>
      <c r="M256" s="33"/>
      <c r="N256" s="33"/>
      <c r="O256" s="10" t="s">
        <v>69</v>
      </c>
    </row>
    <row r="257">
      <c r="A257" s="9">
        <v>44410.0</v>
      </c>
      <c r="B257" s="10" t="s">
        <v>69</v>
      </c>
      <c r="C257" s="10" t="s">
        <v>71</v>
      </c>
      <c r="D257" s="10" t="s">
        <v>11</v>
      </c>
      <c r="E257" s="35">
        <v>160.0</v>
      </c>
      <c r="F257" s="10" t="s">
        <v>12</v>
      </c>
      <c r="G257" s="37">
        <f t="shared" si="1"/>
        <v>2</v>
      </c>
      <c r="H257" s="32">
        <f t="shared" si="2"/>
        <v>2</v>
      </c>
      <c r="I257" s="33"/>
      <c r="J257" s="33"/>
      <c r="K257" s="33"/>
      <c r="L257" s="33"/>
      <c r="M257" s="33"/>
      <c r="N257" s="33"/>
      <c r="O257" s="10" t="s">
        <v>69</v>
      </c>
    </row>
    <row r="258">
      <c r="A258" s="9">
        <v>44410.0</v>
      </c>
      <c r="B258" s="10" t="s">
        <v>69</v>
      </c>
      <c r="C258" s="10" t="s">
        <v>72</v>
      </c>
      <c r="D258" s="10" t="s">
        <v>36</v>
      </c>
      <c r="E258" s="35">
        <v>180.0</v>
      </c>
      <c r="F258" s="10" t="s">
        <v>12</v>
      </c>
      <c r="G258" s="37">
        <f t="shared" si="1"/>
        <v>2</v>
      </c>
      <c r="H258" s="32">
        <f t="shared" si="2"/>
        <v>2</v>
      </c>
      <c r="I258" s="33"/>
      <c r="J258" s="33"/>
      <c r="K258" s="33"/>
      <c r="L258" s="33"/>
      <c r="M258" s="33"/>
      <c r="N258" s="33"/>
      <c r="O258" s="10" t="s">
        <v>69</v>
      </c>
    </row>
    <row r="259">
      <c r="A259" s="9">
        <v>44410.0</v>
      </c>
      <c r="B259" s="10" t="s">
        <v>69</v>
      </c>
      <c r="C259" s="10" t="s">
        <v>73</v>
      </c>
      <c r="D259" s="10" t="s">
        <v>13</v>
      </c>
      <c r="E259" s="35">
        <v>230.0</v>
      </c>
      <c r="F259" s="10" t="s">
        <v>14</v>
      </c>
      <c r="G259" s="37">
        <f t="shared" si="1"/>
        <v>2</v>
      </c>
      <c r="H259" s="32">
        <f t="shared" si="2"/>
        <v>2</v>
      </c>
      <c r="I259" s="33"/>
      <c r="J259" s="33"/>
      <c r="K259" s="33"/>
      <c r="L259" s="33"/>
      <c r="M259" s="33"/>
      <c r="N259" s="33"/>
      <c r="O259" s="10" t="s">
        <v>69</v>
      </c>
    </row>
    <row r="260">
      <c r="A260" s="9">
        <v>44410.0</v>
      </c>
      <c r="B260" s="10" t="s">
        <v>69</v>
      </c>
      <c r="C260" s="10" t="s">
        <v>74</v>
      </c>
      <c r="D260" s="10" t="s">
        <v>20</v>
      </c>
      <c r="E260" s="35">
        <v>220.0</v>
      </c>
      <c r="F260" s="10" t="s">
        <v>21</v>
      </c>
      <c r="G260" s="37">
        <f t="shared" si="1"/>
        <v>2</v>
      </c>
      <c r="H260" s="32">
        <f t="shared" si="2"/>
        <v>2</v>
      </c>
      <c r="I260" s="33"/>
      <c r="J260" s="33"/>
      <c r="K260" s="33"/>
      <c r="L260" s="33"/>
      <c r="M260" s="33"/>
      <c r="N260" s="33"/>
      <c r="O260" s="10" t="s">
        <v>69</v>
      </c>
    </row>
    <row r="261">
      <c r="A261" s="9">
        <v>44410.0</v>
      </c>
      <c r="B261" s="10" t="s">
        <v>69</v>
      </c>
      <c r="C261" s="10">
        <v>2340.0</v>
      </c>
      <c r="D261" s="10" t="s">
        <v>27</v>
      </c>
      <c r="E261" s="35">
        <v>190.0</v>
      </c>
      <c r="F261" s="10" t="s">
        <v>14</v>
      </c>
      <c r="G261" s="37">
        <f t="shared" si="1"/>
        <v>2</v>
      </c>
      <c r="H261" s="32">
        <f t="shared" si="2"/>
        <v>2</v>
      </c>
      <c r="I261" s="33"/>
      <c r="J261" s="33"/>
      <c r="K261" s="33"/>
      <c r="L261" s="33"/>
      <c r="M261" s="33"/>
      <c r="N261" s="33"/>
      <c r="O261" s="10" t="s">
        <v>69</v>
      </c>
    </row>
    <row r="262">
      <c r="A262" s="9">
        <v>44410.0</v>
      </c>
      <c r="B262" s="10" t="s">
        <v>69</v>
      </c>
      <c r="C262" s="10">
        <v>2440.0</v>
      </c>
      <c r="D262" s="10" t="s">
        <v>17</v>
      </c>
      <c r="E262" s="35">
        <v>320.0</v>
      </c>
      <c r="F262" s="10" t="s">
        <v>18</v>
      </c>
      <c r="G262" s="37">
        <f t="shared" si="1"/>
        <v>2</v>
      </c>
      <c r="H262" s="32">
        <f t="shared" si="2"/>
        <v>2</v>
      </c>
      <c r="I262" s="33"/>
      <c r="J262" s="33"/>
      <c r="K262" s="33"/>
      <c r="L262" s="33"/>
      <c r="M262" s="33"/>
      <c r="N262" s="33"/>
      <c r="O262" s="10" t="s">
        <v>69</v>
      </c>
    </row>
    <row r="263">
      <c r="A263" s="9">
        <v>44410.0</v>
      </c>
      <c r="B263" s="10" t="s">
        <v>69</v>
      </c>
      <c r="C263" s="10">
        <v>7447.0</v>
      </c>
      <c r="D263" s="10" t="s">
        <v>11</v>
      </c>
      <c r="E263" s="35">
        <v>160.0</v>
      </c>
      <c r="F263" s="10" t="s">
        <v>12</v>
      </c>
      <c r="G263" s="37">
        <f t="shared" si="1"/>
        <v>2</v>
      </c>
      <c r="H263" s="32">
        <f t="shared" si="2"/>
        <v>2</v>
      </c>
      <c r="I263" s="33"/>
      <c r="J263" s="33"/>
      <c r="K263" s="33"/>
      <c r="L263" s="33"/>
      <c r="M263" s="33"/>
      <c r="N263" s="33"/>
      <c r="O263" s="10" t="s">
        <v>69</v>
      </c>
    </row>
    <row r="264">
      <c r="A264" s="9">
        <v>44410.0</v>
      </c>
      <c r="B264" s="10" t="s">
        <v>69</v>
      </c>
      <c r="C264" s="10">
        <v>5649.0</v>
      </c>
      <c r="D264" s="10" t="s">
        <v>30</v>
      </c>
      <c r="E264" s="35">
        <v>100.0</v>
      </c>
      <c r="F264" s="10" t="s">
        <v>31</v>
      </c>
      <c r="G264" s="37">
        <f t="shared" si="1"/>
        <v>2</v>
      </c>
      <c r="H264" s="32">
        <f t="shared" si="2"/>
        <v>2</v>
      </c>
      <c r="I264" s="33"/>
      <c r="J264" s="33"/>
      <c r="K264" s="33"/>
      <c r="L264" s="33"/>
      <c r="M264" s="33"/>
      <c r="N264" s="33"/>
      <c r="O264" s="10" t="s">
        <v>69</v>
      </c>
    </row>
    <row r="265">
      <c r="A265" s="9">
        <v>44410.0</v>
      </c>
      <c r="B265" s="10" t="s">
        <v>69</v>
      </c>
      <c r="C265" s="10" t="s">
        <v>148</v>
      </c>
      <c r="D265" s="10" t="s">
        <v>20</v>
      </c>
      <c r="E265" s="35">
        <v>220.0</v>
      </c>
      <c r="F265" s="10" t="s">
        <v>21</v>
      </c>
      <c r="G265" s="37">
        <f t="shared" si="1"/>
        <v>2</v>
      </c>
      <c r="H265" s="32">
        <f t="shared" si="2"/>
        <v>2</v>
      </c>
      <c r="I265" s="33"/>
      <c r="J265" s="33"/>
      <c r="K265" s="33"/>
      <c r="L265" s="33"/>
      <c r="M265" s="33"/>
      <c r="N265" s="33"/>
      <c r="O265" s="10" t="s">
        <v>69</v>
      </c>
    </row>
    <row r="266">
      <c r="A266" s="9">
        <v>44410.0</v>
      </c>
      <c r="B266" s="10" t="s">
        <v>69</v>
      </c>
      <c r="C266" s="10">
        <v>9045.0</v>
      </c>
      <c r="D266" s="10" t="s">
        <v>13</v>
      </c>
      <c r="E266" s="35">
        <v>230.0</v>
      </c>
      <c r="F266" s="10" t="s">
        <v>14</v>
      </c>
      <c r="G266" s="37">
        <f t="shared" si="1"/>
        <v>2</v>
      </c>
      <c r="H266" s="32">
        <f t="shared" si="2"/>
        <v>2</v>
      </c>
      <c r="I266" s="33"/>
      <c r="J266" s="33"/>
      <c r="K266" s="33"/>
      <c r="L266" s="33"/>
      <c r="M266" s="33"/>
      <c r="N266" s="33"/>
      <c r="O266" s="10" t="s">
        <v>69</v>
      </c>
    </row>
    <row r="267">
      <c r="A267" s="9">
        <v>44410.0</v>
      </c>
      <c r="B267" s="10" t="s">
        <v>69</v>
      </c>
      <c r="C267" s="10" t="s">
        <v>75</v>
      </c>
      <c r="D267" s="10" t="s">
        <v>22</v>
      </c>
      <c r="E267" s="35">
        <v>300.0</v>
      </c>
      <c r="F267" s="10" t="s">
        <v>18</v>
      </c>
      <c r="G267" s="37">
        <f t="shared" si="1"/>
        <v>2</v>
      </c>
      <c r="H267" s="32">
        <f t="shared" si="2"/>
        <v>2</v>
      </c>
      <c r="I267" s="33"/>
      <c r="J267" s="33"/>
      <c r="K267" s="33"/>
      <c r="L267" s="33"/>
      <c r="M267" s="33"/>
      <c r="N267" s="33"/>
      <c r="O267" s="10" t="s">
        <v>69</v>
      </c>
    </row>
    <row r="268">
      <c r="A268" s="9">
        <v>44410.0</v>
      </c>
      <c r="B268" s="10" t="s">
        <v>69</v>
      </c>
      <c r="C268" s="10">
        <v>5747.0</v>
      </c>
      <c r="D268" s="10" t="s">
        <v>19</v>
      </c>
      <c r="E268" s="35">
        <v>80.0</v>
      </c>
      <c r="F268" s="10" t="s">
        <v>14</v>
      </c>
      <c r="G268" s="37">
        <f t="shared" si="1"/>
        <v>2</v>
      </c>
      <c r="H268" s="32">
        <f t="shared" si="2"/>
        <v>2</v>
      </c>
      <c r="I268" s="33"/>
      <c r="J268" s="33"/>
      <c r="K268" s="33"/>
      <c r="L268" s="33"/>
      <c r="M268" s="33"/>
      <c r="N268" s="33"/>
      <c r="O268" s="10" t="s">
        <v>69</v>
      </c>
    </row>
    <row r="269">
      <c r="A269" s="9">
        <v>44410.0</v>
      </c>
      <c r="B269" s="10" t="s">
        <v>69</v>
      </c>
      <c r="C269" s="10" t="s">
        <v>76</v>
      </c>
      <c r="D269" s="10" t="s">
        <v>30</v>
      </c>
      <c r="E269" s="35">
        <v>100.0</v>
      </c>
      <c r="F269" s="10" t="s">
        <v>31</v>
      </c>
      <c r="G269" s="37">
        <f t="shared" si="1"/>
        <v>2</v>
      </c>
      <c r="H269" s="32">
        <f t="shared" si="2"/>
        <v>2</v>
      </c>
      <c r="I269" s="33"/>
      <c r="J269" s="33"/>
      <c r="K269" s="33"/>
      <c r="L269" s="33"/>
      <c r="M269" s="33"/>
      <c r="N269" s="33"/>
      <c r="O269" s="10" t="s">
        <v>69</v>
      </c>
    </row>
    <row r="270">
      <c r="A270" s="9">
        <v>44410.0</v>
      </c>
      <c r="B270" s="10" t="s">
        <v>69</v>
      </c>
      <c r="C270" s="10" t="s">
        <v>77</v>
      </c>
      <c r="D270" s="10" t="s">
        <v>19</v>
      </c>
      <c r="E270" s="35">
        <v>80.0</v>
      </c>
      <c r="F270" s="10" t="s">
        <v>14</v>
      </c>
      <c r="G270" s="37">
        <f t="shared" si="1"/>
        <v>2</v>
      </c>
      <c r="H270" s="32">
        <f t="shared" si="2"/>
        <v>2</v>
      </c>
      <c r="I270" s="33"/>
      <c r="J270" s="33"/>
      <c r="K270" s="33"/>
      <c r="L270" s="33"/>
      <c r="M270" s="33"/>
      <c r="N270" s="33"/>
      <c r="O270" s="10" t="s">
        <v>69</v>
      </c>
    </row>
    <row r="271">
      <c r="A271" s="9">
        <v>44410.0</v>
      </c>
      <c r="B271" s="10" t="s">
        <v>69</v>
      </c>
      <c r="C271" s="10" t="s">
        <v>78</v>
      </c>
      <c r="D271" s="10" t="s">
        <v>22</v>
      </c>
      <c r="E271" s="35">
        <v>300.0</v>
      </c>
      <c r="F271" s="10" t="s">
        <v>18</v>
      </c>
      <c r="G271" s="37">
        <f t="shared" si="1"/>
        <v>2</v>
      </c>
      <c r="H271" s="32">
        <f t="shared" si="2"/>
        <v>2</v>
      </c>
      <c r="I271" s="33"/>
      <c r="J271" s="33"/>
      <c r="K271" s="33"/>
      <c r="L271" s="33"/>
      <c r="M271" s="33"/>
      <c r="N271" s="33"/>
      <c r="O271" s="10" t="s">
        <v>69</v>
      </c>
    </row>
    <row r="272">
      <c r="A272" s="9">
        <v>44410.0</v>
      </c>
      <c r="B272" s="10" t="s">
        <v>69</v>
      </c>
      <c r="C272" s="10" t="s">
        <v>79</v>
      </c>
      <c r="D272" s="10" t="s">
        <v>27</v>
      </c>
      <c r="E272" s="35">
        <v>190.0</v>
      </c>
      <c r="F272" s="10" t="s">
        <v>14</v>
      </c>
      <c r="G272" s="37">
        <f t="shared" si="1"/>
        <v>2</v>
      </c>
      <c r="H272" s="32">
        <f t="shared" si="2"/>
        <v>2</v>
      </c>
      <c r="I272" s="33"/>
      <c r="J272" s="33"/>
      <c r="K272" s="33"/>
      <c r="L272" s="33"/>
      <c r="M272" s="33"/>
      <c r="N272" s="33"/>
      <c r="O272" s="10" t="s">
        <v>69</v>
      </c>
    </row>
    <row r="273">
      <c r="A273" s="9">
        <v>44410.0</v>
      </c>
      <c r="B273" s="10" t="s">
        <v>69</v>
      </c>
      <c r="C273" s="10" t="s">
        <v>80</v>
      </c>
      <c r="D273" s="10" t="s">
        <v>11</v>
      </c>
      <c r="E273" s="35">
        <v>160.0</v>
      </c>
      <c r="F273" s="10" t="s">
        <v>12</v>
      </c>
      <c r="G273" s="37">
        <f t="shared" si="1"/>
        <v>2</v>
      </c>
      <c r="H273" s="32">
        <f t="shared" si="2"/>
        <v>2</v>
      </c>
      <c r="I273" s="33"/>
      <c r="J273" s="33"/>
      <c r="K273" s="33"/>
      <c r="L273" s="33"/>
      <c r="M273" s="33"/>
      <c r="N273" s="33"/>
      <c r="O273" s="10" t="s">
        <v>69</v>
      </c>
    </row>
    <row r="274">
      <c r="A274" s="9">
        <v>44410.0</v>
      </c>
      <c r="B274" s="10" t="s">
        <v>69</v>
      </c>
      <c r="C274" s="10" t="s">
        <v>81</v>
      </c>
      <c r="D274" s="10" t="s">
        <v>22</v>
      </c>
      <c r="E274" s="35">
        <v>300.0</v>
      </c>
      <c r="F274" s="10" t="s">
        <v>18</v>
      </c>
      <c r="G274" s="37">
        <f t="shared" si="1"/>
        <v>2</v>
      </c>
      <c r="H274" s="32">
        <f t="shared" si="2"/>
        <v>2</v>
      </c>
      <c r="I274" s="33"/>
      <c r="J274" s="33"/>
      <c r="K274" s="33"/>
      <c r="L274" s="33"/>
      <c r="M274" s="33"/>
      <c r="N274" s="33"/>
      <c r="O274" s="10" t="s">
        <v>69</v>
      </c>
    </row>
    <row r="275">
      <c r="A275" s="9">
        <v>44410.0</v>
      </c>
      <c r="B275" s="10" t="s">
        <v>69</v>
      </c>
      <c r="C275" s="10" t="s">
        <v>82</v>
      </c>
      <c r="D275" s="10" t="s">
        <v>13</v>
      </c>
      <c r="E275" s="35">
        <v>230.0</v>
      </c>
      <c r="F275" s="10" t="s">
        <v>14</v>
      </c>
      <c r="G275" s="37">
        <f t="shared" si="1"/>
        <v>2</v>
      </c>
      <c r="H275" s="32">
        <f t="shared" si="2"/>
        <v>2</v>
      </c>
      <c r="I275" s="33"/>
      <c r="J275" s="33"/>
      <c r="K275" s="33"/>
      <c r="L275" s="33"/>
      <c r="M275" s="33"/>
      <c r="N275" s="33"/>
      <c r="O275" s="10" t="s">
        <v>69</v>
      </c>
    </row>
    <row r="276">
      <c r="A276" s="9">
        <v>44410.0</v>
      </c>
      <c r="B276" s="10" t="s">
        <v>69</v>
      </c>
      <c r="C276" s="10" t="s">
        <v>83</v>
      </c>
      <c r="D276" s="10" t="s">
        <v>34</v>
      </c>
      <c r="E276" s="35">
        <v>250.0</v>
      </c>
      <c r="F276" s="10" t="s">
        <v>14</v>
      </c>
      <c r="G276" s="37">
        <f t="shared" si="1"/>
        <v>2</v>
      </c>
      <c r="H276" s="32">
        <f t="shared" si="2"/>
        <v>2</v>
      </c>
      <c r="I276" s="33"/>
      <c r="J276" s="33"/>
      <c r="K276" s="33"/>
      <c r="L276" s="33"/>
      <c r="M276" s="33"/>
      <c r="N276" s="33"/>
      <c r="O276" s="10" t="s">
        <v>69</v>
      </c>
    </row>
    <row r="277">
      <c r="A277" s="9">
        <v>44410.0</v>
      </c>
      <c r="B277" s="10" t="s">
        <v>69</v>
      </c>
      <c r="C277" s="10" t="s">
        <v>84</v>
      </c>
      <c r="D277" s="10" t="s">
        <v>19</v>
      </c>
      <c r="E277" s="35">
        <v>80.0</v>
      </c>
      <c r="F277" s="10" t="s">
        <v>14</v>
      </c>
      <c r="G277" s="37">
        <f t="shared" si="1"/>
        <v>2</v>
      </c>
      <c r="H277" s="32">
        <f t="shared" si="2"/>
        <v>2</v>
      </c>
      <c r="I277" s="33"/>
      <c r="J277" s="33"/>
      <c r="K277" s="33"/>
      <c r="L277" s="33"/>
      <c r="M277" s="33"/>
      <c r="N277" s="33"/>
      <c r="O277" s="10" t="s">
        <v>69</v>
      </c>
    </row>
    <row r="278">
      <c r="A278" s="9">
        <v>44410.0</v>
      </c>
      <c r="B278" s="10" t="s">
        <v>69</v>
      </c>
      <c r="C278" s="10" t="s">
        <v>85</v>
      </c>
      <c r="D278" s="10" t="s">
        <v>13</v>
      </c>
      <c r="E278" s="35">
        <v>230.0</v>
      </c>
      <c r="F278" s="10" t="s">
        <v>14</v>
      </c>
      <c r="G278" s="37">
        <f t="shared" si="1"/>
        <v>2</v>
      </c>
      <c r="H278" s="32">
        <f t="shared" si="2"/>
        <v>2</v>
      </c>
      <c r="I278" s="33"/>
      <c r="J278" s="33"/>
      <c r="K278" s="33"/>
      <c r="L278" s="33"/>
      <c r="M278" s="33"/>
      <c r="N278" s="33"/>
      <c r="O278" s="10" t="s">
        <v>69</v>
      </c>
    </row>
    <row r="279">
      <c r="A279" s="9">
        <v>44410.0</v>
      </c>
      <c r="B279" s="10" t="s">
        <v>69</v>
      </c>
      <c r="C279" s="10" t="s">
        <v>67</v>
      </c>
      <c r="D279" s="10" t="s">
        <v>19</v>
      </c>
      <c r="E279" s="35">
        <v>80.0</v>
      </c>
      <c r="F279" s="10" t="s">
        <v>14</v>
      </c>
      <c r="G279" s="37">
        <f t="shared" si="1"/>
        <v>2</v>
      </c>
      <c r="H279" s="32">
        <f t="shared" si="2"/>
        <v>2</v>
      </c>
      <c r="I279" s="33"/>
      <c r="J279" s="33"/>
      <c r="K279" s="33"/>
      <c r="L279" s="33"/>
      <c r="M279" s="33"/>
      <c r="N279" s="33"/>
      <c r="O279" s="10" t="s">
        <v>69</v>
      </c>
    </row>
    <row r="280">
      <c r="A280" s="9">
        <v>44410.0</v>
      </c>
      <c r="B280" s="10" t="s">
        <v>69</v>
      </c>
      <c r="C280" s="10" t="s">
        <v>86</v>
      </c>
      <c r="D280" s="10" t="s">
        <v>22</v>
      </c>
      <c r="E280" s="35">
        <v>300.0</v>
      </c>
      <c r="F280" s="10" t="s">
        <v>18</v>
      </c>
      <c r="G280" s="37">
        <f t="shared" si="1"/>
        <v>2</v>
      </c>
      <c r="H280" s="32">
        <f t="shared" si="2"/>
        <v>2</v>
      </c>
      <c r="I280" s="33"/>
      <c r="J280" s="33"/>
      <c r="K280" s="33"/>
      <c r="L280" s="33"/>
      <c r="M280" s="33"/>
      <c r="N280" s="33"/>
      <c r="O280" s="10" t="s">
        <v>69</v>
      </c>
    </row>
    <row r="281">
      <c r="A281" s="9">
        <v>44410.0</v>
      </c>
      <c r="B281" s="10" t="s">
        <v>69</v>
      </c>
      <c r="C281" s="10" t="s">
        <v>87</v>
      </c>
      <c r="D281" s="10" t="s">
        <v>30</v>
      </c>
      <c r="E281" s="35">
        <v>100.0</v>
      </c>
      <c r="F281" s="10" t="s">
        <v>31</v>
      </c>
      <c r="G281" s="37">
        <f t="shared" si="1"/>
        <v>2</v>
      </c>
      <c r="H281" s="32">
        <f t="shared" si="2"/>
        <v>2</v>
      </c>
      <c r="I281" s="33"/>
      <c r="J281" s="33"/>
      <c r="K281" s="33"/>
      <c r="L281" s="33"/>
      <c r="M281" s="33"/>
      <c r="N281" s="33"/>
      <c r="O281" s="10" t="s">
        <v>69</v>
      </c>
    </row>
    <row r="282">
      <c r="A282" s="9">
        <v>44410.0</v>
      </c>
      <c r="B282" s="10" t="s">
        <v>69</v>
      </c>
      <c r="C282" s="10" t="s">
        <v>88</v>
      </c>
      <c r="D282" s="10" t="s">
        <v>13</v>
      </c>
      <c r="E282" s="35">
        <v>230.0</v>
      </c>
      <c r="F282" s="10" t="s">
        <v>14</v>
      </c>
      <c r="G282" s="37">
        <f t="shared" si="1"/>
        <v>2</v>
      </c>
      <c r="H282" s="32">
        <f t="shared" si="2"/>
        <v>2</v>
      </c>
      <c r="I282" s="33"/>
      <c r="J282" s="33"/>
      <c r="K282" s="33"/>
      <c r="L282" s="33"/>
      <c r="M282" s="33"/>
      <c r="N282" s="33"/>
      <c r="O282" s="10" t="s">
        <v>69</v>
      </c>
    </row>
    <row r="283">
      <c r="A283" s="9">
        <v>44410.0</v>
      </c>
      <c r="B283" s="10" t="s">
        <v>69</v>
      </c>
      <c r="C283" s="10" t="s">
        <v>90</v>
      </c>
      <c r="D283" s="10" t="s">
        <v>36</v>
      </c>
      <c r="E283" s="35">
        <v>180.0</v>
      </c>
      <c r="F283" s="10" t="s">
        <v>12</v>
      </c>
      <c r="G283" s="37">
        <f t="shared" si="1"/>
        <v>2</v>
      </c>
      <c r="H283" s="32">
        <f t="shared" si="2"/>
        <v>2</v>
      </c>
      <c r="I283" s="33"/>
      <c r="J283" s="33"/>
      <c r="K283" s="33"/>
      <c r="L283" s="33"/>
      <c r="M283" s="33"/>
      <c r="N283" s="33"/>
      <c r="O283" s="10" t="s">
        <v>69</v>
      </c>
    </row>
    <row r="284">
      <c r="A284" s="9">
        <v>44410.0</v>
      </c>
      <c r="B284" s="10" t="s">
        <v>69</v>
      </c>
      <c r="C284" s="10" t="s">
        <v>91</v>
      </c>
      <c r="D284" s="10" t="s">
        <v>34</v>
      </c>
      <c r="E284" s="35">
        <v>250.0</v>
      </c>
      <c r="F284" s="10" t="s">
        <v>14</v>
      </c>
      <c r="G284" s="37">
        <f t="shared" si="1"/>
        <v>2</v>
      </c>
      <c r="H284" s="32">
        <f t="shared" si="2"/>
        <v>2</v>
      </c>
      <c r="I284" s="33"/>
      <c r="J284" s="33"/>
      <c r="K284" s="33"/>
      <c r="L284" s="33"/>
      <c r="M284" s="33"/>
      <c r="N284" s="33"/>
      <c r="O284" s="10" t="s">
        <v>69</v>
      </c>
    </row>
    <row r="285">
      <c r="A285" s="9">
        <v>44413.0</v>
      </c>
      <c r="B285" s="10" t="s">
        <v>9</v>
      </c>
      <c r="C285" s="10" t="s">
        <v>149</v>
      </c>
      <c r="D285" s="10" t="s">
        <v>150</v>
      </c>
      <c r="E285" s="35">
        <v>230.0</v>
      </c>
      <c r="F285" s="10" t="s">
        <v>21</v>
      </c>
      <c r="G285" s="37">
        <f t="shared" si="1"/>
        <v>5</v>
      </c>
      <c r="H285" s="32">
        <f t="shared" si="2"/>
        <v>5</v>
      </c>
      <c r="I285" s="33"/>
      <c r="J285" s="33"/>
      <c r="K285" s="33"/>
      <c r="L285" s="33"/>
      <c r="M285" s="33"/>
      <c r="N285" s="33"/>
      <c r="O285" s="10" t="s">
        <v>9</v>
      </c>
    </row>
    <row r="286">
      <c r="A286" s="9">
        <v>44413.0</v>
      </c>
      <c r="B286" s="10" t="s">
        <v>9</v>
      </c>
      <c r="C286" s="10" t="s">
        <v>151</v>
      </c>
      <c r="D286" s="10" t="s">
        <v>152</v>
      </c>
      <c r="E286" s="35">
        <v>250.0</v>
      </c>
      <c r="F286" s="10" t="s">
        <v>21</v>
      </c>
      <c r="G286" s="37">
        <f t="shared" si="1"/>
        <v>5</v>
      </c>
      <c r="H286" s="32">
        <f t="shared" si="2"/>
        <v>5</v>
      </c>
      <c r="I286" s="33"/>
      <c r="J286" s="33"/>
      <c r="K286" s="33"/>
      <c r="L286" s="33"/>
      <c r="M286" s="33"/>
      <c r="N286" s="33"/>
      <c r="O286" s="10" t="s">
        <v>9</v>
      </c>
    </row>
    <row r="287">
      <c r="A287" s="9">
        <v>44413.0</v>
      </c>
      <c r="B287" s="10" t="s">
        <v>23</v>
      </c>
      <c r="C287" s="10" t="s">
        <v>25</v>
      </c>
      <c r="D287" s="10" t="s">
        <v>153</v>
      </c>
      <c r="E287" s="35">
        <v>220.0</v>
      </c>
      <c r="F287" s="10" t="s">
        <v>12</v>
      </c>
      <c r="G287" s="37">
        <f t="shared" si="1"/>
        <v>5</v>
      </c>
      <c r="H287" s="32">
        <f t="shared" si="2"/>
        <v>5</v>
      </c>
      <c r="I287" s="33"/>
      <c r="J287" s="33"/>
      <c r="K287" s="33"/>
      <c r="L287" s="33"/>
      <c r="M287" s="33"/>
      <c r="N287" s="33"/>
      <c r="O287" s="10" t="s">
        <v>23</v>
      </c>
    </row>
    <row r="288">
      <c r="A288" s="9">
        <v>44413.0</v>
      </c>
      <c r="B288" s="10" t="s">
        <v>23</v>
      </c>
      <c r="C288" s="10" t="s">
        <v>154</v>
      </c>
      <c r="D288" s="10" t="s">
        <v>152</v>
      </c>
      <c r="E288" s="35">
        <v>250.0</v>
      </c>
      <c r="F288" s="10" t="s">
        <v>21</v>
      </c>
      <c r="G288" s="37">
        <f t="shared" si="1"/>
        <v>5</v>
      </c>
      <c r="H288" s="32">
        <f t="shared" si="2"/>
        <v>5</v>
      </c>
      <c r="I288" s="33"/>
      <c r="J288" s="33"/>
      <c r="K288" s="33"/>
      <c r="L288" s="33"/>
      <c r="M288" s="33"/>
      <c r="N288" s="33"/>
      <c r="O288" s="10" t="s">
        <v>23</v>
      </c>
    </row>
    <row r="289">
      <c r="A289" s="9">
        <v>44413.0</v>
      </c>
      <c r="B289" s="10" t="s">
        <v>23</v>
      </c>
      <c r="C289" s="10" t="s">
        <v>26</v>
      </c>
      <c r="D289" s="10" t="s">
        <v>155</v>
      </c>
      <c r="E289" s="35">
        <v>220.0</v>
      </c>
      <c r="F289" s="10" t="s">
        <v>18</v>
      </c>
      <c r="G289" s="37">
        <f t="shared" si="1"/>
        <v>5</v>
      </c>
      <c r="H289" s="32">
        <f t="shared" si="2"/>
        <v>5</v>
      </c>
      <c r="I289" s="33"/>
      <c r="J289" s="33"/>
      <c r="K289" s="33"/>
      <c r="L289" s="33"/>
      <c r="M289" s="33"/>
      <c r="N289" s="33"/>
      <c r="O289" s="10" t="s">
        <v>23</v>
      </c>
    </row>
    <row r="290">
      <c r="A290" s="9">
        <v>44413.0</v>
      </c>
      <c r="B290" s="10" t="s">
        <v>23</v>
      </c>
      <c r="C290" s="10" t="s">
        <v>29</v>
      </c>
      <c r="D290" s="10" t="s">
        <v>156</v>
      </c>
      <c r="E290" s="35">
        <v>120.0</v>
      </c>
      <c r="F290" s="10" t="s">
        <v>21</v>
      </c>
      <c r="G290" s="37">
        <f t="shared" si="1"/>
        <v>5</v>
      </c>
      <c r="H290" s="32">
        <f t="shared" si="2"/>
        <v>5</v>
      </c>
      <c r="I290" s="33"/>
      <c r="J290" s="33"/>
      <c r="K290" s="33"/>
      <c r="L290" s="33"/>
      <c r="M290" s="33"/>
      <c r="N290" s="33"/>
      <c r="O290" s="10" t="s">
        <v>23</v>
      </c>
    </row>
    <row r="291">
      <c r="A291" s="9">
        <v>44413.0</v>
      </c>
      <c r="B291" s="10" t="s">
        <v>23</v>
      </c>
      <c r="C291" s="10" t="s">
        <v>157</v>
      </c>
      <c r="D291" s="10" t="s">
        <v>158</v>
      </c>
      <c r="E291" s="35">
        <v>200.0</v>
      </c>
      <c r="F291" s="10" t="s">
        <v>14</v>
      </c>
      <c r="G291" s="37">
        <f t="shared" si="1"/>
        <v>5</v>
      </c>
      <c r="H291" s="32">
        <f t="shared" si="2"/>
        <v>5</v>
      </c>
      <c r="I291" s="33"/>
      <c r="J291" s="33"/>
      <c r="K291" s="33"/>
      <c r="L291" s="33"/>
      <c r="M291" s="33"/>
      <c r="N291" s="33"/>
      <c r="O291" s="10" t="s">
        <v>23</v>
      </c>
    </row>
    <row r="292">
      <c r="A292" s="9">
        <v>44413.0</v>
      </c>
      <c r="B292" s="10" t="s">
        <v>23</v>
      </c>
      <c r="C292" s="16">
        <v>7.0E45</v>
      </c>
      <c r="D292" s="10" t="s">
        <v>158</v>
      </c>
      <c r="E292" s="35">
        <v>200.0</v>
      </c>
      <c r="F292" s="10" t="s">
        <v>14</v>
      </c>
      <c r="G292" s="37">
        <f t="shared" si="1"/>
        <v>5</v>
      </c>
      <c r="H292" s="32">
        <f t="shared" si="2"/>
        <v>5</v>
      </c>
      <c r="I292" s="33"/>
      <c r="J292" s="33"/>
      <c r="K292" s="33"/>
      <c r="L292" s="33"/>
      <c r="M292" s="33"/>
      <c r="N292" s="33"/>
      <c r="O292" s="10" t="s">
        <v>23</v>
      </c>
    </row>
    <row r="293">
      <c r="A293" s="9">
        <v>44413.0</v>
      </c>
      <c r="B293" s="10" t="s">
        <v>23</v>
      </c>
      <c r="C293" s="10" t="s">
        <v>94</v>
      </c>
      <c r="D293" s="10" t="s">
        <v>159</v>
      </c>
      <c r="E293" s="35">
        <v>90.0</v>
      </c>
      <c r="F293" s="10" t="s">
        <v>160</v>
      </c>
      <c r="G293" s="37">
        <f t="shared" si="1"/>
        <v>5</v>
      </c>
      <c r="H293" s="32">
        <f t="shared" si="2"/>
        <v>5</v>
      </c>
      <c r="I293" s="33"/>
      <c r="J293" s="33"/>
      <c r="K293" s="33"/>
      <c r="L293" s="33"/>
      <c r="M293" s="33"/>
      <c r="N293" s="33"/>
      <c r="O293" s="10" t="s">
        <v>23</v>
      </c>
    </row>
    <row r="294">
      <c r="A294" s="9">
        <v>44413.0</v>
      </c>
      <c r="B294" s="10" t="s">
        <v>23</v>
      </c>
      <c r="C294" s="10" t="s">
        <v>35</v>
      </c>
      <c r="D294" s="10" t="s">
        <v>161</v>
      </c>
      <c r="E294" s="35">
        <v>240.0</v>
      </c>
      <c r="F294" s="10" t="s">
        <v>21</v>
      </c>
      <c r="G294" s="37">
        <f t="shared" si="1"/>
        <v>5</v>
      </c>
      <c r="H294" s="32">
        <f t="shared" si="2"/>
        <v>5</v>
      </c>
      <c r="I294" s="33"/>
      <c r="J294" s="33"/>
      <c r="K294" s="33"/>
      <c r="L294" s="33"/>
      <c r="M294" s="33"/>
      <c r="N294" s="33"/>
      <c r="O294" s="10" t="s">
        <v>23</v>
      </c>
    </row>
    <row r="295">
      <c r="A295" s="9">
        <v>44413.0</v>
      </c>
      <c r="B295" s="10" t="s">
        <v>23</v>
      </c>
      <c r="C295" s="10">
        <v>1041.0</v>
      </c>
      <c r="D295" s="10" t="s">
        <v>162</v>
      </c>
      <c r="E295" s="35">
        <v>130.0</v>
      </c>
      <c r="F295" s="10" t="s">
        <v>18</v>
      </c>
      <c r="G295" s="37">
        <f t="shared" si="1"/>
        <v>5</v>
      </c>
      <c r="H295" s="32">
        <f t="shared" si="2"/>
        <v>5</v>
      </c>
      <c r="I295" s="33"/>
      <c r="J295" s="33"/>
      <c r="K295" s="33"/>
      <c r="L295" s="33"/>
      <c r="M295" s="33"/>
      <c r="N295" s="33"/>
      <c r="O295" s="10" t="s">
        <v>23</v>
      </c>
    </row>
    <row r="296">
      <c r="A296" s="9">
        <v>44413.0</v>
      </c>
      <c r="B296" s="10" t="s">
        <v>23</v>
      </c>
      <c r="C296" s="10">
        <v>2841.0</v>
      </c>
      <c r="D296" s="10" t="s">
        <v>159</v>
      </c>
      <c r="E296" s="35">
        <v>90.0</v>
      </c>
      <c r="F296" s="10" t="s">
        <v>160</v>
      </c>
      <c r="G296" s="37">
        <f t="shared" si="1"/>
        <v>5</v>
      </c>
      <c r="H296" s="32">
        <f t="shared" si="2"/>
        <v>5</v>
      </c>
      <c r="I296" s="33"/>
      <c r="J296" s="33"/>
      <c r="K296" s="33"/>
      <c r="L296" s="33"/>
      <c r="M296" s="33"/>
      <c r="N296" s="33"/>
      <c r="O296" s="10" t="s">
        <v>23</v>
      </c>
    </row>
    <row r="297">
      <c r="A297" s="9">
        <v>44413.0</v>
      </c>
      <c r="B297" s="10" t="s">
        <v>23</v>
      </c>
      <c r="C297" s="10">
        <v>6245.0</v>
      </c>
      <c r="D297" s="10" t="s">
        <v>153</v>
      </c>
      <c r="E297" s="35">
        <v>220.0</v>
      </c>
      <c r="F297" s="10" t="s">
        <v>12</v>
      </c>
      <c r="G297" s="37">
        <f t="shared" si="1"/>
        <v>5</v>
      </c>
      <c r="H297" s="32">
        <f t="shared" si="2"/>
        <v>5</v>
      </c>
      <c r="I297" s="33"/>
      <c r="J297" s="33"/>
      <c r="K297" s="33"/>
      <c r="L297" s="33"/>
      <c r="M297" s="33"/>
      <c r="N297" s="33"/>
      <c r="O297" s="10" t="s">
        <v>23</v>
      </c>
    </row>
    <row r="298">
      <c r="A298" s="9">
        <v>44413.0</v>
      </c>
      <c r="B298" s="10" t="s">
        <v>23</v>
      </c>
      <c r="C298" s="10" t="s">
        <v>163</v>
      </c>
      <c r="D298" s="10" t="s">
        <v>156</v>
      </c>
      <c r="E298" s="35">
        <v>120.0</v>
      </c>
      <c r="F298" s="10" t="s">
        <v>21</v>
      </c>
      <c r="G298" s="37">
        <f t="shared" si="1"/>
        <v>5</v>
      </c>
      <c r="H298" s="32">
        <f t="shared" si="2"/>
        <v>5</v>
      </c>
      <c r="I298" s="33"/>
      <c r="J298" s="33"/>
      <c r="K298" s="33"/>
      <c r="L298" s="33"/>
      <c r="M298" s="33"/>
      <c r="N298" s="33"/>
      <c r="O298" s="10" t="s">
        <v>23</v>
      </c>
    </row>
    <row r="299">
      <c r="A299" s="9">
        <v>44413.0</v>
      </c>
      <c r="B299" s="10" t="s">
        <v>23</v>
      </c>
      <c r="C299" s="10" t="s">
        <v>95</v>
      </c>
      <c r="D299" s="10" t="s">
        <v>159</v>
      </c>
      <c r="E299" s="35">
        <v>90.0</v>
      </c>
      <c r="F299" s="10" t="s">
        <v>160</v>
      </c>
      <c r="G299" s="37">
        <f t="shared" si="1"/>
        <v>5</v>
      </c>
      <c r="H299" s="32">
        <f t="shared" si="2"/>
        <v>5</v>
      </c>
      <c r="I299" s="33"/>
      <c r="J299" s="33"/>
      <c r="K299" s="33"/>
      <c r="L299" s="33"/>
      <c r="M299" s="33"/>
      <c r="N299" s="33"/>
      <c r="O299" s="10" t="s">
        <v>23</v>
      </c>
    </row>
    <row r="300">
      <c r="A300" s="9">
        <v>44413.0</v>
      </c>
      <c r="B300" s="10" t="s">
        <v>23</v>
      </c>
      <c r="C300" s="10" t="s">
        <v>164</v>
      </c>
      <c r="D300" s="10" t="s">
        <v>153</v>
      </c>
      <c r="E300" s="35">
        <v>220.0</v>
      </c>
      <c r="F300" s="10" t="s">
        <v>12</v>
      </c>
      <c r="G300" s="37">
        <f t="shared" si="1"/>
        <v>5</v>
      </c>
      <c r="H300" s="32">
        <f t="shared" si="2"/>
        <v>5</v>
      </c>
      <c r="I300" s="33"/>
      <c r="J300" s="33"/>
      <c r="K300" s="33"/>
      <c r="L300" s="33"/>
      <c r="M300" s="33"/>
      <c r="N300" s="33"/>
      <c r="O300" s="10" t="s">
        <v>23</v>
      </c>
    </row>
    <row r="301">
      <c r="A301" s="9">
        <v>44413.0</v>
      </c>
      <c r="B301" s="10" t="s">
        <v>23</v>
      </c>
      <c r="C301" s="10" t="s">
        <v>165</v>
      </c>
      <c r="D301" s="10" t="s">
        <v>159</v>
      </c>
      <c r="E301" s="35">
        <v>90.0</v>
      </c>
      <c r="F301" s="10" t="s">
        <v>160</v>
      </c>
      <c r="G301" s="37">
        <f t="shared" si="1"/>
        <v>5</v>
      </c>
      <c r="H301" s="32">
        <f t="shared" si="2"/>
        <v>5</v>
      </c>
      <c r="I301" s="33"/>
      <c r="J301" s="33"/>
      <c r="K301" s="33"/>
      <c r="L301" s="33"/>
      <c r="M301" s="33"/>
      <c r="N301" s="33"/>
      <c r="O301" s="10" t="s">
        <v>23</v>
      </c>
    </row>
    <row r="302">
      <c r="A302" s="9">
        <v>44413.0</v>
      </c>
      <c r="B302" s="10" t="s">
        <v>23</v>
      </c>
      <c r="C302" s="10" t="s">
        <v>39</v>
      </c>
      <c r="D302" s="10" t="s">
        <v>159</v>
      </c>
      <c r="E302" s="35">
        <v>90.0</v>
      </c>
      <c r="F302" s="10" t="s">
        <v>160</v>
      </c>
      <c r="G302" s="37">
        <f t="shared" si="1"/>
        <v>5</v>
      </c>
      <c r="H302" s="32">
        <f t="shared" si="2"/>
        <v>5</v>
      </c>
      <c r="I302" s="33"/>
      <c r="J302" s="33"/>
      <c r="K302" s="33"/>
      <c r="L302" s="33"/>
      <c r="M302" s="33"/>
      <c r="N302" s="33"/>
      <c r="O302" s="10" t="s">
        <v>23</v>
      </c>
    </row>
    <row r="303">
      <c r="A303" s="9">
        <v>44413.0</v>
      </c>
      <c r="B303" s="10" t="s">
        <v>23</v>
      </c>
      <c r="C303" s="10" t="s">
        <v>96</v>
      </c>
      <c r="D303" s="10" t="s">
        <v>166</v>
      </c>
      <c r="E303" s="35">
        <v>200.0</v>
      </c>
      <c r="F303" s="10" t="s">
        <v>14</v>
      </c>
      <c r="G303" s="37">
        <f t="shared" si="1"/>
        <v>5</v>
      </c>
      <c r="H303" s="32">
        <f t="shared" si="2"/>
        <v>5</v>
      </c>
      <c r="I303" s="33"/>
      <c r="J303" s="33"/>
      <c r="K303" s="33"/>
      <c r="L303" s="33"/>
      <c r="M303" s="33"/>
      <c r="N303" s="33"/>
      <c r="O303" s="10" t="s">
        <v>23</v>
      </c>
    </row>
    <row r="304">
      <c r="A304" s="9">
        <v>44413.0</v>
      </c>
      <c r="B304" s="10" t="s">
        <v>40</v>
      </c>
      <c r="C304" s="10" t="s">
        <v>41</v>
      </c>
      <c r="D304" s="10" t="s">
        <v>161</v>
      </c>
      <c r="E304" s="35">
        <v>240.0</v>
      </c>
      <c r="F304" s="10" t="s">
        <v>21</v>
      </c>
      <c r="G304" s="37">
        <f t="shared" si="1"/>
        <v>5</v>
      </c>
      <c r="H304" s="32">
        <f t="shared" si="2"/>
        <v>5</v>
      </c>
      <c r="I304" s="33"/>
      <c r="J304" s="33"/>
      <c r="K304" s="33"/>
      <c r="L304" s="33"/>
      <c r="M304" s="33"/>
      <c r="N304" s="33"/>
      <c r="O304" s="10" t="s">
        <v>40</v>
      </c>
    </row>
    <row r="305">
      <c r="A305" s="9">
        <v>44413.0</v>
      </c>
      <c r="B305" s="10" t="s">
        <v>40</v>
      </c>
      <c r="C305" s="10" t="s">
        <v>41</v>
      </c>
      <c r="D305" s="10" t="s">
        <v>159</v>
      </c>
      <c r="E305" s="35">
        <v>90.0</v>
      </c>
      <c r="F305" s="10" t="s">
        <v>160</v>
      </c>
      <c r="G305" s="37">
        <f t="shared" si="1"/>
        <v>5</v>
      </c>
      <c r="H305" s="32">
        <f t="shared" si="2"/>
        <v>5</v>
      </c>
      <c r="I305" s="33"/>
      <c r="J305" s="33"/>
      <c r="K305" s="33"/>
      <c r="L305" s="33"/>
      <c r="M305" s="33"/>
      <c r="N305" s="33"/>
      <c r="O305" s="10" t="s">
        <v>40</v>
      </c>
    </row>
    <row r="306">
      <c r="A306" s="9">
        <v>44413.0</v>
      </c>
      <c r="B306" s="10" t="s">
        <v>40</v>
      </c>
      <c r="C306" s="10" t="s">
        <v>41</v>
      </c>
      <c r="D306" s="10" t="s">
        <v>166</v>
      </c>
      <c r="E306" s="35">
        <v>200.0</v>
      </c>
      <c r="F306" s="10" t="s">
        <v>14</v>
      </c>
      <c r="G306" s="37">
        <f t="shared" si="1"/>
        <v>5</v>
      </c>
      <c r="H306" s="32">
        <f t="shared" si="2"/>
        <v>5</v>
      </c>
      <c r="I306" s="33"/>
      <c r="J306" s="33"/>
      <c r="K306" s="33"/>
      <c r="L306" s="33"/>
      <c r="M306" s="33"/>
      <c r="N306" s="33"/>
      <c r="O306" s="10" t="s">
        <v>40</v>
      </c>
    </row>
    <row r="307">
      <c r="A307" s="9">
        <v>44413.0</v>
      </c>
      <c r="B307" s="10" t="s">
        <v>40</v>
      </c>
      <c r="C307" s="10" t="s">
        <v>167</v>
      </c>
      <c r="D307" s="10" t="s">
        <v>159</v>
      </c>
      <c r="E307" s="35">
        <v>90.0</v>
      </c>
      <c r="F307" s="10" t="s">
        <v>160</v>
      </c>
      <c r="G307" s="37">
        <f t="shared" si="1"/>
        <v>5</v>
      </c>
      <c r="H307" s="32">
        <f t="shared" si="2"/>
        <v>5</v>
      </c>
      <c r="I307" s="33"/>
      <c r="J307" s="33"/>
      <c r="K307" s="33"/>
      <c r="L307" s="33"/>
      <c r="M307" s="33"/>
      <c r="N307" s="33"/>
      <c r="O307" s="10" t="s">
        <v>40</v>
      </c>
    </row>
    <row r="308">
      <c r="A308" s="9">
        <v>44413.0</v>
      </c>
      <c r="B308" s="10" t="s">
        <v>40</v>
      </c>
      <c r="C308" s="10" t="s">
        <v>168</v>
      </c>
      <c r="D308" s="10" t="s">
        <v>156</v>
      </c>
      <c r="E308" s="35">
        <v>120.0</v>
      </c>
      <c r="F308" s="10" t="s">
        <v>21</v>
      </c>
      <c r="G308" s="37">
        <f t="shared" si="1"/>
        <v>5</v>
      </c>
      <c r="H308" s="32">
        <f t="shared" si="2"/>
        <v>5</v>
      </c>
      <c r="I308" s="33"/>
      <c r="J308" s="33"/>
      <c r="K308" s="33"/>
      <c r="L308" s="33"/>
      <c r="M308" s="33"/>
      <c r="N308" s="33"/>
      <c r="O308" s="10" t="s">
        <v>40</v>
      </c>
    </row>
    <row r="309">
      <c r="A309" s="9">
        <v>44413.0</v>
      </c>
      <c r="B309" s="10" t="s">
        <v>40</v>
      </c>
      <c r="C309" s="10" t="s">
        <v>169</v>
      </c>
      <c r="D309" s="10" t="s">
        <v>161</v>
      </c>
      <c r="E309" s="35">
        <v>240.0</v>
      </c>
      <c r="F309" s="10" t="s">
        <v>21</v>
      </c>
      <c r="G309" s="37">
        <f t="shared" si="1"/>
        <v>5</v>
      </c>
      <c r="H309" s="32">
        <f t="shared" si="2"/>
        <v>5</v>
      </c>
      <c r="I309" s="33"/>
      <c r="J309" s="33"/>
      <c r="K309" s="33"/>
      <c r="L309" s="33"/>
      <c r="M309" s="33"/>
      <c r="N309" s="33"/>
      <c r="O309" s="10" t="s">
        <v>40</v>
      </c>
    </row>
    <row r="310">
      <c r="A310" s="9">
        <v>44413.0</v>
      </c>
      <c r="B310" s="10" t="s">
        <v>97</v>
      </c>
      <c r="C310" s="16">
        <v>1.0E46</v>
      </c>
      <c r="D310" s="10" t="s">
        <v>152</v>
      </c>
      <c r="E310" s="35">
        <v>250.0</v>
      </c>
      <c r="F310" s="10" t="s">
        <v>21</v>
      </c>
      <c r="G310" s="37">
        <f t="shared" si="1"/>
        <v>5</v>
      </c>
      <c r="H310" s="32">
        <f t="shared" si="2"/>
        <v>5</v>
      </c>
      <c r="I310" s="33"/>
      <c r="J310" s="33"/>
      <c r="K310" s="33"/>
      <c r="L310" s="33"/>
      <c r="M310" s="33"/>
      <c r="N310" s="33"/>
      <c r="O310" s="10" t="s">
        <v>97</v>
      </c>
    </row>
    <row r="311">
      <c r="A311" s="9">
        <v>44413.0</v>
      </c>
      <c r="B311" s="10" t="s">
        <v>97</v>
      </c>
      <c r="C311" s="10" t="s">
        <v>102</v>
      </c>
      <c r="D311" s="10" t="s">
        <v>155</v>
      </c>
      <c r="E311" s="35">
        <v>220.0</v>
      </c>
      <c r="F311" s="10" t="s">
        <v>18</v>
      </c>
      <c r="G311" s="37">
        <f t="shared" si="1"/>
        <v>5</v>
      </c>
      <c r="H311" s="32">
        <f t="shared" si="2"/>
        <v>5</v>
      </c>
      <c r="I311" s="33"/>
      <c r="J311" s="33"/>
      <c r="K311" s="33"/>
      <c r="L311" s="33"/>
      <c r="M311" s="33"/>
      <c r="N311" s="33"/>
      <c r="O311" s="10" t="s">
        <v>97</v>
      </c>
    </row>
    <row r="312">
      <c r="A312" s="9">
        <v>44413.0</v>
      </c>
      <c r="B312" s="10" t="s">
        <v>97</v>
      </c>
      <c r="C312" s="10">
        <v>2649.0</v>
      </c>
      <c r="D312" s="10" t="s">
        <v>159</v>
      </c>
      <c r="E312" s="35">
        <v>90.0</v>
      </c>
      <c r="F312" s="10" t="s">
        <v>160</v>
      </c>
      <c r="G312" s="37">
        <f t="shared" si="1"/>
        <v>5</v>
      </c>
      <c r="H312" s="32">
        <f t="shared" si="2"/>
        <v>5</v>
      </c>
      <c r="I312" s="33"/>
      <c r="J312" s="33"/>
      <c r="K312" s="33"/>
      <c r="L312" s="33"/>
      <c r="M312" s="33"/>
      <c r="N312" s="33"/>
      <c r="O312" s="10" t="s">
        <v>97</v>
      </c>
    </row>
    <row r="313">
      <c r="A313" s="9">
        <v>44413.0</v>
      </c>
      <c r="B313" s="10" t="s">
        <v>97</v>
      </c>
      <c r="C313" s="10">
        <v>8041.0</v>
      </c>
      <c r="D313" s="10" t="s">
        <v>159</v>
      </c>
      <c r="E313" s="35">
        <v>90.0</v>
      </c>
      <c r="F313" s="10" t="s">
        <v>160</v>
      </c>
      <c r="G313" s="37">
        <f t="shared" si="1"/>
        <v>5</v>
      </c>
      <c r="H313" s="32">
        <f t="shared" si="2"/>
        <v>5</v>
      </c>
      <c r="I313" s="33"/>
      <c r="J313" s="33"/>
      <c r="K313" s="33"/>
      <c r="L313" s="33"/>
      <c r="M313" s="33"/>
      <c r="N313" s="33"/>
      <c r="O313" s="10" t="s">
        <v>97</v>
      </c>
    </row>
    <row r="314">
      <c r="A314" s="9">
        <v>44413.0</v>
      </c>
      <c r="B314" s="10" t="s">
        <v>97</v>
      </c>
      <c r="C314" s="10">
        <v>8345.0</v>
      </c>
      <c r="D314" s="10" t="s">
        <v>156</v>
      </c>
      <c r="E314" s="35">
        <v>120.0</v>
      </c>
      <c r="F314" s="10" t="s">
        <v>21</v>
      </c>
      <c r="G314" s="37">
        <f t="shared" si="1"/>
        <v>5</v>
      </c>
      <c r="H314" s="32">
        <f t="shared" si="2"/>
        <v>5</v>
      </c>
      <c r="I314" s="33"/>
      <c r="J314" s="33"/>
      <c r="K314" s="33"/>
      <c r="L314" s="33"/>
      <c r="M314" s="33"/>
      <c r="N314" s="33"/>
      <c r="O314" s="10" t="s">
        <v>97</v>
      </c>
    </row>
    <row r="315">
      <c r="A315" s="9">
        <v>44413.0</v>
      </c>
      <c r="B315" s="10" t="s">
        <v>97</v>
      </c>
      <c r="C315" s="10" t="s">
        <v>103</v>
      </c>
      <c r="D315" s="10" t="s">
        <v>159</v>
      </c>
      <c r="E315" s="35">
        <v>90.0</v>
      </c>
      <c r="F315" s="10" t="s">
        <v>160</v>
      </c>
      <c r="G315" s="37">
        <f t="shared" si="1"/>
        <v>5</v>
      </c>
      <c r="H315" s="32">
        <f t="shared" si="2"/>
        <v>5</v>
      </c>
      <c r="I315" s="33"/>
      <c r="J315" s="33"/>
      <c r="K315" s="33"/>
      <c r="L315" s="33"/>
      <c r="M315" s="33"/>
      <c r="N315" s="33"/>
      <c r="O315" s="10" t="s">
        <v>97</v>
      </c>
    </row>
    <row r="316">
      <c r="A316" s="9">
        <v>44413.0</v>
      </c>
      <c r="B316" s="10" t="s">
        <v>97</v>
      </c>
      <c r="C316" s="10">
        <v>7941.0</v>
      </c>
      <c r="D316" s="10" t="s">
        <v>156</v>
      </c>
      <c r="E316" s="35">
        <v>120.0</v>
      </c>
      <c r="F316" s="10" t="s">
        <v>21</v>
      </c>
      <c r="G316" s="37">
        <f t="shared" si="1"/>
        <v>5</v>
      </c>
      <c r="H316" s="32">
        <f t="shared" si="2"/>
        <v>5</v>
      </c>
      <c r="I316" s="33"/>
      <c r="J316" s="33"/>
      <c r="K316" s="33"/>
      <c r="L316" s="33"/>
      <c r="M316" s="33"/>
      <c r="N316" s="33"/>
      <c r="O316" s="10" t="s">
        <v>97</v>
      </c>
    </row>
    <row r="317">
      <c r="A317" s="9">
        <v>44413.0</v>
      </c>
      <c r="B317" s="10" t="s">
        <v>97</v>
      </c>
      <c r="C317" s="10" t="s">
        <v>105</v>
      </c>
      <c r="D317" s="10" t="s">
        <v>166</v>
      </c>
      <c r="E317" s="35">
        <v>200.0</v>
      </c>
      <c r="F317" s="10" t="s">
        <v>14</v>
      </c>
      <c r="G317" s="37">
        <f t="shared" si="1"/>
        <v>5</v>
      </c>
      <c r="H317" s="32">
        <f t="shared" si="2"/>
        <v>5</v>
      </c>
      <c r="I317" s="33"/>
      <c r="J317" s="33"/>
      <c r="K317" s="33"/>
      <c r="L317" s="33"/>
      <c r="M317" s="33"/>
      <c r="N317" s="33"/>
      <c r="O317" s="10" t="s">
        <v>97</v>
      </c>
    </row>
    <row r="318">
      <c r="A318" s="9">
        <v>44413.0</v>
      </c>
      <c r="B318" s="10" t="s">
        <v>97</v>
      </c>
      <c r="C318" s="10">
        <v>5049.0</v>
      </c>
      <c r="D318" s="10" t="s">
        <v>161</v>
      </c>
      <c r="E318" s="35">
        <v>240.0</v>
      </c>
      <c r="F318" s="10" t="s">
        <v>21</v>
      </c>
      <c r="G318" s="37">
        <f t="shared" si="1"/>
        <v>5</v>
      </c>
      <c r="H318" s="32">
        <f t="shared" si="2"/>
        <v>5</v>
      </c>
      <c r="I318" s="33"/>
      <c r="J318" s="33"/>
      <c r="K318" s="33"/>
      <c r="L318" s="33"/>
      <c r="M318" s="33"/>
      <c r="N318" s="33"/>
      <c r="O318" s="10" t="s">
        <v>97</v>
      </c>
    </row>
    <row r="319">
      <c r="A319" s="9">
        <v>44413.0</v>
      </c>
      <c r="B319" s="10" t="s">
        <v>97</v>
      </c>
      <c r="C319" s="10">
        <v>1342.0</v>
      </c>
      <c r="D319" s="10" t="s">
        <v>166</v>
      </c>
      <c r="E319" s="35">
        <v>200.0</v>
      </c>
      <c r="F319" s="10" t="s">
        <v>14</v>
      </c>
      <c r="G319" s="37">
        <f t="shared" si="1"/>
        <v>5</v>
      </c>
      <c r="H319" s="32">
        <f t="shared" si="2"/>
        <v>5</v>
      </c>
      <c r="I319" s="33"/>
      <c r="J319" s="33"/>
      <c r="K319" s="33"/>
      <c r="L319" s="33"/>
      <c r="M319" s="33"/>
      <c r="N319" s="33"/>
      <c r="O319" s="10" t="s">
        <v>97</v>
      </c>
    </row>
    <row r="320">
      <c r="A320" s="9">
        <v>44413.0</v>
      </c>
      <c r="B320" s="10" t="s">
        <v>97</v>
      </c>
      <c r="C320" s="10">
        <v>5048.0</v>
      </c>
      <c r="D320" s="10" t="s">
        <v>161</v>
      </c>
      <c r="E320" s="35">
        <v>240.0</v>
      </c>
      <c r="F320" s="10" t="s">
        <v>21</v>
      </c>
      <c r="G320" s="37">
        <f t="shared" si="1"/>
        <v>5</v>
      </c>
      <c r="H320" s="32">
        <f t="shared" si="2"/>
        <v>5</v>
      </c>
      <c r="I320" s="33"/>
      <c r="J320" s="33"/>
      <c r="K320" s="33"/>
      <c r="L320" s="33"/>
      <c r="M320" s="33"/>
      <c r="N320" s="33"/>
      <c r="O320" s="10" t="s">
        <v>97</v>
      </c>
    </row>
    <row r="321">
      <c r="A321" s="9">
        <v>44413.0</v>
      </c>
      <c r="B321" s="10" t="s">
        <v>97</v>
      </c>
      <c r="C321" s="10">
        <v>1641.0</v>
      </c>
      <c r="D321" s="10" t="s">
        <v>156</v>
      </c>
      <c r="E321" s="35">
        <v>120.0</v>
      </c>
      <c r="F321" s="10" t="s">
        <v>21</v>
      </c>
      <c r="G321" s="37">
        <f t="shared" si="1"/>
        <v>5</v>
      </c>
      <c r="H321" s="32">
        <f t="shared" si="2"/>
        <v>5</v>
      </c>
      <c r="I321" s="33"/>
      <c r="J321" s="33"/>
      <c r="K321" s="33"/>
      <c r="L321" s="33"/>
      <c r="M321" s="33"/>
      <c r="N321" s="33"/>
      <c r="O321" s="10" t="s">
        <v>97</v>
      </c>
    </row>
    <row r="322">
      <c r="A322" s="9">
        <v>44413.0</v>
      </c>
      <c r="B322" s="10" t="s">
        <v>97</v>
      </c>
      <c r="C322" s="10" t="s">
        <v>107</v>
      </c>
      <c r="D322" s="10" t="s">
        <v>159</v>
      </c>
      <c r="E322" s="35">
        <v>90.0</v>
      </c>
      <c r="F322" s="10" t="s">
        <v>160</v>
      </c>
      <c r="G322" s="37">
        <f t="shared" si="1"/>
        <v>5</v>
      </c>
      <c r="H322" s="32">
        <f t="shared" si="2"/>
        <v>5</v>
      </c>
      <c r="I322" s="33"/>
      <c r="J322" s="33"/>
      <c r="K322" s="33"/>
      <c r="L322" s="33"/>
      <c r="M322" s="33"/>
      <c r="N322" s="33"/>
      <c r="O322" s="10" t="s">
        <v>97</v>
      </c>
    </row>
    <row r="323">
      <c r="A323" s="9">
        <v>44413.0</v>
      </c>
      <c r="B323" s="10" t="s">
        <v>97</v>
      </c>
      <c r="C323" s="10" t="s">
        <v>109</v>
      </c>
      <c r="D323" s="10" t="s">
        <v>152</v>
      </c>
      <c r="E323" s="35">
        <v>250.0</v>
      </c>
      <c r="F323" s="10" t="s">
        <v>21</v>
      </c>
      <c r="G323" s="37">
        <f t="shared" si="1"/>
        <v>5</v>
      </c>
      <c r="H323" s="32">
        <f t="shared" si="2"/>
        <v>5</v>
      </c>
      <c r="I323" s="33"/>
      <c r="J323" s="33"/>
      <c r="K323" s="33"/>
      <c r="L323" s="33"/>
      <c r="M323" s="33"/>
      <c r="N323" s="33"/>
      <c r="O323" s="10" t="s">
        <v>97</v>
      </c>
    </row>
    <row r="324">
      <c r="A324" s="9">
        <v>44413.0</v>
      </c>
      <c r="B324" s="10" t="s">
        <v>97</v>
      </c>
      <c r="C324" s="10" t="s">
        <v>110</v>
      </c>
      <c r="D324" s="10" t="s">
        <v>166</v>
      </c>
      <c r="E324" s="35">
        <v>200.0</v>
      </c>
      <c r="F324" s="10" t="s">
        <v>14</v>
      </c>
      <c r="G324" s="37">
        <f t="shared" si="1"/>
        <v>5</v>
      </c>
      <c r="H324" s="32">
        <f t="shared" si="2"/>
        <v>5</v>
      </c>
      <c r="I324" s="33"/>
      <c r="J324" s="33"/>
      <c r="K324" s="33"/>
      <c r="L324" s="33"/>
      <c r="M324" s="33"/>
      <c r="N324" s="33"/>
      <c r="O324" s="10" t="s">
        <v>97</v>
      </c>
    </row>
    <row r="325">
      <c r="A325" s="9">
        <v>44413.0</v>
      </c>
      <c r="B325" s="10" t="s">
        <v>97</v>
      </c>
      <c r="C325" s="10" t="s">
        <v>170</v>
      </c>
      <c r="D325" s="10" t="s">
        <v>153</v>
      </c>
      <c r="E325" s="35">
        <v>220.0</v>
      </c>
      <c r="F325" s="10" t="s">
        <v>12</v>
      </c>
      <c r="G325" s="37">
        <f t="shared" si="1"/>
        <v>5</v>
      </c>
      <c r="H325" s="32">
        <f t="shared" si="2"/>
        <v>5</v>
      </c>
      <c r="I325" s="33"/>
      <c r="J325" s="33"/>
      <c r="K325" s="33"/>
      <c r="L325" s="33"/>
      <c r="M325" s="33"/>
      <c r="N325" s="33"/>
      <c r="O325" s="10" t="s">
        <v>97</v>
      </c>
    </row>
    <row r="326">
      <c r="A326" s="9">
        <v>44413.0</v>
      </c>
      <c r="B326" s="10" t="s">
        <v>97</v>
      </c>
      <c r="C326" s="10" t="s">
        <v>171</v>
      </c>
      <c r="D326" s="10" t="s">
        <v>156</v>
      </c>
      <c r="E326" s="35">
        <v>120.0</v>
      </c>
      <c r="F326" s="10" t="s">
        <v>21</v>
      </c>
      <c r="G326" s="37">
        <f t="shared" si="1"/>
        <v>5</v>
      </c>
      <c r="H326" s="32">
        <f t="shared" si="2"/>
        <v>5</v>
      </c>
      <c r="I326" s="33"/>
      <c r="J326" s="33"/>
      <c r="K326" s="33"/>
      <c r="L326" s="33"/>
      <c r="M326" s="33"/>
      <c r="N326" s="33"/>
      <c r="O326" s="10" t="s">
        <v>97</v>
      </c>
    </row>
    <row r="327">
      <c r="A327" s="9">
        <v>44413.0</v>
      </c>
      <c r="B327" s="10" t="s">
        <v>97</v>
      </c>
      <c r="C327" s="10" t="s">
        <v>172</v>
      </c>
      <c r="D327" s="10" t="s">
        <v>161</v>
      </c>
      <c r="E327" s="35">
        <v>240.0</v>
      </c>
      <c r="F327" s="10" t="s">
        <v>21</v>
      </c>
      <c r="G327" s="37">
        <f t="shared" si="1"/>
        <v>5</v>
      </c>
      <c r="H327" s="32">
        <f t="shared" si="2"/>
        <v>5</v>
      </c>
      <c r="I327" s="33"/>
      <c r="J327" s="33"/>
      <c r="K327" s="33"/>
      <c r="L327" s="33"/>
      <c r="M327" s="33"/>
      <c r="N327" s="33"/>
      <c r="O327" s="10" t="s">
        <v>97</v>
      </c>
    </row>
    <row r="328">
      <c r="A328" s="9">
        <v>44413.0</v>
      </c>
      <c r="B328" s="10" t="s">
        <v>97</v>
      </c>
      <c r="C328" s="10" t="s">
        <v>173</v>
      </c>
      <c r="D328" s="10" t="s">
        <v>150</v>
      </c>
      <c r="E328" s="35">
        <v>230.0</v>
      </c>
      <c r="F328" s="10" t="s">
        <v>21</v>
      </c>
      <c r="G328" s="37">
        <f t="shared" si="1"/>
        <v>5</v>
      </c>
      <c r="H328" s="32">
        <f t="shared" si="2"/>
        <v>5</v>
      </c>
      <c r="I328" s="33"/>
      <c r="J328" s="33"/>
      <c r="K328" s="33"/>
      <c r="L328" s="33"/>
      <c r="M328" s="33"/>
      <c r="N328" s="33"/>
      <c r="O328" s="10" t="s">
        <v>97</v>
      </c>
    </row>
    <row r="329">
      <c r="A329" s="9">
        <v>44413.0</v>
      </c>
      <c r="B329" s="10" t="s">
        <v>114</v>
      </c>
      <c r="C329" s="10">
        <v>5043.0</v>
      </c>
      <c r="D329" s="10" t="s">
        <v>150</v>
      </c>
      <c r="E329" s="35">
        <v>230.0</v>
      </c>
      <c r="F329" s="10" t="s">
        <v>21</v>
      </c>
      <c r="G329" s="37">
        <f t="shared" si="1"/>
        <v>5</v>
      </c>
      <c r="H329" s="32">
        <f t="shared" si="2"/>
        <v>5</v>
      </c>
      <c r="I329" s="33"/>
      <c r="J329" s="33"/>
      <c r="K329" s="33"/>
      <c r="L329" s="33"/>
      <c r="M329" s="33"/>
      <c r="N329" s="33"/>
      <c r="O329" s="10" t="s">
        <v>114</v>
      </c>
    </row>
    <row r="330">
      <c r="A330" s="9">
        <v>44413.0</v>
      </c>
      <c r="B330" s="10" t="s">
        <v>114</v>
      </c>
      <c r="C330" s="10">
        <v>5043.0</v>
      </c>
      <c r="D330" s="10" t="s">
        <v>158</v>
      </c>
      <c r="E330" s="35">
        <v>200.0</v>
      </c>
      <c r="F330" s="10" t="s">
        <v>14</v>
      </c>
      <c r="G330" s="37">
        <f t="shared" si="1"/>
        <v>5</v>
      </c>
      <c r="H330" s="32">
        <f t="shared" si="2"/>
        <v>5</v>
      </c>
      <c r="I330" s="33"/>
      <c r="J330" s="33"/>
      <c r="K330" s="33"/>
      <c r="L330" s="33"/>
      <c r="M330" s="33"/>
      <c r="N330" s="33"/>
      <c r="O330" s="10" t="s">
        <v>114</v>
      </c>
    </row>
    <row r="331">
      <c r="A331" s="9">
        <v>44413.0</v>
      </c>
      <c r="B331" s="10" t="s">
        <v>114</v>
      </c>
      <c r="C331" s="10">
        <v>5043.0</v>
      </c>
      <c r="D331" s="10" t="s">
        <v>159</v>
      </c>
      <c r="E331" s="35">
        <v>90.0</v>
      </c>
      <c r="F331" s="10" t="s">
        <v>160</v>
      </c>
      <c r="G331" s="37">
        <f t="shared" si="1"/>
        <v>5</v>
      </c>
      <c r="H331" s="32">
        <f t="shared" si="2"/>
        <v>5</v>
      </c>
      <c r="I331" s="33"/>
      <c r="J331" s="33"/>
      <c r="K331" s="33"/>
      <c r="L331" s="33"/>
      <c r="M331" s="33"/>
      <c r="N331" s="33"/>
      <c r="O331" s="10" t="s">
        <v>114</v>
      </c>
    </row>
    <row r="332">
      <c r="A332" s="9">
        <v>44413.0</v>
      </c>
      <c r="B332" s="10" t="s">
        <v>114</v>
      </c>
      <c r="C332" s="10">
        <v>5043.0</v>
      </c>
      <c r="D332" s="10" t="s">
        <v>166</v>
      </c>
      <c r="E332" s="35">
        <v>200.0</v>
      </c>
      <c r="F332" s="10" t="s">
        <v>14</v>
      </c>
      <c r="G332" s="37">
        <f t="shared" si="1"/>
        <v>5</v>
      </c>
      <c r="H332" s="32">
        <f t="shared" si="2"/>
        <v>5</v>
      </c>
      <c r="I332" s="33"/>
      <c r="J332" s="33"/>
      <c r="K332" s="33"/>
      <c r="L332" s="33"/>
      <c r="M332" s="33"/>
      <c r="N332" s="33"/>
      <c r="O332" s="10" t="s">
        <v>114</v>
      </c>
    </row>
    <row r="333">
      <c r="A333" s="9">
        <v>44413.0</v>
      </c>
      <c r="B333" s="10" t="s">
        <v>114</v>
      </c>
      <c r="C333" s="10">
        <v>5043.0</v>
      </c>
      <c r="D333" s="10" t="s">
        <v>153</v>
      </c>
      <c r="E333" s="35">
        <v>220.0</v>
      </c>
      <c r="F333" s="10" t="s">
        <v>12</v>
      </c>
      <c r="G333" s="37">
        <f t="shared" si="1"/>
        <v>5</v>
      </c>
      <c r="H333" s="32">
        <f t="shared" si="2"/>
        <v>5</v>
      </c>
      <c r="I333" s="33"/>
      <c r="J333" s="33"/>
      <c r="K333" s="33"/>
      <c r="L333" s="33"/>
      <c r="M333" s="33"/>
      <c r="N333" s="33"/>
      <c r="O333" s="10" t="s">
        <v>114</v>
      </c>
    </row>
    <row r="334">
      <c r="A334" s="9">
        <v>44413.0</v>
      </c>
      <c r="B334" s="10" t="s">
        <v>114</v>
      </c>
      <c r="C334" s="10">
        <v>5043.0</v>
      </c>
      <c r="D334" s="10" t="s">
        <v>152</v>
      </c>
      <c r="E334" s="35">
        <v>250.0</v>
      </c>
      <c r="F334" s="10" t="s">
        <v>21</v>
      </c>
      <c r="G334" s="37">
        <f t="shared" si="1"/>
        <v>5</v>
      </c>
      <c r="H334" s="32">
        <f t="shared" si="2"/>
        <v>5</v>
      </c>
      <c r="I334" s="33"/>
      <c r="J334" s="33"/>
      <c r="K334" s="33"/>
      <c r="L334" s="33"/>
      <c r="M334" s="33"/>
      <c r="N334" s="33"/>
      <c r="O334" s="10" t="s">
        <v>114</v>
      </c>
    </row>
    <row r="335">
      <c r="A335" s="9">
        <v>44413.0</v>
      </c>
      <c r="B335" s="10" t="s">
        <v>115</v>
      </c>
      <c r="C335" s="10" t="s">
        <v>174</v>
      </c>
      <c r="D335" s="10" t="s">
        <v>159</v>
      </c>
      <c r="E335" s="35">
        <v>90.0</v>
      </c>
      <c r="F335" s="10" t="s">
        <v>160</v>
      </c>
      <c r="G335" s="37">
        <f t="shared" si="1"/>
        <v>5</v>
      </c>
      <c r="H335" s="32">
        <f t="shared" si="2"/>
        <v>5</v>
      </c>
      <c r="I335" s="33"/>
      <c r="J335" s="33"/>
      <c r="K335" s="33"/>
      <c r="L335" s="33"/>
      <c r="M335" s="33"/>
      <c r="N335" s="33"/>
      <c r="O335" s="10" t="s">
        <v>115</v>
      </c>
    </row>
    <row r="336">
      <c r="A336" s="9">
        <v>44413.0</v>
      </c>
      <c r="B336" s="10" t="s">
        <v>115</v>
      </c>
      <c r="C336" s="16">
        <v>9.0E42</v>
      </c>
      <c r="D336" s="10" t="s">
        <v>162</v>
      </c>
      <c r="E336" s="35">
        <v>130.0</v>
      </c>
      <c r="F336" s="10" t="s">
        <v>18</v>
      </c>
      <c r="G336" s="37">
        <f t="shared" si="1"/>
        <v>5</v>
      </c>
      <c r="H336" s="32">
        <f t="shared" si="2"/>
        <v>5</v>
      </c>
      <c r="I336" s="33"/>
      <c r="J336" s="33"/>
      <c r="K336" s="33"/>
      <c r="L336" s="33"/>
      <c r="M336" s="33"/>
      <c r="N336" s="33"/>
      <c r="O336" s="10" t="s">
        <v>115</v>
      </c>
    </row>
    <row r="337">
      <c r="A337" s="9">
        <v>44413.0</v>
      </c>
      <c r="B337" s="10" t="s">
        <v>115</v>
      </c>
      <c r="C337" s="10">
        <v>6840.0</v>
      </c>
      <c r="D337" s="10" t="s">
        <v>153</v>
      </c>
      <c r="E337" s="35">
        <v>220.0</v>
      </c>
      <c r="F337" s="10" t="s">
        <v>12</v>
      </c>
      <c r="G337" s="37">
        <f t="shared" si="1"/>
        <v>5</v>
      </c>
      <c r="H337" s="32">
        <f t="shared" si="2"/>
        <v>5</v>
      </c>
      <c r="I337" s="33"/>
      <c r="J337" s="33"/>
      <c r="K337" s="33"/>
      <c r="L337" s="33"/>
      <c r="M337" s="33"/>
      <c r="N337" s="33"/>
      <c r="O337" s="10" t="s">
        <v>115</v>
      </c>
    </row>
    <row r="338">
      <c r="A338" s="9">
        <v>44413.0</v>
      </c>
      <c r="B338" s="10" t="s">
        <v>115</v>
      </c>
      <c r="C338" s="10">
        <v>9645.0</v>
      </c>
      <c r="D338" s="10" t="s">
        <v>150</v>
      </c>
      <c r="E338" s="35">
        <v>230.0</v>
      </c>
      <c r="F338" s="10" t="s">
        <v>21</v>
      </c>
      <c r="G338" s="37">
        <f t="shared" si="1"/>
        <v>5</v>
      </c>
      <c r="H338" s="32">
        <f t="shared" si="2"/>
        <v>5</v>
      </c>
      <c r="I338" s="33"/>
      <c r="J338" s="33"/>
      <c r="K338" s="33"/>
      <c r="L338" s="33"/>
      <c r="M338" s="33"/>
      <c r="N338" s="33"/>
      <c r="O338" s="10" t="s">
        <v>115</v>
      </c>
    </row>
    <row r="339">
      <c r="A339" s="9">
        <v>44413.0</v>
      </c>
      <c r="B339" s="10" t="s">
        <v>115</v>
      </c>
      <c r="C339" s="10">
        <v>8647.0</v>
      </c>
      <c r="D339" s="10" t="s">
        <v>153</v>
      </c>
      <c r="E339" s="35">
        <v>220.0</v>
      </c>
      <c r="F339" s="10" t="s">
        <v>12</v>
      </c>
      <c r="G339" s="37">
        <f t="shared" si="1"/>
        <v>5</v>
      </c>
      <c r="H339" s="32">
        <f t="shared" si="2"/>
        <v>5</v>
      </c>
      <c r="I339" s="33"/>
      <c r="J339" s="33"/>
      <c r="K339" s="33"/>
      <c r="L339" s="33"/>
      <c r="M339" s="33"/>
      <c r="N339" s="33"/>
      <c r="O339" s="10" t="s">
        <v>115</v>
      </c>
    </row>
    <row r="340">
      <c r="A340" s="9">
        <v>44413.0</v>
      </c>
      <c r="B340" s="10" t="s">
        <v>115</v>
      </c>
      <c r="C340" s="10" t="s">
        <v>119</v>
      </c>
      <c r="D340" s="10" t="s">
        <v>150</v>
      </c>
      <c r="E340" s="35">
        <v>230.0</v>
      </c>
      <c r="F340" s="10" t="s">
        <v>21</v>
      </c>
      <c r="G340" s="37">
        <f t="shared" si="1"/>
        <v>5</v>
      </c>
      <c r="H340" s="32">
        <f t="shared" si="2"/>
        <v>5</v>
      </c>
      <c r="I340" s="33"/>
      <c r="J340" s="33"/>
      <c r="K340" s="33"/>
      <c r="L340" s="33"/>
      <c r="M340" s="33"/>
      <c r="N340" s="33"/>
      <c r="O340" s="10" t="s">
        <v>115</v>
      </c>
    </row>
    <row r="341">
      <c r="A341" s="9">
        <v>44413.0</v>
      </c>
      <c r="B341" s="10" t="s">
        <v>115</v>
      </c>
      <c r="C341" s="10" t="s">
        <v>120</v>
      </c>
      <c r="D341" s="10" t="s">
        <v>153</v>
      </c>
      <c r="E341" s="35">
        <v>220.0</v>
      </c>
      <c r="F341" s="10" t="s">
        <v>12</v>
      </c>
      <c r="G341" s="37">
        <f t="shared" si="1"/>
        <v>5</v>
      </c>
      <c r="H341" s="32">
        <f t="shared" si="2"/>
        <v>5</v>
      </c>
      <c r="I341" s="33"/>
      <c r="J341" s="33"/>
      <c r="K341" s="33"/>
      <c r="L341" s="33"/>
      <c r="M341" s="33"/>
      <c r="N341" s="33"/>
      <c r="O341" s="10" t="s">
        <v>115</v>
      </c>
    </row>
    <row r="342">
      <c r="A342" s="9">
        <v>44413.0</v>
      </c>
      <c r="B342" s="10" t="s">
        <v>115</v>
      </c>
      <c r="C342" s="10" t="s">
        <v>175</v>
      </c>
      <c r="D342" s="10" t="s">
        <v>158</v>
      </c>
      <c r="E342" s="35">
        <v>200.0</v>
      </c>
      <c r="F342" s="10" t="s">
        <v>14</v>
      </c>
      <c r="G342" s="37">
        <f t="shared" si="1"/>
        <v>5</v>
      </c>
      <c r="H342" s="32">
        <f t="shared" si="2"/>
        <v>5</v>
      </c>
      <c r="I342" s="33"/>
      <c r="J342" s="33"/>
      <c r="K342" s="33"/>
      <c r="L342" s="33"/>
      <c r="M342" s="33"/>
      <c r="N342" s="33"/>
      <c r="O342" s="10" t="s">
        <v>115</v>
      </c>
    </row>
    <row r="343">
      <c r="A343" s="9">
        <v>44413.0</v>
      </c>
      <c r="B343" s="10" t="s">
        <v>115</v>
      </c>
      <c r="C343" s="10" t="s">
        <v>176</v>
      </c>
      <c r="D343" s="10" t="s">
        <v>162</v>
      </c>
      <c r="E343" s="35">
        <v>130.0</v>
      </c>
      <c r="F343" s="10" t="s">
        <v>18</v>
      </c>
      <c r="G343" s="37">
        <f t="shared" si="1"/>
        <v>5</v>
      </c>
      <c r="H343" s="32">
        <f t="shared" si="2"/>
        <v>5</v>
      </c>
      <c r="I343" s="33"/>
      <c r="J343" s="33"/>
      <c r="K343" s="33"/>
      <c r="L343" s="33"/>
      <c r="M343" s="33"/>
      <c r="N343" s="33"/>
      <c r="O343" s="10" t="s">
        <v>115</v>
      </c>
    </row>
    <row r="344">
      <c r="A344" s="9">
        <v>44413.0</v>
      </c>
      <c r="B344" s="10" t="s">
        <v>115</v>
      </c>
      <c r="C344" s="10" t="s">
        <v>177</v>
      </c>
      <c r="D344" s="10" t="s">
        <v>153</v>
      </c>
      <c r="E344" s="35">
        <v>220.0</v>
      </c>
      <c r="F344" s="10" t="s">
        <v>12</v>
      </c>
      <c r="G344" s="37">
        <f t="shared" si="1"/>
        <v>5</v>
      </c>
      <c r="H344" s="32">
        <f t="shared" si="2"/>
        <v>5</v>
      </c>
      <c r="I344" s="33"/>
      <c r="J344" s="33"/>
      <c r="K344" s="33"/>
      <c r="L344" s="33"/>
      <c r="M344" s="33"/>
      <c r="N344" s="33"/>
      <c r="O344" s="10" t="s">
        <v>115</v>
      </c>
    </row>
    <row r="345">
      <c r="A345" s="9">
        <v>44413.0</v>
      </c>
      <c r="B345" s="10" t="s">
        <v>122</v>
      </c>
      <c r="C345" s="10" t="s">
        <v>124</v>
      </c>
      <c r="D345" s="10" t="s">
        <v>166</v>
      </c>
      <c r="E345" s="35">
        <v>200.0</v>
      </c>
      <c r="F345" s="10" t="s">
        <v>14</v>
      </c>
      <c r="G345" s="37">
        <f t="shared" si="1"/>
        <v>5</v>
      </c>
      <c r="H345" s="32">
        <f t="shared" si="2"/>
        <v>5</v>
      </c>
      <c r="I345" s="33"/>
      <c r="J345" s="33"/>
      <c r="K345" s="33"/>
      <c r="L345" s="33"/>
      <c r="M345" s="33"/>
      <c r="N345" s="33"/>
      <c r="O345" s="10" t="s">
        <v>122</v>
      </c>
    </row>
    <row r="346">
      <c r="A346" s="9">
        <v>44413.0</v>
      </c>
      <c r="B346" s="10" t="s">
        <v>122</v>
      </c>
      <c r="C346" s="10" t="s">
        <v>178</v>
      </c>
      <c r="D346" s="10" t="s">
        <v>158</v>
      </c>
      <c r="E346" s="35">
        <v>200.0</v>
      </c>
      <c r="F346" s="10" t="s">
        <v>14</v>
      </c>
      <c r="G346" s="37">
        <f t="shared" si="1"/>
        <v>5</v>
      </c>
      <c r="H346" s="32">
        <f t="shared" si="2"/>
        <v>5</v>
      </c>
      <c r="I346" s="33"/>
      <c r="J346" s="33"/>
      <c r="K346" s="33"/>
      <c r="L346" s="33"/>
      <c r="M346" s="33"/>
      <c r="N346" s="33"/>
      <c r="O346" s="10" t="s">
        <v>122</v>
      </c>
    </row>
    <row r="347">
      <c r="A347" s="9">
        <v>44413.0</v>
      </c>
      <c r="B347" s="10" t="s">
        <v>122</v>
      </c>
      <c r="C347" s="10" t="s">
        <v>179</v>
      </c>
      <c r="D347" s="10" t="s">
        <v>153</v>
      </c>
      <c r="E347" s="35">
        <v>220.0</v>
      </c>
      <c r="F347" s="10" t="s">
        <v>12</v>
      </c>
      <c r="G347" s="37">
        <f t="shared" si="1"/>
        <v>5</v>
      </c>
      <c r="H347" s="32">
        <f t="shared" si="2"/>
        <v>5</v>
      </c>
      <c r="I347" s="33"/>
      <c r="J347" s="33"/>
      <c r="K347" s="33"/>
      <c r="L347" s="33"/>
      <c r="M347" s="33"/>
      <c r="N347" s="33"/>
      <c r="O347" s="10" t="s">
        <v>122</v>
      </c>
    </row>
    <row r="348">
      <c r="A348" s="9">
        <v>44413.0</v>
      </c>
      <c r="B348" s="10" t="s">
        <v>122</v>
      </c>
      <c r="C348" s="10" t="s">
        <v>125</v>
      </c>
      <c r="D348" s="10" t="s">
        <v>158</v>
      </c>
      <c r="E348" s="35">
        <v>200.0</v>
      </c>
      <c r="F348" s="10" t="s">
        <v>14</v>
      </c>
      <c r="G348" s="37">
        <f t="shared" si="1"/>
        <v>5</v>
      </c>
      <c r="H348" s="32">
        <f t="shared" si="2"/>
        <v>5</v>
      </c>
      <c r="I348" s="33"/>
      <c r="J348" s="33"/>
      <c r="K348" s="33"/>
      <c r="L348" s="33"/>
      <c r="M348" s="33"/>
      <c r="N348" s="33"/>
      <c r="O348" s="10" t="s">
        <v>122</v>
      </c>
    </row>
    <row r="349">
      <c r="A349" s="9">
        <v>44413.0</v>
      </c>
      <c r="B349" s="10" t="s">
        <v>122</v>
      </c>
      <c r="C349" s="10" t="s">
        <v>127</v>
      </c>
      <c r="D349" s="10" t="s">
        <v>161</v>
      </c>
      <c r="E349" s="35">
        <v>240.0</v>
      </c>
      <c r="F349" s="10" t="s">
        <v>21</v>
      </c>
      <c r="G349" s="37">
        <f t="shared" si="1"/>
        <v>5</v>
      </c>
      <c r="H349" s="32">
        <f t="shared" si="2"/>
        <v>5</v>
      </c>
      <c r="I349" s="33"/>
      <c r="J349" s="33"/>
      <c r="K349" s="33"/>
      <c r="L349" s="33"/>
      <c r="M349" s="33"/>
      <c r="N349" s="33"/>
      <c r="O349" s="10" t="s">
        <v>122</v>
      </c>
    </row>
    <row r="350">
      <c r="A350" s="9">
        <v>44413.0</v>
      </c>
      <c r="B350" s="10" t="s">
        <v>122</v>
      </c>
      <c r="C350" s="10" t="s">
        <v>180</v>
      </c>
      <c r="D350" s="10" t="s">
        <v>155</v>
      </c>
      <c r="E350" s="35">
        <v>220.0</v>
      </c>
      <c r="F350" s="10" t="s">
        <v>18</v>
      </c>
      <c r="G350" s="37">
        <f t="shared" si="1"/>
        <v>5</v>
      </c>
      <c r="H350" s="32">
        <f t="shared" si="2"/>
        <v>5</v>
      </c>
      <c r="I350" s="33"/>
      <c r="J350" s="33"/>
      <c r="K350" s="33"/>
      <c r="L350" s="33"/>
      <c r="M350" s="33"/>
      <c r="N350" s="33"/>
      <c r="O350" s="10" t="s">
        <v>122</v>
      </c>
    </row>
    <row r="351">
      <c r="A351" s="9">
        <v>44413.0</v>
      </c>
      <c r="B351" s="10" t="s">
        <v>15</v>
      </c>
      <c r="C351" s="10" t="s">
        <v>181</v>
      </c>
      <c r="D351" s="10" t="s">
        <v>159</v>
      </c>
      <c r="E351" s="35">
        <v>90.0</v>
      </c>
      <c r="F351" s="10" t="s">
        <v>160</v>
      </c>
      <c r="G351" s="37">
        <f t="shared" si="1"/>
        <v>5</v>
      </c>
      <c r="H351" s="32">
        <f t="shared" si="2"/>
        <v>5</v>
      </c>
      <c r="I351" s="33"/>
      <c r="J351" s="33"/>
      <c r="K351" s="33"/>
      <c r="L351" s="33"/>
      <c r="M351" s="33"/>
      <c r="N351" s="33"/>
      <c r="O351" s="10" t="s">
        <v>15</v>
      </c>
    </row>
    <row r="352">
      <c r="A352" s="9">
        <v>44413.0</v>
      </c>
      <c r="B352" s="10" t="s">
        <v>15</v>
      </c>
      <c r="C352" s="10" t="s">
        <v>131</v>
      </c>
      <c r="D352" s="10" t="s">
        <v>161</v>
      </c>
      <c r="E352" s="35">
        <v>240.0</v>
      </c>
      <c r="F352" s="10" t="s">
        <v>21</v>
      </c>
      <c r="G352" s="37">
        <f t="shared" si="1"/>
        <v>5</v>
      </c>
      <c r="H352" s="32">
        <f t="shared" si="2"/>
        <v>5</v>
      </c>
      <c r="I352" s="33"/>
      <c r="J352" s="33"/>
      <c r="K352" s="33"/>
      <c r="L352" s="33"/>
      <c r="M352" s="33"/>
      <c r="N352" s="33"/>
      <c r="O352" s="10" t="s">
        <v>15</v>
      </c>
    </row>
    <row r="353">
      <c r="A353" s="9">
        <v>44413.0</v>
      </c>
      <c r="B353" s="10" t="s">
        <v>15</v>
      </c>
      <c r="C353" s="10" t="s">
        <v>132</v>
      </c>
      <c r="D353" s="10" t="s">
        <v>150</v>
      </c>
      <c r="E353" s="35">
        <v>230.0</v>
      </c>
      <c r="F353" s="10" t="s">
        <v>21</v>
      </c>
      <c r="G353" s="37">
        <f t="shared" si="1"/>
        <v>5</v>
      </c>
      <c r="H353" s="32">
        <f t="shared" si="2"/>
        <v>5</v>
      </c>
      <c r="I353" s="33"/>
      <c r="J353" s="33"/>
      <c r="K353" s="33"/>
      <c r="L353" s="33"/>
      <c r="M353" s="33"/>
      <c r="N353" s="33"/>
      <c r="O353" s="10" t="s">
        <v>15</v>
      </c>
    </row>
    <row r="354">
      <c r="A354" s="9">
        <v>44413.0</v>
      </c>
      <c r="B354" s="10" t="s">
        <v>15</v>
      </c>
      <c r="C354" s="16">
        <v>5.0E49</v>
      </c>
      <c r="D354" s="10" t="s">
        <v>159</v>
      </c>
      <c r="E354" s="35">
        <v>90.0</v>
      </c>
      <c r="F354" s="10" t="s">
        <v>160</v>
      </c>
      <c r="G354" s="37">
        <f t="shared" si="1"/>
        <v>5</v>
      </c>
      <c r="H354" s="32">
        <f t="shared" si="2"/>
        <v>5</v>
      </c>
      <c r="I354" s="33"/>
      <c r="J354" s="33"/>
      <c r="K354" s="33"/>
      <c r="L354" s="33"/>
      <c r="M354" s="33"/>
      <c r="N354" s="33"/>
      <c r="O354" s="10" t="s">
        <v>15</v>
      </c>
    </row>
    <row r="355">
      <c r="A355" s="9">
        <v>44413.0</v>
      </c>
      <c r="B355" s="10" t="s">
        <v>15</v>
      </c>
      <c r="C355" s="16">
        <v>5.0E49</v>
      </c>
      <c r="D355" s="10" t="s">
        <v>153</v>
      </c>
      <c r="E355" s="35">
        <v>220.0</v>
      </c>
      <c r="F355" s="10" t="s">
        <v>12</v>
      </c>
      <c r="G355" s="37">
        <f t="shared" si="1"/>
        <v>5</v>
      </c>
      <c r="H355" s="32">
        <f t="shared" si="2"/>
        <v>5</v>
      </c>
      <c r="I355" s="33"/>
      <c r="J355" s="33"/>
      <c r="K355" s="33"/>
      <c r="L355" s="33"/>
      <c r="M355" s="33"/>
      <c r="N355" s="33"/>
      <c r="O355" s="10" t="s">
        <v>15</v>
      </c>
    </row>
    <row r="356">
      <c r="A356" s="9">
        <v>44413.0</v>
      </c>
      <c r="B356" s="10" t="s">
        <v>15</v>
      </c>
      <c r="C356" s="10" t="s">
        <v>133</v>
      </c>
      <c r="D356" s="10" t="s">
        <v>150</v>
      </c>
      <c r="E356" s="35">
        <v>230.0</v>
      </c>
      <c r="F356" s="10" t="s">
        <v>21</v>
      </c>
      <c r="G356" s="37">
        <f t="shared" si="1"/>
        <v>5</v>
      </c>
      <c r="H356" s="32">
        <f t="shared" si="2"/>
        <v>5</v>
      </c>
      <c r="I356" s="33"/>
      <c r="J356" s="33"/>
      <c r="K356" s="33"/>
      <c r="L356" s="33"/>
      <c r="M356" s="33"/>
      <c r="N356" s="33"/>
      <c r="O356" s="10" t="s">
        <v>15</v>
      </c>
    </row>
    <row r="357">
      <c r="A357" s="9">
        <v>44413.0</v>
      </c>
      <c r="B357" s="10" t="s">
        <v>15</v>
      </c>
      <c r="C357" s="10" t="s">
        <v>133</v>
      </c>
      <c r="D357" s="10" t="s">
        <v>159</v>
      </c>
      <c r="E357" s="35">
        <v>90.0</v>
      </c>
      <c r="F357" s="10" t="s">
        <v>160</v>
      </c>
      <c r="G357" s="37">
        <f t="shared" si="1"/>
        <v>5</v>
      </c>
      <c r="H357" s="32">
        <f t="shared" si="2"/>
        <v>5</v>
      </c>
      <c r="I357" s="33"/>
      <c r="J357" s="33"/>
      <c r="K357" s="33"/>
      <c r="L357" s="33"/>
      <c r="M357" s="33"/>
      <c r="N357" s="33"/>
      <c r="O357" s="10" t="s">
        <v>15</v>
      </c>
    </row>
    <row r="358">
      <c r="A358" s="9">
        <v>44413.0</v>
      </c>
      <c r="B358" s="10" t="s">
        <v>15</v>
      </c>
      <c r="C358" s="10" t="s">
        <v>135</v>
      </c>
      <c r="D358" s="10" t="s">
        <v>159</v>
      </c>
      <c r="E358" s="35">
        <v>90.0</v>
      </c>
      <c r="F358" s="10" t="s">
        <v>160</v>
      </c>
      <c r="G358" s="37">
        <f t="shared" si="1"/>
        <v>5</v>
      </c>
      <c r="H358" s="32">
        <f t="shared" si="2"/>
        <v>5</v>
      </c>
      <c r="I358" s="33"/>
      <c r="J358" s="33"/>
      <c r="K358" s="33"/>
      <c r="L358" s="33"/>
      <c r="M358" s="33"/>
      <c r="N358" s="33"/>
      <c r="O358" s="10" t="s">
        <v>15</v>
      </c>
    </row>
    <row r="359">
      <c r="A359" s="9">
        <v>44413.0</v>
      </c>
      <c r="B359" s="10" t="s">
        <v>15</v>
      </c>
      <c r="C359" s="10" t="s">
        <v>135</v>
      </c>
      <c r="D359" s="10" t="s">
        <v>152</v>
      </c>
      <c r="E359" s="35">
        <v>250.0</v>
      </c>
      <c r="F359" s="10" t="s">
        <v>21</v>
      </c>
      <c r="G359" s="37">
        <f t="shared" si="1"/>
        <v>5</v>
      </c>
      <c r="H359" s="32">
        <f t="shared" si="2"/>
        <v>5</v>
      </c>
      <c r="I359" s="33"/>
      <c r="J359" s="33"/>
      <c r="K359" s="33"/>
      <c r="L359" s="33"/>
      <c r="M359" s="33"/>
      <c r="N359" s="33"/>
      <c r="O359" s="10" t="s">
        <v>15</v>
      </c>
    </row>
    <row r="360">
      <c r="A360" s="9">
        <v>44413.0</v>
      </c>
      <c r="B360" s="10" t="s">
        <v>15</v>
      </c>
      <c r="C360" s="10">
        <v>1344.0</v>
      </c>
      <c r="D360" s="10" t="s">
        <v>159</v>
      </c>
      <c r="E360" s="35">
        <v>90.0</v>
      </c>
      <c r="F360" s="10" t="s">
        <v>160</v>
      </c>
      <c r="G360" s="37">
        <f t="shared" si="1"/>
        <v>5</v>
      </c>
      <c r="H360" s="32">
        <f t="shared" si="2"/>
        <v>5</v>
      </c>
      <c r="I360" s="33"/>
      <c r="J360" s="33"/>
      <c r="K360" s="33"/>
      <c r="L360" s="33"/>
      <c r="M360" s="33"/>
      <c r="N360" s="33"/>
      <c r="O360" s="10" t="s">
        <v>15</v>
      </c>
    </row>
    <row r="361">
      <c r="A361" s="9">
        <v>44413.0</v>
      </c>
      <c r="B361" s="10" t="s">
        <v>15</v>
      </c>
      <c r="C361" s="10">
        <v>4645.0</v>
      </c>
      <c r="D361" s="10" t="s">
        <v>158</v>
      </c>
      <c r="E361" s="35">
        <v>200.0</v>
      </c>
      <c r="F361" s="10" t="s">
        <v>14</v>
      </c>
      <c r="G361" s="37">
        <f t="shared" si="1"/>
        <v>5</v>
      </c>
      <c r="H361" s="32">
        <f t="shared" si="2"/>
        <v>5</v>
      </c>
      <c r="I361" s="33"/>
      <c r="J361" s="33"/>
      <c r="K361" s="33"/>
      <c r="L361" s="33"/>
      <c r="M361" s="33"/>
      <c r="N361" s="33"/>
      <c r="O361" s="10" t="s">
        <v>15</v>
      </c>
    </row>
    <row r="362">
      <c r="A362" s="9">
        <v>44413.0</v>
      </c>
      <c r="B362" s="10" t="s">
        <v>15</v>
      </c>
      <c r="C362" s="10">
        <v>9841.0</v>
      </c>
      <c r="D362" s="10" t="s">
        <v>161</v>
      </c>
      <c r="E362" s="35">
        <v>240.0</v>
      </c>
      <c r="F362" s="10" t="s">
        <v>21</v>
      </c>
      <c r="G362" s="37">
        <f t="shared" si="1"/>
        <v>5</v>
      </c>
      <c r="H362" s="32">
        <f t="shared" si="2"/>
        <v>5</v>
      </c>
      <c r="I362" s="33"/>
      <c r="J362" s="33"/>
      <c r="K362" s="33"/>
      <c r="L362" s="33"/>
      <c r="M362" s="33"/>
      <c r="N362" s="33"/>
      <c r="O362" s="10" t="s">
        <v>15</v>
      </c>
    </row>
    <row r="363">
      <c r="A363" s="9">
        <v>44413.0</v>
      </c>
      <c r="B363" s="10" t="s">
        <v>15</v>
      </c>
      <c r="C363" s="10" t="s">
        <v>182</v>
      </c>
      <c r="D363" s="10" t="s">
        <v>159</v>
      </c>
      <c r="E363" s="35">
        <v>90.0</v>
      </c>
      <c r="F363" s="10" t="s">
        <v>160</v>
      </c>
      <c r="G363" s="37">
        <f t="shared" si="1"/>
        <v>5</v>
      </c>
      <c r="H363" s="32">
        <f t="shared" si="2"/>
        <v>5</v>
      </c>
      <c r="I363" s="33"/>
      <c r="J363" s="33"/>
      <c r="K363" s="33"/>
      <c r="L363" s="33"/>
      <c r="M363" s="33"/>
      <c r="N363" s="33"/>
      <c r="O363" s="10" t="s">
        <v>15</v>
      </c>
    </row>
    <row r="364">
      <c r="A364" s="9">
        <v>44413.0</v>
      </c>
      <c r="B364" s="10" t="s">
        <v>15</v>
      </c>
      <c r="C364" s="10">
        <v>3446.0</v>
      </c>
      <c r="D364" s="10" t="s">
        <v>150</v>
      </c>
      <c r="E364" s="35">
        <v>230.0</v>
      </c>
      <c r="F364" s="10" t="s">
        <v>21</v>
      </c>
      <c r="G364" s="37">
        <f t="shared" si="1"/>
        <v>5</v>
      </c>
      <c r="H364" s="32">
        <f t="shared" si="2"/>
        <v>5</v>
      </c>
      <c r="I364" s="33"/>
      <c r="J364" s="33"/>
      <c r="K364" s="33"/>
      <c r="L364" s="33"/>
      <c r="M364" s="33"/>
      <c r="N364" s="33"/>
      <c r="O364" s="10" t="s">
        <v>15</v>
      </c>
    </row>
    <row r="365">
      <c r="A365" s="9">
        <v>44413.0</v>
      </c>
      <c r="B365" s="10" t="s">
        <v>15</v>
      </c>
      <c r="C365" s="10" t="s">
        <v>183</v>
      </c>
      <c r="D365" s="10" t="s">
        <v>150</v>
      </c>
      <c r="E365" s="35">
        <v>230.0</v>
      </c>
      <c r="F365" s="10" t="s">
        <v>21</v>
      </c>
      <c r="G365" s="37">
        <f t="shared" si="1"/>
        <v>5</v>
      </c>
      <c r="H365" s="32">
        <f t="shared" si="2"/>
        <v>5</v>
      </c>
      <c r="I365" s="33"/>
      <c r="J365" s="33"/>
      <c r="K365" s="33"/>
      <c r="L365" s="33"/>
      <c r="M365" s="33"/>
      <c r="N365" s="33"/>
      <c r="O365" s="10" t="s">
        <v>15</v>
      </c>
    </row>
    <row r="366">
      <c r="A366" s="9">
        <v>44413.0</v>
      </c>
      <c r="B366" s="10" t="s">
        <v>15</v>
      </c>
      <c r="C366" s="10">
        <v>8943.0</v>
      </c>
      <c r="D366" s="10" t="s">
        <v>161</v>
      </c>
      <c r="E366" s="35">
        <v>240.0</v>
      </c>
      <c r="F366" s="10" t="s">
        <v>21</v>
      </c>
      <c r="G366" s="37">
        <f t="shared" si="1"/>
        <v>5</v>
      </c>
      <c r="H366" s="32">
        <f t="shared" si="2"/>
        <v>5</v>
      </c>
      <c r="I366" s="33"/>
      <c r="J366" s="33"/>
      <c r="K366" s="33"/>
      <c r="L366" s="33"/>
      <c r="M366" s="33"/>
      <c r="N366" s="33"/>
      <c r="O366" s="10" t="s">
        <v>15</v>
      </c>
    </row>
    <row r="367">
      <c r="A367" s="9">
        <v>44413.0</v>
      </c>
      <c r="B367" s="10" t="s">
        <v>15</v>
      </c>
      <c r="C367" s="10" t="s">
        <v>184</v>
      </c>
      <c r="D367" s="10" t="s">
        <v>153</v>
      </c>
      <c r="E367" s="35">
        <v>220.0</v>
      </c>
      <c r="F367" s="10" t="s">
        <v>12</v>
      </c>
      <c r="G367" s="37">
        <f t="shared" si="1"/>
        <v>5</v>
      </c>
      <c r="H367" s="32">
        <f t="shared" si="2"/>
        <v>5</v>
      </c>
      <c r="I367" s="33"/>
      <c r="J367" s="33"/>
      <c r="K367" s="33"/>
      <c r="L367" s="33"/>
      <c r="M367" s="33"/>
      <c r="N367" s="33"/>
      <c r="O367" s="10" t="s">
        <v>15</v>
      </c>
    </row>
    <row r="368">
      <c r="A368" s="9">
        <v>44413.0</v>
      </c>
      <c r="B368" s="10" t="s">
        <v>15</v>
      </c>
      <c r="C368" s="10" t="s">
        <v>185</v>
      </c>
      <c r="D368" s="10" t="s">
        <v>159</v>
      </c>
      <c r="E368" s="35">
        <v>90.0</v>
      </c>
      <c r="F368" s="10" t="s">
        <v>160</v>
      </c>
      <c r="G368" s="37">
        <f t="shared" si="1"/>
        <v>5</v>
      </c>
      <c r="H368" s="32">
        <f t="shared" si="2"/>
        <v>5</v>
      </c>
      <c r="I368" s="33"/>
      <c r="J368" s="33"/>
      <c r="K368" s="33"/>
      <c r="L368" s="33"/>
      <c r="M368" s="33"/>
      <c r="N368" s="33"/>
      <c r="O368" s="10" t="s">
        <v>15</v>
      </c>
    </row>
    <row r="369">
      <c r="A369" s="9">
        <v>44413.0</v>
      </c>
      <c r="B369" s="10" t="s">
        <v>15</v>
      </c>
      <c r="C369" s="10" t="s">
        <v>139</v>
      </c>
      <c r="D369" s="10" t="s">
        <v>152</v>
      </c>
      <c r="E369" s="35">
        <v>250.0</v>
      </c>
      <c r="F369" s="10" t="s">
        <v>21</v>
      </c>
      <c r="G369" s="37">
        <f t="shared" si="1"/>
        <v>5</v>
      </c>
      <c r="H369" s="32">
        <f t="shared" si="2"/>
        <v>5</v>
      </c>
      <c r="I369" s="33"/>
      <c r="J369" s="33"/>
      <c r="K369" s="33"/>
      <c r="L369" s="33"/>
      <c r="M369" s="33"/>
      <c r="N369" s="33"/>
      <c r="O369" s="10" t="s">
        <v>15</v>
      </c>
    </row>
    <row r="370">
      <c r="A370" s="9">
        <v>44413.0</v>
      </c>
      <c r="B370" s="10" t="s">
        <v>15</v>
      </c>
      <c r="C370" s="10" t="s">
        <v>139</v>
      </c>
      <c r="D370" s="10" t="s">
        <v>155</v>
      </c>
      <c r="E370" s="35">
        <v>220.0</v>
      </c>
      <c r="F370" s="10" t="s">
        <v>18</v>
      </c>
      <c r="G370" s="37">
        <f t="shared" si="1"/>
        <v>5</v>
      </c>
      <c r="H370" s="32">
        <f t="shared" si="2"/>
        <v>5</v>
      </c>
      <c r="I370" s="33"/>
      <c r="J370" s="33"/>
      <c r="K370" s="33"/>
      <c r="L370" s="33"/>
      <c r="M370" s="33"/>
      <c r="N370" s="33"/>
      <c r="O370" s="10" t="s">
        <v>15</v>
      </c>
    </row>
    <row r="371">
      <c r="A371" s="9">
        <v>44413.0</v>
      </c>
      <c r="B371" s="10" t="s">
        <v>15</v>
      </c>
      <c r="C371" s="10" t="s">
        <v>129</v>
      </c>
      <c r="D371" s="10" t="s">
        <v>166</v>
      </c>
      <c r="E371" s="35">
        <v>200.0</v>
      </c>
      <c r="F371" s="10" t="s">
        <v>14</v>
      </c>
      <c r="G371" s="37">
        <f t="shared" si="1"/>
        <v>5</v>
      </c>
      <c r="H371" s="32">
        <f t="shared" si="2"/>
        <v>5</v>
      </c>
      <c r="I371" s="33"/>
      <c r="J371" s="33"/>
      <c r="K371" s="33"/>
      <c r="L371" s="33"/>
      <c r="M371" s="33"/>
      <c r="N371" s="33"/>
      <c r="O371" s="10" t="s">
        <v>15</v>
      </c>
    </row>
    <row r="372">
      <c r="A372" s="9">
        <v>44413.0</v>
      </c>
      <c r="B372" s="10" t="s">
        <v>16</v>
      </c>
      <c r="C372" s="16">
        <v>5.0E41</v>
      </c>
      <c r="D372" s="10" t="s">
        <v>159</v>
      </c>
      <c r="E372" s="35">
        <v>90.0</v>
      </c>
      <c r="F372" s="10" t="s">
        <v>160</v>
      </c>
      <c r="G372" s="37">
        <f t="shared" si="1"/>
        <v>5</v>
      </c>
      <c r="H372" s="32">
        <f t="shared" si="2"/>
        <v>5</v>
      </c>
      <c r="I372" s="33"/>
      <c r="J372" s="33"/>
      <c r="K372" s="33"/>
      <c r="L372" s="33"/>
      <c r="M372" s="33"/>
      <c r="N372" s="33"/>
      <c r="O372" s="10" t="s">
        <v>16</v>
      </c>
    </row>
    <row r="373">
      <c r="A373" s="9">
        <v>44413.0</v>
      </c>
      <c r="B373" s="10" t="s">
        <v>16</v>
      </c>
      <c r="C373" s="10" t="s">
        <v>186</v>
      </c>
      <c r="D373" s="10" t="s">
        <v>152</v>
      </c>
      <c r="E373" s="35">
        <v>250.0</v>
      </c>
      <c r="F373" s="10" t="s">
        <v>21</v>
      </c>
      <c r="G373" s="37">
        <f t="shared" si="1"/>
        <v>5</v>
      </c>
      <c r="H373" s="32">
        <f t="shared" si="2"/>
        <v>5</v>
      </c>
      <c r="I373" s="33"/>
      <c r="J373" s="33"/>
      <c r="K373" s="33"/>
      <c r="L373" s="33"/>
      <c r="M373" s="33"/>
      <c r="N373" s="33"/>
      <c r="O373" s="10" t="s">
        <v>16</v>
      </c>
    </row>
    <row r="374">
      <c r="A374" s="9">
        <v>44413.0</v>
      </c>
      <c r="B374" s="10" t="s">
        <v>16</v>
      </c>
      <c r="C374" s="10" t="s">
        <v>187</v>
      </c>
      <c r="D374" s="10" t="s">
        <v>155</v>
      </c>
      <c r="E374" s="35">
        <v>220.0</v>
      </c>
      <c r="F374" s="10" t="s">
        <v>18</v>
      </c>
      <c r="G374" s="37">
        <f t="shared" si="1"/>
        <v>5</v>
      </c>
      <c r="H374" s="32">
        <f t="shared" si="2"/>
        <v>5</v>
      </c>
      <c r="I374" s="33"/>
      <c r="J374" s="33"/>
      <c r="K374" s="33"/>
      <c r="L374" s="33"/>
      <c r="M374" s="33"/>
      <c r="N374" s="33"/>
      <c r="O374" s="10" t="s">
        <v>16</v>
      </c>
    </row>
    <row r="375">
      <c r="A375" s="9">
        <v>44413.0</v>
      </c>
      <c r="B375" s="10" t="s">
        <v>16</v>
      </c>
      <c r="C375" s="10" t="s">
        <v>188</v>
      </c>
      <c r="D375" s="10" t="s">
        <v>162</v>
      </c>
      <c r="E375" s="35">
        <v>130.0</v>
      </c>
      <c r="F375" s="10" t="s">
        <v>18</v>
      </c>
      <c r="G375" s="37">
        <f t="shared" si="1"/>
        <v>5</v>
      </c>
      <c r="H375" s="32">
        <f t="shared" si="2"/>
        <v>5</v>
      </c>
      <c r="I375" s="33"/>
      <c r="J375" s="33"/>
      <c r="K375" s="33"/>
      <c r="L375" s="33"/>
      <c r="M375" s="33"/>
      <c r="N375" s="33"/>
      <c r="O375" s="10" t="s">
        <v>16</v>
      </c>
    </row>
    <row r="376">
      <c r="A376" s="9">
        <v>44413.0</v>
      </c>
      <c r="B376" s="10" t="s">
        <v>16</v>
      </c>
      <c r="C376" s="10">
        <v>7848.0</v>
      </c>
      <c r="D376" s="10" t="s">
        <v>162</v>
      </c>
      <c r="E376" s="35">
        <v>130.0</v>
      </c>
      <c r="F376" s="10" t="s">
        <v>18</v>
      </c>
      <c r="G376" s="37">
        <f t="shared" si="1"/>
        <v>5</v>
      </c>
      <c r="H376" s="32">
        <f t="shared" si="2"/>
        <v>5</v>
      </c>
      <c r="I376" s="33"/>
      <c r="J376" s="33"/>
      <c r="K376" s="33"/>
      <c r="L376" s="33"/>
      <c r="M376" s="33"/>
      <c r="N376" s="33"/>
      <c r="O376" s="10" t="s">
        <v>16</v>
      </c>
    </row>
    <row r="377">
      <c r="A377" s="9">
        <v>44413.0</v>
      </c>
      <c r="B377" s="10" t="s">
        <v>16</v>
      </c>
      <c r="C377" s="10" t="s">
        <v>145</v>
      </c>
      <c r="D377" s="10" t="s">
        <v>159</v>
      </c>
      <c r="E377" s="35">
        <v>90.0</v>
      </c>
      <c r="F377" s="10" t="s">
        <v>160</v>
      </c>
      <c r="G377" s="37">
        <f t="shared" si="1"/>
        <v>5</v>
      </c>
      <c r="H377" s="32">
        <f t="shared" si="2"/>
        <v>5</v>
      </c>
      <c r="I377" s="33"/>
      <c r="J377" s="33"/>
      <c r="K377" s="33"/>
      <c r="L377" s="33"/>
      <c r="M377" s="33"/>
      <c r="N377" s="33"/>
      <c r="O377" s="10" t="s">
        <v>16</v>
      </c>
    </row>
    <row r="378">
      <c r="A378" s="9">
        <v>44413.0</v>
      </c>
      <c r="B378" s="10" t="s">
        <v>16</v>
      </c>
      <c r="C378" s="10">
        <v>6141.0</v>
      </c>
      <c r="D378" s="10" t="s">
        <v>159</v>
      </c>
      <c r="E378" s="35">
        <v>90.0</v>
      </c>
      <c r="F378" s="10" t="s">
        <v>160</v>
      </c>
      <c r="G378" s="37">
        <f t="shared" si="1"/>
        <v>5</v>
      </c>
      <c r="H378" s="32">
        <f t="shared" si="2"/>
        <v>5</v>
      </c>
      <c r="I378" s="33"/>
      <c r="J378" s="33"/>
      <c r="K378" s="33"/>
      <c r="L378" s="33"/>
      <c r="M378" s="33"/>
      <c r="N378" s="33"/>
      <c r="O378" s="10" t="s">
        <v>16</v>
      </c>
    </row>
    <row r="379">
      <c r="A379" s="9">
        <v>44413.0</v>
      </c>
      <c r="B379" s="10" t="s">
        <v>16</v>
      </c>
      <c r="C379" s="10" t="s">
        <v>189</v>
      </c>
      <c r="D379" s="10" t="s">
        <v>159</v>
      </c>
      <c r="E379" s="35">
        <v>90.0</v>
      </c>
      <c r="F379" s="10" t="s">
        <v>160</v>
      </c>
      <c r="G379" s="37">
        <f t="shared" si="1"/>
        <v>5</v>
      </c>
      <c r="H379" s="32">
        <f t="shared" si="2"/>
        <v>5</v>
      </c>
      <c r="I379" s="33"/>
      <c r="J379" s="33"/>
      <c r="K379" s="33"/>
      <c r="L379" s="33"/>
      <c r="M379" s="33"/>
      <c r="N379" s="33"/>
      <c r="O379" s="10" t="s">
        <v>16</v>
      </c>
    </row>
    <row r="380">
      <c r="A380" s="9">
        <v>44413.0</v>
      </c>
      <c r="B380" s="10" t="s">
        <v>16</v>
      </c>
      <c r="C380" s="10">
        <v>1945.0</v>
      </c>
      <c r="D380" s="10" t="s">
        <v>159</v>
      </c>
      <c r="E380" s="35">
        <v>90.0</v>
      </c>
      <c r="F380" s="10" t="s">
        <v>160</v>
      </c>
      <c r="G380" s="37">
        <f t="shared" si="1"/>
        <v>5</v>
      </c>
      <c r="H380" s="32">
        <f t="shared" si="2"/>
        <v>5</v>
      </c>
      <c r="I380" s="33"/>
      <c r="J380" s="33"/>
      <c r="K380" s="33"/>
      <c r="L380" s="33"/>
      <c r="M380" s="33"/>
      <c r="N380" s="33"/>
      <c r="O380" s="10" t="s">
        <v>16</v>
      </c>
    </row>
    <row r="381">
      <c r="A381" s="9">
        <v>44413.0</v>
      </c>
      <c r="B381" s="10" t="s">
        <v>16</v>
      </c>
      <c r="C381" s="10" t="s">
        <v>190</v>
      </c>
      <c r="D381" s="10" t="s">
        <v>155</v>
      </c>
      <c r="E381" s="35">
        <v>220.0</v>
      </c>
      <c r="F381" s="10" t="s">
        <v>18</v>
      </c>
      <c r="G381" s="37">
        <f t="shared" si="1"/>
        <v>5</v>
      </c>
      <c r="H381" s="32">
        <f t="shared" si="2"/>
        <v>5</v>
      </c>
      <c r="I381" s="33"/>
      <c r="J381" s="33"/>
      <c r="K381" s="33"/>
      <c r="L381" s="33"/>
      <c r="M381" s="33"/>
      <c r="N381" s="33"/>
      <c r="O381" s="10" t="s">
        <v>16</v>
      </c>
    </row>
    <row r="382">
      <c r="A382" s="9">
        <v>44413.0</v>
      </c>
      <c r="B382" s="10" t="s">
        <v>16</v>
      </c>
      <c r="C382" s="10" t="s">
        <v>191</v>
      </c>
      <c r="D382" s="10" t="s">
        <v>152</v>
      </c>
      <c r="E382" s="35">
        <v>250.0</v>
      </c>
      <c r="F382" s="10" t="s">
        <v>21</v>
      </c>
      <c r="G382" s="37">
        <f t="shared" si="1"/>
        <v>5</v>
      </c>
      <c r="H382" s="32">
        <f t="shared" si="2"/>
        <v>5</v>
      </c>
      <c r="I382" s="33"/>
      <c r="J382" s="33"/>
      <c r="K382" s="33"/>
      <c r="L382" s="33"/>
      <c r="M382" s="33"/>
      <c r="N382" s="33"/>
      <c r="O382" s="10" t="s">
        <v>16</v>
      </c>
    </row>
    <row r="383">
      <c r="A383" s="9">
        <v>44413.0</v>
      </c>
      <c r="B383" s="10" t="s">
        <v>16</v>
      </c>
      <c r="C383" s="10" t="s">
        <v>192</v>
      </c>
      <c r="D383" s="10" t="s">
        <v>159</v>
      </c>
      <c r="E383" s="35">
        <v>90.0</v>
      </c>
      <c r="F383" s="10" t="s">
        <v>160</v>
      </c>
      <c r="G383" s="37">
        <f t="shared" si="1"/>
        <v>5</v>
      </c>
      <c r="H383" s="32">
        <f t="shared" si="2"/>
        <v>5</v>
      </c>
      <c r="I383" s="33"/>
      <c r="J383" s="33"/>
      <c r="K383" s="33"/>
      <c r="L383" s="33"/>
      <c r="M383" s="33"/>
      <c r="N383" s="33"/>
      <c r="O383" s="10" t="s">
        <v>16</v>
      </c>
    </row>
    <row r="384">
      <c r="A384" s="9">
        <v>44413.0</v>
      </c>
      <c r="B384" s="10" t="s">
        <v>16</v>
      </c>
      <c r="C384" s="10" t="s">
        <v>193</v>
      </c>
      <c r="D384" s="10" t="s">
        <v>152</v>
      </c>
      <c r="E384" s="35">
        <v>250.0</v>
      </c>
      <c r="F384" s="10" t="s">
        <v>21</v>
      </c>
      <c r="G384" s="37">
        <f t="shared" si="1"/>
        <v>5</v>
      </c>
      <c r="H384" s="32">
        <f t="shared" si="2"/>
        <v>5</v>
      </c>
      <c r="I384" s="33"/>
      <c r="J384" s="33"/>
      <c r="K384" s="33"/>
      <c r="L384" s="33"/>
      <c r="M384" s="33"/>
      <c r="N384" s="33"/>
      <c r="O384" s="10" t="s">
        <v>16</v>
      </c>
    </row>
    <row r="385">
      <c r="A385" s="9">
        <v>44413.0</v>
      </c>
      <c r="B385" s="10" t="s">
        <v>16</v>
      </c>
      <c r="C385" s="10" t="s">
        <v>194</v>
      </c>
      <c r="D385" s="10" t="s">
        <v>162</v>
      </c>
      <c r="E385" s="35">
        <v>130.0</v>
      </c>
      <c r="F385" s="10" t="s">
        <v>18</v>
      </c>
      <c r="G385" s="37">
        <f t="shared" si="1"/>
        <v>5</v>
      </c>
      <c r="H385" s="32">
        <f t="shared" si="2"/>
        <v>5</v>
      </c>
      <c r="I385" s="33"/>
      <c r="J385" s="33"/>
      <c r="K385" s="33"/>
      <c r="L385" s="33"/>
      <c r="M385" s="33"/>
      <c r="N385" s="33"/>
      <c r="O385" s="10" t="s">
        <v>16</v>
      </c>
    </row>
    <row r="386">
      <c r="A386" s="9">
        <v>44413.0</v>
      </c>
      <c r="B386" s="10" t="s">
        <v>69</v>
      </c>
      <c r="C386" s="10" t="s">
        <v>70</v>
      </c>
      <c r="D386" s="10" t="s">
        <v>156</v>
      </c>
      <c r="E386" s="35">
        <v>120.0</v>
      </c>
      <c r="F386" s="10" t="s">
        <v>21</v>
      </c>
      <c r="G386" s="37">
        <f t="shared" si="1"/>
        <v>5</v>
      </c>
      <c r="H386" s="32">
        <f t="shared" si="2"/>
        <v>5</v>
      </c>
      <c r="I386" s="33"/>
      <c r="J386" s="33"/>
      <c r="K386" s="33"/>
      <c r="L386" s="33"/>
      <c r="M386" s="33"/>
      <c r="N386" s="33"/>
      <c r="O386" s="10" t="s">
        <v>69</v>
      </c>
    </row>
    <row r="387">
      <c r="A387" s="9">
        <v>44413.0</v>
      </c>
      <c r="B387" s="10" t="s">
        <v>69</v>
      </c>
      <c r="C387" s="10" t="s">
        <v>71</v>
      </c>
      <c r="D387" s="10" t="s">
        <v>153</v>
      </c>
      <c r="E387" s="35">
        <v>220.0</v>
      </c>
      <c r="F387" s="10" t="s">
        <v>12</v>
      </c>
      <c r="G387" s="37">
        <f t="shared" si="1"/>
        <v>5</v>
      </c>
      <c r="H387" s="32">
        <f t="shared" si="2"/>
        <v>5</v>
      </c>
      <c r="I387" s="33"/>
      <c r="J387" s="33"/>
      <c r="K387" s="33"/>
      <c r="L387" s="33"/>
      <c r="M387" s="33"/>
      <c r="N387" s="33"/>
      <c r="O387" s="10" t="s">
        <v>69</v>
      </c>
    </row>
    <row r="388">
      <c r="A388" s="9">
        <v>44413.0</v>
      </c>
      <c r="B388" s="10" t="s">
        <v>69</v>
      </c>
      <c r="C388" s="10" t="s">
        <v>72</v>
      </c>
      <c r="D388" s="10" t="s">
        <v>156</v>
      </c>
      <c r="E388" s="35">
        <v>120.0</v>
      </c>
      <c r="F388" s="10" t="s">
        <v>21</v>
      </c>
      <c r="G388" s="37">
        <f t="shared" si="1"/>
        <v>5</v>
      </c>
      <c r="H388" s="32">
        <f t="shared" si="2"/>
        <v>5</v>
      </c>
      <c r="I388" s="33"/>
      <c r="J388" s="33"/>
      <c r="K388" s="33"/>
      <c r="L388" s="33"/>
      <c r="M388" s="33"/>
      <c r="N388" s="33"/>
      <c r="O388" s="10" t="s">
        <v>69</v>
      </c>
    </row>
    <row r="389">
      <c r="A389" s="9">
        <v>44413.0</v>
      </c>
      <c r="B389" s="10" t="s">
        <v>69</v>
      </c>
      <c r="C389" s="10" t="s">
        <v>195</v>
      </c>
      <c r="D389" s="10" t="s">
        <v>159</v>
      </c>
      <c r="E389" s="35">
        <v>90.0</v>
      </c>
      <c r="F389" s="10" t="s">
        <v>160</v>
      </c>
      <c r="G389" s="37">
        <f t="shared" si="1"/>
        <v>5</v>
      </c>
      <c r="H389" s="32">
        <f t="shared" si="2"/>
        <v>5</v>
      </c>
      <c r="I389" s="33"/>
      <c r="J389" s="33"/>
      <c r="K389" s="33"/>
      <c r="L389" s="33"/>
      <c r="M389" s="33"/>
      <c r="N389" s="33"/>
      <c r="O389" s="10" t="s">
        <v>69</v>
      </c>
    </row>
    <row r="390">
      <c r="A390" s="9">
        <v>44413.0</v>
      </c>
      <c r="B390" s="10" t="s">
        <v>69</v>
      </c>
      <c r="C390" s="10" t="s">
        <v>73</v>
      </c>
      <c r="D390" s="10" t="s">
        <v>166</v>
      </c>
      <c r="E390" s="35">
        <v>200.0</v>
      </c>
      <c r="F390" s="10" t="s">
        <v>14</v>
      </c>
      <c r="G390" s="37">
        <f t="shared" si="1"/>
        <v>5</v>
      </c>
      <c r="H390" s="32">
        <f t="shared" si="2"/>
        <v>5</v>
      </c>
      <c r="I390" s="33"/>
      <c r="J390" s="33"/>
      <c r="K390" s="33"/>
      <c r="L390" s="33"/>
      <c r="M390" s="33"/>
      <c r="N390" s="33"/>
      <c r="O390" s="10" t="s">
        <v>69</v>
      </c>
    </row>
    <row r="391">
      <c r="A391" s="9">
        <v>44413.0</v>
      </c>
      <c r="B391" s="10" t="s">
        <v>69</v>
      </c>
      <c r="C391" s="10" t="s">
        <v>74</v>
      </c>
      <c r="D391" s="10" t="s">
        <v>156</v>
      </c>
      <c r="E391" s="35">
        <v>120.0</v>
      </c>
      <c r="F391" s="10" t="s">
        <v>21</v>
      </c>
      <c r="G391" s="37">
        <f t="shared" si="1"/>
        <v>5</v>
      </c>
      <c r="H391" s="32">
        <f t="shared" si="2"/>
        <v>5</v>
      </c>
      <c r="I391" s="33"/>
      <c r="J391" s="33"/>
      <c r="K391" s="33"/>
      <c r="L391" s="33"/>
      <c r="M391" s="33"/>
      <c r="N391" s="33"/>
      <c r="O391" s="10" t="s">
        <v>69</v>
      </c>
    </row>
    <row r="392">
      <c r="A392" s="9">
        <v>44413.0</v>
      </c>
      <c r="B392" s="10" t="s">
        <v>69</v>
      </c>
      <c r="C392" s="10">
        <v>2340.0</v>
      </c>
      <c r="D392" s="10" t="s">
        <v>159</v>
      </c>
      <c r="E392" s="35">
        <v>90.0</v>
      </c>
      <c r="F392" s="10" t="s">
        <v>160</v>
      </c>
      <c r="G392" s="37">
        <f t="shared" si="1"/>
        <v>5</v>
      </c>
      <c r="H392" s="32">
        <f t="shared" si="2"/>
        <v>5</v>
      </c>
      <c r="I392" s="33"/>
      <c r="J392" s="33"/>
      <c r="K392" s="33"/>
      <c r="L392" s="33"/>
      <c r="M392" s="33"/>
      <c r="N392" s="33"/>
      <c r="O392" s="10" t="s">
        <v>69</v>
      </c>
    </row>
    <row r="393">
      <c r="A393" s="9">
        <v>44413.0</v>
      </c>
      <c r="B393" s="10" t="s">
        <v>69</v>
      </c>
      <c r="C393" s="10">
        <v>2440.0</v>
      </c>
      <c r="D393" s="10" t="s">
        <v>152</v>
      </c>
      <c r="E393" s="35">
        <v>250.0</v>
      </c>
      <c r="F393" s="10" t="s">
        <v>21</v>
      </c>
      <c r="G393" s="37">
        <f t="shared" si="1"/>
        <v>5</v>
      </c>
      <c r="H393" s="32">
        <f t="shared" si="2"/>
        <v>5</v>
      </c>
      <c r="I393" s="33"/>
      <c r="J393" s="33"/>
      <c r="K393" s="33"/>
      <c r="L393" s="33"/>
      <c r="M393" s="33"/>
      <c r="N393" s="33"/>
      <c r="O393" s="10" t="s">
        <v>69</v>
      </c>
    </row>
    <row r="394">
      <c r="A394" s="9">
        <v>44413.0</v>
      </c>
      <c r="B394" s="10" t="s">
        <v>69</v>
      </c>
      <c r="C394" s="10">
        <v>7447.0</v>
      </c>
      <c r="D394" s="10" t="s">
        <v>150</v>
      </c>
      <c r="E394" s="35">
        <v>230.0</v>
      </c>
      <c r="F394" s="10" t="s">
        <v>21</v>
      </c>
      <c r="G394" s="37">
        <f t="shared" si="1"/>
        <v>5</v>
      </c>
      <c r="H394" s="32">
        <f t="shared" si="2"/>
        <v>5</v>
      </c>
      <c r="I394" s="33"/>
      <c r="J394" s="33"/>
      <c r="K394" s="33"/>
      <c r="L394" s="33"/>
      <c r="M394" s="33"/>
      <c r="N394" s="33"/>
      <c r="O394" s="10" t="s">
        <v>69</v>
      </c>
    </row>
    <row r="395">
      <c r="A395" s="9">
        <v>44413.0</v>
      </c>
      <c r="B395" s="10" t="s">
        <v>69</v>
      </c>
      <c r="C395" s="10">
        <v>9045.0</v>
      </c>
      <c r="D395" s="10" t="s">
        <v>156</v>
      </c>
      <c r="E395" s="35">
        <v>120.0</v>
      </c>
      <c r="F395" s="10" t="s">
        <v>21</v>
      </c>
      <c r="G395" s="37">
        <f t="shared" si="1"/>
        <v>5</v>
      </c>
      <c r="H395" s="32">
        <f t="shared" si="2"/>
        <v>5</v>
      </c>
      <c r="I395" s="33"/>
      <c r="J395" s="33"/>
      <c r="K395" s="33"/>
      <c r="L395" s="33"/>
      <c r="M395" s="33"/>
      <c r="N395" s="33"/>
      <c r="O395" s="10" t="s">
        <v>69</v>
      </c>
    </row>
    <row r="396">
      <c r="A396" s="9">
        <v>44413.0</v>
      </c>
      <c r="B396" s="10" t="s">
        <v>69</v>
      </c>
      <c r="C396" s="10" t="s">
        <v>75</v>
      </c>
      <c r="D396" s="10" t="s">
        <v>159</v>
      </c>
      <c r="E396" s="35">
        <v>90.0</v>
      </c>
      <c r="F396" s="10" t="s">
        <v>160</v>
      </c>
      <c r="G396" s="37">
        <f t="shared" si="1"/>
        <v>5</v>
      </c>
      <c r="H396" s="32">
        <f t="shared" si="2"/>
        <v>5</v>
      </c>
      <c r="I396" s="33"/>
      <c r="J396" s="33"/>
      <c r="K396" s="33"/>
      <c r="L396" s="33"/>
      <c r="M396" s="33"/>
      <c r="N396" s="33"/>
      <c r="O396" s="10" t="s">
        <v>69</v>
      </c>
    </row>
    <row r="397">
      <c r="A397" s="9">
        <v>44413.0</v>
      </c>
      <c r="B397" s="10" t="s">
        <v>69</v>
      </c>
      <c r="C397" s="10">
        <v>843.0</v>
      </c>
      <c r="D397" s="10" t="s">
        <v>156</v>
      </c>
      <c r="E397" s="35">
        <v>120.0</v>
      </c>
      <c r="F397" s="10" t="s">
        <v>21</v>
      </c>
      <c r="G397" s="37">
        <f t="shared" si="1"/>
        <v>5</v>
      </c>
      <c r="H397" s="32">
        <f t="shared" si="2"/>
        <v>5</v>
      </c>
      <c r="I397" s="33"/>
      <c r="J397" s="33"/>
      <c r="K397" s="33"/>
      <c r="L397" s="33"/>
      <c r="M397" s="33"/>
      <c r="N397" s="33"/>
      <c r="O397" s="10" t="s">
        <v>69</v>
      </c>
    </row>
    <row r="398">
      <c r="A398" s="9">
        <v>44413.0</v>
      </c>
      <c r="B398" s="10" t="s">
        <v>69</v>
      </c>
      <c r="C398" s="10">
        <v>5747.0</v>
      </c>
      <c r="D398" s="10" t="s">
        <v>159</v>
      </c>
      <c r="E398" s="35">
        <v>90.0</v>
      </c>
      <c r="F398" s="10" t="s">
        <v>160</v>
      </c>
      <c r="G398" s="37">
        <f t="shared" si="1"/>
        <v>5</v>
      </c>
      <c r="H398" s="32">
        <f t="shared" si="2"/>
        <v>5</v>
      </c>
      <c r="I398" s="33"/>
      <c r="J398" s="33"/>
      <c r="K398" s="33"/>
      <c r="L398" s="33"/>
      <c r="M398" s="33"/>
      <c r="N398" s="33"/>
      <c r="O398" s="10" t="s">
        <v>69</v>
      </c>
    </row>
    <row r="399">
      <c r="A399" s="9">
        <v>44413.0</v>
      </c>
      <c r="B399" s="10" t="s">
        <v>69</v>
      </c>
      <c r="C399" s="10" t="s">
        <v>196</v>
      </c>
      <c r="D399" s="10" t="s">
        <v>159</v>
      </c>
      <c r="E399" s="35">
        <v>90.0</v>
      </c>
      <c r="F399" s="10" t="s">
        <v>160</v>
      </c>
      <c r="G399" s="37">
        <f t="shared" si="1"/>
        <v>5</v>
      </c>
      <c r="H399" s="32">
        <f t="shared" si="2"/>
        <v>5</v>
      </c>
      <c r="I399" s="33"/>
      <c r="J399" s="33"/>
      <c r="K399" s="33"/>
      <c r="L399" s="33"/>
      <c r="M399" s="33"/>
      <c r="N399" s="33"/>
      <c r="O399" s="10" t="s">
        <v>69</v>
      </c>
    </row>
    <row r="400">
      <c r="A400" s="9">
        <v>44413.0</v>
      </c>
      <c r="B400" s="10" t="s">
        <v>69</v>
      </c>
      <c r="C400" s="10" t="s">
        <v>76</v>
      </c>
      <c r="D400" s="10" t="s">
        <v>161</v>
      </c>
      <c r="E400" s="35">
        <v>240.0</v>
      </c>
      <c r="F400" s="10" t="s">
        <v>21</v>
      </c>
      <c r="G400" s="37">
        <f t="shared" si="1"/>
        <v>5</v>
      </c>
      <c r="H400" s="32">
        <f t="shared" si="2"/>
        <v>5</v>
      </c>
      <c r="I400" s="33"/>
      <c r="J400" s="33"/>
      <c r="K400" s="33"/>
      <c r="L400" s="33"/>
      <c r="M400" s="33"/>
      <c r="N400" s="33"/>
      <c r="O400" s="10" t="s">
        <v>69</v>
      </c>
    </row>
    <row r="401">
      <c r="A401" s="9">
        <v>44413.0</v>
      </c>
      <c r="B401" s="10" t="s">
        <v>69</v>
      </c>
      <c r="C401" s="10" t="s">
        <v>81</v>
      </c>
      <c r="D401" s="10" t="s">
        <v>159</v>
      </c>
      <c r="E401" s="35">
        <v>90.0</v>
      </c>
      <c r="F401" s="10" t="s">
        <v>160</v>
      </c>
      <c r="G401" s="37">
        <f t="shared" si="1"/>
        <v>5</v>
      </c>
      <c r="H401" s="32">
        <f t="shared" si="2"/>
        <v>5</v>
      </c>
      <c r="I401" s="33"/>
      <c r="J401" s="33"/>
      <c r="K401" s="33"/>
      <c r="L401" s="33"/>
      <c r="M401" s="33"/>
      <c r="N401" s="33"/>
      <c r="O401" s="10" t="s">
        <v>69</v>
      </c>
    </row>
    <row r="402">
      <c r="A402" s="9">
        <v>44413.0</v>
      </c>
      <c r="B402" s="10" t="s">
        <v>69</v>
      </c>
      <c r="C402" s="10" t="s">
        <v>82</v>
      </c>
      <c r="D402" s="10" t="s">
        <v>166</v>
      </c>
      <c r="E402" s="35">
        <v>200.0</v>
      </c>
      <c r="F402" s="10" t="s">
        <v>14</v>
      </c>
      <c r="G402" s="37">
        <f t="shared" si="1"/>
        <v>5</v>
      </c>
      <c r="H402" s="32">
        <f t="shared" si="2"/>
        <v>5</v>
      </c>
      <c r="I402" s="33"/>
      <c r="J402" s="33"/>
      <c r="K402" s="33"/>
      <c r="L402" s="33"/>
      <c r="M402" s="33"/>
      <c r="N402" s="33"/>
      <c r="O402" s="10" t="s">
        <v>69</v>
      </c>
    </row>
    <row r="403">
      <c r="A403" s="9">
        <v>44413.0</v>
      </c>
      <c r="B403" s="10" t="s">
        <v>69</v>
      </c>
      <c r="C403" s="10" t="s">
        <v>83</v>
      </c>
      <c r="D403" s="10" t="s">
        <v>152</v>
      </c>
      <c r="E403" s="35">
        <v>250.0</v>
      </c>
      <c r="F403" s="10" t="s">
        <v>21</v>
      </c>
      <c r="G403" s="37">
        <f t="shared" si="1"/>
        <v>5</v>
      </c>
      <c r="H403" s="32">
        <f t="shared" si="2"/>
        <v>5</v>
      </c>
      <c r="I403" s="33"/>
      <c r="J403" s="33"/>
      <c r="K403" s="33"/>
      <c r="L403" s="33"/>
      <c r="M403" s="33"/>
      <c r="N403" s="33"/>
      <c r="O403" s="10" t="s">
        <v>69</v>
      </c>
    </row>
    <row r="404">
      <c r="A404" s="9">
        <v>44413.0</v>
      </c>
      <c r="B404" s="10" t="s">
        <v>69</v>
      </c>
      <c r="C404" s="10" t="s">
        <v>84</v>
      </c>
      <c r="D404" s="10" t="s">
        <v>155</v>
      </c>
      <c r="E404" s="35">
        <v>220.0</v>
      </c>
      <c r="F404" s="10" t="s">
        <v>18</v>
      </c>
      <c r="G404" s="37">
        <f t="shared" si="1"/>
        <v>5</v>
      </c>
      <c r="H404" s="32">
        <f t="shared" si="2"/>
        <v>5</v>
      </c>
      <c r="I404" s="33"/>
      <c r="J404" s="33"/>
      <c r="K404" s="33"/>
      <c r="L404" s="33"/>
      <c r="M404" s="33"/>
      <c r="N404" s="33"/>
      <c r="O404" s="10" t="s">
        <v>69</v>
      </c>
    </row>
    <row r="405">
      <c r="A405" s="9">
        <v>44413.0</v>
      </c>
      <c r="B405" s="10" t="s">
        <v>69</v>
      </c>
      <c r="C405" s="10" t="s">
        <v>86</v>
      </c>
      <c r="D405" s="10" t="s">
        <v>158</v>
      </c>
      <c r="E405" s="35">
        <v>200.0</v>
      </c>
      <c r="F405" s="10" t="s">
        <v>14</v>
      </c>
      <c r="G405" s="37">
        <f t="shared" si="1"/>
        <v>5</v>
      </c>
      <c r="H405" s="32">
        <f t="shared" si="2"/>
        <v>5</v>
      </c>
      <c r="I405" s="33"/>
      <c r="J405" s="33"/>
      <c r="K405" s="33"/>
      <c r="L405" s="33"/>
      <c r="M405" s="33"/>
      <c r="N405" s="33"/>
      <c r="O405" s="10" t="s">
        <v>69</v>
      </c>
    </row>
    <row r="406">
      <c r="A406" s="9">
        <v>44413.0</v>
      </c>
      <c r="B406" s="10" t="s">
        <v>69</v>
      </c>
      <c r="C406" s="10" t="s">
        <v>86</v>
      </c>
      <c r="D406" s="10" t="s">
        <v>152</v>
      </c>
      <c r="E406" s="35">
        <v>250.0</v>
      </c>
      <c r="F406" s="10" t="s">
        <v>21</v>
      </c>
      <c r="G406" s="37">
        <f t="shared" si="1"/>
        <v>5</v>
      </c>
      <c r="H406" s="32">
        <f t="shared" si="2"/>
        <v>5</v>
      </c>
      <c r="I406" s="33"/>
      <c r="J406" s="33"/>
      <c r="K406" s="33"/>
      <c r="L406" s="33"/>
      <c r="M406" s="33"/>
      <c r="N406" s="33"/>
      <c r="O406" s="10" t="s">
        <v>69</v>
      </c>
    </row>
    <row r="407">
      <c r="A407" s="9">
        <v>44413.0</v>
      </c>
      <c r="B407" s="10" t="s">
        <v>69</v>
      </c>
      <c r="C407" s="10" t="s">
        <v>87</v>
      </c>
      <c r="D407" s="10" t="s">
        <v>158</v>
      </c>
      <c r="E407" s="35">
        <v>200.0</v>
      </c>
      <c r="F407" s="10" t="s">
        <v>14</v>
      </c>
      <c r="G407" s="37">
        <f t="shared" si="1"/>
        <v>5</v>
      </c>
      <c r="H407" s="32">
        <f t="shared" si="2"/>
        <v>5</v>
      </c>
      <c r="I407" s="33"/>
      <c r="J407" s="33"/>
      <c r="K407" s="33"/>
      <c r="L407" s="33"/>
      <c r="M407" s="33"/>
      <c r="N407" s="33"/>
      <c r="O407" s="10" t="s">
        <v>69</v>
      </c>
    </row>
    <row r="408">
      <c r="A408" s="9">
        <v>44413.0</v>
      </c>
      <c r="B408" s="10" t="s">
        <v>69</v>
      </c>
      <c r="C408" s="10" t="s">
        <v>88</v>
      </c>
      <c r="D408" s="10" t="s">
        <v>162</v>
      </c>
      <c r="E408" s="35">
        <v>130.0</v>
      </c>
      <c r="F408" s="10" t="s">
        <v>18</v>
      </c>
      <c r="G408" s="37">
        <f t="shared" si="1"/>
        <v>5</v>
      </c>
      <c r="H408" s="32">
        <f t="shared" si="2"/>
        <v>5</v>
      </c>
      <c r="I408" s="33"/>
      <c r="J408" s="33"/>
      <c r="K408" s="33"/>
      <c r="L408" s="33"/>
      <c r="M408" s="33"/>
      <c r="N408" s="33"/>
      <c r="O408" s="10" t="s">
        <v>69</v>
      </c>
    </row>
    <row r="409">
      <c r="A409" s="9">
        <v>44413.0</v>
      </c>
      <c r="B409" s="10" t="s">
        <v>69</v>
      </c>
      <c r="C409" s="10" t="s">
        <v>89</v>
      </c>
      <c r="D409" s="10" t="s">
        <v>153</v>
      </c>
      <c r="E409" s="35">
        <v>220.0</v>
      </c>
      <c r="F409" s="10" t="s">
        <v>12</v>
      </c>
      <c r="G409" s="37">
        <f t="shared" si="1"/>
        <v>5</v>
      </c>
      <c r="H409" s="32">
        <f t="shared" si="2"/>
        <v>5</v>
      </c>
      <c r="I409" s="33"/>
      <c r="J409" s="33"/>
      <c r="K409" s="33"/>
      <c r="L409" s="33"/>
      <c r="M409" s="33"/>
      <c r="N409" s="33"/>
      <c r="O409" s="10" t="s">
        <v>69</v>
      </c>
    </row>
    <row r="410">
      <c r="A410" s="9">
        <v>44413.0</v>
      </c>
      <c r="B410" s="10" t="s">
        <v>69</v>
      </c>
      <c r="C410" s="10" t="s">
        <v>90</v>
      </c>
      <c r="D410" s="10" t="s">
        <v>159</v>
      </c>
      <c r="E410" s="35">
        <v>90.0</v>
      </c>
      <c r="F410" s="10" t="s">
        <v>160</v>
      </c>
      <c r="G410" s="37">
        <f t="shared" si="1"/>
        <v>5</v>
      </c>
      <c r="H410" s="32">
        <f t="shared" si="2"/>
        <v>5</v>
      </c>
      <c r="I410" s="33"/>
      <c r="J410" s="33"/>
      <c r="K410" s="33"/>
      <c r="L410" s="33"/>
      <c r="M410" s="33"/>
      <c r="N410" s="33"/>
      <c r="O410" s="10" t="s">
        <v>69</v>
      </c>
    </row>
    <row r="411">
      <c r="A411" s="9">
        <v>44413.0</v>
      </c>
      <c r="B411" s="10" t="s">
        <v>69</v>
      </c>
      <c r="C411" s="10" t="s">
        <v>91</v>
      </c>
      <c r="D411" s="10" t="s">
        <v>152</v>
      </c>
      <c r="E411" s="35">
        <v>250.0</v>
      </c>
      <c r="F411" s="10" t="s">
        <v>21</v>
      </c>
      <c r="G411" s="37">
        <f t="shared" si="1"/>
        <v>5</v>
      </c>
      <c r="H411" s="32">
        <f t="shared" si="2"/>
        <v>5</v>
      </c>
      <c r="I411" s="33"/>
      <c r="J411" s="33"/>
      <c r="K411" s="33"/>
      <c r="L411" s="33"/>
      <c r="M411" s="33"/>
      <c r="N411" s="33"/>
      <c r="O411" s="10" t="s">
        <v>69</v>
      </c>
    </row>
    <row r="412">
      <c r="A412" s="9">
        <v>44414.0</v>
      </c>
      <c r="B412" s="10" t="s">
        <v>9</v>
      </c>
      <c r="C412" s="10" t="s">
        <v>197</v>
      </c>
      <c r="D412" s="10" t="s">
        <v>152</v>
      </c>
      <c r="E412" s="35">
        <v>250.0</v>
      </c>
      <c r="F412" s="10" t="s">
        <v>21</v>
      </c>
      <c r="G412" s="37">
        <f t="shared" si="1"/>
        <v>6</v>
      </c>
      <c r="H412" s="32">
        <f t="shared" si="2"/>
        <v>6</v>
      </c>
      <c r="I412" s="33"/>
      <c r="J412" s="33"/>
      <c r="K412" s="33"/>
      <c r="L412" s="33"/>
      <c r="M412" s="33"/>
      <c r="N412" s="33"/>
      <c r="O412" s="10" t="s">
        <v>9</v>
      </c>
    </row>
    <row r="413">
      <c r="A413" s="9">
        <v>44414.0</v>
      </c>
      <c r="B413" s="10" t="s">
        <v>9</v>
      </c>
      <c r="C413" s="10" t="s">
        <v>149</v>
      </c>
      <c r="D413" s="10" t="s">
        <v>158</v>
      </c>
      <c r="E413" s="35">
        <v>200.0</v>
      </c>
      <c r="F413" s="10" t="s">
        <v>14</v>
      </c>
      <c r="G413" s="37">
        <f t="shared" si="1"/>
        <v>6</v>
      </c>
      <c r="H413" s="32">
        <f t="shared" si="2"/>
        <v>6</v>
      </c>
      <c r="I413" s="33"/>
      <c r="J413" s="33"/>
      <c r="K413" s="33"/>
      <c r="L413" s="33"/>
      <c r="M413" s="33"/>
      <c r="N413" s="33"/>
      <c r="O413" s="10" t="s">
        <v>9</v>
      </c>
    </row>
    <row r="414">
      <c r="A414" s="9">
        <v>44414.0</v>
      </c>
      <c r="B414" s="10" t="s">
        <v>9</v>
      </c>
      <c r="C414" s="10">
        <v>7843.0</v>
      </c>
      <c r="D414" s="10" t="s">
        <v>152</v>
      </c>
      <c r="E414" s="35">
        <v>250.0</v>
      </c>
      <c r="F414" s="10" t="s">
        <v>21</v>
      </c>
      <c r="G414" s="37">
        <f t="shared" si="1"/>
        <v>6</v>
      </c>
      <c r="H414" s="32">
        <f t="shared" si="2"/>
        <v>6</v>
      </c>
      <c r="I414" s="33"/>
      <c r="J414" s="33"/>
      <c r="K414" s="33"/>
      <c r="L414" s="33"/>
      <c r="M414" s="33"/>
      <c r="N414" s="33"/>
      <c r="O414" s="10" t="s">
        <v>9</v>
      </c>
    </row>
    <row r="415">
      <c r="A415" s="9">
        <v>44414.0</v>
      </c>
      <c r="B415" s="10" t="s">
        <v>9</v>
      </c>
      <c r="C415" s="10" t="s">
        <v>92</v>
      </c>
      <c r="D415" s="10" t="s">
        <v>158</v>
      </c>
      <c r="E415" s="35">
        <v>200.0</v>
      </c>
      <c r="F415" s="10" t="s">
        <v>14</v>
      </c>
      <c r="G415" s="37">
        <f t="shared" si="1"/>
        <v>6</v>
      </c>
      <c r="H415" s="32">
        <f t="shared" si="2"/>
        <v>6</v>
      </c>
      <c r="I415" s="33"/>
      <c r="J415" s="33"/>
      <c r="K415" s="33"/>
      <c r="L415" s="33"/>
      <c r="M415" s="33"/>
      <c r="N415" s="33"/>
      <c r="O415" s="10" t="s">
        <v>9</v>
      </c>
    </row>
    <row r="416">
      <c r="A416" s="9">
        <v>44414.0</v>
      </c>
      <c r="B416" s="10" t="s">
        <v>23</v>
      </c>
      <c r="C416" s="10" t="s">
        <v>198</v>
      </c>
      <c r="D416" s="10" t="s">
        <v>162</v>
      </c>
      <c r="E416" s="35">
        <v>130.0</v>
      </c>
      <c r="F416" s="10" t="s">
        <v>18</v>
      </c>
      <c r="G416" s="37">
        <f t="shared" si="1"/>
        <v>6</v>
      </c>
      <c r="H416" s="32">
        <f t="shared" si="2"/>
        <v>6</v>
      </c>
      <c r="I416" s="33"/>
      <c r="J416" s="33"/>
      <c r="K416" s="33"/>
      <c r="L416" s="33"/>
      <c r="M416" s="33"/>
      <c r="N416" s="33"/>
      <c r="O416" s="10" t="s">
        <v>23</v>
      </c>
    </row>
    <row r="417">
      <c r="A417" s="9">
        <v>44414.0</v>
      </c>
      <c r="B417" s="10" t="s">
        <v>23</v>
      </c>
      <c r="C417" s="10" t="s">
        <v>199</v>
      </c>
      <c r="D417" s="10" t="s">
        <v>156</v>
      </c>
      <c r="E417" s="35">
        <v>120.0</v>
      </c>
      <c r="F417" s="10" t="s">
        <v>21</v>
      </c>
      <c r="G417" s="37">
        <f t="shared" si="1"/>
        <v>6</v>
      </c>
      <c r="H417" s="32">
        <f t="shared" si="2"/>
        <v>6</v>
      </c>
      <c r="I417" s="33"/>
      <c r="J417" s="33"/>
      <c r="K417" s="33"/>
      <c r="L417" s="33"/>
      <c r="M417" s="33"/>
      <c r="N417" s="33"/>
      <c r="O417" s="10" t="s">
        <v>23</v>
      </c>
    </row>
    <row r="418">
      <c r="A418" s="9">
        <v>44414.0</v>
      </c>
      <c r="B418" s="10" t="s">
        <v>23</v>
      </c>
      <c r="C418" s="10" t="s">
        <v>25</v>
      </c>
      <c r="D418" s="10" t="s">
        <v>162</v>
      </c>
      <c r="E418" s="35">
        <v>130.0</v>
      </c>
      <c r="F418" s="10" t="s">
        <v>18</v>
      </c>
      <c r="G418" s="37">
        <f t="shared" si="1"/>
        <v>6</v>
      </c>
      <c r="H418" s="32">
        <f t="shared" si="2"/>
        <v>6</v>
      </c>
      <c r="I418" s="33"/>
      <c r="J418" s="33"/>
      <c r="K418" s="33"/>
      <c r="L418" s="33"/>
      <c r="M418" s="33"/>
      <c r="N418" s="33"/>
      <c r="O418" s="10" t="s">
        <v>23</v>
      </c>
    </row>
    <row r="419">
      <c r="A419" s="9">
        <v>44414.0</v>
      </c>
      <c r="B419" s="10" t="s">
        <v>23</v>
      </c>
      <c r="C419" s="10" t="s">
        <v>154</v>
      </c>
      <c r="D419" s="10" t="s">
        <v>156</v>
      </c>
      <c r="E419" s="35">
        <v>120.0</v>
      </c>
      <c r="F419" s="10" t="s">
        <v>21</v>
      </c>
      <c r="G419" s="37">
        <f t="shared" si="1"/>
        <v>6</v>
      </c>
      <c r="H419" s="32">
        <f t="shared" si="2"/>
        <v>6</v>
      </c>
      <c r="I419" s="33"/>
      <c r="J419" s="33"/>
      <c r="K419" s="33"/>
      <c r="L419" s="33"/>
      <c r="M419" s="33"/>
      <c r="N419" s="33"/>
      <c r="O419" s="10" t="s">
        <v>23</v>
      </c>
    </row>
    <row r="420">
      <c r="A420" s="9">
        <v>44414.0</v>
      </c>
      <c r="B420" s="10" t="s">
        <v>23</v>
      </c>
      <c r="C420" s="10" t="s">
        <v>200</v>
      </c>
      <c r="D420" s="10" t="s">
        <v>152</v>
      </c>
      <c r="E420" s="35">
        <v>250.0</v>
      </c>
      <c r="F420" s="10" t="s">
        <v>21</v>
      </c>
      <c r="G420" s="37">
        <f t="shared" si="1"/>
        <v>6</v>
      </c>
      <c r="H420" s="32">
        <f t="shared" si="2"/>
        <v>6</v>
      </c>
      <c r="I420" s="33"/>
      <c r="J420" s="33"/>
      <c r="K420" s="33"/>
      <c r="L420" s="33"/>
      <c r="M420" s="33"/>
      <c r="N420" s="33"/>
      <c r="O420" s="10" t="s">
        <v>23</v>
      </c>
    </row>
    <row r="421">
      <c r="A421" s="9">
        <v>44414.0</v>
      </c>
      <c r="B421" s="10" t="s">
        <v>23</v>
      </c>
      <c r="C421" s="10" t="s">
        <v>26</v>
      </c>
      <c r="D421" s="10" t="s">
        <v>153</v>
      </c>
      <c r="E421" s="35">
        <v>220.0</v>
      </c>
      <c r="F421" s="10" t="s">
        <v>12</v>
      </c>
      <c r="G421" s="37">
        <f t="shared" si="1"/>
        <v>6</v>
      </c>
      <c r="H421" s="32">
        <f t="shared" si="2"/>
        <v>6</v>
      </c>
      <c r="I421" s="33"/>
      <c r="J421" s="33"/>
      <c r="K421" s="33"/>
      <c r="L421" s="33"/>
      <c r="M421" s="33"/>
      <c r="N421" s="33"/>
      <c r="O421" s="10" t="s">
        <v>23</v>
      </c>
    </row>
    <row r="422">
      <c r="A422" s="9">
        <v>44414.0</v>
      </c>
      <c r="B422" s="10" t="s">
        <v>23</v>
      </c>
      <c r="C422" s="10" t="s">
        <v>29</v>
      </c>
      <c r="D422" s="10" t="s">
        <v>152</v>
      </c>
      <c r="E422" s="35">
        <v>250.0</v>
      </c>
      <c r="F422" s="10" t="s">
        <v>21</v>
      </c>
      <c r="G422" s="37">
        <f t="shared" si="1"/>
        <v>6</v>
      </c>
      <c r="H422" s="32">
        <f t="shared" si="2"/>
        <v>6</v>
      </c>
      <c r="I422" s="33"/>
      <c r="J422" s="33"/>
      <c r="K422" s="33"/>
      <c r="L422" s="33"/>
      <c r="M422" s="33"/>
      <c r="N422" s="33"/>
      <c r="O422" s="10" t="s">
        <v>23</v>
      </c>
    </row>
    <row r="423">
      <c r="A423" s="9">
        <v>44414.0</v>
      </c>
      <c r="B423" s="10" t="s">
        <v>23</v>
      </c>
      <c r="C423" s="16">
        <v>7.0E45</v>
      </c>
      <c r="D423" s="10" t="s">
        <v>156</v>
      </c>
      <c r="E423" s="35">
        <v>120.0</v>
      </c>
      <c r="F423" s="10" t="s">
        <v>21</v>
      </c>
      <c r="G423" s="37">
        <f t="shared" si="1"/>
        <v>6</v>
      </c>
      <c r="H423" s="32">
        <f t="shared" si="2"/>
        <v>6</v>
      </c>
      <c r="I423" s="33"/>
      <c r="J423" s="33"/>
      <c r="K423" s="33"/>
      <c r="L423" s="33"/>
      <c r="M423" s="33"/>
      <c r="N423" s="33"/>
      <c r="O423" s="10" t="s">
        <v>23</v>
      </c>
    </row>
    <row r="424">
      <c r="A424" s="9">
        <v>44414.0</v>
      </c>
      <c r="B424" s="10" t="s">
        <v>23</v>
      </c>
      <c r="C424" s="10" t="s">
        <v>94</v>
      </c>
      <c r="D424" s="10" t="s">
        <v>166</v>
      </c>
      <c r="E424" s="35">
        <v>200.0</v>
      </c>
      <c r="F424" s="10" t="s">
        <v>14</v>
      </c>
      <c r="G424" s="37">
        <f t="shared" si="1"/>
        <v>6</v>
      </c>
      <c r="H424" s="32">
        <f t="shared" si="2"/>
        <v>6</v>
      </c>
      <c r="I424" s="33"/>
      <c r="J424" s="33"/>
      <c r="K424" s="33"/>
      <c r="L424" s="33"/>
      <c r="M424" s="33"/>
      <c r="N424" s="33"/>
      <c r="O424" s="10" t="s">
        <v>23</v>
      </c>
    </row>
    <row r="425">
      <c r="A425" s="9">
        <v>44414.0</v>
      </c>
      <c r="B425" s="10" t="s">
        <v>23</v>
      </c>
      <c r="C425" s="10" t="s">
        <v>94</v>
      </c>
      <c r="D425" s="10" t="s">
        <v>156</v>
      </c>
      <c r="E425" s="35">
        <v>120.0</v>
      </c>
      <c r="F425" s="10" t="s">
        <v>21</v>
      </c>
      <c r="G425" s="37">
        <f t="shared" si="1"/>
        <v>6</v>
      </c>
      <c r="H425" s="32">
        <f t="shared" si="2"/>
        <v>6</v>
      </c>
      <c r="I425" s="33"/>
      <c r="J425" s="33"/>
      <c r="K425" s="33"/>
      <c r="L425" s="33"/>
      <c r="M425" s="33"/>
      <c r="N425" s="33"/>
      <c r="O425" s="10" t="s">
        <v>23</v>
      </c>
    </row>
    <row r="426">
      <c r="A426" s="9">
        <v>44414.0</v>
      </c>
      <c r="B426" s="10" t="s">
        <v>23</v>
      </c>
      <c r="C426" s="10" t="s">
        <v>33</v>
      </c>
      <c r="D426" s="10" t="s">
        <v>156</v>
      </c>
      <c r="E426" s="35">
        <v>120.0</v>
      </c>
      <c r="F426" s="10" t="s">
        <v>21</v>
      </c>
      <c r="G426" s="37">
        <f t="shared" si="1"/>
        <v>6</v>
      </c>
      <c r="H426" s="32">
        <f t="shared" si="2"/>
        <v>6</v>
      </c>
      <c r="I426" s="33"/>
      <c r="J426" s="33"/>
      <c r="K426" s="33"/>
      <c r="L426" s="33"/>
      <c r="M426" s="33"/>
      <c r="N426" s="33"/>
      <c r="O426" s="10" t="s">
        <v>23</v>
      </c>
    </row>
    <row r="427">
      <c r="A427" s="9">
        <v>44414.0</v>
      </c>
      <c r="B427" s="10" t="s">
        <v>23</v>
      </c>
      <c r="C427" s="10" t="s">
        <v>35</v>
      </c>
      <c r="D427" s="10" t="s">
        <v>156</v>
      </c>
      <c r="E427" s="35">
        <v>120.0</v>
      </c>
      <c r="F427" s="10" t="s">
        <v>21</v>
      </c>
      <c r="G427" s="37">
        <f t="shared" si="1"/>
        <v>6</v>
      </c>
      <c r="H427" s="32">
        <f t="shared" si="2"/>
        <v>6</v>
      </c>
      <c r="I427" s="33"/>
      <c r="J427" s="33"/>
      <c r="K427" s="33"/>
      <c r="L427" s="33"/>
      <c r="M427" s="33"/>
      <c r="N427" s="33"/>
      <c r="O427" s="10" t="s">
        <v>23</v>
      </c>
    </row>
    <row r="428">
      <c r="A428" s="9">
        <v>44414.0</v>
      </c>
      <c r="B428" s="10" t="s">
        <v>23</v>
      </c>
      <c r="C428" s="10" t="s">
        <v>35</v>
      </c>
      <c r="D428" s="10" t="s">
        <v>153</v>
      </c>
      <c r="E428" s="35">
        <v>220.0</v>
      </c>
      <c r="F428" s="10" t="s">
        <v>12</v>
      </c>
      <c r="G428" s="37">
        <f t="shared" si="1"/>
        <v>6</v>
      </c>
      <c r="H428" s="32">
        <f t="shared" si="2"/>
        <v>6</v>
      </c>
      <c r="I428" s="33"/>
      <c r="J428" s="33"/>
      <c r="K428" s="33"/>
      <c r="L428" s="33"/>
      <c r="M428" s="33"/>
      <c r="N428" s="33"/>
      <c r="O428" s="10" t="s">
        <v>23</v>
      </c>
    </row>
    <row r="429">
      <c r="A429" s="9">
        <v>44414.0</v>
      </c>
      <c r="B429" s="10" t="s">
        <v>23</v>
      </c>
      <c r="C429" s="10" t="s">
        <v>201</v>
      </c>
      <c r="D429" s="10" t="s">
        <v>155</v>
      </c>
      <c r="E429" s="35">
        <v>220.0</v>
      </c>
      <c r="F429" s="10" t="s">
        <v>18</v>
      </c>
      <c r="G429" s="37">
        <f t="shared" si="1"/>
        <v>6</v>
      </c>
      <c r="H429" s="32">
        <f t="shared" si="2"/>
        <v>6</v>
      </c>
      <c r="I429" s="33"/>
      <c r="J429" s="33"/>
      <c r="K429" s="33"/>
      <c r="L429" s="33"/>
      <c r="M429" s="33"/>
      <c r="N429" s="33"/>
      <c r="O429" s="10" t="s">
        <v>23</v>
      </c>
    </row>
    <row r="430">
      <c r="A430" s="9">
        <v>44414.0</v>
      </c>
      <c r="B430" s="10" t="s">
        <v>23</v>
      </c>
      <c r="C430" s="10">
        <v>7742.0</v>
      </c>
      <c r="D430" s="10" t="s">
        <v>155</v>
      </c>
      <c r="E430" s="35">
        <v>220.0</v>
      </c>
      <c r="F430" s="10" t="s">
        <v>18</v>
      </c>
      <c r="G430" s="37">
        <f t="shared" si="1"/>
        <v>6</v>
      </c>
      <c r="H430" s="32">
        <f t="shared" si="2"/>
        <v>6</v>
      </c>
      <c r="I430" s="33"/>
      <c r="J430" s="33"/>
      <c r="K430" s="33"/>
      <c r="L430" s="33"/>
      <c r="M430" s="33"/>
      <c r="N430" s="33"/>
      <c r="O430" s="10" t="s">
        <v>23</v>
      </c>
    </row>
    <row r="431">
      <c r="A431" s="9">
        <v>44414.0</v>
      </c>
      <c r="B431" s="10" t="s">
        <v>23</v>
      </c>
      <c r="C431" s="10">
        <v>748.0</v>
      </c>
      <c r="D431" s="10" t="s">
        <v>166</v>
      </c>
      <c r="E431" s="35">
        <v>200.0</v>
      </c>
      <c r="F431" s="10" t="s">
        <v>14</v>
      </c>
      <c r="G431" s="37">
        <f t="shared" si="1"/>
        <v>6</v>
      </c>
      <c r="H431" s="32">
        <f t="shared" si="2"/>
        <v>6</v>
      </c>
      <c r="I431" s="33"/>
      <c r="J431" s="33"/>
      <c r="K431" s="33"/>
      <c r="L431" s="33"/>
      <c r="M431" s="33"/>
      <c r="N431" s="33"/>
      <c r="O431" s="10" t="s">
        <v>23</v>
      </c>
    </row>
    <row r="432">
      <c r="A432" s="9">
        <v>44414.0</v>
      </c>
      <c r="B432" s="10" t="s">
        <v>23</v>
      </c>
      <c r="C432" s="10">
        <v>748.0</v>
      </c>
      <c r="D432" s="10" t="s">
        <v>155</v>
      </c>
      <c r="E432" s="35">
        <v>220.0</v>
      </c>
      <c r="F432" s="10" t="s">
        <v>18</v>
      </c>
      <c r="G432" s="37">
        <f t="shared" si="1"/>
        <v>6</v>
      </c>
      <c r="H432" s="32">
        <f t="shared" si="2"/>
        <v>6</v>
      </c>
      <c r="I432" s="33"/>
      <c r="J432" s="33"/>
      <c r="K432" s="33"/>
      <c r="L432" s="33"/>
      <c r="M432" s="33"/>
      <c r="N432" s="33"/>
      <c r="O432" s="10" t="s">
        <v>23</v>
      </c>
    </row>
    <row r="433">
      <c r="A433" s="9">
        <v>44414.0</v>
      </c>
      <c r="B433" s="10" t="s">
        <v>23</v>
      </c>
      <c r="C433" s="10">
        <v>2841.0</v>
      </c>
      <c r="D433" s="10" t="s">
        <v>166</v>
      </c>
      <c r="E433" s="35">
        <v>200.0</v>
      </c>
      <c r="F433" s="10" t="s">
        <v>14</v>
      </c>
      <c r="G433" s="37">
        <f t="shared" si="1"/>
        <v>6</v>
      </c>
      <c r="H433" s="32">
        <f t="shared" si="2"/>
        <v>6</v>
      </c>
      <c r="I433" s="33"/>
      <c r="J433" s="33"/>
      <c r="K433" s="33"/>
      <c r="L433" s="33"/>
      <c r="M433" s="33"/>
      <c r="N433" s="33"/>
      <c r="O433" s="10" t="s">
        <v>23</v>
      </c>
    </row>
    <row r="434">
      <c r="A434" s="9">
        <v>44414.0</v>
      </c>
      <c r="B434" s="10" t="s">
        <v>23</v>
      </c>
      <c r="C434" s="10">
        <v>6245.0</v>
      </c>
      <c r="D434" s="10" t="s">
        <v>166</v>
      </c>
      <c r="E434" s="35">
        <v>200.0</v>
      </c>
      <c r="F434" s="10" t="s">
        <v>14</v>
      </c>
      <c r="G434" s="37">
        <f t="shared" si="1"/>
        <v>6</v>
      </c>
      <c r="H434" s="32">
        <f t="shared" si="2"/>
        <v>6</v>
      </c>
      <c r="I434" s="33"/>
      <c r="J434" s="33"/>
      <c r="K434" s="33"/>
      <c r="L434" s="33"/>
      <c r="M434" s="33"/>
      <c r="N434" s="33"/>
      <c r="O434" s="10" t="s">
        <v>23</v>
      </c>
    </row>
    <row r="435">
      <c r="A435" s="9">
        <v>44414.0</v>
      </c>
      <c r="B435" s="10" t="s">
        <v>23</v>
      </c>
      <c r="C435" s="10">
        <v>7449.0</v>
      </c>
      <c r="D435" s="10" t="s">
        <v>156</v>
      </c>
      <c r="E435" s="35">
        <v>120.0</v>
      </c>
      <c r="F435" s="10" t="s">
        <v>21</v>
      </c>
      <c r="G435" s="37">
        <f t="shared" si="1"/>
        <v>6</v>
      </c>
      <c r="H435" s="32">
        <f t="shared" si="2"/>
        <v>6</v>
      </c>
      <c r="I435" s="33"/>
      <c r="J435" s="33"/>
      <c r="K435" s="33"/>
      <c r="L435" s="33"/>
      <c r="M435" s="33"/>
      <c r="N435" s="33"/>
      <c r="O435" s="10" t="s">
        <v>23</v>
      </c>
    </row>
    <row r="436">
      <c r="A436" s="9">
        <v>44414.0</v>
      </c>
      <c r="B436" s="10" t="s">
        <v>23</v>
      </c>
      <c r="C436" s="10" t="s">
        <v>163</v>
      </c>
      <c r="D436" s="10" t="s">
        <v>153</v>
      </c>
      <c r="E436" s="35">
        <v>220.0</v>
      </c>
      <c r="F436" s="10" t="s">
        <v>12</v>
      </c>
      <c r="G436" s="37">
        <f t="shared" si="1"/>
        <v>6</v>
      </c>
      <c r="H436" s="32">
        <f t="shared" si="2"/>
        <v>6</v>
      </c>
      <c r="I436" s="33"/>
      <c r="J436" s="33"/>
      <c r="K436" s="33"/>
      <c r="L436" s="33"/>
      <c r="M436" s="33"/>
      <c r="N436" s="33"/>
      <c r="O436" s="10" t="s">
        <v>23</v>
      </c>
    </row>
    <row r="437">
      <c r="A437" s="9">
        <v>44414.0</v>
      </c>
      <c r="B437" s="10" t="s">
        <v>23</v>
      </c>
      <c r="C437" s="10" t="s">
        <v>95</v>
      </c>
      <c r="D437" s="10" t="s">
        <v>162</v>
      </c>
      <c r="E437" s="35">
        <v>130.0</v>
      </c>
      <c r="F437" s="10" t="s">
        <v>18</v>
      </c>
      <c r="G437" s="37">
        <f t="shared" si="1"/>
        <v>6</v>
      </c>
      <c r="H437" s="32">
        <f t="shared" si="2"/>
        <v>6</v>
      </c>
      <c r="I437" s="33"/>
      <c r="J437" s="33"/>
      <c r="K437" s="33"/>
      <c r="L437" s="33"/>
      <c r="M437" s="33"/>
      <c r="N437" s="33"/>
      <c r="O437" s="10" t="s">
        <v>23</v>
      </c>
    </row>
    <row r="438">
      <c r="A438" s="9">
        <v>44414.0</v>
      </c>
      <c r="B438" s="10" t="s">
        <v>23</v>
      </c>
      <c r="C438" s="10" t="s">
        <v>202</v>
      </c>
      <c r="D438" s="10" t="s">
        <v>156</v>
      </c>
      <c r="E438" s="35">
        <v>120.0</v>
      </c>
      <c r="F438" s="10" t="s">
        <v>21</v>
      </c>
      <c r="G438" s="37">
        <f t="shared" si="1"/>
        <v>6</v>
      </c>
      <c r="H438" s="32">
        <f t="shared" si="2"/>
        <v>6</v>
      </c>
      <c r="I438" s="33"/>
      <c r="J438" s="33"/>
      <c r="K438" s="33"/>
      <c r="L438" s="33"/>
      <c r="M438" s="33"/>
      <c r="N438" s="33"/>
      <c r="O438" s="10" t="s">
        <v>23</v>
      </c>
    </row>
    <row r="439">
      <c r="A439" s="9">
        <v>44414.0</v>
      </c>
      <c r="B439" s="10" t="s">
        <v>23</v>
      </c>
      <c r="C439" s="10" t="s">
        <v>96</v>
      </c>
      <c r="D439" s="10" t="s">
        <v>156</v>
      </c>
      <c r="E439" s="35">
        <v>120.0</v>
      </c>
      <c r="F439" s="10" t="s">
        <v>21</v>
      </c>
      <c r="G439" s="37">
        <f t="shared" si="1"/>
        <v>6</v>
      </c>
      <c r="H439" s="32">
        <f t="shared" si="2"/>
        <v>6</v>
      </c>
      <c r="I439" s="33"/>
      <c r="J439" s="33"/>
      <c r="K439" s="33"/>
      <c r="L439" s="33"/>
      <c r="M439" s="33"/>
      <c r="N439" s="33"/>
      <c r="O439" s="10" t="s">
        <v>23</v>
      </c>
    </row>
    <row r="440">
      <c r="A440" s="9">
        <v>44414.0</v>
      </c>
      <c r="B440" s="10" t="s">
        <v>40</v>
      </c>
      <c r="C440" s="10" t="s">
        <v>41</v>
      </c>
      <c r="D440" s="10" t="s">
        <v>158</v>
      </c>
      <c r="E440" s="35">
        <v>200.0</v>
      </c>
      <c r="F440" s="10" t="s">
        <v>14</v>
      </c>
      <c r="G440" s="37">
        <f t="shared" si="1"/>
        <v>6</v>
      </c>
      <c r="H440" s="32">
        <f t="shared" si="2"/>
        <v>6</v>
      </c>
      <c r="I440" s="33"/>
      <c r="J440" s="33"/>
      <c r="K440" s="33"/>
      <c r="L440" s="33"/>
      <c r="M440" s="33"/>
      <c r="N440" s="33"/>
      <c r="O440" s="10" t="s">
        <v>40</v>
      </c>
    </row>
    <row r="441">
      <c r="A441" s="9">
        <v>44414.0</v>
      </c>
      <c r="B441" s="10" t="s">
        <v>40</v>
      </c>
      <c r="C441" s="10" t="s">
        <v>41</v>
      </c>
      <c r="D441" s="10" t="s">
        <v>162</v>
      </c>
      <c r="E441" s="35">
        <v>130.0</v>
      </c>
      <c r="F441" s="10" t="s">
        <v>18</v>
      </c>
      <c r="G441" s="37">
        <f t="shared" si="1"/>
        <v>6</v>
      </c>
      <c r="H441" s="32">
        <f t="shared" si="2"/>
        <v>6</v>
      </c>
      <c r="I441" s="33"/>
      <c r="J441" s="33"/>
      <c r="K441" s="33"/>
      <c r="L441" s="33"/>
      <c r="M441" s="33"/>
      <c r="N441" s="33"/>
      <c r="O441" s="10" t="s">
        <v>40</v>
      </c>
    </row>
    <row r="442">
      <c r="A442" s="9">
        <v>44414.0</v>
      </c>
      <c r="B442" s="10" t="s">
        <v>40</v>
      </c>
      <c r="C442" s="10" t="s">
        <v>167</v>
      </c>
      <c r="D442" s="10" t="s">
        <v>150</v>
      </c>
      <c r="E442" s="35">
        <v>230.0</v>
      </c>
      <c r="F442" s="10" t="s">
        <v>21</v>
      </c>
      <c r="G442" s="37">
        <f t="shared" si="1"/>
        <v>6</v>
      </c>
      <c r="H442" s="32">
        <f t="shared" si="2"/>
        <v>6</v>
      </c>
      <c r="I442" s="33"/>
      <c r="J442" s="33"/>
      <c r="K442" s="33"/>
      <c r="L442" s="33"/>
      <c r="M442" s="33"/>
      <c r="N442" s="33"/>
      <c r="O442" s="10" t="s">
        <v>40</v>
      </c>
    </row>
    <row r="443">
      <c r="A443" s="9">
        <v>44414.0</v>
      </c>
      <c r="B443" s="10" t="s">
        <v>40</v>
      </c>
      <c r="C443" s="10">
        <v>4640.0</v>
      </c>
      <c r="D443" s="10" t="s">
        <v>156</v>
      </c>
      <c r="E443" s="35">
        <v>120.0</v>
      </c>
      <c r="F443" s="10" t="s">
        <v>21</v>
      </c>
      <c r="G443" s="37">
        <f t="shared" si="1"/>
        <v>6</v>
      </c>
      <c r="H443" s="32">
        <f t="shared" si="2"/>
        <v>6</v>
      </c>
      <c r="I443" s="33"/>
      <c r="J443" s="33"/>
      <c r="K443" s="33"/>
      <c r="L443" s="33"/>
      <c r="M443" s="33"/>
      <c r="N443" s="33"/>
      <c r="O443" s="10" t="s">
        <v>40</v>
      </c>
    </row>
    <row r="444">
      <c r="A444" s="9">
        <v>44414.0</v>
      </c>
      <c r="B444" s="10" t="s">
        <v>40</v>
      </c>
      <c r="C444" s="10" t="s">
        <v>168</v>
      </c>
      <c r="D444" s="10" t="s">
        <v>158</v>
      </c>
      <c r="E444" s="35">
        <v>200.0</v>
      </c>
      <c r="F444" s="10" t="s">
        <v>14</v>
      </c>
      <c r="G444" s="37">
        <f t="shared" si="1"/>
        <v>6</v>
      </c>
      <c r="H444" s="32">
        <f t="shared" si="2"/>
        <v>6</v>
      </c>
      <c r="I444" s="33"/>
      <c r="J444" s="33"/>
      <c r="K444" s="33"/>
      <c r="L444" s="33"/>
      <c r="M444" s="33"/>
      <c r="N444" s="33"/>
      <c r="O444" s="10" t="s">
        <v>40</v>
      </c>
    </row>
    <row r="445">
      <c r="A445" s="9">
        <v>44414.0</v>
      </c>
      <c r="B445" s="10" t="s">
        <v>40</v>
      </c>
      <c r="C445" s="10" t="s">
        <v>169</v>
      </c>
      <c r="D445" s="10" t="s">
        <v>158</v>
      </c>
      <c r="E445" s="35">
        <v>200.0</v>
      </c>
      <c r="F445" s="10" t="s">
        <v>14</v>
      </c>
      <c r="G445" s="37">
        <f t="shared" si="1"/>
        <v>6</v>
      </c>
      <c r="H445" s="32">
        <f t="shared" si="2"/>
        <v>6</v>
      </c>
      <c r="I445" s="33"/>
      <c r="J445" s="33"/>
      <c r="K445" s="33"/>
      <c r="L445" s="33"/>
      <c r="M445" s="33"/>
      <c r="N445" s="33"/>
      <c r="O445" s="10" t="s">
        <v>40</v>
      </c>
    </row>
    <row r="446">
      <c r="A446" s="9">
        <v>44414.0</v>
      </c>
      <c r="B446" s="10" t="s">
        <v>97</v>
      </c>
      <c r="C446" s="10" t="s">
        <v>203</v>
      </c>
      <c r="D446" s="10" t="s">
        <v>156</v>
      </c>
      <c r="E446" s="35">
        <v>120.0</v>
      </c>
      <c r="F446" s="10" t="s">
        <v>21</v>
      </c>
      <c r="G446" s="37">
        <f t="shared" si="1"/>
        <v>6</v>
      </c>
      <c r="H446" s="32">
        <f t="shared" si="2"/>
        <v>6</v>
      </c>
      <c r="I446" s="33"/>
      <c r="J446" s="33"/>
      <c r="K446" s="33"/>
      <c r="L446" s="33"/>
      <c r="M446" s="33"/>
      <c r="N446" s="33"/>
      <c r="O446" s="10" t="s">
        <v>97</v>
      </c>
    </row>
    <row r="447">
      <c r="A447" s="9">
        <v>44414.0</v>
      </c>
      <c r="B447" s="10" t="s">
        <v>97</v>
      </c>
      <c r="C447" s="16">
        <v>1.0E46</v>
      </c>
      <c r="D447" s="10" t="s">
        <v>155</v>
      </c>
      <c r="E447" s="35">
        <v>220.0</v>
      </c>
      <c r="F447" s="10" t="s">
        <v>18</v>
      </c>
      <c r="G447" s="37">
        <f t="shared" si="1"/>
        <v>6</v>
      </c>
      <c r="H447" s="32">
        <f t="shared" si="2"/>
        <v>6</v>
      </c>
      <c r="I447" s="33"/>
      <c r="J447" s="33"/>
      <c r="K447" s="33"/>
      <c r="L447" s="33"/>
      <c r="M447" s="33"/>
      <c r="N447" s="33"/>
      <c r="O447" s="10" t="s">
        <v>97</v>
      </c>
    </row>
    <row r="448">
      <c r="A448" s="9">
        <v>44414.0</v>
      </c>
      <c r="B448" s="10" t="s">
        <v>97</v>
      </c>
      <c r="C448" s="10" t="s">
        <v>98</v>
      </c>
      <c r="D448" s="10" t="s">
        <v>156</v>
      </c>
      <c r="E448" s="35">
        <v>120.0</v>
      </c>
      <c r="F448" s="10" t="s">
        <v>21</v>
      </c>
      <c r="G448" s="37">
        <f t="shared" si="1"/>
        <v>6</v>
      </c>
      <c r="H448" s="32">
        <f t="shared" si="2"/>
        <v>6</v>
      </c>
      <c r="I448" s="33"/>
      <c r="J448" s="33"/>
      <c r="K448" s="33"/>
      <c r="L448" s="33"/>
      <c r="M448" s="33"/>
      <c r="N448" s="33"/>
      <c r="O448" s="10" t="s">
        <v>97</v>
      </c>
    </row>
    <row r="449">
      <c r="A449" s="9">
        <v>44414.0</v>
      </c>
      <c r="B449" s="10" t="s">
        <v>97</v>
      </c>
      <c r="C449" s="16">
        <v>4.0E47</v>
      </c>
      <c r="D449" s="10" t="s">
        <v>159</v>
      </c>
      <c r="E449" s="35">
        <v>90.0</v>
      </c>
      <c r="F449" s="10" t="s">
        <v>160</v>
      </c>
      <c r="G449" s="37">
        <f t="shared" si="1"/>
        <v>6</v>
      </c>
      <c r="H449" s="32">
        <f t="shared" si="2"/>
        <v>6</v>
      </c>
      <c r="I449" s="33"/>
      <c r="J449" s="33"/>
      <c r="K449" s="33"/>
      <c r="L449" s="33"/>
      <c r="M449" s="33"/>
      <c r="N449" s="33"/>
      <c r="O449" s="10" t="s">
        <v>97</v>
      </c>
    </row>
    <row r="450">
      <c r="A450" s="9">
        <v>44414.0</v>
      </c>
      <c r="B450" s="10" t="s">
        <v>97</v>
      </c>
      <c r="C450" s="10" t="s">
        <v>204</v>
      </c>
      <c r="D450" s="10" t="s">
        <v>156</v>
      </c>
      <c r="E450" s="35">
        <v>120.0</v>
      </c>
      <c r="F450" s="10" t="s">
        <v>21</v>
      </c>
      <c r="G450" s="37">
        <f t="shared" si="1"/>
        <v>6</v>
      </c>
      <c r="H450" s="32">
        <f t="shared" si="2"/>
        <v>6</v>
      </c>
      <c r="I450" s="33"/>
      <c r="J450" s="33"/>
      <c r="K450" s="33"/>
      <c r="L450" s="33"/>
      <c r="M450" s="33"/>
      <c r="N450" s="33"/>
      <c r="O450" s="10" t="s">
        <v>97</v>
      </c>
    </row>
    <row r="451">
      <c r="A451" s="9">
        <v>44414.0</v>
      </c>
      <c r="B451" s="10" t="s">
        <v>97</v>
      </c>
      <c r="C451" s="10" t="s">
        <v>100</v>
      </c>
      <c r="D451" s="10" t="s">
        <v>166</v>
      </c>
      <c r="E451" s="35">
        <v>200.0</v>
      </c>
      <c r="F451" s="10" t="s">
        <v>14</v>
      </c>
      <c r="G451" s="37">
        <f t="shared" si="1"/>
        <v>6</v>
      </c>
      <c r="H451" s="32">
        <f t="shared" si="2"/>
        <v>6</v>
      </c>
      <c r="I451" s="33"/>
      <c r="J451" s="33"/>
      <c r="K451" s="33"/>
      <c r="L451" s="33"/>
      <c r="M451" s="33"/>
      <c r="N451" s="33"/>
      <c r="O451" s="10" t="s">
        <v>97</v>
      </c>
    </row>
    <row r="452">
      <c r="A452" s="9">
        <v>44414.0</v>
      </c>
      <c r="B452" s="10" t="s">
        <v>97</v>
      </c>
      <c r="C452" s="10" t="s">
        <v>101</v>
      </c>
      <c r="D452" s="10" t="s">
        <v>166</v>
      </c>
      <c r="E452" s="35">
        <v>200.0</v>
      </c>
      <c r="F452" s="10" t="s">
        <v>14</v>
      </c>
      <c r="G452" s="37">
        <f t="shared" si="1"/>
        <v>6</v>
      </c>
      <c r="H452" s="32">
        <f t="shared" si="2"/>
        <v>6</v>
      </c>
      <c r="I452" s="33"/>
      <c r="J452" s="33"/>
      <c r="K452" s="33"/>
      <c r="L452" s="33"/>
      <c r="M452" s="33"/>
      <c r="N452" s="33"/>
      <c r="O452" s="10" t="s">
        <v>97</v>
      </c>
    </row>
    <row r="453">
      <c r="A453" s="9">
        <v>44414.0</v>
      </c>
      <c r="B453" s="10" t="s">
        <v>97</v>
      </c>
      <c r="C453" s="10">
        <v>2649.0</v>
      </c>
      <c r="D453" s="10" t="s">
        <v>158</v>
      </c>
      <c r="E453" s="35">
        <v>200.0</v>
      </c>
      <c r="F453" s="10" t="s">
        <v>14</v>
      </c>
      <c r="G453" s="37">
        <f t="shared" si="1"/>
        <v>6</v>
      </c>
      <c r="H453" s="32">
        <f t="shared" si="2"/>
        <v>6</v>
      </c>
      <c r="I453" s="33"/>
      <c r="J453" s="33"/>
      <c r="K453" s="33"/>
      <c r="L453" s="33"/>
      <c r="M453" s="33"/>
      <c r="N453" s="33"/>
      <c r="O453" s="10" t="s">
        <v>97</v>
      </c>
    </row>
    <row r="454">
      <c r="A454" s="9">
        <v>44414.0</v>
      </c>
      <c r="B454" s="10" t="s">
        <v>97</v>
      </c>
      <c r="C454" s="10">
        <v>2649.0</v>
      </c>
      <c r="D454" s="10" t="s">
        <v>166</v>
      </c>
      <c r="E454" s="35">
        <v>200.0</v>
      </c>
      <c r="F454" s="10" t="s">
        <v>14</v>
      </c>
      <c r="G454" s="37">
        <f t="shared" si="1"/>
        <v>6</v>
      </c>
      <c r="H454" s="32">
        <f t="shared" si="2"/>
        <v>6</v>
      </c>
      <c r="I454" s="33"/>
      <c r="J454" s="33"/>
      <c r="K454" s="33"/>
      <c r="L454" s="33"/>
      <c r="M454" s="33"/>
      <c r="N454" s="33"/>
      <c r="O454" s="10" t="s">
        <v>97</v>
      </c>
    </row>
    <row r="455">
      <c r="A455" s="9">
        <v>44414.0</v>
      </c>
      <c r="B455" s="10" t="s">
        <v>97</v>
      </c>
      <c r="C455" s="10">
        <v>8043.0</v>
      </c>
      <c r="D455" s="10" t="s">
        <v>159</v>
      </c>
      <c r="E455" s="35">
        <v>90.0</v>
      </c>
      <c r="F455" s="10" t="s">
        <v>160</v>
      </c>
      <c r="G455" s="37">
        <f t="shared" si="1"/>
        <v>6</v>
      </c>
      <c r="H455" s="32">
        <f t="shared" si="2"/>
        <v>6</v>
      </c>
      <c r="I455" s="33"/>
      <c r="J455" s="33"/>
      <c r="K455" s="33"/>
      <c r="L455" s="33"/>
      <c r="M455" s="33"/>
      <c r="N455" s="33"/>
      <c r="O455" s="10" t="s">
        <v>97</v>
      </c>
    </row>
    <row r="456">
      <c r="A456" s="9">
        <v>44414.0</v>
      </c>
      <c r="B456" s="10" t="s">
        <v>97</v>
      </c>
      <c r="C456" s="10" t="s">
        <v>103</v>
      </c>
      <c r="D456" s="10" t="s">
        <v>153</v>
      </c>
      <c r="E456" s="35">
        <v>220.0</v>
      </c>
      <c r="F456" s="10" t="s">
        <v>12</v>
      </c>
      <c r="G456" s="37">
        <f t="shared" si="1"/>
        <v>6</v>
      </c>
      <c r="H456" s="32">
        <f t="shared" si="2"/>
        <v>6</v>
      </c>
      <c r="I456" s="33"/>
      <c r="J456" s="33"/>
      <c r="K456" s="33"/>
      <c r="L456" s="33"/>
      <c r="M456" s="33"/>
      <c r="N456" s="33"/>
      <c r="O456" s="10" t="s">
        <v>97</v>
      </c>
    </row>
    <row r="457">
      <c r="A457" s="9">
        <v>44414.0</v>
      </c>
      <c r="B457" s="10" t="s">
        <v>97</v>
      </c>
      <c r="C457" s="10">
        <v>6145.0</v>
      </c>
      <c r="D457" s="10" t="s">
        <v>152</v>
      </c>
      <c r="E457" s="35">
        <v>250.0</v>
      </c>
      <c r="F457" s="10" t="s">
        <v>21</v>
      </c>
      <c r="G457" s="37">
        <f t="shared" si="1"/>
        <v>6</v>
      </c>
      <c r="H457" s="32">
        <f t="shared" si="2"/>
        <v>6</v>
      </c>
      <c r="I457" s="33"/>
      <c r="J457" s="33"/>
      <c r="K457" s="33"/>
      <c r="L457" s="33"/>
      <c r="M457" s="33"/>
      <c r="N457" s="33"/>
      <c r="O457" s="10" t="s">
        <v>97</v>
      </c>
    </row>
    <row r="458">
      <c r="A458" s="9">
        <v>44414.0</v>
      </c>
      <c r="B458" s="10" t="s">
        <v>97</v>
      </c>
      <c r="C458" s="10">
        <v>1342.0</v>
      </c>
      <c r="D458" s="10" t="s">
        <v>159</v>
      </c>
      <c r="E458" s="35">
        <v>90.0</v>
      </c>
      <c r="F458" s="10" t="s">
        <v>160</v>
      </c>
      <c r="G458" s="37">
        <f t="shared" si="1"/>
        <v>6</v>
      </c>
      <c r="H458" s="32">
        <f t="shared" si="2"/>
        <v>6</v>
      </c>
      <c r="I458" s="33"/>
      <c r="J458" s="33"/>
      <c r="K458" s="33"/>
      <c r="L458" s="33"/>
      <c r="M458" s="33"/>
      <c r="N458" s="33"/>
      <c r="O458" s="10" t="s">
        <v>97</v>
      </c>
    </row>
    <row r="459">
      <c r="A459" s="9">
        <v>44414.0</v>
      </c>
      <c r="B459" s="10" t="s">
        <v>97</v>
      </c>
      <c r="C459" s="10">
        <v>5048.0</v>
      </c>
      <c r="D459" s="10" t="s">
        <v>152</v>
      </c>
      <c r="E459" s="35">
        <v>250.0</v>
      </c>
      <c r="F459" s="10" t="s">
        <v>21</v>
      </c>
      <c r="G459" s="37">
        <f t="shared" si="1"/>
        <v>6</v>
      </c>
      <c r="H459" s="32">
        <f t="shared" si="2"/>
        <v>6</v>
      </c>
      <c r="I459" s="33"/>
      <c r="J459" s="33"/>
      <c r="K459" s="33"/>
      <c r="L459" s="33"/>
      <c r="M459" s="33"/>
      <c r="N459" s="33"/>
      <c r="O459" s="10" t="s">
        <v>97</v>
      </c>
    </row>
    <row r="460">
      <c r="A460" s="9">
        <v>44414.0</v>
      </c>
      <c r="B460" s="10" t="s">
        <v>97</v>
      </c>
      <c r="C460" s="10">
        <v>8247.0</v>
      </c>
      <c r="D460" s="10" t="s">
        <v>156</v>
      </c>
      <c r="E460" s="35">
        <v>120.0</v>
      </c>
      <c r="F460" s="10" t="s">
        <v>21</v>
      </c>
      <c r="G460" s="37">
        <f t="shared" si="1"/>
        <v>6</v>
      </c>
      <c r="H460" s="32">
        <f t="shared" si="2"/>
        <v>6</v>
      </c>
      <c r="I460" s="33"/>
      <c r="J460" s="33"/>
      <c r="K460" s="33"/>
      <c r="L460" s="33"/>
      <c r="M460" s="33"/>
      <c r="N460" s="33"/>
      <c r="O460" s="10" t="s">
        <v>97</v>
      </c>
    </row>
    <row r="461">
      <c r="A461" s="9">
        <v>44414.0</v>
      </c>
      <c r="B461" s="10" t="s">
        <v>97</v>
      </c>
      <c r="C461" s="10" t="s">
        <v>109</v>
      </c>
      <c r="D461" s="10" t="s">
        <v>159</v>
      </c>
      <c r="E461" s="35">
        <v>90.0</v>
      </c>
      <c r="F461" s="10" t="s">
        <v>160</v>
      </c>
      <c r="G461" s="37">
        <f t="shared" si="1"/>
        <v>6</v>
      </c>
      <c r="H461" s="32">
        <f t="shared" si="2"/>
        <v>6</v>
      </c>
      <c r="I461" s="33"/>
      <c r="J461" s="33"/>
      <c r="K461" s="33"/>
      <c r="L461" s="33"/>
      <c r="M461" s="33"/>
      <c r="N461" s="33"/>
      <c r="O461" s="10" t="s">
        <v>97</v>
      </c>
    </row>
    <row r="462">
      <c r="A462" s="9">
        <v>44414.0</v>
      </c>
      <c r="B462" s="10" t="s">
        <v>97</v>
      </c>
      <c r="C462" s="10" t="s">
        <v>205</v>
      </c>
      <c r="D462" s="10" t="s">
        <v>156</v>
      </c>
      <c r="E462" s="35">
        <v>120.0</v>
      </c>
      <c r="F462" s="10" t="s">
        <v>21</v>
      </c>
      <c r="G462" s="37">
        <f t="shared" si="1"/>
        <v>6</v>
      </c>
      <c r="H462" s="32">
        <f t="shared" si="2"/>
        <v>6</v>
      </c>
      <c r="I462" s="33"/>
      <c r="J462" s="33"/>
      <c r="K462" s="33"/>
      <c r="L462" s="33"/>
      <c r="M462" s="33"/>
      <c r="N462" s="33"/>
      <c r="O462" s="10" t="s">
        <v>97</v>
      </c>
    </row>
    <row r="463">
      <c r="A463" s="9">
        <v>44414.0</v>
      </c>
      <c r="B463" s="10" t="s">
        <v>97</v>
      </c>
      <c r="C463" s="10" t="s">
        <v>170</v>
      </c>
      <c r="D463" s="10" t="s">
        <v>166</v>
      </c>
      <c r="E463" s="35">
        <v>200.0</v>
      </c>
      <c r="F463" s="10" t="s">
        <v>14</v>
      </c>
      <c r="G463" s="37">
        <f t="shared" si="1"/>
        <v>6</v>
      </c>
      <c r="H463" s="32">
        <f t="shared" si="2"/>
        <v>6</v>
      </c>
      <c r="I463" s="33"/>
      <c r="J463" s="33"/>
      <c r="K463" s="33"/>
      <c r="L463" s="33"/>
      <c r="M463" s="33"/>
      <c r="N463" s="33"/>
      <c r="O463" s="10" t="s">
        <v>97</v>
      </c>
    </row>
    <row r="464">
      <c r="A464" s="9">
        <v>44414.0</v>
      </c>
      <c r="B464" s="10" t="s">
        <v>97</v>
      </c>
      <c r="C464" s="10" t="s">
        <v>206</v>
      </c>
      <c r="D464" s="10" t="s">
        <v>152</v>
      </c>
      <c r="E464" s="35">
        <v>250.0</v>
      </c>
      <c r="F464" s="10" t="s">
        <v>21</v>
      </c>
      <c r="G464" s="37">
        <f t="shared" si="1"/>
        <v>6</v>
      </c>
      <c r="H464" s="32">
        <f t="shared" si="2"/>
        <v>6</v>
      </c>
      <c r="I464" s="33"/>
      <c r="J464" s="33"/>
      <c r="K464" s="33"/>
      <c r="L464" s="33"/>
      <c r="M464" s="33"/>
      <c r="N464" s="33"/>
      <c r="O464" s="10" t="s">
        <v>97</v>
      </c>
    </row>
    <row r="465">
      <c r="A465" s="9">
        <v>44414.0</v>
      </c>
      <c r="B465" s="10" t="s">
        <v>97</v>
      </c>
      <c r="C465" s="10" t="s">
        <v>207</v>
      </c>
      <c r="D465" s="10" t="s">
        <v>156</v>
      </c>
      <c r="E465" s="35">
        <v>120.0</v>
      </c>
      <c r="F465" s="10" t="s">
        <v>21</v>
      </c>
      <c r="G465" s="37">
        <f t="shared" si="1"/>
        <v>6</v>
      </c>
      <c r="H465" s="32">
        <f t="shared" si="2"/>
        <v>6</v>
      </c>
      <c r="I465" s="33"/>
      <c r="J465" s="33"/>
      <c r="K465" s="33"/>
      <c r="L465" s="33"/>
      <c r="M465" s="33"/>
      <c r="N465" s="33"/>
      <c r="O465" s="10" t="s">
        <v>97</v>
      </c>
    </row>
    <row r="466">
      <c r="A466" s="9">
        <v>44414.0</v>
      </c>
      <c r="B466" s="10" t="s">
        <v>97</v>
      </c>
      <c r="C466" s="10" t="s">
        <v>208</v>
      </c>
      <c r="D466" s="10" t="s">
        <v>159</v>
      </c>
      <c r="E466" s="35">
        <v>90.0</v>
      </c>
      <c r="F466" s="10" t="s">
        <v>160</v>
      </c>
      <c r="G466" s="37">
        <f t="shared" si="1"/>
        <v>6</v>
      </c>
      <c r="H466" s="32">
        <f t="shared" si="2"/>
        <v>6</v>
      </c>
      <c r="I466" s="33"/>
      <c r="J466" s="33"/>
      <c r="K466" s="33"/>
      <c r="L466" s="33"/>
      <c r="M466" s="33"/>
      <c r="N466" s="33"/>
      <c r="O466" s="10" t="s">
        <v>97</v>
      </c>
    </row>
    <row r="467">
      <c r="A467" s="9">
        <v>44414.0</v>
      </c>
      <c r="B467" s="10" t="s">
        <v>97</v>
      </c>
      <c r="C467" s="10" t="s">
        <v>171</v>
      </c>
      <c r="D467" s="10" t="s">
        <v>159</v>
      </c>
      <c r="E467" s="35">
        <v>90.0</v>
      </c>
      <c r="F467" s="10" t="s">
        <v>160</v>
      </c>
      <c r="G467" s="37">
        <f t="shared" si="1"/>
        <v>6</v>
      </c>
      <c r="H467" s="32">
        <f t="shared" si="2"/>
        <v>6</v>
      </c>
      <c r="I467" s="33"/>
      <c r="J467" s="33"/>
      <c r="K467" s="33"/>
      <c r="L467" s="33"/>
      <c r="M467" s="33"/>
      <c r="N467" s="33"/>
      <c r="O467" s="10" t="s">
        <v>97</v>
      </c>
    </row>
    <row r="468">
      <c r="A468" s="9">
        <v>44414.0</v>
      </c>
      <c r="B468" s="10" t="s">
        <v>97</v>
      </c>
      <c r="C468" s="10" t="s">
        <v>172</v>
      </c>
      <c r="D468" s="10" t="s">
        <v>156</v>
      </c>
      <c r="E468" s="35">
        <v>120.0</v>
      </c>
      <c r="F468" s="10" t="s">
        <v>21</v>
      </c>
      <c r="G468" s="37">
        <f t="shared" si="1"/>
        <v>6</v>
      </c>
      <c r="H468" s="32">
        <f t="shared" si="2"/>
        <v>6</v>
      </c>
      <c r="I468" s="33"/>
      <c r="J468" s="33"/>
      <c r="K468" s="33"/>
      <c r="L468" s="33"/>
      <c r="M468" s="33"/>
      <c r="N468" s="33"/>
      <c r="O468" s="10" t="s">
        <v>97</v>
      </c>
    </row>
    <row r="469">
      <c r="A469" s="9">
        <v>44414.0</v>
      </c>
      <c r="B469" s="10" t="s">
        <v>97</v>
      </c>
      <c r="C469" s="10" t="s">
        <v>173</v>
      </c>
      <c r="D469" s="10" t="s">
        <v>166</v>
      </c>
      <c r="E469" s="35">
        <v>200.0</v>
      </c>
      <c r="F469" s="10" t="s">
        <v>14</v>
      </c>
      <c r="G469" s="37">
        <f t="shared" si="1"/>
        <v>6</v>
      </c>
      <c r="H469" s="32">
        <f t="shared" si="2"/>
        <v>6</v>
      </c>
      <c r="I469" s="33"/>
      <c r="J469" s="33"/>
      <c r="K469" s="33"/>
      <c r="L469" s="33"/>
      <c r="M469" s="33"/>
      <c r="N469" s="33"/>
      <c r="O469" s="10" t="s">
        <v>97</v>
      </c>
    </row>
    <row r="470">
      <c r="A470" s="9">
        <v>44414.0</v>
      </c>
      <c r="B470" s="10" t="s">
        <v>97</v>
      </c>
      <c r="C470" s="10" t="s">
        <v>209</v>
      </c>
      <c r="D470" s="10" t="s">
        <v>166</v>
      </c>
      <c r="E470" s="35">
        <v>200.0</v>
      </c>
      <c r="F470" s="10" t="s">
        <v>14</v>
      </c>
      <c r="G470" s="37">
        <f t="shared" si="1"/>
        <v>6</v>
      </c>
      <c r="H470" s="32">
        <f t="shared" si="2"/>
        <v>6</v>
      </c>
      <c r="I470" s="33"/>
      <c r="J470" s="33"/>
      <c r="K470" s="33"/>
      <c r="L470" s="33"/>
      <c r="M470" s="33"/>
      <c r="N470" s="33"/>
      <c r="O470" s="10" t="s">
        <v>97</v>
      </c>
    </row>
    <row r="471">
      <c r="A471" s="9">
        <v>44414.0</v>
      </c>
      <c r="B471" s="10" t="s">
        <v>97</v>
      </c>
      <c r="C471" s="10" t="s">
        <v>210</v>
      </c>
      <c r="D471" s="10" t="s">
        <v>153</v>
      </c>
      <c r="E471" s="35">
        <v>220.0</v>
      </c>
      <c r="F471" s="10" t="s">
        <v>12</v>
      </c>
      <c r="G471" s="37">
        <f t="shared" si="1"/>
        <v>6</v>
      </c>
      <c r="H471" s="32">
        <f t="shared" si="2"/>
        <v>6</v>
      </c>
      <c r="I471" s="33"/>
      <c r="J471" s="33"/>
      <c r="K471" s="33"/>
      <c r="L471" s="33"/>
      <c r="M471" s="33"/>
      <c r="N471" s="33"/>
      <c r="O471" s="10" t="s">
        <v>97</v>
      </c>
    </row>
    <row r="472">
      <c r="A472" s="9">
        <v>44414.0</v>
      </c>
      <c r="B472" s="10" t="s">
        <v>114</v>
      </c>
      <c r="C472" s="10">
        <v>5043.0</v>
      </c>
      <c r="D472" s="10" t="s">
        <v>161</v>
      </c>
      <c r="E472" s="35">
        <v>240.0</v>
      </c>
      <c r="F472" s="10" t="s">
        <v>21</v>
      </c>
      <c r="G472" s="37">
        <f t="shared" si="1"/>
        <v>6</v>
      </c>
      <c r="H472" s="32">
        <f t="shared" si="2"/>
        <v>6</v>
      </c>
      <c r="I472" s="33"/>
      <c r="J472" s="33"/>
      <c r="K472" s="33"/>
      <c r="L472" s="33"/>
      <c r="M472" s="33"/>
      <c r="N472" s="33"/>
      <c r="O472" s="10" t="s">
        <v>114</v>
      </c>
    </row>
    <row r="473">
      <c r="A473" s="9">
        <v>44414.0</v>
      </c>
      <c r="B473" s="10" t="s">
        <v>114</v>
      </c>
      <c r="C473" s="10">
        <v>5043.0</v>
      </c>
      <c r="D473" s="10" t="s">
        <v>150</v>
      </c>
      <c r="E473" s="35">
        <v>230.0</v>
      </c>
      <c r="F473" s="10" t="s">
        <v>21</v>
      </c>
      <c r="G473" s="37">
        <f t="shared" si="1"/>
        <v>6</v>
      </c>
      <c r="H473" s="32">
        <f t="shared" si="2"/>
        <v>6</v>
      </c>
      <c r="I473" s="33"/>
      <c r="J473" s="33"/>
      <c r="K473" s="33"/>
      <c r="L473" s="33"/>
      <c r="M473" s="33"/>
      <c r="N473" s="33"/>
      <c r="O473" s="10" t="s">
        <v>114</v>
      </c>
    </row>
    <row r="474">
      <c r="A474" s="9">
        <v>44414.0</v>
      </c>
      <c r="B474" s="10" t="s">
        <v>114</v>
      </c>
      <c r="C474" s="10">
        <v>5043.0</v>
      </c>
      <c r="D474" s="10" t="s">
        <v>158</v>
      </c>
      <c r="E474" s="35">
        <v>200.0</v>
      </c>
      <c r="F474" s="10" t="s">
        <v>14</v>
      </c>
      <c r="G474" s="37">
        <f t="shared" si="1"/>
        <v>6</v>
      </c>
      <c r="H474" s="32">
        <f t="shared" si="2"/>
        <v>6</v>
      </c>
      <c r="I474" s="33"/>
      <c r="J474" s="33"/>
      <c r="K474" s="33"/>
      <c r="L474" s="33"/>
      <c r="M474" s="33"/>
      <c r="N474" s="33"/>
      <c r="O474" s="10" t="s">
        <v>114</v>
      </c>
    </row>
    <row r="475">
      <c r="A475" s="9">
        <v>44414.0</v>
      </c>
      <c r="B475" s="10" t="s">
        <v>114</v>
      </c>
      <c r="C475" s="10">
        <v>5043.0</v>
      </c>
      <c r="D475" s="10" t="s">
        <v>166</v>
      </c>
      <c r="E475" s="35">
        <v>200.0</v>
      </c>
      <c r="F475" s="10" t="s">
        <v>14</v>
      </c>
      <c r="G475" s="37">
        <f t="shared" si="1"/>
        <v>6</v>
      </c>
      <c r="H475" s="32">
        <f t="shared" si="2"/>
        <v>6</v>
      </c>
      <c r="I475" s="33"/>
      <c r="J475" s="33"/>
      <c r="K475" s="33"/>
      <c r="L475" s="33"/>
      <c r="M475" s="33"/>
      <c r="N475" s="33"/>
      <c r="O475" s="10" t="s">
        <v>114</v>
      </c>
    </row>
    <row r="476">
      <c r="A476" s="9">
        <v>44414.0</v>
      </c>
      <c r="B476" s="10" t="s">
        <v>114</v>
      </c>
      <c r="C476" s="10">
        <v>5043.0</v>
      </c>
      <c r="D476" s="10" t="s">
        <v>156</v>
      </c>
      <c r="E476" s="35">
        <v>120.0</v>
      </c>
      <c r="F476" s="10" t="s">
        <v>21</v>
      </c>
      <c r="G476" s="37">
        <f t="shared" si="1"/>
        <v>6</v>
      </c>
      <c r="H476" s="32">
        <f t="shared" si="2"/>
        <v>6</v>
      </c>
      <c r="I476" s="33"/>
      <c r="J476" s="33"/>
      <c r="K476" s="33"/>
      <c r="L476" s="33"/>
      <c r="M476" s="33"/>
      <c r="N476" s="33"/>
      <c r="O476" s="10" t="s">
        <v>114</v>
      </c>
    </row>
    <row r="477">
      <c r="A477" s="9">
        <v>44414.0</v>
      </c>
      <c r="B477" s="10" t="s">
        <v>114</v>
      </c>
      <c r="C477" s="10">
        <v>5043.0</v>
      </c>
      <c r="D477" s="10" t="s">
        <v>153</v>
      </c>
      <c r="E477" s="35">
        <v>220.0</v>
      </c>
      <c r="F477" s="10" t="s">
        <v>12</v>
      </c>
      <c r="G477" s="37">
        <f t="shared" si="1"/>
        <v>6</v>
      </c>
      <c r="H477" s="32">
        <f t="shared" si="2"/>
        <v>6</v>
      </c>
      <c r="I477" s="33"/>
      <c r="J477" s="33"/>
      <c r="K477" s="33"/>
      <c r="L477" s="33"/>
      <c r="M477" s="33"/>
      <c r="N477" s="33"/>
      <c r="O477" s="10" t="s">
        <v>114</v>
      </c>
    </row>
    <row r="478">
      <c r="A478" s="9">
        <v>44414.0</v>
      </c>
      <c r="B478" s="10" t="s">
        <v>211</v>
      </c>
      <c r="C478" s="10">
        <v>4142.0</v>
      </c>
      <c r="D478" s="10" t="s">
        <v>156</v>
      </c>
      <c r="E478" s="35">
        <v>120.0</v>
      </c>
      <c r="F478" s="10" t="s">
        <v>21</v>
      </c>
      <c r="G478" s="37">
        <f t="shared" si="1"/>
        <v>6</v>
      </c>
      <c r="H478" s="32">
        <f t="shared" si="2"/>
        <v>6</v>
      </c>
      <c r="I478" s="33"/>
      <c r="J478" s="33"/>
      <c r="K478" s="33"/>
      <c r="L478" s="33"/>
      <c r="M478" s="33"/>
      <c r="N478" s="33"/>
      <c r="O478" s="10" t="s">
        <v>211</v>
      </c>
    </row>
    <row r="479">
      <c r="A479" s="9">
        <v>44414.0</v>
      </c>
      <c r="B479" s="10" t="s">
        <v>211</v>
      </c>
      <c r="C479" s="10" t="s">
        <v>212</v>
      </c>
      <c r="D479" s="10" t="s">
        <v>150</v>
      </c>
      <c r="E479" s="35">
        <v>230.0</v>
      </c>
      <c r="F479" s="10" t="s">
        <v>21</v>
      </c>
      <c r="G479" s="37">
        <f t="shared" si="1"/>
        <v>6</v>
      </c>
      <c r="H479" s="32">
        <f t="shared" si="2"/>
        <v>6</v>
      </c>
      <c r="I479" s="33"/>
      <c r="J479" s="33"/>
      <c r="K479" s="33"/>
      <c r="L479" s="33"/>
      <c r="M479" s="33"/>
      <c r="N479" s="33"/>
      <c r="O479" s="10" t="s">
        <v>211</v>
      </c>
    </row>
    <row r="480">
      <c r="A480" s="9">
        <v>44414.0</v>
      </c>
      <c r="B480" s="10" t="s">
        <v>211</v>
      </c>
      <c r="C480" s="10" t="s">
        <v>212</v>
      </c>
      <c r="D480" s="10" t="s">
        <v>150</v>
      </c>
      <c r="E480" s="35">
        <v>230.0</v>
      </c>
      <c r="F480" s="10" t="s">
        <v>21</v>
      </c>
      <c r="G480" s="37">
        <f t="shared" si="1"/>
        <v>6</v>
      </c>
      <c r="H480" s="32">
        <f t="shared" si="2"/>
        <v>6</v>
      </c>
      <c r="I480" s="33"/>
      <c r="J480" s="33"/>
      <c r="K480" s="33"/>
      <c r="L480" s="33"/>
      <c r="M480" s="33"/>
      <c r="N480" s="33"/>
      <c r="O480" s="10" t="s">
        <v>211</v>
      </c>
    </row>
    <row r="481">
      <c r="A481" s="9">
        <v>44414.0</v>
      </c>
      <c r="B481" s="10" t="s">
        <v>211</v>
      </c>
      <c r="C481" s="10">
        <v>7744.0</v>
      </c>
      <c r="D481" s="10" t="s">
        <v>158</v>
      </c>
      <c r="E481" s="35">
        <v>200.0</v>
      </c>
      <c r="F481" s="10" t="s">
        <v>14</v>
      </c>
      <c r="G481" s="37">
        <f t="shared" si="1"/>
        <v>6</v>
      </c>
      <c r="H481" s="32">
        <f t="shared" si="2"/>
        <v>6</v>
      </c>
      <c r="I481" s="33"/>
      <c r="J481" s="33"/>
      <c r="K481" s="33"/>
      <c r="L481" s="33"/>
      <c r="M481" s="33"/>
      <c r="N481" s="33"/>
      <c r="O481" s="10" t="s">
        <v>211</v>
      </c>
    </row>
    <row r="482">
      <c r="A482" s="9">
        <v>44414.0</v>
      </c>
      <c r="B482" s="10" t="s">
        <v>211</v>
      </c>
      <c r="C482" s="10">
        <v>540.0</v>
      </c>
      <c r="D482" s="10" t="s">
        <v>156</v>
      </c>
      <c r="E482" s="35">
        <v>120.0</v>
      </c>
      <c r="F482" s="10" t="s">
        <v>21</v>
      </c>
      <c r="G482" s="37">
        <f t="shared" si="1"/>
        <v>6</v>
      </c>
      <c r="H482" s="32">
        <f t="shared" si="2"/>
        <v>6</v>
      </c>
      <c r="I482" s="33"/>
      <c r="J482" s="33"/>
      <c r="K482" s="33"/>
      <c r="L482" s="33"/>
      <c r="M482" s="33"/>
      <c r="N482" s="33"/>
      <c r="O482" s="10" t="s">
        <v>211</v>
      </c>
    </row>
    <row r="483">
      <c r="A483" s="9">
        <v>44414.0</v>
      </c>
      <c r="B483" s="10" t="s">
        <v>115</v>
      </c>
      <c r="C483" s="10" t="s">
        <v>116</v>
      </c>
      <c r="D483" s="10" t="s">
        <v>156</v>
      </c>
      <c r="E483" s="35">
        <v>120.0</v>
      </c>
      <c r="F483" s="10" t="s">
        <v>21</v>
      </c>
      <c r="G483" s="37">
        <f t="shared" si="1"/>
        <v>6</v>
      </c>
      <c r="H483" s="32">
        <f t="shared" si="2"/>
        <v>6</v>
      </c>
      <c r="I483" s="33"/>
      <c r="J483" s="33"/>
      <c r="K483" s="33"/>
      <c r="L483" s="33"/>
      <c r="M483" s="33"/>
      <c r="N483" s="33"/>
      <c r="O483" s="10" t="s">
        <v>115</v>
      </c>
    </row>
    <row r="484">
      <c r="A484" s="9">
        <v>44414.0</v>
      </c>
      <c r="B484" s="10" t="s">
        <v>115</v>
      </c>
      <c r="C484" s="10" t="s">
        <v>213</v>
      </c>
      <c r="D484" s="10" t="s">
        <v>159</v>
      </c>
      <c r="E484" s="35">
        <v>90.0</v>
      </c>
      <c r="F484" s="10" t="s">
        <v>160</v>
      </c>
      <c r="G484" s="37">
        <f t="shared" si="1"/>
        <v>6</v>
      </c>
      <c r="H484" s="32">
        <f t="shared" si="2"/>
        <v>6</v>
      </c>
      <c r="I484" s="33"/>
      <c r="J484" s="33"/>
      <c r="K484" s="33"/>
      <c r="L484" s="33"/>
      <c r="M484" s="33"/>
      <c r="N484" s="33"/>
      <c r="O484" s="10" t="s">
        <v>115</v>
      </c>
    </row>
    <row r="485">
      <c r="A485" s="9">
        <v>44414.0</v>
      </c>
      <c r="B485" s="10" t="s">
        <v>115</v>
      </c>
      <c r="C485" s="10">
        <v>6840.0</v>
      </c>
      <c r="D485" s="10" t="s">
        <v>153</v>
      </c>
      <c r="E485" s="35">
        <v>220.0</v>
      </c>
      <c r="F485" s="10" t="s">
        <v>12</v>
      </c>
      <c r="G485" s="37">
        <f t="shared" si="1"/>
        <v>6</v>
      </c>
      <c r="H485" s="32">
        <f t="shared" si="2"/>
        <v>6</v>
      </c>
      <c r="I485" s="33"/>
      <c r="J485" s="33"/>
      <c r="K485" s="33"/>
      <c r="L485" s="33"/>
      <c r="M485" s="33"/>
      <c r="N485" s="33"/>
      <c r="O485" s="10" t="s">
        <v>115</v>
      </c>
    </row>
    <row r="486">
      <c r="A486" s="9">
        <v>44414.0</v>
      </c>
      <c r="B486" s="10" t="s">
        <v>115</v>
      </c>
      <c r="C486" s="10" t="s">
        <v>214</v>
      </c>
      <c r="D486" s="10" t="s">
        <v>162</v>
      </c>
      <c r="E486" s="35">
        <v>130.0</v>
      </c>
      <c r="F486" s="10" t="s">
        <v>18</v>
      </c>
      <c r="G486" s="37">
        <f t="shared" si="1"/>
        <v>6</v>
      </c>
      <c r="H486" s="32">
        <f t="shared" si="2"/>
        <v>6</v>
      </c>
      <c r="I486" s="33"/>
      <c r="J486" s="33"/>
      <c r="K486" s="33"/>
      <c r="L486" s="33"/>
      <c r="M486" s="33"/>
      <c r="N486" s="33"/>
      <c r="O486" s="10" t="s">
        <v>115</v>
      </c>
    </row>
    <row r="487">
      <c r="A487" s="9">
        <v>44414.0</v>
      </c>
      <c r="B487" s="10" t="s">
        <v>115</v>
      </c>
      <c r="C487" s="10" t="s">
        <v>119</v>
      </c>
      <c r="D487" s="10" t="s">
        <v>153</v>
      </c>
      <c r="E487" s="35">
        <v>220.0</v>
      </c>
      <c r="F487" s="10" t="s">
        <v>12</v>
      </c>
      <c r="G487" s="37">
        <f t="shared" si="1"/>
        <v>6</v>
      </c>
      <c r="H487" s="32">
        <f t="shared" si="2"/>
        <v>6</v>
      </c>
      <c r="I487" s="33"/>
      <c r="J487" s="33"/>
      <c r="K487" s="33"/>
      <c r="L487" s="33"/>
      <c r="M487" s="33"/>
      <c r="N487" s="33"/>
      <c r="O487" s="10" t="s">
        <v>115</v>
      </c>
    </row>
    <row r="488">
      <c r="A488" s="9">
        <v>44414.0</v>
      </c>
      <c r="B488" s="10" t="s">
        <v>115</v>
      </c>
      <c r="C488" s="10" t="s">
        <v>120</v>
      </c>
      <c r="D488" s="10" t="s">
        <v>156</v>
      </c>
      <c r="E488" s="35">
        <v>120.0</v>
      </c>
      <c r="F488" s="10" t="s">
        <v>21</v>
      </c>
      <c r="G488" s="37">
        <f t="shared" si="1"/>
        <v>6</v>
      </c>
      <c r="H488" s="32">
        <f t="shared" si="2"/>
        <v>6</v>
      </c>
      <c r="I488" s="33"/>
      <c r="J488" s="33"/>
      <c r="K488" s="33"/>
      <c r="L488" s="33"/>
      <c r="M488" s="33"/>
      <c r="N488" s="33"/>
      <c r="O488" s="10" t="s">
        <v>115</v>
      </c>
    </row>
    <row r="489">
      <c r="A489" s="9">
        <v>44414.0</v>
      </c>
      <c r="B489" s="10" t="s">
        <v>115</v>
      </c>
      <c r="C489" s="10" t="s">
        <v>175</v>
      </c>
      <c r="D489" s="10" t="s">
        <v>153</v>
      </c>
      <c r="E489" s="35">
        <v>220.0</v>
      </c>
      <c r="F489" s="10" t="s">
        <v>12</v>
      </c>
      <c r="G489" s="37">
        <f t="shared" si="1"/>
        <v>6</v>
      </c>
      <c r="H489" s="32">
        <f t="shared" si="2"/>
        <v>6</v>
      </c>
      <c r="I489" s="33"/>
      <c r="J489" s="33"/>
      <c r="K489" s="33"/>
      <c r="L489" s="33"/>
      <c r="M489" s="33"/>
      <c r="N489" s="33"/>
      <c r="O489" s="10" t="s">
        <v>115</v>
      </c>
    </row>
    <row r="490">
      <c r="A490" s="9">
        <v>44414.0</v>
      </c>
      <c r="B490" s="10" t="s">
        <v>115</v>
      </c>
      <c r="C490" s="10" t="s">
        <v>121</v>
      </c>
      <c r="D490" s="10" t="s">
        <v>152</v>
      </c>
      <c r="E490" s="35">
        <v>250.0</v>
      </c>
      <c r="F490" s="10" t="s">
        <v>21</v>
      </c>
      <c r="G490" s="37">
        <f t="shared" si="1"/>
        <v>6</v>
      </c>
      <c r="H490" s="32">
        <f t="shared" si="2"/>
        <v>6</v>
      </c>
      <c r="I490" s="33"/>
      <c r="J490" s="33"/>
      <c r="K490" s="33"/>
      <c r="L490" s="33"/>
      <c r="M490" s="33"/>
      <c r="N490" s="33"/>
      <c r="O490" s="10" t="s">
        <v>115</v>
      </c>
    </row>
    <row r="491">
      <c r="A491" s="9">
        <v>44414.0</v>
      </c>
      <c r="B491" s="10" t="s">
        <v>115</v>
      </c>
      <c r="C491" s="10" t="s">
        <v>176</v>
      </c>
      <c r="D491" s="10" t="s">
        <v>158</v>
      </c>
      <c r="E491" s="35">
        <v>200.0</v>
      </c>
      <c r="F491" s="10" t="s">
        <v>14</v>
      </c>
      <c r="G491" s="37">
        <f t="shared" si="1"/>
        <v>6</v>
      </c>
      <c r="H491" s="32">
        <f t="shared" si="2"/>
        <v>6</v>
      </c>
      <c r="I491" s="33"/>
      <c r="J491" s="33"/>
      <c r="K491" s="33"/>
      <c r="L491" s="33"/>
      <c r="M491" s="33"/>
      <c r="N491" s="33"/>
      <c r="O491" s="10" t="s">
        <v>115</v>
      </c>
    </row>
    <row r="492">
      <c r="A492" s="9">
        <v>44414.0</v>
      </c>
      <c r="B492" s="10" t="s">
        <v>122</v>
      </c>
      <c r="C492" s="10" t="s">
        <v>123</v>
      </c>
      <c r="D492" s="10" t="s">
        <v>158</v>
      </c>
      <c r="E492" s="35">
        <v>200.0</v>
      </c>
      <c r="F492" s="10" t="s">
        <v>14</v>
      </c>
      <c r="G492" s="37">
        <f t="shared" si="1"/>
        <v>6</v>
      </c>
      <c r="H492" s="32">
        <f t="shared" si="2"/>
        <v>6</v>
      </c>
      <c r="I492" s="33"/>
      <c r="J492" s="33"/>
      <c r="K492" s="33"/>
      <c r="L492" s="33"/>
      <c r="M492" s="33"/>
      <c r="N492" s="33"/>
      <c r="O492" s="10" t="s">
        <v>122</v>
      </c>
    </row>
    <row r="493">
      <c r="A493" s="9">
        <v>44414.0</v>
      </c>
      <c r="B493" s="10" t="s">
        <v>122</v>
      </c>
      <c r="C493" s="10" t="s">
        <v>124</v>
      </c>
      <c r="D493" s="10" t="s">
        <v>155</v>
      </c>
      <c r="E493" s="35">
        <v>220.0</v>
      </c>
      <c r="F493" s="10" t="s">
        <v>18</v>
      </c>
      <c r="G493" s="37">
        <f t="shared" si="1"/>
        <v>6</v>
      </c>
      <c r="H493" s="32">
        <f t="shared" si="2"/>
        <v>6</v>
      </c>
      <c r="I493" s="33"/>
      <c r="J493" s="33"/>
      <c r="K493" s="33"/>
      <c r="L493" s="33"/>
      <c r="M493" s="33"/>
      <c r="N493" s="33"/>
      <c r="O493" s="10" t="s">
        <v>122</v>
      </c>
    </row>
    <row r="494">
      <c r="A494" s="9">
        <v>44414.0</v>
      </c>
      <c r="B494" s="10" t="s">
        <v>122</v>
      </c>
      <c r="C494" s="10" t="s">
        <v>125</v>
      </c>
      <c r="D494" s="10" t="s">
        <v>156</v>
      </c>
      <c r="E494" s="35">
        <v>120.0</v>
      </c>
      <c r="F494" s="10" t="s">
        <v>21</v>
      </c>
      <c r="G494" s="37">
        <f t="shared" si="1"/>
        <v>6</v>
      </c>
      <c r="H494" s="32">
        <f t="shared" si="2"/>
        <v>6</v>
      </c>
      <c r="I494" s="33"/>
      <c r="J494" s="33"/>
      <c r="K494" s="33"/>
      <c r="L494" s="33"/>
      <c r="M494" s="33"/>
      <c r="N494" s="33"/>
      <c r="O494" s="10" t="s">
        <v>122</v>
      </c>
    </row>
    <row r="495">
      <c r="A495" s="9">
        <v>44414.0</v>
      </c>
      <c r="B495" s="10" t="s">
        <v>122</v>
      </c>
      <c r="C495" s="10" t="s">
        <v>127</v>
      </c>
      <c r="D495" s="10" t="s">
        <v>152</v>
      </c>
      <c r="E495" s="35">
        <v>250.0</v>
      </c>
      <c r="F495" s="10" t="s">
        <v>21</v>
      </c>
      <c r="G495" s="37">
        <f t="shared" si="1"/>
        <v>6</v>
      </c>
      <c r="H495" s="32">
        <f t="shared" si="2"/>
        <v>6</v>
      </c>
      <c r="I495" s="33"/>
      <c r="J495" s="33"/>
      <c r="K495" s="33"/>
      <c r="L495" s="33"/>
      <c r="M495" s="33"/>
      <c r="N495" s="33"/>
      <c r="O495" s="10" t="s">
        <v>122</v>
      </c>
    </row>
    <row r="496">
      <c r="A496" s="9">
        <v>44414.0</v>
      </c>
      <c r="B496" s="10" t="s">
        <v>122</v>
      </c>
      <c r="C496" s="10" t="s">
        <v>215</v>
      </c>
      <c r="D496" s="10" t="s">
        <v>162</v>
      </c>
      <c r="E496" s="35">
        <v>130.0</v>
      </c>
      <c r="F496" s="10" t="s">
        <v>18</v>
      </c>
      <c r="G496" s="37">
        <f t="shared" si="1"/>
        <v>6</v>
      </c>
      <c r="H496" s="32">
        <f t="shared" si="2"/>
        <v>6</v>
      </c>
      <c r="I496" s="33"/>
      <c r="J496" s="33"/>
      <c r="K496" s="33"/>
      <c r="L496" s="33"/>
      <c r="M496" s="33"/>
      <c r="N496" s="33"/>
      <c r="O496" s="10" t="s">
        <v>122</v>
      </c>
    </row>
    <row r="497">
      <c r="A497" s="9">
        <v>44414.0</v>
      </c>
      <c r="B497" s="10" t="s">
        <v>122</v>
      </c>
      <c r="C497" s="10" t="s">
        <v>180</v>
      </c>
      <c r="D497" s="10" t="s">
        <v>162</v>
      </c>
      <c r="E497" s="35">
        <v>130.0</v>
      </c>
      <c r="F497" s="10" t="s">
        <v>18</v>
      </c>
      <c r="G497" s="37">
        <f t="shared" si="1"/>
        <v>6</v>
      </c>
      <c r="H497" s="32">
        <f t="shared" si="2"/>
        <v>6</v>
      </c>
      <c r="I497" s="33"/>
      <c r="J497" s="33"/>
      <c r="K497" s="33"/>
      <c r="L497" s="33"/>
      <c r="M497" s="33"/>
      <c r="N497" s="33"/>
      <c r="O497" s="10" t="s">
        <v>122</v>
      </c>
    </row>
    <row r="498">
      <c r="A498" s="9">
        <v>44414.0</v>
      </c>
      <c r="B498" s="10" t="s">
        <v>15</v>
      </c>
      <c r="C498" s="10" t="s">
        <v>216</v>
      </c>
      <c r="D498" s="10" t="s">
        <v>153</v>
      </c>
      <c r="E498" s="35">
        <v>220.0</v>
      </c>
      <c r="F498" s="10" t="s">
        <v>12</v>
      </c>
      <c r="G498" s="37">
        <f t="shared" si="1"/>
        <v>6</v>
      </c>
      <c r="H498" s="32">
        <f t="shared" si="2"/>
        <v>6</v>
      </c>
      <c r="I498" s="33"/>
      <c r="J498" s="33"/>
      <c r="K498" s="33"/>
      <c r="L498" s="33"/>
      <c r="M498" s="33"/>
      <c r="N498" s="33"/>
      <c r="O498" s="10" t="s">
        <v>15</v>
      </c>
    </row>
    <row r="499">
      <c r="A499" s="9">
        <v>44414.0</v>
      </c>
      <c r="B499" s="10" t="s">
        <v>15</v>
      </c>
      <c r="C499" s="10" t="s">
        <v>181</v>
      </c>
      <c r="D499" s="10" t="s">
        <v>159</v>
      </c>
      <c r="E499" s="35">
        <v>90.0</v>
      </c>
      <c r="F499" s="10" t="s">
        <v>160</v>
      </c>
      <c r="G499" s="37">
        <f t="shared" si="1"/>
        <v>6</v>
      </c>
      <c r="H499" s="32">
        <f t="shared" si="2"/>
        <v>6</v>
      </c>
      <c r="I499" s="33"/>
      <c r="J499" s="33"/>
      <c r="K499" s="33"/>
      <c r="L499" s="33"/>
      <c r="M499" s="33"/>
      <c r="N499" s="33"/>
      <c r="O499" s="10" t="s">
        <v>15</v>
      </c>
    </row>
    <row r="500">
      <c r="A500" s="9">
        <v>44414.0</v>
      </c>
      <c r="B500" s="10" t="s">
        <v>15</v>
      </c>
      <c r="C500" s="10" t="s">
        <v>131</v>
      </c>
      <c r="D500" s="10" t="s">
        <v>153</v>
      </c>
      <c r="E500" s="35">
        <v>220.0</v>
      </c>
      <c r="F500" s="10" t="s">
        <v>12</v>
      </c>
      <c r="G500" s="37">
        <f t="shared" si="1"/>
        <v>6</v>
      </c>
      <c r="H500" s="32">
        <f t="shared" si="2"/>
        <v>6</v>
      </c>
      <c r="I500" s="33"/>
      <c r="J500" s="33"/>
      <c r="K500" s="33"/>
      <c r="L500" s="33"/>
      <c r="M500" s="33"/>
      <c r="N500" s="33"/>
      <c r="O500" s="10" t="s">
        <v>15</v>
      </c>
    </row>
    <row r="501">
      <c r="A501" s="9">
        <v>44414.0</v>
      </c>
      <c r="B501" s="10" t="s">
        <v>15</v>
      </c>
      <c r="C501" s="10" t="s">
        <v>217</v>
      </c>
      <c r="D501" s="10" t="s">
        <v>159</v>
      </c>
      <c r="E501" s="35">
        <v>90.0</v>
      </c>
      <c r="F501" s="10" t="s">
        <v>160</v>
      </c>
      <c r="G501" s="37">
        <f t="shared" si="1"/>
        <v>6</v>
      </c>
      <c r="H501" s="32">
        <f t="shared" si="2"/>
        <v>6</v>
      </c>
      <c r="I501" s="33"/>
      <c r="J501" s="33"/>
      <c r="K501" s="33"/>
      <c r="L501" s="33"/>
      <c r="M501" s="33"/>
      <c r="N501" s="33"/>
      <c r="O501" s="10" t="s">
        <v>15</v>
      </c>
    </row>
    <row r="502">
      <c r="A502" s="9">
        <v>44414.0</v>
      </c>
      <c r="B502" s="10" t="s">
        <v>15</v>
      </c>
      <c r="C502" s="10" t="s">
        <v>132</v>
      </c>
      <c r="D502" s="10" t="s">
        <v>156</v>
      </c>
      <c r="E502" s="35">
        <v>120.0</v>
      </c>
      <c r="F502" s="10" t="s">
        <v>21</v>
      </c>
      <c r="G502" s="37">
        <f t="shared" si="1"/>
        <v>6</v>
      </c>
      <c r="H502" s="32">
        <f t="shared" si="2"/>
        <v>6</v>
      </c>
      <c r="I502" s="33"/>
      <c r="J502" s="33"/>
      <c r="K502" s="33"/>
      <c r="L502" s="33"/>
      <c r="M502" s="33"/>
      <c r="N502" s="33"/>
      <c r="O502" s="10" t="s">
        <v>15</v>
      </c>
    </row>
    <row r="503">
      <c r="A503" s="9">
        <v>44414.0</v>
      </c>
      <c r="B503" s="10" t="s">
        <v>15</v>
      </c>
      <c r="C503" s="16">
        <v>5.0E49</v>
      </c>
      <c r="D503" s="10" t="s">
        <v>150</v>
      </c>
      <c r="E503" s="35">
        <v>230.0</v>
      </c>
      <c r="F503" s="10" t="s">
        <v>21</v>
      </c>
      <c r="G503" s="37">
        <f t="shared" si="1"/>
        <v>6</v>
      </c>
      <c r="H503" s="32">
        <f t="shared" si="2"/>
        <v>6</v>
      </c>
      <c r="I503" s="33"/>
      <c r="J503" s="33"/>
      <c r="K503" s="33"/>
      <c r="L503" s="33"/>
      <c r="M503" s="33"/>
      <c r="N503" s="33"/>
      <c r="O503" s="10" t="s">
        <v>15</v>
      </c>
    </row>
    <row r="504">
      <c r="A504" s="9">
        <v>44414.0</v>
      </c>
      <c r="B504" s="10" t="s">
        <v>15</v>
      </c>
      <c r="C504" s="16">
        <v>5.0E49</v>
      </c>
      <c r="D504" s="10" t="s">
        <v>152</v>
      </c>
      <c r="E504" s="35">
        <v>250.0</v>
      </c>
      <c r="F504" s="10" t="s">
        <v>21</v>
      </c>
      <c r="G504" s="37">
        <f t="shared" si="1"/>
        <v>6</v>
      </c>
      <c r="H504" s="32">
        <f t="shared" si="2"/>
        <v>6</v>
      </c>
      <c r="I504" s="33"/>
      <c r="J504" s="33"/>
      <c r="K504" s="33"/>
      <c r="L504" s="33"/>
      <c r="M504" s="33"/>
      <c r="N504" s="33"/>
      <c r="O504" s="10" t="s">
        <v>15</v>
      </c>
    </row>
    <row r="505">
      <c r="A505" s="9">
        <v>44414.0</v>
      </c>
      <c r="B505" s="10" t="s">
        <v>15</v>
      </c>
      <c r="C505" s="10" t="s">
        <v>124</v>
      </c>
      <c r="D505" s="10" t="s">
        <v>156</v>
      </c>
      <c r="E505" s="35">
        <v>120.0</v>
      </c>
      <c r="F505" s="10" t="s">
        <v>21</v>
      </c>
      <c r="G505" s="37">
        <f t="shared" si="1"/>
        <v>6</v>
      </c>
      <c r="H505" s="32">
        <f t="shared" si="2"/>
        <v>6</v>
      </c>
      <c r="I505" s="33"/>
      <c r="J505" s="33"/>
      <c r="K505" s="33"/>
      <c r="L505" s="33"/>
      <c r="M505" s="33"/>
      <c r="N505" s="33"/>
      <c r="O505" s="10" t="s">
        <v>15</v>
      </c>
    </row>
    <row r="506">
      <c r="A506" s="9">
        <v>44414.0</v>
      </c>
      <c r="B506" s="10" t="s">
        <v>15</v>
      </c>
      <c r="C506" s="10" t="s">
        <v>133</v>
      </c>
      <c r="D506" s="10" t="s">
        <v>166</v>
      </c>
      <c r="E506" s="35">
        <v>200.0</v>
      </c>
      <c r="F506" s="10" t="s">
        <v>14</v>
      </c>
      <c r="G506" s="37">
        <f t="shared" si="1"/>
        <v>6</v>
      </c>
      <c r="H506" s="32">
        <f t="shared" si="2"/>
        <v>6</v>
      </c>
      <c r="I506" s="33"/>
      <c r="J506" s="33"/>
      <c r="K506" s="33"/>
      <c r="L506" s="33"/>
      <c r="M506" s="33"/>
      <c r="N506" s="33"/>
      <c r="O506" s="10" t="s">
        <v>15</v>
      </c>
    </row>
    <row r="507">
      <c r="A507" s="9">
        <v>44414.0</v>
      </c>
      <c r="B507" s="10" t="s">
        <v>15</v>
      </c>
      <c r="C507" s="10" t="s">
        <v>133</v>
      </c>
      <c r="D507" s="10" t="s">
        <v>152</v>
      </c>
      <c r="E507" s="35">
        <v>250.0</v>
      </c>
      <c r="F507" s="10" t="s">
        <v>21</v>
      </c>
      <c r="G507" s="37">
        <f t="shared" si="1"/>
        <v>6</v>
      </c>
      <c r="H507" s="32">
        <f t="shared" si="2"/>
        <v>6</v>
      </c>
      <c r="I507" s="33"/>
      <c r="J507" s="33"/>
      <c r="K507" s="33"/>
      <c r="L507" s="33"/>
      <c r="M507" s="33"/>
      <c r="N507" s="33"/>
      <c r="O507" s="10" t="s">
        <v>15</v>
      </c>
    </row>
    <row r="508">
      <c r="A508" s="9">
        <v>44414.0</v>
      </c>
      <c r="B508" s="10" t="s">
        <v>15</v>
      </c>
      <c r="C508" s="16">
        <v>6.0E40</v>
      </c>
      <c r="D508" s="10" t="s">
        <v>159</v>
      </c>
      <c r="E508" s="35">
        <v>90.0</v>
      </c>
      <c r="F508" s="10" t="s">
        <v>160</v>
      </c>
      <c r="G508" s="37">
        <f t="shared" si="1"/>
        <v>6</v>
      </c>
      <c r="H508" s="32">
        <f t="shared" si="2"/>
        <v>6</v>
      </c>
      <c r="I508" s="33"/>
      <c r="J508" s="33"/>
      <c r="K508" s="33"/>
      <c r="L508" s="33"/>
      <c r="M508" s="33"/>
      <c r="N508" s="33"/>
      <c r="O508" s="10" t="s">
        <v>15</v>
      </c>
    </row>
    <row r="509">
      <c r="A509" s="9">
        <v>44414.0</v>
      </c>
      <c r="B509" s="10" t="s">
        <v>15</v>
      </c>
      <c r="C509" s="16">
        <v>6.0E40</v>
      </c>
      <c r="D509" s="10" t="s">
        <v>152</v>
      </c>
      <c r="E509" s="35">
        <v>250.0</v>
      </c>
      <c r="F509" s="10" t="s">
        <v>21</v>
      </c>
      <c r="G509" s="37">
        <f t="shared" si="1"/>
        <v>6</v>
      </c>
      <c r="H509" s="32">
        <f t="shared" si="2"/>
        <v>6</v>
      </c>
      <c r="I509" s="33"/>
      <c r="J509" s="33"/>
      <c r="K509" s="33"/>
      <c r="L509" s="33"/>
      <c r="M509" s="33"/>
      <c r="N509" s="33"/>
      <c r="O509" s="10" t="s">
        <v>15</v>
      </c>
    </row>
    <row r="510">
      <c r="A510" s="9">
        <v>44414.0</v>
      </c>
      <c r="B510" s="10" t="s">
        <v>15</v>
      </c>
      <c r="C510" s="10" t="s">
        <v>218</v>
      </c>
      <c r="D510" s="10" t="s">
        <v>159</v>
      </c>
      <c r="E510" s="35">
        <v>90.0</v>
      </c>
      <c r="F510" s="10" t="s">
        <v>160</v>
      </c>
      <c r="G510" s="37">
        <f t="shared" si="1"/>
        <v>6</v>
      </c>
      <c r="H510" s="32">
        <f t="shared" si="2"/>
        <v>6</v>
      </c>
      <c r="I510" s="33"/>
      <c r="J510" s="33"/>
      <c r="K510" s="33"/>
      <c r="L510" s="33"/>
      <c r="M510" s="33"/>
      <c r="N510" s="33"/>
      <c r="O510" s="10" t="s">
        <v>15</v>
      </c>
    </row>
    <row r="511">
      <c r="A511" s="9">
        <v>44414.0</v>
      </c>
      <c r="B511" s="10" t="s">
        <v>15</v>
      </c>
      <c r="C511" s="10" t="s">
        <v>219</v>
      </c>
      <c r="D511" s="10" t="s">
        <v>159</v>
      </c>
      <c r="E511" s="35">
        <v>90.0</v>
      </c>
      <c r="F511" s="10" t="s">
        <v>160</v>
      </c>
      <c r="G511" s="37">
        <f t="shared" si="1"/>
        <v>6</v>
      </c>
      <c r="H511" s="32">
        <f t="shared" si="2"/>
        <v>6</v>
      </c>
      <c r="I511" s="33"/>
      <c r="J511" s="33"/>
      <c r="K511" s="33"/>
      <c r="L511" s="33"/>
      <c r="M511" s="33"/>
      <c r="N511" s="33"/>
      <c r="O511" s="10" t="s">
        <v>15</v>
      </c>
    </row>
    <row r="512">
      <c r="A512" s="9">
        <v>44414.0</v>
      </c>
      <c r="B512" s="10" t="s">
        <v>15</v>
      </c>
      <c r="C512" s="10" t="s">
        <v>219</v>
      </c>
      <c r="D512" s="10" t="s">
        <v>152</v>
      </c>
      <c r="E512" s="35">
        <v>250.0</v>
      </c>
      <c r="F512" s="10" t="s">
        <v>21</v>
      </c>
      <c r="G512" s="37">
        <f t="shared" si="1"/>
        <v>6</v>
      </c>
      <c r="H512" s="32">
        <f t="shared" si="2"/>
        <v>6</v>
      </c>
      <c r="I512" s="33"/>
      <c r="J512" s="33"/>
      <c r="K512" s="33"/>
      <c r="L512" s="33"/>
      <c r="M512" s="33"/>
      <c r="N512" s="33"/>
      <c r="O512" s="10" t="s">
        <v>15</v>
      </c>
    </row>
    <row r="513">
      <c r="A513" s="9">
        <v>44414.0</v>
      </c>
      <c r="B513" s="10" t="s">
        <v>15</v>
      </c>
      <c r="C513" s="10" t="s">
        <v>135</v>
      </c>
      <c r="D513" s="10" t="s">
        <v>150</v>
      </c>
      <c r="E513" s="35">
        <v>230.0</v>
      </c>
      <c r="F513" s="10" t="s">
        <v>21</v>
      </c>
      <c r="G513" s="37">
        <f t="shared" si="1"/>
        <v>6</v>
      </c>
      <c r="H513" s="32">
        <f t="shared" si="2"/>
        <v>6</v>
      </c>
      <c r="I513" s="33"/>
      <c r="J513" s="33"/>
      <c r="K513" s="33"/>
      <c r="L513" s="33"/>
      <c r="M513" s="33"/>
      <c r="N513" s="33"/>
      <c r="O513" s="10" t="s">
        <v>15</v>
      </c>
    </row>
    <row r="514">
      <c r="A514" s="9">
        <v>44414.0</v>
      </c>
      <c r="B514" s="10" t="s">
        <v>15</v>
      </c>
      <c r="C514" s="10" t="s">
        <v>135</v>
      </c>
      <c r="D514" s="10" t="s">
        <v>156</v>
      </c>
      <c r="E514" s="35">
        <v>120.0</v>
      </c>
      <c r="F514" s="10" t="s">
        <v>21</v>
      </c>
      <c r="G514" s="37">
        <f t="shared" si="1"/>
        <v>6</v>
      </c>
      <c r="H514" s="32">
        <f t="shared" si="2"/>
        <v>6</v>
      </c>
      <c r="I514" s="33"/>
      <c r="J514" s="33"/>
      <c r="K514" s="33"/>
      <c r="L514" s="33"/>
      <c r="M514" s="33"/>
      <c r="N514" s="33"/>
      <c r="O514" s="10" t="s">
        <v>15</v>
      </c>
    </row>
    <row r="515">
      <c r="A515" s="9">
        <v>44414.0</v>
      </c>
      <c r="B515" s="10" t="s">
        <v>15</v>
      </c>
      <c r="C515" s="10" t="s">
        <v>220</v>
      </c>
      <c r="D515" s="10" t="s">
        <v>159</v>
      </c>
      <c r="E515" s="35">
        <v>90.0</v>
      </c>
      <c r="F515" s="10" t="s">
        <v>160</v>
      </c>
      <c r="G515" s="37">
        <f t="shared" si="1"/>
        <v>6</v>
      </c>
      <c r="H515" s="32">
        <f t="shared" si="2"/>
        <v>6</v>
      </c>
      <c r="I515" s="33"/>
      <c r="J515" s="33"/>
      <c r="K515" s="33"/>
      <c r="L515" s="33"/>
      <c r="M515" s="33"/>
      <c r="N515" s="33"/>
      <c r="O515" s="10" t="s">
        <v>15</v>
      </c>
    </row>
    <row r="516">
      <c r="A516" s="9">
        <v>44414.0</v>
      </c>
      <c r="B516" s="10" t="s">
        <v>15</v>
      </c>
      <c r="C516" s="10">
        <v>4645.0</v>
      </c>
      <c r="D516" s="10" t="s">
        <v>150</v>
      </c>
      <c r="E516" s="35">
        <v>230.0</v>
      </c>
      <c r="F516" s="10" t="s">
        <v>21</v>
      </c>
      <c r="G516" s="37">
        <f t="shared" si="1"/>
        <v>6</v>
      </c>
      <c r="H516" s="32">
        <f t="shared" si="2"/>
        <v>6</v>
      </c>
      <c r="I516" s="33"/>
      <c r="J516" s="33"/>
      <c r="K516" s="33"/>
      <c r="L516" s="33"/>
      <c r="M516" s="33"/>
      <c r="N516" s="33"/>
      <c r="O516" s="10" t="s">
        <v>15</v>
      </c>
    </row>
    <row r="517">
      <c r="A517" s="9">
        <v>44414.0</v>
      </c>
      <c r="B517" s="10" t="s">
        <v>15</v>
      </c>
      <c r="C517" s="10" t="s">
        <v>221</v>
      </c>
      <c r="D517" s="10" t="s">
        <v>153</v>
      </c>
      <c r="E517" s="35">
        <v>220.0</v>
      </c>
      <c r="F517" s="10" t="s">
        <v>12</v>
      </c>
      <c r="G517" s="37">
        <f t="shared" si="1"/>
        <v>6</v>
      </c>
      <c r="H517" s="32">
        <f t="shared" si="2"/>
        <v>6</v>
      </c>
      <c r="I517" s="33"/>
      <c r="J517" s="33"/>
      <c r="K517" s="33"/>
      <c r="L517" s="33"/>
      <c r="M517" s="33"/>
      <c r="N517" s="33"/>
      <c r="O517" s="10" t="s">
        <v>15</v>
      </c>
    </row>
    <row r="518">
      <c r="A518" s="9">
        <v>44414.0</v>
      </c>
      <c r="B518" s="10" t="s">
        <v>15</v>
      </c>
      <c r="C518" s="10">
        <v>3446.0</v>
      </c>
      <c r="D518" s="10" t="s">
        <v>156</v>
      </c>
      <c r="E518" s="35">
        <v>120.0</v>
      </c>
      <c r="F518" s="10" t="s">
        <v>21</v>
      </c>
      <c r="G518" s="37">
        <f t="shared" si="1"/>
        <v>6</v>
      </c>
      <c r="H518" s="32">
        <f t="shared" si="2"/>
        <v>6</v>
      </c>
      <c r="I518" s="33"/>
      <c r="J518" s="33"/>
      <c r="K518" s="33"/>
      <c r="L518" s="33"/>
      <c r="M518" s="33"/>
      <c r="N518" s="33"/>
      <c r="O518" s="10" t="s">
        <v>15</v>
      </c>
    </row>
    <row r="519">
      <c r="A519" s="9">
        <v>44414.0</v>
      </c>
      <c r="B519" s="10" t="s">
        <v>15</v>
      </c>
      <c r="C519" s="10" t="s">
        <v>222</v>
      </c>
      <c r="D519" s="10" t="s">
        <v>150</v>
      </c>
      <c r="E519" s="35">
        <v>230.0</v>
      </c>
      <c r="F519" s="10" t="s">
        <v>21</v>
      </c>
      <c r="G519" s="37">
        <f t="shared" si="1"/>
        <v>6</v>
      </c>
      <c r="H519" s="32">
        <f t="shared" si="2"/>
        <v>6</v>
      </c>
      <c r="I519" s="33"/>
      <c r="J519" s="33"/>
      <c r="K519" s="33"/>
      <c r="L519" s="33"/>
      <c r="M519" s="33"/>
      <c r="N519" s="33"/>
      <c r="O519" s="10" t="s">
        <v>15</v>
      </c>
    </row>
    <row r="520">
      <c r="A520" s="9">
        <v>44414.0</v>
      </c>
      <c r="B520" s="10" t="s">
        <v>15</v>
      </c>
      <c r="C520" s="10" t="s">
        <v>222</v>
      </c>
      <c r="D520" s="10" t="s">
        <v>156</v>
      </c>
      <c r="E520" s="35">
        <v>120.0</v>
      </c>
      <c r="F520" s="10" t="s">
        <v>21</v>
      </c>
      <c r="G520" s="37">
        <f t="shared" si="1"/>
        <v>6</v>
      </c>
      <c r="H520" s="32">
        <f t="shared" si="2"/>
        <v>6</v>
      </c>
      <c r="I520" s="33"/>
      <c r="J520" s="33"/>
      <c r="K520" s="33"/>
      <c r="L520" s="33"/>
      <c r="M520" s="33"/>
      <c r="N520" s="33"/>
      <c r="O520" s="10" t="s">
        <v>15</v>
      </c>
    </row>
    <row r="521">
      <c r="A521" s="9">
        <v>44414.0</v>
      </c>
      <c r="B521" s="10" t="s">
        <v>15</v>
      </c>
      <c r="C521" s="10" t="s">
        <v>184</v>
      </c>
      <c r="D521" s="10" t="s">
        <v>166</v>
      </c>
      <c r="E521" s="35">
        <v>200.0</v>
      </c>
      <c r="F521" s="10" t="s">
        <v>14</v>
      </c>
      <c r="G521" s="37">
        <f t="shared" si="1"/>
        <v>6</v>
      </c>
      <c r="H521" s="32">
        <f t="shared" si="2"/>
        <v>6</v>
      </c>
      <c r="I521" s="33"/>
      <c r="J521" s="33"/>
      <c r="K521" s="33"/>
      <c r="L521" s="33"/>
      <c r="M521" s="33"/>
      <c r="N521" s="33"/>
      <c r="O521" s="10" t="s">
        <v>15</v>
      </c>
    </row>
    <row r="522">
      <c r="A522" s="9">
        <v>44414.0</v>
      </c>
      <c r="B522" s="10" t="s">
        <v>15</v>
      </c>
      <c r="C522" s="10" t="s">
        <v>223</v>
      </c>
      <c r="D522" s="10" t="s">
        <v>159</v>
      </c>
      <c r="E522" s="35">
        <v>90.0</v>
      </c>
      <c r="F522" s="10" t="s">
        <v>160</v>
      </c>
      <c r="G522" s="37">
        <f t="shared" si="1"/>
        <v>6</v>
      </c>
      <c r="H522" s="32">
        <f t="shared" si="2"/>
        <v>6</v>
      </c>
      <c r="I522" s="33"/>
      <c r="J522" s="33"/>
      <c r="K522" s="33"/>
      <c r="L522" s="33"/>
      <c r="M522" s="33"/>
      <c r="N522" s="33"/>
      <c r="O522" s="10" t="s">
        <v>15</v>
      </c>
    </row>
    <row r="523">
      <c r="A523" s="9">
        <v>44414.0</v>
      </c>
      <c r="B523" s="10" t="s">
        <v>15</v>
      </c>
      <c r="C523" s="10" t="s">
        <v>224</v>
      </c>
      <c r="D523" s="10" t="s">
        <v>152</v>
      </c>
      <c r="E523" s="35">
        <v>250.0</v>
      </c>
      <c r="F523" s="10" t="s">
        <v>21</v>
      </c>
      <c r="G523" s="37">
        <f t="shared" si="1"/>
        <v>6</v>
      </c>
      <c r="H523" s="32">
        <f t="shared" si="2"/>
        <v>6</v>
      </c>
      <c r="I523" s="33"/>
      <c r="J523" s="33"/>
      <c r="K523" s="33"/>
      <c r="L523" s="33"/>
      <c r="M523" s="33"/>
      <c r="N523" s="33"/>
      <c r="O523" s="10" t="s">
        <v>15</v>
      </c>
    </row>
    <row r="524">
      <c r="A524" s="9">
        <v>44414.0</v>
      </c>
      <c r="B524" s="10" t="s">
        <v>15</v>
      </c>
      <c r="C524" s="10" t="s">
        <v>225</v>
      </c>
      <c r="D524" s="10" t="s">
        <v>152</v>
      </c>
      <c r="E524" s="35">
        <v>250.0</v>
      </c>
      <c r="F524" s="10" t="s">
        <v>21</v>
      </c>
      <c r="G524" s="37">
        <f t="shared" si="1"/>
        <v>6</v>
      </c>
      <c r="H524" s="32">
        <f t="shared" si="2"/>
        <v>6</v>
      </c>
      <c r="I524" s="33"/>
      <c r="J524" s="33"/>
      <c r="K524" s="33"/>
      <c r="L524" s="33"/>
      <c r="M524" s="33"/>
      <c r="N524" s="33"/>
      <c r="O524" s="10" t="s">
        <v>15</v>
      </c>
    </row>
    <row r="525">
      <c r="A525" s="9">
        <v>44414.0</v>
      </c>
      <c r="B525" s="10" t="s">
        <v>15</v>
      </c>
      <c r="C525" s="10" t="s">
        <v>140</v>
      </c>
      <c r="D525" s="10" t="s">
        <v>159</v>
      </c>
      <c r="E525" s="35">
        <v>90.0</v>
      </c>
      <c r="F525" s="10" t="s">
        <v>160</v>
      </c>
      <c r="G525" s="37">
        <f t="shared" si="1"/>
        <v>6</v>
      </c>
      <c r="H525" s="32">
        <f t="shared" si="2"/>
        <v>6</v>
      </c>
      <c r="I525" s="33"/>
      <c r="J525" s="33"/>
      <c r="K525" s="33"/>
      <c r="L525" s="33"/>
      <c r="M525" s="33"/>
      <c r="N525" s="33"/>
      <c r="O525" s="10" t="s">
        <v>15</v>
      </c>
    </row>
    <row r="526">
      <c r="A526" s="9">
        <v>44414.0</v>
      </c>
      <c r="B526" s="10" t="s">
        <v>15</v>
      </c>
      <c r="C526" s="10" t="s">
        <v>226</v>
      </c>
      <c r="D526" s="10" t="s">
        <v>158</v>
      </c>
      <c r="E526" s="35">
        <v>200.0</v>
      </c>
      <c r="F526" s="10" t="s">
        <v>14</v>
      </c>
      <c r="G526" s="37">
        <f t="shared" si="1"/>
        <v>6</v>
      </c>
      <c r="H526" s="32">
        <f t="shared" si="2"/>
        <v>6</v>
      </c>
      <c r="I526" s="33"/>
      <c r="J526" s="33"/>
      <c r="K526" s="33"/>
      <c r="L526" s="33"/>
      <c r="M526" s="33"/>
      <c r="N526" s="33"/>
      <c r="O526" s="10" t="s">
        <v>15</v>
      </c>
    </row>
    <row r="527">
      <c r="A527" s="9">
        <v>44414.0</v>
      </c>
      <c r="B527" s="10" t="s">
        <v>15</v>
      </c>
      <c r="C527" s="10" t="s">
        <v>226</v>
      </c>
      <c r="D527" s="10" t="s">
        <v>162</v>
      </c>
      <c r="E527" s="35">
        <v>130.0</v>
      </c>
      <c r="F527" s="10" t="s">
        <v>18</v>
      </c>
      <c r="G527" s="37">
        <f t="shared" si="1"/>
        <v>6</v>
      </c>
      <c r="H527" s="32">
        <f t="shared" si="2"/>
        <v>6</v>
      </c>
      <c r="I527" s="33"/>
      <c r="J527" s="33"/>
      <c r="K527" s="33"/>
      <c r="L527" s="33"/>
      <c r="M527" s="33"/>
      <c r="N527" s="33"/>
      <c r="O527" s="10" t="s">
        <v>15</v>
      </c>
    </row>
    <row r="528">
      <c r="A528" s="9">
        <v>44414.0</v>
      </c>
      <c r="B528" s="10" t="s">
        <v>16</v>
      </c>
      <c r="C528" s="10" t="s">
        <v>227</v>
      </c>
      <c r="D528" s="10" t="s">
        <v>159</v>
      </c>
      <c r="E528" s="35">
        <v>90.0</v>
      </c>
      <c r="F528" s="10" t="s">
        <v>160</v>
      </c>
      <c r="G528" s="37">
        <f t="shared" si="1"/>
        <v>6</v>
      </c>
      <c r="H528" s="32">
        <f t="shared" si="2"/>
        <v>6</v>
      </c>
      <c r="I528" s="33"/>
      <c r="J528" s="33"/>
      <c r="K528" s="33"/>
      <c r="L528" s="33"/>
      <c r="M528" s="33"/>
      <c r="N528" s="33"/>
      <c r="O528" s="10" t="s">
        <v>16</v>
      </c>
    </row>
    <row r="529">
      <c r="A529" s="9">
        <v>44414.0</v>
      </c>
      <c r="B529" s="10" t="s">
        <v>16</v>
      </c>
      <c r="C529" s="10" t="s">
        <v>227</v>
      </c>
      <c r="D529" s="10" t="s">
        <v>152</v>
      </c>
      <c r="E529" s="35">
        <v>250.0</v>
      </c>
      <c r="F529" s="10" t="s">
        <v>21</v>
      </c>
      <c r="G529" s="37">
        <f t="shared" si="1"/>
        <v>6</v>
      </c>
      <c r="H529" s="32">
        <f t="shared" si="2"/>
        <v>6</v>
      </c>
      <c r="I529" s="33"/>
      <c r="J529" s="33"/>
      <c r="K529" s="33"/>
      <c r="L529" s="33"/>
      <c r="M529" s="33"/>
      <c r="N529" s="33"/>
      <c r="O529" s="10" t="s">
        <v>16</v>
      </c>
    </row>
    <row r="530">
      <c r="A530" s="9">
        <v>44414.0</v>
      </c>
      <c r="B530" s="10" t="s">
        <v>16</v>
      </c>
      <c r="C530" s="10" t="s">
        <v>187</v>
      </c>
      <c r="D530" s="10" t="s">
        <v>159</v>
      </c>
      <c r="E530" s="35">
        <v>90.0</v>
      </c>
      <c r="F530" s="10" t="s">
        <v>160</v>
      </c>
      <c r="G530" s="37">
        <f t="shared" si="1"/>
        <v>6</v>
      </c>
      <c r="H530" s="32">
        <f t="shared" si="2"/>
        <v>6</v>
      </c>
      <c r="I530" s="33"/>
      <c r="J530" s="33"/>
      <c r="K530" s="33"/>
      <c r="L530" s="33"/>
      <c r="M530" s="33"/>
      <c r="N530" s="33"/>
      <c r="O530" s="10" t="s">
        <v>16</v>
      </c>
    </row>
    <row r="531">
      <c r="A531" s="9">
        <v>44414.0</v>
      </c>
      <c r="B531" s="10" t="s">
        <v>16</v>
      </c>
      <c r="C531" s="10">
        <v>4643.0</v>
      </c>
      <c r="D531" s="10" t="s">
        <v>159</v>
      </c>
      <c r="E531" s="35">
        <v>90.0</v>
      </c>
      <c r="F531" s="10" t="s">
        <v>160</v>
      </c>
      <c r="G531" s="37">
        <f t="shared" si="1"/>
        <v>6</v>
      </c>
      <c r="H531" s="32">
        <f t="shared" si="2"/>
        <v>6</v>
      </c>
      <c r="I531" s="33"/>
      <c r="J531" s="33"/>
      <c r="K531" s="33"/>
      <c r="L531" s="33"/>
      <c r="M531" s="33"/>
      <c r="N531" s="33"/>
      <c r="O531" s="10" t="s">
        <v>16</v>
      </c>
    </row>
    <row r="532">
      <c r="A532" s="9">
        <v>44414.0</v>
      </c>
      <c r="B532" s="10" t="s">
        <v>16</v>
      </c>
      <c r="C532" s="10" t="s">
        <v>142</v>
      </c>
      <c r="D532" s="10" t="s">
        <v>159</v>
      </c>
      <c r="E532" s="35">
        <v>90.0</v>
      </c>
      <c r="F532" s="10" t="s">
        <v>160</v>
      </c>
      <c r="G532" s="37">
        <f t="shared" si="1"/>
        <v>6</v>
      </c>
      <c r="H532" s="32">
        <f t="shared" si="2"/>
        <v>6</v>
      </c>
      <c r="I532" s="33"/>
      <c r="J532" s="33"/>
      <c r="K532" s="33"/>
      <c r="L532" s="33"/>
      <c r="M532" s="33"/>
      <c r="N532" s="33"/>
      <c r="O532" s="10" t="s">
        <v>16</v>
      </c>
    </row>
    <row r="533">
      <c r="A533" s="9">
        <v>44414.0</v>
      </c>
      <c r="B533" s="10" t="s">
        <v>16</v>
      </c>
      <c r="C533" s="10" t="s">
        <v>145</v>
      </c>
      <c r="D533" s="10" t="s">
        <v>159</v>
      </c>
      <c r="E533" s="35">
        <v>90.0</v>
      </c>
      <c r="F533" s="10" t="s">
        <v>160</v>
      </c>
      <c r="G533" s="37">
        <f t="shared" si="1"/>
        <v>6</v>
      </c>
      <c r="H533" s="32">
        <f t="shared" si="2"/>
        <v>6</v>
      </c>
      <c r="I533" s="33"/>
      <c r="J533" s="33"/>
      <c r="K533" s="33"/>
      <c r="L533" s="33"/>
      <c r="M533" s="33"/>
      <c r="N533" s="33"/>
      <c r="O533" s="10" t="s">
        <v>16</v>
      </c>
    </row>
    <row r="534">
      <c r="A534" s="9">
        <v>44414.0</v>
      </c>
      <c r="B534" s="10" t="s">
        <v>16</v>
      </c>
      <c r="C534" s="10">
        <v>6141.0</v>
      </c>
      <c r="D534" s="10" t="s">
        <v>152</v>
      </c>
      <c r="E534" s="35">
        <v>250.0</v>
      </c>
      <c r="F534" s="10" t="s">
        <v>21</v>
      </c>
      <c r="G534" s="37">
        <f t="shared" si="1"/>
        <v>6</v>
      </c>
      <c r="H534" s="32">
        <f t="shared" si="2"/>
        <v>6</v>
      </c>
      <c r="I534" s="33"/>
      <c r="J534" s="33"/>
      <c r="K534" s="33"/>
      <c r="L534" s="33"/>
      <c r="M534" s="33"/>
      <c r="N534" s="33"/>
      <c r="O534" s="10" t="s">
        <v>16</v>
      </c>
    </row>
    <row r="535">
      <c r="A535" s="9">
        <v>44414.0</v>
      </c>
      <c r="B535" s="10" t="s">
        <v>16</v>
      </c>
      <c r="C535" s="10" t="s">
        <v>228</v>
      </c>
      <c r="D535" s="10" t="s">
        <v>152</v>
      </c>
      <c r="E535" s="35">
        <v>250.0</v>
      </c>
      <c r="F535" s="10" t="s">
        <v>21</v>
      </c>
      <c r="G535" s="37">
        <f t="shared" si="1"/>
        <v>6</v>
      </c>
      <c r="H535" s="32">
        <f t="shared" si="2"/>
        <v>6</v>
      </c>
      <c r="I535" s="33"/>
      <c r="J535" s="33"/>
      <c r="K535" s="33"/>
      <c r="L535" s="33"/>
      <c r="M535" s="33"/>
      <c r="N535" s="33"/>
      <c r="O535" s="10" t="s">
        <v>16</v>
      </c>
    </row>
    <row r="536">
      <c r="A536" s="9">
        <v>44414.0</v>
      </c>
      <c r="B536" s="10" t="s">
        <v>16</v>
      </c>
      <c r="C536" s="10">
        <v>4340.0</v>
      </c>
      <c r="D536" s="10" t="s">
        <v>152</v>
      </c>
      <c r="E536" s="35">
        <v>250.0</v>
      </c>
      <c r="F536" s="10" t="s">
        <v>21</v>
      </c>
      <c r="G536" s="37">
        <f t="shared" si="1"/>
        <v>6</v>
      </c>
      <c r="H536" s="32">
        <f t="shared" si="2"/>
        <v>6</v>
      </c>
      <c r="I536" s="33"/>
      <c r="J536" s="33"/>
      <c r="K536" s="33"/>
      <c r="L536" s="33"/>
      <c r="M536" s="33"/>
      <c r="N536" s="33"/>
      <c r="O536" s="10" t="s">
        <v>16</v>
      </c>
    </row>
    <row r="537">
      <c r="A537" s="9">
        <v>44414.0</v>
      </c>
      <c r="B537" s="10" t="s">
        <v>16</v>
      </c>
      <c r="C537" s="10">
        <v>1945.0</v>
      </c>
      <c r="D537" s="10" t="s">
        <v>162</v>
      </c>
      <c r="E537" s="35">
        <v>130.0</v>
      </c>
      <c r="F537" s="10" t="s">
        <v>18</v>
      </c>
      <c r="G537" s="37">
        <f t="shared" si="1"/>
        <v>6</v>
      </c>
      <c r="H537" s="32">
        <f t="shared" si="2"/>
        <v>6</v>
      </c>
      <c r="I537" s="33"/>
      <c r="J537" s="33"/>
      <c r="K537" s="33"/>
      <c r="L537" s="33"/>
      <c r="M537" s="33"/>
      <c r="N537" s="33"/>
      <c r="O537" s="10" t="s">
        <v>16</v>
      </c>
    </row>
    <row r="538">
      <c r="A538" s="9">
        <v>44414.0</v>
      </c>
      <c r="B538" s="10" t="s">
        <v>16</v>
      </c>
      <c r="C538" s="10" t="s">
        <v>229</v>
      </c>
      <c r="D538" s="10" t="s">
        <v>162</v>
      </c>
      <c r="E538" s="35">
        <v>130.0</v>
      </c>
      <c r="F538" s="10" t="s">
        <v>18</v>
      </c>
      <c r="G538" s="37">
        <f t="shared" si="1"/>
        <v>6</v>
      </c>
      <c r="H538" s="32">
        <f t="shared" si="2"/>
        <v>6</v>
      </c>
      <c r="I538" s="33"/>
      <c r="J538" s="33"/>
      <c r="K538" s="33"/>
      <c r="L538" s="33"/>
      <c r="M538" s="33"/>
      <c r="N538" s="33"/>
      <c r="O538" s="10" t="s">
        <v>16</v>
      </c>
    </row>
    <row r="539">
      <c r="A539" s="9">
        <v>44414.0</v>
      </c>
      <c r="B539" s="10" t="s">
        <v>16</v>
      </c>
      <c r="C539" s="10" t="s">
        <v>230</v>
      </c>
      <c r="D539" s="10" t="s">
        <v>159</v>
      </c>
      <c r="E539" s="35">
        <v>90.0</v>
      </c>
      <c r="F539" s="10" t="s">
        <v>160</v>
      </c>
      <c r="G539" s="37">
        <f t="shared" si="1"/>
        <v>6</v>
      </c>
      <c r="H539" s="32">
        <f t="shared" si="2"/>
        <v>6</v>
      </c>
      <c r="I539" s="33"/>
      <c r="J539" s="33"/>
      <c r="K539" s="33"/>
      <c r="L539" s="33"/>
      <c r="M539" s="33"/>
      <c r="N539" s="33"/>
      <c r="O539" s="10" t="s">
        <v>16</v>
      </c>
    </row>
    <row r="540">
      <c r="A540" s="9">
        <v>44414.0</v>
      </c>
      <c r="B540" s="10" t="s">
        <v>16</v>
      </c>
      <c r="C540" s="10" t="s">
        <v>110</v>
      </c>
      <c r="D540" s="10" t="s">
        <v>159</v>
      </c>
      <c r="E540" s="35">
        <v>90.0</v>
      </c>
      <c r="F540" s="10" t="s">
        <v>160</v>
      </c>
      <c r="G540" s="37">
        <f t="shared" si="1"/>
        <v>6</v>
      </c>
      <c r="H540" s="32">
        <f t="shared" si="2"/>
        <v>6</v>
      </c>
      <c r="I540" s="33"/>
      <c r="J540" s="33"/>
      <c r="K540" s="33"/>
      <c r="L540" s="33"/>
      <c r="M540" s="33"/>
      <c r="N540" s="33"/>
      <c r="O540" s="10" t="s">
        <v>16</v>
      </c>
    </row>
    <row r="541">
      <c r="A541" s="9">
        <v>44414.0</v>
      </c>
      <c r="B541" s="10" t="s">
        <v>16</v>
      </c>
      <c r="C541" s="10" t="s">
        <v>190</v>
      </c>
      <c r="D541" s="10" t="s">
        <v>159</v>
      </c>
      <c r="E541" s="35">
        <v>90.0</v>
      </c>
      <c r="F541" s="10" t="s">
        <v>160</v>
      </c>
      <c r="G541" s="37">
        <f t="shared" si="1"/>
        <v>6</v>
      </c>
      <c r="H541" s="32">
        <f t="shared" si="2"/>
        <v>6</v>
      </c>
      <c r="I541" s="33"/>
      <c r="J541" s="33"/>
      <c r="K541" s="33"/>
      <c r="L541" s="33"/>
      <c r="M541" s="33"/>
      <c r="N541" s="33"/>
      <c r="O541" s="10" t="s">
        <v>16</v>
      </c>
    </row>
    <row r="542">
      <c r="A542" s="9">
        <v>44414.0</v>
      </c>
      <c r="B542" s="10" t="s">
        <v>69</v>
      </c>
      <c r="C542" s="10" t="s">
        <v>70</v>
      </c>
      <c r="D542" s="10" t="s">
        <v>152</v>
      </c>
      <c r="E542" s="35">
        <v>250.0</v>
      </c>
      <c r="F542" s="10" t="s">
        <v>21</v>
      </c>
      <c r="G542" s="37">
        <f t="shared" si="1"/>
        <v>6</v>
      </c>
      <c r="H542" s="32">
        <f t="shared" si="2"/>
        <v>6</v>
      </c>
      <c r="I542" s="33"/>
      <c r="J542" s="33"/>
      <c r="K542" s="33"/>
      <c r="L542" s="33"/>
      <c r="M542" s="33"/>
      <c r="N542" s="33"/>
      <c r="O542" s="10" t="s">
        <v>69</v>
      </c>
    </row>
    <row r="543">
      <c r="A543" s="9">
        <v>44414.0</v>
      </c>
      <c r="B543" s="10" t="s">
        <v>69</v>
      </c>
      <c r="C543" s="10" t="s">
        <v>71</v>
      </c>
      <c r="D543" s="10" t="s">
        <v>156</v>
      </c>
      <c r="E543" s="35">
        <v>120.0</v>
      </c>
      <c r="F543" s="10" t="s">
        <v>21</v>
      </c>
      <c r="G543" s="37">
        <f t="shared" si="1"/>
        <v>6</v>
      </c>
      <c r="H543" s="32">
        <f t="shared" si="2"/>
        <v>6</v>
      </c>
      <c r="I543" s="33"/>
      <c r="J543" s="33"/>
      <c r="K543" s="33"/>
      <c r="L543" s="33"/>
      <c r="M543" s="33"/>
      <c r="N543" s="33"/>
      <c r="O543" s="10" t="s">
        <v>69</v>
      </c>
    </row>
    <row r="544">
      <c r="A544" s="9">
        <v>44414.0</v>
      </c>
      <c r="B544" s="10" t="s">
        <v>69</v>
      </c>
      <c r="C544" s="10" t="s">
        <v>195</v>
      </c>
      <c r="D544" s="10" t="s">
        <v>166</v>
      </c>
      <c r="E544" s="35">
        <v>200.0</v>
      </c>
      <c r="F544" s="10" t="s">
        <v>14</v>
      </c>
      <c r="G544" s="37">
        <f t="shared" si="1"/>
        <v>6</v>
      </c>
      <c r="H544" s="32">
        <f t="shared" si="2"/>
        <v>6</v>
      </c>
      <c r="I544" s="33"/>
      <c r="J544" s="33"/>
      <c r="K544" s="33"/>
      <c r="L544" s="33"/>
      <c r="M544" s="33"/>
      <c r="N544" s="33"/>
      <c r="O544" s="10" t="s">
        <v>69</v>
      </c>
    </row>
    <row r="545">
      <c r="A545" s="9">
        <v>44414.0</v>
      </c>
      <c r="B545" s="10" t="s">
        <v>69</v>
      </c>
      <c r="C545" s="10" t="s">
        <v>74</v>
      </c>
      <c r="D545" s="10" t="s">
        <v>150</v>
      </c>
      <c r="E545" s="35">
        <v>230.0</v>
      </c>
      <c r="F545" s="10" t="s">
        <v>21</v>
      </c>
      <c r="G545" s="37">
        <f t="shared" si="1"/>
        <v>6</v>
      </c>
      <c r="H545" s="32">
        <f t="shared" si="2"/>
        <v>6</v>
      </c>
      <c r="I545" s="33"/>
      <c r="J545" s="33"/>
      <c r="K545" s="33"/>
      <c r="L545" s="33"/>
      <c r="M545" s="33"/>
      <c r="N545" s="33"/>
      <c r="O545" s="10" t="s">
        <v>69</v>
      </c>
    </row>
    <row r="546">
      <c r="A546" s="9">
        <v>44414.0</v>
      </c>
      <c r="B546" s="10" t="s">
        <v>69</v>
      </c>
      <c r="C546" s="10">
        <v>2340.0</v>
      </c>
      <c r="D546" s="10" t="s">
        <v>155</v>
      </c>
      <c r="E546" s="35">
        <v>220.0</v>
      </c>
      <c r="F546" s="10" t="s">
        <v>18</v>
      </c>
      <c r="G546" s="37">
        <f t="shared" si="1"/>
        <v>6</v>
      </c>
      <c r="H546" s="32">
        <f t="shared" si="2"/>
        <v>6</v>
      </c>
      <c r="I546" s="33"/>
      <c r="J546" s="33"/>
      <c r="K546" s="33"/>
      <c r="L546" s="33"/>
      <c r="M546" s="33"/>
      <c r="N546" s="33"/>
      <c r="O546" s="10" t="s">
        <v>69</v>
      </c>
    </row>
    <row r="547">
      <c r="A547" s="9">
        <v>44414.0</v>
      </c>
      <c r="B547" s="10" t="s">
        <v>69</v>
      </c>
      <c r="C547" s="10">
        <v>2440.0</v>
      </c>
      <c r="D547" s="10" t="s">
        <v>153</v>
      </c>
      <c r="E547" s="35">
        <v>220.0</v>
      </c>
      <c r="F547" s="10" t="s">
        <v>12</v>
      </c>
      <c r="G547" s="37">
        <f t="shared" si="1"/>
        <v>6</v>
      </c>
      <c r="H547" s="32">
        <f t="shared" si="2"/>
        <v>6</v>
      </c>
      <c r="I547" s="33"/>
      <c r="J547" s="33"/>
      <c r="K547" s="33"/>
      <c r="L547" s="33"/>
      <c r="M547" s="33"/>
      <c r="N547" s="33"/>
      <c r="O547" s="10" t="s">
        <v>69</v>
      </c>
    </row>
    <row r="548">
      <c r="A548" s="9">
        <v>44414.0</v>
      </c>
      <c r="B548" s="10" t="s">
        <v>69</v>
      </c>
      <c r="C548" s="10">
        <v>7447.0</v>
      </c>
      <c r="D548" s="10" t="s">
        <v>159</v>
      </c>
      <c r="E548" s="35">
        <v>90.0</v>
      </c>
      <c r="F548" s="10" t="s">
        <v>160</v>
      </c>
      <c r="G548" s="37">
        <f t="shared" si="1"/>
        <v>6</v>
      </c>
      <c r="H548" s="32">
        <f t="shared" si="2"/>
        <v>6</v>
      </c>
      <c r="I548" s="33"/>
      <c r="J548" s="33"/>
      <c r="K548" s="33"/>
      <c r="L548" s="33"/>
      <c r="M548" s="33"/>
      <c r="N548" s="33"/>
      <c r="O548" s="10" t="s">
        <v>69</v>
      </c>
    </row>
    <row r="549">
      <c r="A549" s="9">
        <v>44414.0</v>
      </c>
      <c r="B549" s="10" t="s">
        <v>69</v>
      </c>
      <c r="C549" s="10">
        <v>9045.0</v>
      </c>
      <c r="D549" s="10" t="s">
        <v>153</v>
      </c>
      <c r="E549" s="35">
        <v>220.0</v>
      </c>
      <c r="F549" s="10" t="s">
        <v>12</v>
      </c>
      <c r="G549" s="37">
        <f t="shared" si="1"/>
        <v>6</v>
      </c>
      <c r="H549" s="32">
        <f t="shared" si="2"/>
        <v>6</v>
      </c>
      <c r="I549" s="33"/>
      <c r="J549" s="33"/>
      <c r="K549" s="33"/>
      <c r="L549" s="33"/>
      <c r="M549" s="33"/>
      <c r="N549" s="33"/>
      <c r="O549" s="10" t="s">
        <v>69</v>
      </c>
    </row>
    <row r="550">
      <c r="A550" s="9">
        <v>44414.0</v>
      </c>
      <c r="B550" s="10" t="s">
        <v>69</v>
      </c>
      <c r="C550" s="10" t="s">
        <v>75</v>
      </c>
      <c r="D550" s="10" t="s">
        <v>152</v>
      </c>
      <c r="E550" s="35">
        <v>250.0</v>
      </c>
      <c r="F550" s="10" t="s">
        <v>21</v>
      </c>
      <c r="G550" s="37">
        <f t="shared" si="1"/>
        <v>6</v>
      </c>
      <c r="H550" s="32">
        <f t="shared" si="2"/>
        <v>6</v>
      </c>
      <c r="I550" s="33"/>
      <c r="J550" s="33"/>
      <c r="K550" s="33"/>
      <c r="L550" s="33"/>
      <c r="M550" s="33"/>
      <c r="N550" s="33"/>
      <c r="O550" s="10" t="s">
        <v>69</v>
      </c>
    </row>
    <row r="551">
      <c r="A551" s="9">
        <v>44414.0</v>
      </c>
      <c r="B551" s="10" t="s">
        <v>69</v>
      </c>
      <c r="C551" s="10">
        <v>5747.0</v>
      </c>
      <c r="D551" s="10" t="s">
        <v>152</v>
      </c>
      <c r="E551" s="35">
        <v>250.0</v>
      </c>
      <c r="F551" s="10" t="s">
        <v>21</v>
      </c>
      <c r="G551" s="37">
        <f t="shared" si="1"/>
        <v>6</v>
      </c>
      <c r="H551" s="32">
        <f t="shared" si="2"/>
        <v>6</v>
      </c>
      <c r="I551" s="33"/>
      <c r="J551" s="33"/>
      <c r="K551" s="33"/>
      <c r="L551" s="33"/>
      <c r="M551" s="33"/>
      <c r="N551" s="33"/>
      <c r="O551" s="10" t="s">
        <v>69</v>
      </c>
    </row>
    <row r="552">
      <c r="A552" s="9">
        <v>44414.0</v>
      </c>
      <c r="B552" s="10" t="s">
        <v>69</v>
      </c>
      <c r="C552" s="10" t="s">
        <v>196</v>
      </c>
      <c r="D552" s="10" t="s">
        <v>162</v>
      </c>
      <c r="E552" s="35">
        <v>130.0</v>
      </c>
      <c r="F552" s="10" t="s">
        <v>18</v>
      </c>
      <c r="G552" s="37">
        <f t="shared" si="1"/>
        <v>6</v>
      </c>
      <c r="H552" s="32">
        <f t="shared" si="2"/>
        <v>6</v>
      </c>
      <c r="I552" s="33"/>
      <c r="J552" s="33"/>
      <c r="K552" s="33"/>
      <c r="L552" s="33"/>
      <c r="M552" s="33"/>
      <c r="N552" s="33"/>
      <c r="O552" s="10" t="s">
        <v>69</v>
      </c>
    </row>
    <row r="553">
      <c r="A553" s="9">
        <v>44414.0</v>
      </c>
      <c r="B553" s="10" t="s">
        <v>69</v>
      </c>
      <c r="C553" s="10" t="s">
        <v>76</v>
      </c>
      <c r="D553" s="10" t="s">
        <v>166</v>
      </c>
      <c r="E553" s="35">
        <v>200.0</v>
      </c>
      <c r="F553" s="10" t="s">
        <v>14</v>
      </c>
      <c r="G553" s="37">
        <f t="shared" si="1"/>
        <v>6</v>
      </c>
      <c r="H553" s="32">
        <f t="shared" si="2"/>
        <v>6</v>
      </c>
      <c r="I553" s="33"/>
      <c r="J553" s="33"/>
      <c r="K553" s="33"/>
      <c r="L553" s="33"/>
      <c r="M553" s="33"/>
      <c r="N553" s="33"/>
      <c r="O553" s="10" t="s">
        <v>69</v>
      </c>
    </row>
    <row r="554">
      <c r="A554" s="9">
        <v>44414.0</v>
      </c>
      <c r="B554" s="10" t="s">
        <v>69</v>
      </c>
      <c r="C554" s="10" t="s">
        <v>79</v>
      </c>
      <c r="D554" s="10" t="s">
        <v>166</v>
      </c>
      <c r="E554" s="35">
        <v>200.0</v>
      </c>
      <c r="F554" s="10" t="s">
        <v>14</v>
      </c>
      <c r="G554" s="37">
        <f t="shared" si="1"/>
        <v>6</v>
      </c>
      <c r="H554" s="32">
        <f t="shared" si="2"/>
        <v>6</v>
      </c>
      <c r="I554" s="33"/>
      <c r="J554" s="33"/>
      <c r="K554" s="33"/>
      <c r="L554" s="33"/>
      <c r="M554" s="33"/>
      <c r="N554" s="33"/>
      <c r="O554" s="10" t="s">
        <v>69</v>
      </c>
    </row>
    <row r="555">
      <c r="A555" s="9">
        <v>44414.0</v>
      </c>
      <c r="B555" s="10" t="s">
        <v>69</v>
      </c>
      <c r="C555" s="10" t="s">
        <v>81</v>
      </c>
      <c r="D555" s="10" t="s">
        <v>166</v>
      </c>
      <c r="E555" s="35">
        <v>200.0</v>
      </c>
      <c r="F555" s="10" t="s">
        <v>14</v>
      </c>
      <c r="G555" s="37">
        <f t="shared" si="1"/>
        <v>6</v>
      </c>
      <c r="H555" s="32">
        <f t="shared" si="2"/>
        <v>6</v>
      </c>
      <c r="I555" s="33"/>
      <c r="J555" s="33"/>
      <c r="K555" s="33"/>
      <c r="L555" s="33"/>
      <c r="M555" s="33"/>
      <c r="N555" s="33"/>
      <c r="O555" s="10" t="s">
        <v>69</v>
      </c>
    </row>
    <row r="556">
      <c r="A556" s="9">
        <v>44414.0</v>
      </c>
      <c r="B556" s="10" t="s">
        <v>69</v>
      </c>
      <c r="C556" s="10" t="s">
        <v>82</v>
      </c>
      <c r="D556" s="10" t="s">
        <v>150</v>
      </c>
      <c r="E556" s="35">
        <v>230.0</v>
      </c>
      <c r="F556" s="10" t="s">
        <v>21</v>
      </c>
      <c r="G556" s="37">
        <f t="shared" si="1"/>
        <v>6</v>
      </c>
      <c r="H556" s="32">
        <f t="shared" si="2"/>
        <v>6</v>
      </c>
      <c r="I556" s="33"/>
      <c r="J556" s="33"/>
      <c r="K556" s="33"/>
      <c r="L556" s="33"/>
      <c r="M556" s="33"/>
      <c r="N556" s="33"/>
      <c r="O556" s="10" t="s">
        <v>69</v>
      </c>
    </row>
    <row r="557">
      <c r="A557" s="9">
        <v>44414.0</v>
      </c>
      <c r="B557" s="10" t="s">
        <v>69</v>
      </c>
      <c r="C557" s="10" t="s">
        <v>83</v>
      </c>
      <c r="D557" s="10" t="s">
        <v>150</v>
      </c>
      <c r="E557" s="35">
        <v>230.0</v>
      </c>
      <c r="F557" s="10" t="s">
        <v>21</v>
      </c>
      <c r="G557" s="37">
        <f t="shared" si="1"/>
        <v>6</v>
      </c>
      <c r="H557" s="32">
        <f t="shared" si="2"/>
        <v>6</v>
      </c>
      <c r="I557" s="33"/>
      <c r="J557" s="33"/>
      <c r="K557" s="33"/>
      <c r="L557" s="33"/>
      <c r="M557" s="33"/>
      <c r="N557" s="33"/>
      <c r="O557" s="10" t="s">
        <v>69</v>
      </c>
    </row>
    <row r="558">
      <c r="A558" s="9">
        <v>44414.0</v>
      </c>
      <c r="B558" s="10" t="s">
        <v>69</v>
      </c>
      <c r="C558" s="10" t="s">
        <v>84</v>
      </c>
      <c r="D558" s="10" t="s">
        <v>159</v>
      </c>
      <c r="E558" s="35">
        <v>90.0</v>
      </c>
      <c r="F558" s="10" t="s">
        <v>160</v>
      </c>
      <c r="G558" s="37">
        <f t="shared" si="1"/>
        <v>6</v>
      </c>
      <c r="H558" s="32">
        <f t="shared" si="2"/>
        <v>6</v>
      </c>
      <c r="I558" s="33"/>
      <c r="J558" s="33"/>
      <c r="K558" s="33"/>
      <c r="L558" s="33"/>
      <c r="M558" s="33"/>
      <c r="N558" s="33"/>
      <c r="O558" s="10" t="s">
        <v>69</v>
      </c>
    </row>
    <row r="559">
      <c r="A559" s="9">
        <v>44414.0</v>
      </c>
      <c r="B559" s="10" t="s">
        <v>69</v>
      </c>
      <c r="C559" s="10" t="s">
        <v>85</v>
      </c>
      <c r="D559" s="10" t="s">
        <v>158</v>
      </c>
      <c r="E559" s="35">
        <v>200.0</v>
      </c>
      <c r="F559" s="10" t="s">
        <v>14</v>
      </c>
      <c r="G559" s="37">
        <f t="shared" si="1"/>
        <v>6</v>
      </c>
      <c r="H559" s="32">
        <f t="shared" si="2"/>
        <v>6</v>
      </c>
      <c r="I559" s="33"/>
      <c r="J559" s="33"/>
      <c r="K559" s="33"/>
      <c r="L559" s="33"/>
      <c r="M559" s="33"/>
      <c r="N559" s="33"/>
      <c r="O559" s="10" t="s">
        <v>69</v>
      </c>
    </row>
    <row r="560">
      <c r="A560" s="9">
        <v>44414.0</v>
      </c>
      <c r="B560" s="10" t="s">
        <v>69</v>
      </c>
      <c r="C560" s="10" t="s">
        <v>86</v>
      </c>
      <c r="D560" s="10" t="s">
        <v>159</v>
      </c>
      <c r="E560" s="35">
        <v>90.0</v>
      </c>
      <c r="F560" s="10" t="s">
        <v>160</v>
      </c>
      <c r="G560" s="37">
        <f t="shared" si="1"/>
        <v>6</v>
      </c>
      <c r="H560" s="32">
        <f t="shared" si="2"/>
        <v>6</v>
      </c>
      <c r="I560" s="33"/>
      <c r="J560" s="33"/>
      <c r="K560" s="33"/>
      <c r="L560" s="33"/>
      <c r="M560" s="33"/>
      <c r="N560" s="33"/>
      <c r="O560" s="10" t="s">
        <v>69</v>
      </c>
    </row>
    <row r="561">
      <c r="A561" s="9">
        <v>44414.0</v>
      </c>
      <c r="B561" s="10" t="s">
        <v>69</v>
      </c>
      <c r="C561" s="10" t="s">
        <v>87</v>
      </c>
      <c r="D561" s="10" t="s">
        <v>150</v>
      </c>
      <c r="E561" s="35">
        <v>230.0</v>
      </c>
      <c r="F561" s="10" t="s">
        <v>21</v>
      </c>
      <c r="G561" s="37">
        <f t="shared" si="1"/>
        <v>6</v>
      </c>
      <c r="H561" s="32">
        <f t="shared" si="2"/>
        <v>6</v>
      </c>
      <c r="I561" s="33"/>
      <c r="J561" s="33"/>
      <c r="K561" s="33"/>
      <c r="L561" s="33"/>
      <c r="M561" s="33"/>
      <c r="N561" s="33"/>
      <c r="O561" s="10" t="s">
        <v>69</v>
      </c>
    </row>
    <row r="562">
      <c r="A562" s="9">
        <v>44414.0</v>
      </c>
      <c r="B562" s="10" t="s">
        <v>69</v>
      </c>
      <c r="C562" s="10" t="s">
        <v>89</v>
      </c>
      <c r="D562" s="10" t="s">
        <v>156</v>
      </c>
      <c r="E562" s="35">
        <v>120.0</v>
      </c>
      <c r="F562" s="10" t="s">
        <v>21</v>
      </c>
      <c r="G562" s="37">
        <f t="shared" si="1"/>
        <v>6</v>
      </c>
      <c r="H562" s="32">
        <f t="shared" si="2"/>
        <v>6</v>
      </c>
      <c r="I562" s="33"/>
      <c r="J562" s="33"/>
      <c r="K562" s="33"/>
      <c r="L562" s="33"/>
      <c r="M562" s="33"/>
      <c r="N562" s="33"/>
      <c r="O562" s="10" t="s">
        <v>69</v>
      </c>
    </row>
    <row r="563">
      <c r="A563" s="9">
        <v>44414.0</v>
      </c>
      <c r="B563" s="10" t="s">
        <v>69</v>
      </c>
      <c r="C563" s="10" t="s">
        <v>91</v>
      </c>
      <c r="D563" s="10" t="s">
        <v>158</v>
      </c>
      <c r="E563" s="35">
        <v>200.0</v>
      </c>
      <c r="F563" s="10" t="s">
        <v>14</v>
      </c>
      <c r="G563" s="37">
        <f t="shared" si="1"/>
        <v>6</v>
      </c>
      <c r="H563" s="32">
        <f t="shared" si="2"/>
        <v>6</v>
      </c>
      <c r="I563" s="33"/>
      <c r="J563" s="33"/>
      <c r="K563" s="33"/>
      <c r="L563" s="33"/>
      <c r="M563" s="33"/>
      <c r="N563" s="33"/>
      <c r="O563" s="10" t="s">
        <v>69</v>
      </c>
    </row>
    <row r="564">
      <c r="A564" s="9">
        <v>44415.0</v>
      </c>
      <c r="B564" s="10" t="s">
        <v>9</v>
      </c>
      <c r="C564" s="10" t="s">
        <v>231</v>
      </c>
      <c r="D564" s="10" t="s">
        <v>158</v>
      </c>
      <c r="E564" s="35">
        <v>200.0</v>
      </c>
      <c r="F564" s="10" t="s">
        <v>14</v>
      </c>
      <c r="G564" s="37">
        <f t="shared" si="1"/>
        <v>7</v>
      </c>
      <c r="H564" s="32">
        <f t="shared" si="2"/>
        <v>7</v>
      </c>
      <c r="I564" s="33"/>
      <c r="J564" s="33"/>
      <c r="K564" s="33"/>
      <c r="L564" s="33"/>
      <c r="M564" s="33"/>
      <c r="N564" s="33"/>
      <c r="O564" s="10" t="s">
        <v>9</v>
      </c>
    </row>
    <row r="565">
      <c r="A565" s="9">
        <v>44415.0</v>
      </c>
      <c r="B565" s="10" t="s">
        <v>9</v>
      </c>
      <c r="C565" s="16">
        <v>4.0E47</v>
      </c>
      <c r="D565" s="10" t="s">
        <v>158</v>
      </c>
      <c r="E565" s="35">
        <v>200.0</v>
      </c>
      <c r="F565" s="10" t="s">
        <v>14</v>
      </c>
      <c r="G565" s="37">
        <f t="shared" si="1"/>
        <v>7</v>
      </c>
      <c r="H565" s="32">
        <f t="shared" si="2"/>
        <v>7</v>
      </c>
      <c r="I565" s="33"/>
      <c r="J565" s="33"/>
      <c r="K565" s="33"/>
      <c r="L565" s="33"/>
      <c r="M565" s="33"/>
      <c r="N565" s="33"/>
      <c r="O565" s="10" t="s">
        <v>9</v>
      </c>
    </row>
    <row r="566">
      <c r="A566" s="9">
        <v>44415.0</v>
      </c>
      <c r="B566" s="10" t="s">
        <v>9</v>
      </c>
      <c r="C566" s="16">
        <v>4.0E47</v>
      </c>
      <c r="D566" s="10" t="s">
        <v>159</v>
      </c>
      <c r="E566" s="35">
        <v>90.0</v>
      </c>
      <c r="F566" s="10" t="s">
        <v>160</v>
      </c>
      <c r="G566" s="37">
        <f t="shared" si="1"/>
        <v>7</v>
      </c>
      <c r="H566" s="32">
        <f t="shared" si="2"/>
        <v>7</v>
      </c>
      <c r="I566" s="33"/>
      <c r="J566" s="33"/>
      <c r="K566" s="33"/>
      <c r="L566" s="33"/>
      <c r="M566" s="33"/>
      <c r="N566" s="33"/>
      <c r="O566" s="10" t="s">
        <v>9</v>
      </c>
    </row>
    <row r="567">
      <c r="A567" s="9">
        <v>44415.0</v>
      </c>
      <c r="B567" s="10" t="s">
        <v>9</v>
      </c>
      <c r="C567" s="10" t="s">
        <v>232</v>
      </c>
      <c r="D567" s="10" t="s">
        <v>150</v>
      </c>
      <c r="E567" s="35">
        <v>230.0</v>
      </c>
      <c r="F567" s="10" t="s">
        <v>21</v>
      </c>
      <c r="G567" s="37">
        <f t="shared" si="1"/>
        <v>7</v>
      </c>
      <c r="H567" s="32">
        <f t="shared" si="2"/>
        <v>7</v>
      </c>
      <c r="I567" s="33"/>
      <c r="J567" s="33"/>
      <c r="K567" s="33"/>
      <c r="L567" s="33"/>
      <c r="M567" s="33"/>
      <c r="N567" s="33"/>
      <c r="O567" s="10" t="s">
        <v>9</v>
      </c>
    </row>
    <row r="568">
      <c r="A568" s="9">
        <v>44415.0</v>
      </c>
      <c r="B568" s="10" t="s">
        <v>9</v>
      </c>
      <c r="C568" s="10" t="s">
        <v>233</v>
      </c>
      <c r="D568" s="10" t="s">
        <v>159</v>
      </c>
      <c r="E568" s="35">
        <v>90.0</v>
      </c>
      <c r="F568" s="10" t="s">
        <v>160</v>
      </c>
      <c r="G568" s="37">
        <f t="shared" si="1"/>
        <v>7</v>
      </c>
      <c r="H568" s="32">
        <f t="shared" si="2"/>
        <v>7</v>
      </c>
      <c r="I568" s="33"/>
      <c r="J568" s="33"/>
      <c r="K568" s="33"/>
      <c r="L568" s="33"/>
      <c r="M568" s="33"/>
      <c r="N568" s="33"/>
      <c r="O568" s="10" t="s">
        <v>9</v>
      </c>
    </row>
    <row r="569">
      <c r="A569" s="9">
        <v>44415.0</v>
      </c>
      <c r="B569" s="10" t="s">
        <v>9</v>
      </c>
      <c r="C569" s="10" t="s">
        <v>151</v>
      </c>
      <c r="D569" s="10" t="s">
        <v>152</v>
      </c>
      <c r="E569" s="35">
        <v>250.0</v>
      </c>
      <c r="F569" s="10" t="s">
        <v>21</v>
      </c>
      <c r="G569" s="37">
        <f t="shared" si="1"/>
        <v>7</v>
      </c>
      <c r="H569" s="32">
        <f t="shared" si="2"/>
        <v>7</v>
      </c>
      <c r="I569" s="33"/>
      <c r="J569" s="33"/>
      <c r="K569" s="33"/>
      <c r="L569" s="33"/>
      <c r="M569" s="33"/>
      <c r="N569" s="33"/>
      <c r="O569" s="10" t="s">
        <v>9</v>
      </c>
    </row>
    <row r="570">
      <c r="A570" s="9">
        <v>44415.0</v>
      </c>
      <c r="B570" s="10" t="s">
        <v>9</v>
      </c>
      <c r="C570" s="10" t="s">
        <v>234</v>
      </c>
      <c r="D570" s="10" t="s">
        <v>158</v>
      </c>
      <c r="E570" s="35">
        <v>200.0</v>
      </c>
      <c r="F570" s="10" t="s">
        <v>14</v>
      </c>
      <c r="G570" s="37">
        <f t="shared" si="1"/>
        <v>7</v>
      </c>
      <c r="H570" s="32">
        <f t="shared" si="2"/>
        <v>7</v>
      </c>
      <c r="I570" s="33"/>
      <c r="J570" s="33"/>
      <c r="K570" s="33"/>
      <c r="L570" s="33"/>
      <c r="M570" s="33"/>
      <c r="N570" s="33"/>
      <c r="O570" s="10" t="s">
        <v>9</v>
      </c>
    </row>
    <row r="571">
      <c r="A571" s="9">
        <v>44415.0</v>
      </c>
      <c r="B571" s="10" t="s">
        <v>23</v>
      </c>
      <c r="C571" s="10" t="s">
        <v>235</v>
      </c>
      <c r="D571" s="10" t="s">
        <v>153</v>
      </c>
      <c r="E571" s="35">
        <v>220.0</v>
      </c>
      <c r="F571" s="10" t="s">
        <v>12</v>
      </c>
      <c r="G571" s="37">
        <f t="shared" si="1"/>
        <v>7</v>
      </c>
      <c r="H571" s="32">
        <f t="shared" si="2"/>
        <v>7</v>
      </c>
      <c r="I571" s="33"/>
      <c r="J571" s="33"/>
      <c r="K571" s="33"/>
      <c r="L571" s="33"/>
      <c r="M571" s="33"/>
      <c r="N571" s="33"/>
      <c r="O571" s="10" t="s">
        <v>23</v>
      </c>
    </row>
    <row r="572">
      <c r="A572" s="9">
        <v>44415.0</v>
      </c>
      <c r="B572" s="10" t="s">
        <v>23</v>
      </c>
      <c r="C572" s="10" t="s">
        <v>24</v>
      </c>
      <c r="D572" s="10" t="s">
        <v>166</v>
      </c>
      <c r="E572" s="35">
        <v>200.0</v>
      </c>
      <c r="F572" s="10" t="s">
        <v>14</v>
      </c>
      <c r="G572" s="37">
        <f t="shared" si="1"/>
        <v>7</v>
      </c>
      <c r="H572" s="32">
        <f t="shared" si="2"/>
        <v>7</v>
      </c>
      <c r="I572" s="33"/>
      <c r="J572" s="33"/>
      <c r="K572" s="33"/>
      <c r="L572" s="33"/>
      <c r="M572" s="33"/>
      <c r="N572" s="33"/>
      <c r="O572" s="10" t="s">
        <v>23</v>
      </c>
    </row>
    <row r="573">
      <c r="A573" s="9">
        <v>44415.0</v>
      </c>
      <c r="B573" s="10" t="s">
        <v>23</v>
      </c>
      <c r="C573" s="10" t="s">
        <v>25</v>
      </c>
      <c r="D573" s="10" t="s">
        <v>159</v>
      </c>
      <c r="E573" s="35">
        <v>90.0</v>
      </c>
      <c r="F573" s="10" t="s">
        <v>160</v>
      </c>
      <c r="G573" s="37">
        <f t="shared" si="1"/>
        <v>7</v>
      </c>
      <c r="H573" s="32">
        <f t="shared" si="2"/>
        <v>7</v>
      </c>
      <c r="I573" s="33"/>
      <c r="J573" s="33"/>
      <c r="K573" s="33"/>
      <c r="L573" s="33"/>
      <c r="M573" s="33"/>
      <c r="N573" s="33"/>
      <c r="O573" s="10" t="s">
        <v>23</v>
      </c>
    </row>
    <row r="574">
      <c r="A574" s="9">
        <v>44415.0</v>
      </c>
      <c r="B574" s="10" t="s">
        <v>23</v>
      </c>
      <c r="C574" s="10" t="s">
        <v>200</v>
      </c>
      <c r="D574" s="10" t="s">
        <v>159</v>
      </c>
      <c r="E574" s="35">
        <v>90.0</v>
      </c>
      <c r="F574" s="10" t="s">
        <v>160</v>
      </c>
      <c r="G574" s="37">
        <f t="shared" si="1"/>
        <v>7</v>
      </c>
      <c r="H574" s="32">
        <f t="shared" si="2"/>
        <v>7</v>
      </c>
      <c r="I574" s="33"/>
      <c r="J574" s="33"/>
      <c r="K574" s="33"/>
      <c r="L574" s="33"/>
      <c r="M574" s="33"/>
      <c r="N574" s="33"/>
      <c r="O574" s="10" t="s">
        <v>23</v>
      </c>
    </row>
    <row r="575">
      <c r="A575" s="9">
        <v>44415.0</v>
      </c>
      <c r="B575" s="10" t="s">
        <v>23</v>
      </c>
      <c r="C575" s="10" t="s">
        <v>26</v>
      </c>
      <c r="D575" s="10" t="s">
        <v>156</v>
      </c>
      <c r="E575" s="35">
        <v>120.0</v>
      </c>
      <c r="F575" s="10" t="s">
        <v>21</v>
      </c>
      <c r="G575" s="37">
        <f t="shared" si="1"/>
        <v>7</v>
      </c>
      <c r="H575" s="32">
        <f t="shared" si="2"/>
        <v>7</v>
      </c>
      <c r="I575" s="33"/>
      <c r="J575" s="33"/>
      <c r="K575" s="33"/>
      <c r="L575" s="33"/>
      <c r="M575" s="33"/>
      <c r="N575" s="33"/>
      <c r="O575" s="10" t="s">
        <v>23</v>
      </c>
    </row>
    <row r="576">
      <c r="A576" s="9">
        <v>44415.0</v>
      </c>
      <c r="B576" s="10" t="s">
        <v>23</v>
      </c>
      <c r="C576" s="10" t="s">
        <v>157</v>
      </c>
      <c r="D576" s="10" t="s">
        <v>159</v>
      </c>
      <c r="E576" s="35">
        <v>90.0</v>
      </c>
      <c r="F576" s="10" t="s">
        <v>160</v>
      </c>
      <c r="G576" s="37">
        <f t="shared" si="1"/>
        <v>7</v>
      </c>
      <c r="H576" s="32">
        <f t="shared" si="2"/>
        <v>7</v>
      </c>
      <c r="I576" s="33"/>
      <c r="J576" s="33"/>
      <c r="K576" s="33"/>
      <c r="L576" s="33"/>
      <c r="M576" s="33"/>
      <c r="N576" s="33"/>
      <c r="O576" s="10" t="s">
        <v>23</v>
      </c>
    </row>
    <row r="577">
      <c r="A577" s="9">
        <v>44415.0</v>
      </c>
      <c r="B577" s="10" t="s">
        <v>23</v>
      </c>
      <c r="C577" s="16">
        <v>7.0E45</v>
      </c>
      <c r="D577" s="10" t="s">
        <v>158</v>
      </c>
      <c r="E577" s="35">
        <v>200.0</v>
      </c>
      <c r="F577" s="10" t="s">
        <v>14</v>
      </c>
      <c r="G577" s="37">
        <f t="shared" si="1"/>
        <v>7</v>
      </c>
      <c r="H577" s="32">
        <f t="shared" si="2"/>
        <v>7</v>
      </c>
      <c r="I577" s="33"/>
      <c r="J577" s="33"/>
      <c r="K577" s="33"/>
      <c r="L577" s="33"/>
      <c r="M577" s="33"/>
      <c r="N577" s="33"/>
      <c r="O577" s="10" t="s">
        <v>23</v>
      </c>
    </row>
    <row r="578">
      <c r="A578" s="9">
        <v>44415.0</v>
      </c>
      <c r="B578" s="10" t="s">
        <v>23</v>
      </c>
      <c r="C578" s="10" t="s">
        <v>94</v>
      </c>
      <c r="D578" s="10" t="s">
        <v>161</v>
      </c>
      <c r="E578" s="35">
        <v>240.0</v>
      </c>
      <c r="F578" s="10" t="s">
        <v>21</v>
      </c>
      <c r="G578" s="37">
        <f t="shared" si="1"/>
        <v>7</v>
      </c>
      <c r="H578" s="32">
        <f t="shared" si="2"/>
        <v>7</v>
      </c>
      <c r="I578" s="33"/>
      <c r="J578" s="33"/>
      <c r="K578" s="33"/>
      <c r="L578" s="33"/>
      <c r="M578" s="33"/>
      <c r="N578" s="33"/>
      <c r="O578" s="10" t="s">
        <v>23</v>
      </c>
    </row>
    <row r="579">
      <c r="A579" s="9">
        <v>44415.0</v>
      </c>
      <c r="B579" s="10" t="s">
        <v>23</v>
      </c>
      <c r="C579" s="10" t="s">
        <v>33</v>
      </c>
      <c r="D579" s="10" t="s">
        <v>153</v>
      </c>
      <c r="E579" s="35">
        <v>220.0</v>
      </c>
      <c r="F579" s="10" t="s">
        <v>12</v>
      </c>
      <c r="G579" s="37">
        <f t="shared" si="1"/>
        <v>7</v>
      </c>
      <c r="H579" s="32">
        <f t="shared" si="2"/>
        <v>7</v>
      </c>
      <c r="I579" s="33"/>
      <c r="J579" s="33"/>
      <c r="K579" s="33"/>
      <c r="L579" s="33"/>
      <c r="M579" s="33"/>
      <c r="N579" s="33"/>
      <c r="O579" s="10" t="s">
        <v>23</v>
      </c>
    </row>
    <row r="580">
      <c r="A580" s="9">
        <v>44415.0</v>
      </c>
      <c r="B580" s="10" t="s">
        <v>23</v>
      </c>
      <c r="C580" s="10">
        <v>8240.0</v>
      </c>
      <c r="D580" s="10" t="s">
        <v>159</v>
      </c>
      <c r="E580" s="35">
        <v>90.0</v>
      </c>
      <c r="F580" s="10" t="s">
        <v>160</v>
      </c>
      <c r="G580" s="37">
        <f t="shared" si="1"/>
        <v>7</v>
      </c>
      <c r="H580" s="32">
        <f t="shared" si="2"/>
        <v>7</v>
      </c>
      <c r="I580" s="33"/>
      <c r="J580" s="33"/>
      <c r="K580" s="33"/>
      <c r="L580" s="33"/>
      <c r="M580" s="33"/>
      <c r="N580" s="33"/>
      <c r="O580" s="10" t="s">
        <v>23</v>
      </c>
    </row>
    <row r="581">
      <c r="A581" s="9">
        <v>44415.0</v>
      </c>
      <c r="B581" s="10" t="s">
        <v>23</v>
      </c>
      <c r="C581" s="10">
        <v>2440.0</v>
      </c>
      <c r="D581" s="10" t="s">
        <v>156</v>
      </c>
      <c r="E581" s="35">
        <v>120.0</v>
      </c>
      <c r="F581" s="10" t="s">
        <v>21</v>
      </c>
      <c r="G581" s="37">
        <f t="shared" si="1"/>
        <v>7</v>
      </c>
      <c r="H581" s="32">
        <f t="shared" si="2"/>
        <v>7</v>
      </c>
      <c r="I581" s="33"/>
      <c r="J581" s="33"/>
      <c r="K581" s="33"/>
      <c r="L581" s="33"/>
      <c r="M581" s="33"/>
      <c r="N581" s="33"/>
      <c r="O581" s="10" t="s">
        <v>23</v>
      </c>
    </row>
    <row r="582">
      <c r="A582" s="9">
        <v>44415.0</v>
      </c>
      <c r="B582" s="10" t="s">
        <v>23</v>
      </c>
      <c r="C582" s="10" t="s">
        <v>37</v>
      </c>
      <c r="D582" s="10" t="s">
        <v>156</v>
      </c>
      <c r="E582" s="35">
        <v>120.0</v>
      </c>
      <c r="F582" s="10" t="s">
        <v>21</v>
      </c>
      <c r="G582" s="37">
        <f t="shared" si="1"/>
        <v>7</v>
      </c>
      <c r="H582" s="32">
        <f t="shared" si="2"/>
        <v>7</v>
      </c>
      <c r="I582" s="33"/>
      <c r="J582" s="33"/>
      <c r="K582" s="33"/>
      <c r="L582" s="33"/>
      <c r="M582" s="33"/>
      <c r="N582" s="33"/>
      <c r="O582" s="10" t="s">
        <v>23</v>
      </c>
    </row>
    <row r="583">
      <c r="A583" s="9">
        <v>44415.0</v>
      </c>
      <c r="B583" s="10" t="s">
        <v>23</v>
      </c>
      <c r="C583" s="10" t="s">
        <v>39</v>
      </c>
      <c r="D583" s="10" t="s">
        <v>150</v>
      </c>
      <c r="E583" s="35">
        <v>230.0</v>
      </c>
      <c r="F583" s="10" t="s">
        <v>21</v>
      </c>
      <c r="G583" s="37">
        <f t="shared" si="1"/>
        <v>7</v>
      </c>
      <c r="H583" s="32">
        <f t="shared" si="2"/>
        <v>7</v>
      </c>
      <c r="I583" s="33"/>
      <c r="J583" s="33"/>
      <c r="K583" s="33"/>
      <c r="L583" s="33"/>
      <c r="M583" s="33"/>
      <c r="N583" s="33"/>
      <c r="O583" s="10" t="s">
        <v>23</v>
      </c>
    </row>
    <row r="584">
      <c r="A584" s="9">
        <v>44415.0</v>
      </c>
      <c r="B584" s="10" t="s">
        <v>23</v>
      </c>
      <c r="C584" s="10" t="s">
        <v>236</v>
      </c>
      <c r="D584" s="10" t="s">
        <v>156</v>
      </c>
      <c r="E584" s="35">
        <v>120.0</v>
      </c>
      <c r="F584" s="10" t="s">
        <v>21</v>
      </c>
      <c r="G584" s="37">
        <f t="shared" si="1"/>
        <v>7</v>
      </c>
      <c r="H584" s="32">
        <f t="shared" si="2"/>
        <v>7</v>
      </c>
      <c r="I584" s="33"/>
      <c r="J584" s="33"/>
      <c r="K584" s="33"/>
      <c r="L584" s="33"/>
      <c r="M584" s="33"/>
      <c r="N584" s="33"/>
      <c r="O584" s="10" t="s">
        <v>23</v>
      </c>
    </row>
    <row r="585">
      <c r="A585" s="9">
        <v>44415.0</v>
      </c>
      <c r="B585" s="10" t="s">
        <v>23</v>
      </c>
      <c r="C585" s="10" t="s">
        <v>96</v>
      </c>
      <c r="D585" s="10" t="s">
        <v>166</v>
      </c>
      <c r="E585" s="35">
        <v>200.0</v>
      </c>
      <c r="F585" s="10" t="s">
        <v>14</v>
      </c>
      <c r="G585" s="37">
        <f t="shared" si="1"/>
        <v>7</v>
      </c>
      <c r="H585" s="32">
        <f t="shared" si="2"/>
        <v>7</v>
      </c>
      <c r="I585" s="33"/>
      <c r="J585" s="33"/>
      <c r="K585" s="33"/>
      <c r="L585" s="33"/>
      <c r="M585" s="33"/>
      <c r="N585" s="33"/>
      <c r="O585" s="10" t="s">
        <v>23</v>
      </c>
    </row>
    <row r="586">
      <c r="A586" s="9">
        <v>44415.0</v>
      </c>
      <c r="B586" s="10" t="s">
        <v>40</v>
      </c>
      <c r="C586" s="10" t="s">
        <v>41</v>
      </c>
      <c r="D586" s="10" t="s">
        <v>156</v>
      </c>
      <c r="E586" s="35">
        <v>120.0</v>
      </c>
      <c r="F586" s="10" t="s">
        <v>21</v>
      </c>
      <c r="G586" s="37">
        <f t="shared" si="1"/>
        <v>7</v>
      </c>
      <c r="H586" s="32">
        <f t="shared" si="2"/>
        <v>7</v>
      </c>
      <c r="I586" s="33"/>
      <c r="J586" s="33"/>
      <c r="K586" s="33"/>
      <c r="L586" s="33"/>
      <c r="M586" s="33"/>
      <c r="N586" s="33"/>
      <c r="O586" s="10" t="s">
        <v>40</v>
      </c>
    </row>
    <row r="587">
      <c r="A587" s="9">
        <v>44415.0</v>
      </c>
      <c r="B587" s="10" t="s">
        <v>40</v>
      </c>
      <c r="C587" s="10" t="s">
        <v>41</v>
      </c>
      <c r="D587" s="10" t="s">
        <v>153</v>
      </c>
      <c r="E587" s="35">
        <v>220.0</v>
      </c>
      <c r="F587" s="10" t="s">
        <v>12</v>
      </c>
      <c r="G587" s="37">
        <f t="shared" si="1"/>
        <v>7</v>
      </c>
      <c r="H587" s="32">
        <f t="shared" si="2"/>
        <v>7</v>
      </c>
      <c r="I587" s="33"/>
      <c r="J587" s="33"/>
      <c r="K587" s="33"/>
      <c r="L587" s="33"/>
      <c r="M587" s="33"/>
      <c r="N587" s="33"/>
      <c r="O587" s="10" t="s">
        <v>40</v>
      </c>
    </row>
    <row r="588">
      <c r="A588" s="9">
        <v>44415.0</v>
      </c>
      <c r="B588" s="10" t="s">
        <v>40</v>
      </c>
      <c r="C588" s="10" t="s">
        <v>167</v>
      </c>
      <c r="D588" s="10" t="s">
        <v>162</v>
      </c>
      <c r="E588" s="35">
        <v>130.0</v>
      </c>
      <c r="F588" s="10" t="s">
        <v>18</v>
      </c>
      <c r="G588" s="37">
        <f t="shared" si="1"/>
        <v>7</v>
      </c>
      <c r="H588" s="32">
        <f t="shared" si="2"/>
        <v>7</v>
      </c>
      <c r="I588" s="33"/>
      <c r="J588" s="33"/>
      <c r="K588" s="33"/>
      <c r="L588" s="33"/>
      <c r="M588" s="33"/>
      <c r="N588" s="33"/>
      <c r="O588" s="10" t="s">
        <v>40</v>
      </c>
    </row>
    <row r="589">
      <c r="A589" s="9">
        <v>44415.0</v>
      </c>
      <c r="B589" s="10" t="s">
        <v>40</v>
      </c>
      <c r="C589" s="10" t="s">
        <v>168</v>
      </c>
      <c r="D589" s="10" t="s">
        <v>152</v>
      </c>
      <c r="E589" s="35">
        <v>250.0</v>
      </c>
      <c r="F589" s="10" t="s">
        <v>21</v>
      </c>
      <c r="G589" s="37">
        <f t="shared" si="1"/>
        <v>7</v>
      </c>
      <c r="H589" s="32">
        <f t="shared" si="2"/>
        <v>7</v>
      </c>
      <c r="I589" s="33"/>
      <c r="J589" s="33"/>
      <c r="K589" s="33"/>
      <c r="L589" s="33"/>
      <c r="M589" s="33"/>
      <c r="N589" s="33"/>
      <c r="O589" s="10" t="s">
        <v>40</v>
      </c>
    </row>
    <row r="590">
      <c r="A590" s="9">
        <v>44415.0</v>
      </c>
      <c r="B590" s="10" t="s">
        <v>97</v>
      </c>
      <c r="C590" s="16">
        <v>1.0E46</v>
      </c>
      <c r="D590" s="10" t="s">
        <v>150</v>
      </c>
      <c r="E590" s="35">
        <v>230.0</v>
      </c>
      <c r="F590" s="10" t="s">
        <v>21</v>
      </c>
      <c r="G590" s="37">
        <f t="shared" si="1"/>
        <v>7</v>
      </c>
      <c r="H590" s="32">
        <f t="shared" si="2"/>
        <v>7</v>
      </c>
      <c r="I590" s="33"/>
      <c r="J590" s="33"/>
      <c r="K590" s="33"/>
      <c r="L590" s="33"/>
      <c r="M590" s="33"/>
      <c r="N590" s="33"/>
      <c r="O590" s="10" t="s">
        <v>97</v>
      </c>
    </row>
    <row r="591">
      <c r="A591" s="9">
        <v>44415.0</v>
      </c>
      <c r="B591" s="10" t="s">
        <v>97</v>
      </c>
      <c r="C591" s="10" t="s">
        <v>237</v>
      </c>
      <c r="D591" s="10" t="s">
        <v>155</v>
      </c>
      <c r="E591" s="35">
        <v>220.0</v>
      </c>
      <c r="F591" s="10" t="s">
        <v>18</v>
      </c>
      <c r="G591" s="37">
        <f t="shared" si="1"/>
        <v>7</v>
      </c>
      <c r="H591" s="32">
        <f t="shared" si="2"/>
        <v>7</v>
      </c>
      <c r="I591" s="33"/>
      <c r="J591" s="33"/>
      <c r="K591" s="33"/>
      <c r="L591" s="33"/>
      <c r="M591" s="33"/>
      <c r="N591" s="33"/>
      <c r="O591" s="10" t="s">
        <v>97</v>
      </c>
    </row>
    <row r="592">
      <c r="A592" s="9">
        <v>44415.0</v>
      </c>
      <c r="B592" s="10" t="s">
        <v>97</v>
      </c>
      <c r="C592" s="10" t="s">
        <v>98</v>
      </c>
      <c r="D592" s="10" t="s">
        <v>162</v>
      </c>
      <c r="E592" s="35">
        <v>130.0</v>
      </c>
      <c r="F592" s="10" t="s">
        <v>18</v>
      </c>
      <c r="G592" s="37">
        <f t="shared" si="1"/>
        <v>7</v>
      </c>
      <c r="H592" s="32">
        <f t="shared" si="2"/>
        <v>7</v>
      </c>
      <c r="I592" s="33"/>
      <c r="J592" s="33"/>
      <c r="K592" s="33"/>
      <c r="L592" s="33"/>
      <c r="M592" s="33"/>
      <c r="N592" s="33"/>
      <c r="O592" s="10" t="s">
        <v>97</v>
      </c>
    </row>
    <row r="593">
      <c r="A593" s="9">
        <v>44415.0</v>
      </c>
      <c r="B593" s="10" t="s">
        <v>97</v>
      </c>
      <c r="C593" s="10" t="s">
        <v>204</v>
      </c>
      <c r="D593" s="10" t="s">
        <v>159</v>
      </c>
      <c r="E593" s="35">
        <v>90.0</v>
      </c>
      <c r="F593" s="10" t="s">
        <v>160</v>
      </c>
      <c r="G593" s="37">
        <f t="shared" si="1"/>
        <v>7</v>
      </c>
      <c r="H593" s="32">
        <f t="shared" si="2"/>
        <v>7</v>
      </c>
      <c r="I593" s="33"/>
      <c r="J593" s="33"/>
      <c r="K593" s="33"/>
      <c r="L593" s="33"/>
      <c r="M593" s="33"/>
      <c r="N593" s="33"/>
      <c r="O593" s="10" t="s">
        <v>97</v>
      </c>
    </row>
    <row r="594">
      <c r="A594" s="9">
        <v>44415.0</v>
      </c>
      <c r="B594" s="10" t="s">
        <v>97</v>
      </c>
      <c r="C594" s="10" t="s">
        <v>101</v>
      </c>
      <c r="D594" s="10" t="s">
        <v>161</v>
      </c>
      <c r="E594" s="35">
        <v>240.0</v>
      </c>
      <c r="F594" s="10" t="s">
        <v>21</v>
      </c>
      <c r="G594" s="37">
        <f t="shared" si="1"/>
        <v>7</v>
      </c>
      <c r="H594" s="32">
        <f t="shared" si="2"/>
        <v>7</v>
      </c>
      <c r="I594" s="33"/>
      <c r="J594" s="33"/>
      <c r="K594" s="33"/>
      <c r="L594" s="33"/>
      <c r="M594" s="33"/>
      <c r="N594" s="33"/>
      <c r="O594" s="10" t="s">
        <v>97</v>
      </c>
    </row>
    <row r="595">
      <c r="A595" s="9">
        <v>44415.0</v>
      </c>
      <c r="B595" s="10" t="s">
        <v>97</v>
      </c>
      <c r="C595" s="16">
        <v>9.0E45</v>
      </c>
      <c r="D595" s="10" t="s">
        <v>155</v>
      </c>
      <c r="E595" s="35">
        <v>220.0</v>
      </c>
      <c r="F595" s="10" t="s">
        <v>18</v>
      </c>
      <c r="G595" s="37">
        <f t="shared" si="1"/>
        <v>7</v>
      </c>
      <c r="H595" s="32">
        <f t="shared" si="2"/>
        <v>7</v>
      </c>
      <c r="I595" s="33"/>
      <c r="J595" s="33"/>
      <c r="K595" s="33"/>
      <c r="L595" s="33"/>
      <c r="M595" s="33"/>
      <c r="N595" s="33"/>
      <c r="O595" s="10" t="s">
        <v>97</v>
      </c>
    </row>
    <row r="596">
      <c r="A596" s="9">
        <v>44415.0</v>
      </c>
      <c r="B596" s="10" t="s">
        <v>97</v>
      </c>
      <c r="C596" s="10">
        <v>8041.0</v>
      </c>
      <c r="D596" s="10" t="s">
        <v>150</v>
      </c>
      <c r="E596" s="35">
        <v>230.0</v>
      </c>
      <c r="F596" s="10" t="s">
        <v>21</v>
      </c>
      <c r="G596" s="37">
        <f t="shared" si="1"/>
        <v>7</v>
      </c>
      <c r="H596" s="32">
        <f t="shared" si="2"/>
        <v>7</v>
      </c>
      <c r="I596" s="33"/>
      <c r="J596" s="33"/>
      <c r="K596" s="33"/>
      <c r="L596" s="33"/>
      <c r="M596" s="33"/>
      <c r="N596" s="33"/>
      <c r="O596" s="10" t="s">
        <v>97</v>
      </c>
    </row>
    <row r="597">
      <c r="A597" s="9">
        <v>44415.0</v>
      </c>
      <c r="B597" s="10" t="s">
        <v>97</v>
      </c>
      <c r="C597" s="10">
        <v>8345.0</v>
      </c>
      <c r="D597" s="10" t="s">
        <v>166</v>
      </c>
      <c r="E597" s="35">
        <v>200.0</v>
      </c>
      <c r="F597" s="10" t="s">
        <v>14</v>
      </c>
      <c r="G597" s="37">
        <f t="shared" si="1"/>
        <v>7</v>
      </c>
      <c r="H597" s="32">
        <f t="shared" si="2"/>
        <v>7</v>
      </c>
      <c r="I597" s="33"/>
      <c r="J597" s="33"/>
      <c r="K597" s="33"/>
      <c r="L597" s="33"/>
      <c r="M597" s="33"/>
      <c r="N597" s="33"/>
      <c r="O597" s="10" t="s">
        <v>97</v>
      </c>
    </row>
    <row r="598">
      <c r="A598" s="9">
        <v>44415.0</v>
      </c>
      <c r="B598" s="10" t="s">
        <v>97</v>
      </c>
      <c r="C598" s="10">
        <v>8744.0</v>
      </c>
      <c r="D598" s="10" t="s">
        <v>161</v>
      </c>
      <c r="E598" s="35">
        <v>240.0</v>
      </c>
      <c r="F598" s="10" t="s">
        <v>21</v>
      </c>
      <c r="G598" s="37">
        <f t="shared" si="1"/>
        <v>7</v>
      </c>
      <c r="H598" s="32">
        <f t="shared" si="2"/>
        <v>7</v>
      </c>
      <c r="I598" s="33"/>
      <c r="J598" s="33"/>
      <c r="K598" s="33"/>
      <c r="L598" s="33"/>
      <c r="M598" s="33"/>
      <c r="N598" s="33"/>
      <c r="O598" s="10" t="s">
        <v>97</v>
      </c>
    </row>
    <row r="599">
      <c r="A599" s="9">
        <v>44415.0</v>
      </c>
      <c r="B599" s="10" t="s">
        <v>97</v>
      </c>
      <c r="C599" s="10" t="s">
        <v>238</v>
      </c>
      <c r="D599" s="10" t="s">
        <v>158</v>
      </c>
      <c r="E599" s="35">
        <v>200.0</v>
      </c>
      <c r="F599" s="10" t="s">
        <v>14</v>
      </c>
      <c r="G599" s="37">
        <f t="shared" si="1"/>
        <v>7</v>
      </c>
      <c r="H599" s="32">
        <f t="shared" si="2"/>
        <v>7</v>
      </c>
      <c r="I599" s="33"/>
      <c r="J599" s="33"/>
      <c r="K599" s="33"/>
      <c r="L599" s="33"/>
      <c r="M599" s="33"/>
      <c r="N599" s="33"/>
      <c r="O599" s="10" t="s">
        <v>97</v>
      </c>
    </row>
    <row r="600">
      <c r="A600" s="9">
        <v>44415.0</v>
      </c>
      <c r="B600" s="10" t="s">
        <v>97</v>
      </c>
      <c r="C600" s="10" t="s">
        <v>239</v>
      </c>
      <c r="D600" s="10" t="s">
        <v>153</v>
      </c>
      <c r="E600" s="35">
        <v>220.0</v>
      </c>
      <c r="F600" s="10" t="s">
        <v>12</v>
      </c>
      <c r="G600" s="37">
        <f t="shared" si="1"/>
        <v>7</v>
      </c>
      <c r="H600" s="32">
        <f t="shared" si="2"/>
        <v>7</v>
      </c>
      <c r="I600" s="33"/>
      <c r="J600" s="33"/>
      <c r="K600" s="33"/>
      <c r="L600" s="33"/>
      <c r="M600" s="33"/>
      <c r="N600" s="33"/>
      <c r="O600" s="10" t="s">
        <v>97</v>
      </c>
    </row>
    <row r="601">
      <c r="A601" s="9">
        <v>44415.0</v>
      </c>
      <c r="B601" s="10" t="s">
        <v>97</v>
      </c>
      <c r="C601" s="10">
        <v>6145.0</v>
      </c>
      <c r="D601" s="10" t="s">
        <v>155</v>
      </c>
      <c r="E601" s="35">
        <v>220.0</v>
      </c>
      <c r="F601" s="10" t="s">
        <v>18</v>
      </c>
      <c r="G601" s="37">
        <f t="shared" si="1"/>
        <v>7</v>
      </c>
      <c r="H601" s="32">
        <f t="shared" si="2"/>
        <v>7</v>
      </c>
      <c r="I601" s="33"/>
      <c r="J601" s="33"/>
      <c r="K601" s="33"/>
      <c r="L601" s="33"/>
      <c r="M601" s="33"/>
      <c r="N601" s="33"/>
      <c r="O601" s="10" t="s">
        <v>97</v>
      </c>
    </row>
    <row r="602">
      <c r="A602" s="9">
        <v>44415.0</v>
      </c>
      <c r="B602" s="10" t="s">
        <v>97</v>
      </c>
      <c r="C602" s="10">
        <v>8247.0</v>
      </c>
      <c r="D602" s="10" t="s">
        <v>159</v>
      </c>
      <c r="E602" s="35">
        <v>90.0</v>
      </c>
      <c r="F602" s="10" t="s">
        <v>160</v>
      </c>
      <c r="G602" s="37">
        <f t="shared" si="1"/>
        <v>7</v>
      </c>
      <c r="H602" s="32">
        <f t="shared" si="2"/>
        <v>7</v>
      </c>
      <c r="I602" s="33"/>
      <c r="J602" s="33"/>
      <c r="K602" s="33"/>
      <c r="L602" s="33"/>
      <c r="M602" s="33"/>
      <c r="N602" s="33"/>
      <c r="O602" s="10" t="s">
        <v>97</v>
      </c>
    </row>
    <row r="603">
      <c r="A603" s="9">
        <v>44415.0</v>
      </c>
      <c r="B603" s="10" t="s">
        <v>97</v>
      </c>
      <c r="C603" s="10" t="s">
        <v>172</v>
      </c>
      <c r="D603" s="10" t="s">
        <v>161</v>
      </c>
      <c r="E603" s="35">
        <v>240.0</v>
      </c>
      <c r="F603" s="10" t="s">
        <v>21</v>
      </c>
      <c r="G603" s="37">
        <f t="shared" si="1"/>
        <v>7</v>
      </c>
      <c r="H603" s="32">
        <f t="shared" si="2"/>
        <v>7</v>
      </c>
      <c r="I603" s="33"/>
      <c r="J603" s="33"/>
      <c r="K603" s="33"/>
      <c r="L603" s="33"/>
      <c r="M603" s="33"/>
      <c r="N603" s="33"/>
      <c r="O603" s="10" t="s">
        <v>97</v>
      </c>
    </row>
    <row r="604">
      <c r="A604" s="9">
        <v>44415.0</v>
      </c>
      <c r="B604" s="10" t="s">
        <v>114</v>
      </c>
      <c r="C604" s="10">
        <v>5043.0</v>
      </c>
      <c r="D604" s="10" t="s">
        <v>150</v>
      </c>
      <c r="E604" s="35">
        <v>230.0</v>
      </c>
      <c r="F604" s="10" t="s">
        <v>21</v>
      </c>
      <c r="G604" s="37">
        <f t="shared" si="1"/>
        <v>7</v>
      </c>
      <c r="H604" s="32">
        <f t="shared" si="2"/>
        <v>7</v>
      </c>
      <c r="I604" s="33"/>
      <c r="J604" s="33"/>
      <c r="K604" s="33"/>
      <c r="L604" s="33"/>
      <c r="M604" s="33"/>
      <c r="N604" s="33"/>
      <c r="O604" s="10" t="s">
        <v>114</v>
      </c>
    </row>
    <row r="605">
      <c r="A605" s="9">
        <v>44415.0</v>
      </c>
      <c r="B605" s="10" t="s">
        <v>114</v>
      </c>
      <c r="C605" s="10">
        <v>5043.0</v>
      </c>
      <c r="D605" s="10" t="s">
        <v>158</v>
      </c>
      <c r="E605" s="35">
        <v>200.0</v>
      </c>
      <c r="F605" s="10" t="s">
        <v>14</v>
      </c>
      <c r="G605" s="37">
        <f t="shared" si="1"/>
        <v>7</v>
      </c>
      <c r="H605" s="32">
        <f t="shared" si="2"/>
        <v>7</v>
      </c>
      <c r="I605" s="33"/>
      <c r="J605" s="33"/>
      <c r="K605" s="33"/>
      <c r="L605" s="33"/>
      <c r="M605" s="33"/>
      <c r="N605" s="33"/>
      <c r="O605" s="10" t="s">
        <v>114</v>
      </c>
    </row>
    <row r="606">
      <c r="A606" s="9">
        <v>44415.0</v>
      </c>
      <c r="B606" s="10" t="s">
        <v>114</v>
      </c>
      <c r="C606" s="10">
        <v>5043.0</v>
      </c>
      <c r="D606" s="10" t="s">
        <v>159</v>
      </c>
      <c r="E606" s="35">
        <v>90.0</v>
      </c>
      <c r="F606" s="10" t="s">
        <v>160</v>
      </c>
      <c r="G606" s="37">
        <f t="shared" si="1"/>
        <v>7</v>
      </c>
      <c r="H606" s="32">
        <f t="shared" si="2"/>
        <v>7</v>
      </c>
      <c r="I606" s="33"/>
      <c r="J606" s="33"/>
      <c r="K606" s="33"/>
      <c r="L606" s="33"/>
      <c r="M606" s="33"/>
      <c r="N606" s="33"/>
      <c r="O606" s="10" t="s">
        <v>114</v>
      </c>
    </row>
    <row r="607">
      <c r="A607" s="9">
        <v>44415.0</v>
      </c>
      <c r="B607" s="10" t="s">
        <v>114</v>
      </c>
      <c r="C607" s="10">
        <v>5043.0</v>
      </c>
      <c r="D607" s="10" t="s">
        <v>153</v>
      </c>
      <c r="E607" s="35">
        <v>220.0</v>
      </c>
      <c r="F607" s="10" t="s">
        <v>12</v>
      </c>
      <c r="G607" s="37">
        <f t="shared" si="1"/>
        <v>7</v>
      </c>
      <c r="H607" s="32">
        <f t="shared" si="2"/>
        <v>7</v>
      </c>
      <c r="I607" s="33"/>
      <c r="J607" s="33"/>
      <c r="K607" s="33"/>
      <c r="L607" s="33"/>
      <c r="M607" s="33"/>
      <c r="N607" s="33"/>
      <c r="O607" s="10" t="s">
        <v>114</v>
      </c>
    </row>
    <row r="608">
      <c r="A608" s="9">
        <v>44415.0</v>
      </c>
      <c r="B608" s="10" t="s">
        <v>114</v>
      </c>
      <c r="C608" s="10">
        <v>5043.0</v>
      </c>
      <c r="D608" s="10" t="s">
        <v>152</v>
      </c>
      <c r="E608" s="35">
        <v>250.0</v>
      </c>
      <c r="F608" s="10" t="s">
        <v>21</v>
      </c>
      <c r="G608" s="37">
        <f t="shared" si="1"/>
        <v>7</v>
      </c>
      <c r="H608" s="32">
        <f t="shared" si="2"/>
        <v>7</v>
      </c>
      <c r="I608" s="33"/>
      <c r="J608" s="33"/>
      <c r="K608" s="33"/>
      <c r="L608" s="33"/>
      <c r="M608" s="33"/>
      <c r="N608" s="33"/>
      <c r="O608" s="10" t="s">
        <v>114</v>
      </c>
    </row>
    <row r="609">
      <c r="A609" s="9">
        <v>44415.0</v>
      </c>
      <c r="B609" s="10" t="s">
        <v>211</v>
      </c>
      <c r="C609" s="10" t="s">
        <v>212</v>
      </c>
      <c r="D609" s="10" t="s">
        <v>159</v>
      </c>
      <c r="E609" s="35">
        <v>90.0</v>
      </c>
      <c r="F609" s="10" t="s">
        <v>160</v>
      </c>
      <c r="G609" s="37">
        <f t="shared" si="1"/>
        <v>7</v>
      </c>
      <c r="H609" s="32">
        <f t="shared" si="2"/>
        <v>7</v>
      </c>
      <c r="I609" s="33"/>
      <c r="J609" s="33"/>
      <c r="K609" s="33"/>
      <c r="L609" s="33"/>
      <c r="M609" s="33"/>
      <c r="N609" s="33"/>
      <c r="O609" s="10" t="s">
        <v>211</v>
      </c>
    </row>
    <row r="610">
      <c r="A610" s="9">
        <v>44415.0</v>
      </c>
      <c r="B610" s="10" t="s">
        <v>211</v>
      </c>
      <c r="C610" s="10" t="s">
        <v>212</v>
      </c>
      <c r="D610" s="10" t="s">
        <v>152</v>
      </c>
      <c r="E610" s="35">
        <v>250.0</v>
      </c>
      <c r="F610" s="10" t="s">
        <v>21</v>
      </c>
      <c r="G610" s="37">
        <f t="shared" si="1"/>
        <v>7</v>
      </c>
      <c r="H610" s="32">
        <f t="shared" si="2"/>
        <v>7</v>
      </c>
      <c r="I610" s="33"/>
      <c r="J610" s="33"/>
      <c r="K610" s="33"/>
      <c r="L610" s="33"/>
      <c r="M610" s="33"/>
      <c r="N610" s="33"/>
      <c r="O610" s="10" t="s">
        <v>211</v>
      </c>
    </row>
    <row r="611">
      <c r="A611" s="9">
        <v>44415.0</v>
      </c>
      <c r="B611" s="10" t="s">
        <v>115</v>
      </c>
      <c r="C611" s="10" t="s">
        <v>116</v>
      </c>
      <c r="D611" s="10" t="s">
        <v>166</v>
      </c>
      <c r="E611" s="35">
        <v>200.0</v>
      </c>
      <c r="F611" s="10" t="s">
        <v>14</v>
      </c>
      <c r="G611" s="37">
        <f t="shared" si="1"/>
        <v>7</v>
      </c>
      <c r="H611" s="32">
        <f t="shared" si="2"/>
        <v>7</v>
      </c>
      <c r="I611" s="33"/>
      <c r="J611" s="33"/>
      <c r="K611" s="33"/>
      <c r="L611" s="33"/>
      <c r="M611" s="33"/>
      <c r="N611" s="33"/>
      <c r="O611" s="10" t="s">
        <v>115</v>
      </c>
    </row>
    <row r="612">
      <c r="A612" s="9">
        <v>44415.0</v>
      </c>
      <c r="B612" s="10" t="s">
        <v>115</v>
      </c>
      <c r="C612" s="16">
        <v>9.0E42</v>
      </c>
      <c r="D612" s="10" t="s">
        <v>153</v>
      </c>
      <c r="E612" s="35">
        <v>220.0</v>
      </c>
      <c r="F612" s="10" t="s">
        <v>12</v>
      </c>
      <c r="G612" s="37">
        <f t="shared" si="1"/>
        <v>7</v>
      </c>
      <c r="H612" s="32">
        <f t="shared" si="2"/>
        <v>7</v>
      </c>
      <c r="I612" s="33"/>
      <c r="J612" s="33"/>
      <c r="K612" s="33"/>
      <c r="L612" s="33"/>
      <c r="M612" s="33"/>
      <c r="N612" s="33"/>
      <c r="O612" s="10" t="s">
        <v>115</v>
      </c>
    </row>
    <row r="613">
      <c r="A613" s="9">
        <v>44415.0</v>
      </c>
      <c r="B613" s="10" t="s">
        <v>115</v>
      </c>
      <c r="C613" s="10">
        <v>6840.0</v>
      </c>
      <c r="D613" s="10" t="s">
        <v>153</v>
      </c>
      <c r="E613" s="35">
        <v>220.0</v>
      </c>
      <c r="F613" s="10" t="s">
        <v>12</v>
      </c>
      <c r="G613" s="37">
        <f t="shared" si="1"/>
        <v>7</v>
      </c>
      <c r="H613" s="32">
        <f t="shared" si="2"/>
        <v>7</v>
      </c>
      <c r="I613" s="33"/>
      <c r="J613" s="33"/>
      <c r="K613" s="33"/>
      <c r="L613" s="33"/>
      <c r="M613" s="33"/>
      <c r="N613" s="33"/>
      <c r="O613" s="10" t="s">
        <v>115</v>
      </c>
    </row>
    <row r="614">
      <c r="A614" s="9">
        <v>44415.0</v>
      </c>
      <c r="B614" s="10" t="s">
        <v>115</v>
      </c>
      <c r="C614" s="10">
        <v>9645.0</v>
      </c>
      <c r="D614" s="10" t="s">
        <v>150</v>
      </c>
      <c r="E614" s="35">
        <v>230.0</v>
      </c>
      <c r="F614" s="10" t="s">
        <v>21</v>
      </c>
      <c r="G614" s="37">
        <f t="shared" si="1"/>
        <v>7</v>
      </c>
      <c r="H614" s="32">
        <f t="shared" si="2"/>
        <v>7</v>
      </c>
      <c r="I614" s="33"/>
      <c r="J614" s="33"/>
      <c r="K614" s="33"/>
      <c r="L614" s="33"/>
      <c r="M614" s="33"/>
      <c r="N614" s="33"/>
      <c r="O614" s="10" t="s">
        <v>115</v>
      </c>
    </row>
    <row r="615">
      <c r="A615" s="9">
        <v>44415.0</v>
      </c>
      <c r="B615" s="10" t="s">
        <v>115</v>
      </c>
      <c r="C615" s="10">
        <v>8647.0</v>
      </c>
      <c r="D615" s="10" t="s">
        <v>153</v>
      </c>
      <c r="E615" s="35">
        <v>220.0</v>
      </c>
      <c r="F615" s="10" t="s">
        <v>12</v>
      </c>
      <c r="G615" s="37">
        <f t="shared" si="1"/>
        <v>7</v>
      </c>
      <c r="H615" s="32">
        <f t="shared" si="2"/>
        <v>7</v>
      </c>
      <c r="I615" s="33"/>
      <c r="J615" s="33"/>
      <c r="K615" s="33"/>
      <c r="L615" s="33"/>
      <c r="M615" s="33"/>
      <c r="N615" s="33"/>
      <c r="O615" s="10" t="s">
        <v>115</v>
      </c>
    </row>
    <row r="616">
      <c r="A616" s="9">
        <v>44415.0</v>
      </c>
      <c r="B616" s="10" t="s">
        <v>115</v>
      </c>
      <c r="C616" s="10" t="s">
        <v>118</v>
      </c>
      <c r="D616" s="10" t="s">
        <v>156</v>
      </c>
      <c r="E616" s="35">
        <v>120.0</v>
      </c>
      <c r="F616" s="10" t="s">
        <v>21</v>
      </c>
      <c r="G616" s="37">
        <f t="shared" si="1"/>
        <v>7</v>
      </c>
      <c r="H616" s="32">
        <f t="shared" si="2"/>
        <v>7</v>
      </c>
      <c r="I616" s="33"/>
      <c r="J616" s="33"/>
      <c r="K616" s="33"/>
      <c r="L616" s="33"/>
      <c r="M616" s="33"/>
      <c r="N616" s="33"/>
      <c r="O616" s="10" t="s">
        <v>115</v>
      </c>
    </row>
    <row r="617">
      <c r="A617" s="9">
        <v>44415.0</v>
      </c>
      <c r="B617" s="10" t="s">
        <v>115</v>
      </c>
      <c r="C617" s="10" t="s">
        <v>240</v>
      </c>
      <c r="D617" s="10" t="s">
        <v>156</v>
      </c>
      <c r="E617" s="35">
        <v>120.0</v>
      </c>
      <c r="F617" s="10" t="s">
        <v>21</v>
      </c>
      <c r="G617" s="37">
        <f t="shared" si="1"/>
        <v>7</v>
      </c>
      <c r="H617" s="32">
        <f t="shared" si="2"/>
        <v>7</v>
      </c>
      <c r="I617" s="33"/>
      <c r="J617" s="33"/>
      <c r="K617" s="33"/>
      <c r="L617" s="33"/>
      <c r="M617" s="33"/>
      <c r="N617" s="33"/>
      <c r="O617" s="10" t="s">
        <v>115</v>
      </c>
    </row>
    <row r="618">
      <c r="A618" s="9">
        <v>44415.0</v>
      </c>
      <c r="B618" s="10" t="s">
        <v>115</v>
      </c>
      <c r="C618" s="10" t="s">
        <v>119</v>
      </c>
      <c r="D618" s="10" t="s">
        <v>158</v>
      </c>
      <c r="E618" s="35">
        <v>200.0</v>
      </c>
      <c r="F618" s="10" t="s">
        <v>14</v>
      </c>
      <c r="G618" s="37">
        <f t="shared" si="1"/>
        <v>7</v>
      </c>
      <c r="H618" s="32">
        <f t="shared" si="2"/>
        <v>7</v>
      </c>
      <c r="I618" s="33"/>
      <c r="J618" s="33"/>
      <c r="K618" s="33"/>
      <c r="L618" s="33"/>
      <c r="M618" s="33"/>
      <c r="N618" s="33"/>
      <c r="O618" s="10" t="s">
        <v>115</v>
      </c>
    </row>
    <row r="619">
      <c r="A619" s="9">
        <v>44415.0</v>
      </c>
      <c r="B619" s="10" t="s">
        <v>115</v>
      </c>
      <c r="C619" s="10" t="s">
        <v>176</v>
      </c>
      <c r="D619" s="10" t="s">
        <v>153</v>
      </c>
      <c r="E619" s="35">
        <v>220.0</v>
      </c>
      <c r="F619" s="10" t="s">
        <v>12</v>
      </c>
      <c r="G619" s="37">
        <f t="shared" si="1"/>
        <v>7</v>
      </c>
      <c r="H619" s="32">
        <f t="shared" si="2"/>
        <v>7</v>
      </c>
      <c r="I619" s="33"/>
      <c r="J619" s="33"/>
      <c r="K619" s="33"/>
      <c r="L619" s="33"/>
      <c r="M619" s="33"/>
      <c r="N619" s="33"/>
      <c r="O619" s="10" t="s">
        <v>115</v>
      </c>
    </row>
    <row r="620">
      <c r="A620" s="9">
        <v>44415.0</v>
      </c>
      <c r="B620" s="10" t="s">
        <v>122</v>
      </c>
      <c r="C620" s="10" t="s">
        <v>241</v>
      </c>
      <c r="D620" s="10" t="s">
        <v>155</v>
      </c>
      <c r="E620" s="35">
        <v>220.0</v>
      </c>
      <c r="F620" s="10" t="s">
        <v>18</v>
      </c>
      <c r="G620" s="37">
        <f t="shared" si="1"/>
        <v>7</v>
      </c>
      <c r="H620" s="32">
        <f t="shared" si="2"/>
        <v>7</v>
      </c>
      <c r="I620" s="33"/>
      <c r="J620" s="33"/>
      <c r="K620" s="33"/>
      <c r="L620" s="33"/>
      <c r="M620" s="33"/>
      <c r="N620" s="33"/>
      <c r="O620" s="10" t="s">
        <v>122</v>
      </c>
    </row>
    <row r="621">
      <c r="A621" s="9">
        <v>44415.0</v>
      </c>
      <c r="B621" s="10" t="s">
        <v>122</v>
      </c>
      <c r="C621" s="10" t="s">
        <v>123</v>
      </c>
      <c r="D621" s="10" t="s">
        <v>155</v>
      </c>
      <c r="E621" s="35">
        <v>220.0</v>
      </c>
      <c r="F621" s="10" t="s">
        <v>18</v>
      </c>
      <c r="G621" s="37">
        <f t="shared" si="1"/>
        <v>7</v>
      </c>
      <c r="H621" s="32">
        <f t="shared" si="2"/>
        <v>7</v>
      </c>
      <c r="I621" s="33"/>
      <c r="J621" s="33"/>
      <c r="K621" s="33"/>
      <c r="L621" s="33"/>
      <c r="M621" s="33"/>
      <c r="N621" s="33"/>
      <c r="O621" s="10" t="s">
        <v>122</v>
      </c>
    </row>
    <row r="622">
      <c r="A622" s="9">
        <v>44415.0</v>
      </c>
      <c r="B622" s="10" t="s">
        <v>122</v>
      </c>
      <c r="C622" s="10" t="s">
        <v>179</v>
      </c>
      <c r="D622" s="10" t="s">
        <v>166</v>
      </c>
      <c r="E622" s="35">
        <v>200.0</v>
      </c>
      <c r="F622" s="10" t="s">
        <v>14</v>
      </c>
      <c r="G622" s="37">
        <f t="shared" si="1"/>
        <v>7</v>
      </c>
      <c r="H622" s="32">
        <f t="shared" si="2"/>
        <v>7</v>
      </c>
      <c r="I622" s="33"/>
      <c r="J622" s="33"/>
      <c r="K622" s="33"/>
      <c r="L622" s="33"/>
      <c r="M622" s="33"/>
      <c r="N622" s="33"/>
      <c r="O622" s="10" t="s">
        <v>122</v>
      </c>
    </row>
    <row r="623">
      <c r="A623" s="9">
        <v>44415.0</v>
      </c>
      <c r="B623" s="10" t="s">
        <v>122</v>
      </c>
      <c r="C623" s="10" t="s">
        <v>125</v>
      </c>
      <c r="D623" s="10" t="s">
        <v>153</v>
      </c>
      <c r="E623" s="35">
        <v>220.0</v>
      </c>
      <c r="F623" s="10" t="s">
        <v>12</v>
      </c>
      <c r="G623" s="37">
        <f t="shared" si="1"/>
        <v>7</v>
      </c>
      <c r="H623" s="32">
        <f t="shared" si="2"/>
        <v>7</v>
      </c>
      <c r="I623" s="33"/>
      <c r="J623" s="33"/>
      <c r="K623" s="33"/>
      <c r="L623" s="33"/>
      <c r="M623" s="33"/>
      <c r="N623" s="33"/>
      <c r="O623" s="10" t="s">
        <v>122</v>
      </c>
    </row>
    <row r="624">
      <c r="A624" s="9">
        <v>44415.0</v>
      </c>
      <c r="B624" s="10" t="s">
        <v>122</v>
      </c>
      <c r="C624" s="10" t="s">
        <v>242</v>
      </c>
      <c r="D624" s="10" t="s">
        <v>159</v>
      </c>
      <c r="E624" s="35">
        <v>90.0</v>
      </c>
      <c r="F624" s="10" t="s">
        <v>160</v>
      </c>
      <c r="G624" s="37">
        <f t="shared" si="1"/>
        <v>7</v>
      </c>
      <c r="H624" s="32">
        <f t="shared" si="2"/>
        <v>7</v>
      </c>
      <c r="I624" s="33"/>
      <c r="J624" s="33"/>
      <c r="K624" s="33"/>
      <c r="L624" s="33"/>
      <c r="M624" s="33"/>
      <c r="N624" s="33"/>
      <c r="O624" s="10" t="s">
        <v>122</v>
      </c>
    </row>
    <row r="625">
      <c r="A625" s="9">
        <v>44415.0</v>
      </c>
      <c r="B625" s="10" t="s">
        <v>122</v>
      </c>
      <c r="C625" s="10" t="s">
        <v>243</v>
      </c>
      <c r="D625" s="10" t="s">
        <v>153</v>
      </c>
      <c r="E625" s="35">
        <v>220.0</v>
      </c>
      <c r="F625" s="10" t="s">
        <v>12</v>
      </c>
      <c r="G625" s="37">
        <f t="shared" si="1"/>
        <v>7</v>
      </c>
      <c r="H625" s="32">
        <f t="shared" si="2"/>
        <v>7</v>
      </c>
      <c r="I625" s="33"/>
      <c r="J625" s="33"/>
      <c r="K625" s="33"/>
      <c r="L625" s="33"/>
      <c r="M625" s="33"/>
      <c r="N625" s="33"/>
      <c r="O625" s="10" t="s">
        <v>122</v>
      </c>
    </row>
    <row r="626">
      <c r="A626" s="9">
        <v>44415.0</v>
      </c>
      <c r="B626" s="10" t="s">
        <v>244</v>
      </c>
      <c r="C626" s="10">
        <v>7841.0</v>
      </c>
      <c r="D626" s="10" t="s">
        <v>159</v>
      </c>
      <c r="E626" s="35">
        <v>90.0</v>
      </c>
      <c r="F626" s="10" t="s">
        <v>160</v>
      </c>
      <c r="G626" s="37">
        <f t="shared" si="1"/>
        <v>7</v>
      </c>
      <c r="H626" s="32">
        <f t="shared" si="2"/>
        <v>7</v>
      </c>
      <c r="I626" s="33"/>
      <c r="J626" s="33"/>
      <c r="K626" s="33"/>
      <c r="L626" s="33"/>
      <c r="M626" s="33"/>
      <c r="N626" s="33"/>
      <c r="O626" s="10" t="s">
        <v>244</v>
      </c>
    </row>
    <row r="627">
      <c r="A627" s="9">
        <v>44415.0</v>
      </c>
      <c r="B627" s="10" t="s">
        <v>244</v>
      </c>
      <c r="C627" s="10">
        <v>7841.0</v>
      </c>
      <c r="D627" s="10" t="s">
        <v>153</v>
      </c>
      <c r="E627" s="35">
        <v>220.0</v>
      </c>
      <c r="F627" s="10" t="s">
        <v>12</v>
      </c>
      <c r="G627" s="37">
        <f t="shared" si="1"/>
        <v>7</v>
      </c>
      <c r="H627" s="32">
        <f t="shared" si="2"/>
        <v>7</v>
      </c>
      <c r="I627" s="33"/>
      <c r="J627" s="33"/>
      <c r="K627" s="33"/>
      <c r="L627" s="33"/>
      <c r="M627" s="33"/>
      <c r="N627" s="33"/>
      <c r="O627" s="10" t="s">
        <v>244</v>
      </c>
    </row>
    <row r="628">
      <c r="A628" s="9">
        <v>44415.0</v>
      </c>
      <c r="B628" s="10" t="s">
        <v>15</v>
      </c>
      <c r="C628" s="10" t="s">
        <v>245</v>
      </c>
      <c r="D628" s="10" t="s">
        <v>159</v>
      </c>
      <c r="E628" s="35">
        <v>90.0</v>
      </c>
      <c r="F628" s="10" t="s">
        <v>160</v>
      </c>
      <c r="G628" s="37">
        <f t="shared" si="1"/>
        <v>7</v>
      </c>
      <c r="H628" s="32">
        <f t="shared" si="2"/>
        <v>7</v>
      </c>
      <c r="I628" s="33"/>
      <c r="J628" s="33"/>
      <c r="K628" s="33"/>
      <c r="L628" s="33"/>
      <c r="M628" s="33"/>
      <c r="N628" s="33"/>
      <c r="O628" s="10" t="s">
        <v>15</v>
      </c>
    </row>
    <row r="629">
      <c r="A629" s="9">
        <v>44415.0</v>
      </c>
      <c r="B629" s="10" t="s">
        <v>15</v>
      </c>
      <c r="C629" s="10" t="s">
        <v>130</v>
      </c>
      <c r="D629" s="10" t="s">
        <v>156</v>
      </c>
      <c r="E629" s="35">
        <v>120.0</v>
      </c>
      <c r="F629" s="10" t="s">
        <v>21</v>
      </c>
      <c r="G629" s="37">
        <f t="shared" si="1"/>
        <v>7</v>
      </c>
      <c r="H629" s="32">
        <f t="shared" si="2"/>
        <v>7</v>
      </c>
      <c r="I629" s="33"/>
      <c r="J629" s="33"/>
      <c r="K629" s="33"/>
      <c r="L629" s="33"/>
      <c r="M629" s="33"/>
      <c r="N629" s="33"/>
      <c r="O629" s="10" t="s">
        <v>15</v>
      </c>
    </row>
    <row r="630">
      <c r="A630" s="9">
        <v>44415.0</v>
      </c>
      <c r="B630" s="10" t="s">
        <v>15</v>
      </c>
      <c r="C630" s="10" t="s">
        <v>130</v>
      </c>
      <c r="D630" s="10" t="s">
        <v>153</v>
      </c>
      <c r="E630" s="35">
        <v>220.0</v>
      </c>
      <c r="F630" s="10" t="s">
        <v>12</v>
      </c>
      <c r="G630" s="37">
        <f t="shared" si="1"/>
        <v>7</v>
      </c>
      <c r="H630" s="32">
        <f t="shared" si="2"/>
        <v>7</v>
      </c>
      <c r="I630" s="33"/>
      <c r="J630" s="33"/>
      <c r="K630" s="33"/>
      <c r="L630" s="33"/>
      <c r="M630" s="33"/>
      <c r="N630" s="33"/>
      <c r="O630" s="10" t="s">
        <v>15</v>
      </c>
    </row>
    <row r="631">
      <c r="A631" s="9">
        <v>44415.0</v>
      </c>
      <c r="B631" s="10" t="s">
        <v>15</v>
      </c>
      <c r="C631" s="10" t="s">
        <v>181</v>
      </c>
      <c r="D631" s="10" t="s">
        <v>150</v>
      </c>
      <c r="E631" s="35">
        <v>230.0</v>
      </c>
      <c r="F631" s="10" t="s">
        <v>21</v>
      </c>
      <c r="G631" s="37">
        <f t="shared" si="1"/>
        <v>7</v>
      </c>
      <c r="H631" s="32">
        <f t="shared" si="2"/>
        <v>7</v>
      </c>
      <c r="I631" s="33"/>
      <c r="J631" s="33"/>
      <c r="K631" s="33"/>
      <c r="L631" s="33"/>
      <c r="M631" s="33"/>
      <c r="N631" s="33"/>
      <c r="O631" s="10" t="s">
        <v>15</v>
      </c>
    </row>
    <row r="632">
      <c r="A632" s="9">
        <v>44415.0</v>
      </c>
      <c r="B632" s="10" t="s">
        <v>15</v>
      </c>
      <c r="C632" s="10" t="s">
        <v>131</v>
      </c>
      <c r="D632" s="10" t="s">
        <v>166</v>
      </c>
      <c r="E632" s="35">
        <v>200.0</v>
      </c>
      <c r="F632" s="10" t="s">
        <v>14</v>
      </c>
      <c r="G632" s="37">
        <f t="shared" si="1"/>
        <v>7</v>
      </c>
      <c r="H632" s="32">
        <f t="shared" si="2"/>
        <v>7</v>
      </c>
      <c r="I632" s="33"/>
      <c r="J632" s="33"/>
      <c r="K632" s="33"/>
      <c r="L632" s="33"/>
      <c r="M632" s="33"/>
      <c r="N632" s="33"/>
      <c r="O632" s="10" t="s">
        <v>15</v>
      </c>
    </row>
    <row r="633">
      <c r="A633" s="9">
        <v>44415.0</v>
      </c>
      <c r="B633" s="10" t="s">
        <v>15</v>
      </c>
      <c r="C633" s="10" t="s">
        <v>217</v>
      </c>
      <c r="D633" s="10" t="s">
        <v>152</v>
      </c>
      <c r="E633" s="35">
        <v>250.0</v>
      </c>
      <c r="F633" s="10" t="s">
        <v>21</v>
      </c>
      <c r="G633" s="37">
        <f t="shared" si="1"/>
        <v>7</v>
      </c>
      <c r="H633" s="32">
        <f t="shared" si="2"/>
        <v>7</v>
      </c>
      <c r="I633" s="33"/>
      <c r="J633" s="33"/>
      <c r="K633" s="33"/>
      <c r="L633" s="33"/>
      <c r="M633" s="33"/>
      <c r="N633" s="33"/>
      <c r="O633" s="10" t="s">
        <v>15</v>
      </c>
    </row>
    <row r="634">
      <c r="A634" s="9">
        <v>44415.0</v>
      </c>
      <c r="B634" s="10" t="s">
        <v>15</v>
      </c>
      <c r="C634" s="10" t="s">
        <v>132</v>
      </c>
      <c r="D634" s="10" t="s">
        <v>150</v>
      </c>
      <c r="E634" s="35">
        <v>230.0</v>
      </c>
      <c r="F634" s="10" t="s">
        <v>21</v>
      </c>
      <c r="G634" s="37">
        <f t="shared" si="1"/>
        <v>7</v>
      </c>
      <c r="H634" s="32">
        <f t="shared" si="2"/>
        <v>7</v>
      </c>
      <c r="I634" s="33"/>
      <c r="J634" s="33"/>
      <c r="K634" s="33"/>
      <c r="L634" s="33"/>
      <c r="M634" s="33"/>
      <c r="N634" s="33"/>
      <c r="O634" s="10" t="s">
        <v>15</v>
      </c>
    </row>
    <row r="635">
      <c r="A635" s="9">
        <v>44415.0</v>
      </c>
      <c r="B635" s="10" t="s">
        <v>15</v>
      </c>
      <c r="C635" s="16">
        <v>5.0E49</v>
      </c>
      <c r="D635" s="10" t="s">
        <v>166</v>
      </c>
      <c r="E635" s="35">
        <v>200.0</v>
      </c>
      <c r="F635" s="10" t="s">
        <v>14</v>
      </c>
      <c r="G635" s="37">
        <f t="shared" si="1"/>
        <v>7</v>
      </c>
      <c r="H635" s="32">
        <f t="shared" si="2"/>
        <v>7</v>
      </c>
      <c r="I635" s="33"/>
      <c r="J635" s="33"/>
      <c r="K635" s="33"/>
      <c r="L635" s="33"/>
      <c r="M635" s="33"/>
      <c r="N635" s="33"/>
      <c r="O635" s="10" t="s">
        <v>15</v>
      </c>
    </row>
    <row r="636">
      <c r="A636" s="9">
        <v>44415.0</v>
      </c>
      <c r="B636" s="10" t="s">
        <v>15</v>
      </c>
      <c r="C636" s="16">
        <v>5.0E49</v>
      </c>
      <c r="D636" s="10" t="s">
        <v>156</v>
      </c>
      <c r="E636" s="35">
        <v>120.0</v>
      </c>
      <c r="F636" s="10" t="s">
        <v>21</v>
      </c>
      <c r="G636" s="37">
        <f t="shared" si="1"/>
        <v>7</v>
      </c>
      <c r="H636" s="32">
        <f t="shared" si="2"/>
        <v>7</v>
      </c>
      <c r="I636" s="33"/>
      <c r="J636" s="33"/>
      <c r="K636" s="33"/>
      <c r="L636" s="33"/>
      <c r="M636" s="33"/>
      <c r="N636" s="33"/>
      <c r="O636" s="10" t="s">
        <v>15</v>
      </c>
    </row>
    <row r="637">
      <c r="A637" s="9">
        <v>44415.0</v>
      </c>
      <c r="B637" s="10" t="s">
        <v>15</v>
      </c>
      <c r="C637" s="10" t="s">
        <v>133</v>
      </c>
      <c r="D637" s="10" t="s">
        <v>156</v>
      </c>
      <c r="E637" s="35">
        <v>120.0</v>
      </c>
      <c r="F637" s="10" t="s">
        <v>21</v>
      </c>
      <c r="G637" s="37">
        <f t="shared" si="1"/>
        <v>7</v>
      </c>
      <c r="H637" s="32">
        <f t="shared" si="2"/>
        <v>7</v>
      </c>
      <c r="I637" s="33"/>
      <c r="J637" s="33"/>
      <c r="K637" s="33"/>
      <c r="L637" s="33"/>
      <c r="M637" s="33"/>
      <c r="N637" s="33"/>
      <c r="O637" s="10" t="s">
        <v>15</v>
      </c>
    </row>
    <row r="638">
      <c r="A638" s="9">
        <v>44415.0</v>
      </c>
      <c r="B638" s="10" t="s">
        <v>15</v>
      </c>
      <c r="C638" s="10" t="s">
        <v>219</v>
      </c>
      <c r="D638" s="10" t="s">
        <v>150</v>
      </c>
      <c r="E638" s="35">
        <v>230.0</v>
      </c>
      <c r="F638" s="10" t="s">
        <v>21</v>
      </c>
      <c r="G638" s="37">
        <f t="shared" si="1"/>
        <v>7</v>
      </c>
      <c r="H638" s="32">
        <f t="shared" si="2"/>
        <v>7</v>
      </c>
      <c r="I638" s="33"/>
      <c r="J638" s="33"/>
      <c r="K638" s="33"/>
      <c r="L638" s="33"/>
      <c r="M638" s="33"/>
      <c r="N638" s="33"/>
      <c r="O638" s="10" t="s">
        <v>15</v>
      </c>
    </row>
    <row r="639">
      <c r="A639" s="9">
        <v>44415.0</v>
      </c>
      <c r="B639" s="10" t="s">
        <v>15</v>
      </c>
      <c r="C639" s="10" t="s">
        <v>219</v>
      </c>
      <c r="D639" s="10" t="s">
        <v>156</v>
      </c>
      <c r="E639" s="35">
        <v>120.0</v>
      </c>
      <c r="F639" s="10" t="s">
        <v>21</v>
      </c>
      <c r="G639" s="37">
        <f t="shared" si="1"/>
        <v>7</v>
      </c>
      <c r="H639" s="32">
        <f t="shared" si="2"/>
        <v>7</v>
      </c>
      <c r="I639" s="33"/>
      <c r="J639" s="33"/>
      <c r="K639" s="33"/>
      <c r="L639" s="33"/>
      <c r="M639" s="33"/>
      <c r="N639" s="33"/>
      <c r="O639" s="10" t="s">
        <v>15</v>
      </c>
    </row>
    <row r="640">
      <c r="A640" s="9">
        <v>44415.0</v>
      </c>
      <c r="B640" s="10" t="s">
        <v>15</v>
      </c>
      <c r="C640" s="10" t="s">
        <v>135</v>
      </c>
      <c r="D640" s="10" t="s">
        <v>159</v>
      </c>
      <c r="E640" s="35">
        <v>90.0</v>
      </c>
      <c r="F640" s="10" t="s">
        <v>160</v>
      </c>
      <c r="G640" s="37">
        <f t="shared" si="1"/>
        <v>7</v>
      </c>
      <c r="H640" s="32">
        <f t="shared" si="2"/>
        <v>7</v>
      </c>
      <c r="I640" s="33"/>
      <c r="J640" s="33"/>
      <c r="K640" s="33"/>
      <c r="L640" s="33"/>
      <c r="M640" s="33"/>
      <c r="N640" s="33"/>
      <c r="O640" s="10" t="s">
        <v>15</v>
      </c>
    </row>
    <row r="641">
      <c r="A641" s="9">
        <v>44415.0</v>
      </c>
      <c r="B641" s="10" t="s">
        <v>15</v>
      </c>
      <c r="C641" s="10" t="s">
        <v>220</v>
      </c>
      <c r="D641" s="10" t="s">
        <v>166</v>
      </c>
      <c r="E641" s="35">
        <v>200.0</v>
      </c>
      <c r="F641" s="10" t="s">
        <v>14</v>
      </c>
      <c r="G641" s="37">
        <f t="shared" si="1"/>
        <v>7</v>
      </c>
      <c r="H641" s="32">
        <f t="shared" si="2"/>
        <v>7</v>
      </c>
      <c r="I641" s="33"/>
      <c r="J641" s="33"/>
      <c r="K641" s="33"/>
      <c r="L641" s="33"/>
      <c r="M641" s="33"/>
      <c r="N641" s="33"/>
      <c r="O641" s="10" t="s">
        <v>15</v>
      </c>
    </row>
    <row r="642">
      <c r="A642" s="9">
        <v>44415.0</v>
      </c>
      <c r="B642" s="10" t="s">
        <v>15</v>
      </c>
      <c r="C642" s="10" t="s">
        <v>182</v>
      </c>
      <c r="D642" s="10" t="s">
        <v>156</v>
      </c>
      <c r="E642" s="35">
        <v>120.0</v>
      </c>
      <c r="F642" s="10" t="s">
        <v>21</v>
      </c>
      <c r="G642" s="37">
        <f t="shared" si="1"/>
        <v>7</v>
      </c>
      <c r="H642" s="32">
        <f t="shared" si="2"/>
        <v>7</v>
      </c>
      <c r="I642" s="33"/>
      <c r="J642" s="33"/>
      <c r="K642" s="33"/>
      <c r="L642" s="33"/>
      <c r="M642" s="33"/>
      <c r="N642" s="33"/>
      <c r="O642" s="10" t="s">
        <v>15</v>
      </c>
    </row>
    <row r="643">
      <c r="A643" s="9">
        <v>44415.0</v>
      </c>
      <c r="B643" s="10" t="s">
        <v>15</v>
      </c>
      <c r="C643" s="10">
        <v>3446.0</v>
      </c>
      <c r="D643" s="10" t="s">
        <v>150</v>
      </c>
      <c r="E643" s="35">
        <v>230.0</v>
      </c>
      <c r="F643" s="10" t="s">
        <v>21</v>
      </c>
      <c r="G643" s="37">
        <f t="shared" si="1"/>
        <v>7</v>
      </c>
      <c r="H643" s="32">
        <f t="shared" si="2"/>
        <v>7</v>
      </c>
      <c r="I643" s="33"/>
      <c r="J643" s="33"/>
      <c r="K643" s="33"/>
      <c r="L643" s="33"/>
      <c r="M643" s="33"/>
      <c r="N643" s="33"/>
      <c r="O643" s="10" t="s">
        <v>15</v>
      </c>
    </row>
    <row r="644">
      <c r="A644" s="9">
        <v>44415.0</v>
      </c>
      <c r="B644" s="10" t="s">
        <v>15</v>
      </c>
      <c r="C644" s="10" t="s">
        <v>246</v>
      </c>
      <c r="D644" s="10" t="s">
        <v>159</v>
      </c>
      <c r="E644" s="35">
        <v>90.0</v>
      </c>
      <c r="F644" s="10" t="s">
        <v>160</v>
      </c>
      <c r="G644" s="37">
        <f t="shared" si="1"/>
        <v>7</v>
      </c>
      <c r="H644" s="32">
        <f t="shared" si="2"/>
        <v>7</v>
      </c>
      <c r="I644" s="33"/>
      <c r="J644" s="33"/>
      <c r="K644" s="33"/>
      <c r="L644" s="33"/>
      <c r="M644" s="33"/>
      <c r="N644" s="33"/>
      <c r="O644" s="10" t="s">
        <v>15</v>
      </c>
    </row>
    <row r="645">
      <c r="A645" s="9">
        <v>44415.0</v>
      </c>
      <c r="B645" s="10" t="s">
        <v>15</v>
      </c>
      <c r="C645" s="10" t="s">
        <v>137</v>
      </c>
      <c r="D645" s="10" t="s">
        <v>158</v>
      </c>
      <c r="E645" s="35">
        <v>200.0</v>
      </c>
      <c r="F645" s="10" t="s">
        <v>14</v>
      </c>
      <c r="G645" s="37">
        <f t="shared" si="1"/>
        <v>7</v>
      </c>
      <c r="H645" s="32">
        <f t="shared" si="2"/>
        <v>7</v>
      </c>
      <c r="I645" s="33"/>
      <c r="J645" s="33"/>
      <c r="K645" s="33"/>
      <c r="L645" s="33"/>
      <c r="M645" s="33"/>
      <c r="N645" s="33"/>
      <c r="O645" s="10" t="s">
        <v>15</v>
      </c>
    </row>
    <row r="646">
      <c r="A646" s="9">
        <v>44415.0</v>
      </c>
      <c r="B646" s="10" t="s">
        <v>15</v>
      </c>
      <c r="C646" s="10" t="s">
        <v>185</v>
      </c>
      <c r="D646" s="10" t="s">
        <v>159</v>
      </c>
      <c r="E646" s="35">
        <v>90.0</v>
      </c>
      <c r="F646" s="10" t="s">
        <v>160</v>
      </c>
      <c r="G646" s="37">
        <f t="shared" si="1"/>
        <v>7</v>
      </c>
      <c r="H646" s="32">
        <f t="shared" si="2"/>
        <v>7</v>
      </c>
      <c r="I646" s="33"/>
      <c r="J646" s="33"/>
      <c r="K646" s="33"/>
      <c r="L646" s="33"/>
      <c r="M646" s="33"/>
      <c r="N646" s="33"/>
      <c r="O646" s="10" t="s">
        <v>15</v>
      </c>
    </row>
    <row r="647">
      <c r="A647" s="9">
        <v>44415.0</v>
      </c>
      <c r="B647" s="10" t="s">
        <v>15</v>
      </c>
      <c r="C647" s="10" t="s">
        <v>223</v>
      </c>
      <c r="D647" s="10" t="s">
        <v>150</v>
      </c>
      <c r="E647" s="35">
        <v>230.0</v>
      </c>
      <c r="F647" s="10" t="s">
        <v>21</v>
      </c>
      <c r="G647" s="37">
        <f t="shared" si="1"/>
        <v>7</v>
      </c>
      <c r="H647" s="32">
        <f t="shared" si="2"/>
        <v>7</v>
      </c>
      <c r="I647" s="33"/>
      <c r="J647" s="33"/>
      <c r="K647" s="33"/>
      <c r="L647" s="33"/>
      <c r="M647" s="33"/>
      <c r="N647" s="33"/>
      <c r="O647" s="10" t="s">
        <v>15</v>
      </c>
    </row>
    <row r="648">
      <c r="A648" s="9">
        <v>44415.0</v>
      </c>
      <c r="B648" s="10" t="s">
        <v>15</v>
      </c>
      <c r="C648" s="10" t="s">
        <v>225</v>
      </c>
      <c r="D648" s="10" t="s">
        <v>156</v>
      </c>
      <c r="E648" s="35">
        <v>120.0</v>
      </c>
      <c r="F648" s="10" t="s">
        <v>21</v>
      </c>
      <c r="G648" s="37">
        <f t="shared" si="1"/>
        <v>7</v>
      </c>
      <c r="H648" s="32">
        <f t="shared" si="2"/>
        <v>7</v>
      </c>
      <c r="I648" s="33"/>
      <c r="J648" s="33"/>
      <c r="K648" s="33"/>
      <c r="L648" s="33"/>
      <c r="M648" s="33"/>
      <c r="N648" s="33"/>
      <c r="O648" s="10" t="s">
        <v>15</v>
      </c>
    </row>
    <row r="649">
      <c r="A649" s="9">
        <v>44415.0</v>
      </c>
      <c r="B649" s="10" t="s">
        <v>247</v>
      </c>
      <c r="C649" s="10" t="s">
        <v>138</v>
      </c>
      <c r="D649" s="10" t="s">
        <v>159</v>
      </c>
      <c r="E649" s="35">
        <v>90.0</v>
      </c>
      <c r="F649" s="10" t="s">
        <v>160</v>
      </c>
      <c r="G649" s="37">
        <f t="shared" si="1"/>
        <v>7</v>
      </c>
      <c r="H649" s="32">
        <f t="shared" si="2"/>
        <v>7</v>
      </c>
      <c r="I649" s="33"/>
      <c r="J649" s="33"/>
      <c r="K649" s="33"/>
      <c r="L649" s="33"/>
      <c r="M649" s="33"/>
      <c r="N649" s="33"/>
      <c r="O649" s="10" t="s">
        <v>247</v>
      </c>
    </row>
    <row r="650">
      <c r="A650" s="9">
        <v>44415.0</v>
      </c>
      <c r="B650" s="10" t="s">
        <v>247</v>
      </c>
      <c r="C650" s="10" t="s">
        <v>138</v>
      </c>
      <c r="D650" s="10" t="s">
        <v>152</v>
      </c>
      <c r="E650" s="35">
        <v>250.0</v>
      </c>
      <c r="F650" s="10" t="s">
        <v>21</v>
      </c>
      <c r="G650" s="37">
        <f t="shared" si="1"/>
        <v>7</v>
      </c>
      <c r="H650" s="32">
        <f t="shared" si="2"/>
        <v>7</v>
      </c>
      <c r="I650" s="33"/>
      <c r="J650" s="33"/>
      <c r="K650" s="33"/>
      <c r="L650" s="33"/>
      <c r="M650" s="33"/>
      <c r="N650" s="33"/>
      <c r="O650" s="10" t="s">
        <v>247</v>
      </c>
    </row>
    <row r="651">
      <c r="A651" s="9">
        <v>44415.0</v>
      </c>
      <c r="B651" s="10" t="s">
        <v>247</v>
      </c>
      <c r="C651" s="10" t="s">
        <v>138</v>
      </c>
      <c r="D651" s="10" t="s">
        <v>162</v>
      </c>
      <c r="E651" s="35">
        <v>130.0</v>
      </c>
      <c r="F651" s="10" t="s">
        <v>18</v>
      </c>
      <c r="G651" s="37">
        <f t="shared" si="1"/>
        <v>7</v>
      </c>
      <c r="H651" s="32">
        <f t="shared" si="2"/>
        <v>7</v>
      </c>
      <c r="I651" s="33"/>
      <c r="J651" s="33"/>
      <c r="K651" s="33"/>
      <c r="L651" s="33"/>
      <c r="M651" s="33"/>
      <c r="N651" s="33"/>
      <c r="O651" s="10" t="s">
        <v>247</v>
      </c>
    </row>
    <row r="652">
      <c r="A652" s="9">
        <v>44415.0</v>
      </c>
      <c r="B652" s="10" t="s">
        <v>247</v>
      </c>
      <c r="C652" s="10" t="s">
        <v>138</v>
      </c>
      <c r="D652" s="10" t="s">
        <v>155</v>
      </c>
      <c r="E652" s="35">
        <v>220.0</v>
      </c>
      <c r="F652" s="10" t="s">
        <v>18</v>
      </c>
      <c r="G652" s="37">
        <f t="shared" si="1"/>
        <v>7</v>
      </c>
      <c r="H652" s="32">
        <f t="shared" si="2"/>
        <v>7</v>
      </c>
      <c r="I652" s="33"/>
      <c r="J652" s="33"/>
      <c r="K652" s="33"/>
      <c r="L652" s="33"/>
      <c r="M652" s="33"/>
      <c r="N652" s="33"/>
      <c r="O652" s="10" t="s">
        <v>247</v>
      </c>
    </row>
    <row r="653">
      <c r="A653" s="9">
        <v>44415.0</v>
      </c>
      <c r="B653" s="10" t="s">
        <v>248</v>
      </c>
      <c r="C653" s="10" t="s">
        <v>249</v>
      </c>
      <c r="D653" s="10" t="s">
        <v>159</v>
      </c>
      <c r="E653" s="35">
        <v>90.0</v>
      </c>
      <c r="F653" s="10" t="s">
        <v>160</v>
      </c>
      <c r="G653" s="37">
        <f t="shared" si="1"/>
        <v>7</v>
      </c>
      <c r="H653" s="32">
        <f t="shared" si="2"/>
        <v>7</v>
      </c>
      <c r="I653" s="33"/>
      <c r="J653" s="33"/>
      <c r="K653" s="33"/>
      <c r="L653" s="33"/>
      <c r="M653" s="33"/>
      <c r="N653" s="33"/>
      <c r="O653" s="10" t="s">
        <v>248</v>
      </c>
    </row>
    <row r="654">
      <c r="A654" s="9">
        <v>44415.0</v>
      </c>
      <c r="B654" s="10" t="s">
        <v>248</v>
      </c>
      <c r="C654" s="10">
        <v>5348.0</v>
      </c>
      <c r="D654" s="10" t="s">
        <v>150</v>
      </c>
      <c r="E654" s="35">
        <v>230.0</v>
      </c>
      <c r="F654" s="10" t="s">
        <v>21</v>
      </c>
      <c r="G654" s="37">
        <f t="shared" si="1"/>
        <v>7</v>
      </c>
      <c r="H654" s="32">
        <f t="shared" si="2"/>
        <v>7</v>
      </c>
      <c r="I654" s="33"/>
      <c r="J654" s="33"/>
      <c r="K654" s="33"/>
      <c r="L654" s="33"/>
      <c r="M654" s="33"/>
      <c r="N654" s="33"/>
      <c r="O654" s="10" t="s">
        <v>248</v>
      </c>
    </row>
    <row r="655">
      <c r="A655" s="9">
        <v>44415.0</v>
      </c>
      <c r="B655" s="10" t="s">
        <v>248</v>
      </c>
      <c r="C655" s="10" t="s">
        <v>250</v>
      </c>
      <c r="D655" s="10" t="s">
        <v>159</v>
      </c>
      <c r="E655" s="35">
        <v>90.0</v>
      </c>
      <c r="F655" s="10" t="s">
        <v>160</v>
      </c>
      <c r="G655" s="37">
        <f t="shared" si="1"/>
        <v>7</v>
      </c>
      <c r="H655" s="32">
        <f t="shared" si="2"/>
        <v>7</v>
      </c>
      <c r="I655" s="33"/>
      <c r="J655" s="33"/>
      <c r="K655" s="33"/>
      <c r="L655" s="33"/>
      <c r="M655" s="33"/>
      <c r="N655" s="33"/>
      <c r="O655" s="10" t="s">
        <v>248</v>
      </c>
    </row>
    <row r="656">
      <c r="A656" s="9">
        <v>44415.0</v>
      </c>
      <c r="B656" s="10" t="s">
        <v>248</v>
      </c>
      <c r="C656" s="10" t="s">
        <v>251</v>
      </c>
      <c r="D656" s="10" t="s">
        <v>152</v>
      </c>
      <c r="E656" s="35">
        <v>250.0</v>
      </c>
      <c r="F656" s="10" t="s">
        <v>21</v>
      </c>
      <c r="G656" s="37">
        <f t="shared" si="1"/>
        <v>7</v>
      </c>
      <c r="H656" s="32">
        <f t="shared" si="2"/>
        <v>7</v>
      </c>
      <c r="I656" s="33"/>
      <c r="J656" s="33"/>
      <c r="K656" s="33"/>
      <c r="L656" s="33"/>
      <c r="M656" s="33"/>
      <c r="N656" s="33"/>
      <c r="O656" s="10" t="s">
        <v>248</v>
      </c>
    </row>
    <row r="657">
      <c r="A657" s="9">
        <v>44415.0</v>
      </c>
      <c r="B657" s="10" t="s">
        <v>69</v>
      </c>
      <c r="C657" s="10" t="s">
        <v>71</v>
      </c>
      <c r="D657" s="10" t="s">
        <v>150</v>
      </c>
      <c r="E657" s="35">
        <v>230.0</v>
      </c>
      <c r="F657" s="10" t="s">
        <v>21</v>
      </c>
      <c r="G657" s="37">
        <f t="shared" si="1"/>
        <v>7</v>
      </c>
      <c r="H657" s="32">
        <f t="shared" si="2"/>
        <v>7</v>
      </c>
      <c r="I657" s="33"/>
      <c r="J657" s="33"/>
      <c r="K657" s="33"/>
      <c r="L657" s="33"/>
      <c r="M657" s="33"/>
      <c r="N657" s="33"/>
      <c r="O657" s="10" t="s">
        <v>69</v>
      </c>
    </row>
    <row r="658">
      <c r="A658" s="9">
        <v>44415.0</v>
      </c>
      <c r="B658" s="10" t="s">
        <v>69</v>
      </c>
      <c r="C658" s="10" t="s">
        <v>72</v>
      </c>
      <c r="D658" s="10" t="s">
        <v>166</v>
      </c>
      <c r="E658" s="35">
        <v>200.0</v>
      </c>
      <c r="F658" s="10" t="s">
        <v>14</v>
      </c>
      <c r="G658" s="37">
        <f t="shared" si="1"/>
        <v>7</v>
      </c>
      <c r="H658" s="32">
        <f t="shared" si="2"/>
        <v>7</v>
      </c>
      <c r="I658" s="33"/>
      <c r="J658" s="33"/>
      <c r="K658" s="33"/>
      <c r="L658" s="33"/>
      <c r="M658" s="33"/>
      <c r="N658" s="33"/>
      <c r="O658" s="10" t="s">
        <v>69</v>
      </c>
    </row>
    <row r="659">
      <c r="A659" s="9">
        <v>44415.0</v>
      </c>
      <c r="B659" s="10" t="s">
        <v>69</v>
      </c>
      <c r="C659" s="10" t="s">
        <v>195</v>
      </c>
      <c r="D659" s="10" t="s">
        <v>158</v>
      </c>
      <c r="E659" s="35">
        <v>200.0</v>
      </c>
      <c r="F659" s="10" t="s">
        <v>14</v>
      </c>
      <c r="G659" s="37">
        <f t="shared" si="1"/>
        <v>7</v>
      </c>
      <c r="H659" s="32">
        <f t="shared" si="2"/>
        <v>7</v>
      </c>
      <c r="I659" s="33"/>
      <c r="J659" s="33"/>
      <c r="K659" s="33"/>
      <c r="L659" s="33"/>
      <c r="M659" s="33"/>
      <c r="N659" s="33"/>
      <c r="O659" s="10" t="s">
        <v>69</v>
      </c>
    </row>
    <row r="660">
      <c r="A660" s="9">
        <v>44415.0</v>
      </c>
      <c r="B660" s="10" t="s">
        <v>69</v>
      </c>
      <c r="C660" s="10" t="s">
        <v>73</v>
      </c>
      <c r="D660" s="10" t="s">
        <v>156</v>
      </c>
      <c r="E660" s="35">
        <v>120.0</v>
      </c>
      <c r="F660" s="10" t="s">
        <v>21</v>
      </c>
      <c r="G660" s="37">
        <f t="shared" si="1"/>
        <v>7</v>
      </c>
      <c r="H660" s="32">
        <f t="shared" si="2"/>
        <v>7</v>
      </c>
      <c r="I660" s="33"/>
      <c r="J660" s="33"/>
      <c r="K660" s="33"/>
      <c r="L660" s="33"/>
      <c r="M660" s="33"/>
      <c r="N660" s="33"/>
      <c r="O660" s="10" t="s">
        <v>69</v>
      </c>
    </row>
    <row r="661">
      <c r="A661" s="9">
        <v>44415.0</v>
      </c>
      <c r="B661" s="10" t="s">
        <v>69</v>
      </c>
      <c r="C661" s="10" t="s">
        <v>74</v>
      </c>
      <c r="D661" s="10" t="s">
        <v>166</v>
      </c>
      <c r="E661" s="35">
        <v>200.0</v>
      </c>
      <c r="F661" s="10" t="s">
        <v>14</v>
      </c>
      <c r="G661" s="37">
        <f t="shared" si="1"/>
        <v>7</v>
      </c>
      <c r="H661" s="32">
        <f t="shared" si="2"/>
        <v>7</v>
      </c>
      <c r="I661" s="33"/>
      <c r="J661" s="33"/>
      <c r="K661" s="33"/>
      <c r="L661" s="33"/>
      <c r="M661" s="33"/>
      <c r="N661" s="33"/>
      <c r="O661" s="10" t="s">
        <v>69</v>
      </c>
    </row>
    <row r="662">
      <c r="A662" s="9">
        <v>44415.0</v>
      </c>
      <c r="B662" s="10" t="s">
        <v>69</v>
      </c>
      <c r="C662" s="10">
        <v>2340.0</v>
      </c>
      <c r="D662" s="10" t="s">
        <v>155</v>
      </c>
      <c r="E662" s="35">
        <v>220.0</v>
      </c>
      <c r="F662" s="10" t="s">
        <v>18</v>
      </c>
      <c r="G662" s="37">
        <f t="shared" si="1"/>
        <v>7</v>
      </c>
      <c r="H662" s="32">
        <f t="shared" si="2"/>
        <v>7</v>
      </c>
      <c r="I662" s="33"/>
      <c r="J662" s="33"/>
      <c r="K662" s="33"/>
      <c r="L662" s="33"/>
      <c r="M662" s="33"/>
      <c r="N662" s="33"/>
      <c r="O662" s="10" t="s">
        <v>69</v>
      </c>
    </row>
    <row r="663">
      <c r="A663" s="9">
        <v>44415.0</v>
      </c>
      <c r="B663" s="10" t="s">
        <v>69</v>
      </c>
      <c r="C663" s="10">
        <v>2440.0</v>
      </c>
      <c r="D663" s="10" t="s">
        <v>162</v>
      </c>
      <c r="E663" s="35">
        <v>130.0</v>
      </c>
      <c r="F663" s="10" t="s">
        <v>18</v>
      </c>
      <c r="G663" s="37">
        <f t="shared" si="1"/>
        <v>7</v>
      </c>
      <c r="H663" s="32">
        <f t="shared" si="2"/>
        <v>7</v>
      </c>
      <c r="I663" s="33"/>
      <c r="J663" s="33"/>
      <c r="K663" s="33"/>
      <c r="L663" s="33"/>
      <c r="M663" s="33"/>
      <c r="N663" s="33"/>
      <c r="O663" s="10" t="s">
        <v>69</v>
      </c>
    </row>
    <row r="664">
      <c r="A664" s="9">
        <v>44415.0</v>
      </c>
      <c r="B664" s="10" t="s">
        <v>69</v>
      </c>
      <c r="C664" s="10">
        <v>7447.0</v>
      </c>
      <c r="D664" s="10" t="s">
        <v>156</v>
      </c>
      <c r="E664" s="35">
        <v>120.0</v>
      </c>
      <c r="F664" s="10" t="s">
        <v>21</v>
      </c>
      <c r="G664" s="37">
        <f t="shared" si="1"/>
        <v>7</v>
      </c>
      <c r="H664" s="32">
        <f t="shared" si="2"/>
        <v>7</v>
      </c>
      <c r="I664" s="33"/>
      <c r="J664" s="33"/>
      <c r="K664" s="33"/>
      <c r="L664" s="33"/>
      <c r="M664" s="33"/>
      <c r="N664" s="33"/>
      <c r="O664" s="10" t="s">
        <v>69</v>
      </c>
    </row>
    <row r="665">
      <c r="A665" s="9">
        <v>44415.0</v>
      </c>
      <c r="B665" s="10" t="s">
        <v>69</v>
      </c>
      <c r="C665" s="10" t="s">
        <v>75</v>
      </c>
      <c r="D665" s="10" t="s">
        <v>155</v>
      </c>
      <c r="E665" s="35">
        <v>220.0</v>
      </c>
      <c r="F665" s="10" t="s">
        <v>18</v>
      </c>
      <c r="G665" s="37">
        <f t="shared" si="1"/>
        <v>7</v>
      </c>
      <c r="H665" s="32">
        <f t="shared" si="2"/>
        <v>7</v>
      </c>
      <c r="I665" s="33"/>
      <c r="J665" s="33"/>
      <c r="K665" s="33"/>
      <c r="L665" s="33"/>
      <c r="M665" s="33"/>
      <c r="N665" s="33"/>
      <c r="O665" s="10" t="s">
        <v>69</v>
      </c>
    </row>
    <row r="666">
      <c r="A666" s="9">
        <v>44415.0</v>
      </c>
      <c r="B666" s="10" t="s">
        <v>69</v>
      </c>
      <c r="C666" s="10">
        <v>5747.0</v>
      </c>
      <c r="D666" s="10" t="s">
        <v>150</v>
      </c>
      <c r="E666" s="35">
        <v>230.0</v>
      </c>
      <c r="F666" s="10" t="s">
        <v>21</v>
      </c>
      <c r="G666" s="37">
        <f t="shared" si="1"/>
        <v>7</v>
      </c>
      <c r="H666" s="32">
        <f t="shared" si="2"/>
        <v>7</v>
      </c>
      <c r="I666" s="33"/>
      <c r="J666" s="33"/>
      <c r="K666" s="33"/>
      <c r="L666" s="33"/>
      <c r="M666" s="33"/>
      <c r="N666" s="33"/>
      <c r="O666" s="10" t="s">
        <v>69</v>
      </c>
    </row>
    <row r="667">
      <c r="A667" s="9">
        <v>44415.0</v>
      </c>
      <c r="B667" s="10" t="s">
        <v>69</v>
      </c>
      <c r="C667" s="10">
        <v>5747.0</v>
      </c>
      <c r="D667" s="10" t="s">
        <v>155</v>
      </c>
      <c r="E667" s="35">
        <v>220.0</v>
      </c>
      <c r="F667" s="10" t="s">
        <v>18</v>
      </c>
      <c r="G667" s="37">
        <f t="shared" si="1"/>
        <v>7</v>
      </c>
      <c r="H667" s="32">
        <f t="shared" si="2"/>
        <v>7</v>
      </c>
      <c r="I667" s="33"/>
      <c r="J667" s="33"/>
      <c r="K667" s="33"/>
      <c r="L667" s="33"/>
      <c r="M667" s="33"/>
      <c r="N667" s="33"/>
      <c r="O667" s="10" t="s">
        <v>69</v>
      </c>
    </row>
    <row r="668">
      <c r="A668" s="9">
        <v>44415.0</v>
      </c>
      <c r="B668" s="10" t="s">
        <v>69</v>
      </c>
      <c r="C668" s="10" t="s">
        <v>196</v>
      </c>
      <c r="D668" s="10" t="s">
        <v>156</v>
      </c>
      <c r="E668" s="35">
        <v>120.0</v>
      </c>
      <c r="F668" s="10" t="s">
        <v>21</v>
      </c>
      <c r="G668" s="37">
        <f t="shared" si="1"/>
        <v>7</v>
      </c>
      <c r="H668" s="32">
        <f t="shared" si="2"/>
        <v>7</v>
      </c>
      <c r="I668" s="33"/>
      <c r="J668" s="33"/>
      <c r="K668" s="33"/>
      <c r="L668" s="33"/>
      <c r="M668" s="33"/>
      <c r="N668" s="33"/>
      <c r="O668" s="10" t="s">
        <v>69</v>
      </c>
    </row>
    <row r="669">
      <c r="A669" s="9">
        <v>44415.0</v>
      </c>
      <c r="B669" s="10" t="s">
        <v>69</v>
      </c>
      <c r="C669" s="10" t="s">
        <v>76</v>
      </c>
      <c r="D669" s="10" t="s">
        <v>156</v>
      </c>
      <c r="E669" s="35">
        <v>120.0</v>
      </c>
      <c r="F669" s="10" t="s">
        <v>21</v>
      </c>
      <c r="G669" s="37">
        <f t="shared" si="1"/>
        <v>7</v>
      </c>
      <c r="H669" s="32">
        <f t="shared" si="2"/>
        <v>7</v>
      </c>
      <c r="I669" s="33"/>
      <c r="J669" s="33"/>
      <c r="K669" s="33"/>
      <c r="L669" s="33"/>
      <c r="M669" s="33"/>
      <c r="N669" s="33"/>
      <c r="O669" s="10" t="s">
        <v>69</v>
      </c>
    </row>
    <row r="670">
      <c r="A670" s="9">
        <v>44415.0</v>
      </c>
      <c r="B670" s="10" t="s">
        <v>69</v>
      </c>
      <c r="C670" s="10" t="s">
        <v>79</v>
      </c>
      <c r="D670" s="10" t="s">
        <v>153</v>
      </c>
      <c r="E670" s="35">
        <v>220.0</v>
      </c>
      <c r="F670" s="10" t="s">
        <v>12</v>
      </c>
      <c r="G670" s="37">
        <f t="shared" si="1"/>
        <v>7</v>
      </c>
      <c r="H670" s="32">
        <f t="shared" si="2"/>
        <v>7</v>
      </c>
      <c r="I670" s="33"/>
      <c r="J670" s="33"/>
      <c r="K670" s="33"/>
      <c r="L670" s="33"/>
      <c r="M670" s="33"/>
      <c r="N670" s="33"/>
      <c r="O670" s="10" t="s">
        <v>69</v>
      </c>
    </row>
    <row r="671">
      <c r="A671" s="9">
        <v>44415.0</v>
      </c>
      <c r="B671" s="10" t="s">
        <v>69</v>
      </c>
      <c r="C671" s="10" t="s">
        <v>252</v>
      </c>
      <c r="D671" s="10" t="s">
        <v>155</v>
      </c>
      <c r="E671" s="35">
        <v>220.0</v>
      </c>
      <c r="F671" s="10" t="s">
        <v>18</v>
      </c>
      <c r="G671" s="37">
        <f t="shared" si="1"/>
        <v>7</v>
      </c>
      <c r="H671" s="32">
        <f t="shared" si="2"/>
        <v>7</v>
      </c>
      <c r="I671" s="33"/>
      <c r="J671" s="33"/>
      <c r="K671" s="33"/>
      <c r="L671" s="33"/>
      <c r="M671" s="33"/>
      <c r="N671" s="33"/>
      <c r="O671" s="10" t="s">
        <v>69</v>
      </c>
    </row>
    <row r="672">
      <c r="A672" s="9">
        <v>44415.0</v>
      </c>
      <c r="B672" s="10" t="s">
        <v>69</v>
      </c>
      <c r="C672" s="10" t="s">
        <v>81</v>
      </c>
      <c r="D672" s="10" t="s">
        <v>166</v>
      </c>
      <c r="E672" s="35">
        <v>200.0</v>
      </c>
      <c r="F672" s="10" t="s">
        <v>14</v>
      </c>
      <c r="G672" s="37">
        <f t="shared" si="1"/>
        <v>7</v>
      </c>
      <c r="H672" s="32">
        <f t="shared" si="2"/>
        <v>7</v>
      </c>
      <c r="I672" s="33"/>
      <c r="J672" s="33"/>
      <c r="K672" s="33"/>
      <c r="L672" s="33"/>
      <c r="M672" s="33"/>
      <c r="N672" s="33"/>
      <c r="O672" s="10" t="s">
        <v>69</v>
      </c>
    </row>
    <row r="673">
      <c r="A673" s="9">
        <v>44415.0</v>
      </c>
      <c r="B673" s="10" t="s">
        <v>69</v>
      </c>
      <c r="C673" s="10" t="s">
        <v>82</v>
      </c>
      <c r="D673" s="10" t="s">
        <v>155</v>
      </c>
      <c r="E673" s="35">
        <v>220.0</v>
      </c>
      <c r="F673" s="10" t="s">
        <v>18</v>
      </c>
      <c r="G673" s="37">
        <f t="shared" si="1"/>
        <v>7</v>
      </c>
      <c r="H673" s="32">
        <f t="shared" si="2"/>
        <v>7</v>
      </c>
      <c r="I673" s="33"/>
      <c r="J673" s="33"/>
      <c r="K673" s="33"/>
      <c r="L673" s="33"/>
      <c r="M673" s="33"/>
      <c r="N673" s="33"/>
      <c r="O673" s="10" t="s">
        <v>69</v>
      </c>
    </row>
    <row r="674">
      <c r="A674" s="9">
        <v>44415.0</v>
      </c>
      <c r="B674" s="10" t="s">
        <v>69</v>
      </c>
      <c r="C674" s="10" t="s">
        <v>83</v>
      </c>
      <c r="D674" s="10" t="s">
        <v>155</v>
      </c>
      <c r="E674" s="35">
        <v>220.0</v>
      </c>
      <c r="F674" s="10" t="s">
        <v>18</v>
      </c>
      <c r="G674" s="37">
        <f t="shared" si="1"/>
        <v>7</v>
      </c>
      <c r="H674" s="32">
        <f t="shared" si="2"/>
        <v>7</v>
      </c>
      <c r="I674" s="33"/>
      <c r="J674" s="33"/>
      <c r="K674" s="33"/>
      <c r="L674" s="33"/>
      <c r="M674" s="33"/>
      <c r="N674" s="33"/>
      <c r="O674" s="10" t="s">
        <v>69</v>
      </c>
    </row>
    <row r="675">
      <c r="A675" s="9">
        <v>44415.0</v>
      </c>
      <c r="B675" s="10" t="s">
        <v>69</v>
      </c>
      <c r="C675" s="10" t="s">
        <v>85</v>
      </c>
      <c r="D675" s="10" t="s">
        <v>158</v>
      </c>
      <c r="E675" s="35">
        <v>200.0</v>
      </c>
      <c r="F675" s="10" t="s">
        <v>14</v>
      </c>
      <c r="G675" s="37">
        <f t="shared" si="1"/>
        <v>7</v>
      </c>
      <c r="H675" s="32">
        <f t="shared" si="2"/>
        <v>7</v>
      </c>
      <c r="I675" s="33"/>
      <c r="J675" s="33"/>
      <c r="K675" s="33"/>
      <c r="L675" s="33"/>
      <c r="M675" s="33"/>
      <c r="N675" s="33"/>
      <c r="O675" s="10" t="s">
        <v>69</v>
      </c>
    </row>
    <row r="676">
      <c r="A676" s="9">
        <v>44415.0</v>
      </c>
      <c r="B676" s="10" t="s">
        <v>69</v>
      </c>
      <c r="C676" s="10" t="s">
        <v>86</v>
      </c>
      <c r="D676" s="10" t="s">
        <v>150</v>
      </c>
      <c r="E676" s="35">
        <v>230.0</v>
      </c>
      <c r="F676" s="10" t="s">
        <v>21</v>
      </c>
      <c r="G676" s="37">
        <f t="shared" si="1"/>
        <v>7</v>
      </c>
      <c r="H676" s="32">
        <f t="shared" si="2"/>
        <v>7</v>
      </c>
      <c r="I676" s="33"/>
      <c r="J676" s="33"/>
      <c r="K676" s="33"/>
      <c r="L676" s="33"/>
      <c r="M676" s="33"/>
      <c r="N676" s="33"/>
      <c r="O676" s="10" t="s">
        <v>69</v>
      </c>
    </row>
    <row r="677">
      <c r="A677" s="9">
        <v>44415.0</v>
      </c>
      <c r="B677" s="10" t="s">
        <v>69</v>
      </c>
      <c r="C677" s="10" t="s">
        <v>86</v>
      </c>
      <c r="D677" s="10" t="s">
        <v>152</v>
      </c>
      <c r="E677" s="35">
        <v>250.0</v>
      </c>
      <c r="F677" s="10" t="s">
        <v>21</v>
      </c>
      <c r="G677" s="37">
        <f t="shared" si="1"/>
        <v>7</v>
      </c>
      <c r="H677" s="32">
        <f t="shared" si="2"/>
        <v>7</v>
      </c>
      <c r="I677" s="33"/>
      <c r="J677" s="33"/>
      <c r="K677" s="33"/>
      <c r="L677" s="33"/>
      <c r="M677" s="33"/>
      <c r="N677" s="33"/>
      <c r="O677" s="10" t="s">
        <v>69</v>
      </c>
    </row>
    <row r="678">
      <c r="A678" s="9">
        <v>44415.0</v>
      </c>
      <c r="B678" s="10" t="s">
        <v>69</v>
      </c>
      <c r="C678" s="10" t="s">
        <v>87</v>
      </c>
      <c r="D678" s="10" t="s">
        <v>155</v>
      </c>
      <c r="E678" s="35">
        <v>220.0</v>
      </c>
      <c r="F678" s="10" t="s">
        <v>18</v>
      </c>
      <c r="G678" s="37">
        <f t="shared" si="1"/>
        <v>7</v>
      </c>
      <c r="H678" s="32">
        <f t="shared" si="2"/>
        <v>7</v>
      </c>
      <c r="I678" s="33"/>
      <c r="J678" s="33"/>
      <c r="K678" s="33"/>
      <c r="L678" s="33"/>
      <c r="M678" s="33"/>
      <c r="N678" s="33"/>
      <c r="O678" s="10" t="s">
        <v>69</v>
      </c>
    </row>
    <row r="679">
      <c r="A679" s="9">
        <v>44415.0</v>
      </c>
      <c r="B679" s="10" t="s">
        <v>69</v>
      </c>
      <c r="C679" s="10" t="s">
        <v>89</v>
      </c>
      <c r="D679" s="10" t="s">
        <v>150</v>
      </c>
      <c r="E679" s="35">
        <v>230.0</v>
      </c>
      <c r="F679" s="10" t="s">
        <v>21</v>
      </c>
      <c r="G679" s="37">
        <f t="shared" si="1"/>
        <v>7</v>
      </c>
      <c r="H679" s="32">
        <f t="shared" si="2"/>
        <v>7</v>
      </c>
      <c r="I679" s="33"/>
      <c r="J679" s="33"/>
      <c r="K679" s="33"/>
      <c r="L679" s="33"/>
      <c r="M679" s="33"/>
      <c r="N679" s="33"/>
      <c r="O679" s="10" t="s">
        <v>69</v>
      </c>
    </row>
    <row r="680">
      <c r="A680" s="9">
        <v>44415.0</v>
      </c>
      <c r="B680" s="10" t="s">
        <v>69</v>
      </c>
      <c r="C680" s="10" t="s">
        <v>91</v>
      </c>
      <c r="D680" s="10" t="s">
        <v>150</v>
      </c>
      <c r="E680" s="35">
        <v>230.0</v>
      </c>
      <c r="F680" s="10" t="s">
        <v>21</v>
      </c>
      <c r="G680" s="37">
        <f t="shared" si="1"/>
        <v>7</v>
      </c>
      <c r="H680" s="32">
        <f t="shared" si="2"/>
        <v>7</v>
      </c>
      <c r="I680" s="33"/>
      <c r="J680" s="33"/>
      <c r="K680" s="33"/>
      <c r="L680" s="33"/>
      <c r="M680" s="33"/>
      <c r="N680" s="33"/>
      <c r="O680" s="10" t="s">
        <v>69</v>
      </c>
    </row>
    <row r="681">
      <c r="A681" s="9">
        <v>44416.0</v>
      </c>
      <c r="B681" s="10" t="s">
        <v>9</v>
      </c>
      <c r="C681" s="10" t="s">
        <v>253</v>
      </c>
      <c r="D681" s="10" t="s">
        <v>150</v>
      </c>
      <c r="E681" s="35">
        <v>230.0</v>
      </c>
      <c r="F681" s="10" t="s">
        <v>21</v>
      </c>
      <c r="G681" s="37">
        <f t="shared" si="1"/>
        <v>1</v>
      </c>
      <c r="H681" s="32">
        <f t="shared" si="2"/>
        <v>1</v>
      </c>
      <c r="I681" s="33"/>
      <c r="J681" s="33"/>
      <c r="K681" s="33"/>
      <c r="L681" s="33"/>
      <c r="M681" s="33"/>
      <c r="N681" s="33"/>
      <c r="O681" s="10" t="s">
        <v>9</v>
      </c>
    </row>
    <row r="682">
      <c r="A682" s="9">
        <v>44416.0</v>
      </c>
      <c r="B682" s="10" t="s">
        <v>9</v>
      </c>
      <c r="C682" s="10" t="s">
        <v>233</v>
      </c>
      <c r="D682" s="10" t="s">
        <v>159</v>
      </c>
      <c r="E682" s="35">
        <v>90.0</v>
      </c>
      <c r="F682" s="10" t="s">
        <v>160</v>
      </c>
      <c r="G682" s="37">
        <f t="shared" si="1"/>
        <v>1</v>
      </c>
      <c r="H682" s="32">
        <f t="shared" si="2"/>
        <v>1</v>
      </c>
      <c r="I682" s="33"/>
      <c r="J682" s="33"/>
      <c r="K682" s="33"/>
      <c r="L682" s="33"/>
      <c r="M682" s="33"/>
      <c r="N682" s="33"/>
      <c r="O682" s="10" t="s">
        <v>9</v>
      </c>
    </row>
    <row r="683">
      <c r="A683" s="9">
        <v>44416.0</v>
      </c>
      <c r="B683" s="10" t="s">
        <v>9</v>
      </c>
      <c r="C683" s="10" t="s">
        <v>151</v>
      </c>
      <c r="D683" s="10" t="s">
        <v>155</v>
      </c>
      <c r="E683" s="35">
        <v>220.0</v>
      </c>
      <c r="F683" s="10" t="s">
        <v>18</v>
      </c>
      <c r="G683" s="37">
        <f t="shared" si="1"/>
        <v>1</v>
      </c>
      <c r="H683" s="32">
        <f t="shared" si="2"/>
        <v>1</v>
      </c>
      <c r="I683" s="33"/>
      <c r="J683" s="33"/>
      <c r="K683" s="33"/>
      <c r="L683" s="33"/>
      <c r="M683" s="33"/>
      <c r="N683" s="33"/>
      <c r="O683" s="10" t="s">
        <v>9</v>
      </c>
    </row>
    <row r="684">
      <c r="A684" s="9">
        <v>44416.0</v>
      </c>
      <c r="B684" s="10" t="s">
        <v>23</v>
      </c>
      <c r="C684" s="10" t="s">
        <v>25</v>
      </c>
      <c r="D684" s="10" t="s">
        <v>150</v>
      </c>
      <c r="E684" s="35">
        <v>230.0</v>
      </c>
      <c r="F684" s="10" t="s">
        <v>21</v>
      </c>
      <c r="G684" s="37">
        <f t="shared" si="1"/>
        <v>1</v>
      </c>
      <c r="H684" s="32">
        <f t="shared" si="2"/>
        <v>1</v>
      </c>
      <c r="I684" s="33"/>
      <c r="J684" s="33"/>
      <c r="K684" s="33"/>
      <c r="L684" s="33"/>
      <c r="M684" s="33"/>
      <c r="N684" s="33"/>
      <c r="O684" s="10" t="s">
        <v>23</v>
      </c>
    </row>
    <row r="685">
      <c r="A685" s="9">
        <v>44416.0</v>
      </c>
      <c r="B685" s="10" t="s">
        <v>23</v>
      </c>
      <c r="C685" s="16">
        <v>7.0E45</v>
      </c>
      <c r="D685" s="10" t="s">
        <v>166</v>
      </c>
      <c r="E685" s="35">
        <v>200.0</v>
      </c>
      <c r="F685" s="10" t="s">
        <v>14</v>
      </c>
      <c r="G685" s="37">
        <f t="shared" si="1"/>
        <v>1</v>
      </c>
      <c r="H685" s="32">
        <f t="shared" si="2"/>
        <v>1</v>
      </c>
      <c r="I685" s="33"/>
      <c r="J685" s="33"/>
      <c r="K685" s="33"/>
      <c r="L685" s="33"/>
      <c r="M685" s="33"/>
      <c r="N685" s="33"/>
      <c r="O685" s="10" t="s">
        <v>23</v>
      </c>
    </row>
    <row r="686">
      <c r="A686" s="9">
        <v>44416.0</v>
      </c>
      <c r="B686" s="10" t="s">
        <v>23</v>
      </c>
      <c r="C686" s="10" t="s">
        <v>32</v>
      </c>
      <c r="D686" s="10" t="s">
        <v>153</v>
      </c>
      <c r="E686" s="35">
        <v>220.0</v>
      </c>
      <c r="F686" s="10" t="s">
        <v>12</v>
      </c>
      <c r="G686" s="37">
        <f t="shared" si="1"/>
        <v>1</v>
      </c>
      <c r="H686" s="32">
        <f t="shared" si="2"/>
        <v>1</v>
      </c>
      <c r="I686" s="33"/>
      <c r="J686" s="33"/>
      <c r="K686" s="33"/>
      <c r="L686" s="33"/>
      <c r="M686" s="33"/>
      <c r="N686" s="33"/>
      <c r="O686" s="10" t="s">
        <v>23</v>
      </c>
    </row>
    <row r="687">
      <c r="A687" s="9">
        <v>44416.0</v>
      </c>
      <c r="B687" s="10" t="s">
        <v>23</v>
      </c>
      <c r="C687" s="10" t="s">
        <v>33</v>
      </c>
      <c r="D687" s="10" t="s">
        <v>158</v>
      </c>
      <c r="E687" s="35">
        <v>200.0</v>
      </c>
      <c r="F687" s="10" t="s">
        <v>14</v>
      </c>
      <c r="G687" s="37">
        <f t="shared" si="1"/>
        <v>1</v>
      </c>
      <c r="H687" s="32">
        <f t="shared" si="2"/>
        <v>1</v>
      </c>
      <c r="I687" s="33"/>
      <c r="J687" s="33"/>
      <c r="K687" s="33"/>
      <c r="L687" s="33"/>
      <c r="M687" s="33"/>
      <c r="N687" s="33"/>
      <c r="O687" s="10" t="s">
        <v>23</v>
      </c>
    </row>
    <row r="688">
      <c r="A688" s="9">
        <v>44416.0</v>
      </c>
      <c r="B688" s="10" t="s">
        <v>23</v>
      </c>
      <c r="C688" s="10">
        <v>2841.0</v>
      </c>
      <c r="D688" s="10" t="s">
        <v>156</v>
      </c>
      <c r="E688" s="35">
        <v>120.0</v>
      </c>
      <c r="F688" s="10" t="s">
        <v>21</v>
      </c>
      <c r="G688" s="37">
        <f t="shared" si="1"/>
        <v>1</v>
      </c>
      <c r="H688" s="32">
        <f t="shared" si="2"/>
        <v>1</v>
      </c>
      <c r="I688" s="33"/>
      <c r="J688" s="33"/>
      <c r="K688" s="33"/>
      <c r="L688" s="33"/>
      <c r="M688" s="33"/>
      <c r="N688" s="33"/>
      <c r="O688" s="10" t="s">
        <v>23</v>
      </c>
    </row>
    <row r="689">
      <c r="A689" s="9">
        <v>44416.0</v>
      </c>
      <c r="B689" s="10" t="s">
        <v>23</v>
      </c>
      <c r="C689" s="10">
        <v>6245.0</v>
      </c>
      <c r="D689" s="10" t="s">
        <v>166</v>
      </c>
      <c r="E689" s="35">
        <v>200.0</v>
      </c>
      <c r="F689" s="10" t="s">
        <v>14</v>
      </c>
      <c r="G689" s="37">
        <f t="shared" si="1"/>
        <v>1</v>
      </c>
      <c r="H689" s="32">
        <f t="shared" si="2"/>
        <v>1</v>
      </c>
      <c r="I689" s="33"/>
      <c r="J689" s="33"/>
      <c r="K689" s="33"/>
      <c r="L689" s="33"/>
      <c r="M689" s="33"/>
      <c r="N689" s="33"/>
      <c r="O689" s="10" t="s">
        <v>23</v>
      </c>
    </row>
    <row r="690">
      <c r="A690" s="9">
        <v>44416.0</v>
      </c>
      <c r="B690" s="10" t="s">
        <v>23</v>
      </c>
      <c r="C690" s="10" t="s">
        <v>164</v>
      </c>
      <c r="D690" s="10" t="s">
        <v>153</v>
      </c>
      <c r="E690" s="35">
        <v>220.0</v>
      </c>
      <c r="F690" s="10" t="s">
        <v>12</v>
      </c>
      <c r="G690" s="37">
        <f t="shared" si="1"/>
        <v>1</v>
      </c>
      <c r="H690" s="32">
        <f t="shared" si="2"/>
        <v>1</v>
      </c>
      <c r="I690" s="33"/>
      <c r="J690" s="33"/>
      <c r="K690" s="33"/>
      <c r="L690" s="33"/>
      <c r="M690" s="33"/>
      <c r="N690" s="33"/>
      <c r="O690" s="10" t="s">
        <v>23</v>
      </c>
    </row>
    <row r="691">
      <c r="A691" s="9">
        <v>44416.0</v>
      </c>
      <c r="B691" s="10" t="s">
        <v>23</v>
      </c>
      <c r="C691" s="10" t="s">
        <v>147</v>
      </c>
      <c r="D691" s="10" t="s">
        <v>152</v>
      </c>
      <c r="E691" s="35">
        <v>250.0</v>
      </c>
      <c r="F691" s="10" t="s">
        <v>21</v>
      </c>
      <c r="G691" s="37">
        <f t="shared" si="1"/>
        <v>1</v>
      </c>
      <c r="H691" s="32">
        <f t="shared" si="2"/>
        <v>1</v>
      </c>
      <c r="I691" s="33"/>
      <c r="J691" s="33"/>
      <c r="K691" s="33"/>
      <c r="L691" s="33"/>
      <c r="M691" s="33"/>
      <c r="N691" s="33"/>
      <c r="O691" s="10" t="s">
        <v>23</v>
      </c>
    </row>
    <row r="692">
      <c r="A692" s="9">
        <v>44416.0</v>
      </c>
      <c r="B692" s="10" t="s">
        <v>23</v>
      </c>
      <c r="C692" s="10" t="s">
        <v>39</v>
      </c>
      <c r="D692" s="10" t="s">
        <v>155</v>
      </c>
      <c r="E692" s="35">
        <v>220.0</v>
      </c>
      <c r="F692" s="10" t="s">
        <v>18</v>
      </c>
      <c r="G692" s="37">
        <f t="shared" si="1"/>
        <v>1</v>
      </c>
      <c r="H692" s="32">
        <f t="shared" si="2"/>
        <v>1</v>
      </c>
      <c r="I692" s="33"/>
      <c r="J692" s="33"/>
      <c r="K692" s="33"/>
      <c r="L692" s="33"/>
      <c r="M692" s="33"/>
      <c r="N692" s="33"/>
      <c r="O692" s="10" t="s">
        <v>23</v>
      </c>
    </row>
    <row r="693">
      <c r="A693" s="9">
        <v>44416.0</v>
      </c>
      <c r="B693" s="10" t="s">
        <v>254</v>
      </c>
      <c r="C693" s="16">
        <v>0.0</v>
      </c>
      <c r="D693" s="10" t="s">
        <v>158</v>
      </c>
      <c r="E693" s="35">
        <v>200.0</v>
      </c>
      <c r="F693" s="10" t="s">
        <v>14</v>
      </c>
      <c r="G693" s="37">
        <f t="shared" si="1"/>
        <v>1</v>
      </c>
      <c r="H693" s="32">
        <f t="shared" si="2"/>
        <v>1</v>
      </c>
      <c r="I693" s="33"/>
      <c r="J693" s="33"/>
      <c r="K693" s="33"/>
      <c r="L693" s="33"/>
      <c r="M693" s="33"/>
      <c r="N693" s="33"/>
      <c r="O693" s="10" t="s">
        <v>254</v>
      </c>
    </row>
    <row r="694">
      <c r="A694" s="9">
        <v>44416.0</v>
      </c>
      <c r="B694" s="10" t="s">
        <v>254</v>
      </c>
      <c r="C694" s="10" t="s">
        <v>255</v>
      </c>
      <c r="D694" s="10" t="s">
        <v>150</v>
      </c>
      <c r="E694" s="35">
        <v>230.0</v>
      </c>
      <c r="F694" s="10" t="s">
        <v>21</v>
      </c>
      <c r="G694" s="37">
        <f t="shared" si="1"/>
        <v>1</v>
      </c>
      <c r="H694" s="32">
        <f t="shared" si="2"/>
        <v>1</v>
      </c>
      <c r="I694" s="33"/>
      <c r="J694" s="33"/>
      <c r="K694" s="33"/>
      <c r="L694" s="33"/>
      <c r="M694" s="33"/>
      <c r="N694" s="33"/>
      <c r="O694" s="10" t="s">
        <v>254</v>
      </c>
    </row>
    <row r="695">
      <c r="A695" s="9">
        <v>44416.0</v>
      </c>
      <c r="B695" s="10" t="s">
        <v>254</v>
      </c>
      <c r="C695" s="10" t="s">
        <v>255</v>
      </c>
      <c r="D695" s="10" t="s">
        <v>155</v>
      </c>
      <c r="E695" s="35">
        <v>220.0</v>
      </c>
      <c r="F695" s="10" t="s">
        <v>18</v>
      </c>
      <c r="G695" s="37">
        <f t="shared" si="1"/>
        <v>1</v>
      </c>
      <c r="H695" s="32">
        <f t="shared" si="2"/>
        <v>1</v>
      </c>
      <c r="I695" s="33"/>
      <c r="J695" s="33"/>
      <c r="K695" s="33"/>
      <c r="L695" s="33"/>
      <c r="M695" s="33"/>
      <c r="N695" s="33"/>
      <c r="O695" s="10" t="s">
        <v>254</v>
      </c>
    </row>
    <row r="696">
      <c r="A696" s="9">
        <v>44416.0</v>
      </c>
      <c r="B696" s="10" t="s">
        <v>254</v>
      </c>
      <c r="C696" s="10" t="s">
        <v>256</v>
      </c>
      <c r="D696" s="10" t="s">
        <v>153</v>
      </c>
      <c r="E696" s="35">
        <v>220.0</v>
      </c>
      <c r="F696" s="10" t="s">
        <v>12</v>
      </c>
      <c r="G696" s="37">
        <f t="shared" si="1"/>
        <v>1</v>
      </c>
      <c r="H696" s="32">
        <f t="shared" si="2"/>
        <v>1</v>
      </c>
      <c r="I696" s="33"/>
      <c r="J696" s="33"/>
      <c r="K696" s="33"/>
      <c r="L696" s="33"/>
      <c r="M696" s="33"/>
      <c r="N696" s="33"/>
      <c r="O696" s="10" t="s">
        <v>254</v>
      </c>
    </row>
    <row r="697">
      <c r="A697" s="9">
        <v>44416.0</v>
      </c>
      <c r="B697" s="10" t="s">
        <v>254</v>
      </c>
      <c r="C697" s="10" t="s">
        <v>257</v>
      </c>
      <c r="D697" s="10" t="s">
        <v>159</v>
      </c>
      <c r="E697" s="35">
        <v>90.0</v>
      </c>
      <c r="F697" s="10" t="s">
        <v>160</v>
      </c>
      <c r="G697" s="37">
        <f t="shared" si="1"/>
        <v>1</v>
      </c>
      <c r="H697" s="32">
        <f t="shared" si="2"/>
        <v>1</v>
      </c>
      <c r="I697" s="33"/>
      <c r="J697" s="33"/>
      <c r="K697" s="33"/>
      <c r="L697" s="33"/>
      <c r="M697" s="33"/>
      <c r="N697" s="33"/>
      <c r="O697" s="10" t="s">
        <v>254</v>
      </c>
    </row>
    <row r="698">
      <c r="A698" s="9">
        <v>44416.0</v>
      </c>
      <c r="B698" s="10" t="s">
        <v>254</v>
      </c>
      <c r="C698" s="10">
        <v>140.0</v>
      </c>
      <c r="D698" s="10" t="s">
        <v>166</v>
      </c>
      <c r="E698" s="35">
        <v>200.0</v>
      </c>
      <c r="F698" s="10" t="s">
        <v>14</v>
      </c>
      <c r="G698" s="37">
        <f t="shared" si="1"/>
        <v>1</v>
      </c>
      <c r="H698" s="32">
        <f t="shared" si="2"/>
        <v>1</v>
      </c>
      <c r="I698" s="33"/>
      <c r="J698" s="33"/>
      <c r="K698" s="33"/>
      <c r="L698" s="33"/>
      <c r="M698" s="33"/>
      <c r="N698" s="33"/>
      <c r="O698" s="10" t="s">
        <v>254</v>
      </c>
    </row>
    <row r="699">
      <c r="A699" s="9">
        <v>44416.0</v>
      </c>
      <c r="B699" s="10" t="s">
        <v>254</v>
      </c>
      <c r="C699" s="10">
        <v>8249.0</v>
      </c>
      <c r="D699" s="10" t="s">
        <v>158</v>
      </c>
      <c r="E699" s="35">
        <v>200.0</v>
      </c>
      <c r="F699" s="10" t="s">
        <v>14</v>
      </c>
      <c r="G699" s="37">
        <f t="shared" si="1"/>
        <v>1</v>
      </c>
      <c r="H699" s="32">
        <f t="shared" si="2"/>
        <v>1</v>
      </c>
      <c r="I699" s="33"/>
      <c r="J699" s="33"/>
      <c r="K699" s="33"/>
      <c r="L699" s="33"/>
      <c r="M699" s="33"/>
      <c r="N699" s="33"/>
      <c r="O699" s="10" t="s">
        <v>254</v>
      </c>
    </row>
    <row r="700">
      <c r="A700" s="9">
        <v>44416.0</v>
      </c>
      <c r="B700" s="10" t="s">
        <v>254</v>
      </c>
      <c r="C700" s="10" t="s">
        <v>258</v>
      </c>
      <c r="D700" s="10" t="s">
        <v>156</v>
      </c>
      <c r="E700" s="35">
        <v>120.0</v>
      </c>
      <c r="F700" s="10" t="s">
        <v>21</v>
      </c>
      <c r="G700" s="37">
        <f t="shared" si="1"/>
        <v>1</v>
      </c>
      <c r="H700" s="32">
        <f t="shared" si="2"/>
        <v>1</v>
      </c>
      <c r="I700" s="33"/>
      <c r="J700" s="33"/>
      <c r="K700" s="33"/>
      <c r="L700" s="33"/>
      <c r="M700" s="33"/>
      <c r="N700" s="33"/>
      <c r="O700" s="10" t="s">
        <v>254</v>
      </c>
    </row>
    <row r="701">
      <c r="A701" s="9">
        <v>44416.0</v>
      </c>
      <c r="B701" s="10" t="s">
        <v>254</v>
      </c>
      <c r="C701" s="10" t="s">
        <v>259</v>
      </c>
      <c r="D701" s="10" t="s">
        <v>152</v>
      </c>
      <c r="E701" s="35">
        <v>250.0</v>
      </c>
      <c r="F701" s="10" t="s">
        <v>21</v>
      </c>
      <c r="G701" s="37">
        <f t="shared" si="1"/>
        <v>1</v>
      </c>
      <c r="H701" s="32">
        <f t="shared" si="2"/>
        <v>1</v>
      </c>
      <c r="I701" s="33"/>
      <c r="J701" s="33"/>
      <c r="K701" s="33"/>
      <c r="L701" s="33"/>
      <c r="M701" s="33"/>
      <c r="N701" s="33"/>
      <c r="O701" s="10" t="s">
        <v>254</v>
      </c>
    </row>
    <row r="702">
      <c r="A702" s="9">
        <v>44416.0</v>
      </c>
      <c r="B702" s="10" t="s">
        <v>254</v>
      </c>
      <c r="C702" s="10" t="s">
        <v>260</v>
      </c>
      <c r="D702" s="10" t="s">
        <v>150</v>
      </c>
      <c r="E702" s="35">
        <v>230.0</v>
      </c>
      <c r="F702" s="10" t="s">
        <v>21</v>
      </c>
      <c r="G702" s="37">
        <f t="shared" si="1"/>
        <v>1</v>
      </c>
      <c r="H702" s="32">
        <f t="shared" si="2"/>
        <v>1</v>
      </c>
      <c r="I702" s="33"/>
      <c r="J702" s="33"/>
      <c r="K702" s="33"/>
      <c r="L702" s="33"/>
      <c r="M702" s="33"/>
      <c r="N702" s="33"/>
      <c r="O702" s="10" t="s">
        <v>254</v>
      </c>
    </row>
    <row r="703">
      <c r="A703" s="9">
        <v>44416.0</v>
      </c>
      <c r="B703" s="10" t="s">
        <v>254</v>
      </c>
      <c r="C703" s="10" t="s">
        <v>261</v>
      </c>
      <c r="D703" s="10" t="s">
        <v>152</v>
      </c>
      <c r="E703" s="35">
        <v>250.0</v>
      </c>
      <c r="F703" s="10" t="s">
        <v>21</v>
      </c>
      <c r="G703" s="37">
        <f t="shared" si="1"/>
        <v>1</v>
      </c>
      <c r="H703" s="32">
        <f t="shared" si="2"/>
        <v>1</v>
      </c>
      <c r="I703" s="33"/>
      <c r="J703" s="33"/>
      <c r="K703" s="33"/>
      <c r="L703" s="33"/>
      <c r="M703" s="33"/>
      <c r="N703" s="33"/>
      <c r="O703" s="10" t="s">
        <v>254</v>
      </c>
    </row>
    <row r="704">
      <c r="A704" s="9">
        <v>44416.0</v>
      </c>
      <c r="B704" s="10" t="s">
        <v>40</v>
      </c>
      <c r="C704" s="10" t="s">
        <v>167</v>
      </c>
      <c r="D704" s="10" t="s">
        <v>162</v>
      </c>
      <c r="E704" s="35">
        <v>130.0</v>
      </c>
      <c r="F704" s="10" t="s">
        <v>18</v>
      </c>
      <c r="G704" s="37">
        <f t="shared" si="1"/>
        <v>1</v>
      </c>
      <c r="H704" s="32">
        <f t="shared" si="2"/>
        <v>1</v>
      </c>
      <c r="I704" s="33"/>
      <c r="J704" s="33"/>
      <c r="K704" s="33"/>
      <c r="L704" s="33"/>
      <c r="M704" s="33"/>
      <c r="N704" s="33"/>
      <c r="O704" s="10" t="s">
        <v>40</v>
      </c>
    </row>
    <row r="705">
      <c r="A705" s="9">
        <v>44416.0</v>
      </c>
      <c r="B705" s="10" t="s">
        <v>40</v>
      </c>
      <c r="C705" s="10" t="s">
        <v>168</v>
      </c>
      <c r="D705" s="10" t="s">
        <v>155</v>
      </c>
      <c r="E705" s="35">
        <v>220.0</v>
      </c>
      <c r="F705" s="10" t="s">
        <v>18</v>
      </c>
      <c r="G705" s="37">
        <f t="shared" si="1"/>
        <v>1</v>
      </c>
      <c r="H705" s="32">
        <f t="shared" si="2"/>
        <v>1</v>
      </c>
      <c r="I705" s="33"/>
      <c r="J705" s="33"/>
      <c r="K705" s="33"/>
      <c r="L705" s="33"/>
      <c r="M705" s="33"/>
      <c r="N705" s="33"/>
      <c r="O705" s="10" t="s">
        <v>40</v>
      </c>
    </row>
    <row r="706">
      <c r="A706" s="9">
        <v>44416.0</v>
      </c>
      <c r="B706" s="10" t="s">
        <v>97</v>
      </c>
      <c r="C706" s="16">
        <v>1.0E46</v>
      </c>
      <c r="D706" s="10" t="s">
        <v>162</v>
      </c>
      <c r="E706" s="35">
        <v>130.0</v>
      </c>
      <c r="F706" s="10" t="s">
        <v>18</v>
      </c>
      <c r="G706" s="37">
        <f t="shared" si="1"/>
        <v>1</v>
      </c>
      <c r="H706" s="32">
        <f t="shared" si="2"/>
        <v>1</v>
      </c>
      <c r="I706" s="33"/>
      <c r="J706" s="33"/>
      <c r="K706" s="33"/>
      <c r="L706" s="33"/>
      <c r="M706" s="33"/>
      <c r="N706" s="33"/>
      <c r="O706" s="10" t="s">
        <v>97</v>
      </c>
    </row>
    <row r="707">
      <c r="A707" s="9">
        <v>44416.0</v>
      </c>
      <c r="B707" s="10" t="s">
        <v>97</v>
      </c>
      <c r="C707" s="10" t="s">
        <v>98</v>
      </c>
      <c r="D707" s="10" t="s">
        <v>162</v>
      </c>
      <c r="E707" s="35">
        <v>130.0</v>
      </c>
      <c r="F707" s="10" t="s">
        <v>18</v>
      </c>
      <c r="G707" s="37">
        <f t="shared" si="1"/>
        <v>1</v>
      </c>
      <c r="H707" s="32">
        <f t="shared" si="2"/>
        <v>1</v>
      </c>
      <c r="I707" s="33"/>
      <c r="J707" s="33"/>
      <c r="K707" s="33"/>
      <c r="L707" s="33"/>
      <c r="M707" s="33"/>
      <c r="N707" s="33"/>
      <c r="O707" s="10" t="s">
        <v>97</v>
      </c>
    </row>
    <row r="708">
      <c r="A708" s="9">
        <v>44416.0</v>
      </c>
      <c r="B708" s="10" t="s">
        <v>97</v>
      </c>
      <c r="C708" s="10" t="s">
        <v>262</v>
      </c>
      <c r="D708" s="10" t="s">
        <v>158</v>
      </c>
      <c r="E708" s="35">
        <v>200.0</v>
      </c>
      <c r="F708" s="10" t="s">
        <v>14</v>
      </c>
      <c r="G708" s="37">
        <f t="shared" si="1"/>
        <v>1</v>
      </c>
      <c r="H708" s="32">
        <f t="shared" si="2"/>
        <v>1</v>
      </c>
      <c r="I708" s="33"/>
      <c r="J708" s="33"/>
      <c r="K708" s="33"/>
      <c r="L708" s="33"/>
      <c r="M708" s="33"/>
      <c r="N708" s="33"/>
      <c r="O708" s="10" t="s">
        <v>97</v>
      </c>
    </row>
    <row r="709">
      <c r="A709" s="9">
        <v>44416.0</v>
      </c>
      <c r="B709" s="10" t="s">
        <v>97</v>
      </c>
      <c r="C709" s="10" t="s">
        <v>100</v>
      </c>
      <c r="D709" s="10" t="s">
        <v>156</v>
      </c>
      <c r="E709" s="35">
        <v>120.0</v>
      </c>
      <c r="F709" s="10" t="s">
        <v>21</v>
      </c>
      <c r="G709" s="37">
        <f t="shared" si="1"/>
        <v>1</v>
      </c>
      <c r="H709" s="32">
        <f t="shared" si="2"/>
        <v>1</v>
      </c>
      <c r="I709" s="33"/>
      <c r="J709" s="33"/>
      <c r="K709" s="33"/>
      <c r="L709" s="33"/>
      <c r="M709" s="33"/>
      <c r="N709" s="33"/>
      <c r="O709" s="10" t="s">
        <v>97</v>
      </c>
    </row>
    <row r="710">
      <c r="A710" s="9">
        <v>44416.0</v>
      </c>
      <c r="B710" s="10" t="s">
        <v>97</v>
      </c>
      <c r="C710" s="10" t="s">
        <v>101</v>
      </c>
      <c r="D710" s="10" t="s">
        <v>153</v>
      </c>
      <c r="E710" s="35">
        <v>220.0</v>
      </c>
      <c r="F710" s="10" t="s">
        <v>12</v>
      </c>
      <c r="G710" s="37">
        <f t="shared" si="1"/>
        <v>1</v>
      </c>
      <c r="H710" s="32">
        <f t="shared" si="2"/>
        <v>1</v>
      </c>
      <c r="I710" s="33"/>
      <c r="J710" s="33"/>
      <c r="K710" s="33"/>
      <c r="L710" s="33"/>
      <c r="M710" s="33"/>
      <c r="N710" s="33"/>
      <c r="O710" s="10" t="s">
        <v>97</v>
      </c>
    </row>
    <row r="711">
      <c r="A711" s="9">
        <v>44416.0</v>
      </c>
      <c r="B711" s="10" t="s">
        <v>97</v>
      </c>
      <c r="C711" s="10">
        <v>8041.0</v>
      </c>
      <c r="D711" s="10" t="s">
        <v>155</v>
      </c>
      <c r="E711" s="35">
        <v>220.0</v>
      </c>
      <c r="F711" s="10" t="s">
        <v>18</v>
      </c>
      <c r="G711" s="37">
        <f t="shared" si="1"/>
        <v>1</v>
      </c>
      <c r="H711" s="32">
        <f t="shared" si="2"/>
        <v>1</v>
      </c>
      <c r="I711" s="33"/>
      <c r="J711" s="33"/>
      <c r="K711" s="33"/>
      <c r="L711" s="33"/>
      <c r="M711" s="33"/>
      <c r="N711" s="33"/>
      <c r="O711" s="10" t="s">
        <v>97</v>
      </c>
    </row>
    <row r="712">
      <c r="A712" s="9">
        <v>44416.0</v>
      </c>
      <c r="B712" s="10" t="s">
        <v>97</v>
      </c>
      <c r="C712" s="10" t="s">
        <v>105</v>
      </c>
      <c r="D712" s="10" t="s">
        <v>161</v>
      </c>
      <c r="E712" s="35">
        <v>240.0</v>
      </c>
      <c r="F712" s="10" t="s">
        <v>21</v>
      </c>
      <c r="G712" s="37">
        <f t="shared" si="1"/>
        <v>1</v>
      </c>
      <c r="H712" s="32">
        <f t="shared" si="2"/>
        <v>1</v>
      </c>
      <c r="I712" s="33"/>
      <c r="J712" s="33"/>
      <c r="K712" s="33"/>
      <c r="L712" s="33"/>
      <c r="M712" s="33"/>
      <c r="N712" s="33"/>
      <c r="O712" s="10" t="s">
        <v>97</v>
      </c>
    </row>
    <row r="713">
      <c r="A713" s="9">
        <v>44416.0</v>
      </c>
      <c r="B713" s="10" t="s">
        <v>97</v>
      </c>
      <c r="C713" s="10">
        <v>1342.0</v>
      </c>
      <c r="D713" s="10" t="s">
        <v>161</v>
      </c>
      <c r="E713" s="35">
        <v>240.0</v>
      </c>
      <c r="F713" s="10" t="s">
        <v>21</v>
      </c>
      <c r="G713" s="37">
        <f t="shared" si="1"/>
        <v>1</v>
      </c>
      <c r="H713" s="32">
        <f t="shared" si="2"/>
        <v>1</v>
      </c>
      <c r="I713" s="33"/>
      <c r="J713" s="33"/>
      <c r="K713" s="33"/>
      <c r="L713" s="33"/>
      <c r="M713" s="33"/>
      <c r="N713" s="33"/>
      <c r="O713" s="10" t="s">
        <v>97</v>
      </c>
    </row>
    <row r="714">
      <c r="A714" s="9">
        <v>44416.0</v>
      </c>
      <c r="B714" s="10" t="s">
        <v>97</v>
      </c>
      <c r="C714" s="10" t="s">
        <v>108</v>
      </c>
      <c r="D714" s="10" t="s">
        <v>153</v>
      </c>
      <c r="E714" s="35">
        <v>220.0</v>
      </c>
      <c r="F714" s="10" t="s">
        <v>12</v>
      </c>
      <c r="G714" s="37">
        <f t="shared" si="1"/>
        <v>1</v>
      </c>
      <c r="H714" s="32">
        <f t="shared" si="2"/>
        <v>1</v>
      </c>
      <c r="I714" s="33"/>
      <c r="J714" s="33"/>
      <c r="K714" s="33"/>
      <c r="L714" s="33"/>
      <c r="M714" s="33"/>
      <c r="N714" s="33"/>
      <c r="O714" s="10" t="s">
        <v>97</v>
      </c>
    </row>
    <row r="715">
      <c r="A715" s="9">
        <v>44416.0</v>
      </c>
      <c r="B715" s="10" t="s">
        <v>97</v>
      </c>
      <c r="C715" s="10" t="s">
        <v>109</v>
      </c>
      <c r="D715" s="10" t="s">
        <v>162</v>
      </c>
      <c r="E715" s="35">
        <v>130.0</v>
      </c>
      <c r="F715" s="10" t="s">
        <v>18</v>
      </c>
      <c r="G715" s="37">
        <f t="shared" si="1"/>
        <v>1</v>
      </c>
      <c r="H715" s="32">
        <f t="shared" si="2"/>
        <v>1</v>
      </c>
      <c r="I715" s="33"/>
      <c r="J715" s="33"/>
      <c r="K715" s="33"/>
      <c r="L715" s="33"/>
      <c r="M715" s="33"/>
      <c r="N715" s="33"/>
      <c r="O715" s="10" t="s">
        <v>97</v>
      </c>
    </row>
    <row r="716">
      <c r="A716" s="9">
        <v>44416.0</v>
      </c>
      <c r="B716" s="10" t="s">
        <v>97</v>
      </c>
      <c r="C716" s="10" t="s">
        <v>111</v>
      </c>
      <c r="D716" s="10" t="s">
        <v>152</v>
      </c>
      <c r="E716" s="35">
        <v>250.0</v>
      </c>
      <c r="F716" s="10" t="s">
        <v>21</v>
      </c>
      <c r="G716" s="37">
        <f t="shared" si="1"/>
        <v>1</v>
      </c>
      <c r="H716" s="32">
        <f t="shared" si="2"/>
        <v>1</v>
      </c>
      <c r="I716" s="33"/>
      <c r="J716" s="33"/>
      <c r="K716" s="33"/>
      <c r="L716" s="33"/>
      <c r="M716" s="33"/>
      <c r="N716" s="33"/>
      <c r="O716" s="10" t="s">
        <v>97</v>
      </c>
    </row>
    <row r="717">
      <c r="A717" s="9">
        <v>44416.0</v>
      </c>
      <c r="B717" s="10" t="s">
        <v>97</v>
      </c>
      <c r="C717" s="10" t="s">
        <v>172</v>
      </c>
      <c r="D717" s="10" t="s">
        <v>156</v>
      </c>
      <c r="E717" s="35">
        <v>120.0</v>
      </c>
      <c r="F717" s="10" t="s">
        <v>21</v>
      </c>
      <c r="G717" s="37">
        <f t="shared" si="1"/>
        <v>1</v>
      </c>
      <c r="H717" s="32">
        <f t="shared" si="2"/>
        <v>1</v>
      </c>
      <c r="I717" s="33"/>
      <c r="J717" s="33"/>
      <c r="K717" s="33"/>
      <c r="L717" s="33"/>
      <c r="M717" s="33"/>
      <c r="N717" s="33"/>
      <c r="O717" s="10" t="s">
        <v>97</v>
      </c>
    </row>
    <row r="718">
      <c r="A718" s="9">
        <v>44416.0</v>
      </c>
      <c r="B718" s="10" t="s">
        <v>97</v>
      </c>
      <c r="C718" s="10" t="s">
        <v>112</v>
      </c>
      <c r="D718" s="10" t="s">
        <v>156</v>
      </c>
      <c r="E718" s="35">
        <v>120.0</v>
      </c>
      <c r="F718" s="10" t="s">
        <v>21</v>
      </c>
      <c r="G718" s="37">
        <f t="shared" si="1"/>
        <v>1</v>
      </c>
      <c r="H718" s="32">
        <f t="shared" si="2"/>
        <v>1</v>
      </c>
      <c r="I718" s="33"/>
      <c r="J718" s="33"/>
      <c r="K718" s="33"/>
      <c r="L718" s="33"/>
      <c r="M718" s="33"/>
      <c r="N718" s="33"/>
      <c r="O718" s="10" t="s">
        <v>97</v>
      </c>
    </row>
    <row r="719">
      <c r="A719" s="9">
        <v>44416.0</v>
      </c>
      <c r="B719" s="10" t="s">
        <v>97</v>
      </c>
      <c r="C719" s="10" t="s">
        <v>263</v>
      </c>
      <c r="D719" s="10" t="s">
        <v>156</v>
      </c>
      <c r="E719" s="35">
        <v>120.0</v>
      </c>
      <c r="F719" s="10" t="s">
        <v>21</v>
      </c>
      <c r="G719" s="37">
        <f t="shared" si="1"/>
        <v>1</v>
      </c>
      <c r="H719" s="32">
        <f t="shared" si="2"/>
        <v>1</v>
      </c>
      <c r="I719" s="33"/>
      <c r="J719" s="33"/>
      <c r="K719" s="33"/>
      <c r="L719" s="33"/>
      <c r="M719" s="33"/>
      <c r="N719" s="33"/>
      <c r="O719" s="10" t="s">
        <v>97</v>
      </c>
    </row>
    <row r="720">
      <c r="A720" s="9">
        <v>44416.0</v>
      </c>
      <c r="B720" s="10" t="s">
        <v>114</v>
      </c>
      <c r="C720" s="10">
        <v>5043.0</v>
      </c>
      <c r="D720" s="10" t="s">
        <v>158</v>
      </c>
      <c r="E720" s="35">
        <v>200.0</v>
      </c>
      <c r="F720" s="10" t="s">
        <v>14</v>
      </c>
      <c r="G720" s="37">
        <f t="shared" si="1"/>
        <v>1</v>
      </c>
      <c r="H720" s="32">
        <f t="shared" si="2"/>
        <v>1</v>
      </c>
      <c r="I720" s="33"/>
      <c r="J720" s="33"/>
      <c r="K720" s="33"/>
      <c r="L720" s="33"/>
      <c r="M720" s="33"/>
      <c r="N720" s="33"/>
      <c r="O720" s="10" t="s">
        <v>114</v>
      </c>
    </row>
    <row r="721">
      <c r="A721" s="9">
        <v>44416.0</v>
      </c>
      <c r="B721" s="10" t="s">
        <v>114</v>
      </c>
      <c r="C721" s="10">
        <v>5043.0</v>
      </c>
      <c r="D721" s="10" t="s">
        <v>156</v>
      </c>
      <c r="E721" s="35">
        <v>120.0</v>
      </c>
      <c r="F721" s="10" t="s">
        <v>21</v>
      </c>
      <c r="G721" s="37">
        <f t="shared" si="1"/>
        <v>1</v>
      </c>
      <c r="H721" s="32">
        <f t="shared" si="2"/>
        <v>1</v>
      </c>
      <c r="I721" s="33"/>
      <c r="J721" s="33"/>
      <c r="K721" s="33"/>
      <c r="L721" s="33"/>
      <c r="M721" s="33"/>
      <c r="N721" s="33"/>
      <c r="O721" s="10" t="s">
        <v>114</v>
      </c>
    </row>
    <row r="722">
      <c r="A722" s="9">
        <v>44416.0</v>
      </c>
      <c r="B722" s="10" t="s">
        <v>114</v>
      </c>
      <c r="C722" s="10">
        <v>5043.0</v>
      </c>
      <c r="D722" s="10" t="s">
        <v>153</v>
      </c>
      <c r="E722" s="35">
        <v>220.0</v>
      </c>
      <c r="F722" s="10" t="s">
        <v>12</v>
      </c>
      <c r="G722" s="37">
        <f t="shared" si="1"/>
        <v>1</v>
      </c>
      <c r="H722" s="32">
        <f t="shared" si="2"/>
        <v>1</v>
      </c>
      <c r="I722" s="33"/>
      <c r="J722" s="33"/>
      <c r="K722" s="33"/>
      <c r="L722" s="33"/>
      <c r="M722" s="33"/>
      <c r="N722" s="33"/>
      <c r="O722" s="10" t="s">
        <v>114</v>
      </c>
    </row>
    <row r="723">
      <c r="A723" s="9">
        <v>44416.0</v>
      </c>
      <c r="B723" s="10" t="s">
        <v>114</v>
      </c>
      <c r="C723" s="10">
        <v>5043.0</v>
      </c>
      <c r="D723" s="10" t="s">
        <v>152</v>
      </c>
      <c r="E723" s="35">
        <v>250.0</v>
      </c>
      <c r="F723" s="10" t="s">
        <v>21</v>
      </c>
      <c r="G723" s="37">
        <f t="shared" si="1"/>
        <v>1</v>
      </c>
      <c r="H723" s="32">
        <f t="shared" si="2"/>
        <v>1</v>
      </c>
      <c r="I723" s="33"/>
      <c r="J723" s="33"/>
      <c r="K723" s="33"/>
      <c r="L723" s="33"/>
      <c r="M723" s="33"/>
      <c r="N723" s="33"/>
      <c r="O723" s="10" t="s">
        <v>114</v>
      </c>
    </row>
    <row r="724">
      <c r="A724" s="9">
        <v>44416.0</v>
      </c>
      <c r="B724" s="10" t="s">
        <v>114</v>
      </c>
      <c r="C724" s="10">
        <v>5043.0</v>
      </c>
      <c r="D724" s="10" t="s">
        <v>155</v>
      </c>
      <c r="E724" s="35">
        <v>220.0</v>
      </c>
      <c r="F724" s="10" t="s">
        <v>18</v>
      </c>
      <c r="G724" s="37">
        <f t="shared" si="1"/>
        <v>1</v>
      </c>
      <c r="H724" s="32">
        <f t="shared" si="2"/>
        <v>1</v>
      </c>
      <c r="I724" s="33"/>
      <c r="J724" s="33"/>
      <c r="K724" s="33"/>
      <c r="L724" s="33"/>
      <c r="M724" s="33"/>
      <c r="N724" s="33"/>
      <c r="O724" s="10" t="s">
        <v>114</v>
      </c>
    </row>
    <row r="725">
      <c r="A725" s="9">
        <v>44416.0</v>
      </c>
      <c r="B725" s="10" t="s">
        <v>115</v>
      </c>
      <c r="C725" s="10" t="s">
        <v>176</v>
      </c>
      <c r="D725" s="10" t="s">
        <v>158</v>
      </c>
      <c r="E725" s="35">
        <v>200.0</v>
      </c>
      <c r="F725" s="10" t="s">
        <v>14</v>
      </c>
      <c r="G725" s="37">
        <f t="shared" si="1"/>
        <v>1</v>
      </c>
      <c r="H725" s="32">
        <f t="shared" si="2"/>
        <v>1</v>
      </c>
      <c r="I725" s="33"/>
      <c r="J725" s="33"/>
      <c r="K725" s="33"/>
      <c r="L725" s="33"/>
      <c r="M725" s="33"/>
      <c r="N725" s="33"/>
      <c r="O725" s="10" t="s">
        <v>115</v>
      </c>
    </row>
    <row r="726">
      <c r="A726" s="9">
        <v>44416.0</v>
      </c>
      <c r="B726" s="10" t="s">
        <v>122</v>
      </c>
      <c r="C726" s="10" t="s">
        <v>123</v>
      </c>
      <c r="D726" s="10" t="s">
        <v>152</v>
      </c>
      <c r="E726" s="35">
        <v>250.0</v>
      </c>
      <c r="F726" s="10" t="s">
        <v>21</v>
      </c>
      <c r="G726" s="37">
        <f t="shared" si="1"/>
        <v>1</v>
      </c>
      <c r="H726" s="32">
        <f t="shared" si="2"/>
        <v>1</v>
      </c>
      <c r="I726" s="33"/>
      <c r="J726" s="33"/>
      <c r="K726" s="33"/>
      <c r="L726" s="33"/>
      <c r="M726" s="33"/>
      <c r="N726" s="33"/>
      <c r="O726" s="10" t="s">
        <v>122</v>
      </c>
    </row>
    <row r="727">
      <c r="A727" s="9">
        <v>44416.0</v>
      </c>
      <c r="B727" s="10" t="s">
        <v>122</v>
      </c>
      <c r="C727" s="10" t="s">
        <v>125</v>
      </c>
      <c r="D727" s="10" t="s">
        <v>158</v>
      </c>
      <c r="E727" s="35">
        <v>200.0</v>
      </c>
      <c r="F727" s="10" t="s">
        <v>14</v>
      </c>
      <c r="G727" s="37">
        <f t="shared" si="1"/>
        <v>1</v>
      </c>
      <c r="H727" s="32">
        <f t="shared" si="2"/>
        <v>1</v>
      </c>
      <c r="I727" s="33"/>
      <c r="J727" s="33"/>
      <c r="K727" s="33"/>
      <c r="L727" s="33"/>
      <c r="M727" s="33"/>
      <c r="N727" s="33"/>
      <c r="O727" s="10" t="s">
        <v>122</v>
      </c>
    </row>
    <row r="728">
      <c r="A728" s="9">
        <v>44416.0</v>
      </c>
      <c r="B728" s="10" t="s">
        <v>122</v>
      </c>
      <c r="C728" s="10" t="s">
        <v>127</v>
      </c>
      <c r="D728" s="10" t="s">
        <v>152</v>
      </c>
      <c r="E728" s="35">
        <v>250.0</v>
      </c>
      <c r="F728" s="10" t="s">
        <v>21</v>
      </c>
      <c r="G728" s="37">
        <f t="shared" si="1"/>
        <v>1</v>
      </c>
      <c r="H728" s="32">
        <f t="shared" si="2"/>
        <v>1</v>
      </c>
      <c r="I728" s="33"/>
      <c r="J728" s="33"/>
      <c r="K728" s="33"/>
      <c r="L728" s="33"/>
      <c r="M728" s="33"/>
      <c r="N728" s="33"/>
      <c r="O728" s="10" t="s">
        <v>122</v>
      </c>
    </row>
    <row r="729">
      <c r="A729" s="9">
        <v>44416.0</v>
      </c>
      <c r="B729" s="10" t="s">
        <v>122</v>
      </c>
      <c r="C729" s="10" t="s">
        <v>215</v>
      </c>
      <c r="D729" s="10" t="s">
        <v>153</v>
      </c>
      <c r="E729" s="35">
        <v>220.0</v>
      </c>
      <c r="F729" s="10" t="s">
        <v>12</v>
      </c>
      <c r="G729" s="37">
        <f t="shared" si="1"/>
        <v>1</v>
      </c>
      <c r="H729" s="32">
        <f t="shared" si="2"/>
        <v>1</v>
      </c>
      <c r="I729" s="33"/>
      <c r="J729" s="33"/>
      <c r="K729" s="33"/>
      <c r="L729" s="33"/>
      <c r="M729" s="33"/>
      <c r="N729" s="33"/>
      <c r="O729" s="10" t="s">
        <v>122</v>
      </c>
    </row>
    <row r="730">
      <c r="A730" s="9">
        <v>44416.0</v>
      </c>
      <c r="B730" s="10" t="s">
        <v>122</v>
      </c>
      <c r="C730" s="10" t="s">
        <v>264</v>
      </c>
      <c r="D730" s="10" t="s">
        <v>161</v>
      </c>
      <c r="E730" s="35">
        <v>240.0</v>
      </c>
      <c r="F730" s="10" t="s">
        <v>21</v>
      </c>
      <c r="G730" s="37">
        <f t="shared" si="1"/>
        <v>1</v>
      </c>
      <c r="H730" s="32">
        <f t="shared" si="2"/>
        <v>1</v>
      </c>
      <c r="I730" s="33"/>
      <c r="J730" s="33"/>
      <c r="K730" s="33"/>
      <c r="L730" s="33"/>
      <c r="M730" s="33"/>
      <c r="N730" s="33"/>
      <c r="O730" s="10" t="s">
        <v>122</v>
      </c>
    </row>
    <row r="731">
      <c r="A731" s="9">
        <v>44416.0</v>
      </c>
      <c r="B731" s="10" t="s">
        <v>122</v>
      </c>
      <c r="C731" s="10" t="s">
        <v>180</v>
      </c>
      <c r="D731" s="10" t="s">
        <v>155</v>
      </c>
      <c r="E731" s="35">
        <v>220.0</v>
      </c>
      <c r="F731" s="10" t="s">
        <v>18</v>
      </c>
      <c r="G731" s="37">
        <f t="shared" si="1"/>
        <v>1</v>
      </c>
      <c r="H731" s="32">
        <f t="shared" si="2"/>
        <v>1</v>
      </c>
      <c r="I731" s="33"/>
      <c r="J731" s="33"/>
      <c r="K731" s="33"/>
      <c r="L731" s="33"/>
      <c r="M731" s="33"/>
      <c r="N731" s="33"/>
      <c r="O731" s="10" t="s">
        <v>122</v>
      </c>
    </row>
    <row r="732">
      <c r="A732" s="9">
        <v>44416.0</v>
      </c>
      <c r="B732" s="10" t="s">
        <v>15</v>
      </c>
      <c r="C732" s="10" t="s">
        <v>245</v>
      </c>
      <c r="D732" s="10" t="s">
        <v>150</v>
      </c>
      <c r="E732" s="35">
        <v>230.0</v>
      </c>
      <c r="F732" s="10" t="s">
        <v>21</v>
      </c>
      <c r="G732" s="37">
        <f t="shared" si="1"/>
        <v>1</v>
      </c>
      <c r="H732" s="32">
        <f t="shared" si="2"/>
        <v>1</v>
      </c>
      <c r="I732" s="33"/>
      <c r="J732" s="33"/>
      <c r="K732" s="33"/>
      <c r="L732" s="33"/>
      <c r="M732" s="33"/>
      <c r="N732" s="33"/>
      <c r="O732" s="10" t="s">
        <v>15</v>
      </c>
    </row>
    <row r="733">
      <c r="A733" s="9">
        <v>44416.0</v>
      </c>
      <c r="B733" s="10" t="s">
        <v>15</v>
      </c>
      <c r="C733" s="10" t="s">
        <v>216</v>
      </c>
      <c r="D733" s="10" t="s">
        <v>152</v>
      </c>
      <c r="E733" s="35">
        <v>250.0</v>
      </c>
      <c r="F733" s="10" t="s">
        <v>21</v>
      </c>
      <c r="G733" s="37">
        <f t="shared" si="1"/>
        <v>1</v>
      </c>
      <c r="H733" s="32">
        <f t="shared" si="2"/>
        <v>1</v>
      </c>
      <c r="I733" s="33"/>
      <c r="J733" s="33"/>
      <c r="K733" s="33"/>
      <c r="L733" s="33"/>
      <c r="M733" s="33"/>
      <c r="N733" s="33"/>
      <c r="O733" s="10" t="s">
        <v>15</v>
      </c>
    </row>
    <row r="734">
      <c r="A734" s="9">
        <v>44416.0</v>
      </c>
      <c r="B734" s="10" t="s">
        <v>15</v>
      </c>
      <c r="C734" s="10" t="s">
        <v>130</v>
      </c>
      <c r="D734" s="10" t="s">
        <v>158</v>
      </c>
      <c r="E734" s="35">
        <v>200.0</v>
      </c>
      <c r="F734" s="10" t="s">
        <v>14</v>
      </c>
      <c r="G734" s="37">
        <f t="shared" si="1"/>
        <v>1</v>
      </c>
      <c r="H734" s="32">
        <f t="shared" si="2"/>
        <v>1</v>
      </c>
      <c r="I734" s="33"/>
      <c r="J734" s="33"/>
      <c r="K734" s="33"/>
      <c r="L734" s="33"/>
      <c r="M734" s="33"/>
      <c r="N734" s="33"/>
      <c r="O734" s="10" t="s">
        <v>15</v>
      </c>
    </row>
    <row r="735">
      <c r="A735" s="9">
        <v>44416.0</v>
      </c>
      <c r="B735" s="10" t="s">
        <v>15</v>
      </c>
      <c r="C735" s="10" t="s">
        <v>130</v>
      </c>
      <c r="D735" s="10" t="s">
        <v>162</v>
      </c>
      <c r="E735" s="35">
        <v>130.0</v>
      </c>
      <c r="F735" s="10" t="s">
        <v>18</v>
      </c>
      <c r="G735" s="37">
        <f t="shared" si="1"/>
        <v>1</v>
      </c>
      <c r="H735" s="32">
        <f t="shared" si="2"/>
        <v>1</v>
      </c>
      <c r="I735" s="33"/>
      <c r="J735" s="33"/>
      <c r="K735" s="33"/>
      <c r="L735" s="33"/>
      <c r="M735" s="33"/>
      <c r="N735" s="33"/>
      <c r="O735" s="10" t="s">
        <v>15</v>
      </c>
    </row>
    <row r="736">
      <c r="A736" s="9">
        <v>44416.0</v>
      </c>
      <c r="B736" s="10" t="s">
        <v>15</v>
      </c>
      <c r="C736" s="10" t="s">
        <v>181</v>
      </c>
      <c r="D736" s="10" t="s">
        <v>152</v>
      </c>
      <c r="E736" s="35">
        <v>250.0</v>
      </c>
      <c r="F736" s="10" t="s">
        <v>21</v>
      </c>
      <c r="G736" s="37">
        <f t="shared" si="1"/>
        <v>1</v>
      </c>
      <c r="H736" s="32">
        <f t="shared" si="2"/>
        <v>1</v>
      </c>
      <c r="I736" s="33"/>
      <c r="J736" s="33"/>
      <c r="K736" s="33"/>
      <c r="L736" s="33"/>
      <c r="M736" s="33"/>
      <c r="N736" s="33"/>
      <c r="O736" s="10" t="s">
        <v>15</v>
      </c>
    </row>
    <row r="737">
      <c r="A737" s="9">
        <v>44416.0</v>
      </c>
      <c r="B737" s="10" t="s">
        <v>15</v>
      </c>
      <c r="C737" s="10" t="s">
        <v>131</v>
      </c>
      <c r="D737" s="10" t="s">
        <v>158</v>
      </c>
      <c r="E737" s="35">
        <v>200.0</v>
      </c>
      <c r="F737" s="10" t="s">
        <v>14</v>
      </c>
      <c r="G737" s="37">
        <f t="shared" si="1"/>
        <v>1</v>
      </c>
      <c r="H737" s="32">
        <f t="shared" si="2"/>
        <v>1</v>
      </c>
      <c r="I737" s="33"/>
      <c r="J737" s="33"/>
      <c r="K737" s="33"/>
      <c r="L737" s="33"/>
      <c r="M737" s="33"/>
      <c r="N737" s="33"/>
      <c r="O737" s="10" t="s">
        <v>15</v>
      </c>
    </row>
    <row r="738">
      <c r="A738" s="9">
        <v>44416.0</v>
      </c>
      <c r="B738" s="10" t="s">
        <v>15</v>
      </c>
      <c r="C738" s="10" t="s">
        <v>132</v>
      </c>
      <c r="D738" s="10" t="s">
        <v>156</v>
      </c>
      <c r="E738" s="35">
        <v>120.0</v>
      </c>
      <c r="F738" s="10" t="s">
        <v>21</v>
      </c>
      <c r="G738" s="37">
        <f t="shared" si="1"/>
        <v>1</v>
      </c>
      <c r="H738" s="32">
        <f t="shared" si="2"/>
        <v>1</v>
      </c>
      <c r="I738" s="33"/>
      <c r="J738" s="33"/>
      <c r="K738" s="33"/>
      <c r="L738" s="33"/>
      <c r="M738" s="33"/>
      <c r="N738" s="33"/>
      <c r="O738" s="10" t="s">
        <v>15</v>
      </c>
    </row>
    <row r="739">
      <c r="A739" s="9">
        <v>44416.0</v>
      </c>
      <c r="B739" s="10" t="s">
        <v>15</v>
      </c>
      <c r="C739" s="16">
        <v>5.0E49</v>
      </c>
      <c r="D739" s="10" t="s">
        <v>152</v>
      </c>
      <c r="E739" s="35">
        <v>250.0</v>
      </c>
      <c r="F739" s="10" t="s">
        <v>21</v>
      </c>
      <c r="G739" s="37">
        <f t="shared" si="1"/>
        <v>1</v>
      </c>
      <c r="H739" s="32">
        <f t="shared" si="2"/>
        <v>1</v>
      </c>
      <c r="I739" s="33"/>
      <c r="J739" s="33"/>
      <c r="K739" s="33"/>
      <c r="L739" s="33"/>
      <c r="M739" s="33"/>
      <c r="N739" s="33"/>
      <c r="O739" s="10" t="s">
        <v>15</v>
      </c>
    </row>
    <row r="740">
      <c r="A740" s="9">
        <v>44416.0</v>
      </c>
      <c r="B740" s="10" t="s">
        <v>15</v>
      </c>
      <c r="C740" s="16">
        <v>5.0E49</v>
      </c>
      <c r="D740" s="10" t="s">
        <v>155</v>
      </c>
      <c r="E740" s="35">
        <v>220.0</v>
      </c>
      <c r="F740" s="10" t="s">
        <v>18</v>
      </c>
      <c r="G740" s="37">
        <f t="shared" si="1"/>
        <v>1</v>
      </c>
      <c r="H740" s="32">
        <f t="shared" si="2"/>
        <v>1</v>
      </c>
      <c r="I740" s="33"/>
      <c r="J740" s="33"/>
      <c r="K740" s="33"/>
      <c r="L740" s="33"/>
      <c r="M740" s="33"/>
      <c r="N740" s="33"/>
      <c r="O740" s="10" t="s">
        <v>15</v>
      </c>
    </row>
    <row r="741">
      <c r="A741" s="9">
        <v>44416.0</v>
      </c>
      <c r="B741" s="10" t="s">
        <v>15</v>
      </c>
      <c r="C741" s="10" t="s">
        <v>124</v>
      </c>
      <c r="D741" s="10" t="s">
        <v>159</v>
      </c>
      <c r="E741" s="35">
        <v>90.0</v>
      </c>
      <c r="F741" s="10" t="s">
        <v>160</v>
      </c>
      <c r="G741" s="37">
        <f t="shared" si="1"/>
        <v>1</v>
      </c>
      <c r="H741" s="32">
        <f t="shared" si="2"/>
        <v>1</v>
      </c>
      <c r="I741" s="33"/>
      <c r="J741" s="33"/>
      <c r="K741" s="33"/>
      <c r="L741" s="33"/>
      <c r="M741" s="33"/>
      <c r="N741" s="33"/>
      <c r="O741" s="10" t="s">
        <v>15</v>
      </c>
    </row>
    <row r="742">
      <c r="A742" s="9">
        <v>44416.0</v>
      </c>
      <c r="B742" s="10" t="s">
        <v>15</v>
      </c>
      <c r="C742" s="16">
        <v>6.0E40</v>
      </c>
      <c r="D742" s="10" t="s">
        <v>159</v>
      </c>
      <c r="E742" s="35">
        <v>90.0</v>
      </c>
      <c r="F742" s="10" t="s">
        <v>160</v>
      </c>
      <c r="G742" s="37">
        <f t="shared" si="1"/>
        <v>1</v>
      </c>
      <c r="H742" s="32">
        <f t="shared" si="2"/>
        <v>1</v>
      </c>
      <c r="I742" s="33"/>
      <c r="J742" s="33"/>
      <c r="K742" s="33"/>
      <c r="L742" s="33"/>
      <c r="M742" s="33"/>
      <c r="N742" s="33"/>
      <c r="O742" s="10" t="s">
        <v>15</v>
      </c>
    </row>
    <row r="743">
      <c r="A743" s="9">
        <v>44416.0</v>
      </c>
      <c r="B743" s="10" t="s">
        <v>15</v>
      </c>
      <c r="C743" s="16">
        <v>6.0E40</v>
      </c>
      <c r="D743" s="10" t="s">
        <v>159</v>
      </c>
      <c r="E743" s="35">
        <v>90.0</v>
      </c>
      <c r="F743" s="10" t="s">
        <v>160</v>
      </c>
      <c r="G743" s="37">
        <f t="shared" si="1"/>
        <v>1</v>
      </c>
      <c r="H743" s="32">
        <f t="shared" si="2"/>
        <v>1</v>
      </c>
      <c r="I743" s="33"/>
      <c r="J743" s="33"/>
      <c r="K743" s="33"/>
      <c r="L743" s="33"/>
      <c r="M743" s="33"/>
      <c r="N743" s="33"/>
      <c r="O743" s="10" t="s">
        <v>15</v>
      </c>
    </row>
    <row r="744">
      <c r="A744" s="9">
        <v>44416.0</v>
      </c>
      <c r="B744" s="10" t="s">
        <v>15</v>
      </c>
      <c r="C744" s="16">
        <v>6.0E40</v>
      </c>
      <c r="D744" s="10" t="s">
        <v>152</v>
      </c>
      <c r="E744" s="35">
        <v>250.0</v>
      </c>
      <c r="F744" s="10" t="s">
        <v>21</v>
      </c>
      <c r="G744" s="37">
        <f t="shared" si="1"/>
        <v>1</v>
      </c>
      <c r="H744" s="32">
        <f t="shared" si="2"/>
        <v>1</v>
      </c>
      <c r="I744" s="33"/>
      <c r="J744" s="33"/>
      <c r="K744" s="33"/>
      <c r="L744" s="33"/>
      <c r="M744" s="33"/>
      <c r="N744" s="33"/>
      <c r="O744" s="10" t="s">
        <v>15</v>
      </c>
    </row>
    <row r="745">
      <c r="A745" s="9">
        <v>44416.0</v>
      </c>
      <c r="B745" s="10" t="s">
        <v>15</v>
      </c>
      <c r="C745" s="10" t="s">
        <v>218</v>
      </c>
      <c r="D745" s="10" t="s">
        <v>159</v>
      </c>
      <c r="E745" s="35">
        <v>90.0</v>
      </c>
      <c r="F745" s="10" t="s">
        <v>160</v>
      </c>
      <c r="G745" s="37">
        <f t="shared" si="1"/>
        <v>1</v>
      </c>
      <c r="H745" s="32">
        <f t="shared" si="2"/>
        <v>1</v>
      </c>
      <c r="I745" s="33"/>
      <c r="J745" s="33"/>
      <c r="K745" s="33"/>
      <c r="L745" s="33"/>
      <c r="M745" s="33"/>
      <c r="N745" s="33"/>
      <c r="O745" s="10" t="s">
        <v>15</v>
      </c>
    </row>
    <row r="746">
      <c r="A746" s="9">
        <v>44416.0</v>
      </c>
      <c r="B746" s="10" t="s">
        <v>15</v>
      </c>
      <c r="C746" s="10" t="s">
        <v>219</v>
      </c>
      <c r="D746" s="10" t="s">
        <v>150</v>
      </c>
      <c r="E746" s="35">
        <v>230.0</v>
      </c>
      <c r="F746" s="10" t="s">
        <v>21</v>
      </c>
      <c r="G746" s="37">
        <f t="shared" si="1"/>
        <v>1</v>
      </c>
      <c r="H746" s="32">
        <f t="shared" si="2"/>
        <v>1</v>
      </c>
      <c r="I746" s="33"/>
      <c r="J746" s="33"/>
      <c r="K746" s="33"/>
      <c r="L746" s="33"/>
      <c r="M746" s="33"/>
      <c r="N746" s="33"/>
      <c r="O746" s="10" t="s">
        <v>15</v>
      </c>
    </row>
    <row r="747">
      <c r="A747" s="9">
        <v>44416.0</v>
      </c>
      <c r="B747" s="10" t="s">
        <v>15</v>
      </c>
      <c r="C747" s="10" t="s">
        <v>219</v>
      </c>
      <c r="D747" s="10" t="s">
        <v>158</v>
      </c>
      <c r="E747" s="35">
        <v>200.0</v>
      </c>
      <c r="F747" s="10" t="s">
        <v>14</v>
      </c>
      <c r="G747" s="37">
        <f t="shared" si="1"/>
        <v>1</v>
      </c>
      <c r="H747" s="32">
        <f t="shared" si="2"/>
        <v>1</v>
      </c>
      <c r="I747" s="33"/>
      <c r="J747" s="33"/>
      <c r="K747" s="33"/>
      <c r="L747" s="33"/>
      <c r="M747" s="33"/>
      <c r="N747" s="33"/>
      <c r="O747" s="10" t="s">
        <v>15</v>
      </c>
    </row>
    <row r="748">
      <c r="A748" s="9">
        <v>44416.0</v>
      </c>
      <c r="B748" s="10" t="s">
        <v>15</v>
      </c>
      <c r="C748" s="10" t="s">
        <v>135</v>
      </c>
      <c r="D748" s="10" t="s">
        <v>156</v>
      </c>
      <c r="E748" s="35">
        <v>120.0</v>
      </c>
      <c r="F748" s="10" t="s">
        <v>21</v>
      </c>
      <c r="G748" s="37">
        <f t="shared" si="1"/>
        <v>1</v>
      </c>
      <c r="H748" s="32">
        <f t="shared" si="2"/>
        <v>1</v>
      </c>
      <c r="I748" s="33"/>
      <c r="J748" s="33"/>
      <c r="K748" s="33"/>
      <c r="L748" s="33"/>
      <c r="M748" s="33"/>
      <c r="N748" s="33"/>
      <c r="O748" s="10" t="s">
        <v>15</v>
      </c>
    </row>
    <row r="749">
      <c r="A749" s="9">
        <v>44416.0</v>
      </c>
      <c r="B749" s="10" t="s">
        <v>15</v>
      </c>
      <c r="C749" s="10" t="s">
        <v>135</v>
      </c>
      <c r="D749" s="10" t="s">
        <v>162</v>
      </c>
      <c r="E749" s="35">
        <v>130.0</v>
      </c>
      <c r="F749" s="10" t="s">
        <v>18</v>
      </c>
      <c r="G749" s="37">
        <f t="shared" si="1"/>
        <v>1</v>
      </c>
      <c r="H749" s="32">
        <f t="shared" si="2"/>
        <v>1</v>
      </c>
      <c r="I749" s="33"/>
      <c r="J749" s="33"/>
      <c r="K749" s="33"/>
      <c r="L749" s="33"/>
      <c r="M749" s="33"/>
      <c r="N749" s="33"/>
      <c r="O749" s="10" t="s">
        <v>15</v>
      </c>
    </row>
    <row r="750">
      <c r="A750" s="9">
        <v>44416.0</v>
      </c>
      <c r="B750" s="10" t="s">
        <v>15</v>
      </c>
      <c r="C750" s="10" t="s">
        <v>220</v>
      </c>
      <c r="D750" s="10" t="s">
        <v>158</v>
      </c>
      <c r="E750" s="35">
        <v>200.0</v>
      </c>
      <c r="F750" s="10" t="s">
        <v>14</v>
      </c>
      <c r="G750" s="37">
        <f t="shared" si="1"/>
        <v>1</v>
      </c>
      <c r="H750" s="32">
        <f t="shared" si="2"/>
        <v>1</v>
      </c>
      <c r="I750" s="33"/>
      <c r="J750" s="33"/>
      <c r="K750" s="33"/>
      <c r="L750" s="33"/>
      <c r="M750" s="33"/>
      <c r="N750" s="33"/>
      <c r="O750" s="10" t="s">
        <v>15</v>
      </c>
    </row>
    <row r="751">
      <c r="A751" s="9">
        <v>44416.0</v>
      </c>
      <c r="B751" s="10" t="s">
        <v>15</v>
      </c>
      <c r="C751" s="10" t="s">
        <v>220</v>
      </c>
      <c r="D751" s="10" t="s">
        <v>152</v>
      </c>
      <c r="E751" s="35">
        <v>250.0</v>
      </c>
      <c r="F751" s="10" t="s">
        <v>21</v>
      </c>
      <c r="G751" s="37">
        <f t="shared" si="1"/>
        <v>1</v>
      </c>
      <c r="H751" s="32">
        <f t="shared" si="2"/>
        <v>1</v>
      </c>
      <c r="I751" s="33"/>
      <c r="J751" s="33"/>
      <c r="K751" s="33"/>
      <c r="L751" s="33"/>
      <c r="M751" s="33"/>
      <c r="N751" s="33"/>
      <c r="O751" s="10" t="s">
        <v>15</v>
      </c>
    </row>
    <row r="752">
      <c r="A752" s="9">
        <v>44416.0</v>
      </c>
      <c r="B752" s="10" t="s">
        <v>15</v>
      </c>
      <c r="C752" s="10" t="s">
        <v>220</v>
      </c>
      <c r="D752" s="10" t="s">
        <v>155</v>
      </c>
      <c r="E752" s="35">
        <v>220.0</v>
      </c>
      <c r="F752" s="10" t="s">
        <v>18</v>
      </c>
      <c r="G752" s="37">
        <f t="shared" si="1"/>
        <v>1</v>
      </c>
      <c r="H752" s="32">
        <f t="shared" si="2"/>
        <v>1</v>
      </c>
      <c r="I752" s="33"/>
      <c r="J752" s="33"/>
      <c r="K752" s="33"/>
      <c r="L752" s="33"/>
      <c r="M752" s="33"/>
      <c r="N752" s="33"/>
      <c r="O752" s="10" t="s">
        <v>15</v>
      </c>
    </row>
    <row r="753">
      <c r="A753" s="9">
        <v>44416.0</v>
      </c>
      <c r="B753" s="10" t="s">
        <v>15</v>
      </c>
      <c r="C753" s="10" t="s">
        <v>182</v>
      </c>
      <c r="D753" s="10" t="s">
        <v>161</v>
      </c>
      <c r="E753" s="35">
        <v>240.0</v>
      </c>
      <c r="F753" s="10" t="s">
        <v>21</v>
      </c>
      <c r="G753" s="37">
        <f t="shared" si="1"/>
        <v>1</v>
      </c>
      <c r="H753" s="32">
        <f t="shared" si="2"/>
        <v>1</v>
      </c>
      <c r="I753" s="33"/>
      <c r="J753" s="33"/>
      <c r="K753" s="33"/>
      <c r="L753" s="33"/>
      <c r="M753" s="33"/>
      <c r="N753" s="33"/>
      <c r="O753" s="10" t="s">
        <v>15</v>
      </c>
    </row>
    <row r="754">
      <c r="A754" s="9">
        <v>44416.0</v>
      </c>
      <c r="B754" s="10" t="s">
        <v>15</v>
      </c>
      <c r="C754" s="10">
        <v>3446.0</v>
      </c>
      <c r="D754" s="10" t="s">
        <v>156</v>
      </c>
      <c r="E754" s="35">
        <v>120.0</v>
      </c>
      <c r="F754" s="10" t="s">
        <v>21</v>
      </c>
      <c r="G754" s="37">
        <f t="shared" si="1"/>
        <v>1</v>
      </c>
      <c r="H754" s="32">
        <f t="shared" si="2"/>
        <v>1</v>
      </c>
      <c r="I754" s="33"/>
      <c r="J754" s="33"/>
      <c r="K754" s="33"/>
      <c r="L754" s="33"/>
      <c r="M754" s="33"/>
      <c r="N754" s="33"/>
      <c r="O754" s="10" t="s">
        <v>15</v>
      </c>
    </row>
    <row r="755">
      <c r="A755" s="9">
        <v>44416.0</v>
      </c>
      <c r="B755" s="10" t="s">
        <v>15</v>
      </c>
      <c r="C755" s="10">
        <v>8943.0</v>
      </c>
      <c r="D755" s="10" t="s">
        <v>161</v>
      </c>
      <c r="E755" s="35">
        <v>240.0</v>
      </c>
      <c r="F755" s="10" t="s">
        <v>21</v>
      </c>
      <c r="G755" s="37">
        <f t="shared" si="1"/>
        <v>1</v>
      </c>
      <c r="H755" s="32">
        <f t="shared" si="2"/>
        <v>1</v>
      </c>
      <c r="I755" s="33"/>
      <c r="J755" s="33"/>
      <c r="K755" s="33"/>
      <c r="L755" s="33"/>
      <c r="M755" s="33"/>
      <c r="N755" s="33"/>
      <c r="O755" s="10" t="s">
        <v>15</v>
      </c>
    </row>
    <row r="756">
      <c r="A756" s="9">
        <v>44416.0</v>
      </c>
      <c r="B756" s="10" t="s">
        <v>15</v>
      </c>
      <c r="C756" s="10" t="s">
        <v>222</v>
      </c>
      <c r="D756" s="10" t="s">
        <v>150</v>
      </c>
      <c r="E756" s="35">
        <v>230.0</v>
      </c>
      <c r="F756" s="10" t="s">
        <v>21</v>
      </c>
      <c r="G756" s="37">
        <f t="shared" si="1"/>
        <v>1</v>
      </c>
      <c r="H756" s="32">
        <f t="shared" si="2"/>
        <v>1</v>
      </c>
      <c r="I756" s="33"/>
      <c r="J756" s="33"/>
      <c r="K756" s="33"/>
      <c r="L756" s="33"/>
      <c r="M756" s="33"/>
      <c r="N756" s="33"/>
      <c r="O756" s="10" t="s">
        <v>15</v>
      </c>
    </row>
    <row r="757">
      <c r="A757" s="9">
        <v>44416.0</v>
      </c>
      <c r="B757" s="10" t="s">
        <v>15</v>
      </c>
      <c r="C757" s="10" t="s">
        <v>222</v>
      </c>
      <c r="D757" s="10" t="s">
        <v>156</v>
      </c>
      <c r="E757" s="35">
        <v>120.0</v>
      </c>
      <c r="F757" s="10" t="s">
        <v>21</v>
      </c>
      <c r="G757" s="37">
        <f t="shared" si="1"/>
        <v>1</v>
      </c>
      <c r="H757" s="32">
        <f t="shared" si="2"/>
        <v>1</v>
      </c>
      <c r="I757" s="33"/>
      <c r="J757" s="33"/>
      <c r="K757" s="33"/>
      <c r="L757" s="33"/>
      <c r="M757" s="33"/>
      <c r="N757" s="33"/>
      <c r="O757" s="10" t="s">
        <v>15</v>
      </c>
    </row>
    <row r="758">
      <c r="A758" s="9">
        <v>44416.0</v>
      </c>
      <c r="B758" s="10" t="s">
        <v>15</v>
      </c>
      <c r="C758" s="10" t="s">
        <v>137</v>
      </c>
      <c r="D758" s="10" t="s">
        <v>162</v>
      </c>
      <c r="E758" s="35">
        <v>130.0</v>
      </c>
      <c r="F758" s="10" t="s">
        <v>18</v>
      </c>
      <c r="G758" s="37">
        <f t="shared" si="1"/>
        <v>1</v>
      </c>
      <c r="H758" s="32">
        <f t="shared" si="2"/>
        <v>1</v>
      </c>
      <c r="I758" s="33"/>
      <c r="J758" s="33"/>
      <c r="K758" s="33"/>
      <c r="L758" s="33"/>
      <c r="M758" s="33"/>
      <c r="N758" s="33"/>
      <c r="O758" s="10" t="s">
        <v>15</v>
      </c>
    </row>
    <row r="759">
      <c r="A759" s="9">
        <v>44416.0</v>
      </c>
      <c r="B759" s="10" t="s">
        <v>15</v>
      </c>
      <c r="C759" s="10" t="s">
        <v>111</v>
      </c>
      <c r="D759" s="10" t="s">
        <v>161</v>
      </c>
      <c r="E759" s="35">
        <v>240.0</v>
      </c>
      <c r="F759" s="10" t="s">
        <v>21</v>
      </c>
      <c r="G759" s="37">
        <f t="shared" si="1"/>
        <v>1</v>
      </c>
      <c r="H759" s="32">
        <f t="shared" si="2"/>
        <v>1</v>
      </c>
      <c r="I759" s="33"/>
      <c r="J759" s="33"/>
      <c r="K759" s="33"/>
      <c r="L759" s="33"/>
      <c r="M759" s="33"/>
      <c r="N759" s="33"/>
      <c r="O759" s="10" t="s">
        <v>15</v>
      </c>
    </row>
    <row r="760">
      <c r="A760" s="9">
        <v>44416.0</v>
      </c>
      <c r="B760" s="10" t="s">
        <v>15</v>
      </c>
      <c r="C760" s="10" t="s">
        <v>111</v>
      </c>
      <c r="D760" s="10" t="s">
        <v>150</v>
      </c>
      <c r="E760" s="35">
        <v>230.0</v>
      </c>
      <c r="F760" s="10" t="s">
        <v>21</v>
      </c>
      <c r="G760" s="37">
        <f t="shared" si="1"/>
        <v>1</v>
      </c>
      <c r="H760" s="32">
        <f t="shared" si="2"/>
        <v>1</v>
      </c>
      <c r="I760" s="33"/>
      <c r="J760" s="33"/>
      <c r="K760" s="33"/>
      <c r="L760" s="33"/>
      <c r="M760" s="33"/>
      <c r="N760" s="33"/>
      <c r="O760" s="10" t="s">
        <v>15</v>
      </c>
    </row>
    <row r="761">
      <c r="A761" s="9">
        <v>44416.0</v>
      </c>
      <c r="B761" s="10" t="s">
        <v>15</v>
      </c>
      <c r="C761" s="10" t="s">
        <v>265</v>
      </c>
      <c r="D761" s="10" t="s">
        <v>152</v>
      </c>
      <c r="E761" s="35">
        <v>250.0</v>
      </c>
      <c r="F761" s="10" t="s">
        <v>21</v>
      </c>
      <c r="G761" s="37">
        <f t="shared" si="1"/>
        <v>1</v>
      </c>
      <c r="H761" s="32">
        <f t="shared" si="2"/>
        <v>1</v>
      </c>
      <c r="I761" s="33"/>
      <c r="J761" s="33"/>
      <c r="K761" s="33"/>
      <c r="L761" s="33"/>
      <c r="M761" s="33"/>
      <c r="N761" s="33"/>
      <c r="O761" s="10" t="s">
        <v>15</v>
      </c>
    </row>
    <row r="762">
      <c r="A762" s="9">
        <v>44416.0</v>
      </c>
      <c r="B762" s="10" t="s">
        <v>15</v>
      </c>
      <c r="C762" s="10" t="s">
        <v>223</v>
      </c>
      <c r="D762" s="10" t="s">
        <v>152</v>
      </c>
      <c r="E762" s="35">
        <v>250.0</v>
      </c>
      <c r="F762" s="10" t="s">
        <v>21</v>
      </c>
      <c r="G762" s="37">
        <f t="shared" si="1"/>
        <v>1</v>
      </c>
      <c r="H762" s="32">
        <f t="shared" si="2"/>
        <v>1</v>
      </c>
      <c r="I762" s="33"/>
      <c r="J762" s="33"/>
      <c r="K762" s="33"/>
      <c r="L762" s="33"/>
      <c r="M762" s="33"/>
      <c r="N762" s="33"/>
      <c r="O762" s="10" t="s">
        <v>15</v>
      </c>
    </row>
    <row r="763">
      <c r="A763" s="9">
        <v>44416.0</v>
      </c>
      <c r="B763" s="10" t="s">
        <v>15</v>
      </c>
      <c r="C763" s="10" t="s">
        <v>224</v>
      </c>
      <c r="D763" s="10" t="s">
        <v>153</v>
      </c>
      <c r="E763" s="35">
        <v>220.0</v>
      </c>
      <c r="F763" s="10" t="s">
        <v>12</v>
      </c>
      <c r="G763" s="37">
        <f t="shared" si="1"/>
        <v>1</v>
      </c>
      <c r="H763" s="32">
        <f t="shared" si="2"/>
        <v>1</v>
      </c>
      <c r="I763" s="33"/>
      <c r="J763" s="33"/>
      <c r="K763" s="33"/>
      <c r="L763" s="33"/>
      <c r="M763" s="33"/>
      <c r="N763" s="33"/>
      <c r="O763" s="10" t="s">
        <v>15</v>
      </c>
    </row>
    <row r="764">
      <c r="A764" s="9">
        <v>44416.0</v>
      </c>
      <c r="B764" s="10" t="s">
        <v>15</v>
      </c>
      <c r="C764" s="10" t="s">
        <v>226</v>
      </c>
      <c r="D764" s="10" t="s">
        <v>150</v>
      </c>
      <c r="E764" s="35">
        <v>230.0</v>
      </c>
      <c r="F764" s="10" t="s">
        <v>21</v>
      </c>
      <c r="G764" s="37">
        <f t="shared" si="1"/>
        <v>1</v>
      </c>
      <c r="H764" s="32">
        <f t="shared" si="2"/>
        <v>1</v>
      </c>
      <c r="I764" s="33"/>
      <c r="J764" s="33"/>
      <c r="K764" s="33"/>
      <c r="L764" s="33"/>
      <c r="M764" s="33"/>
      <c r="N764" s="33"/>
      <c r="O764" s="10" t="s">
        <v>15</v>
      </c>
    </row>
    <row r="765">
      <c r="A765" s="9">
        <v>44416.0</v>
      </c>
      <c r="B765" s="10" t="s">
        <v>15</v>
      </c>
      <c r="C765" s="10" t="s">
        <v>226</v>
      </c>
      <c r="D765" s="10" t="s">
        <v>158</v>
      </c>
      <c r="E765" s="35">
        <v>200.0</v>
      </c>
      <c r="F765" s="10" t="s">
        <v>14</v>
      </c>
      <c r="G765" s="37">
        <f t="shared" si="1"/>
        <v>1</v>
      </c>
      <c r="H765" s="32">
        <f t="shared" si="2"/>
        <v>1</v>
      </c>
      <c r="I765" s="33"/>
      <c r="J765" s="33"/>
      <c r="K765" s="33"/>
      <c r="L765" s="33"/>
      <c r="M765" s="33"/>
      <c r="N765" s="33"/>
      <c r="O765" s="10" t="s">
        <v>15</v>
      </c>
    </row>
    <row r="766">
      <c r="A766" s="9">
        <v>44416.0</v>
      </c>
      <c r="B766" s="10" t="s">
        <v>16</v>
      </c>
      <c r="C766" s="10" t="s">
        <v>227</v>
      </c>
      <c r="D766" s="10" t="s">
        <v>162</v>
      </c>
      <c r="E766" s="35">
        <v>130.0</v>
      </c>
      <c r="F766" s="10" t="s">
        <v>18</v>
      </c>
      <c r="G766" s="37">
        <f t="shared" si="1"/>
        <v>1</v>
      </c>
      <c r="H766" s="32">
        <f t="shared" si="2"/>
        <v>1</v>
      </c>
      <c r="I766" s="33"/>
      <c r="J766" s="33"/>
      <c r="K766" s="33"/>
      <c r="L766" s="33"/>
      <c r="M766" s="33"/>
      <c r="N766" s="33"/>
      <c r="O766" s="10" t="s">
        <v>16</v>
      </c>
    </row>
    <row r="767">
      <c r="A767" s="9">
        <v>44416.0</v>
      </c>
      <c r="B767" s="10" t="s">
        <v>16</v>
      </c>
      <c r="C767" s="10" t="s">
        <v>266</v>
      </c>
      <c r="D767" s="10" t="s">
        <v>152</v>
      </c>
      <c r="E767" s="35">
        <v>250.0</v>
      </c>
      <c r="F767" s="10" t="s">
        <v>21</v>
      </c>
      <c r="G767" s="37">
        <f t="shared" si="1"/>
        <v>1</v>
      </c>
      <c r="H767" s="32">
        <f t="shared" si="2"/>
        <v>1</v>
      </c>
      <c r="I767" s="33"/>
      <c r="J767" s="33"/>
      <c r="K767" s="33"/>
      <c r="L767" s="33"/>
      <c r="M767" s="33"/>
      <c r="N767" s="33"/>
      <c r="O767" s="10" t="s">
        <v>16</v>
      </c>
    </row>
    <row r="768">
      <c r="A768" s="9">
        <v>44416.0</v>
      </c>
      <c r="B768" s="10" t="s">
        <v>16</v>
      </c>
      <c r="C768" s="10" t="s">
        <v>142</v>
      </c>
      <c r="D768" s="10" t="s">
        <v>159</v>
      </c>
      <c r="E768" s="35">
        <v>90.0</v>
      </c>
      <c r="F768" s="10" t="s">
        <v>160</v>
      </c>
      <c r="G768" s="37">
        <f t="shared" si="1"/>
        <v>1</v>
      </c>
      <c r="H768" s="32">
        <f t="shared" si="2"/>
        <v>1</v>
      </c>
      <c r="I768" s="33"/>
      <c r="J768" s="33"/>
      <c r="K768" s="33"/>
      <c r="L768" s="33"/>
      <c r="M768" s="33"/>
      <c r="N768" s="33"/>
      <c r="O768" s="10" t="s">
        <v>16</v>
      </c>
    </row>
    <row r="769">
      <c r="A769" s="9">
        <v>44416.0</v>
      </c>
      <c r="B769" s="10" t="s">
        <v>16</v>
      </c>
      <c r="C769" s="10">
        <v>4841.0</v>
      </c>
      <c r="D769" s="10" t="s">
        <v>155</v>
      </c>
      <c r="E769" s="35">
        <v>220.0</v>
      </c>
      <c r="F769" s="10" t="s">
        <v>18</v>
      </c>
      <c r="G769" s="37">
        <f t="shared" si="1"/>
        <v>1</v>
      </c>
      <c r="H769" s="32">
        <f t="shared" si="2"/>
        <v>1</v>
      </c>
      <c r="I769" s="33"/>
      <c r="J769" s="33"/>
      <c r="K769" s="33"/>
      <c r="L769" s="33"/>
      <c r="M769" s="33"/>
      <c r="N769" s="33"/>
      <c r="O769" s="10" t="s">
        <v>16</v>
      </c>
    </row>
    <row r="770">
      <c r="A770" s="9">
        <v>44416.0</v>
      </c>
      <c r="B770" s="10" t="s">
        <v>16</v>
      </c>
      <c r="C770" s="10" t="s">
        <v>228</v>
      </c>
      <c r="D770" s="10" t="s">
        <v>152</v>
      </c>
      <c r="E770" s="35">
        <v>250.0</v>
      </c>
      <c r="F770" s="10" t="s">
        <v>21</v>
      </c>
      <c r="G770" s="37">
        <f t="shared" si="1"/>
        <v>1</v>
      </c>
      <c r="H770" s="32">
        <f t="shared" si="2"/>
        <v>1</v>
      </c>
      <c r="I770" s="33"/>
      <c r="J770" s="33"/>
      <c r="K770" s="33"/>
      <c r="L770" s="33"/>
      <c r="M770" s="33"/>
      <c r="N770" s="33"/>
      <c r="O770" s="10" t="s">
        <v>16</v>
      </c>
    </row>
    <row r="771">
      <c r="A771" s="9">
        <v>44416.0</v>
      </c>
      <c r="B771" s="10" t="s">
        <v>16</v>
      </c>
      <c r="C771" s="10">
        <v>4340.0</v>
      </c>
      <c r="D771" s="10" t="s">
        <v>159</v>
      </c>
      <c r="E771" s="35">
        <v>90.0</v>
      </c>
      <c r="F771" s="10" t="s">
        <v>160</v>
      </c>
      <c r="G771" s="37">
        <f t="shared" si="1"/>
        <v>1</v>
      </c>
      <c r="H771" s="32">
        <f t="shared" si="2"/>
        <v>1</v>
      </c>
      <c r="I771" s="33"/>
      <c r="J771" s="33"/>
      <c r="K771" s="33"/>
      <c r="L771" s="33"/>
      <c r="M771" s="33"/>
      <c r="N771" s="33"/>
      <c r="O771" s="10" t="s">
        <v>16</v>
      </c>
    </row>
    <row r="772">
      <c r="A772" s="9">
        <v>44416.0</v>
      </c>
      <c r="B772" s="10" t="s">
        <v>16</v>
      </c>
      <c r="C772" s="10" t="s">
        <v>267</v>
      </c>
      <c r="D772" s="10" t="s">
        <v>159</v>
      </c>
      <c r="E772" s="35">
        <v>90.0</v>
      </c>
      <c r="F772" s="10" t="s">
        <v>160</v>
      </c>
      <c r="G772" s="37">
        <f t="shared" si="1"/>
        <v>1</v>
      </c>
      <c r="H772" s="32">
        <f t="shared" si="2"/>
        <v>1</v>
      </c>
      <c r="I772" s="33"/>
      <c r="J772" s="33"/>
      <c r="K772" s="33"/>
      <c r="L772" s="33"/>
      <c r="M772" s="33"/>
      <c r="N772" s="33"/>
      <c r="O772" s="10" t="s">
        <v>16</v>
      </c>
    </row>
    <row r="773">
      <c r="A773" s="9">
        <v>44416.0</v>
      </c>
      <c r="B773" s="10" t="s">
        <v>16</v>
      </c>
      <c r="C773" s="10" t="s">
        <v>229</v>
      </c>
      <c r="D773" s="10" t="s">
        <v>152</v>
      </c>
      <c r="E773" s="35">
        <v>250.0</v>
      </c>
      <c r="F773" s="10" t="s">
        <v>21</v>
      </c>
      <c r="G773" s="37">
        <f t="shared" si="1"/>
        <v>1</v>
      </c>
      <c r="H773" s="32">
        <f t="shared" si="2"/>
        <v>1</v>
      </c>
      <c r="I773" s="33"/>
      <c r="J773" s="33"/>
      <c r="K773" s="33"/>
      <c r="L773" s="33"/>
      <c r="M773" s="33"/>
      <c r="N773" s="33"/>
      <c r="O773" s="10" t="s">
        <v>16</v>
      </c>
    </row>
    <row r="774">
      <c r="A774" s="9">
        <v>44416.0</v>
      </c>
      <c r="B774" s="10" t="s">
        <v>16</v>
      </c>
      <c r="C774" s="10" t="s">
        <v>229</v>
      </c>
      <c r="D774" s="10" t="s">
        <v>155</v>
      </c>
      <c r="E774" s="35">
        <v>220.0</v>
      </c>
      <c r="F774" s="10" t="s">
        <v>18</v>
      </c>
      <c r="G774" s="37">
        <f t="shared" si="1"/>
        <v>1</v>
      </c>
      <c r="H774" s="32">
        <f t="shared" si="2"/>
        <v>1</v>
      </c>
      <c r="I774" s="33"/>
      <c r="J774" s="33"/>
      <c r="K774" s="33"/>
      <c r="L774" s="33"/>
      <c r="M774" s="33"/>
      <c r="N774" s="33"/>
      <c r="O774" s="10" t="s">
        <v>16</v>
      </c>
    </row>
    <row r="775">
      <c r="A775" s="9">
        <v>44416.0</v>
      </c>
      <c r="B775" s="10" t="s">
        <v>16</v>
      </c>
      <c r="C775" s="10" t="s">
        <v>230</v>
      </c>
      <c r="D775" s="10" t="s">
        <v>152</v>
      </c>
      <c r="E775" s="35">
        <v>250.0</v>
      </c>
      <c r="F775" s="10" t="s">
        <v>21</v>
      </c>
      <c r="G775" s="37">
        <f t="shared" si="1"/>
        <v>1</v>
      </c>
      <c r="H775" s="32">
        <f t="shared" si="2"/>
        <v>1</v>
      </c>
      <c r="I775" s="33"/>
      <c r="J775" s="33"/>
      <c r="K775" s="33"/>
      <c r="L775" s="33"/>
      <c r="M775" s="33"/>
      <c r="N775" s="33"/>
      <c r="O775" s="10" t="s">
        <v>16</v>
      </c>
    </row>
    <row r="776">
      <c r="A776" s="9">
        <v>44416.0</v>
      </c>
      <c r="B776" s="10" t="s">
        <v>16</v>
      </c>
      <c r="C776" s="10" t="s">
        <v>251</v>
      </c>
      <c r="D776" s="10" t="s">
        <v>155</v>
      </c>
      <c r="E776" s="35">
        <v>220.0</v>
      </c>
      <c r="F776" s="10" t="s">
        <v>18</v>
      </c>
      <c r="G776" s="37">
        <f t="shared" si="1"/>
        <v>1</v>
      </c>
      <c r="H776" s="32">
        <f t="shared" si="2"/>
        <v>1</v>
      </c>
      <c r="I776" s="33"/>
      <c r="J776" s="33"/>
      <c r="K776" s="33"/>
      <c r="L776" s="33"/>
      <c r="M776" s="33"/>
      <c r="N776" s="33"/>
      <c r="O776" s="10" t="s">
        <v>16</v>
      </c>
    </row>
    <row r="777">
      <c r="A777" s="9">
        <v>44416.0</v>
      </c>
      <c r="B777" s="10" t="s">
        <v>69</v>
      </c>
      <c r="C777" s="10" t="s">
        <v>70</v>
      </c>
      <c r="D777" s="10" t="s">
        <v>152</v>
      </c>
      <c r="E777" s="35">
        <v>250.0</v>
      </c>
      <c r="F777" s="10" t="s">
        <v>21</v>
      </c>
      <c r="G777" s="37">
        <f t="shared" si="1"/>
        <v>1</v>
      </c>
      <c r="H777" s="32">
        <f t="shared" si="2"/>
        <v>1</v>
      </c>
      <c r="I777" s="33"/>
      <c r="J777" s="33"/>
      <c r="K777" s="33"/>
      <c r="L777" s="33"/>
      <c r="M777" s="33"/>
      <c r="N777" s="33"/>
      <c r="O777" s="10" t="s">
        <v>69</v>
      </c>
    </row>
    <row r="778">
      <c r="A778" s="9">
        <v>44416.0</v>
      </c>
      <c r="B778" s="10" t="s">
        <v>69</v>
      </c>
      <c r="C778" s="10" t="s">
        <v>71</v>
      </c>
      <c r="D778" s="10" t="s">
        <v>166</v>
      </c>
      <c r="E778" s="35">
        <v>200.0</v>
      </c>
      <c r="F778" s="10" t="s">
        <v>14</v>
      </c>
      <c r="G778" s="37">
        <f t="shared" si="1"/>
        <v>1</v>
      </c>
      <c r="H778" s="32">
        <f t="shared" si="2"/>
        <v>1</v>
      </c>
      <c r="I778" s="33"/>
      <c r="J778" s="33"/>
      <c r="K778" s="33"/>
      <c r="L778" s="33"/>
      <c r="M778" s="33"/>
      <c r="N778" s="33"/>
      <c r="O778" s="10" t="s">
        <v>69</v>
      </c>
    </row>
    <row r="779">
      <c r="A779" s="9">
        <v>44416.0</v>
      </c>
      <c r="B779" s="10" t="s">
        <v>69</v>
      </c>
      <c r="C779" s="10" t="s">
        <v>72</v>
      </c>
      <c r="D779" s="10" t="s">
        <v>150</v>
      </c>
      <c r="E779" s="35">
        <v>230.0</v>
      </c>
      <c r="F779" s="10" t="s">
        <v>21</v>
      </c>
      <c r="G779" s="37">
        <f t="shared" si="1"/>
        <v>1</v>
      </c>
      <c r="H779" s="32">
        <f t="shared" si="2"/>
        <v>1</v>
      </c>
      <c r="I779" s="33"/>
      <c r="J779" s="33"/>
      <c r="K779" s="33"/>
      <c r="L779" s="33"/>
      <c r="M779" s="33"/>
      <c r="N779" s="33"/>
      <c r="O779" s="10" t="s">
        <v>69</v>
      </c>
    </row>
    <row r="780">
      <c r="A780" s="9">
        <v>44416.0</v>
      </c>
      <c r="B780" s="10" t="s">
        <v>69</v>
      </c>
      <c r="C780" s="10" t="s">
        <v>195</v>
      </c>
      <c r="D780" s="10" t="s">
        <v>156</v>
      </c>
      <c r="E780" s="35">
        <v>120.0</v>
      </c>
      <c r="F780" s="10" t="s">
        <v>21</v>
      </c>
      <c r="G780" s="37">
        <f t="shared" si="1"/>
        <v>1</v>
      </c>
      <c r="H780" s="32">
        <f t="shared" si="2"/>
        <v>1</v>
      </c>
      <c r="I780" s="33"/>
      <c r="J780" s="33"/>
      <c r="K780" s="33"/>
      <c r="L780" s="33"/>
      <c r="M780" s="33"/>
      <c r="N780" s="33"/>
      <c r="O780" s="10" t="s">
        <v>69</v>
      </c>
    </row>
    <row r="781">
      <c r="A781" s="9">
        <v>44416.0</v>
      </c>
      <c r="B781" s="10" t="s">
        <v>69</v>
      </c>
      <c r="C781" s="10" t="s">
        <v>73</v>
      </c>
      <c r="D781" s="10" t="s">
        <v>153</v>
      </c>
      <c r="E781" s="35">
        <v>220.0</v>
      </c>
      <c r="F781" s="10" t="s">
        <v>12</v>
      </c>
      <c r="G781" s="37">
        <f t="shared" si="1"/>
        <v>1</v>
      </c>
      <c r="H781" s="32">
        <f t="shared" si="2"/>
        <v>1</v>
      </c>
      <c r="I781" s="33"/>
      <c r="J781" s="33"/>
      <c r="K781" s="33"/>
      <c r="L781" s="33"/>
      <c r="M781" s="33"/>
      <c r="N781" s="33"/>
      <c r="O781" s="10" t="s">
        <v>69</v>
      </c>
    </row>
    <row r="782">
      <c r="A782" s="9">
        <v>44416.0</v>
      </c>
      <c r="B782" s="10" t="s">
        <v>69</v>
      </c>
      <c r="C782" s="10" t="s">
        <v>74</v>
      </c>
      <c r="D782" s="10" t="s">
        <v>162</v>
      </c>
      <c r="E782" s="35">
        <v>130.0</v>
      </c>
      <c r="F782" s="10" t="s">
        <v>18</v>
      </c>
      <c r="G782" s="37">
        <f t="shared" si="1"/>
        <v>1</v>
      </c>
      <c r="H782" s="32">
        <f t="shared" si="2"/>
        <v>1</v>
      </c>
      <c r="I782" s="33"/>
      <c r="J782" s="33"/>
      <c r="K782" s="33"/>
      <c r="L782" s="33"/>
      <c r="M782" s="33"/>
      <c r="N782" s="33"/>
      <c r="O782" s="10" t="s">
        <v>69</v>
      </c>
    </row>
    <row r="783">
      <c r="A783" s="9">
        <v>44416.0</v>
      </c>
      <c r="B783" s="10" t="s">
        <v>69</v>
      </c>
      <c r="C783" s="10">
        <v>2340.0</v>
      </c>
      <c r="D783" s="10" t="s">
        <v>155</v>
      </c>
      <c r="E783" s="35">
        <v>220.0</v>
      </c>
      <c r="F783" s="10" t="s">
        <v>18</v>
      </c>
      <c r="G783" s="37">
        <f t="shared" si="1"/>
        <v>1</v>
      </c>
      <c r="H783" s="32">
        <f t="shared" si="2"/>
        <v>1</v>
      </c>
      <c r="I783" s="33"/>
      <c r="J783" s="33"/>
      <c r="K783" s="33"/>
      <c r="L783" s="33"/>
      <c r="M783" s="33"/>
      <c r="N783" s="33"/>
      <c r="O783" s="10" t="s">
        <v>69</v>
      </c>
    </row>
    <row r="784">
      <c r="A784" s="9">
        <v>44416.0</v>
      </c>
      <c r="B784" s="10" t="s">
        <v>69</v>
      </c>
      <c r="C784" s="10">
        <v>2440.0</v>
      </c>
      <c r="D784" s="10" t="s">
        <v>158</v>
      </c>
      <c r="E784" s="35">
        <v>200.0</v>
      </c>
      <c r="F784" s="10" t="s">
        <v>14</v>
      </c>
      <c r="G784" s="37">
        <f t="shared" si="1"/>
        <v>1</v>
      </c>
      <c r="H784" s="32">
        <f t="shared" si="2"/>
        <v>1</v>
      </c>
      <c r="I784" s="33"/>
      <c r="J784" s="33"/>
      <c r="K784" s="33"/>
      <c r="L784" s="33"/>
      <c r="M784" s="33"/>
      <c r="N784" s="33"/>
      <c r="O784" s="10" t="s">
        <v>69</v>
      </c>
    </row>
    <row r="785">
      <c r="A785" s="9">
        <v>44416.0</v>
      </c>
      <c r="B785" s="10" t="s">
        <v>69</v>
      </c>
      <c r="C785" s="10">
        <v>7447.0</v>
      </c>
      <c r="D785" s="10" t="s">
        <v>161</v>
      </c>
      <c r="E785" s="35">
        <v>240.0</v>
      </c>
      <c r="F785" s="10" t="s">
        <v>21</v>
      </c>
      <c r="G785" s="37">
        <f t="shared" si="1"/>
        <v>1</v>
      </c>
      <c r="H785" s="32">
        <f t="shared" si="2"/>
        <v>1</v>
      </c>
      <c r="I785" s="33"/>
      <c r="J785" s="33"/>
      <c r="K785" s="33"/>
      <c r="L785" s="33"/>
      <c r="M785" s="33"/>
      <c r="N785" s="33"/>
      <c r="O785" s="10" t="s">
        <v>69</v>
      </c>
    </row>
    <row r="786">
      <c r="A786" s="9">
        <v>44416.0</v>
      </c>
      <c r="B786" s="10" t="s">
        <v>69</v>
      </c>
      <c r="C786" s="10" t="s">
        <v>148</v>
      </c>
      <c r="D786" s="10" t="s">
        <v>150</v>
      </c>
      <c r="E786" s="35">
        <v>230.0</v>
      </c>
      <c r="F786" s="10" t="s">
        <v>21</v>
      </c>
      <c r="G786" s="37">
        <f t="shared" si="1"/>
        <v>1</v>
      </c>
      <c r="H786" s="32">
        <f t="shared" si="2"/>
        <v>1</v>
      </c>
      <c r="I786" s="33"/>
      <c r="J786" s="33"/>
      <c r="K786" s="33"/>
      <c r="L786" s="33"/>
      <c r="M786" s="33"/>
      <c r="N786" s="33"/>
      <c r="O786" s="10" t="s">
        <v>69</v>
      </c>
    </row>
    <row r="787">
      <c r="A787" s="9">
        <v>44416.0</v>
      </c>
      <c r="B787" s="10" t="s">
        <v>69</v>
      </c>
      <c r="C787" s="10" t="s">
        <v>148</v>
      </c>
      <c r="D787" s="10" t="s">
        <v>152</v>
      </c>
      <c r="E787" s="35">
        <v>250.0</v>
      </c>
      <c r="F787" s="10" t="s">
        <v>21</v>
      </c>
      <c r="G787" s="37">
        <f t="shared" si="1"/>
        <v>1</v>
      </c>
      <c r="H787" s="32">
        <f t="shared" si="2"/>
        <v>1</v>
      </c>
      <c r="I787" s="33"/>
      <c r="J787" s="33"/>
      <c r="K787" s="33"/>
      <c r="L787" s="33"/>
      <c r="M787" s="33"/>
      <c r="N787" s="33"/>
      <c r="O787" s="10" t="s">
        <v>69</v>
      </c>
    </row>
    <row r="788">
      <c r="A788" s="9">
        <v>44416.0</v>
      </c>
      <c r="B788" s="10" t="s">
        <v>69</v>
      </c>
      <c r="C788" s="10" t="s">
        <v>75</v>
      </c>
      <c r="D788" s="10" t="s">
        <v>158</v>
      </c>
      <c r="E788" s="35">
        <v>200.0</v>
      </c>
      <c r="F788" s="10" t="s">
        <v>14</v>
      </c>
      <c r="G788" s="37">
        <f t="shared" si="1"/>
        <v>1</v>
      </c>
      <c r="H788" s="32">
        <f t="shared" si="2"/>
        <v>1</v>
      </c>
      <c r="I788" s="33"/>
      <c r="J788" s="33"/>
      <c r="K788" s="33"/>
      <c r="L788" s="33"/>
      <c r="M788" s="33"/>
      <c r="N788" s="33"/>
      <c r="O788" s="10" t="s">
        <v>69</v>
      </c>
    </row>
    <row r="789">
      <c r="A789" s="9">
        <v>44416.0</v>
      </c>
      <c r="B789" s="10" t="s">
        <v>69</v>
      </c>
      <c r="C789" s="10">
        <v>5747.0</v>
      </c>
      <c r="D789" s="10" t="s">
        <v>155</v>
      </c>
      <c r="E789" s="35">
        <v>220.0</v>
      </c>
      <c r="F789" s="10" t="s">
        <v>18</v>
      </c>
      <c r="G789" s="37">
        <f t="shared" si="1"/>
        <v>1</v>
      </c>
      <c r="H789" s="32">
        <f t="shared" si="2"/>
        <v>1</v>
      </c>
      <c r="I789" s="33"/>
      <c r="J789" s="33"/>
      <c r="K789" s="33"/>
      <c r="L789" s="33"/>
      <c r="M789" s="33"/>
      <c r="N789" s="33"/>
      <c r="O789" s="10" t="s">
        <v>69</v>
      </c>
    </row>
    <row r="790">
      <c r="A790" s="9">
        <v>44416.0</v>
      </c>
      <c r="B790" s="10" t="s">
        <v>69</v>
      </c>
      <c r="C790" s="10" t="s">
        <v>196</v>
      </c>
      <c r="D790" s="10" t="s">
        <v>162</v>
      </c>
      <c r="E790" s="35">
        <v>130.0</v>
      </c>
      <c r="F790" s="10" t="s">
        <v>18</v>
      </c>
      <c r="G790" s="37">
        <f t="shared" si="1"/>
        <v>1</v>
      </c>
      <c r="H790" s="32">
        <f t="shared" si="2"/>
        <v>1</v>
      </c>
      <c r="I790" s="33"/>
      <c r="J790" s="33"/>
      <c r="K790" s="33"/>
      <c r="L790" s="33"/>
      <c r="M790" s="33"/>
      <c r="N790" s="33"/>
      <c r="O790" s="10" t="s">
        <v>69</v>
      </c>
    </row>
    <row r="791">
      <c r="A791" s="9">
        <v>44416.0</v>
      </c>
      <c r="B791" s="10" t="s">
        <v>69</v>
      </c>
      <c r="C791" s="10" t="s">
        <v>76</v>
      </c>
      <c r="D791" s="10" t="s">
        <v>159</v>
      </c>
      <c r="E791" s="35">
        <v>90.0</v>
      </c>
      <c r="F791" s="10" t="s">
        <v>160</v>
      </c>
      <c r="G791" s="37">
        <f t="shared" si="1"/>
        <v>1</v>
      </c>
      <c r="H791" s="32">
        <f t="shared" si="2"/>
        <v>1</v>
      </c>
      <c r="I791" s="33"/>
      <c r="J791" s="33"/>
      <c r="K791" s="33"/>
      <c r="L791" s="33"/>
      <c r="M791" s="33"/>
      <c r="N791" s="33"/>
      <c r="O791" s="10" t="s">
        <v>69</v>
      </c>
    </row>
    <row r="792">
      <c r="A792" s="9">
        <v>44416.0</v>
      </c>
      <c r="B792" s="10" t="s">
        <v>69</v>
      </c>
      <c r="C792" s="10" t="s">
        <v>79</v>
      </c>
      <c r="D792" s="10" t="s">
        <v>166</v>
      </c>
      <c r="E792" s="35">
        <v>200.0</v>
      </c>
      <c r="F792" s="10" t="s">
        <v>14</v>
      </c>
      <c r="G792" s="37">
        <f t="shared" si="1"/>
        <v>1</v>
      </c>
      <c r="H792" s="32">
        <f t="shared" si="2"/>
        <v>1</v>
      </c>
      <c r="I792" s="33"/>
      <c r="J792" s="33"/>
      <c r="K792" s="33"/>
      <c r="L792" s="33"/>
      <c r="M792" s="33"/>
      <c r="N792" s="33"/>
      <c r="O792" s="10" t="s">
        <v>69</v>
      </c>
    </row>
    <row r="793">
      <c r="A793" s="9">
        <v>44416.0</v>
      </c>
      <c r="B793" s="10" t="s">
        <v>69</v>
      </c>
      <c r="C793" s="10" t="s">
        <v>252</v>
      </c>
      <c r="D793" s="10" t="s">
        <v>155</v>
      </c>
      <c r="E793" s="35">
        <v>220.0</v>
      </c>
      <c r="F793" s="10" t="s">
        <v>18</v>
      </c>
      <c r="G793" s="37">
        <f t="shared" si="1"/>
        <v>1</v>
      </c>
      <c r="H793" s="32">
        <f t="shared" si="2"/>
        <v>1</v>
      </c>
      <c r="I793" s="33"/>
      <c r="J793" s="33"/>
      <c r="K793" s="33"/>
      <c r="L793" s="33"/>
      <c r="M793" s="33"/>
      <c r="N793" s="33"/>
      <c r="O793" s="10" t="s">
        <v>69</v>
      </c>
    </row>
    <row r="794">
      <c r="A794" s="9">
        <v>44416.0</v>
      </c>
      <c r="B794" s="10" t="s">
        <v>69</v>
      </c>
      <c r="C794" s="10" t="s">
        <v>81</v>
      </c>
      <c r="D794" s="10" t="s">
        <v>150</v>
      </c>
      <c r="E794" s="35">
        <v>230.0</v>
      </c>
      <c r="F794" s="10" t="s">
        <v>21</v>
      </c>
      <c r="G794" s="37">
        <f t="shared" si="1"/>
        <v>1</v>
      </c>
      <c r="H794" s="32">
        <f t="shared" si="2"/>
        <v>1</v>
      </c>
      <c r="I794" s="33"/>
      <c r="J794" s="33"/>
      <c r="K794" s="33"/>
      <c r="L794" s="33"/>
      <c r="M794" s="33"/>
      <c r="N794" s="33"/>
      <c r="O794" s="10" t="s">
        <v>69</v>
      </c>
    </row>
    <row r="795">
      <c r="A795" s="9">
        <v>44416.0</v>
      </c>
      <c r="B795" s="10" t="s">
        <v>69</v>
      </c>
      <c r="C795" s="10" t="s">
        <v>82</v>
      </c>
      <c r="D795" s="10" t="s">
        <v>150</v>
      </c>
      <c r="E795" s="35">
        <v>230.0</v>
      </c>
      <c r="F795" s="10" t="s">
        <v>21</v>
      </c>
      <c r="G795" s="37">
        <f t="shared" si="1"/>
        <v>1</v>
      </c>
      <c r="H795" s="32">
        <f t="shared" si="2"/>
        <v>1</v>
      </c>
      <c r="I795" s="33"/>
      <c r="J795" s="33"/>
      <c r="K795" s="33"/>
      <c r="L795" s="33"/>
      <c r="M795" s="33"/>
      <c r="N795" s="33"/>
      <c r="O795" s="10" t="s">
        <v>69</v>
      </c>
    </row>
    <row r="796">
      <c r="A796" s="9">
        <v>44416.0</v>
      </c>
      <c r="B796" s="10" t="s">
        <v>69</v>
      </c>
      <c r="C796" s="10" t="s">
        <v>83</v>
      </c>
      <c r="D796" s="10" t="s">
        <v>156</v>
      </c>
      <c r="E796" s="35">
        <v>120.0</v>
      </c>
      <c r="F796" s="10" t="s">
        <v>21</v>
      </c>
      <c r="G796" s="37">
        <f t="shared" si="1"/>
        <v>1</v>
      </c>
      <c r="H796" s="32">
        <f t="shared" si="2"/>
        <v>1</v>
      </c>
      <c r="I796" s="33"/>
      <c r="J796" s="33"/>
      <c r="K796" s="33"/>
      <c r="L796" s="33"/>
      <c r="M796" s="33"/>
      <c r="N796" s="33"/>
      <c r="O796" s="10" t="s">
        <v>69</v>
      </c>
    </row>
    <row r="797">
      <c r="A797" s="9">
        <v>44416.0</v>
      </c>
      <c r="B797" s="10" t="s">
        <v>69</v>
      </c>
      <c r="C797" s="10" t="s">
        <v>84</v>
      </c>
      <c r="D797" s="10" t="s">
        <v>150</v>
      </c>
      <c r="E797" s="35">
        <v>230.0</v>
      </c>
      <c r="F797" s="10" t="s">
        <v>21</v>
      </c>
      <c r="G797" s="37">
        <f t="shared" si="1"/>
        <v>1</v>
      </c>
      <c r="H797" s="32">
        <f t="shared" si="2"/>
        <v>1</v>
      </c>
      <c r="I797" s="33"/>
      <c r="J797" s="33"/>
      <c r="K797" s="33"/>
      <c r="L797" s="33"/>
      <c r="M797" s="33"/>
      <c r="N797" s="33"/>
      <c r="O797" s="10" t="s">
        <v>69</v>
      </c>
    </row>
    <row r="798">
      <c r="A798" s="9">
        <v>44416.0</v>
      </c>
      <c r="B798" s="10" t="s">
        <v>69</v>
      </c>
      <c r="C798" s="10" t="s">
        <v>85</v>
      </c>
      <c r="D798" s="10" t="s">
        <v>155</v>
      </c>
      <c r="E798" s="35">
        <v>220.0</v>
      </c>
      <c r="F798" s="10" t="s">
        <v>18</v>
      </c>
      <c r="G798" s="37">
        <f t="shared" si="1"/>
        <v>1</v>
      </c>
      <c r="H798" s="32">
        <f t="shared" si="2"/>
        <v>1</v>
      </c>
      <c r="I798" s="33"/>
      <c r="J798" s="33"/>
      <c r="K798" s="33"/>
      <c r="L798" s="33"/>
      <c r="M798" s="33"/>
      <c r="N798" s="33"/>
      <c r="O798" s="10" t="s">
        <v>69</v>
      </c>
    </row>
    <row r="799">
      <c r="A799" s="9">
        <v>44416.0</v>
      </c>
      <c r="B799" s="10" t="s">
        <v>69</v>
      </c>
      <c r="C799" s="10" t="s">
        <v>86</v>
      </c>
      <c r="D799" s="10" t="s">
        <v>155</v>
      </c>
      <c r="E799" s="35">
        <v>220.0</v>
      </c>
      <c r="F799" s="10" t="s">
        <v>18</v>
      </c>
      <c r="G799" s="37">
        <f t="shared" si="1"/>
        <v>1</v>
      </c>
      <c r="H799" s="32">
        <f t="shared" si="2"/>
        <v>1</v>
      </c>
      <c r="I799" s="33"/>
      <c r="J799" s="33"/>
      <c r="K799" s="33"/>
      <c r="L799" s="33"/>
      <c r="M799" s="33"/>
      <c r="N799" s="33"/>
      <c r="O799" s="10" t="s">
        <v>69</v>
      </c>
    </row>
    <row r="800">
      <c r="A800" s="9">
        <v>44416.0</v>
      </c>
      <c r="B800" s="10" t="s">
        <v>69</v>
      </c>
      <c r="C800" s="10" t="s">
        <v>87</v>
      </c>
      <c r="D800" s="10" t="s">
        <v>150</v>
      </c>
      <c r="E800" s="35">
        <v>230.0</v>
      </c>
      <c r="F800" s="10" t="s">
        <v>21</v>
      </c>
      <c r="G800" s="37">
        <f t="shared" si="1"/>
        <v>1</v>
      </c>
      <c r="H800" s="32">
        <f t="shared" si="2"/>
        <v>1</v>
      </c>
      <c r="I800" s="33"/>
      <c r="J800" s="33"/>
      <c r="K800" s="33"/>
      <c r="L800" s="33"/>
      <c r="M800" s="33"/>
      <c r="N800" s="33"/>
      <c r="O800" s="10" t="s">
        <v>69</v>
      </c>
    </row>
    <row r="801">
      <c r="A801" s="9">
        <v>44416.0</v>
      </c>
      <c r="B801" s="10" t="s">
        <v>69</v>
      </c>
      <c r="C801" s="10" t="s">
        <v>89</v>
      </c>
      <c r="D801" s="10" t="s">
        <v>152</v>
      </c>
      <c r="E801" s="35">
        <v>250.0</v>
      </c>
      <c r="F801" s="10" t="s">
        <v>21</v>
      </c>
      <c r="G801" s="37">
        <f t="shared" si="1"/>
        <v>1</v>
      </c>
      <c r="H801" s="32">
        <f t="shared" si="2"/>
        <v>1</v>
      </c>
      <c r="I801" s="33"/>
      <c r="J801" s="33"/>
      <c r="K801" s="33"/>
      <c r="L801" s="33"/>
      <c r="M801" s="33"/>
      <c r="N801" s="33"/>
      <c r="O801" s="10" t="s">
        <v>69</v>
      </c>
    </row>
    <row r="802">
      <c r="A802" s="9">
        <v>44416.0</v>
      </c>
      <c r="B802" s="10" t="s">
        <v>69</v>
      </c>
      <c r="C802" s="10" t="s">
        <v>91</v>
      </c>
      <c r="D802" s="10" t="s">
        <v>158</v>
      </c>
      <c r="E802" s="35">
        <v>200.0</v>
      </c>
      <c r="F802" s="10" t="s">
        <v>14</v>
      </c>
      <c r="G802" s="37">
        <f t="shared" si="1"/>
        <v>1</v>
      </c>
      <c r="H802" s="32">
        <f t="shared" si="2"/>
        <v>1</v>
      </c>
      <c r="I802" s="33"/>
      <c r="J802" s="33"/>
      <c r="K802" s="33"/>
      <c r="L802" s="33"/>
      <c r="M802" s="33"/>
      <c r="N802" s="33"/>
      <c r="O802" s="10" t="s">
        <v>69</v>
      </c>
    </row>
    <row r="803">
      <c r="A803" s="9">
        <v>44417.0</v>
      </c>
      <c r="B803" s="10" t="s">
        <v>9</v>
      </c>
      <c r="C803" s="10">
        <v>1345.0</v>
      </c>
      <c r="D803" s="10" t="s">
        <v>159</v>
      </c>
      <c r="E803" s="35">
        <v>90.0</v>
      </c>
      <c r="F803" s="10" t="s">
        <v>160</v>
      </c>
      <c r="G803" s="37">
        <f t="shared" si="1"/>
        <v>2</v>
      </c>
      <c r="H803" s="32">
        <f t="shared" si="2"/>
        <v>2</v>
      </c>
      <c r="I803" s="33"/>
      <c r="J803" s="33"/>
      <c r="K803" s="33"/>
      <c r="L803" s="33"/>
      <c r="M803" s="33"/>
      <c r="N803" s="33"/>
      <c r="O803" s="10" t="s">
        <v>9</v>
      </c>
    </row>
    <row r="804">
      <c r="A804" s="9">
        <v>44417.0</v>
      </c>
      <c r="B804" s="10" t="s">
        <v>9</v>
      </c>
      <c r="C804" s="10">
        <v>2247.0</v>
      </c>
      <c r="D804" s="10" t="s">
        <v>161</v>
      </c>
      <c r="E804" s="35">
        <v>240.0</v>
      </c>
      <c r="F804" s="10" t="s">
        <v>21</v>
      </c>
      <c r="G804" s="37">
        <f t="shared" si="1"/>
        <v>2</v>
      </c>
      <c r="H804" s="32">
        <f t="shared" si="2"/>
        <v>2</v>
      </c>
      <c r="I804" s="33"/>
      <c r="J804" s="33"/>
      <c r="K804" s="33"/>
      <c r="L804" s="33"/>
      <c r="M804" s="33"/>
      <c r="N804" s="33"/>
      <c r="O804" s="10" t="s">
        <v>9</v>
      </c>
    </row>
    <row r="805">
      <c r="A805" s="9">
        <v>44417.0</v>
      </c>
      <c r="B805" s="10" t="s">
        <v>9</v>
      </c>
      <c r="C805" s="10" t="s">
        <v>268</v>
      </c>
      <c r="D805" s="10" t="s">
        <v>152</v>
      </c>
      <c r="E805" s="35">
        <v>250.0</v>
      </c>
      <c r="F805" s="10" t="s">
        <v>21</v>
      </c>
      <c r="G805" s="37">
        <f t="shared" si="1"/>
        <v>2</v>
      </c>
      <c r="H805" s="32">
        <f t="shared" si="2"/>
        <v>2</v>
      </c>
      <c r="I805" s="33"/>
      <c r="J805" s="33"/>
      <c r="K805" s="33"/>
      <c r="L805" s="33"/>
      <c r="M805" s="33"/>
      <c r="N805" s="33"/>
      <c r="O805" s="10" t="s">
        <v>9</v>
      </c>
    </row>
    <row r="806">
      <c r="A806" s="9">
        <v>44417.0</v>
      </c>
      <c r="B806" s="10" t="s">
        <v>9</v>
      </c>
      <c r="C806" s="10" t="s">
        <v>93</v>
      </c>
      <c r="D806" s="10" t="s">
        <v>161</v>
      </c>
      <c r="E806" s="35">
        <v>240.0</v>
      </c>
      <c r="F806" s="10" t="s">
        <v>21</v>
      </c>
      <c r="G806" s="37">
        <f t="shared" si="1"/>
        <v>2</v>
      </c>
      <c r="H806" s="32">
        <f t="shared" si="2"/>
        <v>2</v>
      </c>
      <c r="I806" s="33"/>
      <c r="J806" s="33"/>
      <c r="K806" s="33"/>
      <c r="L806" s="33"/>
      <c r="M806" s="33"/>
      <c r="N806" s="33"/>
      <c r="O806" s="10" t="s">
        <v>9</v>
      </c>
    </row>
    <row r="807">
      <c r="A807" s="9">
        <v>44417.0</v>
      </c>
      <c r="B807" s="10" t="s">
        <v>23</v>
      </c>
      <c r="C807" s="10" t="s">
        <v>199</v>
      </c>
      <c r="D807" s="10" t="s">
        <v>166</v>
      </c>
      <c r="E807" s="35">
        <v>200.0</v>
      </c>
      <c r="F807" s="10" t="s">
        <v>14</v>
      </c>
      <c r="G807" s="37">
        <f t="shared" si="1"/>
        <v>2</v>
      </c>
      <c r="H807" s="32">
        <f t="shared" si="2"/>
        <v>2</v>
      </c>
      <c r="I807" s="33"/>
      <c r="J807" s="33"/>
      <c r="K807" s="33"/>
      <c r="L807" s="33"/>
      <c r="M807" s="33"/>
      <c r="N807" s="33"/>
      <c r="O807" s="10" t="s">
        <v>23</v>
      </c>
    </row>
    <row r="808">
      <c r="A808" s="9">
        <v>44417.0</v>
      </c>
      <c r="B808" s="10" t="s">
        <v>23</v>
      </c>
      <c r="C808" s="10" t="s">
        <v>26</v>
      </c>
      <c r="D808" s="10" t="s">
        <v>150</v>
      </c>
      <c r="E808" s="35">
        <v>230.0</v>
      </c>
      <c r="F808" s="10" t="s">
        <v>21</v>
      </c>
      <c r="G808" s="37">
        <f t="shared" si="1"/>
        <v>2</v>
      </c>
      <c r="H808" s="32">
        <f t="shared" si="2"/>
        <v>2</v>
      </c>
      <c r="I808" s="33"/>
      <c r="J808" s="33"/>
      <c r="K808" s="33"/>
      <c r="L808" s="33"/>
      <c r="M808" s="33"/>
      <c r="N808" s="33"/>
      <c r="O808" s="10" t="s">
        <v>23</v>
      </c>
    </row>
    <row r="809">
      <c r="A809" s="9">
        <v>44417.0</v>
      </c>
      <c r="B809" s="10" t="s">
        <v>23</v>
      </c>
      <c r="C809" s="16">
        <v>7.0E45</v>
      </c>
      <c r="D809" s="10" t="s">
        <v>158</v>
      </c>
      <c r="E809" s="35">
        <v>200.0</v>
      </c>
      <c r="F809" s="10" t="s">
        <v>14</v>
      </c>
      <c r="G809" s="37">
        <f t="shared" si="1"/>
        <v>2</v>
      </c>
      <c r="H809" s="32">
        <f t="shared" si="2"/>
        <v>2</v>
      </c>
      <c r="I809" s="33"/>
      <c r="J809" s="33"/>
      <c r="K809" s="33"/>
      <c r="L809" s="33"/>
      <c r="M809" s="33"/>
      <c r="N809" s="33"/>
      <c r="O809" s="10" t="s">
        <v>23</v>
      </c>
    </row>
    <row r="810">
      <c r="A810" s="9">
        <v>44417.0</v>
      </c>
      <c r="B810" s="10" t="s">
        <v>23</v>
      </c>
      <c r="C810" s="10" t="s">
        <v>32</v>
      </c>
      <c r="D810" s="10" t="s">
        <v>153</v>
      </c>
      <c r="E810" s="35">
        <v>220.0</v>
      </c>
      <c r="F810" s="10" t="s">
        <v>12</v>
      </c>
      <c r="G810" s="37">
        <f t="shared" si="1"/>
        <v>2</v>
      </c>
      <c r="H810" s="32">
        <f t="shared" si="2"/>
        <v>2</v>
      </c>
      <c r="I810" s="33"/>
      <c r="J810" s="33"/>
      <c r="K810" s="33"/>
      <c r="L810" s="33"/>
      <c r="M810" s="33"/>
      <c r="N810" s="33"/>
      <c r="O810" s="10" t="s">
        <v>23</v>
      </c>
    </row>
    <row r="811">
      <c r="A811" s="9">
        <v>44417.0</v>
      </c>
      <c r="B811" s="10" t="s">
        <v>23</v>
      </c>
      <c r="C811" s="10" t="s">
        <v>33</v>
      </c>
      <c r="D811" s="10" t="s">
        <v>166</v>
      </c>
      <c r="E811" s="35">
        <v>200.0</v>
      </c>
      <c r="F811" s="10" t="s">
        <v>14</v>
      </c>
      <c r="G811" s="37">
        <f t="shared" si="1"/>
        <v>2</v>
      </c>
      <c r="H811" s="32">
        <f t="shared" si="2"/>
        <v>2</v>
      </c>
      <c r="I811" s="33"/>
      <c r="J811" s="33"/>
      <c r="K811" s="33"/>
      <c r="L811" s="33"/>
      <c r="M811" s="33"/>
      <c r="N811" s="33"/>
      <c r="O811" s="10" t="s">
        <v>23</v>
      </c>
    </row>
    <row r="812">
      <c r="A812" s="9">
        <v>44417.0</v>
      </c>
      <c r="B812" s="10" t="s">
        <v>23</v>
      </c>
      <c r="C812" s="10" t="s">
        <v>35</v>
      </c>
      <c r="D812" s="10" t="s">
        <v>161</v>
      </c>
      <c r="E812" s="35">
        <v>240.0</v>
      </c>
      <c r="F812" s="10" t="s">
        <v>21</v>
      </c>
      <c r="G812" s="37">
        <f t="shared" si="1"/>
        <v>2</v>
      </c>
      <c r="H812" s="32">
        <f t="shared" si="2"/>
        <v>2</v>
      </c>
      <c r="I812" s="33"/>
      <c r="J812" s="33"/>
      <c r="K812" s="33"/>
      <c r="L812" s="33"/>
      <c r="M812" s="33"/>
      <c r="N812" s="33"/>
      <c r="O812" s="10" t="s">
        <v>23</v>
      </c>
    </row>
    <row r="813">
      <c r="A813" s="9">
        <v>44417.0</v>
      </c>
      <c r="B813" s="10" t="s">
        <v>23</v>
      </c>
      <c r="C813" s="10">
        <v>8240.0</v>
      </c>
      <c r="D813" s="10" t="s">
        <v>156</v>
      </c>
      <c r="E813" s="35">
        <v>120.0</v>
      </c>
      <c r="F813" s="10" t="s">
        <v>21</v>
      </c>
      <c r="G813" s="37">
        <f t="shared" si="1"/>
        <v>2</v>
      </c>
      <c r="H813" s="32">
        <f t="shared" si="2"/>
        <v>2</v>
      </c>
      <c r="I813" s="33"/>
      <c r="J813" s="33"/>
      <c r="K813" s="33"/>
      <c r="L813" s="33"/>
      <c r="M813" s="33"/>
      <c r="N813" s="33"/>
      <c r="O813" s="10" t="s">
        <v>23</v>
      </c>
    </row>
    <row r="814">
      <c r="A814" s="9">
        <v>44417.0</v>
      </c>
      <c r="B814" s="10" t="s">
        <v>23</v>
      </c>
      <c r="C814" s="10">
        <v>1041.0</v>
      </c>
      <c r="D814" s="10" t="s">
        <v>155</v>
      </c>
      <c r="E814" s="35">
        <v>220.0</v>
      </c>
      <c r="F814" s="10" t="s">
        <v>18</v>
      </c>
      <c r="G814" s="37">
        <f t="shared" si="1"/>
        <v>2</v>
      </c>
      <c r="H814" s="32">
        <f t="shared" si="2"/>
        <v>2</v>
      </c>
      <c r="I814" s="33"/>
      <c r="J814" s="33"/>
      <c r="K814" s="33"/>
      <c r="L814" s="33"/>
      <c r="M814" s="33"/>
      <c r="N814" s="33"/>
      <c r="O814" s="10" t="s">
        <v>23</v>
      </c>
    </row>
    <row r="815">
      <c r="A815" s="9">
        <v>44417.0</v>
      </c>
      <c r="B815" s="10" t="s">
        <v>23</v>
      </c>
      <c r="C815" s="10" t="s">
        <v>37</v>
      </c>
      <c r="D815" s="10" t="s">
        <v>156</v>
      </c>
      <c r="E815" s="35">
        <v>120.0</v>
      </c>
      <c r="F815" s="10" t="s">
        <v>21</v>
      </c>
      <c r="G815" s="37">
        <f t="shared" si="1"/>
        <v>2</v>
      </c>
      <c r="H815" s="32">
        <f t="shared" si="2"/>
        <v>2</v>
      </c>
      <c r="I815" s="33"/>
      <c r="J815" s="33"/>
      <c r="K815" s="33"/>
      <c r="L815" s="33"/>
      <c r="M815" s="33"/>
      <c r="N815" s="33"/>
      <c r="O815" s="10" t="s">
        <v>23</v>
      </c>
    </row>
    <row r="816">
      <c r="A816" s="9">
        <v>44417.0</v>
      </c>
      <c r="B816" s="10" t="s">
        <v>23</v>
      </c>
      <c r="C816" s="10" t="s">
        <v>164</v>
      </c>
      <c r="D816" s="10" t="s">
        <v>158</v>
      </c>
      <c r="E816" s="35">
        <v>200.0</v>
      </c>
      <c r="F816" s="10" t="s">
        <v>14</v>
      </c>
      <c r="G816" s="37">
        <f t="shared" si="1"/>
        <v>2</v>
      </c>
      <c r="H816" s="32">
        <f t="shared" si="2"/>
        <v>2</v>
      </c>
      <c r="I816" s="33"/>
      <c r="J816" s="33"/>
      <c r="K816" s="33"/>
      <c r="L816" s="33"/>
      <c r="M816" s="33"/>
      <c r="N816" s="33"/>
      <c r="O816" s="10" t="s">
        <v>23</v>
      </c>
    </row>
    <row r="817">
      <c r="A817" s="9">
        <v>44417.0</v>
      </c>
      <c r="B817" s="10" t="s">
        <v>23</v>
      </c>
      <c r="C817" s="10" t="s">
        <v>38</v>
      </c>
      <c r="D817" s="10" t="s">
        <v>166</v>
      </c>
      <c r="E817" s="35">
        <v>200.0</v>
      </c>
      <c r="F817" s="10" t="s">
        <v>14</v>
      </c>
      <c r="G817" s="37">
        <f t="shared" si="1"/>
        <v>2</v>
      </c>
      <c r="H817" s="32">
        <f t="shared" si="2"/>
        <v>2</v>
      </c>
      <c r="I817" s="33"/>
      <c r="J817" s="33"/>
      <c r="K817" s="33"/>
      <c r="L817" s="33"/>
      <c r="M817" s="33"/>
      <c r="N817" s="33"/>
      <c r="O817" s="10" t="s">
        <v>23</v>
      </c>
    </row>
    <row r="818">
      <c r="A818" s="9">
        <v>44417.0</v>
      </c>
      <c r="B818" s="10" t="s">
        <v>254</v>
      </c>
      <c r="C818" s="10" t="s">
        <v>269</v>
      </c>
      <c r="D818" s="10" t="s">
        <v>150</v>
      </c>
      <c r="E818" s="35">
        <v>230.0</v>
      </c>
      <c r="F818" s="10" t="s">
        <v>21</v>
      </c>
      <c r="G818" s="37">
        <f t="shared" si="1"/>
        <v>2</v>
      </c>
      <c r="H818" s="32">
        <f t="shared" si="2"/>
        <v>2</v>
      </c>
      <c r="I818" s="33"/>
      <c r="J818" s="33"/>
      <c r="K818" s="33"/>
      <c r="L818" s="33"/>
      <c r="M818" s="33"/>
      <c r="N818" s="33"/>
      <c r="O818" s="10" t="s">
        <v>254</v>
      </c>
    </row>
    <row r="819">
      <c r="A819" s="9">
        <v>44417.0</v>
      </c>
      <c r="B819" s="10" t="s">
        <v>254</v>
      </c>
      <c r="C819" s="10" t="s">
        <v>270</v>
      </c>
      <c r="D819" s="10" t="s">
        <v>156</v>
      </c>
      <c r="E819" s="35">
        <v>120.0</v>
      </c>
      <c r="F819" s="10" t="s">
        <v>21</v>
      </c>
      <c r="G819" s="37">
        <f t="shared" si="1"/>
        <v>2</v>
      </c>
      <c r="H819" s="32">
        <f t="shared" si="2"/>
        <v>2</v>
      </c>
      <c r="I819" s="33"/>
      <c r="J819" s="33"/>
      <c r="K819" s="33"/>
      <c r="L819" s="33"/>
      <c r="M819" s="33"/>
      <c r="N819" s="33"/>
      <c r="O819" s="10" t="s">
        <v>254</v>
      </c>
    </row>
    <row r="820">
      <c r="A820" s="9">
        <v>44417.0</v>
      </c>
      <c r="B820" s="10" t="s">
        <v>254</v>
      </c>
      <c r="C820" s="10" t="s">
        <v>260</v>
      </c>
      <c r="D820" s="10" t="s">
        <v>162</v>
      </c>
      <c r="E820" s="35">
        <v>130.0</v>
      </c>
      <c r="F820" s="10" t="s">
        <v>18</v>
      </c>
      <c r="G820" s="37">
        <f t="shared" si="1"/>
        <v>2</v>
      </c>
      <c r="H820" s="32">
        <f t="shared" si="2"/>
        <v>2</v>
      </c>
      <c r="I820" s="33"/>
      <c r="J820" s="33"/>
      <c r="K820" s="33"/>
      <c r="L820" s="33"/>
      <c r="M820" s="33"/>
      <c r="N820" s="33"/>
      <c r="O820" s="10" t="s">
        <v>254</v>
      </c>
    </row>
    <row r="821">
      <c r="A821" s="9">
        <v>44417.0</v>
      </c>
      <c r="B821" s="10" t="s">
        <v>254</v>
      </c>
      <c r="C821" s="10" t="s">
        <v>271</v>
      </c>
      <c r="D821" s="10" t="s">
        <v>150</v>
      </c>
      <c r="E821" s="35">
        <v>230.0</v>
      </c>
      <c r="F821" s="10" t="s">
        <v>21</v>
      </c>
      <c r="G821" s="37">
        <f t="shared" si="1"/>
        <v>2</v>
      </c>
      <c r="H821" s="32">
        <f t="shared" si="2"/>
        <v>2</v>
      </c>
      <c r="I821" s="33"/>
      <c r="J821" s="33"/>
      <c r="K821" s="33"/>
      <c r="L821" s="33"/>
      <c r="M821" s="33"/>
      <c r="N821" s="33"/>
      <c r="O821" s="10" t="s">
        <v>254</v>
      </c>
    </row>
    <row r="822">
      <c r="A822" s="9">
        <v>44417.0</v>
      </c>
      <c r="B822" s="10" t="s">
        <v>97</v>
      </c>
      <c r="C822" s="16">
        <v>1.0E46</v>
      </c>
      <c r="D822" s="10" t="s">
        <v>158</v>
      </c>
      <c r="E822" s="35">
        <v>200.0</v>
      </c>
      <c r="F822" s="10" t="s">
        <v>14</v>
      </c>
      <c r="G822" s="37">
        <f t="shared" si="1"/>
        <v>2</v>
      </c>
      <c r="H822" s="32">
        <f t="shared" si="2"/>
        <v>2</v>
      </c>
      <c r="I822" s="33"/>
      <c r="J822" s="33"/>
      <c r="K822" s="33"/>
      <c r="L822" s="33"/>
      <c r="M822" s="33"/>
      <c r="N822" s="33"/>
      <c r="O822" s="10" t="s">
        <v>97</v>
      </c>
    </row>
    <row r="823">
      <c r="A823" s="9">
        <v>44417.0</v>
      </c>
      <c r="B823" s="10" t="s">
        <v>97</v>
      </c>
      <c r="C823" s="10" t="s">
        <v>98</v>
      </c>
      <c r="D823" s="10" t="s">
        <v>150</v>
      </c>
      <c r="E823" s="35">
        <v>230.0</v>
      </c>
      <c r="F823" s="10" t="s">
        <v>21</v>
      </c>
      <c r="G823" s="37">
        <f t="shared" si="1"/>
        <v>2</v>
      </c>
      <c r="H823" s="32">
        <f t="shared" si="2"/>
        <v>2</v>
      </c>
      <c r="I823" s="33"/>
      <c r="J823" s="33"/>
      <c r="K823" s="33"/>
      <c r="L823" s="33"/>
      <c r="M823" s="33"/>
      <c r="N823" s="33"/>
      <c r="O823" s="10" t="s">
        <v>97</v>
      </c>
    </row>
    <row r="824">
      <c r="A824" s="9">
        <v>44417.0</v>
      </c>
      <c r="B824" s="10" t="s">
        <v>97</v>
      </c>
      <c r="C824" s="10" t="s">
        <v>101</v>
      </c>
      <c r="D824" s="10" t="s">
        <v>166</v>
      </c>
      <c r="E824" s="35">
        <v>200.0</v>
      </c>
      <c r="F824" s="10" t="s">
        <v>14</v>
      </c>
      <c r="G824" s="37">
        <f t="shared" si="1"/>
        <v>2</v>
      </c>
      <c r="H824" s="32">
        <f t="shared" si="2"/>
        <v>2</v>
      </c>
      <c r="I824" s="33"/>
      <c r="J824" s="33"/>
      <c r="K824" s="33"/>
      <c r="L824" s="33"/>
      <c r="M824" s="33"/>
      <c r="N824" s="33"/>
      <c r="O824" s="10" t="s">
        <v>97</v>
      </c>
    </row>
    <row r="825">
      <c r="A825" s="9">
        <v>44417.0</v>
      </c>
      <c r="B825" s="10" t="s">
        <v>97</v>
      </c>
      <c r="C825" s="16">
        <v>9.0E45</v>
      </c>
      <c r="D825" s="10" t="s">
        <v>150</v>
      </c>
      <c r="E825" s="35">
        <v>230.0</v>
      </c>
      <c r="F825" s="10" t="s">
        <v>21</v>
      </c>
      <c r="G825" s="37">
        <f t="shared" si="1"/>
        <v>2</v>
      </c>
      <c r="H825" s="32">
        <f t="shared" si="2"/>
        <v>2</v>
      </c>
      <c r="I825" s="33"/>
      <c r="J825" s="33"/>
      <c r="K825" s="33"/>
      <c r="L825" s="33"/>
      <c r="M825" s="33"/>
      <c r="N825" s="33"/>
      <c r="O825" s="10" t="s">
        <v>97</v>
      </c>
    </row>
    <row r="826">
      <c r="A826" s="9">
        <v>44417.0</v>
      </c>
      <c r="B826" s="10" t="s">
        <v>97</v>
      </c>
      <c r="C826" s="10">
        <v>1544.0</v>
      </c>
      <c r="D826" s="10" t="s">
        <v>159</v>
      </c>
      <c r="E826" s="35">
        <v>90.0</v>
      </c>
      <c r="F826" s="10" t="s">
        <v>160</v>
      </c>
      <c r="G826" s="37">
        <f t="shared" si="1"/>
        <v>2</v>
      </c>
      <c r="H826" s="32">
        <f t="shared" si="2"/>
        <v>2</v>
      </c>
      <c r="I826" s="33"/>
      <c r="J826" s="33"/>
      <c r="K826" s="33"/>
      <c r="L826" s="33"/>
      <c r="M826" s="33"/>
      <c r="N826" s="33"/>
      <c r="O826" s="10" t="s">
        <v>97</v>
      </c>
    </row>
    <row r="827">
      <c r="A827" s="9">
        <v>44417.0</v>
      </c>
      <c r="B827" s="10" t="s">
        <v>97</v>
      </c>
      <c r="C827" s="10">
        <v>4340.0</v>
      </c>
      <c r="D827" s="10" t="s">
        <v>156</v>
      </c>
      <c r="E827" s="35">
        <v>120.0</v>
      </c>
      <c r="F827" s="10" t="s">
        <v>21</v>
      </c>
      <c r="G827" s="37">
        <f t="shared" si="1"/>
        <v>2</v>
      </c>
      <c r="H827" s="32">
        <f t="shared" si="2"/>
        <v>2</v>
      </c>
      <c r="I827" s="33"/>
      <c r="J827" s="33"/>
      <c r="K827" s="33"/>
      <c r="L827" s="33"/>
      <c r="M827" s="33"/>
      <c r="N827" s="33"/>
      <c r="O827" s="10" t="s">
        <v>97</v>
      </c>
    </row>
    <row r="828">
      <c r="A828" s="9">
        <v>44417.0</v>
      </c>
      <c r="B828" s="10" t="s">
        <v>97</v>
      </c>
      <c r="C828" s="10">
        <v>8041.0</v>
      </c>
      <c r="D828" s="10" t="s">
        <v>162</v>
      </c>
      <c r="E828" s="35">
        <v>130.0</v>
      </c>
      <c r="F828" s="10" t="s">
        <v>18</v>
      </c>
      <c r="G828" s="37">
        <f t="shared" si="1"/>
        <v>2</v>
      </c>
      <c r="H828" s="32">
        <f t="shared" si="2"/>
        <v>2</v>
      </c>
      <c r="I828" s="33"/>
      <c r="J828" s="33"/>
      <c r="K828" s="33"/>
      <c r="L828" s="33"/>
      <c r="M828" s="33"/>
      <c r="N828" s="33"/>
      <c r="O828" s="10" t="s">
        <v>97</v>
      </c>
    </row>
    <row r="829">
      <c r="A829" s="9">
        <v>44417.0</v>
      </c>
      <c r="B829" s="10" t="s">
        <v>97</v>
      </c>
      <c r="C829" s="10">
        <v>8345.0</v>
      </c>
      <c r="D829" s="10" t="s">
        <v>166</v>
      </c>
      <c r="E829" s="35">
        <v>200.0</v>
      </c>
      <c r="F829" s="10" t="s">
        <v>14</v>
      </c>
      <c r="G829" s="37">
        <f t="shared" si="1"/>
        <v>2</v>
      </c>
      <c r="H829" s="32">
        <f t="shared" si="2"/>
        <v>2</v>
      </c>
      <c r="I829" s="33"/>
      <c r="J829" s="33"/>
      <c r="K829" s="33"/>
      <c r="L829" s="33"/>
      <c r="M829" s="33"/>
      <c r="N829" s="33"/>
      <c r="O829" s="10" t="s">
        <v>97</v>
      </c>
    </row>
    <row r="830">
      <c r="A830" s="9">
        <v>44417.0</v>
      </c>
      <c r="B830" s="10" t="s">
        <v>97</v>
      </c>
      <c r="C830" s="10" t="s">
        <v>103</v>
      </c>
      <c r="D830" s="10" t="s">
        <v>156</v>
      </c>
      <c r="E830" s="35">
        <v>120.0</v>
      </c>
      <c r="F830" s="10" t="s">
        <v>21</v>
      </c>
      <c r="G830" s="37">
        <f t="shared" si="1"/>
        <v>2</v>
      </c>
      <c r="H830" s="32">
        <f t="shared" si="2"/>
        <v>2</v>
      </c>
      <c r="I830" s="33"/>
      <c r="J830" s="33"/>
      <c r="K830" s="33"/>
      <c r="L830" s="33"/>
      <c r="M830" s="33"/>
      <c r="N830" s="33"/>
      <c r="O830" s="10" t="s">
        <v>97</v>
      </c>
    </row>
    <row r="831">
      <c r="A831" s="9">
        <v>44417.0</v>
      </c>
      <c r="B831" s="10" t="s">
        <v>97</v>
      </c>
      <c r="C831" s="10" t="s">
        <v>239</v>
      </c>
      <c r="D831" s="10" t="s">
        <v>159</v>
      </c>
      <c r="E831" s="35">
        <v>90.0</v>
      </c>
      <c r="F831" s="10" t="s">
        <v>160</v>
      </c>
      <c r="G831" s="37">
        <f t="shared" si="1"/>
        <v>2</v>
      </c>
      <c r="H831" s="32">
        <f t="shared" si="2"/>
        <v>2</v>
      </c>
      <c r="I831" s="33"/>
      <c r="J831" s="33"/>
      <c r="K831" s="33"/>
      <c r="L831" s="33"/>
      <c r="M831" s="33"/>
      <c r="N831" s="33"/>
      <c r="O831" s="10" t="s">
        <v>97</v>
      </c>
    </row>
    <row r="832">
      <c r="A832" s="9">
        <v>44417.0</v>
      </c>
      <c r="B832" s="10" t="s">
        <v>97</v>
      </c>
      <c r="C832" s="10">
        <v>6145.0</v>
      </c>
      <c r="D832" s="10" t="s">
        <v>156</v>
      </c>
      <c r="E832" s="35">
        <v>120.0</v>
      </c>
      <c r="F832" s="10" t="s">
        <v>21</v>
      </c>
      <c r="G832" s="37">
        <f t="shared" si="1"/>
        <v>2</v>
      </c>
      <c r="H832" s="32">
        <f t="shared" si="2"/>
        <v>2</v>
      </c>
      <c r="I832" s="33"/>
      <c r="J832" s="33"/>
      <c r="K832" s="33"/>
      <c r="L832" s="33"/>
      <c r="M832" s="33"/>
      <c r="N832" s="33"/>
      <c r="O832" s="10" t="s">
        <v>97</v>
      </c>
    </row>
    <row r="833">
      <c r="A833" s="9">
        <v>44417.0</v>
      </c>
      <c r="B833" s="10" t="s">
        <v>97</v>
      </c>
      <c r="C833" s="10">
        <v>5049.0</v>
      </c>
      <c r="D833" s="10" t="s">
        <v>156</v>
      </c>
      <c r="E833" s="35">
        <v>120.0</v>
      </c>
      <c r="F833" s="10" t="s">
        <v>21</v>
      </c>
      <c r="G833" s="37">
        <f t="shared" si="1"/>
        <v>2</v>
      </c>
      <c r="H833" s="32">
        <f t="shared" si="2"/>
        <v>2</v>
      </c>
      <c r="I833" s="33"/>
      <c r="J833" s="33"/>
      <c r="K833" s="33"/>
      <c r="L833" s="33"/>
      <c r="M833" s="33"/>
      <c r="N833" s="33"/>
      <c r="O833" s="10" t="s">
        <v>97</v>
      </c>
    </row>
    <row r="834">
      <c r="A834" s="9">
        <v>44417.0</v>
      </c>
      <c r="B834" s="10" t="s">
        <v>97</v>
      </c>
      <c r="C834" s="10">
        <v>1342.0</v>
      </c>
      <c r="D834" s="10" t="s">
        <v>156</v>
      </c>
      <c r="E834" s="35">
        <v>120.0</v>
      </c>
      <c r="F834" s="10" t="s">
        <v>21</v>
      </c>
      <c r="G834" s="37">
        <f t="shared" si="1"/>
        <v>2</v>
      </c>
      <c r="H834" s="32">
        <f t="shared" si="2"/>
        <v>2</v>
      </c>
      <c r="I834" s="33"/>
      <c r="J834" s="33"/>
      <c r="K834" s="33"/>
      <c r="L834" s="33"/>
      <c r="M834" s="33"/>
      <c r="N834" s="33"/>
      <c r="O834" s="10" t="s">
        <v>97</v>
      </c>
    </row>
    <row r="835">
      <c r="A835" s="9">
        <v>44417.0</v>
      </c>
      <c r="B835" s="10" t="s">
        <v>97</v>
      </c>
      <c r="C835" s="10" t="s">
        <v>107</v>
      </c>
      <c r="D835" s="10" t="s">
        <v>155</v>
      </c>
      <c r="E835" s="35">
        <v>220.0</v>
      </c>
      <c r="F835" s="10" t="s">
        <v>18</v>
      </c>
      <c r="G835" s="37">
        <f t="shared" si="1"/>
        <v>2</v>
      </c>
      <c r="H835" s="32">
        <f t="shared" si="2"/>
        <v>2</v>
      </c>
      <c r="I835" s="33"/>
      <c r="J835" s="33"/>
      <c r="K835" s="33"/>
      <c r="L835" s="33"/>
      <c r="M835" s="33"/>
      <c r="N835" s="33"/>
      <c r="O835" s="10" t="s">
        <v>97</v>
      </c>
    </row>
    <row r="836">
      <c r="A836" s="9">
        <v>44417.0</v>
      </c>
      <c r="B836" s="10" t="s">
        <v>97</v>
      </c>
      <c r="C836" s="10">
        <v>8247.0</v>
      </c>
      <c r="D836" s="10" t="s">
        <v>161</v>
      </c>
      <c r="E836" s="35">
        <v>240.0</v>
      </c>
      <c r="F836" s="10" t="s">
        <v>21</v>
      </c>
      <c r="G836" s="37">
        <f t="shared" si="1"/>
        <v>2</v>
      </c>
      <c r="H836" s="32">
        <f t="shared" si="2"/>
        <v>2</v>
      </c>
      <c r="I836" s="33"/>
      <c r="J836" s="33"/>
      <c r="K836" s="33"/>
      <c r="L836" s="33"/>
      <c r="M836" s="33"/>
      <c r="N836" s="33"/>
      <c r="O836" s="10" t="s">
        <v>97</v>
      </c>
    </row>
    <row r="837">
      <c r="A837" s="9">
        <v>44417.0</v>
      </c>
      <c r="B837" s="10" t="s">
        <v>97</v>
      </c>
      <c r="C837" s="10" t="s">
        <v>170</v>
      </c>
      <c r="D837" s="10" t="s">
        <v>166</v>
      </c>
      <c r="E837" s="35">
        <v>200.0</v>
      </c>
      <c r="F837" s="10" t="s">
        <v>14</v>
      </c>
      <c r="G837" s="37">
        <f t="shared" si="1"/>
        <v>2</v>
      </c>
      <c r="H837" s="32">
        <f t="shared" si="2"/>
        <v>2</v>
      </c>
      <c r="I837" s="33"/>
      <c r="J837" s="33"/>
      <c r="K837" s="33"/>
      <c r="L837" s="33"/>
      <c r="M837" s="33"/>
      <c r="N837" s="33"/>
      <c r="O837" s="10" t="s">
        <v>97</v>
      </c>
    </row>
    <row r="838">
      <c r="A838" s="9">
        <v>44417.0</v>
      </c>
      <c r="B838" s="10" t="s">
        <v>97</v>
      </c>
      <c r="C838" s="10" t="s">
        <v>111</v>
      </c>
      <c r="D838" s="10" t="s">
        <v>159</v>
      </c>
      <c r="E838" s="35">
        <v>90.0</v>
      </c>
      <c r="F838" s="10" t="s">
        <v>160</v>
      </c>
      <c r="G838" s="37">
        <f t="shared" si="1"/>
        <v>2</v>
      </c>
      <c r="H838" s="32">
        <f t="shared" si="2"/>
        <v>2</v>
      </c>
      <c r="I838" s="33"/>
      <c r="J838" s="33"/>
      <c r="K838" s="33"/>
      <c r="L838" s="33"/>
      <c r="M838" s="33"/>
      <c r="N838" s="33"/>
      <c r="O838" s="10" t="s">
        <v>97</v>
      </c>
    </row>
    <row r="839">
      <c r="A839" s="9">
        <v>44417.0</v>
      </c>
      <c r="B839" s="10" t="s">
        <v>97</v>
      </c>
      <c r="C839" s="10" t="s">
        <v>272</v>
      </c>
      <c r="D839" s="10" t="s">
        <v>153</v>
      </c>
      <c r="E839" s="35">
        <v>220.0</v>
      </c>
      <c r="F839" s="10" t="s">
        <v>12</v>
      </c>
      <c r="G839" s="37">
        <f t="shared" si="1"/>
        <v>2</v>
      </c>
      <c r="H839" s="32">
        <f t="shared" si="2"/>
        <v>2</v>
      </c>
      <c r="I839" s="33"/>
      <c r="J839" s="33"/>
      <c r="K839" s="33"/>
      <c r="L839" s="33"/>
      <c r="M839" s="33"/>
      <c r="N839" s="33"/>
      <c r="O839" s="10" t="s">
        <v>97</v>
      </c>
    </row>
    <row r="840">
      <c r="A840" s="9">
        <v>44417.0</v>
      </c>
      <c r="B840" s="10" t="s">
        <v>97</v>
      </c>
      <c r="C840" s="10" t="s">
        <v>172</v>
      </c>
      <c r="D840" s="10" t="s">
        <v>166</v>
      </c>
      <c r="E840" s="35">
        <v>200.0</v>
      </c>
      <c r="F840" s="10" t="s">
        <v>14</v>
      </c>
      <c r="G840" s="37">
        <f t="shared" si="1"/>
        <v>2</v>
      </c>
      <c r="H840" s="32">
        <f t="shared" si="2"/>
        <v>2</v>
      </c>
      <c r="I840" s="33"/>
      <c r="J840" s="33"/>
      <c r="K840" s="33"/>
      <c r="L840" s="33"/>
      <c r="M840" s="33"/>
      <c r="N840" s="33"/>
      <c r="O840" s="10" t="s">
        <v>97</v>
      </c>
    </row>
    <row r="841">
      <c r="A841" s="9">
        <v>44417.0</v>
      </c>
      <c r="B841" s="10" t="s">
        <v>97</v>
      </c>
      <c r="C841" s="10" t="s">
        <v>112</v>
      </c>
      <c r="D841" s="10" t="s">
        <v>158</v>
      </c>
      <c r="E841" s="35">
        <v>200.0</v>
      </c>
      <c r="F841" s="10" t="s">
        <v>14</v>
      </c>
      <c r="G841" s="37">
        <f t="shared" si="1"/>
        <v>2</v>
      </c>
      <c r="H841" s="32">
        <f t="shared" si="2"/>
        <v>2</v>
      </c>
      <c r="I841" s="33"/>
      <c r="J841" s="33"/>
      <c r="K841" s="33"/>
      <c r="L841" s="33"/>
      <c r="M841" s="33"/>
      <c r="N841" s="33"/>
      <c r="O841" s="10" t="s">
        <v>97</v>
      </c>
    </row>
    <row r="842">
      <c r="A842" s="9">
        <v>44417.0</v>
      </c>
      <c r="B842" s="10" t="s">
        <v>97</v>
      </c>
      <c r="C842" s="10" t="s">
        <v>209</v>
      </c>
      <c r="D842" s="10" t="s">
        <v>159</v>
      </c>
      <c r="E842" s="35">
        <v>90.0</v>
      </c>
      <c r="F842" s="10" t="s">
        <v>160</v>
      </c>
      <c r="G842" s="37">
        <f t="shared" si="1"/>
        <v>2</v>
      </c>
      <c r="H842" s="32">
        <f t="shared" si="2"/>
        <v>2</v>
      </c>
      <c r="I842" s="33"/>
      <c r="J842" s="33"/>
      <c r="K842" s="33"/>
      <c r="L842" s="33"/>
      <c r="M842" s="33"/>
      <c r="N842" s="33"/>
      <c r="O842" s="10" t="s">
        <v>97</v>
      </c>
    </row>
    <row r="843">
      <c r="A843" s="9">
        <v>44417.0</v>
      </c>
      <c r="B843" s="10" t="s">
        <v>97</v>
      </c>
      <c r="C843" s="10" t="s">
        <v>263</v>
      </c>
      <c r="D843" s="10" t="s">
        <v>159</v>
      </c>
      <c r="E843" s="35">
        <v>90.0</v>
      </c>
      <c r="F843" s="10" t="s">
        <v>160</v>
      </c>
      <c r="G843" s="37">
        <f t="shared" si="1"/>
        <v>2</v>
      </c>
      <c r="H843" s="32">
        <f t="shared" si="2"/>
        <v>2</v>
      </c>
      <c r="I843" s="33"/>
      <c r="J843" s="33"/>
      <c r="K843" s="33"/>
      <c r="L843" s="33"/>
      <c r="M843" s="33"/>
      <c r="N843" s="33"/>
      <c r="O843" s="10" t="s">
        <v>97</v>
      </c>
    </row>
    <row r="844">
      <c r="A844" s="9">
        <v>44417.0</v>
      </c>
      <c r="B844" s="10" t="s">
        <v>114</v>
      </c>
      <c r="C844" s="10">
        <v>5043.0</v>
      </c>
      <c r="D844" s="10" t="s">
        <v>161</v>
      </c>
      <c r="E844" s="35">
        <v>240.0</v>
      </c>
      <c r="F844" s="10" t="s">
        <v>21</v>
      </c>
      <c r="G844" s="37">
        <f t="shared" si="1"/>
        <v>2</v>
      </c>
      <c r="H844" s="32">
        <f t="shared" si="2"/>
        <v>2</v>
      </c>
      <c r="I844" s="33"/>
      <c r="J844" s="33"/>
      <c r="K844" s="33"/>
      <c r="L844" s="33"/>
      <c r="M844" s="33"/>
      <c r="N844" s="33"/>
      <c r="O844" s="10" t="s">
        <v>114</v>
      </c>
    </row>
    <row r="845">
      <c r="A845" s="9">
        <v>44417.0</v>
      </c>
      <c r="B845" s="10" t="s">
        <v>114</v>
      </c>
      <c r="C845" s="10">
        <v>5043.0</v>
      </c>
      <c r="D845" s="10" t="s">
        <v>150</v>
      </c>
      <c r="E845" s="35">
        <v>230.0</v>
      </c>
      <c r="F845" s="10" t="s">
        <v>21</v>
      </c>
      <c r="G845" s="37">
        <f t="shared" si="1"/>
        <v>2</v>
      </c>
      <c r="H845" s="32">
        <f t="shared" si="2"/>
        <v>2</v>
      </c>
      <c r="I845" s="33"/>
      <c r="J845" s="33"/>
      <c r="K845" s="33"/>
      <c r="L845" s="33"/>
      <c r="M845" s="33"/>
      <c r="N845" s="33"/>
      <c r="O845" s="10" t="s">
        <v>114</v>
      </c>
    </row>
    <row r="846">
      <c r="A846" s="9">
        <v>44417.0</v>
      </c>
      <c r="B846" s="10" t="s">
        <v>114</v>
      </c>
      <c r="C846" s="10">
        <v>5043.0</v>
      </c>
      <c r="D846" s="10" t="s">
        <v>158</v>
      </c>
      <c r="E846" s="35">
        <v>200.0</v>
      </c>
      <c r="F846" s="10" t="s">
        <v>14</v>
      </c>
      <c r="G846" s="37">
        <f t="shared" si="1"/>
        <v>2</v>
      </c>
      <c r="H846" s="32">
        <f t="shared" si="2"/>
        <v>2</v>
      </c>
      <c r="I846" s="33"/>
      <c r="J846" s="33"/>
      <c r="K846" s="33"/>
      <c r="L846" s="33"/>
      <c r="M846" s="33"/>
      <c r="N846" s="33"/>
      <c r="O846" s="10" t="s">
        <v>114</v>
      </c>
    </row>
    <row r="847">
      <c r="A847" s="9">
        <v>44417.0</v>
      </c>
      <c r="B847" s="10" t="s">
        <v>114</v>
      </c>
      <c r="C847" s="10">
        <v>5043.0</v>
      </c>
      <c r="D847" s="10" t="s">
        <v>166</v>
      </c>
      <c r="E847" s="35">
        <v>200.0</v>
      </c>
      <c r="F847" s="10" t="s">
        <v>14</v>
      </c>
      <c r="G847" s="37">
        <f t="shared" si="1"/>
        <v>2</v>
      </c>
      <c r="H847" s="32">
        <f t="shared" si="2"/>
        <v>2</v>
      </c>
      <c r="I847" s="33"/>
      <c r="J847" s="33"/>
      <c r="K847" s="33"/>
      <c r="L847" s="33"/>
      <c r="M847" s="33"/>
      <c r="N847" s="33"/>
      <c r="O847" s="10" t="s">
        <v>114</v>
      </c>
    </row>
    <row r="848">
      <c r="A848" s="9">
        <v>44417.0</v>
      </c>
      <c r="B848" s="10" t="s">
        <v>114</v>
      </c>
      <c r="C848" s="10">
        <v>5043.0</v>
      </c>
      <c r="D848" s="10" t="s">
        <v>153</v>
      </c>
      <c r="E848" s="35">
        <v>220.0</v>
      </c>
      <c r="F848" s="10" t="s">
        <v>12</v>
      </c>
      <c r="G848" s="37">
        <f t="shared" si="1"/>
        <v>2</v>
      </c>
      <c r="H848" s="32">
        <f t="shared" si="2"/>
        <v>2</v>
      </c>
      <c r="I848" s="33"/>
      <c r="J848" s="33"/>
      <c r="K848" s="33"/>
      <c r="L848" s="33"/>
      <c r="M848" s="33"/>
      <c r="N848" s="33"/>
      <c r="O848" s="10" t="s">
        <v>114</v>
      </c>
    </row>
    <row r="849">
      <c r="A849" s="9">
        <v>44417.0</v>
      </c>
      <c r="B849" s="10" t="s">
        <v>114</v>
      </c>
      <c r="C849" s="10">
        <v>5043.0</v>
      </c>
      <c r="D849" s="10" t="s">
        <v>152</v>
      </c>
      <c r="E849" s="35">
        <v>250.0</v>
      </c>
      <c r="F849" s="10" t="s">
        <v>21</v>
      </c>
      <c r="G849" s="37">
        <f t="shared" si="1"/>
        <v>2</v>
      </c>
      <c r="H849" s="32">
        <f t="shared" si="2"/>
        <v>2</v>
      </c>
      <c r="I849" s="33"/>
      <c r="J849" s="33"/>
      <c r="K849" s="33"/>
      <c r="L849" s="33"/>
      <c r="M849" s="33"/>
      <c r="N849" s="33"/>
      <c r="O849" s="10" t="s">
        <v>114</v>
      </c>
    </row>
    <row r="850">
      <c r="A850" s="9">
        <v>44417.0</v>
      </c>
      <c r="B850" s="10" t="s">
        <v>115</v>
      </c>
      <c r="C850" s="10" t="s">
        <v>174</v>
      </c>
      <c r="D850" s="10" t="s">
        <v>150</v>
      </c>
      <c r="E850" s="35">
        <v>230.0</v>
      </c>
      <c r="F850" s="10" t="s">
        <v>21</v>
      </c>
      <c r="G850" s="37">
        <f t="shared" si="1"/>
        <v>2</v>
      </c>
      <c r="H850" s="32">
        <f t="shared" si="2"/>
        <v>2</v>
      </c>
      <c r="I850" s="33"/>
      <c r="J850" s="33"/>
      <c r="K850" s="33"/>
      <c r="L850" s="33"/>
      <c r="M850" s="33"/>
      <c r="N850" s="33"/>
      <c r="O850" s="10" t="s">
        <v>115</v>
      </c>
    </row>
    <row r="851">
      <c r="A851" s="9">
        <v>44417.0</v>
      </c>
      <c r="B851" s="10" t="s">
        <v>115</v>
      </c>
      <c r="C851" s="16">
        <v>9.0E42</v>
      </c>
      <c r="D851" s="10" t="s">
        <v>153</v>
      </c>
      <c r="E851" s="35">
        <v>220.0</v>
      </c>
      <c r="F851" s="10" t="s">
        <v>12</v>
      </c>
      <c r="G851" s="37">
        <f t="shared" si="1"/>
        <v>2</v>
      </c>
      <c r="H851" s="32">
        <f t="shared" si="2"/>
        <v>2</v>
      </c>
      <c r="I851" s="33"/>
      <c r="J851" s="33"/>
      <c r="K851" s="33"/>
      <c r="L851" s="33"/>
      <c r="M851" s="33"/>
      <c r="N851" s="33"/>
      <c r="O851" s="10" t="s">
        <v>115</v>
      </c>
    </row>
    <row r="852">
      <c r="A852" s="9">
        <v>44417.0</v>
      </c>
      <c r="B852" s="10" t="s">
        <v>115</v>
      </c>
      <c r="C852" s="10" t="s">
        <v>118</v>
      </c>
      <c r="D852" s="10" t="s">
        <v>166</v>
      </c>
      <c r="E852" s="35">
        <v>200.0</v>
      </c>
      <c r="F852" s="10" t="s">
        <v>14</v>
      </c>
      <c r="G852" s="37">
        <f t="shared" si="1"/>
        <v>2</v>
      </c>
      <c r="H852" s="32">
        <f t="shared" si="2"/>
        <v>2</v>
      </c>
      <c r="I852" s="33"/>
      <c r="J852" s="33"/>
      <c r="K852" s="33"/>
      <c r="L852" s="33"/>
      <c r="M852" s="33"/>
      <c r="N852" s="33"/>
      <c r="O852" s="10" t="s">
        <v>115</v>
      </c>
    </row>
    <row r="853">
      <c r="A853" s="9">
        <v>44417.0</v>
      </c>
      <c r="B853" s="10" t="s">
        <v>115</v>
      </c>
      <c r="C853" s="10" t="s">
        <v>119</v>
      </c>
      <c r="D853" s="10" t="s">
        <v>150</v>
      </c>
      <c r="E853" s="35">
        <v>230.0</v>
      </c>
      <c r="F853" s="10" t="s">
        <v>21</v>
      </c>
      <c r="G853" s="37">
        <f t="shared" si="1"/>
        <v>2</v>
      </c>
      <c r="H853" s="32">
        <f t="shared" si="2"/>
        <v>2</v>
      </c>
      <c r="I853" s="33"/>
      <c r="J853" s="33"/>
      <c r="K853" s="33"/>
      <c r="L853" s="33"/>
      <c r="M853" s="33"/>
      <c r="N853" s="33"/>
      <c r="O853" s="10" t="s">
        <v>115</v>
      </c>
    </row>
    <row r="854">
      <c r="A854" s="9">
        <v>44417.0</v>
      </c>
      <c r="B854" s="10" t="s">
        <v>115</v>
      </c>
      <c r="C854" s="10" t="s">
        <v>121</v>
      </c>
      <c r="D854" s="10" t="s">
        <v>152</v>
      </c>
      <c r="E854" s="35">
        <v>250.0</v>
      </c>
      <c r="F854" s="10" t="s">
        <v>21</v>
      </c>
      <c r="G854" s="37">
        <f t="shared" si="1"/>
        <v>2</v>
      </c>
      <c r="H854" s="32">
        <f t="shared" si="2"/>
        <v>2</v>
      </c>
      <c r="I854" s="33"/>
      <c r="J854" s="33"/>
      <c r="K854" s="33"/>
      <c r="L854" s="33"/>
      <c r="M854" s="33"/>
      <c r="N854" s="33"/>
      <c r="O854" s="10" t="s">
        <v>115</v>
      </c>
    </row>
    <row r="855">
      <c r="A855" s="9">
        <v>44417.0</v>
      </c>
      <c r="B855" s="10" t="s">
        <v>115</v>
      </c>
      <c r="C855" s="10" t="s">
        <v>176</v>
      </c>
      <c r="D855" s="10" t="s">
        <v>162</v>
      </c>
      <c r="E855" s="35">
        <v>130.0</v>
      </c>
      <c r="F855" s="10" t="s">
        <v>18</v>
      </c>
      <c r="G855" s="37">
        <f t="shared" si="1"/>
        <v>2</v>
      </c>
      <c r="H855" s="32">
        <f t="shared" si="2"/>
        <v>2</v>
      </c>
      <c r="I855" s="33"/>
      <c r="J855" s="33"/>
      <c r="K855" s="33"/>
      <c r="L855" s="33"/>
      <c r="M855" s="33"/>
      <c r="N855" s="33"/>
      <c r="O855" s="10" t="s">
        <v>115</v>
      </c>
    </row>
    <row r="856">
      <c r="A856" s="9">
        <v>44417.0</v>
      </c>
      <c r="B856" s="10" t="s">
        <v>122</v>
      </c>
      <c r="C856" s="10" t="s">
        <v>273</v>
      </c>
      <c r="D856" s="10" t="s">
        <v>156</v>
      </c>
      <c r="E856" s="35">
        <v>120.0</v>
      </c>
      <c r="F856" s="10" t="s">
        <v>21</v>
      </c>
      <c r="G856" s="37">
        <f t="shared" si="1"/>
        <v>2</v>
      </c>
      <c r="H856" s="32">
        <f t="shared" si="2"/>
        <v>2</v>
      </c>
      <c r="I856" s="33"/>
      <c r="J856" s="33"/>
      <c r="K856" s="33"/>
      <c r="L856" s="33"/>
      <c r="M856" s="33"/>
      <c r="N856" s="33"/>
      <c r="O856" s="10" t="s">
        <v>122</v>
      </c>
    </row>
    <row r="857">
      <c r="A857" s="9">
        <v>44417.0</v>
      </c>
      <c r="B857" s="10" t="s">
        <v>122</v>
      </c>
      <c r="C857" s="10" t="s">
        <v>273</v>
      </c>
      <c r="D857" s="10" t="s">
        <v>153</v>
      </c>
      <c r="E857" s="35">
        <v>220.0</v>
      </c>
      <c r="F857" s="10" t="s">
        <v>12</v>
      </c>
      <c r="G857" s="37">
        <f t="shared" si="1"/>
        <v>2</v>
      </c>
      <c r="H857" s="32">
        <f t="shared" si="2"/>
        <v>2</v>
      </c>
      <c r="I857" s="33"/>
      <c r="J857" s="33"/>
      <c r="K857" s="33"/>
      <c r="L857" s="33"/>
      <c r="M857" s="33"/>
      <c r="N857" s="33"/>
      <c r="O857" s="10" t="s">
        <v>122</v>
      </c>
    </row>
    <row r="858">
      <c r="A858" s="9">
        <v>44417.0</v>
      </c>
      <c r="B858" s="10" t="s">
        <v>122</v>
      </c>
      <c r="C858" s="10" t="s">
        <v>123</v>
      </c>
      <c r="D858" s="10" t="s">
        <v>166</v>
      </c>
      <c r="E858" s="35">
        <v>200.0</v>
      </c>
      <c r="F858" s="10" t="s">
        <v>14</v>
      </c>
      <c r="G858" s="37">
        <f t="shared" si="1"/>
        <v>2</v>
      </c>
      <c r="H858" s="32">
        <f t="shared" si="2"/>
        <v>2</v>
      </c>
      <c r="I858" s="33"/>
      <c r="J858" s="33"/>
      <c r="K858" s="33"/>
      <c r="L858" s="33"/>
      <c r="M858" s="33"/>
      <c r="N858" s="33"/>
      <c r="O858" s="10" t="s">
        <v>122</v>
      </c>
    </row>
    <row r="859">
      <c r="A859" s="9">
        <v>44417.0</v>
      </c>
      <c r="B859" s="10" t="s">
        <v>122</v>
      </c>
      <c r="C859" s="10" t="s">
        <v>179</v>
      </c>
      <c r="D859" s="10" t="s">
        <v>166</v>
      </c>
      <c r="E859" s="35">
        <v>200.0</v>
      </c>
      <c r="F859" s="10" t="s">
        <v>14</v>
      </c>
      <c r="G859" s="37">
        <f t="shared" si="1"/>
        <v>2</v>
      </c>
      <c r="H859" s="32">
        <f t="shared" si="2"/>
        <v>2</v>
      </c>
      <c r="I859" s="33"/>
      <c r="J859" s="33"/>
      <c r="K859" s="33"/>
      <c r="L859" s="33"/>
      <c r="M859" s="33"/>
      <c r="N859" s="33"/>
      <c r="O859" s="10" t="s">
        <v>122</v>
      </c>
    </row>
    <row r="860">
      <c r="A860" s="9">
        <v>44417.0</v>
      </c>
      <c r="B860" s="10" t="s">
        <v>122</v>
      </c>
      <c r="C860" s="10" t="s">
        <v>125</v>
      </c>
      <c r="D860" s="10" t="s">
        <v>153</v>
      </c>
      <c r="E860" s="35">
        <v>220.0</v>
      </c>
      <c r="F860" s="10" t="s">
        <v>12</v>
      </c>
      <c r="G860" s="37">
        <f t="shared" si="1"/>
        <v>2</v>
      </c>
      <c r="H860" s="32">
        <f t="shared" si="2"/>
        <v>2</v>
      </c>
      <c r="I860" s="33"/>
      <c r="J860" s="33"/>
      <c r="K860" s="33"/>
      <c r="L860" s="33"/>
      <c r="M860" s="33"/>
      <c r="N860" s="33"/>
      <c r="O860" s="10" t="s">
        <v>122</v>
      </c>
    </row>
    <row r="861">
      <c r="A861" s="9">
        <v>44417.0</v>
      </c>
      <c r="B861" s="10" t="s">
        <v>122</v>
      </c>
      <c r="C861" s="10" t="s">
        <v>128</v>
      </c>
      <c r="D861" s="10" t="s">
        <v>158</v>
      </c>
      <c r="E861" s="35">
        <v>200.0</v>
      </c>
      <c r="F861" s="10" t="s">
        <v>14</v>
      </c>
      <c r="G861" s="37">
        <f t="shared" si="1"/>
        <v>2</v>
      </c>
      <c r="H861" s="32">
        <f t="shared" si="2"/>
        <v>2</v>
      </c>
      <c r="I861" s="33"/>
      <c r="J861" s="33"/>
      <c r="K861" s="33"/>
      <c r="L861" s="33"/>
      <c r="M861" s="33"/>
      <c r="N861" s="33"/>
      <c r="O861" s="10" t="s">
        <v>122</v>
      </c>
    </row>
    <row r="862">
      <c r="A862" s="9">
        <v>44417.0</v>
      </c>
      <c r="B862" s="10" t="s">
        <v>15</v>
      </c>
      <c r="C862" s="10" t="s">
        <v>245</v>
      </c>
      <c r="D862" s="10" t="s">
        <v>156</v>
      </c>
      <c r="E862" s="35">
        <v>120.0</v>
      </c>
      <c r="F862" s="10" t="s">
        <v>21</v>
      </c>
      <c r="G862" s="37">
        <f t="shared" si="1"/>
        <v>2</v>
      </c>
      <c r="H862" s="32">
        <f t="shared" si="2"/>
        <v>2</v>
      </c>
      <c r="I862" s="33"/>
      <c r="J862" s="33"/>
      <c r="K862" s="33"/>
      <c r="L862" s="33"/>
      <c r="M862" s="33"/>
      <c r="N862" s="33"/>
      <c r="O862" s="10" t="s">
        <v>15</v>
      </c>
    </row>
    <row r="863">
      <c r="A863" s="9">
        <v>44417.0</v>
      </c>
      <c r="B863" s="10" t="s">
        <v>15</v>
      </c>
      <c r="C863" s="10" t="s">
        <v>216</v>
      </c>
      <c r="D863" s="10" t="s">
        <v>153</v>
      </c>
      <c r="E863" s="35">
        <v>220.0</v>
      </c>
      <c r="F863" s="10" t="s">
        <v>12</v>
      </c>
      <c r="G863" s="37">
        <f t="shared" si="1"/>
        <v>2</v>
      </c>
      <c r="H863" s="32">
        <f t="shared" si="2"/>
        <v>2</v>
      </c>
      <c r="I863" s="33"/>
      <c r="J863" s="33"/>
      <c r="K863" s="33"/>
      <c r="L863" s="33"/>
      <c r="M863" s="33"/>
      <c r="N863" s="33"/>
      <c r="O863" s="10" t="s">
        <v>15</v>
      </c>
    </row>
    <row r="864">
      <c r="A864" s="9">
        <v>44417.0</v>
      </c>
      <c r="B864" s="10" t="s">
        <v>15</v>
      </c>
      <c r="C864" s="10" t="s">
        <v>130</v>
      </c>
      <c r="D864" s="10" t="s">
        <v>161</v>
      </c>
      <c r="E864" s="35">
        <v>240.0</v>
      </c>
      <c r="F864" s="10" t="s">
        <v>21</v>
      </c>
      <c r="G864" s="37">
        <f t="shared" si="1"/>
        <v>2</v>
      </c>
      <c r="H864" s="32">
        <f t="shared" si="2"/>
        <v>2</v>
      </c>
      <c r="I864" s="33"/>
      <c r="J864" s="33"/>
      <c r="K864" s="33"/>
      <c r="L864" s="33"/>
      <c r="M864" s="33"/>
      <c r="N864" s="33"/>
      <c r="O864" s="10" t="s">
        <v>15</v>
      </c>
    </row>
    <row r="865">
      <c r="A865" s="9">
        <v>44417.0</v>
      </c>
      <c r="B865" s="10" t="s">
        <v>15</v>
      </c>
      <c r="C865" s="10" t="s">
        <v>181</v>
      </c>
      <c r="D865" s="10" t="s">
        <v>162</v>
      </c>
      <c r="E865" s="35">
        <v>130.0</v>
      </c>
      <c r="F865" s="10" t="s">
        <v>18</v>
      </c>
      <c r="G865" s="37">
        <f t="shared" si="1"/>
        <v>2</v>
      </c>
      <c r="H865" s="32">
        <f t="shared" si="2"/>
        <v>2</v>
      </c>
      <c r="I865" s="33"/>
      <c r="J865" s="33"/>
      <c r="K865" s="33"/>
      <c r="L865" s="33"/>
      <c r="M865" s="33"/>
      <c r="N865" s="33"/>
      <c r="O865" s="10" t="s">
        <v>15</v>
      </c>
    </row>
    <row r="866">
      <c r="A866" s="9">
        <v>44417.0</v>
      </c>
      <c r="B866" s="10" t="s">
        <v>15</v>
      </c>
      <c r="C866" s="10" t="s">
        <v>131</v>
      </c>
      <c r="D866" s="10" t="s">
        <v>161</v>
      </c>
      <c r="E866" s="35">
        <v>240.0</v>
      </c>
      <c r="F866" s="10" t="s">
        <v>21</v>
      </c>
      <c r="G866" s="37">
        <f t="shared" si="1"/>
        <v>2</v>
      </c>
      <c r="H866" s="32">
        <f t="shared" si="2"/>
        <v>2</v>
      </c>
      <c r="I866" s="33"/>
      <c r="J866" s="33"/>
      <c r="K866" s="33"/>
      <c r="L866" s="33"/>
      <c r="M866" s="33"/>
      <c r="N866" s="33"/>
      <c r="O866" s="10" t="s">
        <v>15</v>
      </c>
    </row>
    <row r="867">
      <c r="A867" s="9">
        <v>44417.0</v>
      </c>
      <c r="B867" s="10" t="s">
        <v>15</v>
      </c>
      <c r="C867" s="10" t="s">
        <v>132</v>
      </c>
      <c r="D867" s="10" t="s">
        <v>166</v>
      </c>
      <c r="E867" s="35">
        <v>200.0</v>
      </c>
      <c r="F867" s="10" t="s">
        <v>14</v>
      </c>
      <c r="G867" s="37">
        <f t="shared" si="1"/>
        <v>2</v>
      </c>
      <c r="H867" s="32">
        <f t="shared" si="2"/>
        <v>2</v>
      </c>
      <c r="I867" s="33"/>
      <c r="J867" s="33"/>
      <c r="K867" s="33"/>
      <c r="L867" s="33"/>
      <c r="M867" s="33"/>
      <c r="N867" s="33"/>
      <c r="O867" s="10" t="s">
        <v>15</v>
      </c>
    </row>
    <row r="868">
      <c r="A868" s="9">
        <v>44417.0</v>
      </c>
      <c r="B868" s="10" t="s">
        <v>15</v>
      </c>
      <c r="C868" s="16">
        <v>5.0E49</v>
      </c>
      <c r="D868" s="10" t="s">
        <v>166</v>
      </c>
      <c r="E868" s="35">
        <v>200.0</v>
      </c>
      <c r="F868" s="10" t="s">
        <v>14</v>
      </c>
      <c r="G868" s="37">
        <f t="shared" si="1"/>
        <v>2</v>
      </c>
      <c r="H868" s="32">
        <f t="shared" si="2"/>
        <v>2</v>
      </c>
      <c r="I868" s="33"/>
      <c r="J868" s="33"/>
      <c r="K868" s="33"/>
      <c r="L868" s="33"/>
      <c r="M868" s="33"/>
      <c r="N868" s="33"/>
      <c r="O868" s="10" t="s">
        <v>15</v>
      </c>
    </row>
    <row r="869">
      <c r="A869" s="9">
        <v>44417.0</v>
      </c>
      <c r="B869" s="10" t="s">
        <v>15</v>
      </c>
      <c r="C869" s="16">
        <v>5.0E49</v>
      </c>
      <c r="D869" s="10" t="s">
        <v>156</v>
      </c>
      <c r="E869" s="35">
        <v>120.0</v>
      </c>
      <c r="F869" s="10" t="s">
        <v>21</v>
      </c>
      <c r="G869" s="37">
        <f t="shared" si="1"/>
        <v>2</v>
      </c>
      <c r="H869" s="32">
        <f t="shared" si="2"/>
        <v>2</v>
      </c>
      <c r="I869" s="33"/>
      <c r="J869" s="33"/>
      <c r="K869" s="33"/>
      <c r="L869" s="33"/>
      <c r="M869" s="33"/>
      <c r="N869" s="33"/>
      <c r="O869" s="10" t="s">
        <v>15</v>
      </c>
    </row>
    <row r="870">
      <c r="A870" s="9">
        <v>44417.0</v>
      </c>
      <c r="B870" s="10" t="s">
        <v>15</v>
      </c>
      <c r="C870" s="10" t="s">
        <v>124</v>
      </c>
      <c r="D870" s="10" t="s">
        <v>156</v>
      </c>
      <c r="E870" s="35">
        <v>120.0</v>
      </c>
      <c r="F870" s="10" t="s">
        <v>21</v>
      </c>
      <c r="G870" s="37">
        <f t="shared" si="1"/>
        <v>2</v>
      </c>
      <c r="H870" s="32">
        <f t="shared" si="2"/>
        <v>2</v>
      </c>
      <c r="I870" s="33"/>
      <c r="J870" s="33"/>
      <c r="K870" s="33"/>
      <c r="L870" s="33"/>
      <c r="M870" s="33"/>
      <c r="N870" s="33"/>
      <c r="O870" s="10" t="s">
        <v>15</v>
      </c>
    </row>
    <row r="871">
      <c r="A871" s="9">
        <v>44417.0</v>
      </c>
      <c r="B871" s="10" t="s">
        <v>15</v>
      </c>
      <c r="C871" s="10" t="s">
        <v>133</v>
      </c>
      <c r="D871" s="10" t="s">
        <v>162</v>
      </c>
      <c r="E871" s="35">
        <v>130.0</v>
      </c>
      <c r="F871" s="10" t="s">
        <v>18</v>
      </c>
      <c r="G871" s="37">
        <f t="shared" si="1"/>
        <v>2</v>
      </c>
      <c r="H871" s="32">
        <f t="shared" si="2"/>
        <v>2</v>
      </c>
      <c r="I871" s="33"/>
      <c r="J871" s="33"/>
      <c r="K871" s="33"/>
      <c r="L871" s="33"/>
      <c r="M871" s="33"/>
      <c r="N871" s="33"/>
      <c r="O871" s="10" t="s">
        <v>15</v>
      </c>
    </row>
    <row r="872">
      <c r="A872" s="9">
        <v>44417.0</v>
      </c>
      <c r="B872" s="10" t="s">
        <v>15</v>
      </c>
      <c r="C872" s="10" t="s">
        <v>134</v>
      </c>
      <c r="D872" s="10" t="s">
        <v>150</v>
      </c>
      <c r="E872" s="35">
        <v>230.0</v>
      </c>
      <c r="F872" s="10" t="s">
        <v>21</v>
      </c>
      <c r="G872" s="37">
        <f t="shared" si="1"/>
        <v>2</v>
      </c>
      <c r="H872" s="32">
        <f t="shared" si="2"/>
        <v>2</v>
      </c>
      <c r="I872" s="33"/>
      <c r="J872" s="33"/>
      <c r="K872" s="33"/>
      <c r="L872" s="33"/>
      <c r="M872" s="33"/>
      <c r="N872" s="33"/>
      <c r="O872" s="10" t="s">
        <v>15</v>
      </c>
    </row>
    <row r="873">
      <c r="A873" s="9">
        <v>44417.0</v>
      </c>
      <c r="B873" s="10" t="s">
        <v>15</v>
      </c>
      <c r="C873" s="10" t="s">
        <v>219</v>
      </c>
      <c r="D873" s="10" t="s">
        <v>150</v>
      </c>
      <c r="E873" s="35">
        <v>230.0</v>
      </c>
      <c r="F873" s="10" t="s">
        <v>21</v>
      </c>
      <c r="G873" s="37">
        <f t="shared" si="1"/>
        <v>2</v>
      </c>
      <c r="H873" s="32">
        <f t="shared" si="2"/>
        <v>2</v>
      </c>
      <c r="I873" s="33"/>
      <c r="J873" s="33"/>
      <c r="K873" s="33"/>
      <c r="L873" s="33"/>
      <c r="M873" s="33"/>
      <c r="N873" s="33"/>
      <c r="O873" s="10" t="s">
        <v>15</v>
      </c>
    </row>
    <row r="874">
      <c r="A874" s="9">
        <v>44417.0</v>
      </c>
      <c r="B874" s="10" t="s">
        <v>15</v>
      </c>
      <c r="C874" s="10" t="s">
        <v>219</v>
      </c>
      <c r="D874" s="10" t="s">
        <v>156</v>
      </c>
      <c r="E874" s="35">
        <v>120.0</v>
      </c>
      <c r="F874" s="10" t="s">
        <v>21</v>
      </c>
      <c r="G874" s="37">
        <f t="shared" si="1"/>
        <v>2</v>
      </c>
      <c r="H874" s="32">
        <f t="shared" si="2"/>
        <v>2</v>
      </c>
      <c r="I874" s="33"/>
      <c r="J874" s="33"/>
      <c r="K874" s="33"/>
      <c r="L874" s="33"/>
      <c r="M874" s="33"/>
      <c r="N874" s="33"/>
      <c r="O874" s="10" t="s">
        <v>15</v>
      </c>
    </row>
    <row r="875">
      <c r="A875" s="9">
        <v>44417.0</v>
      </c>
      <c r="B875" s="10" t="s">
        <v>15</v>
      </c>
      <c r="C875" s="10" t="s">
        <v>135</v>
      </c>
      <c r="D875" s="10" t="s">
        <v>152</v>
      </c>
      <c r="E875" s="35">
        <v>250.0</v>
      </c>
      <c r="F875" s="10" t="s">
        <v>21</v>
      </c>
      <c r="G875" s="37">
        <f t="shared" si="1"/>
        <v>2</v>
      </c>
      <c r="H875" s="32">
        <f t="shared" si="2"/>
        <v>2</v>
      </c>
      <c r="I875" s="33"/>
      <c r="J875" s="33"/>
      <c r="K875" s="33"/>
      <c r="L875" s="33"/>
      <c r="M875" s="33"/>
      <c r="N875" s="33"/>
      <c r="O875" s="10" t="s">
        <v>15</v>
      </c>
    </row>
    <row r="876">
      <c r="A876" s="9">
        <v>44417.0</v>
      </c>
      <c r="B876" s="10" t="s">
        <v>15</v>
      </c>
      <c r="C876" s="10" t="s">
        <v>135</v>
      </c>
      <c r="D876" s="10" t="s">
        <v>155</v>
      </c>
      <c r="E876" s="35">
        <v>220.0</v>
      </c>
      <c r="F876" s="10" t="s">
        <v>18</v>
      </c>
      <c r="G876" s="37">
        <f t="shared" si="1"/>
        <v>2</v>
      </c>
      <c r="H876" s="32">
        <f t="shared" si="2"/>
        <v>2</v>
      </c>
      <c r="I876" s="33"/>
      <c r="J876" s="33"/>
      <c r="K876" s="33"/>
      <c r="L876" s="33"/>
      <c r="M876" s="33"/>
      <c r="N876" s="33"/>
      <c r="O876" s="10" t="s">
        <v>15</v>
      </c>
    </row>
    <row r="877">
      <c r="A877" s="9">
        <v>44417.0</v>
      </c>
      <c r="B877" s="10" t="s">
        <v>15</v>
      </c>
      <c r="C877" s="10" t="s">
        <v>220</v>
      </c>
      <c r="D877" s="10" t="s">
        <v>156</v>
      </c>
      <c r="E877" s="35">
        <v>120.0</v>
      </c>
      <c r="F877" s="10" t="s">
        <v>21</v>
      </c>
      <c r="G877" s="37">
        <f t="shared" si="1"/>
        <v>2</v>
      </c>
      <c r="H877" s="32">
        <f t="shared" si="2"/>
        <v>2</v>
      </c>
      <c r="I877" s="33"/>
      <c r="J877" s="33"/>
      <c r="K877" s="33"/>
      <c r="L877" s="33"/>
      <c r="M877" s="33"/>
      <c r="N877" s="33"/>
      <c r="O877" s="10" t="s">
        <v>15</v>
      </c>
    </row>
    <row r="878">
      <c r="A878" s="9">
        <v>44417.0</v>
      </c>
      <c r="B878" s="10" t="s">
        <v>15</v>
      </c>
      <c r="C878" s="10">
        <v>1344.0</v>
      </c>
      <c r="D878" s="10" t="s">
        <v>166</v>
      </c>
      <c r="E878" s="35">
        <v>200.0</v>
      </c>
      <c r="F878" s="10" t="s">
        <v>14</v>
      </c>
      <c r="G878" s="37">
        <f t="shared" si="1"/>
        <v>2</v>
      </c>
      <c r="H878" s="32">
        <f t="shared" si="2"/>
        <v>2</v>
      </c>
      <c r="I878" s="33"/>
      <c r="J878" s="33"/>
      <c r="K878" s="33"/>
      <c r="L878" s="33"/>
      <c r="M878" s="33"/>
      <c r="N878" s="33"/>
      <c r="O878" s="10" t="s">
        <v>15</v>
      </c>
    </row>
    <row r="879">
      <c r="A879" s="9">
        <v>44417.0</v>
      </c>
      <c r="B879" s="10" t="s">
        <v>15</v>
      </c>
      <c r="C879" s="10">
        <v>1546.0</v>
      </c>
      <c r="D879" s="10" t="s">
        <v>159</v>
      </c>
      <c r="E879" s="35">
        <v>90.0</v>
      </c>
      <c r="F879" s="10" t="s">
        <v>160</v>
      </c>
      <c r="G879" s="37">
        <f t="shared" si="1"/>
        <v>2</v>
      </c>
      <c r="H879" s="32">
        <f t="shared" si="2"/>
        <v>2</v>
      </c>
      <c r="I879" s="33"/>
      <c r="J879" s="33"/>
      <c r="K879" s="33"/>
      <c r="L879" s="33"/>
      <c r="M879" s="33"/>
      <c r="N879" s="33"/>
      <c r="O879" s="10" t="s">
        <v>15</v>
      </c>
    </row>
    <row r="880">
      <c r="A880" s="9">
        <v>44417.0</v>
      </c>
      <c r="B880" s="10" t="s">
        <v>15</v>
      </c>
      <c r="C880" s="10" t="s">
        <v>136</v>
      </c>
      <c r="D880" s="10" t="s">
        <v>156</v>
      </c>
      <c r="E880" s="35">
        <v>120.0</v>
      </c>
      <c r="F880" s="10" t="s">
        <v>21</v>
      </c>
      <c r="G880" s="37">
        <f t="shared" si="1"/>
        <v>2</v>
      </c>
      <c r="H880" s="32">
        <f t="shared" si="2"/>
        <v>2</v>
      </c>
      <c r="I880" s="33"/>
      <c r="J880" s="33"/>
      <c r="K880" s="33"/>
      <c r="L880" s="33"/>
      <c r="M880" s="33"/>
      <c r="N880" s="33"/>
      <c r="O880" s="10" t="s">
        <v>15</v>
      </c>
    </row>
    <row r="881">
      <c r="A881" s="9">
        <v>44417.0</v>
      </c>
      <c r="B881" s="10" t="s">
        <v>15</v>
      </c>
      <c r="C881" s="10" t="s">
        <v>221</v>
      </c>
      <c r="D881" s="10" t="s">
        <v>153</v>
      </c>
      <c r="E881" s="35">
        <v>220.0</v>
      </c>
      <c r="F881" s="10" t="s">
        <v>12</v>
      </c>
      <c r="G881" s="37">
        <f t="shared" si="1"/>
        <v>2</v>
      </c>
      <c r="H881" s="32">
        <f t="shared" si="2"/>
        <v>2</v>
      </c>
      <c r="I881" s="33"/>
      <c r="J881" s="33"/>
      <c r="K881" s="33"/>
      <c r="L881" s="33"/>
      <c r="M881" s="33"/>
      <c r="N881" s="33"/>
      <c r="O881" s="10" t="s">
        <v>15</v>
      </c>
    </row>
    <row r="882">
      <c r="A882" s="9">
        <v>44417.0</v>
      </c>
      <c r="B882" s="10" t="s">
        <v>15</v>
      </c>
      <c r="C882" s="10" t="s">
        <v>220</v>
      </c>
      <c r="D882" s="10" t="s">
        <v>158</v>
      </c>
      <c r="E882" s="35">
        <v>200.0</v>
      </c>
      <c r="F882" s="10" t="s">
        <v>14</v>
      </c>
      <c r="G882" s="37">
        <f t="shared" si="1"/>
        <v>2</v>
      </c>
      <c r="H882" s="32">
        <f t="shared" si="2"/>
        <v>2</v>
      </c>
      <c r="I882" s="33"/>
      <c r="J882" s="33"/>
      <c r="K882" s="33"/>
      <c r="L882" s="33"/>
      <c r="M882" s="33"/>
      <c r="N882" s="33"/>
      <c r="O882" s="10" t="s">
        <v>15</v>
      </c>
    </row>
    <row r="883">
      <c r="A883" s="9">
        <v>44417.0</v>
      </c>
      <c r="B883" s="10" t="s">
        <v>15</v>
      </c>
      <c r="C883" s="10" t="s">
        <v>220</v>
      </c>
      <c r="D883" s="10" t="s">
        <v>156</v>
      </c>
      <c r="E883" s="35">
        <v>120.0</v>
      </c>
      <c r="F883" s="10" t="s">
        <v>21</v>
      </c>
      <c r="G883" s="37">
        <f t="shared" si="1"/>
        <v>2</v>
      </c>
      <c r="H883" s="32">
        <f t="shared" si="2"/>
        <v>2</v>
      </c>
      <c r="I883" s="33"/>
      <c r="J883" s="33"/>
      <c r="K883" s="33"/>
      <c r="L883" s="33"/>
      <c r="M883" s="33"/>
      <c r="N883" s="33"/>
      <c r="O883" s="10" t="s">
        <v>15</v>
      </c>
    </row>
    <row r="884">
      <c r="A884" s="9">
        <v>44417.0</v>
      </c>
      <c r="B884" s="10" t="s">
        <v>15</v>
      </c>
      <c r="C884" s="10" t="s">
        <v>182</v>
      </c>
      <c r="D884" s="10" t="s">
        <v>159</v>
      </c>
      <c r="E884" s="35">
        <v>90.0</v>
      </c>
      <c r="F884" s="10" t="s">
        <v>160</v>
      </c>
      <c r="G884" s="37">
        <f t="shared" si="1"/>
        <v>2</v>
      </c>
      <c r="H884" s="32">
        <f t="shared" si="2"/>
        <v>2</v>
      </c>
      <c r="I884" s="33"/>
      <c r="J884" s="33"/>
      <c r="K884" s="33"/>
      <c r="L884" s="33"/>
      <c r="M884" s="33"/>
      <c r="N884" s="33"/>
      <c r="O884" s="10" t="s">
        <v>15</v>
      </c>
    </row>
    <row r="885">
      <c r="A885" s="9">
        <v>44417.0</v>
      </c>
      <c r="B885" s="10" t="s">
        <v>15</v>
      </c>
      <c r="C885" s="10" t="s">
        <v>274</v>
      </c>
      <c r="D885" s="10" t="s">
        <v>153</v>
      </c>
      <c r="E885" s="35">
        <v>220.0</v>
      </c>
      <c r="F885" s="10" t="s">
        <v>12</v>
      </c>
      <c r="G885" s="37">
        <f t="shared" si="1"/>
        <v>2</v>
      </c>
      <c r="H885" s="32">
        <f t="shared" si="2"/>
        <v>2</v>
      </c>
      <c r="I885" s="33"/>
      <c r="J885" s="33"/>
      <c r="K885" s="33"/>
      <c r="L885" s="33"/>
      <c r="M885" s="33"/>
      <c r="N885" s="33"/>
      <c r="O885" s="10" t="s">
        <v>15</v>
      </c>
    </row>
    <row r="886">
      <c r="A886" s="9">
        <v>44417.0</v>
      </c>
      <c r="B886" s="10" t="s">
        <v>15</v>
      </c>
      <c r="C886" s="10" t="s">
        <v>274</v>
      </c>
      <c r="D886" s="10" t="s">
        <v>155</v>
      </c>
      <c r="E886" s="35">
        <v>220.0</v>
      </c>
      <c r="F886" s="10" t="s">
        <v>18</v>
      </c>
      <c r="G886" s="37">
        <f t="shared" si="1"/>
        <v>2</v>
      </c>
      <c r="H886" s="32">
        <f t="shared" si="2"/>
        <v>2</v>
      </c>
      <c r="I886" s="33"/>
      <c r="J886" s="33"/>
      <c r="K886" s="33"/>
      <c r="L886" s="33"/>
      <c r="M886" s="33"/>
      <c r="N886" s="33"/>
      <c r="O886" s="10" t="s">
        <v>15</v>
      </c>
    </row>
    <row r="887">
      <c r="A887" s="9">
        <v>44417.0</v>
      </c>
      <c r="B887" s="10" t="s">
        <v>15</v>
      </c>
      <c r="C887" s="10">
        <v>3446.0</v>
      </c>
      <c r="D887" s="10" t="s">
        <v>158</v>
      </c>
      <c r="E887" s="35">
        <v>200.0</v>
      </c>
      <c r="F887" s="10" t="s">
        <v>14</v>
      </c>
      <c r="G887" s="37">
        <f t="shared" si="1"/>
        <v>2</v>
      </c>
      <c r="H887" s="32">
        <f t="shared" si="2"/>
        <v>2</v>
      </c>
      <c r="I887" s="33"/>
      <c r="J887" s="33"/>
      <c r="K887" s="33"/>
      <c r="L887" s="33"/>
      <c r="M887" s="33"/>
      <c r="N887" s="33"/>
      <c r="O887" s="10" t="s">
        <v>15</v>
      </c>
    </row>
    <row r="888">
      <c r="A888" s="9">
        <v>44417.0</v>
      </c>
      <c r="B888" s="10" t="s">
        <v>15</v>
      </c>
      <c r="C888" s="10" t="s">
        <v>183</v>
      </c>
      <c r="D888" s="10" t="s">
        <v>152</v>
      </c>
      <c r="E888" s="35">
        <v>250.0</v>
      </c>
      <c r="F888" s="10" t="s">
        <v>21</v>
      </c>
      <c r="G888" s="37">
        <f t="shared" si="1"/>
        <v>2</v>
      </c>
      <c r="H888" s="32">
        <f t="shared" si="2"/>
        <v>2</v>
      </c>
      <c r="I888" s="33"/>
      <c r="J888" s="33"/>
      <c r="K888" s="33"/>
      <c r="L888" s="33"/>
      <c r="M888" s="33"/>
      <c r="N888" s="33"/>
      <c r="O888" s="10" t="s">
        <v>15</v>
      </c>
    </row>
    <row r="889">
      <c r="A889" s="9">
        <v>44417.0</v>
      </c>
      <c r="B889" s="10" t="s">
        <v>15</v>
      </c>
      <c r="C889" s="10" t="s">
        <v>246</v>
      </c>
      <c r="D889" s="10" t="s">
        <v>156</v>
      </c>
      <c r="E889" s="35">
        <v>120.0</v>
      </c>
      <c r="F889" s="10" t="s">
        <v>21</v>
      </c>
      <c r="G889" s="37">
        <f t="shared" si="1"/>
        <v>2</v>
      </c>
      <c r="H889" s="32">
        <f t="shared" si="2"/>
        <v>2</v>
      </c>
      <c r="I889" s="33"/>
      <c r="J889" s="33"/>
      <c r="K889" s="33"/>
      <c r="L889" s="33"/>
      <c r="M889" s="33"/>
      <c r="N889" s="33"/>
      <c r="O889" s="10" t="s">
        <v>15</v>
      </c>
    </row>
    <row r="890">
      <c r="A890" s="9">
        <v>44417.0</v>
      </c>
      <c r="B890" s="10" t="s">
        <v>15</v>
      </c>
      <c r="C890" s="10" t="s">
        <v>137</v>
      </c>
      <c r="D890" s="10" t="s">
        <v>150</v>
      </c>
      <c r="E890" s="35">
        <v>230.0</v>
      </c>
      <c r="F890" s="10" t="s">
        <v>21</v>
      </c>
      <c r="G890" s="37">
        <f t="shared" si="1"/>
        <v>2</v>
      </c>
      <c r="H890" s="32">
        <f t="shared" si="2"/>
        <v>2</v>
      </c>
      <c r="I890" s="33"/>
      <c r="J890" s="33"/>
      <c r="K890" s="33"/>
      <c r="L890" s="33"/>
      <c r="M890" s="33"/>
      <c r="N890" s="33"/>
      <c r="O890" s="10" t="s">
        <v>15</v>
      </c>
    </row>
    <row r="891">
      <c r="A891" s="9">
        <v>44417.0</v>
      </c>
      <c r="B891" s="10" t="s">
        <v>15</v>
      </c>
      <c r="C891" s="10" t="s">
        <v>111</v>
      </c>
      <c r="D891" s="10" t="s">
        <v>156</v>
      </c>
      <c r="E891" s="35">
        <v>120.0</v>
      </c>
      <c r="F891" s="10" t="s">
        <v>21</v>
      </c>
      <c r="G891" s="37">
        <f t="shared" si="1"/>
        <v>2</v>
      </c>
      <c r="H891" s="32">
        <f t="shared" si="2"/>
        <v>2</v>
      </c>
      <c r="I891" s="33"/>
      <c r="J891" s="33"/>
      <c r="K891" s="33"/>
      <c r="L891" s="33"/>
      <c r="M891" s="33"/>
      <c r="N891" s="33"/>
      <c r="O891" s="10" t="s">
        <v>15</v>
      </c>
    </row>
    <row r="892">
      <c r="A892" s="9">
        <v>44417.0</v>
      </c>
      <c r="B892" s="10" t="s">
        <v>15</v>
      </c>
      <c r="C892" s="10" t="s">
        <v>111</v>
      </c>
      <c r="D892" s="10" t="s">
        <v>153</v>
      </c>
      <c r="E892" s="35">
        <v>220.0</v>
      </c>
      <c r="F892" s="10" t="s">
        <v>12</v>
      </c>
      <c r="G892" s="37">
        <f t="shared" si="1"/>
        <v>2</v>
      </c>
      <c r="H892" s="32">
        <f t="shared" si="2"/>
        <v>2</v>
      </c>
      <c r="I892" s="33"/>
      <c r="J892" s="33"/>
      <c r="K892" s="33"/>
      <c r="L892" s="33"/>
      <c r="M892" s="33"/>
      <c r="N892" s="33"/>
      <c r="O892" s="10" t="s">
        <v>15</v>
      </c>
    </row>
    <row r="893">
      <c r="A893" s="9">
        <v>44417.0</v>
      </c>
      <c r="B893" s="10" t="s">
        <v>15</v>
      </c>
      <c r="C893" s="10" t="s">
        <v>184</v>
      </c>
      <c r="D893" s="10" t="s">
        <v>153</v>
      </c>
      <c r="E893" s="35">
        <v>220.0</v>
      </c>
      <c r="F893" s="10" t="s">
        <v>12</v>
      </c>
      <c r="G893" s="37">
        <f t="shared" si="1"/>
        <v>2</v>
      </c>
      <c r="H893" s="32">
        <f t="shared" si="2"/>
        <v>2</v>
      </c>
      <c r="I893" s="33"/>
      <c r="J893" s="33"/>
      <c r="K893" s="33"/>
      <c r="L893" s="33"/>
      <c r="M893" s="33"/>
      <c r="N893" s="33"/>
      <c r="O893" s="10" t="s">
        <v>15</v>
      </c>
    </row>
    <row r="894">
      <c r="A894" s="9">
        <v>44417.0</v>
      </c>
      <c r="B894" s="10" t="s">
        <v>15</v>
      </c>
      <c r="C894" s="10" t="s">
        <v>265</v>
      </c>
      <c r="D894" s="10" t="s">
        <v>156</v>
      </c>
      <c r="E894" s="35">
        <v>120.0</v>
      </c>
      <c r="F894" s="10" t="s">
        <v>21</v>
      </c>
      <c r="G894" s="37">
        <f t="shared" si="1"/>
        <v>2</v>
      </c>
      <c r="H894" s="32">
        <f t="shared" si="2"/>
        <v>2</v>
      </c>
      <c r="I894" s="33"/>
      <c r="J894" s="33"/>
      <c r="K894" s="33"/>
      <c r="L894" s="33"/>
      <c r="M894" s="33"/>
      <c r="N894" s="33"/>
      <c r="O894" s="10" t="s">
        <v>15</v>
      </c>
    </row>
    <row r="895">
      <c r="A895" s="9">
        <v>44417.0</v>
      </c>
      <c r="B895" s="10" t="s">
        <v>15</v>
      </c>
      <c r="C895" s="10" t="s">
        <v>223</v>
      </c>
      <c r="D895" s="10" t="s">
        <v>159</v>
      </c>
      <c r="E895" s="35">
        <v>90.0</v>
      </c>
      <c r="F895" s="10" t="s">
        <v>160</v>
      </c>
      <c r="G895" s="37">
        <f t="shared" si="1"/>
        <v>2</v>
      </c>
      <c r="H895" s="32">
        <f t="shared" si="2"/>
        <v>2</v>
      </c>
      <c r="I895" s="33"/>
      <c r="J895" s="33"/>
      <c r="K895" s="33"/>
      <c r="L895" s="33"/>
      <c r="M895" s="33"/>
      <c r="N895" s="33"/>
      <c r="O895" s="10" t="s">
        <v>15</v>
      </c>
    </row>
    <row r="896">
      <c r="A896" s="9">
        <v>44417.0</v>
      </c>
      <c r="B896" s="10" t="s">
        <v>15</v>
      </c>
      <c r="C896" s="10" t="s">
        <v>139</v>
      </c>
      <c r="D896" s="10" t="s">
        <v>152</v>
      </c>
      <c r="E896" s="35">
        <v>250.0</v>
      </c>
      <c r="F896" s="10" t="s">
        <v>21</v>
      </c>
      <c r="G896" s="37">
        <f t="shared" si="1"/>
        <v>2</v>
      </c>
      <c r="H896" s="32">
        <f t="shared" si="2"/>
        <v>2</v>
      </c>
      <c r="I896" s="33"/>
      <c r="J896" s="33"/>
      <c r="K896" s="33"/>
      <c r="L896" s="33"/>
      <c r="M896" s="33"/>
      <c r="N896" s="33"/>
      <c r="O896" s="10" t="s">
        <v>15</v>
      </c>
    </row>
    <row r="897">
      <c r="A897" s="9">
        <v>44417.0</v>
      </c>
      <c r="B897" s="10" t="s">
        <v>15</v>
      </c>
      <c r="C897" s="10" t="s">
        <v>225</v>
      </c>
      <c r="D897" s="10" t="s">
        <v>156</v>
      </c>
      <c r="E897" s="35">
        <v>120.0</v>
      </c>
      <c r="F897" s="10" t="s">
        <v>21</v>
      </c>
      <c r="G897" s="37">
        <f t="shared" si="1"/>
        <v>2</v>
      </c>
      <c r="H897" s="32">
        <f t="shared" si="2"/>
        <v>2</v>
      </c>
      <c r="I897" s="33"/>
      <c r="J897" s="33"/>
      <c r="K897" s="33"/>
      <c r="L897" s="33"/>
      <c r="M897" s="33"/>
      <c r="N897" s="33"/>
      <c r="O897" s="10" t="s">
        <v>15</v>
      </c>
    </row>
    <row r="898">
      <c r="A898" s="9">
        <v>44417.0</v>
      </c>
      <c r="B898" s="10" t="s">
        <v>16</v>
      </c>
      <c r="C898" s="16">
        <v>5.0E48</v>
      </c>
      <c r="D898" s="10" t="s">
        <v>152</v>
      </c>
      <c r="E898" s="35">
        <v>250.0</v>
      </c>
      <c r="F898" s="10" t="s">
        <v>21</v>
      </c>
      <c r="G898" s="37">
        <f t="shared" si="1"/>
        <v>2</v>
      </c>
      <c r="H898" s="32">
        <f t="shared" si="2"/>
        <v>2</v>
      </c>
      <c r="I898" s="33"/>
      <c r="J898" s="33"/>
      <c r="K898" s="33"/>
      <c r="L898" s="33"/>
      <c r="M898" s="33"/>
      <c r="N898" s="33"/>
      <c r="O898" s="10" t="s">
        <v>16</v>
      </c>
    </row>
    <row r="899">
      <c r="A899" s="9">
        <v>44417.0</v>
      </c>
      <c r="B899" s="10" t="s">
        <v>16</v>
      </c>
      <c r="C899" s="16">
        <v>5.0E48</v>
      </c>
      <c r="D899" s="10" t="s">
        <v>155</v>
      </c>
      <c r="E899" s="35">
        <v>220.0</v>
      </c>
      <c r="F899" s="10" t="s">
        <v>18</v>
      </c>
      <c r="G899" s="37">
        <f t="shared" si="1"/>
        <v>2</v>
      </c>
      <c r="H899" s="32">
        <f t="shared" si="2"/>
        <v>2</v>
      </c>
      <c r="I899" s="33"/>
      <c r="J899" s="33"/>
      <c r="K899" s="33"/>
      <c r="L899" s="33"/>
      <c r="M899" s="33"/>
      <c r="N899" s="33"/>
      <c r="O899" s="10" t="s">
        <v>16</v>
      </c>
    </row>
    <row r="900">
      <c r="A900" s="9">
        <v>44417.0</v>
      </c>
      <c r="B900" s="10" t="s">
        <v>16</v>
      </c>
      <c r="C900" s="10" t="s">
        <v>275</v>
      </c>
      <c r="D900" s="10" t="s">
        <v>159</v>
      </c>
      <c r="E900" s="35">
        <v>90.0</v>
      </c>
      <c r="F900" s="10" t="s">
        <v>160</v>
      </c>
      <c r="G900" s="37">
        <f t="shared" si="1"/>
        <v>2</v>
      </c>
      <c r="H900" s="32">
        <f t="shared" si="2"/>
        <v>2</v>
      </c>
      <c r="I900" s="33"/>
      <c r="J900" s="33"/>
      <c r="K900" s="33"/>
      <c r="L900" s="33"/>
      <c r="M900" s="33"/>
      <c r="N900" s="33"/>
      <c r="O900" s="10" t="s">
        <v>16</v>
      </c>
    </row>
    <row r="901">
      <c r="A901" s="9">
        <v>44417.0</v>
      </c>
      <c r="B901" s="10" t="s">
        <v>16</v>
      </c>
      <c r="C901" s="10" t="s">
        <v>107</v>
      </c>
      <c r="D901" s="10" t="s">
        <v>159</v>
      </c>
      <c r="E901" s="35">
        <v>90.0</v>
      </c>
      <c r="F901" s="10" t="s">
        <v>160</v>
      </c>
      <c r="G901" s="37">
        <f t="shared" si="1"/>
        <v>2</v>
      </c>
      <c r="H901" s="32">
        <f t="shared" si="2"/>
        <v>2</v>
      </c>
      <c r="I901" s="33"/>
      <c r="J901" s="33"/>
      <c r="K901" s="33"/>
      <c r="L901" s="33"/>
      <c r="M901" s="33"/>
      <c r="N901" s="33"/>
      <c r="O901" s="10" t="s">
        <v>16</v>
      </c>
    </row>
    <row r="902">
      <c r="A902" s="9">
        <v>44417.0</v>
      </c>
      <c r="B902" s="10" t="s">
        <v>16</v>
      </c>
      <c r="C902" s="10" t="s">
        <v>107</v>
      </c>
      <c r="D902" s="10" t="s">
        <v>152</v>
      </c>
      <c r="E902" s="35">
        <v>250.0</v>
      </c>
      <c r="F902" s="10" t="s">
        <v>21</v>
      </c>
      <c r="G902" s="37">
        <f t="shared" si="1"/>
        <v>2</v>
      </c>
      <c r="H902" s="32">
        <f t="shared" si="2"/>
        <v>2</v>
      </c>
      <c r="I902" s="33"/>
      <c r="J902" s="33"/>
      <c r="K902" s="33"/>
      <c r="L902" s="33"/>
      <c r="M902" s="33"/>
      <c r="N902" s="33"/>
      <c r="O902" s="10" t="s">
        <v>16</v>
      </c>
    </row>
    <row r="903">
      <c r="A903" s="9">
        <v>44417.0</v>
      </c>
      <c r="B903" s="10" t="s">
        <v>16</v>
      </c>
      <c r="C903" s="10" t="s">
        <v>107</v>
      </c>
      <c r="D903" s="10" t="s">
        <v>155</v>
      </c>
      <c r="E903" s="35">
        <v>220.0</v>
      </c>
      <c r="F903" s="10" t="s">
        <v>18</v>
      </c>
      <c r="G903" s="37">
        <f t="shared" si="1"/>
        <v>2</v>
      </c>
      <c r="H903" s="32">
        <f t="shared" si="2"/>
        <v>2</v>
      </c>
      <c r="I903" s="33"/>
      <c r="J903" s="33"/>
      <c r="K903" s="33"/>
      <c r="L903" s="33"/>
      <c r="M903" s="33"/>
      <c r="N903" s="33"/>
      <c r="O903" s="10" t="s">
        <v>16</v>
      </c>
    </row>
    <row r="904">
      <c r="A904" s="9">
        <v>44417.0</v>
      </c>
      <c r="B904" s="10" t="s">
        <v>16</v>
      </c>
      <c r="C904" s="10" t="s">
        <v>146</v>
      </c>
      <c r="D904" s="10" t="s">
        <v>159</v>
      </c>
      <c r="E904" s="35">
        <v>90.0</v>
      </c>
      <c r="F904" s="10" t="s">
        <v>160</v>
      </c>
      <c r="G904" s="37">
        <f t="shared" si="1"/>
        <v>2</v>
      </c>
      <c r="H904" s="32">
        <f t="shared" si="2"/>
        <v>2</v>
      </c>
      <c r="I904" s="33"/>
      <c r="J904" s="33"/>
      <c r="K904" s="33"/>
      <c r="L904" s="33"/>
      <c r="M904" s="33"/>
      <c r="N904" s="33"/>
      <c r="O904" s="10" t="s">
        <v>16</v>
      </c>
    </row>
    <row r="905">
      <c r="A905" s="9">
        <v>44417.0</v>
      </c>
      <c r="B905" s="10" t="s">
        <v>16</v>
      </c>
      <c r="C905" s="10" t="s">
        <v>190</v>
      </c>
      <c r="D905" s="10" t="s">
        <v>152</v>
      </c>
      <c r="E905" s="35">
        <v>250.0</v>
      </c>
      <c r="F905" s="10" t="s">
        <v>21</v>
      </c>
      <c r="G905" s="37">
        <f t="shared" si="1"/>
        <v>2</v>
      </c>
      <c r="H905" s="32">
        <f t="shared" si="2"/>
        <v>2</v>
      </c>
      <c r="I905" s="33"/>
      <c r="J905" s="33"/>
      <c r="K905" s="33"/>
      <c r="L905" s="33"/>
      <c r="M905" s="33"/>
      <c r="N905" s="33"/>
      <c r="O905" s="10" t="s">
        <v>16</v>
      </c>
    </row>
    <row r="906">
      <c r="A906" s="9">
        <v>44417.0</v>
      </c>
      <c r="B906" s="10" t="s">
        <v>69</v>
      </c>
      <c r="C906" s="10" t="s">
        <v>70</v>
      </c>
      <c r="D906" s="10" t="s">
        <v>152</v>
      </c>
      <c r="E906" s="35">
        <v>250.0</v>
      </c>
      <c r="F906" s="10" t="s">
        <v>21</v>
      </c>
      <c r="G906" s="37">
        <f t="shared" si="1"/>
        <v>2</v>
      </c>
      <c r="H906" s="32">
        <f t="shared" si="2"/>
        <v>2</v>
      </c>
      <c r="I906" s="33"/>
      <c r="J906" s="33"/>
      <c r="K906" s="33"/>
      <c r="L906" s="33"/>
      <c r="M906" s="33"/>
      <c r="N906" s="33"/>
      <c r="O906" s="10" t="s">
        <v>69</v>
      </c>
    </row>
    <row r="907">
      <c r="A907" s="9">
        <v>44417.0</v>
      </c>
      <c r="B907" s="10" t="s">
        <v>69</v>
      </c>
      <c r="C907" s="10" t="s">
        <v>71</v>
      </c>
      <c r="D907" s="10" t="s">
        <v>150</v>
      </c>
      <c r="E907" s="35">
        <v>230.0</v>
      </c>
      <c r="F907" s="10" t="s">
        <v>21</v>
      </c>
      <c r="G907" s="37">
        <f t="shared" si="1"/>
        <v>2</v>
      </c>
      <c r="H907" s="32">
        <f t="shared" si="2"/>
        <v>2</v>
      </c>
      <c r="I907" s="33"/>
      <c r="J907" s="33"/>
      <c r="K907" s="33"/>
      <c r="L907" s="33"/>
      <c r="M907" s="33"/>
      <c r="N907" s="33"/>
      <c r="O907" s="10" t="s">
        <v>69</v>
      </c>
    </row>
    <row r="908">
      <c r="A908" s="9">
        <v>44417.0</v>
      </c>
      <c r="B908" s="10" t="s">
        <v>69</v>
      </c>
      <c r="C908" s="10" t="s">
        <v>72</v>
      </c>
      <c r="D908" s="10" t="s">
        <v>166</v>
      </c>
      <c r="E908" s="35">
        <v>200.0</v>
      </c>
      <c r="F908" s="10" t="s">
        <v>14</v>
      </c>
      <c r="G908" s="37">
        <f t="shared" si="1"/>
        <v>2</v>
      </c>
      <c r="H908" s="32">
        <f t="shared" si="2"/>
        <v>2</v>
      </c>
      <c r="I908" s="33"/>
      <c r="J908" s="33"/>
      <c r="K908" s="33"/>
      <c r="L908" s="33"/>
      <c r="M908" s="33"/>
      <c r="N908" s="33"/>
      <c r="O908" s="10" t="s">
        <v>69</v>
      </c>
    </row>
    <row r="909">
      <c r="A909" s="9">
        <v>44417.0</v>
      </c>
      <c r="B909" s="10" t="s">
        <v>69</v>
      </c>
      <c r="C909" s="10" t="s">
        <v>73</v>
      </c>
      <c r="D909" s="10" t="s">
        <v>162</v>
      </c>
      <c r="E909" s="35">
        <v>130.0</v>
      </c>
      <c r="F909" s="10" t="s">
        <v>18</v>
      </c>
      <c r="G909" s="37">
        <f t="shared" si="1"/>
        <v>2</v>
      </c>
      <c r="H909" s="32">
        <f t="shared" si="2"/>
        <v>2</v>
      </c>
      <c r="I909" s="33"/>
      <c r="J909" s="33"/>
      <c r="K909" s="33"/>
      <c r="L909" s="33"/>
      <c r="M909" s="33"/>
      <c r="N909" s="33"/>
      <c r="O909" s="10" t="s">
        <v>69</v>
      </c>
    </row>
    <row r="910">
      <c r="A910" s="9">
        <v>44417.0</v>
      </c>
      <c r="B910" s="10" t="s">
        <v>69</v>
      </c>
      <c r="C910" s="10" t="s">
        <v>74</v>
      </c>
      <c r="D910" s="10" t="s">
        <v>150</v>
      </c>
      <c r="E910" s="35">
        <v>230.0</v>
      </c>
      <c r="F910" s="10" t="s">
        <v>21</v>
      </c>
      <c r="G910" s="37">
        <f t="shared" si="1"/>
        <v>2</v>
      </c>
      <c r="H910" s="32">
        <f t="shared" si="2"/>
        <v>2</v>
      </c>
      <c r="I910" s="33"/>
      <c r="J910" s="33"/>
      <c r="K910" s="33"/>
      <c r="L910" s="33"/>
      <c r="M910" s="33"/>
      <c r="N910" s="33"/>
      <c r="O910" s="10" t="s">
        <v>69</v>
      </c>
    </row>
    <row r="911">
      <c r="A911" s="9">
        <v>44417.0</v>
      </c>
      <c r="B911" s="10" t="s">
        <v>69</v>
      </c>
      <c r="C911" s="10">
        <v>1247.0</v>
      </c>
      <c r="D911" s="10" t="s">
        <v>161</v>
      </c>
      <c r="E911" s="35">
        <v>240.0</v>
      </c>
      <c r="F911" s="10" t="s">
        <v>21</v>
      </c>
      <c r="G911" s="37">
        <f t="shared" si="1"/>
        <v>2</v>
      </c>
      <c r="H911" s="32">
        <f t="shared" si="2"/>
        <v>2</v>
      </c>
      <c r="I911" s="33"/>
      <c r="J911" s="33"/>
      <c r="K911" s="33"/>
      <c r="L911" s="33"/>
      <c r="M911" s="33"/>
      <c r="N911" s="33"/>
      <c r="O911" s="10" t="s">
        <v>69</v>
      </c>
    </row>
    <row r="912">
      <c r="A912" s="9">
        <v>44417.0</v>
      </c>
      <c r="B912" s="10" t="s">
        <v>69</v>
      </c>
      <c r="C912" s="10">
        <v>2340.0</v>
      </c>
      <c r="D912" s="10" t="s">
        <v>156</v>
      </c>
      <c r="E912" s="35">
        <v>120.0</v>
      </c>
      <c r="F912" s="10" t="s">
        <v>21</v>
      </c>
      <c r="G912" s="37">
        <f t="shared" si="1"/>
        <v>2</v>
      </c>
      <c r="H912" s="32">
        <f t="shared" si="2"/>
        <v>2</v>
      </c>
      <c r="I912" s="33"/>
      <c r="J912" s="33"/>
      <c r="K912" s="33"/>
      <c r="L912" s="33"/>
      <c r="M912" s="33"/>
      <c r="N912" s="33"/>
      <c r="O912" s="10" t="s">
        <v>69</v>
      </c>
    </row>
    <row r="913">
      <c r="A913" s="9">
        <v>44417.0</v>
      </c>
      <c r="B913" s="10" t="s">
        <v>69</v>
      </c>
      <c r="C913" s="10">
        <v>2440.0</v>
      </c>
      <c r="D913" s="10" t="s">
        <v>150</v>
      </c>
      <c r="E913" s="35">
        <v>230.0</v>
      </c>
      <c r="F913" s="10" t="s">
        <v>21</v>
      </c>
      <c r="G913" s="37">
        <f t="shared" si="1"/>
        <v>2</v>
      </c>
      <c r="H913" s="32">
        <f t="shared" si="2"/>
        <v>2</v>
      </c>
      <c r="I913" s="33"/>
      <c r="J913" s="33"/>
      <c r="K913" s="33"/>
      <c r="L913" s="33"/>
      <c r="M913" s="33"/>
      <c r="N913" s="33"/>
      <c r="O913" s="10" t="s">
        <v>69</v>
      </c>
    </row>
    <row r="914">
      <c r="A914" s="9">
        <v>44417.0</v>
      </c>
      <c r="B914" s="10" t="s">
        <v>69</v>
      </c>
      <c r="C914" s="10">
        <v>7447.0</v>
      </c>
      <c r="D914" s="10" t="s">
        <v>166</v>
      </c>
      <c r="E914" s="35">
        <v>200.0</v>
      </c>
      <c r="F914" s="10" t="s">
        <v>14</v>
      </c>
      <c r="G914" s="37">
        <f t="shared" si="1"/>
        <v>2</v>
      </c>
      <c r="H914" s="32">
        <f t="shared" si="2"/>
        <v>2</v>
      </c>
      <c r="I914" s="33"/>
      <c r="J914" s="33"/>
      <c r="K914" s="33"/>
      <c r="L914" s="33"/>
      <c r="M914" s="33"/>
      <c r="N914" s="33"/>
      <c r="O914" s="10" t="s">
        <v>69</v>
      </c>
    </row>
    <row r="915">
      <c r="A915" s="9">
        <v>44417.0</v>
      </c>
      <c r="B915" s="10" t="s">
        <v>69</v>
      </c>
      <c r="C915" s="10">
        <v>1649.0</v>
      </c>
      <c r="D915" s="10" t="s">
        <v>150</v>
      </c>
      <c r="E915" s="35">
        <v>230.0</v>
      </c>
      <c r="F915" s="10" t="s">
        <v>21</v>
      </c>
      <c r="G915" s="37">
        <f t="shared" si="1"/>
        <v>2</v>
      </c>
      <c r="H915" s="32">
        <f t="shared" si="2"/>
        <v>2</v>
      </c>
      <c r="I915" s="33"/>
      <c r="J915" s="33"/>
      <c r="K915" s="33"/>
      <c r="L915" s="33"/>
      <c r="M915" s="33"/>
      <c r="N915" s="33"/>
      <c r="O915" s="10" t="s">
        <v>69</v>
      </c>
    </row>
    <row r="916">
      <c r="A916" s="9">
        <v>44417.0</v>
      </c>
      <c r="B916" s="10" t="s">
        <v>69</v>
      </c>
      <c r="C916" s="10" t="s">
        <v>148</v>
      </c>
      <c r="D916" s="10" t="s">
        <v>150</v>
      </c>
      <c r="E916" s="35">
        <v>230.0</v>
      </c>
      <c r="F916" s="10" t="s">
        <v>21</v>
      </c>
      <c r="G916" s="37">
        <f t="shared" si="1"/>
        <v>2</v>
      </c>
      <c r="H916" s="32">
        <f t="shared" si="2"/>
        <v>2</v>
      </c>
      <c r="I916" s="33"/>
      <c r="J916" s="33"/>
      <c r="K916" s="33"/>
      <c r="L916" s="33"/>
      <c r="M916" s="33"/>
      <c r="N916" s="33"/>
      <c r="O916" s="10" t="s">
        <v>69</v>
      </c>
    </row>
    <row r="917">
      <c r="A917" s="9">
        <v>44417.0</v>
      </c>
      <c r="B917" s="10" t="s">
        <v>69</v>
      </c>
      <c r="C917" s="10" t="s">
        <v>75</v>
      </c>
      <c r="D917" s="10" t="s">
        <v>150</v>
      </c>
      <c r="E917" s="35">
        <v>230.0</v>
      </c>
      <c r="F917" s="10" t="s">
        <v>21</v>
      </c>
      <c r="G917" s="37">
        <f t="shared" si="1"/>
        <v>2</v>
      </c>
      <c r="H917" s="32">
        <f t="shared" si="2"/>
        <v>2</v>
      </c>
      <c r="I917" s="33"/>
      <c r="J917" s="33"/>
      <c r="K917" s="33"/>
      <c r="L917" s="33"/>
      <c r="M917" s="33"/>
      <c r="N917" s="33"/>
      <c r="O917" s="10" t="s">
        <v>69</v>
      </c>
    </row>
    <row r="918">
      <c r="A918" s="9">
        <v>44417.0</v>
      </c>
      <c r="B918" s="10" t="s">
        <v>69</v>
      </c>
      <c r="C918" s="10">
        <v>843.0</v>
      </c>
      <c r="D918" s="10" t="s">
        <v>150</v>
      </c>
      <c r="E918" s="35">
        <v>230.0</v>
      </c>
      <c r="F918" s="10" t="s">
        <v>21</v>
      </c>
      <c r="G918" s="37">
        <f t="shared" si="1"/>
        <v>2</v>
      </c>
      <c r="H918" s="32">
        <f t="shared" si="2"/>
        <v>2</v>
      </c>
      <c r="I918" s="33"/>
      <c r="J918" s="33"/>
      <c r="K918" s="33"/>
      <c r="L918" s="33"/>
      <c r="M918" s="33"/>
      <c r="N918" s="33"/>
      <c r="O918" s="10" t="s">
        <v>69</v>
      </c>
    </row>
    <row r="919">
      <c r="A919" s="9">
        <v>44417.0</v>
      </c>
      <c r="B919" s="10" t="s">
        <v>69</v>
      </c>
      <c r="C919" s="10" t="s">
        <v>196</v>
      </c>
      <c r="D919" s="10" t="s">
        <v>153</v>
      </c>
      <c r="E919" s="35">
        <v>220.0</v>
      </c>
      <c r="F919" s="10" t="s">
        <v>12</v>
      </c>
      <c r="G919" s="37">
        <f t="shared" si="1"/>
        <v>2</v>
      </c>
      <c r="H919" s="32">
        <f t="shared" si="2"/>
        <v>2</v>
      </c>
      <c r="I919" s="33"/>
      <c r="J919" s="33"/>
      <c r="K919" s="33"/>
      <c r="L919" s="33"/>
      <c r="M919" s="33"/>
      <c r="N919" s="33"/>
      <c r="O919" s="10" t="s">
        <v>69</v>
      </c>
    </row>
    <row r="920">
      <c r="A920" s="9">
        <v>44417.0</v>
      </c>
      <c r="B920" s="10" t="s">
        <v>69</v>
      </c>
      <c r="C920" s="10" t="s">
        <v>76</v>
      </c>
      <c r="D920" s="10" t="s">
        <v>152</v>
      </c>
      <c r="E920" s="35">
        <v>250.0</v>
      </c>
      <c r="F920" s="10" t="s">
        <v>21</v>
      </c>
      <c r="G920" s="37">
        <f t="shared" si="1"/>
        <v>2</v>
      </c>
      <c r="H920" s="32">
        <f t="shared" si="2"/>
        <v>2</v>
      </c>
      <c r="I920" s="33"/>
      <c r="J920" s="33"/>
      <c r="K920" s="33"/>
      <c r="L920" s="33"/>
      <c r="M920" s="33"/>
      <c r="N920" s="33"/>
      <c r="O920" s="10" t="s">
        <v>69</v>
      </c>
    </row>
    <row r="921">
      <c r="A921" s="9">
        <v>44417.0</v>
      </c>
      <c r="B921" s="10" t="s">
        <v>69</v>
      </c>
      <c r="C921" s="10" t="s">
        <v>81</v>
      </c>
      <c r="D921" s="10" t="s">
        <v>153</v>
      </c>
      <c r="E921" s="35">
        <v>220.0</v>
      </c>
      <c r="F921" s="10" t="s">
        <v>12</v>
      </c>
      <c r="G921" s="37">
        <f t="shared" si="1"/>
        <v>2</v>
      </c>
      <c r="H921" s="32">
        <f t="shared" si="2"/>
        <v>2</v>
      </c>
      <c r="I921" s="33"/>
      <c r="J921" s="33"/>
      <c r="K921" s="33"/>
      <c r="L921" s="33"/>
      <c r="M921" s="33"/>
      <c r="N921" s="33"/>
      <c r="O921" s="10" t="s">
        <v>69</v>
      </c>
    </row>
    <row r="922">
      <c r="A922" s="9">
        <v>44417.0</v>
      </c>
      <c r="B922" s="10" t="s">
        <v>69</v>
      </c>
      <c r="C922" s="10" t="s">
        <v>82</v>
      </c>
      <c r="D922" s="10" t="s">
        <v>152</v>
      </c>
      <c r="E922" s="35">
        <v>250.0</v>
      </c>
      <c r="F922" s="10" t="s">
        <v>21</v>
      </c>
      <c r="G922" s="37">
        <f t="shared" si="1"/>
        <v>2</v>
      </c>
      <c r="H922" s="32">
        <f t="shared" si="2"/>
        <v>2</v>
      </c>
      <c r="I922" s="33"/>
      <c r="J922" s="33"/>
      <c r="K922" s="33"/>
      <c r="L922" s="33"/>
      <c r="M922" s="33"/>
      <c r="N922" s="33"/>
      <c r="O922" s="10" t="s">
        <v>69</v>
      </c>
    </row>
    <row r="923">
      <c r="A923" s="9">
        <v>44417.0</v>
      </c>
      <c r="B923" s="10" t="s">
        <v>69</v>
      </c>
      <c r="C923" s="10" t="s">
        <v>83</v>
      </c>
      <c r="D923" s="10" t="s">
        <v>150</v>
      </c>
      <c r="E923" s="35">
        <v>230.0</v>
      </c>
      <c r="F923" s="10" t="s">
        <v>21</v>
      </c>
      <c r="G923" s="37">
        <f t="shared" si="1"/>
        <v>2</v>
      </c>
      <c r="H923" s="32">
        <f t="shared" si="2"/>
        <v>2</v>
      </c>
      <c r="I923" s="33"/>
      <c r="J923" s="33"/>
      <c r="K923" s="33"/>
      <c r="L923" s="33"/>
      <c r="M923" s="33"/>
      <c r="N923" s="33"/>
      <c r="O923" s="10" t="s">
        <v>69</v>
      </c>
    </row>
    <row r="924">
      <c r="A924" s="9">
        <v>44417.0</v>
      </c>
      <c r="B924" s="10" t="s">
        <v>69</v>
      </c>
      <c r="C924" s="10" t="s">
        <v>84</v>
      </c>
      <c r="D924" s="10" t="s">
        <v>159</v>
      </c>
      <c r="E924" s="35">
        <v>90.0</v>
      </c>
      <c r="F924" s="10" t="s">
        <v>160</v>
      </c>
      <c r="G924" s="37">
        <f t="shared" si="1"/>
        <v>2</v>
      </c>
      <c r="H924" s="32">
        <f t="shared" si="2"/>
        <v>2</v>
      </c>
      <c r="I924" s="33"/>
      <c r="J924" s="33"/>
      <c r="K924" s="33"/>
      <c r="L924" s="33"/>
      <c r="M924" s="33"/>
      <c r="N924" s="33"/>
      <c r="O924" s="10" t="s">
        <v>69</v>
      </c>
    </row>
    <row r="925">
      <c r="A925" s="9">
        <v>44417.0</v>
      </c>
      <c r="B925" s="10" t="s">
        <v>69</v>
      </c>
      <c r="C925" s="10" t="s">
        <v>85</v>
      </c>
      <c r="D925" s="10" t="s">
        <v>158</v>
      </c>
      <c r="E925" s="35">
        <v>200.0</v>
      </c>
      <c r="F925" s="10" t="s">
        <v>14</v>
      </c>
      <c r="G925" s="37">
        <f t="shared" si="1"/>
        <v>2</v>
      </c>
      <c r="H925" s="32">
        <f t="shared" si="2"/>
        <v>2</v>
      </c>
      <c r="I925" s="33"/>
      <c r="J925" s="33"/>
      <c r="K925" s="33"/>
      <c r="L925" s="33"/>
      <c r="M925" s="33"/>
      <c r="N925" s="33"/>
      <c r="O925" s="10" t="s">
        <v>69</v>
      </c>
    </row>
    <row r="926">
      <c r="A926" s="9">
        <v>44417.0</v>
      </c>
      <c r="B926" s="10" t="s">
        <v>69</v>
      </c>
      <c r="C926" s="10" t="s">
        <v>86</v>
      </c>
      <c r="D926" s="10" t="s">
        <v>158</v>
      </c>
      <c r="E926" s="35">
        <v>200.0</v>
      </c>
      <c r="F926" s="10" t="s">
        <v>14</v>
      </c>
      <c r="G926" s="37">
        <f t="shared" si="1"/>
        <v>2</v>
      </c>
      <c r="H926" s="32">
        <f t="shared" si="2"/>
        <v>2</v>
      </c>
      <c r="I926" s="33"/>
      <c r="J926" s="33"/>
      <c r="K926" s="33"/>
      <c r="L926" s="33"/>
      <c r="M926" s="33"/>
      <c r="N926" s="33"/>
      <c r="O926" s="10" t="s">
        <v>69</v>
      </c>
    </row>
    <row r="927">
      <c r="A927" s="9">
        <v>44417.0</v>
      </c>
      <c r="B927" s="10" t="s">
        <v>69</v>
      </c>
      <c r="C927" s="10" t="s">
        <v>87</v>
      </c>
      <c r="D927" s="10" t="s">
        <v>158</v>
      </c>
      <c r="E927" s="35">
        <v>200.0</v>
      </c>
      <c r="F927" s="10" t="s">
        <v>14</v>
      </c>
      <c r="G927" s="37">
        <f t="shared" si="1"/>
        <v>2</v>
      </c>
      <c r="H927" s="32">
        <f t="shared" si="2"/>
        <v>2</v>
      </c>
      <c r="I927" s="33"/>
      <c r="J927" s="33"/>
      <c r="K927" s="33"/>
      <c r="L927" s="33"/>
      <c r="M927" s="33"/>
      <c r="N927" s="33"/>
      <c r="O927" s="10" t="s">
        <v>69</v>
      </c>
    </row>
    <row r="928">
      <c r="A928" s="9">
        <v>44417.0</v>
      </c>
      <c r="B928" s="10" t="s">
        <v>69</v>
      </c>
      <c r="C928" s="10" t="s">
        <v>89</v>
      </c>
      <c r="D928" s="10" t="s">
        <v>156</v>
      </c>
      <c r="E928" s="35">
        <v>120.0</v>
      </c>
      <c r="F928" s="10" t="s">
        <v>21</v>
      </c>
      <c r="G928" s="37">
        <f t="shared" si="1"/>
        <v>2</v>
      </c>
      <c r="H928" s="32">
        <f t="shared" si="2"/>
        <v>2</v>
      </c>
      <c r="I928" s="33"/>
      <c r="J928" s="33"/>
      <c r="K928" s="33"/>
      <c r="L928" s="33"/>
      <c r="M928" s="33"/>
      <c r="N928" s="33"/>
      <c r="O928" s="10" t="s">
        <v>69</v>
      </c>
    </row>
    <row r="929">
      <c r="A929" s="9">
        <v>44417.0</v>
      </c>
      <c r="B929" s="10" t="s">
        <v>69</v>
      </c>
      <c r="C929" s="10" t="s">
        <v>91</v>
      </c>
      <c r="D929" s="10" t="s">
        <v>155</v>
      </c>
      <c r="E929" s="35">
        <v>220.0</v>
      </c>
      <c r="F929" s="10" t="s">
        <v>18</v>
      </c>
      <c r="G929" s="37">
        <f t="shared" si="1"/>
        <v>2</v>
      </c>
      <c r="H929" s="32">
        <f t="shared" si="2"/>
        <v>2</v>
      </c>
      <c r="I929" s="33"/>
      <c r="J929" s="33"/>
      <c r="K929" s="33"/>
      <c r="L929" s="33"/>
      <c r="M929" s="33"/>
      <c r="N929" s="33"/>
      <c r="O929" s="10" t="s">
        <v>69</v>
      </c>
    </row>
    <row r="930">
      <c r="A930" s="9">
        <v>44420.0</v>
      </c>
      <c r="B930" s="10" t="s">
        <v>9</v>
      </c>
      <c r="C930" s="10" t="s">
        <v>276</v>
      </c>
      <c r="D930" s="10" t="s">
        <v>277</v>
      </c>
      <c r="E930" s="35">
        <v>350.0</v>
      </c>
      <c r="F930" s="10" t="s">
        <v>14</v>
      </c>
      <c r="G930" s="37">
        <f t="shared" si="1"/>
        <v>5</v>
      </c>
      <c r="H930" s="32">
        <f t="shared" si="2"/>
        <v>5</v>
      </c>
      <c r="I930" s="33"/>
      <c r="J930" s="33"/>
      <c r="K930" s="33"/>
      <c r="L930" s="33"/>
      <c r="M930" s="33"/>
      <c r="N930" s="33"/>
      <c r="O930" s="10" t="s">
        <v>9</v>
      </c>
    </row>
    <row r="931">
      <c r="A931" s="9">
        <v>44420.0</v>
      </c>
      <c r="B931" s="10" t="s">
        <v>9</v>
      </c>
      <c r="C931" s="10" t="s">
        <v>231</v>
      </c>
      <c r="D931" s="10" t="s">
        <v>278</v>
      </c>
      <c r="E931" s="35">
        <v>130.0</v>
      </c>
      <c r="F931" s="10" t="s">
        <v>21</v>
      </c>
      <c r="G931" s="37">
        <f t="shared" si="1"/>
        <v>5</v>
      </c>
      <c r="H931" s="32">
        <f t="shared" si="2"/>
        <v>5</v>
      </c>
      <c r="I931" s="33"/>
      <c r="J931" s="33"/>
      <c r="K931" s="33"/>
      <c r="L931" s="33"/>
      <c r="M931" s="33"/>
      <c r="N931" s="33"/>
      <c r="O931" s="10" t="s">
        <v>9</v>
      </c>
    </row>
    <row r="932">
      <c r="A932" s="9">
        <v>44420.0</v>
      </c>
      <c r="B932" s="10" t="s">
        <v>9</v>
      </c>
      <c r="C932" s="16">
        <v>4.0E47</v>
      </c>
      <c r="D932" s="10" t="s">
        <v>279</v>
      </c>
      <c r="E932" s="35">
        <v>170.0</v>
      </c>
      <c r="F932" s="10" t="s">
        <v>12</v>
      </c>
      <c r="G932" s="37">
        <f t="shared" si="1"/>
        <v>5</v>
      </c>
      <c r="H932" s="32">
        <f t="shared" si="2"/>
        <v>5</v>
      </c>
      <c r="I932" s="33"/>
      <c r="J932" s="33"/>
      <c r="K932" s="33"/>
      <c r="L932" s="33"/>
      <c r="M932" s="33"/>
      <c r="N932" s="33"/>
      <c r="O932" s="10" t="s">
        <v>9</v>
      </c>
    </row>
    <row r="933">
      <c r="A933" s="9">
        <v>44420.0</v>
      </c>
      <c r="B933" s="10" t="s">
        <v>9</v>
      </c>
      <c r="C933" s="16">
        <v>4.0E47</v>
      </c>
      <c r="D933" s="10" t="s">
        <v>280</v>
      </c>
      <c r="E933" s="35">
        <v>280.0</v>
      </c>
      <c r="F933" s="10" t="s">
        <v>18</v>
      </c>
      <c r="G933" s="37">
        <f t="shared" si="1"/>
        <v>5</v>
      </c>
      <c r="H933" s="32">
        <f t="shared" si="2"/>
        <v>5</v>
      </c>
      <c r="I933" s="33"/>
      <c r="J933" s="33"/>
      <c r="K933" s="33"/>
      <c r="L933" s="33"/>
      <c r="M933" s="33"/>
      <c r="N933" s="33"/>
      <c r="O933" s="10" t="s">
        <v>9</v>
      </c>
    </row>
    <row r="934">
      <c r="A934" s="9">
        <v>44420.0</v>
      </c>
      <c r="B934" s="10" t="s">
        <v>9</v>
      </c>
      <c r="C934" s="10" t="s">
        <v>197</v>
      </c>
      <c r="D934" s="10" t="s">
        <v>280</v>
      </c>
      <c r="E934" s="35">
        <v>280.0</v>
      </c>
      <c r="F934" s="10" t="s">
        <v>18</v>
      </c>
      <c r="G934" s="37">
        <f t="shared" si="1"/>
        <v>5</v>
      </c>
      <c r="H934" s="32">
        <f t="shared" si="2"/>
        <v>5</v>
      </c>
      <c r="I934" s="33"/>
      <c r="J934" s="33"/>
      <c r="K934" s="33"/>
      <c r="L934" s="33"/>
      <c r="M934" s="33"/>
      <c r="N934" s="33"/>
      <c r="O934" s="10" t="s">
        <v>9</v>
      </c>
    </row>
    <row r="935">
      <c r="A935" s="9">
        <v>44420.0</v>
      </c>
      <c r="B935" s="10" t="s">
        <v>9</v>
      </c>
      <c r="C935" s="10" t="s">
        <v>281</v>
      </c>
      <c r="D935" s="10" t="s">
        <v>277</v>
      </c>
      <c r="E935" s="35">
        <v>350.0</v>
      </c>
      <c r="F935" s="10" t="s">
        <v>14</v>
      </c>
      <c r="G935" s="37">
        <f t="shared" si="1"/>
        <v>5</v>
      </c>
      <c r="H935" s="32">
        <f t="shared" si="2"/>
        <v>5</v>
      </c>
      <c r="I935" s="33"/>
      <c r="J935" s="33"/>
      <c r="K935" s="33"/>
      <c r="L935" s="33"/>
      <c r="M935" s="33"/>
      <c r="N935" s="33"/>
      <c r="O935" s="10" t="s">
        <v>9</v>
      </c>
    </row>
    <row r="936">
      <c r="A936" s="9">
        <v>44420.0</v>
      </c>
      <c r="B936" s="10" t="s">
        <v>9</v>
      </c>
      <c r="C936" s="10" t="s">
        <v>268</v>
      </c>
      <c r="D936" s="10" t="s">
        <v>282</v>
      </c>
      <c r="E936" s="35">
        <v>200.0</v>
      </c>
      <c r="F936" s="10" t="s">
        <v>14</v>
      </c>
      <c r="G936" s="37">
        <f t="shared" si="1"/>
        <v>5</v>
      </c>
      <c r="H936" s="32">
        <f t="shared" si="2"/>
        <v>5</v>
      </c>
      <c r="I936" s="33"/>
      <c r="J936" s="33"/>
      <c r="K936" s="33"/>
      <c r="L936" s="33"/>
      <c r="M936" s="33"/>
      <c r="N936" s="33"/>
      <c r="O936" s="10" t="s">
        <v>9</v>
      </c>
    </row>
    <row r="937">
      <c r="A937" s="9">
        <v>44420.0</v>
      </c>
      <c r="B937" s="10" t="s">
        <v>9</v>
      </c>
      <c r="C937" s="10" t="s">
        <v>283</v>
      </c>
      <c r="D937" s="10" t="s">
        <v>284</v>
      </c>
      <c r="E937" s="35">
        <v>140.0</v>
      </c>
      <c r="F937" s="10" t="s">
        <v>12</v>
      </c>
      <c r="G937" s="37">
        <f t="shared" si="1"/>
        <v>5</v>
      </c>
      <c r="H937" s="32">
        <f t="shared" si="2"/>
        <v>5</v>
      </c>
      <c r="I937" s="33"/>
      <c r="J937" s="33"/>
      <c r="K937" s="33"/>
      <c r="L937" s="33"/>
      <c r="M937" s="33"/>
      <c r="N937" s="33"/>
      <c r="O937" s="10" t="s">
        <v>9</v>
      </c>
    </row>
    <row r="938">
      <c r="A938" s="9">
        <v>44420.0</v>
      </c>
      <c r="B938" s="10" t="s">
        <v>23</v>
      </c>
      <c r="C938" s="10" t="s">
        <v>198</v>
      </c>
      <c r="D938" s="10" t="s">
        <v>284</v>
      </c>
      <c r="E938" s="35">
        <v>140.0</v>
      </c>
      <c r="F938" s="10" t="s">
        <v>12</v>
      </c>
      <c r="G938" s="37">
        <f t="shared" si="1"/>
        <v>5</v>
      </c>
      <c r="H938" s="32">
        <f t="shared" si="2"/>
        <v>5</v>
      </c>
      <c r="I938" s="33"/>
      <c r="J938" s="33"/>
      <c r="K938" s="33"/>
      <c r="L938" s="33"/>
      <c r="M938" s="33"/>
      <c r="N938" s="33"/>
      <c r="O938" s="10" t="s">
        <v>23</v>
      </c>
    </row>
    <row r="939">
      <c r="A939" s="9">
        <v>44420.0</v>
      </c>
      <c r="B939" s="10" t="s">
        <v>23</v>
      </c>
      <c r="C939" s="10" t="s">
        <v>199</v>
      </c>
      <c r="D939" s="10" t="s">
        <v>280</v>
      </c>
      <c r="E939" s="35">
        <v>280.0</v>
      </c>
      <c r="F939" s="10" t="s">
        <v>18</v>
      </c>
      <c r="G939" s="37">
        <f t="shared" si="1"/>
        <v>5</v>
      </c>
      <c r="H939" s="32">
        <f t="shared" si="2"/>
        <v>5</v>
      </c>
      <c r="I939" s="33"/>
      <c r="J939" s="33"/>
      <c r="K939" s="33"/>
      <c r="L939" s="33"/>
      <c r="M939" s="33"/>
      <c r="N939" s="33"/>
      <c r="O939" s="10" t="s">
        <v>23</v>
      </c>
    </row>
    <row r="940">
      <c r="A940" s="9">
        <v>44420.0</v>
      </c>
      <c r="B940" s="10" t="s">
        <v>23</v>
      </c>
      <c r="C940" s="10" t="s">
        <v>24</v>
      </c>
      <c r="D940" s="10" t="s">
        <v>285</v>
      </c>
      <c r="E940" s="35">
        <v>270.0</v>
      </c>
      <c r="F940" s="10" t="s">
        <v>18</v>
      </c>
      <c r="G940" s="37">
        <f t="shared" si="1"/>
        <v>5</v>
      </c>
      <c r="H940" s="32">
        <f t="shared" si="2"/>
        <v>5</v>
      </c>
      <c r="I940" s="33"/>
      <c r="J940" s="33"/>
      <c r="K940" s="33"/>
      <c r="L940" s="33"/>
      <c r="M940" s="33"/>
      <c r="N940" s="33"/>
      <c r="O940" s="10" t="s">
        <v>23</v>
      </c>
    </row>
    <row r="941">
      <c r="A941" s="9">
        <v>44420.0</v>
      </c>
      <c r="B941" s="10" t="s">
        <v>23</v>
      </c>
      <c r="C941" s="10" t="s">
        <v>200</v>
      </c>
      <c r="D941" s="10" t="s">
        <v>278</v>
      </c>
      <c r="E941" s="35">
        <v>130.0</v>
      </c>
      <c r="F941" s="10" t="s">
        <v>21</v>
      </c>
      <c r="G941" s="37">
        <f t="shared" si="1"/>
        <v>5</v>
      </c>
      <c r="H941" s="32">
        <f t="shared" si="2"/>
        <v>5</v>
      </c>
      <c r="I941" s="33"/>
      <c r="J941" s="33"/>
      <c r="K941" s="33"/>
      <c r="L941" s="33"/>
      <c r="M941" s="33"/>
      <c r="N941" s="33"/>
      <c r="O941" s="10" t="s">
        <v>23</v>
      </c>
    </row>
    <row r="942">
      <c r="A942" s="9">
        <v>44420.0</v>
      </c>
      <c r="B942" s="10" t="s">
        <v>23</v>
      </c>
      <c r="C942" s="10" t="s">
        <v>29</v>
      </c>
      <c r="D942" s="10" t="s">
        <v>286</v>
      </c>
      <c r="E942" s="35">
        <v>130.0</v>
      </c>
      <c r="F942" s="10" t="s">
        <v>31</v>
      </c>
      <c r="G942" s="37">
        <f t="shared" si="1"/>
        <v>5</v>
      </c>
      <c r="H942" s="32">
        <f t="shared" si="2"/>
        <v>5</v>
      </c>
      <c r="I942" s="33"/>
      <c r="J942" s="33"/>
      <c r="K942" s="33"/>
      <c r="L942" s="33"/>
      <c r="M942" s="33"/>
      <c r="N942" s="33"/>
      <c r="O942" s="10" t="s">
        <v>23</v>
      </c>
    </row>
    <row r="943">
      <c r="A943" s="9">
        <v>44420.0</v>
      </c>
      <c r="B943" s="10" t="s">
        <v>23</v>
      </c>
      <c r="C943" s="16">
        <v>7.0E45</v>
      </c>
      <c r="D943" s="10" t="s">
        <v>287</v>
      </c>
      <c r="E943" s="35">
        <v>110.0</v>
      </c>
      <c r="F943" s="10" t="s">
        <v>31</v>
      </c>
      <c r="G943" s="37">
        <f t="shared" si="1"/>
        <v>5</v>
      </c>
      <c r="H943" s="32">
        <f t="shared" si="2"/>
        <v>5</v>
      </c>
      <c r="I943" s="33"/>
      <c r="J943" s="33"/>
      <c r="K943" s="33"/>
      <c r="L943" s="33"/>
      <c r="M943" s="33"/>
      <c r="N943" s="33"/>
      <c r="O943" s="10" t="s">
        <v>23</v>
      </c>
    </row>
    <row r="944">
      <c r="A944" s="9">
        <v>44420.0</v>
      </c>
      <c r="B944" s="10" t="s">
        <v>23</v>
      </c>
      <c r="C944" s="10">
        <v>244.0</v>
      </c>
      <c r="D944" s="10" t="s">
        <v>279</v>
      </c>
      <c r="E944" s="35">
        <v>170.0</v>
      </c>
      <c r="F944" s="10" t="s">
        <v>12</v>
      </c>
      <c r="G944" s="37">
        <f t="shared" si="1"/>
        <v>5</v>
      </c>
      <c r="H944" s="32">
        <f t="shared" si="2"/>
        <v>5</v>
      </c>
      <c r="I944" s="33"/>
      <c r="J944" s="33"/>
      <c r="K944" s="33"/>
      <c r="L944" s="33"/>
      <c r="M944" s="33"/>
      <c r="N944" s="33"/>
      <c r="O944" s="10" t="s">
        <v>23</v>
      </c>
    </row>
    <row r="945">
      <c r="A945" s="9">
        <v>44420.0</v>
      </c>
      <c r="B945" s="10" t="s">
        <v>23</v>
      </c>
      <c r="C945" s="10" t="s">
        <v>32</v>
      </c>
      <c r="D945" s="10" t="s">
        <v>284</v>
      </c>
      <c r="E945" s="35">
        <v>140.0</v>
      </c>
      <c r="F945" s="10" t="s">
        <v>12</v>
      </c>
      <c r="G945" s="37">
        <f t="shared" si="1"/>
        <v>5</v>
      </c>
      <c r="H945" s="32">
        <f t="shared" si="2"/>
        <v>5</v>
      </c>
      <c r="I945" s="33"/>
      <c r="J945" s="33"/>
      <c r="K945" s="33"/>
      <c r="L945" s="33"/>
      <c r="M945" s="33"/>
      <c r="N945" s="33"/>
      <c r="O945" s="10" t="s">
        <v>23</v>
      </c>
    </row>
    <row r="946">
      <c r="A946" s="9">
        <v>44420.0</v>
      </c>
      <c r="B946" s="10" t="s">
        <v>23</v>
      </c>
      <c r="C946" s="10" t="s">
        <v>33</v>
      </c>
      <c r="D946" s="10" t="s">
        <v>285</v>
      </c>
      <c r="E946" s="35">
        <v>270.0</v>
      </c>
      <c r="F946" s="10" t="s">
        <v>18</v>
      </c>
      <c r="G946" s="37">
        <f t="shared" si="1"/>
        <v>5</v>
      </c>
      <c r="H946" s="32">
        <f t="shared" si="2"/>
        <v>5</v>
      </c>
      <c r="I946" s="33"/>
      <c r="J946" s="33"/>
      <c r="K946" s="33"/>
      <c r="L946" s="33"/>
      <c r="M946" s="33"/>
      <c r="N946" s="33"/>
      <c r="O946" s="10" t="s">
        <v>23</v>
      </c>
    </row>
    <row r="947">
      <c r="A947" s="9">
        <v>44420.0</v>
      </c>
      <c r="B947" s="10" t="s">
        <v>23</v>
      </c>
      <c r="C947" s="10">
        <v>1041.0</v>
      </c>
      <c r="D947" s="10" t="s">
        <v>280</v>
      </c>
      <c r="E947" s="35">
        <v>280.0</v>
      </c>
      <c r="F947" s="10" t="s">
        <v>18</v>
      </c>
      <c r="G947" s="37">
        <f t="shared" si="1"/>
        <v>5</v>
      </c>
      <c r="H947" s="32">
        <f t="shared" si="2"/>
        <v>5</v>
      </c>
      <c r="I947" s="33"/>
      <c r="J947" s="33"/>
      <c r="K947" s="33"/>
      <c r="L947" s="33"/>
      <c r="M947" s="33"/>
      <c r="N947" s="33"/>
      <c r="O947" s="10" t="s">
        <v>23</v>
      </c>
    </row>
    <row r="948">
      <c r="A948" s="9">
        <v>44420.0</v>
      </c>
      <c r="B948" s="10" t="s">
        <v>23</v>
      </c>
      <c r="C948" s="10">
        <v>2440.0</v>
      </c>
      <c r="D948" s="10" t="s">
        <v>277</v>
      </c>
      <c r="E948" s="35">
        <v>350.0</v>
      </c>
      <c r="F948" s="10" t="s">
        <v>14</v>
      </c>
      <c r="G948" s="37">
        <f t="shared" si="1"/>
        <v>5</v>
      </c>
      <c r="H948" s="32">
        <f t="shared" si="2"/>
        <v>5</v>
      </c>
      <c r="I948" s="33"/>
      <c r="J948" s="33"/>
      <c r="K948" s="33"/>
      <c r="L948" s="33"/>
      <c r="M948" s="33"/>
      <c r="N948" s="33"/>
      <c r="O948" s="10" t="s">
        <v>23</v>
      </c>
    </row>
    <row r="949">
      <c r="A949" s="9">
        <v>44420.0</v>
      </c>
      <c r="B949" s="10" t="s">
        <v>23</v>
      </c>
      <c r="C949" s="10">
        <v>2841.0</v>
      </c>
      <c r="D949" s="10" t="s">
        <v>288</v>
      </c>
      <c r="E949" s="35">
        <v>280.0</v>
      </c>
      <c r="F949" s="10" t="s">
        <v>14</v>
      </c>
      <c r="G949" s="37">
        <f t="shared" si="1"/>
        <v>5</v>
      </c>
      <c r="H949" s="32">
        <f t="shared" si="2"/>
        <v>5</v>
      </c>
      <c r="I949" s="33"/>
      <c r="J949" s="33"/>
      <c r="K949" s="33"/>
      <c r="L949" s="33"/>
      <c r="M949" s="33"/>
      <c r="N949" s="33"/>
      <c r="O949" s="10" t="s">
        <v>23</v>
      </c>
    </row>
    <row r="950">
      <c r="A950" s="9">
        <v>44420.0</v>
      </c>
      <c r="B950" s="10" t="s">
        <v>23</v>
      </c>
      <c r="C950" s="10">
        <v>6245.0</v>
      </c>
      <c r="D950" s="10" t="s">
        <v>285</v>
      </c>
      <c r="E950" s="35">
        <v>270.0</v>
      </c>
      <c r="F950" s="10" t="s">
        <v>18</v>
      </c>
      <c r="G950" s="37">
        <f t="shared" si="1"/>
        <v>5</v>
      </c>
      <c r="H950" s="32">
        <f t="shared" si="2"/>
        <v>5</v>
      </c>
      <c r="I950" s="33"/>
      <c r="J950" s="33"/>
      <c r="K950" s="33"/>
      <c r="L950" s="33"/>
      <c r="M950" s="33"/>
      <c r="N950" s="33"/>
      <c r="O950" s="10" t="s">
        <v>23</v>
      </c>
    </row>
    <row r="951">
      <c r="A951" s="9">
        <v>44420.0</v>
      </c>
      <c r="B951" s="10" t="s">
        <v>23</v>
      </c>
      <c r="C951" s="10" t="s">
        <v>95</v>
      </c>
      <c r="D951" s="10" t="s">
        <v>277</v>
      </c>
      <c r="E951" s="35">
        <v>350.0</v>
      </c>
      <c r="F951" s="10" t="s">
        <v>14</v>
      </c>
      <c r="G951" s="37">
        <f t="shared" si="1"/>
        <v>5</v>
      </c>
      <c r="H951" s="32">
        <f t="shared" si="2"/>
        <v>5</v>
      </c>
      <c r="I951" s="33"/>
      <c r="J951" s="33"/>
      <c r="K951" s="33"/>
      <c r="L951" s="33"/>
      <c r="M951" s="33"/>
      <c r="N951" s="33"/>
      <c r="O951" s="10" t="s">
        <v>23</v>
      </c>
    </row>
    <row r="952">
      <c r="A952" s="9">
        <v>44420.0</v>
      </c>
      <c r="B952" s="10" t="s">
        <v>23</v>
      </c>
      <c r="C952" s="10" t="s">
        <v>37</v>
      </c>
      <c r="D952" s="10" t="s">
        <v>285</v>
      </c>
      <c r="E952" s="35">
        <v>270.0</v>
      </c>
      <c r="F952" s="10" t="s">
        <v>18</v>
      </c>
      <c r="G952" s="37">
        <f t="shared" si="1"/>
        <v>5</v>
      </c>
      <c r="H952" s="32">
        <f t="shared" si="2"/>
        <v>5</v>
      </c>
      <c r="I952" s="33"/>
      <c r="J952" s="33"/>
      <c r="K952" s="33"/>
      <c r="L952" s="33"/>
      <c r="M952" s="33"/>
      <c r="N952" s="33"/>
      <c r="O952" s="10" t="s">
        <v>23</v>
      </c>
    </row>
    <row r="953">
      <c r="A953" s="9">
        <v>44420.0</v>
      </c>
      <c r="B953" s="10" t="s">
        <v>23</v>
      </c>
      <c r="C953" s="10" t="s">
        <v>164</v>
      </c>
      <c r="D953" s="10" t="s">
        <v>279</v>
      </c>
      <c r="E953" s="35">
        <v>170.0</v>
      </c>
      <c r="F953" s="10" t="s">
        <v>12</v>
      </c>
      <c r="G953" s="37">
        <f t="shared" si="1"/>
        <v>5</v>
      </c>
      <c r="H953" s="32">
        <f t="shared" si="2"/>
        <v>5</v>
      </c>
      <c r="I953" s="33"/>
      <c r="J953" s="33"/>
      <c r="K953" s="33"/>
      <c r="L953" s="33"/>
      <c r="M953" s="33"/>
      <c r="N953" s="33"/>
      <c r="O953" s="10" t="s">
        <v>23</v>
      </c>
    </row>
    <row r="954">
      <c r="A954" s="9">
        <v>44420.0</v>
      </c>
      <c r="B954" s="10" t="s">
        <v>23</v>
      </c>
      <c r="C954" s="10" t="s">
        <v>38</v>
      </c>
      <c r="D954" s="10" t="s">
        <v>285</v>
      </c>
      <c r="E954" s="35">
        <v>270.0</v>
      </c>
      <c r="F954" s="10" t="s">
        <v>18</v>
      </c>
      <c r="G954" s="37">
        <f t="shared" si="1"/>
        <v>5</v>
      </c>
      <c r="H954" s="32">
        <f t="shared" si="2"/>
        <v>5</v>
      </c>
      <c r="I954" s="33"/>
      <c r="J954" s="33"/>
      <c r="K954" s="33"/>
      <c r="L954" s="33"/>
      <c r="M954" s="33"/>
      <c r="N954" s="33"/>
      <c r="O954" s="10" t="s">
        <v>23</v>
      </c>
    </row>
    <row r="955">
      <c r="A955" s="9">
        <v>44420.0</v>
      </c>
      <c r="B955" s="10" t="s">
        <v>23</v>
      </c>
      <c r="C955" s="10" t="s">
        <v>39</v>
      </c>
      <c r="D955" s="10" t="s">
        <v>288</v>
      </c>
      <c r="E955" s="35">
        <v>280.0</v>
      </c>
      <c r="F955" s="10" t="s">
        <v>14</v>
      </c>
      <c r="G955" s="37">
        <f t="shared" si="1"/>
        <v>5</v>
      </c>
      <c r="H955" s="32">
        <f t="shared" si="2"/>
        <v>5</v>
      </c>
      <c r="I955" s="33"/>
      <c r="J955" s="33"/>
      <c r="K955" s="33"/>
      <c r="L955" s="33"/>
      <c r="M955" s="33"/>
      <c r="N955" s="33"/>
      <c r="O955" s="10" t="s">
        <v>23</v>
      </c>
    </row>
    <row r="956">
      <c r="A956" s="9">
        <v>44420.0</v>
      </c>
      <c r="B956" s="10" t="s">
        <v>23</v>
      </c>
      <c r="C956" s="10" t="s">
        <v>236</v>
      </c>
      <c r="D956" s="10" t="s">
        <v>287</v>
      </c>
      <c r="E956" s="35">
        <v>110.0</v>
      </c>
      <c r="F956" s="10" t="s">
        <v>31</v>
      </c>
      <c r="G956" s="37">
        <f t="shared" si="1"/>
        <v>5</v>
      </c>
      <c r="H956" s="32">
        <f t="shared" si="2"/>
        <v>5</v>
      </c>
      <c r="I956" s="33"/>
      <c r="J956" s="33"/>
      <c r="K956" s="33"/>
      <c r="L956" s="33"/>
      <c r="M956" s="33"/>
      <c r="N956" s="33"/>
      <c r="O956" s="10" t="s">
        <v>23</v>
      </c>
    </row>
    <row r="957">
      <c r="A957" s="9">
        <v>44420.0</v>
      </c>
      <c r="B957" s="10" t="s">
        <v>23</v>
      </c>
      <c r="C957" s="10" t="s">
        <v>289</v>
      </c>
      <c r="D957" s="10" t="s">
        <v>279</v>
      </c>
      <c r="E957" s="35">
        <v>170.0</v>
      </c>
      <c r="F957" s="10" t="s">
        <v>12</v>
      </c>
      <c r="G957" s="37">
        <f t="shared" si="1"/>
        <v>5</v>
      </c>
      <c r="H957" s="32">
        <f t="shared" si="2"/>
        <v>5</v>
      </c>
      <c r="I957" s="33"/>
      <c r="J957" s="33"/>
      <c r="K957" s="33"/>
      <c r="L957" s="33"/>
      <c r="M957" s="33"/>
      <c r="N957" s="33"/>
      <c r="O957" s="10" t="s">
        <v>23</v>
      </c>
    </row>
    <row r="958">
      <c r="A958" s="9">
        <v>44420.0</v>
      </c>
      <c r="B958" s="10" t="s">
        <v>254</v>
      </c>
      <c r="C958" s="10" t="s">
        <v>290</v>
      </c>
      <c r="D958" s="10" t="s">
        <v>288</v>
      </c>
      <c r="E958" s="35">
        <v>280.0</v>
      </c>
      <c r="F958" s="10" t="s">
        <v>14</v>
      </c>
      <c r="G958" s="37">
        <f t="shared" si="1"/>
        <v>5</v>
      </c>
      <c r="H958" s="32">
        <f t="shared" si="2"/>
        <v>5</v>
      </c>
      <c r="I958" s="33"/>
      <c r="J958" s="33"/>
      <c r="K958" s="33"/>
      <c r="L958" s="33"/>
      <c r="M958" s="33"/>
      <c r="N958" s="33"/>
      <c r="O958" s="10" t="s">
        <v>254</v>
      </c>
    </row>
    <row r="959">
      <c r="A959" s="9">
        <v>44420.0</v>
      </c>
      <c r="B959" s="10" t="s">
        <v>254</v>
      </c>
      <c r="C959" s="10" t="s">
        <v>291</v>
      </c>
      <c r="D959" s="10" t="s">
        <v>277</v>
      </c>
      <c r="E959" s="35">
        <v>350.0</v>
      </c>
      <c r="F959" s="10" t="s">
        <v>14</v>
      </c>
      <c r="G959" s="37">
        <f t="shared" si="1"/>
        <v>5</v>
      </c>
      <c r="H959" s="32">
        <f t="shared" si="2"/>
        <v>5</v>
      </c>
      <c r="I959" s="33"/>
      <c r="J959" s="33"/>
      <c r="K959" s="33"/>
      <c r="L959" s="33"/>
      <c r="M959" s="33"/>
      <c r="N959" s="33"/>
      <c r="O959" s="10" t="s">
        <v>254</v>
      </c>
    </row>
    <row r="960">
      <c r="A960" s="9">
        <v>44420.0</v>
      </c>
      <c r="B960" s="10" t="s">
        <v>254</v>
      </c>
      <c r="C960" s="10" t="s">
        <v>269</v>
      </c>
      <c r="D960" s="10" t="s">
        <v>292</v>
      </c>
      <c r="E960" s="35">
        <v>60.0</v>
      </c>
      <c r="F960" s="10" t="s">
        <v>31</v>
      </c>
      <c r="G960" s="37">
        <f t="shared" si="1"/>
        <v>5</v>
      </c>
      <c r="H960" s="32">
        <f t="shared" si="2"/>
        <v>5</v>
      </c>
      <c r="I960" s="33"/>
      <c r="J960" s="33"/>
      <c r="K960" s="33"/>
      <c r="L960" s="33"/>
      <c r="M960" s="33"/>
      <c r="N960" s="33"/>
      <c r="O960" s="10" t="s">
        <v>254</v>
      </c>
    </row>
    <row r="961">
      <c r="A961" s="9">
        <v>44420.0</v>
      </c>
      <c r="B961" s="10" t="s">
        <v>254</v>
      </c>
      <c r="C961" s="10">
        <v>5446.0</v>
      </c>
      <c r="D961" s="10" t="s">
        <v>279</v>
      </c>
      <c r="E961" s="35">
        <v>170.0</v>
      </c>
      <c r="F961" s="10" t="s">
        <v>12</v>
      </c>
      <c r="G961" s="37">
        <f t="shared" si="1"/>
        <v>5</v>
      </c>
      <c r="H961" s="32">
        <f t="shared" si="2"/>
        <v>5</v>
      </c>
      <c r="I961" s="33"/>
      <c r="J961" s="33"/>
      <c r="K961" s="33"/>
      <c r="L961" s="33"/>
      <c r="M961" s="33"/>
      <c r="N961" s="33"/>
      <c r="O961" s="10" t="s">
        <v>254</v>
      </c>
    </row>
    <row r="962">
      <c r="A962" s="9">
        <v>44420.0</v>
      </c>
      <c r="B962" s="10" t="s">
        <v>254</v>
      </c>
      <c r="C962" s="10" t="s">
        <v>293</v>
      </c>
      <c r="D962" s="10" t="s">
        <v>277</v>
      </c>
      <c r="E962" s="35">
        <v>350.0</v>
      </c>
      <c r="F962" s="10" t="s">
        <v>14</v>
      </c>
      <c r="G962" s="37">
        <f t="shared" si="1"/>
        <v>5</v>
      </c>
      <c r="H962" s="32">
        <f t="shared" si="2"/>
        <v>5</v>
      </c>
      <c r="I962" s="33"/>
      <c r="J962" s="33"/>
      <c r="K962" s="33"/>
      <c r="L962" s="33"/>
      <c r="M962" s="33"/>
      <c r="N962" s="33"/>
      <c r="O962" s="10" t="s">
        <v>254</v>
      </c>
    </row>
    <row r="963">
      <c r="A963" s="9">
        <v>44420.0</v>
      </c>
      <c r="B963" s="10" t="s">
        <v>254</v>
      </c>
      <c r="C963" s="10">
        <v>6141.0</v>
      </c>
      <c r="D963" s="10" t="s">
        <v>285</v>
      </c>
      <c r="E963" s="35">
        <v>270.0</v>
      </c>
      <c r="F963" s="10" t="s">
        <v>18</v>
      </c>
      <c r="G963" s="37">
        <f t="shared" si="1"/>
        <v>5</v>
      </c>
      <c r="H963" s="32">
        <f t="shared" si="2"/>
        <v>5</v>
      </c>
      <c r="I963" s="33"/>
      <c r="J963" s="33"/>
      <c r="K963" s="33"/>
      <c r="L963" s="33"/>
      <c r="M963" s="33"/>
      <c r="N963" s="33"/>
      <c r="O963" s="10" t="s">
        <v>254</v>
      </c>
    </row>
    <row r="964">
      <c r="A964" s="9">
        <v>44420.0</v>
      </c>
      <c r="B964" s="10" t="s">
        <v>254</v>
      </c>
      <c r="C964" s="10">
        <v>6347.0</v>
      </c>
      <c r="D964" s="10" t="s">
        <v>292</v>
      </c>
      <c r="E964" s="35">
        <v>60.0</v>
      </c>
      <c r="F964" s="10" t="s">
        <v>31</v>
      </c>
      <c r="G964" s="37">
        <f t="shared" si="1"/>
        <v>5</v>
      </c>
      <c r="H964" s="32">
        <f t="shared" si="2"/>
        <v>5</v>
      </c>
      <c r="I964" s="33"/>
      <c r="J964" s="33"/>
      <c r="K964" s="33"/>
      <c r="L964" s="33"/>
      <c r="M964" s="33"/>
      <c r="N964" s="33"/>
      <c r="O964" s="10" t="s">
        <v>254</v>
      </c>
    </row>
    <row r="965">
      <c r="A965" s="9">
        <v>44420.0</v>
      </c>
      <c r="B965" s="10" t="s">
        <v>254</v>
      </c>
      <c r="C965" s="10" t="s">
        <v>294</v>
      </c>
      <c r="D965" s="10" t="s">
        <v>284</v>
      </c>
      <c r="E965" s="35">
        <v>140.0</v>
      </c>
      <c r="F965" s="10" t="s">
        <v>12</v>
      </c>
      <c r="G965" s="37">
        <f t="shared" si="1"/>
        <v>5</v>
      </c>
      <c r="H965" s="32">
        <f t="shared" si="2"/>
        <v>5</v>
      </c>
      <c r="I965" s="33"/>
      <c r="J965" s="33"/>
      <c r="K965" s="33"/>
      <c r="L965" s="33"/>
      <c r="M965" s="33"/>
      <c r="N965" s="33"/>
      <c r="O965" s="10" t="s">
        <v>254</v>
      </c>
    </row>
    <row r="966">
      <c r="A966" s="9">
        <v>44420.0</v>
      </c>
      <c r="B966" s="10" t="s">
        <v>254</v>
      </c>
      <c r="C966" s="10" t="s">
        <v>270</v>
      </c>
      <c r="D966" s="10" t="s">
        <v>280</v>
      </c>
      <c r="E966" s="35">
        <v>280.0</v>
      </c>
      <c r="F966" s="10" t="s">
        <v>18</v>
      </c>
      <c r="G966" s="37">
        <f t="shared" si="1"/>
        <v>5</v>
      </c>
      <c r="H966" s="32">
        <f t="shared" si="2"/>
        <v>5</v>
      </c>
      <c r="I966" s="33"/>
      <c r="J966" s="33"/>
      <c r="K966" s="33"/>
      <c r="L966" s="33"/>
      <c r="M966" s="33"/>
      <c r="N966" s="33"/>
      <c r="O966" s="10" t="s">
        <v>254</v>
      </c>
    </row>
    <row r="967">
      <c r="A967" s="9">
        <v>44420.0</v>
      </c>
      <c r="B967" s="10" t="s">
        <v>254</v>
      </c>
      <c r="C967" s="10" t="s">
        <v>295</v>
      </c>
      <c r="D967" s="10" t="s">
        <v>280</v>
      </c>
      <c r="E967" s="35">
        <v>280.0</v>
      </c>
      <c r="F967" s="10" t="s">
        <v>18</v>
      </c>
      <c r="G967" s="37">
        <f t="shared" si="1"/>
        <v>5</v>
      </c>
      <c r="H967" s="32">
        <f t="shared" si="2"/>
        <v>5</v>
      </c>
      <c r="I967" s="33"/>
      <c r="J967" s="33"/>
      <c r="K967" s="33"/>
      <c r="L967" s="33"/>
      <c r="M967" s="33"/>
      <c r="N967" s="33"/>
      <c r="O967" s="10" t="s">
        <v>254</v>
      </c>
    </row>
    <row r="968">
      <c r="A968" s="9">
        <v>44420.0</v>
      </c>
      <c r="B968" s="10" t="s">
        <v>254</v>
      </c>
      <c r="C968" s="10" t="s">
        <v>296</v>
      </c>
      <c r="D968" s="10" t="s">
        <v>280</v>
      </c>
      <c r="E968" s="35">
        <v>280.0</v>
      </c>
      <c r="F968" s="10" t="s">
        <v>18</v>
      </c>
      <c r="G968" s="37">
        <f t="shared" si="1"/>
        <v>5</v>
      </c>
      <c r="H968" s="32">
        <f t="shared" si="2"/>
        <v>5</v>
      </c>
      <c r="I968" s="33"/>
      <c r="J968" s="33"/>
      <c r="K968" s="33"/>
      <c r="L968" s="33"/>
      <c r="M968" s="33"/>
      <c r="N968" s="33"/>
      <c r="O968" s="10" t="s">
        <v>254</v>
      </c>
    </row>
    <row r="969">
      <c r="A969" s="9">
        <v>44420.0</v>
      </c>
      <c r="B969" s="10" t="s">
        <v>254</v>
      </c>
      <c r="C969" s="10" t="s">
        <v>260</v>
      </c>
      <c r="D969" s="10" t="s">
        <v>292</v>
      </c>
      <c r="E969" s="35">
        <v>60.0</v>
      </c>
      <c r="F969" s="10" t="s">
        <v>31</v>
      </c>
      <c r="G969" s="37">
        <f t="shared" si="1"/>
        <v>5</v>
      </c>
      <c r="H969" s="32">
        <f t="shared" si="2"/>
        <v>5</v>
      </c>
      <c r="I969" s="33"/>
      <c r="J969" s="33"/>
      <c r="K969" s="33"/>
      <c r="L969" s="33"/>
      <c r="M969" s="33"/>
      <c r="N969" s="33"/>
      <c r="O969" s="10" t="s">
        <v>254</v>
      </c>
    </row>
    <row r="970">
      <c r="A970" s="9">
        <v>44420.0</v>
      </c>
      <c r="B970" s="10" t="s">
        <v>254</v>
      </c>
      <c r="C970" s="10" t="s">
        <v>297</v>
      </c>
      <c r="D970" s="10" t="s">
        <v>286</v>
      </c>
      <c r="E970" s="35">
        <v>130.0</v>
      </c>
      <c r="F970" s="10" t="s">
        <v>31</v>
      </c>
      <c r="G970" s="37">
        <f t="shared" si="1"/>
        <v>5</v>
      </c>
      <c r="H970" s="32">
        <f t="shared" si="2"/>
        <v>5</v>
      </c>
      <c r="I970" s="33"/>
      <c r="J970" s="33"/>
      <c r="K970" s="33"/>
      <c r="L970" s="33"/>
      <c r="M970" s="33"/>
      <c r="N970" s="33"/>
      <c r="O970" s="10" t="s">
        <v>254</v>
      </c>
    </row>
    <row r="971">
      <c r="A971" s="9">
        <v>44420.0</v>
      </c>
      <c r="B971" s="10" t="s">
        <v>254</v>
      </c>
      <c r="C971" s="10" t="s">
        <v>271</v>
      </c>
      <c r="D971" s="10" t="s">
        <v>279</v>
      </c>
      <c r="E971" s="35">
        <v>170.0</v>
      </c>
      <c r="F971" s="10" t="s">
        <v>12</v>
      </c>
      <c r="G971" s="37">
        <f t="shared" si="1"/>
        <v>5</v>
      </c>
      <c r="H971" s="32">
        <f t="shared" si="2"/>
        <v>5</v>
      </c>
      <c r="I971" s="33"/>
      <c r="J971" s="33"/>
      <c r="K971" s="33"/>
      <c r="L971" s="33"/>
      <c r="M971" s="33"/>
      <c r="N971" s="33"/>
      <c r="O971" s="10" t="s">
        <v>254</v>
      </c>
    </row>
    <row r="972">
      <c r="A972" s="9">
        <v>44420.0</v>
      </c>
      <c r="B972" s="10" t="s">
        <v>254</v>
      </c>
      <c r="C972" s="10" t="s">
        <v>298</v>
      </c>
      <c r="D972" s="10" t="s">
        <v>280</v>
      </c>
      <c r="E972" s="35">
        <v>280.0</v>
      </c>
      <c r="F972" s="10" t="s">
        <v>18</v>
      </c>
      <c r="G972" s="37">
        <f t="shared" si="1"/>
        <v>5</v>
      </c>
      <c r="H972" s="32">
        <f t="shared" si="2"/>
        <v>5</v>
      </c>
      <c r="I972" s="33"/>
      <c r="J972" s="33"/>
      <c r="K972" s="33"/>
      <c r="L972" s="33"/>
      <c r="M972" s="33"/>
      <c r="N972" s="33"/>
      <c r="O972" s="10" t="s">
        <v>254</v>
      </c>
    </row>
    <row r="973">
      <c r="A973" s="9">
        <v>44420.0</v>
      </c>
      <c r="B973" s="10" t="s">
        <v>40</v>
      </c>
      <c r="C973" s="10" t="s">
        <v>299</v>
      </c>
      <c r="D973" s="10" t="s">
        <v>286</v>
      </c>
      <c r="E973" s="35">
        <v>130.0</v>
      </c>
      <c r="F973" s="10" t="s">
        <v>31</v>
      </c>
      <c r="G973" s="37">
        <f t="shared" si="1"/>
        <v>5</v>
      </c>
      <c r="H973" s="32">
        <f t="shared" si="2"/>
        <v>5</v>
      </c>
      <c r="I973" s="33"/>
      <c r="J973" s="33"/>
      <c r="K973" s="33"/>
      <c r="L973" s="33"/>
      <c r="M973" s="33"/>
      <c r="N973" s="33"/>
      <c r="O973" s="10" t="s">
        <v>40</v>
      </c>
    </row>
    <row r="974">
      <c r="A974" s="9">
        <v>44420.0</v>
      </c>
      <c r="B974" s="10" t="s">
        <v>40</v>
      </c>
      <c r="C974" s="10" t="s">
        <v>41</v>
      </c>
      <c r="D974" s="10" t="s">
        <v>280</v>
      </c>
      <c r="E974" s="35">
        <v>280.0</v>
      </c>
      <c r="F974" s="10" t="s">
        <v>18</v>
      </c>
      <c r="G974" s="37">
        <f t="shared" si="1"/>
        <v>5</v>
      </c>
      <c r="H974" s="32">
        <f t="shared" si="2"/>
        <v>5</v>
      </c>
      <c r="I974" s="33"/>
      <c r="J974" s="33"/>
      <c r="K974" s="33"/>
      <c r="L974" s="33"/>
      <c r="M974" s="33"/>
      <c r="N974" s="33"/>
      <c r="O974" s="10" t="s">
        <v>40</v>
      </c>
    </row>
    <row r="975">
      <c r="A975" s="9">
        <v>44420.0</v>
      </c>
      <c r="B975" s="10" t="s">
        <v>40</v>
      </c>
      <c r="C975" s="10" t="s">
        <v>41</v>
      </c>
      <c r="D975" s="10" t="s">
        <v>278</v>
      </c>
      <c r="E975" s="35">
        <v>130.0</v>
      </c>
      <c r="F975" s="10" t="s">
        <v>21</v>
      </c>
      <c r="G975" s="37">
        <f t="shared" si="1"/>
        <v>5</v>
      </c>
      <c r="H975" s="32">
        <f t="shared" si="2"/>
        <v>5</v>
      </c>
      <c r="I975" s="33"/>
      <c r="J975" s="33"/>
      <c r="K975" s="33"/>
      <c r="L975" s="33"/>
      <c r="M975" s="33"/>
      <c r="N975" s="33"/>
      <c r="O975" s="10" t="s">
        <v>40</v>
      </c>
    </row>
    <row r="976">
      <c r="A976" s="9">
        <v>44420.0</v>
      </c>
      <c r="B976" s="10" t="s">
        <v>40</v>
      </c>
      <c r="C976" s="10" t="s">
        <v>167</v>
      </c>
      <c r="D976" s="10" t="s">
        <v>277</v>
      </c>
      <c r="E976" s="35">
        <v>350.0</v>
      </c>
      <c r="F976" s="10" t="s">
        <v>14</v>
      </c>
      <c r="G976" s="37">
        <f t="shared" si="1"/>
        <v>5</v>
      </c>
      <c r="H976" s="32">
        <f t="shared" si="2"/>
        <v>5</v>
      </c>
      <c r="I976" s="33"/>
      <c r="J976" s="33"/>
      <c r="K976" s="33"/>
      <c r="L976" s="33"/>
      <c r="M976" s="33"/>
      <c r="N976" s="33"/>
      <c r="O976" s="10" t="s">
        <v>40</v>
      </c>
    </row>
    <row r="977">
      <c r="A977" s="9">
        <v>44420.0</v>
      </c>
      <c r="B977" s="10" t="s">
        <v>40</v>
      </c>
      <c r="C977" s="10" t="s">
        <v>167</v>
      </c>
      <c r="D977" s="10" t="s">
        <v>278</v>
      </c>
      <c r="E977" s="35">
        <v>130.0</v>
      </c>
      <c r="F977" s="10" t="s">
        <v>21</v>
      </c>
      <c r="G977" s="37">
        <f t="shared" si="1"/>
        <v>5</v>
      </c>
      <c r="H977" s="32">
        <f t="shared" si="2"/>
        <v>5</v>
      </c>
      <c r="I977" s="33"/>
      <c r="J977" s="33"/>
      <c r="K977" s="33"/>
      <c r="L977" s="33"/>
      <c r="M977" s="33"/>
      <c r="N977" s="33"/>
      <c r="O977" s="10" t="s">
        <v>40</v>
      </c>
    </row>
    <row r="978">
      <c r="A978" s="9">
        <v>44420.0</v>
      </c>
      <c r="B978" s="10" t="s">
        <v>40</v>
      </c>
      <c r="C978" s="10" t="s">
        <v>168</v>
      </c>
      <c r="D978" s="10" t="s">
        <v>285</v>
      </c>
      <c r="E978" s="35">
        <v>270.0</v>
      </c>
      <c r="F978" s="10" t="s">
        <v>18</v>
      </c>
      <c r="G978" s="37">
        <f t="shared" si="1"/>
        <v>5</v>
      </c>
      <c r="H978" s="32">
        <f t="shared" si="2"/>
        <v>5</v>
      </c>
      <c r="I978" s="33"/>
      <c r="J978" s="33"/>
      <c r="K978" s="33"/>
      <c r="L978" s="33"/>
      <c r="M978" s="33"/>
      <c r="N978" s="33"/>
      <c r="O978" s="10" t="s">
        <v>40</v>
      </c>
    </row>
    <row r="979">
      <c r="A979" s="9">
        <v>44420.0</v>
      </c>
      <c r="B979" s="10" t="s">
        <v>40</v>
      </c>
      <c r="C979" s="10" t="s">
        <v>169</v>
      </c>
      <c r="D979" s="10" t="s">
        <v>285</v>
      </c>
      <c r="E979" s="35">
        <v>270.0</v>
      </c>
      <c r="F979" s="10" t="s">
        <v>18</v>
      </c>
      <c r="G979" s="37">
        <f t="shared" si="1"/>
        <v>5</v>
      </c>
      <c r="H979" s="32">
        <f t="shared" si="2"/>
        <v>5</v>
      </c>
      <c r="I979" s="33"/>
      <c r="J979" s="33"/>
      <c r="K979" s="33"/>
      <c r="L979" s="33"/>
      <c r="M979" s="33"/>
      <c r="N979" s="33"/>
      <c r="O979" s="10" t="s">
        <v>40</v>
      </c>
    </row>
    <row r="980">
      <c r="A980" s="9">
        <v>44420.0</v>
      </c>
      <c r="B980" s="10" t="s">
        <v>97</v>
      </c>
      <c r="C980" s="10" t="s">
        <v>203</v>
      </c>
      <c r="D980" s="10" t="s">
        <v>278</v>
      </c>
      <c r="E980" s="35">
        <v>130.0</v>
      </c>
      <c r="F980" s="10" t="s">
        <v>21</v>
      </c>
      <c r="G980" s="37">
        <f t="shared" si="1"/>
        <v>5</v>
      </c>
      <c r="H980" s="32">
        <f t="shared" si="2"/>
        <v>5</v>
      </c>
      <c r="I980" s="33"/>
      <c r="J980" s="33"/>
      <c r="K980" s="33"/>
      <c r="L980" s="33"/>
      <c r="M980" s="33"/>
      <c r="N980" s="33"/>
      <c r="O980" s="10" t="s">
        <v>97</v>
      </c>
    </row>
    <row r="981">
      <c r="A981" s="9">
        <v>44420.0</v>
      </c>
      <c r="B981" s="10" t="s">
        <v>97</v>
      </c>
      <c r="C981" s="16">
        <v>1.0E46</v>
      </c>
      <c r="D981" s="10" t="s">
        <v>287</v>
      </c>
      <c r="E981" s="35">
        <v>110.0</v>
      </c>
      <c r="F981" s="10" t="s">
        <v>31</v>
      </c>
      <c r="G981" s="37">
        <f t="shared" si="1"/>
        <v>5</v>
      </c>
      <c r="H981" s="32">
        <f t="shared" si="2"/>
        <v>5</v>
      </c>
      <c r="I981" s="33"/>
      <c r="J981" s="33"/>
      <c r="K981" s="33"/>
      <c r="L981" s="33"/>
      <c r="M981" s="33"/>
      <c r="N981" s="33"/>
      <c r="O981" s="10" t="s">
        <v>97</v>
      </c>
    </row>
    <row r="982">
      <c r="A982" s="9">
        <v>44420.0</v>
      </c>
      <c r="B982" s="10" t="s">
        <v>97</v>
      </c>
      <c r="C982" s="10" t="s">
        <v>98</v>
      </c>
      <c r="D982" s="10" t="s">
        <v>278</v>
      </c>
      <c r="E982" s="35">
        <v>130.0</v>
      </c>
      <c r="F982" s="10" t="s">
        <v>21</v>
      </c>
      <c r="G982" s="37">
        <f t="shared" si="1"/>
        <v>5</v>
      </c>
      <c r="H982" s="32">
        <f t="shared" si="2"/>
        <v>5</v>
      </c>
      <c r="I982" s="33"/>
      <c r="J982" s="33"/>
      <c r="K982" s="33"/>
      <c r="L982" s="33"/>
      <c r="M982" s="33"/>
      <c r="N982" s="33"/>
      <c r="O982" s="10" t="s">
        <v>97</v>
      </c>
    </row>
    <row r="983">
      <c r="A983" s="9">
        <v>44420.0</v>
      </c>
      <c r="B983" s="10" t="s">
        <v>97</v>
      </c>
      <c r="C983" s="10" t="s">
        <v>204</v>
      </c>
      <c r="D983" s="10" t="s">
        <v>287</v>
      </c>
      <c r="E983" s="35">
        <v>110.0</v>
      </c>
      <c r="F983" s="10" t="s">
        <v>31</v>
      </c>
      <c r="G983" s="37">
        <f t="shared" si="1"/>
        <v>5</v>
      </c>
      <c r="H983" s="32">
        <f t="shared" si="2"/>
        <v>5</v>
      </c>
      <c r="I983" s="33"/>
      <c r="J983" s="33"/>
      <c r="K983" s="33"/>
      <c r="L983" s="33"/>
      <c r="M983" s="33"/>
      <c r="N983" s="33"/>
      <c r="O983" s="10" t="s">
        <v>97</v>
      </c>
    </row>
    <row r="984">
      <c r="A984" s="9">
        <v>44420.0</v>
      </c>
      <c r="B984" s="10" t="s">
        <v>97</v>
      </c>
      <c r="C984" s="10">
        <v>1044.0</v>
      </c>
      <c r="D984" s="10" t="s">
        <v>279</v>
      </c>
      <c r="E984" s="35">
        <v>170.0</v>
      </c>
      <c r="F984" s="10" t="s">
        <v>12</v>
      </c>
      <c r="G984" s="37">
        <f t="shared" si="1"/>
        <v>5</v>
      </c>
      <c r="H984" s="32">
        <f t="shared" si="2"/>
        <v>5</v>
      </c>
      <c r="I984" s="33"/>
      <c r="J984" s="33"/>
      <c r="K984" s="33"/>
      <c r="L984" s="33"/>
      <c r="M984" s="33"/>
      <c r="N984" s="33"/>
      <c r="O984" s="10" t="s">
        <v>97</v>
      </c>
    </row>
    <row r="985">
      <c r="A985" s="9">
        <v>44420.0</v>
      </c>
      <c r="B985" s="10" t="s">
        <v>97</v>
      </c>
      <c r="C985" s="10">
        <v>2649.0</v>
      </c>
      <c r="D985" s="10" t="s">
        <v>277</v>
      </c>
      <c r="E985" s="35">
        <v>350.0</v>
      </c>
      <c r="F985" s="10" t="s">
        <v>14</v>
      </c>
      <c r="G985" s="37">
        <f t="shared" si="1"/>
        <v>5</v>
      </c>
      <c r="H985" s="32">
        <f t="shared" si="2"/>
        <v>5</v>
      </c>
      <c r="I985" s="33"/>
      <c r="J985" s="33"/>
      <c r="K985" s="33"/>
      <c r="L985" s="33"/>
      <c r="M985" s="33"/>
      <c r="N985" s="33"/>
      <c r="O985" s="10" t="s">
        <v>97</v>
      </c>
    </row>
    <row r="986">
      <c r="A986" s="9">
        <v>44420.0</v>
      </c>
      <c r="B986" s="10" t="s">
        <v>97</v>
      </c>
      <c r="C986" s="10">
        <v>8345.0</v>
      </c>
      <c r="D986" s="10" t="s">
        <v>285</v>
      </c>
      <c r="E986" s="35">
        <v>270.0</v>
      </c>
      <c r="F986" s="10" t="s">
        <v>18</v>
      </c>
      <c r="G986" s="37">
        <f t="shared" si="1"/>
        <v>5</v>
      </c>
      <c r="H986" s="32">
        <f t="shared" si="2"/>
        <v>5</v>
      </c>
      <c r="I986" s="33"/>
      <c r="J986" s="33"/>
      <c r="K986" s="33"/>
      <c r="L986" s="33"/>
      <c r="M986" s="33"/>
      <c r="N986" s="33"/>
      <c r="O986" s="10" t="s">
        <v>97</v>
      </c>
    </row>
    <row r="987">
      <c r="A987" s="9">
        <v>44420.0</v>
      </c>
      <c r="B987" s="10" t="s">
        <v>97</v>
      </c>
      <c r="C987" s="10" t="s">
        <v>103</v>
      </c>
      <c r="D987" s="10" t="s">
        <v>286</v>
      </c>
      <c r="E987" s="35">
        <v>130.0</v>
      </c>
      <c r="F987" s="10" t="s">
        <v>31</v>
      </c>
      <c r="G987" s="37">
        <f t="shared" si="1"/>
        <v>5</v>
      </c>
      <c r="H987" s="32">
        <f t="shared" si="2"/>
        <v>5</v>
      </c>
      <c r="I987" s="33"/>
      <c r="J987" s="33"/>
      <c r="K987" s="33"/>
      <c r="L987" s="33"/>
      <c r="M987" s="33"/>
      <c r="N987" s="33"/>
      <c r="O987" s="10" t="s">
        <v>97</v>
      </c>
    </row>
    <row r="988">
      <c r="A988" s="9">
        <v>44420.0</v>
      </c>
      <c r="B988" s="10" t="s">
        <v>97</v>
      </c>
      <c r="C988" s="10">
        <v>7941.0</v>
      </c>
      <c r="D988" s="10" t="s">
        <v>278</v>
      </c>
      <c r="E988" s="35">
        <v>130.0</v>
      </c>
      <c r="F988" s="10" t="s">
        <v>21</v>
      </c>
      <c r="G988" s="37">
        <f t="shared" si="1"/>
        <v>5</v>
      </c>
      <c r="H988" s="32">
        <f t="shared" si="2"/>
        <v>5</v>
      </c>
      <c r="I988" s="33"/>
      <c r="J988" s="33"/>
      <c r="K988" s="33"/>
      <c r="L988" s="33"/>
      <c r="M988" s="33"/>
      <c r="N988" s="33"/>
      <c r="O988" s="10" t="s">
        <v>97</v>
      </c>
    </row>
    <row r="989">
      <c r="A989" s="9">
        <v>44420.0</v>
      </c>
      <c r="B989" s="10" t="s">
        <v>97</v>
      </c>
      <c r="C989" s="10" t="s">
        <v>300</v>
      </c>
      <c r="D989" s="10" t="s">
        <v>277</v>
      </c>
      <c r="E989" s="35">
        <v>350.0</v>
      </c>
      <c r="F989" s="10" t="s">
        <v>14</v>
      </c>
      <c r="G989" s="37">
        <f t="shared" si="1"/>
        <v>5</v>
      </c>
      <c r="H989" s="32">
        <f t="shared" si="2"/>
        <v>5</v>
      </c>
      <c r="I989" s="33"/>
      <c r="J989" s="33"/>
      <c r="K989" s="33"/>
      <c r="L989" s="33"/>
      <c r="M989" s="33"/>
      <c r="N989" s="33"/>
      <c r="O989" s="10" t="s">
        <v>97</v>
      </c>
    </row>
    <row r="990">
      <c r="A990" s="9">
        <v>44420.0</v>
      </c>
      <c r="B990" s="10" t="s">
        <v>97</v>
      </c>
      <c r="C990" s="10" t="s">
        <v>104</v>
      </c>
      <c r="D990" s="10" t="s">
        <v>277</v>
      </c>
      <c r="E990" s="35">
        <v>350.0</v>
      </c>
      <c r="F990" s="10" t="s">
        <v>14</v>
      </c>
      <c r="G990" s="37">
        <f t="shared" si="1"/>
        <v>5</v>
      </c>
      <c r="H990" s="32">
        <f t="shared" si="2"/>
        <v>5</v>
      </c>
      <c r="I990" s="33"/>
      <c r="J990" s="33"/>
      <c r="K990" s="33"/>
      <c r="L990" s="33"/>
      <c r="M990" s="33"/>
      <c r="N990" s="33"/>
      <c r="O990" s="10" t="s">
        <v>97</v>
      </c>
    </row>
    <row r="991">
      <c r="A991" s="9">
        <v>44420.0</v>
      </c>
      <c r="B991" s="10" t="s">
        <v>97</v>
      </c>
      <c r="C991" s="10">
        <v>6145.0</v>
      </c>
      <c r="D991" s="10" t="s">
        <v>287</v>
      </c>
      <c r="E991" s="35">
        <v>110.0</v>
      </c>
      <c r="F991" s="10" t="s">
        <v>31</v>
      </c>
      <c r="G991" s="37">
        <f t="shared" si="1"/>
        <v>5</v>
      </c>
      <c r="H991" s="32">
        <f t="shared" si="2"/>
        <v>5</v>
      </c>
      <c r="I991" s="33"/>
      <c r="J991" s="33"/>
      <c r="K991" s="33"/>
      <c r="L991" s="33"/>
      <c r="M991" s="33"/>
      <c r="N991" s="33"/>
      <c r="O991" s="10" t="s">
        <v>97</v>
      </c>
    </row>
    <row r="992">
      <c r="A992" s="9">
        <v>44420.0</v>
      </c>
      <c r="B992" s="10" t="s">
        <v>97</v>
      </c>
      <c r="C992" s="10">
        <v>5049.0</v>
      </c>
      <c r="D992" s="10" t="s">
        <v>285</v>
      </c>
      <c r="E992" s="35">
        <v>270.0</v>
      </c>
      <c r="F992" s="10" t="s">
        <v>18</v>
      </c>
      <c r="G992" s="37">
        <f t="shared" si="1"/>
        <v>5</v>
      </c>
      <c r="H992" s="32">
        <f t="shared" si="2"/>
        <v>5</v>
      </c>
      <c r="I992" s="33"/>
      <c r="J992" s="33"/>
      <c r="K992" s="33"/>
      <c r="L992" s="33"/>
      <c r="M992" s="33"/>
      <c r="N992" s="33"/>
      <c r="O992" s="10" t="s">
        <v>97</v>
      </c>
    </row>
    <row r="993">
      <c r="A993" s="9">
        <v>44420.0</v>
      </c>
      <c r="B993" s="10" t="s">
        <v>97</v>
      </c>
      <c r="C993" s="10">
        <v>5048.0</v>
      </c>
      <c r="D993" s="10" t="s">
        <v>277</v>
      </c>
      <c r="E993" s="35">
        <v>350.0</v>
      </c>
      <c r="F993" s="10" t="s">
        <v>14</v>
      </c>
      <c r="G993" s="37">
        <f t="shared" si="1"/>
        <v>5</v>
      </c>
      <c r="H993" s="32">
        <f t="shared" si="2"/>
        <v>5</v>
      </c>
      <c r="I993" s="33"/>
      <c r="J993" s="33"/>
      <c r="K993" s="33"/>
      <c r="L993" s="33"/>
      <c r="M993" s="33"/>
      <c r="N993" s="33"/>
      <c r="O993" s="10" t="s">
        <v>97</v>
      </c>
    </row>
    <row r="994">
      <c r="A994" s="9">
        <v>44420.0</v>
      </c>
      <c r="B994" s="10" t="s">
        <v>97</v>
      </c>
      <c r="C994" s="10" t="s">
        <v>107</v>
      </c>
      <c r="D994" s="10" t="s">
        <v>278</v>
      </c>
      <c r="E994" s="35">
        <v>130.0</v>
      </c>
      <c r="F994" s="10" t="s">
        <v>21</v>
      </c>
      <c r="G994" s="37">
        <f t="shared" si="1"/>
        <v>5</v>
      </c>
      <c r="H994" s="32">
        <f t="shared" si="2"/>
        <v>5</v>
      </c>
      <c r="I994" s="33"/>
      <c r="J994" s="33"/>
      <c r="K994" s="33"/>
      <c r="L994" s="33"/>
      <c r="M994" s="33"/>
      <c r="N994" s="33"/>
      <c r="O994" s="10" t="s">
        <v>97</v>
      </c>
    </row>
    <row r="995">
      <c r="A995" s="9">
        <v>44420.0</v>
      </c>
      <c r="B995" s="10" t="s">
        <v>97</v>
      </c>
      <c r="C995" s="10">
        <v>8247.0</v>
      </c>
      <c r="D995" s="10" t="s">
        <v>278</v>
      </c>
      <c r="E995" s="35">
        <v>130.0</v>
      </c>
      <c r="F995" s="10" t="s">
        <v>21</v>
      </c>
      <c r="G995" s="37">
        <f t="shared" si="1"/>
        <v>5</v>
      </c>
      <c r="H995" s="32">
        <f t="shared" si="2"/>
        <v>5</v>
      </c>
      <c r="I995" s="33"/>
      <c r="J995" s="33"/>
      <c r="K995" s="33"/>
      <c r="L995" s="33"/>
      <c r="M995" s="33"/>
      <c r="N995" s="33"/>
      <c r="O995" s="10" t="s">
        <v>97</v>
      </c>
    </row>
    <row r="996">
      <c r="A996" s="9">
        <v>44420.0</v>
      </c>
      <c r="B996" s="10" t="s">
        <v>97</v>
      </c>
      <c r="C996" s="10" t="s">
        <v>301</v>
      </c>
      <c r="D996" s="10" t="s">
        <v>278</v>
      </c>
      <c r="E996" s="35">
        <v>130.0</v>
      </c>
      <c r="F996" s="10" t="s">
        <v>21</v>
      </c>
      <c r="G996" s="37">
        <f t="shared" si="1"/>
        <v>5</v>
      </c>
      <c r="H996" s="32">
        <f t="shared" si="2"/>
        <v>5</v>
      </c>
      <c r="I996" s="33"/>
      <c r="J996" s="33"/>
      <c r="K996" s="33"/>
      <c r="L996" s="33"/>
      <c r="M996" s="33"/>
      <c r="N996" s="33"/>
      <c r="O996" s="10" t="s">
        <v>97</v>
      </c>
    </row>
    <row r="997">
      <c r="A997" s="9">
        <v>44420.0</v>
      </c>
      <c r="B997" s="10" t="s">
        <v>97</v>
      </c>
      <c r="C997" s="10" t="s">
        <v>302</v>
      </c>
      <c r="D997" s="10" t="s">
        <v>280</v>
      </c>
      <c r="E997" s="35">
        <v>280.0</v>
      </c>
      <c r="F997" s="10" t="s">
        <v>18</v>
      </c>
      <c r="G997" s="37">
        <f t="shared" si="1"/>
        <v>5</v>
      </c>
      <c r="H997" s="32">
        <f t="shared" si="2"/>
        <v>5</v>
      </c>
      <c r="I997" s="33"/>
      <c r="J997" s="33"/>
      <c r="K997" s="33"/>
      <c r="L997" s="33"/>
      <c r="M997" s="33"/>
      <c r="N997" s="33"/>
      <c r="O997" s="10" t="s">
        <v>97</v>
      </c>
    </row>
    <row r="998">
      <c r="A998" s="9">
        <v>44420.0</v>
      </c>
      <c r="B998" s="10" t="s">
        <v>97</v>
      </c>
      <c r="C998" s="10" t="s">
        <v>109</v>
      </c>
      <c r="D998" s="10" t="s">
        <v>282</v>
      </c>
      <c r="E998" s="35">
        <v>200.0</v>
      </c>
      <c r="F998" s="10" t="s">
        <v>14</v>
      </c>
      <c r="G998" s="37">
        <f t="shared" si="1"/>
        <v>5</v>
      </c>
      <c r="H998" s="32">
        <f t="shared" si="2"/>
        <v>5</v>
      </c>
      <c r="I998" s="33"/>
      <c r="J998" s="33"/>
      <c r="K998" s="33"/>
      <c r="L998" s="33"/>
      <c r="M998" s="33"/>
      <c r="N998" s="33"/>
      <c r="O998" s="10" t="s">
        <v>97</v>
      </c>
    </row>
    <row r="999">
      <c r="A999" s="9">
        <v>44420.0</v>
      </c>
      <c r="B999" s="10" t="s">
        <v>97</v>
      </c>
      <c r="C999" s="10" t="s">
        <v>170</v>
      </c>
      <c r="D999" s="10" t="s">
        <v>277</v>
      </c>
      <c r="E999" s="35">
        <v>350.0</v>
      </c>
      <c r="F999" s="10" t="s">
        <v>14</v>
      </c>
      <c r="G999" s="37">
        <f t="shared" si="1"/>
        <v>5</v>
      </c>
      <c r="H999" s="32">
        <f t="shared" si="2"/>
        <v>5</v>
      </c>
      <c r="I999" s="33"/>
      <c r="J999" s="33"/>
      <c r="K999" s="33"/>
      <c r="L999" s="33"/>
      <c r="M999" s="33"/>
      <c r="N999" s="33"/>
      <c r="O999" s="10" t="s">
        <v>97</v>
      </c>
    </row>
    <row r="1000">
      <c r="A1000" s="9">
        <v>44420.0</v>
      </c>
      <c r="B1000" s="10" t="s">
        <v>97</v>
      </c>
      <c r="C1000" s="10" t="s">
        <v>207</v>
      </c>
      <c r="D1000" s="10" t="s">
        <v>285</v>
      </c>
      <c r="E1000" s="35">
        <v>270.0</v>
      </c>
      <c r="F1000" s="10" t="s">
        <v>18</v>
      </c>
      <c r="G1000" s="37">
        <f t="shared" si="1"/>
        <v>5</v>
      </c>
      <c r="H1000" s="32">
        <f t="shared" si="2"/>
        <v>5</v>
      </c>
      <c r="I1000" s="33"/>
      <c r="J1000" s="33"/>
      <c r="K1000" s="33"/>
      <c r="L1000" s="33"/>
      <c r="M1000" s="33"/>
      <c r="N1000" s="33"/>
      <c r="O1000" s="10" t="s">
        <v>97</v>
      </c>
    </row>
    <row r="1001">
      <c r="A1001" s="2" t="s">
        <v>0</v>
      </c>
      <c r="B1001" s="2" t="s">
        <v>1</v>
      </c>
      <c r="C1001" s="2" t="s">
        <v>2</v>
      </c>
      <c r="D1001" s="2" t="s">
        <v>3</v>
      </c>
      <c r="E1001" s="43" t="s">
        <v>4</v>
      </c>
      <c r="F1001" s="2" t="s">
        <v>5</v>
      </c>
      <c r="G1001" s="37" t="str">
        <f t="shared" si="1"/>
        <v>#VALUE!</v>
      </c>
      <c r="H1001" s="32" t="str">
        <f t="shared" si="2"/>
        <v>#VALUE!</v>
      </c>
      <c r="I1001" s="33"/>
      <c r="J1001" s="33"/>
      <c r="K1001" s="33"/>
      <c r="L1001" s="33"/>
      <c r="M1001" s="33"/>
      <c r="N1001" s="33"/>
      <c r="O1001" s="2" t="s">
        <v>1</v>
      </c>
    </row>
    <row r="1002">
      <c r="A1002" s="9">
        <v>44409.0</v>
      </c>
      <c r="B1002" s="10" t="s">
        <v>9</v>
      </c>
      <c r="C1002" s="10" t="s">
        <v>10</v>
      </c>
      <c r="D1002" s="10" t="s">
        <v>11</v>
      </c>
      <c r="E1002" s="35">
        <v>184.912066374992</v>
      </c>
      <c r="F1002" s="10" t="s">
        <v>12</v>
      </c>
      <c r="G1002" s="37">
        <f t="shared" si="1"/>
        <v>1</v>
      </c>
      <c r="H1002" s="32">
        <f t="shared" si="2"/>
        <v>1</v>
      </c>
      <c r="I1002" s="33"/>
      <c r="J1002" s="33"/>
      <c r="K1002" s="33"/>
      <c r="L1002" s="33"/>
      <c r="M1002" s="33"/>
      <c r="N1002" s="33"/>
      <c r="O1002" s="10" t="s">
        <v>9</v>
      </c>
    </row>
    <row r="1003">
      <c r="A1003" s="9">
        <v>44420.0</v>
      </c>
      <c r="B1003" s="10" t="s">
        <v>97</v>
      </c>
      <c r="C1003" s="10" t="s">
        <v>172</v>
      </c>
      <c r="D1003" s="10" t="s">
        <v>277</v>
      </c>
      <c r="E1003" s="35">
        <v>350.0</v>
      </c>
      <c r="F1003" s="10" t="s">
        <v>14</v>
      </c>
      <c r="G1003" s="37">
        <f t="shared" si="1"/>
        <v>5</v>
      </c>
      <c r="H1003" s="32">
        <f t="shared" si="2"/>
        <v>5</v>
      </c>
      <c r="I1003" s="33"/>
      <c r="J1003" s="33"/>
      <c r="K1003" s="33"/>
      <c r="L1003" s="33"/>
      <c r="M1003" s="33"/>
      <c r="N1003" s="33"/>
      <c r="O1003" s="10" t="s">
        <v>97</v>
      </c>
    </row>
    <row r="1004">
      <c r="A1004" s="9">
        <v>44420.0</v>
      </c>
      <c r="B1004" s="10" t="s">
        <v>97</v>
      </c>
      <c r="C1004" s="10" t="s">
        <v>67</v>
      </c>
      <c r="D1004" s="10" t="s">
        <v>277</v>
      </c>
      <c r="E1004" s="35">
        <v>350.0</v>
      </c>
      <c r="F1004" s="10" t="s">
        <v>14</v>
      </c>
      <c r="G1004" s="37">
        <f t="shared" si="1"/>
        <v>5</v>
      </c>
      <c r="H1004" s="32">
        <f t="shared" si="2"/>
        <v>5</v>
      </c>
      <c r="I1004" s="33"/>
      <c r="J1004" s="33"/>
      <c r="K1004" s="33"/>
      <c r="L1004" s="33"/>
      <c r="M1004" s="33"/>
      <c r="N1004" s="33"/>
      <c r="O1004" s="10" t="s">
        <v>97</v>
      </c>
    </row>
    <row r="1005">
      <c r="A1005" s="9">
        <v>44420.0</v>
      </c>
      <c r="B1005" s="10" t="s">
        <v>97</v>
      </c>
      <c r="C1005" s="10" t="s">
        <v>303</v>
      </c>
      <c r="D1005" s="10" t="s">
        <v>287</v>
      </c>
      <c r="E1005" s="35">
        <v>110.0</v>
      </c>
      <c r="F1005" s="10" t="s">
        <v>31</v>
      </c>
      <c r="G1005" s="37">
        <f t="shared" si="1"/>
        <v>5</v>
      </c>
      <c r="H1005" s="32">
        <f t="shared" si="2"/>
        <v>5</v>
      </c>
      <c r="I1005" s="33"/>
      <c r="J1005" s="33"/>
      <c r="K1005" s="33"/>
      <c r="L1005" s="33"/>
      <c r="M1005" s="33"/>
      <c r="N1005" s="33"/>
      <c r="O1005" s="10" t="s">
        <v>97</v>
      </c>
    </row>
    <row r="1006">
      <c r="A1006" s="9">
        <v>44420.0</v>
      </c>
      <c r="B1006" s="10" t="s">
        <v>97</v>
      </c>
      <c r="C1006" s="10" t="s">
        <v>209</v>
      </c>
      <c r="D1006" s="10" t="s">
        <v>285</v>
      </c>
      <c r="E1006" s="35">
        <v>270.0</v>
      </c>
      <c r="F1006" s="10" t="s">
        <v>18</v>
      </c>
      <c r="G1006" s="37">
        <f t="shared" si="1"/>
        <v>5</v>
      </c>
      <c r="H1006" s="32">
        <f t="shared" si="2"/>
        <v>5</v>
      </c>
      <c r="I1006" s="33"/>
      <c r="J1006" s="33"/>
      <c r="K1006" s="33"/>
      <c r="L1006" s="33"/>
      <c r="M1006" s="33"/>
      <c r="N1006" s="33"/>
      <c r="O1006" s="10" t="s">
        <v>97</v>
      </c>
    </row>
    <row r="1007">
      <c r="A1007" s="9">
        <v>44420.0</v>
      </c>
      <c r="B1007" s="10" t="s">
        <v>114</v>
      </c>
      <c r="C1007" s="10">
        <v>5043.0</v>
      </c>
      <c r="D1007" s="10" t="s">
        <v>277</v>
      </c>
      <c r="E1007" s="35">
        <v>350.0</v>
      </c>
      <c r="F1007" s="10" t="s">
        <v>14</v>
      </c>
      <c r="G1007" s="37">
        <f t="shared" si="1"/>
        <v>5</v>
      </c>
      <c r="H1007" s="32">
        <f t="shared" si="2"/>
        <v>5</v>
      </c>
      <c r="I1007" s="33"/>
      <c r="J1007" s="33"/>
      <c r="K1007" s="33"/>
      <c r="L1007" s="33"/>
      <c r="M1007" s="33"/>
      <c r="N1007" s="33"/>
      <c r="O1007" s="10" t="s">
        <v>114</v>
      </c>
    </row>
    <row r="1008">
      <c r="A1008" s="9">
        <v>44420.0</v>
      </c>
      <c r="B1008" s="10" t="s">
        <v>114</v>
      </c>
      <c r="C1008" s="10">
        <v>5043.0</v>
      </c>
      <c r="D1008" s="10" t="s">
        <v>279</v>
      </c>
      <c r="E1008" s="35">
        <v>170.0</v>
      </c>
      <c r="F1008" s="10" t="s">
        <v>12</v>
      </c>
      <c r="G1008" s="37">
        <f t="shared" si="1"/>
        <v>5</v>
      </c>
      <c r="H1008" s="32">
        <f t="shared" si="2"/>
        <v>5</v>
      </c>
      <c r="I1008" s="33"/>
      <c r="J1008" s="33"/>
      <c r="K1008" s="33"/>
      <c r="L1008" s="33"/>
      <c r="M1008" s="33"/>
      <c r="N1008" s="33"/>
      <c r="O1008" s="10" t="s">
        <v>114</v>
      </c>
    </row>
    <row r="1009">
      <c r="A1009" s="9">
        <v>44420.0</v>
      </c>
      <c r="B1009" s="10" t="s">
        <v>114</v>
      </c>
      <c r="C1009" s="10">
        <v>5043.0</v>
      </c>
      <c r="D1009" s="10" t="s">
        <v>280</v>
      </c>
      <c r="E1009" s="35">
        <v>280.0</v>
      </c>
      <c r="F1009" s="10" t="s">
        <v>18</v>
      </c>
      <c r="G1009" s="37">
        <f t="shared" si="1"/>
        <v>5</v>
      </c>
      <c r="H1009" s="32">
        <f t="shared" si="2"/>
        <v>5</v>
      </c>
      <c r="I1009" s="33"/>
      <c r="J1009" s="33"/>
      <c r="K1009" s="33"/>
      <c r="L1009" s="33"/>
      <c r="M1009" s="33"/>
      <c r="N1009" s="33"/>
      <c r="O1009" s="10" t="s">
        <v>114</v>
      </c>
    </row>
    <row r="1010">
      <c r="A1010" s="9">
        <v>44420.0</v>
      </c>
      <c r="B1010" s="10" t="s">
        <v>114</v>
      </c>
      <c r="C1010" s="10">
        <v>5043.0</v>
      </c>
      <c r="D1010" s="10" t="s">
        <v>284</v>
      </c>
      <c r="E1010" s="35">
        <v>140.0</v>
      </c>
      <c r="F1010" s="10" t="s">
        <v>12</v>
      </c>
      <c r="G1010" s="37">
        <f t="shared" si="1"/>
        <v>5</v>
      </c>
      <c r="H1010" s="32">
        <f t="shared" si="2"/>
        <v>5</v>
      </c>
      <c r="I1010" s="33"/>
      <c r="J1010" s="33"/>
      <c r="K1010" s="33"/>
      <c r="L1010" s="33"/>
      <c r="M1010" s="33"/>
      <c r="N1010" s="33"/>
      <c r="O1010" s="10" t="s">
        <v>114</v>
      </c>
    </row>
    <row r="1011">
      <c r="A1011" s="9">
        <v>44420.0</v>
      </c>
      <c r="B1011" s="10" t="s">
        <v>114</v>
      </c>
      <c r="C1011" s="10">
        <v>5043.0</v>
      </c>
      <c r="D1011" s="10" t="s">
        <v>282</v>
      </c>
      <c r="E1011" s="35">
        <v>200.0</v>
      </c>
      <c r="F1011" s="10" t="s">
        <v>14</v>
      </c>
      <c r="G1011" s="37">
        <f t="shared" si="1"/>
        <v>5</v>
      </c>
      <c r="H1011" s="32">
        <f t="shared" si="2"/>
        <v>5</v>
      </c>
      <c r="I1011" s="33"/>
      <c r="J1011" s="33"/>
      <c r="K1011" s="33"/>
      <c r="L1011" s="33"/>
      <c r="M1011" s="33"/>
      <c r="N1011" s="33"/>
      <c r="O1011" s="10" t="s">
        <v>114</v>
      </c>
    </row>
    <row r="1012">
      <c r="A1012" s="9">
        <v>44420.0</v>
      </c>
      <c r="B1012" s="10" t="s">
        <v>114</v>
      </c>
      <c r="C1012" s="10">
        <v>5043.0</v>
      </c>
      <c r="D1012" s="10" t="s">
        <v>304</v>
      </c>
      <c r="E1012" s="35">
        <v>190.0</v>
      </c>
      <c r="F1012" s="10" t="s">
        <v>160</v>
      </c>
      <c r="G1012" s="37">
        <f t="shared" si="1"/>
        <v>5</v>
      </c>
      <c r="H1012" s="32">
        <f t="shared" si="2"/>
        <v>5</v>
      </c>
      <c r="I1012" s="33"/>
      <c r="J1012" s="33"/>
      <c r="K1012" s="33"/>
      <c r="L1012" s="33"/>
      <c r="M1012" s="33"/>
      <c r="N1012" s="33"/>
      <c r="O1012" s="10" t="s">
        <v>114</v>
      </c>
    </row>
    <row r="1013">
      <c r="A1013" s="9">
        <v>44420.0</v>
      </c>
      <c r="B1013" s="10" t="s">
        <v>211</v>
      </c>
      <c r="C1013" s="10" t="s">
        <v>212</v>
      </c>
      <c r="D1013" s="10" t="s">
        <v>288</v>
      </c>
      <c r="E1013" s="35">
        <v>280.0</v>
      </c>
      <c r="F1013" s="10" t="s">
        <v>14</v>
      </c>
      <c r="G1013" s="37">
        <f t="shared" si="1"/>
        <v>5</v>
      </c>
      <c r="H1013" s="32">
        <f t="shared" si="2"/>
        <v>5</v>
      </c>
      <c r="I1013" s="33"/>
      <c r="J1013" s="33"/>
      <c r="K1013" s="33"/>
      <c r="L1013" s="33"/>
      <c r="M1013" s="33"/>
      <c r="N1013" s="33"/>
      <c r="O1013" s="10" t="s">
        <v>211</v>
      </c>
    </row>
    <row r="1014">
      <c r="A1014" s="9">
        <v>44420.0</v>
      </c>
      <c r="B1014" s="10" t="s">
        <v>211</v>
      </c>
      <c r="C1014" s="10">
        <v>7744.0</v>
      </c>
      <c r="D1014" s="10" t="s">
        <v>287</v>
      </c>
      <c r="E1014" s="35">
        <v>110.0</v>
      </c>
      <c r="F1014" s="10" t="s">
        <v>31</v>
      </c>
      <c r="G1014" s="37">
        <f t="shared" si="1"/>
        <v>5</v>
      </c>
      <c r="H1014" s="32">
        <f t="shared" si="2"/>
        <v>5</v>
      </c>
      <c r="I1014" s="33"/>
      <c r="J1014" s="33"/>
      <c r="K1014" s="33"/>
      <c r="L1014" s="33"/>
      <c r="M1014" s="33"/>
      <c r="N1014" s="33"/>
      <c r="O1014" s="10" t="s">
        <v>211</v>
      </c>
    </row>
    <row r="1015">
      <c r="A1015" s="9">
        <v>44420.0</v>
      </c>
      <c r="B1015" s="10" t="s">
        <v>211</v>
      </c>
      <c r="C1015" s="10" t="s">
        <v>305</v>
      </c>
      <c r="D1015" s="10" t="s">
        <v>278</v>
      </c>
      <c r="E1015" s="35">
        <v>130.0</v>
      </c>
      <c r="F1015" s="10" t="s">
        <v>21</v>
      </c>
      <c r="G1015" s="37">
        <f t="shared" si="1"/>
        <v>5</v>
      </c>
      <c r="H1015" s="32">
        <f t="shared" si="2"/>
        <v>5</v>
      </c>
      <c r="I1015" s="33"/>
      <c r="J1015" s="33"/>
      <c r="K1015" s="33"/>
      <c r="L1015" s="33"/>
      <c r="M1015" s="33"/>
      <c r="N1015" s="33"/>
      <c r="O1015" s="10" t="s">
        <v>211</v>
      </c>
    </row>
    <row r="1016">
      <c r="A1016" s="9">
        <v>44420.0</v>
      </c>
      <c r="B1016" s="10" t="s">
        <v>211</v>
      </c>
      <c r="C1016" s="10" t="s">
        <v>305</v>
      </c>
      <c r="D1016" s="10" t="s">
        <v>288</v>
      </c>
      <c r="E1016" s="35">
        <v>280.0</v>
      </c>
      <c r="F1016" s="10" t="s">
        <v>14</v>
      </c>
      <c r="G1016" s="37">
        <f t="shared" si="1"/>
        <v>5</v>
      </c>
      <c r="H1016" s="32">
        <f t="shared" si="2"/>
        <v>5</v>
      </c>
      <c r="I1016" s="33"/>
      <c r="J1016" s="33"/>
      <c r="K1016" s="33"/>
      <c r="L1016" s="33"/>
      <c r="M1016" s="33"/>
      <c r="N1016" s="33"/>
      <c r="O1016" s="10" t="s">
        <v>211</v>
      </c>
    </row>
    <row r="1017">
      <c r="A1017" s="9">
        <v>44420.0</v>
      </c>
      <c r="B1017" s="10" t="s">
        <v>306</v>
      </c>
      <c r="C1017" s="10">
        <v>2942.0</v>
      </c>
      <c r="D1017" s="10" t="s">
        <v>278</v>
      </c>
      <c r="E1017" s="35">
        <v>130.0</v>
      </c>
      <c r="F1017" s="10" t="s">
        <v>21</v>
      </c>
      <c r="G1017" s="37">
        <f t="shared" si="1"/>
        <v>5</v>
      </c>
      <c r="H1017" s="32">
        <f t="shared" si="2"/>
        <v>5</v>
      </c>
      <c r="I1017" s="33"/>
      <c r="J1017" s="33"/>
      <c r="K1017" s="33"/>
      <c r="L1017" s="33"/>
      <c r="M1017" s="33"/>
      <c r="N1017" s="33"/>
      <c r="O1017" s="10" t="s">
        <v>306</v>
      </c>
    </row>
    <row r="1018">
      <c r="A1018" s="9">
        <v>44420.0</v>
      </c>
      <c r="B1018" s="10" t="s">
        <v>306</v>
      </c>
      <c r="C1018" s="10" t="s">
        <v>307</v>
      </c>
      <c r="D1018" s="10" t="s">
        <v>280</v>
      </c>
      <c r="E1018" s="35">
        <v>280.0</v>
      </c>
      <c r="F1018" s="10" t="s">
        <v>18</v>
      </c>
      <c r="G1018" s="37">
        <f t="shared" si="1"/>
        <v>5</v>
      </c>
      <c r="H1018" s="32">
        <f t="shared" si="2"/>
        <v>5</v>
      </c>
      <c r="I1018" s="33"/>
      <c r="J1018" s="33"/>
      <c r="K1018" s="33"/>
      <c r="L1018" s="33"/>
      <c r="M1018" s="33"/>
      <c r="N1018" s="33"/>
      <c r="O1018" s="10" t="s">
        <v>306</v>
      </c>
    </row>
    <row r="1019">
      <c r="A1019" s="9">
        <v>44420.0</v>
      </c>
      <c r="B1019" s="10" t="s">
        <v>115</v>
      </c>
      <c r="C1019" s="10" t="s">
        <v>116</v>
      </c>
      <c r="D1019" s="10" t="s">
        <v>286</v>
      </c>
      <c r="E1019" s="35">
        <v>130.0</v>
      </c>
      <c r="F1019" s="10" t="s">
        <v>31</v>
      </c>
      <c r="G1019" s="37">
        <f t="shared" si="1"/>
        <v>5</v>
      </c>
      <c r="H1019" s="32">
        <f t="shared" si="2"/>
        <v>5</v>
      </c>
      <c r="I1019" s="33"/>
      <c r="J1019" s="33"/>
      <c r="K1019" s="33"/>
      <c r="L1019" s="33"/>
      <c r="M1019" s="33"/>
      <c r="N1019" s="33"/>
      <c r="O1019" s="10" t="s">
        <v>115</v>
      </c>
    </row>
    <row r="1020">
      <c r="A1020" s="9">
        <v>44420.0</v>
      </c>
      <c r="B1020" s="10" t="s">
        <v>115</v>
      </c>
      <c r="C1020" s="10">
        <v>8647.0</v>
      </c>
      <c r="D1020" s="10" t="s">
        <v>279</v>
      </c>
      <c r="E1020" s="35">
        <v>170.0</v>
      </c>
      <c r="F1020" s="10" t="s">
        <v>12</v>
      </c>
      <c r="G1020" s="37">
        <f t="shared" si="1"/>
        <v>5</v>
      </c>
      <c r="H1020" s="32">
        <f t="shared" si="2"/>
        <v>5</v>
      </c>
      <c r="I1020" s="33"/>
      <c r="J1020" s="33"/>
      <c r="K1020" s="33"/>
      <c r="L1020" s="33"/>
      <c r="M1020" s="33"/>
      <c r="N1020" s="33"/>
      <c r="O1020" s="10" t="s">
        <v>115</v>
      </c>
    </row>
    <row r="1021">
      <c r="A1021" s="9">
        <v>44420.0</v>
      </c>
      <c r="B1021" s="10" t="s">
        <v>115</v>
      </c>
      <c r="C1021" s="10" t="s">
        <v>214</v>
      </c>
      <c r="D1021" s="10" t="s">
        <v>287</v>
      </c>
      <c r="E1021" s="35">
        <v>110.0</v>
      </c>
      <c r="F1021" s="10" t="s">
        <v>31</v>
      </c>
      <c r="G1021" s="37">
        <f t="shared" si="1"/>
        <v>5</v>
      </c>
      <c r="H1021" s="32">
        <f t="shared" si="2"/>
        <v>5</v>
      </c>
      <c r="I1021" s="33"/>
      <c r="J1021" s="33"/>
      <c r="K1021" s="33"/>
      <c r="L1021" s="33"/>
      <c r="M1021" s="33"/>
      <c r="N1021" s="33"/>
      <c r="O1021" s="10" t="s">
        <v>115</v>
      </c>
    </row>
    <row r="1022">
      <c r="A1022" s="9">
        <v>44420.0</v>
      </c>
      <c r="B1022" s="10" t="s">
        <v>115</v>
      </c>
      <c r="C1022" s="10" t="s">
        <v>240</v>
      </c>
      <c r="D1022" s="10" t="s">
        <v>277</v>
      </c>
      <c r="E1022" s="35">
        <v>350.0</v>
      </c>
      <c r="F1022" s="10" t="s">
        <v>14</v>
      </c>
      <c r="G1022" s="37">
        <f t="shared" si="1"/>
        <v>5</v>
      </c>
      <c r="H1022" s="32">
        <f t="shared" si="2"/>
        <v>5</v>
      </c>
      <c r="I1022" s="33"/>
      <c r="J1022" s="33"/>
      <c r="K1022" s="33"/>
      <c r="L1022" s="33"/>
      <c r="M1022" s="33"/>
      <c r="N1022" s="33"/>
      <c r="O1022" s="10" t="s">
        <v>115</v>
      </c>
    </row>
    <row r="1023">
      <c r="A1023" s="9">
        <v>44420.0</v>
      </c>
      <c r="B1023" s="10" t="s">
        <v>115</v>
      </c>
      <c r="C1023" s="10" t="s">
        <v>119</v>
      </c>
      <c r="D1023" s="10" t="s">
        <v>279</v>
      </c>
      <c r="E1023" s="35">
        <v>170.0</v>
      </c>
      <c r="F1023" s="10" t="s">
        <v>12</v>
      </c>
      <c r="G1023" s="37">
        <f t="shared" si="1"/>
        <v>5</v>
      </c>
      <c r="H1023" s="32">
        <f t="shared" si="2"/>
        <v>5</v>
      </c>
      <c r="I1023" s="33"/>
      <c r="J1023" s="33"/>
      <c r="K1023" s="33"/>
      <c r="L1023" s="33"/>
      <c r="M1023" s="33"/>
      <c r="N1023" s="33"/>
      <c r="O1023" s="10" t="s">
        <v>115</v>
      </c>
    </row>
    <row r="1024">
      <c r="A1024" s="9">
        <v>44420.0</v>
      </c>
      <c r="B1024" s="10" t="s">
        <v>115</v>
      </c>
      <c r="C1024" s="10" t="s">
        <v>120</v>
      </c>
      <c r="D1024" s="10" t="s">
        <v>279</v>
      </c>
      <c r="E1024" s="35">
        <v>170.0</v>
      </c>
      <c r="F1024" s="10" t="s">
        <v>12</v>
      </c>
      <c r="G1024" s="37">
        <f t="shared" si="1"/>
        <v>5</v>
      </c>
      <c r="H1024" s="32">
        <f t="shared" si="2"/>
        <v>5</v>
      </c>
      <c r="I1024" s="33"/>
      <c r="J1024" s="33"/>
      <c r="K1024" s="33"/>
      <c r="L1024" s="33"/>
      <c r="M1024" s="33"/>
      <c r="N1024" s="33"/>
      <c r="O1024" s="10" t="s">
        <v>115</v>
      </c>
    </row>
    <row r="1025">
      <c r="A1025" s="9">
        <v>44420.0</v>
      </c>
      <c r="B1025" s="10" t="s">
        <v>115</v>
      </c>
      <c r="C1025" s="10" t="s">
        <v>121</v>
      </c>
      <c r="D1025" s="10" t="s">
        <v>280</v>
      </c>
      <c r="E1025" s="35">
        <v>280.0</v>
      </c>
      <c r="F1025" s="10" t="s">
        <v>18</v>
      </c>
      <c r="G1025" s="37">
        <f t="shared" si="1"/>
        <v>5</v>
      </c>
      <c r="H1025" s="32">
        <f t="shared" si="2"/>
        <v>5</v>
      </c>
      <c r="I1025" s="33"/>
      <c r="J1025" s="33"/>
      <c r="K1025" s="33"/>
      <c r="L1025" s="33"/>
      <c r="M1025" s="33"/>
      <c r="N1025" s="33"/>
      <c r="O1025" s="10" t="s">
        <v>115</v>
      </c>
    </row>
    <row r="1026">
      <c r="A1026" s="9">
        <v>44420.0</v>
      </c>
      <c r="B1026" s="10" t="s">
        <v>115</v>
      </c>
      <c r="C1026" s="10" t="s">
        <v>177</v>
      </c>
      <c r="D1026" s="10" t="s">
        <v>284</v>
      </c>
      <c r="E1026" s="35">
        <v>140.0</v>
      </c>
      <c r="F1026" s="10" t="s">
        <v>12</v>
      </c>
      <c r="G1026" s="37">
        <f t="shared" si="1"/>
        <v>5</v>
      </c>
      <c r="H1026" s="32">
        <f t="shared" si="2"/>
        <v>5</v>
      </c>
      <c r="I1026" s="33"/>
      <c r="J1026" s="33"/>
      <c r="K1026" s="33"/>
      <c r="L1026" s="33"/>
      <c r="M1026" s="33"/>
      <c r="N1026" s="33"/>
      <c r="O1026" s="10" t="s">
        <v>115</v>
      </c>
    </row>
    <row r="1027">
      <c r="A1027" s="9">
        <v>44420.0</v>
      </c>
      <c r="B1027" s="10" t="s">
        <v>122</v>
      </c>
      <c r="C1027" s="10" t="s">
        <v>273</v>
      </c>
      <c r="D1027" s="10" t="s">
        <v>279</v>
      </c>
      <c r="E1027" s="35">
        <v>170.0</v>
      </c>
      <c r="F1027" s="10" t="s">
        <v>12</v>
      </c>
      <c r="G1027" s="37">
        <f t="shared" si="1"/>
        <v>5</v>
      </c>
      <c r="H1027" s="32">
        <f t="shared" si="2"/>
        <v>5</v>
      </c>
      <c r="I1027" s="33"/>
      <c r="J1027" s="33"/>
      <c r="K1027" s="33"/>
      <c r="L1027" s="33"/>
      <c r="M1027" s="33"/>
      <c r="N1027" s="33"/>
      <c r="O1027" s="10" t="s">
        <v>122</v>
      </c>
    </row>
    <row r="1028">
      <c r="A1028" s="9">
        <v>44420.0</v>
      </c>
      <c r="B1028" s="10" t="s">
        <v>122</v>
      </c>
      <c r="C1028" s="10" t="s">
        <v>308</v>
      </c>
      <c r="D1028" s="10" t="s">
        <v>285</v>
      </c>
      <c r="E1028" s="35">
        <v>270.0</v>
      </c>
      <c r="F1028" s="10" t="s">
        <v>18</v>
      </c>
      <c r="G1028" s="37">
        <f t="shared" si="1"/>
        <v>5</v>
      </c>
      <c r="H1028" s="32">
        <f t="shared" si="2"/>
        <v>5</v>
      </c>
      <c r="I1028" s="33"/>
      <c r="J1028" s="33"/>
      <c r="K1028" s="33"/>
      <c r="L1028" s="33"/>
      <c r="M1028" s="33"/>
      <c r="N1028" s="33"/>
      <c r="O1028" s="10" t="s">
        <v>122</v>
      </c>
    </row>
    <row r="1029">
      <c r="A1029" s="9">
        <v>44420.0</v>
      </c>
      <c r="B1029" s="10" t="s">
        <v>122</v>
      </c>
      <c r="C1029" s="10" t="s">
        <v>309</v>
      </c>
      <c r="D1029" s="10" t="s">
        <v>285</v>
      </c>
      <c r="E1029" s="35">
        <v>270.0</v>
      </c>
      <c r="F1029" s="10" t="s">
        <v>18</v>
      </c>
      <c r="G1029" s="37">
        <f t="shared" si="1"/>
        <v>5</v>
      </c>
      <c r="H1029" s="32">
        <f t="shared" si="2"/>
        <v>5</v>
      </c>
      <c r="I1029" s="33"/>
      <c r="J1029" s="33"/>
      <c r="K1029" s="33"/>
      <c r="L1029" s="33"/>
      <c r="M1029" s="33"/>
      <c r="N1029" s="33"/>
      <c r="O1029" s="10" t="s">
        <v>122</v>
      </c>
    </row>
    <row r="1030">
      <c r="A1030" s="9">
        <v>44420.0</v>
      </c>
      <c r="B1030" s="10" t="s">
        <v>122</v>
      </c>
      <c r="C1030" s="10" t="s">
        <v>123</v>
      </c>
      <c r="D1030" s="10" t="s">
        <v>285</v>
      </c>
      <c r="E1030" s="35">
        <v>270.0</v>
      </c>
      <c r="F1030" s="10" t="s">
        <v>18</v>
      </c>
      <c r="G1030" s="37">
        <f t="shared" si="1"/>
        <v>5</v>
      </c>
      <c r="H1030" s="32">
        <f t="shared" si="2"/>
        <v>5</v>
      </c>
      <c r="I1030" s="33"/>
      <c r="J1030" s="33"/>
      <c r="K1030" s="33"/>
      <c r="L1030" s="33"/>
      <c r="M1030" s="33"/>
      <c r="N1030" s="33"/>
      <c r="O1030" s="10" t="s">
        <v>122</v>
      </c>
    </row>
    <row r="1031">
      <c r="A1031" s="9">
        <v>44420.0</v>
      </c>
      <c r="B1031" s="10" t="s">
        <v>122</v>
      </c>
      <c r="C1031" s="10" t="s">
        <v>124</v>
      </c>
      <c r="D1031" s="10" t="s">
        <v>284</v>
      </c>
      <c r="E1031" s="35">
        <v>140.0</v>
      </c>
      <c r="F1031" s="10" t="s">
        <v>12</v>
      </c>
      <c r="G1031" s="37">
        <f t="shared" si="1"/>
        <v>5</v>
      </c>
      <c r="H1031" s="32">
        <f t="shared" si="2"/>
        <v>5</v>
      </c>
      <c r="I1031" s="33"/>
      <c r="J1031" s="33"/>
      <c r="K1031" s="33"/>
      <c r="L1031" s="33"/>
      <c r="M1031" s="33"/>
      <c r="N1031" s="33"/>
      <c r="O1031" s="10" t="s">
        <v>122</v>
      </c>
    </row>
    <row r="1032">
      <c r="A1032" s="9">
        <v>44420.0</v>
      </c>
      <c r="B1032" s="10" t="s">
        <v>122</v>
      </c>
      <c r="C1032" s="10" t="s">
        <v>178</v>
      </c>
      <c r="D1032" s="10" t="s">
        <v>282</v>
      </c>
      <c r="E1032" s="35">
        <v>200.0</v>
      </c>
      <c r="F1032" s="10" t="s">
        <v>14</v>
      </c>
      <c r="G1032" s="37">
        <f t="shared" si="1"/>
        <v>5</v>
      </c>
      <c r="H1032" s="32">
        <f t="shared" si="2"/>
        <v>5</v>
      </c>
      <c r="I1032" s="33"/>
      <c r="J1032" s="33"/>
      <c r="K1032" s="33"/>
      <c r="L1032" s="33"/>
      <c r="M1032" s="33"/>
      <c r="N1032" s="33"/>
      <c r="O1032" s="10" t="s">
        <v>122</v>
      </c>
    </row>
    <row r="1033">
      <c r="A1033" s="9">
        <v>44420.0</v>
      </c>
      <c r="B1033" s="10" t="s">
        <v>122</v>
      </c>
      <c r="C1033" s="16">
        <v>9.0E49</v>
      </c>
      <c r="D1033" s="10" t="s">
        <v>278</v>
      </c>
      <c r="E1033" s="35">
        <v>130.0</v>
      </c>
      <c r="F1033" s="10" t="s">
        <v>21</v>
      </c>
      <c r="G1033" s="37">
        <f t="shared" si="1"/>
        <v>5</v>
      </c>
      <c r="H1033" s="32">
        <f t="shared" si="2"/>
        <v>5</v>
      </c>
      <c r="I1033" s="33"/>
      <c r="J1033" s="33"/>
      <c r="K1033" s="33"/>
      <c r="L1033" s="33"/>
      <c r="M1033" s="33"/>
      <c r="N1033" s="33"/>
      <c r="O1033" s="10" t="s">
        <v>122</v>
      </c>
    </row>
    <row r="1034">
      <c r="A1034" s="9">
        <v>44420.0</v>
      </c>
      <c r="B1034" s="10" t="s">
        <v>122</v>
      </c>
      <c r="C1034" s="10" t="s">
        <v>179</v>
      </c>
      <c r="D1034" s="10" t="s">
        <v>279</v>
      </c>
      <c r="E1034" s="35">
        <v>170.0</v>
      </c>
      <c r="F1034" s="10" t="s">
        <v>12</v>
      </c>
      <c r="G1034" s="37">
        <f t="shared" si="1"/>
        <v>5</v>
      </c>
      <c r="H1034" s="32">
        <f t="shared" si="2"/>
        <v>5</v>
      </c>
      <c r="I1034" s="33"/>
      <c r="J1034" s="33"/>
      <c r="K1034" s="33"/>
      <c r="L1034" s="33"/>
      <c r="M1034" s="33"/>
      <c r="N1034" s="33"/>
      <c r="O1034" s="10" t="s">
        <v>122</v>
      </c>
    </row>
    <row r="1035">
      <c r="A1035" s="9">
        <v>44420.0</v>
      </c>
      <c r="B1035" s="10" t="s">
        <v>122</v>
      </c>
      <c r="C1035" s="10" t="s">
        <v>126</v>
      </c>
      <c r="D1035" s="10" t="s">
        <v>284</v>
      </c>
      <c r="E1035" s="35">
        <v>140.0</v>
      </c>
      <c r="F1035" s="10" t="s">
        <v>12</v>
      </c>
      <c r="G1035" s="37">
        <f t="shared" si="1"/>
        <v>5</v>
      </c>
      <c r="H1035" s="32">
        <f t="shared" si="2"/>
        <v>5</v>
      </c>
      <c r="I1035" s="33"/>
      <c r="J1035" s="33"/>
      <c r="K1035" s="33"/>
      <c r="L1035" s="33"/>
      <c r="M1035" s="33"/>
      <c r="N1035" s="33"/>
      <c r="O1035" s="10" t="s">
        <v>122</v>
      </c>
    </row>
    <row r="1036">
      <c r="A1036" s="9">
        <v>44420.0</v>
      </c>
      <c r="B1036" s="10" t="s">
        <v>122</v>
      </c>
      <c r="C1036" s="10" t="s">
        <v>310</v>
      </c>
      <c r="D1036" s="10" t="s">
        <v>287</v>
      </c>
      <c r="E1036" s="35">
        <v>110.0</v>
      </c>
      <c r="F1036" s="10" t="s">
        <v>31</v>
      </c>
      <c r="G1036" s="37">
        <f t="shared" si="1"/>
        <v>5</v>
      </c>
      <c r="H1036" s="32">
        <f t="shared" si="2"/>
        <v>5</v>
      </c>
      <c r="I1036" s="33"/>
      <c r="J1036" s="33"/>
      <c r="K1036" s="33"/>
      <c r="L1036" s="33"/>
      <c r="M1036" s="33"/>
      <c r="N1036" s="33"/>
      <c r="O1036" s="10" t="s">
        <v>122</v>
      </c>
    </row>
    <row r="1037">
      <c r="A1037" s="9">
        <v>44420.0</v>
      </c>
      <c r="B1037" s="10" t="s">
        <v>122</v>
      </c>
      <c r="C1037" s="10" t="s">
        <v>127</v>
      </c>
      <c r="D1037" s="10" t="s">
        <v>286</v>
      </c>
      <c r="E1037" s="35">
        <v>130.0</v>
      </c>
      <c r="F1037" s="10" t="s">
        <v>31</v>
      </c>
      <c r="G1037" s="37">
        <f t="shared" si="1"/>
        <v>5</v>
      </c>
      <c r="H1037" s="32">
        <f t="shared" si="2"/>
        <v>5</v>
      </c>
      <c r="I1037" s="33"/>
      <c r="J1037" s="33"/>
      <c r="K1037" s="33"/>
      <c r="L1037" s="33"/>
      <c r="M1037" s="33"/>
      <c r="N1037" s="33"/>
      <c r="O1037" s="10" t="s">
        <v>122</v>
      </c>
    </row>
    <row r="1038">
      <c r="A1038" s="9">
        <v>44420.0</v>
      </c>
      <c r="B1038" s="10" t="s">
        <v>122</v>
      </c>
      <c r="C1038" s="10" t="s">
        <v>128</v>
      </c>
      <c r="D1038" s="10" t="s">
        <v>280</v>
      </c>
      <c r="E1038" s="35">
        <v>280.0</v>
      </c>
      <c r="F1038" s="10" t="s">
        <v>18</v>
      </c>
      <c r="G1038" s="37">
        <f t="shared" si="1"/>
        <v>5</v>
      </c>
      <c r="H1038" s="32">
        <f t="shared" si="2"/>
        <v>5</v>
      </c>
      <c r="I1038" s="33"/>
      <c r="J1038" s="33"/>
      <c r="K1038" s="33"/>
      <c r="L1038" s="33"/>
      <c r="M1038" s="33"/>
      <c r="N1038" s="33"/>
      <c r="O1038" s="10" t="s">
        <v>122</v>
      </c>
    </row>
    <row r="1039">
      <c r="A1039" s="9">
        <v>44420.0</v>
      </c>
      <c r="B1039" s="10" t="s">
        <v>122</v>
      </c>
      <c r="C1039" s="10" t="s">
        <v>215</v>
      </c>
      <c r="D1039" s="10" t="s">
        <v>280</v>
      </c>
      <c r="E1039" s="35">
        <v>280.0</v>
      </c>
      <c r="F1039" s="10" t="s">
        <v>18</v>
      </c>
      <c r="G1039" s="37">
        <f t="shared" si="1"/>
        <v>5</v>
      </c>
      <c r="H1039" s="32">
        <f t="shared" si="2"/>
        <v>5</v>
      </c>
      <c r="I1039" s="33"/>
      <c r="J1039" s="33"/>
      <c r="K1039" s="33"/>
      <c r="L1039" s="33"/>
      <c r="M1039" s="33"/>
      <c r="N1039" s="33"/>
      <c r="O1039" s="10" t="s">
        <v>122</v>
      </c>
    </row>
    <row r="1040">
      <c r="A1040" s="9">
        <v>44420.0</v>
      </c>
      <c r="B1040" s="10" t="s">
        <v>122</v>
      </c>
      <c r="C1040" s="10" t="s">
        <v>215</v>
      </c>
      <c r="D1040" s="10" t="s">
        <v>288</v>
      </c>
      <c r="E1040" s="35">
        <v>280.0</v>
      </c>
      <c r="F1040" s="10" t="s">
        <v>14</v>
      </c>
      <c r="G1040" s="37">
        <f t="shared" si="1"/>
        <v>5</v>
      </c>
      <c r="H1040" s="32">
        <f t="shared" si="2"/>
        <v>5</v>
      </c>
      <c r="I1040" s="33"/>
      <c r="J1040" s="33"/>
      <c r="K1040" s="33"/>
      <c r="L1040" s="33"/>
      <c r="M1040" s="33"/>
      <c r="N1040" s="33"/>
      <c r="O1040" s="10" t="s">
        <v>122</v>
      </c>
    </row>
    <row r="1041">
      <c r="A1041" s="9">
        <v>44420.0</v>
      </c>
      <c r="B1041" s="10" t="s">
        <v>122</v>
      </c>
      <c r="C1041" s="10" t="s">
        <v>311</v>
      </c>
      <c r="D1041" s="10" t="s">
        <v>277</v>
      </c>
      <c r="E1041" s="35">
        <v>350.0</v>
      </c>
      <c r="F1041" s="10" t="s">
        <v>14</v>
      </c>
      <c r="G1041" s="37">
        <f t="shared" si="1"/>
        <v>5</v>
      </c>
      <c r="H1041" s="32">
        <f t="shared" si="2"/>
        <v>5</v>
      </c>
      <c r="I1041" s="33"/>
      <c r="J1041" s="33"/>
      <c r="K1041" s="33"/>
      <c r="L1041" s="33"/>
      <c r="M1041" s="33"/>
      <c r="N1041" s="33"/>
      <c r="O1041" s="10" t="s">
        <v>122</v>
      </c>
    </row>
    <row r="1042">
      <c r="A1042" s="9">
        <v>44420.0</v>
      </c>
      <c r="B1042" s="10" t="s">
        <v>122</v>
      </c>
      <c r="C1042" s="10" t="s">
        <v>243</v>
      </c>
      <c r="D1042" s="10" t="s">
        <v>292</v>
      </c>
      <c r="E1042" s="35">
        <v>60.0</v>
      </c>
      <c r="F1042" s="10" t="s">
        <v>31</v>
      </c>
      <c r="G1042" s="37">
        <f t="shared" si="1"/>
        <v>5</v>
      </c>
      <c r="H1042" s="32">
        <f t="shared" si="2"/>
        <v>5</v>
      </c>
      <c r="I1042" s="33"/>
      <c r="J1042" s="33"/>
      <c r="K1042" s="33"/>
      <c r="L1042" s="33"/>
      <c r="M1042" s="33"/>
      <c r="N1042" s="33"/>
      <c r="O1042" s="10" t="s">
        <v>122</v>
      </c>
    </row>
    <row r="1043">
      <c r="A1043" s="9">
        <v>44420.0</v>
      </c>
      <c r="B1043" s="10" t="s">
        <v>244</v>
      </c>
      <c r="C1043" s="10">
        <v>7841.0</v>
      </c>
      <c r="D1043" s="10" t="s">
        <v>282</v>
      </c>
      <c r="E1043" s="35">
        <v>200.0</v>
      </c>
      <c r="F1043" s="10" t="s">
        <v>14</v>
      </c>
      <c r="G1043" s="37">
        <f t="shared" si="1"/>
        <v>5</v>
      </c>
      <c r="H1043" s="32">
        <f t="shared" si="2"/>
        <v>5</v>
      </c>
      <c r="I1043" s="33"/>
      <c r="J1043" s="33"/>
      <c r="K1043" s="33"/>
      <c r="L1043" s="33"/>
      <c r="M1043" s="33"/>
      <c r="N1043" s="33"/>
      <c r="O1043" s="10" t="s">
        <v>244</v>
      </c>
    </row>
    <row r="1044">
      <c r="A1044" s="9">
        <v>44420.0</v>
      </c>
      <c r="B1044" s="10" t="s">
        <v>244</v>
      </c>
      <c r="C1044" s="10">
        <v>7841.0</v>
      </c>
      <c r="D1044" s="10" t="s">
        <v>282</v>
      </c>
      <c r="E1044" s="35">
        <v>200.0</v>
      </c>
      <c r="F1044" s="10" t="s">
        <v>14</v>
      </c>
      <c r="G1044" s="37">
        <f t="shared" si="1"/>
        <v>5</v>
      </c>
      <c r="H1044" s="32">
        <f t="shared" si="2"/>
        <v>5</v>
      </c>
      <c r="I1044" s="33"/>
      <c r="J1044" s="33"/>
      <c r="K1044" s="33"/>
      <c r="L1044" s="33"/>
      <c r="M1044" s="33"/>
      <c r="N1044" s="33"/>
      <c r="O1044" s="10" t="s">
        <v>244</v>
      </c>
    </row>
    <row r="1045">
      <c r="A1045" s="9">
        <v>44420.0</v>
      </c>
      <c r="B1045" s="10" t="s">
        <v>15</v>
      </c>
      <c r="C1045" s="10" t="s">
        <v>217</v>
      </c>
      <c r="D1045" s="10" t="s">
        <v>278</v>
      </c>
      <c r="E1045" s="35">
        <v>130.0</v>
      </c>
      <c r="F1045" s="10" t="s">
        <v>21</v>
      </c>
      <c r="G1045" s="37">
        <f t="shared" si="1"/>
        <v>5</v>
      </c>
      <c r="H1045" s="32">
        <f t="shared" si="2"/>
        <v>5</v>
      </c>
      <c r="I1045" s="33"/>
      <c r="J1045" s="33"/>
      <c r="K1045" s="33"/>
      <c r="L1045" s="33"/>
      <c r="M1045" s="33"/>
      <c r="N1045" s="33"/>
      <c r="O1045" s="10" t="s">
        <v>15</v>
      </c>
    </row>
    <row r="1046">
      <c r="A1046" s="9">
        <v>44420.0</v>
      </c>
      <c r="B1046" s="10" t="s">
        <v>15</v>
      </c>
      <c r="C1046" s="16">
        <v>5.0E49</v>
      </c>
      <c r="D1046" s="10" t="s">
        <v>277</v>
      </c>
      <c r="E1046" s="35">
        <v>350.0</v>
      </c>
      <c r="F1046" s="10" t="s">
        <v>14</v>
      </c>
      <c r="G1046" s="37">
        <f t="shared" si="1"/>
        <v>5</v>
      </c>
      <c r="H1046" s="32">
        <f t="shared" si="2"/>
        <v>5</v>
      </c>
      <c r="I1046" s="33"/>
      <c r="J1046" s="33"/>
      <c r="K1046" s="33"/>
      <c r="L1046" s="33"/>
      <c r="M1046" s="33"/>
      <c r="N1046" s="33"/>
      <c r="O1046" s="10" t="s">
        <v>15</v>
      </c>
    </row>
    <row r="1047">
      <c r="A1047" s="9">
        <v>44420.0</v>
      </c>
      <c r="B1047" s="10" t="s">
        <v>15</v>
      </c>
      <c r="C1047" s="16">
        <v>5.0E49</v>
      </c>
      <c r="D1047" s="10" t="s">
        <v>284</v>
      </c>
      <c r="E1047" s="35">
        <v>140.0</v>
      </c>
      <c r="F1047" s="10" t="s">
        <v>12</v>
      </c>
      <c r="G1047" s="37">
        <f t="shared" si="1"/>
        <v>5</v>
      </c>
      <c r="H1047" s="32">
        <f t="shared" si="2"/>
        <v>5</v>
      </c>
      <c r="I1047" s="33"/>
      <c r="J1047" s="33"/>
      <c r="K1047" s="33"/>
      <c r="L1047" s="33"/>
      <c r="M1047" s="33"/>
      <c r="N1047" s="33"/>
      <c r="O1047" s="10" t="s">
        <v>15</v>
      </c>
    </row>
    <row r="1048">
      <c r="A1048" s="9">
        <v>44420.0</v>
      </c>
      <c r="B1048" s="10" t="s">
        <v>15</v>
      </c>
      <c r="C1048" s="10" t="s">
        <v>133</v>
      </c>
      <c r="D1048" s="10" t="s">
        <v>292</v>
      </c>
      <c r="E1048" s="35">
        <v>60.0</v>
      </c>
      <c r="F1048" s="10" t="s">
        <v>31</v>
      </c>
      <c r="G1048" s="37">
        <f t="shared" si="1"/>
        <v>5</v>
      </c>
      <c r="H1048" s="32">
        <f t="shared" si="2"/>
        <v>5</v>
      </c>
      <c r="I1048" s="33"/>
      <c r="J1048" s="33"/>
      <c r="K1048" s="33"/>
      <c r="L1048" s="33"/>
      <c r="M1048" s="33"/>
      <c r="N1048" s="33"/>
      <c r="O1048" s="10" t="s">
        <v>15</v>
      </c>
    </row>
    <row r="1049">
      <c r="A1049" s="9">
        <v>44420.0</v>
      </c>
      <c r="B1049" s="10" t="s">
        <v>15</v>
      </c>
      <c r="C1049" s="10" t="s">
        <v>133</v>
      </c>
      <c r="D1049" s="10" t="s">
        <v>280</v>
      </c>
      <c r="E1049" s="35">
        <v>280.0</v>
      </c>
      <c r="F1049" s="10" t="s">
        <v>18</v>
      </c>
      <c r="G1049" s="37">
        <f t="shared" si="1"/>
        <v>5</v>
      </c>
      <c r="H1049" s="32">
        <f t="shared" si="2"/>
        <v>5</v>
      </c>
      <c r="I1049" s="33"/>
      <c r="J1049" s="33"/>
      <c r="K1049" s="33"/>
      <c r="L1049" s="33"/>
      <c r="M1049" s="33"/>
      <c r="N1049" s="33"/>
      <c r="O1049" s="10" t="s">
        <v>15</v>
      </c>
    </row>
    <row r="1050">
      <c r="A1050" s="9">
        <v>44420.0</v>
      </c>
      <c r="B1050" s="10" t="s">
        <v>15</v>
      </c>
      <c r="C1050" s="10" t="s">
        <v>134</v>
      </c>
      <c r="D1050" s="10" t="s">
        <v>286</v>
      </c>
      <c r="E1050" s="35">
        <v>130.0</v>
      </c>
      <c r="F1050" s="10" t="s">
        <v>31</v>
      </c>
      <c r="G1050" s="37">
        <f t="shared" si="1"/>
        <v>5</v>
      </c>
      <c r="H1050" s="32">
        <f t="shared" si="2"/>
        <v>5</v>
      </c>
      <c r="I1050" s="33"/>
      <c r="J1050" s="33"/>
      <c r="K1050" s="33"/>
      <c r="L1050" s="33"/>
      <c r="M1050" s="33"/>
      <c r="N1050" s="33"/>
      <c r="O1050" s="10" t="s">
        <v>15</v>
      </c>
    </row>
    <row r="1051">
      <c r="A1051" s="9">
        <v>44420.0</v>
      </c>
      <c r="B1051" s="10" t="s">
        <v>15</v>
      </c>
      <c r="C1051" s="10" t="s">
        <v>219</v>
      </c>
      <c r="D1051" s="10" t="s">
        <v>287</v>
      </c>
      <c r="E1051" s="35">
        <v>110.0</v>
      </c>
      <c r="F1051" s="10" t="s">
        <v>31</v>
      </c>
      <c r="G1051" s="37">
        <f t="shared" si="1"/>
        <v>5</v>
      </c>
      <c r="H1051" s="32">
        <f t="shared" si="2"/>
        <v>5</v>
      </c>
      <c r="I1051" s="33"/>
      <c r="J1051" s="33"/>
      <c r="K1051" s="33"/>
      <c r="L1051" s="33"/>
      <c r="M1051" s="33"/>
      <c r="N1051" s="33"/>
      <c r="O1051" s="10" t="s">
        <v>15</v>
      </c>
    </row>
    <row r="1052">
      <c r="A1052" s="9">
        <v>44420.0</v>
      </c>
      <c r="B1052" s="10" t="s">
        <v>15</v>
      </c>
      <c r="C1052" s="10" t="s">
        <v>220</v>
      </c>
      <c r="D1052" s="10" t="s">
        <v>282</v>
      </c>
      <c r="E1052" s="35">
        <v>200.0</v>
      </c>
      <c r="F1052" s="10" t="s">
        <v>14</v>
      </c>
      <c r="G1052" s="37">
        <f t="shared" si="1"/>
        <v>5</v>
      </c>
      <c r="H1052" s="32">
        <f t="shared" si="2"/>
        <v>5</v>
      </c>
      <c r="I1052" s="33"/>
      <c r="J1052" s="33"/>
      <c r="K1052" s="33"/>
      <c r="L1052" s="33"/>
      <c r="M1052" s="33"/>
      <c r="N1052" s="33"/>
      <c r="O1052" s="10" t="s">
        <v>15</v>
      </c>
    </row>
    <row r="1053">
      <c r="A1053" s="9">
        <v>44420.0</v>
      </c>
      <c r="B1053" s="10" t="s">
        <v>15</v>
      </c>
      <c r="C1053" s="10">
        <v>1344.0</v>
      </c>
      <c r="D1053" s="10" t="s">
        <v>277</v>
      </c>
      <c r="E1053" s="35">
        <v>350.0</v>
      </c>
      <c r="F1053" s="10" t="s">
        <v>14</v>
      </c>
      <c r="G1053" s="37">
        <f t="shared" si="1"/>
        <v>5</v>
      </c>
      <c r="H1053" s="32">
        <f t="shared" si="2"/>
        <v>5</v>
      </c>
      <c r="I1053" s="33"/>
      <c r="J1053" s="33"/>
      <c r="K1053" s="33"/>
      <c r="L1053" s="33"/>
      <c r="M1053" s="33"/>
      <c r="N1053" s="33"/>
      <c r="O1053" s="10" t="s">
        <v>15</v>
      </c>
    </row>
    <row r="1054">
      <c r="A1054" s="9">
        <v>44420.0</v>
      </c>
      <c r="B1054" s="10" t="s">
        <v>15</v>
      </c>
      <c r="C1054" s="10">
        <v>4645.0</v>
      </c>
      <c r="D1054" s="10" t="s">
        <v>280</v>
      </c>
      <c r="E1054" s="35">
        <v>280.0</v>
      </c>
      <c r="F1054" s="10" t="s">
        <v>18</v>
      </c>
      <c r="G1054" s="37">
        <f t="shared" si="1"/>
        <v>5</v>
      </c>
      <c r="H1054" s="32">
        <f t="shared" si="2"/>
        <v>5</v>
      </c>
      <c r="I1054" s="33"/>
      <c r="J1054" s="33"/>
      <c r="K1054" s="33"/>
      <c r="L1054" s="33"/>
      <c r="M1054" s="33"/>
      <c r="N1054" s="33"/>
      <c r="O1054" s="10" t="s">
        <v>15</v>
      </c>
    </row>
    <row r="1055">
      <c r="A1055" s="9">
        <v>44420.0</v>
      </c>
      <c r="B1055" s="10" t="s">
        <v>15</v>
      </c>
      <c r="C1055" s="10" t="s">
        <v>182</v>
      </c>
      <c r="D1055" s="10" t="s">
        <v>277</v>
      </c>
      <c r="E1055" s="35">
        <v>350.0</v>
      </c>
      <c r="F1055" s="10" t="s">
        <v>14</v>
      </c>
      <c r="G1055" s="37">
        <f t="shared" si="1"/>
        <v>5</v>
      </c>
      <c r="H1055" s="32">
        <f t="shared" si="2"/>
        <v>5</v>
      </c>
      <c r="I1055" s="33"/>
      <c r="J1055" s="33"/>
      <c r="K1055" s="33"/>
      <c r="L1055" s="33"/>
      <c r="M1055" s="33"/>
      <c r="N1055" s="33"/>
      <c r="O1055" s="10" t="s">
        <v>15</v>
      </c>
    </row>
    <row r="1056">
      <c r="A1056" s="9">
        <v>44420.0</v>
      </c>
      <c r="B1056" s="10" t="s">
        <v>15</v>
      </c>
      <c r="C1056" s="10" t="s">
        <v>246</v>
      </c>
      <c r="D1056" s="10" t="s">
        <v>280</v>
      </c>
      <c r="E1056" s="35">
        <v>280.0</v>
      </c>
      <c r="F1056" s="10" t="s">
        <v>18</v>
      </c>
      <c r="G1056" s="37">
        <f t="shared" si="1"/>
        <v>5</v>
      </c>
      <c r="H1056" s="32">
        <f t="shared" si="2"/>
        <v>5</v>
      </c>
      <c r="I1056" s="33"/>
      <c r="J1056" s="33"/>
      <c r="K1056" s="33"/>
      <c r="L1056" s="33"/>
      <c r="M1056" s="33"/>
      <c r="N1056" s="33"/>
      <c r="O1056" s="10" t="s">
        <v>15</v>
      </c>
    </row>
    <row r="1057">
      <c r="A1057" s="9">
        <v>44420.0</v>
      </c>
      <c r="B1057" s="10" t="s">
        <v>15</v>
      </c>
      <c r="C1057" s="10" t="s">
        <v>137</v>
      </c>
      <c r="D1057" s="10" t="s">
        <v>285</v>
      </c>
      <c r="E1057" s="35">
        <v>270.0</v>
      </c>
      <c r="F1057" s="10" t="s">
        <v>18</v>
      </c>
      <c r="G1057" s="37">
        <f t="shared" si="1"/>
        <v>5</v>
      </c>
      <c r="H1057" s="32">
        <f t="shared" si="2"/>
        <v>5</v>
      </c>
      <c r="I1057" s="33"/>
      <c r="J1057" s="33"/>
      <c r="K1057" s="33"/>
      <c r="L1057" s="33"/>
      <c r="M1057" s="33"/>
      <c r="N1057" s="33"/>
      <c r="O1057" s="10" t="s">
        <v>15</v>
      </c>
    </row>
    <row r="1058">
      <c r="A1058" s="9">
        <v>44420.0</v>
      </c>
      <c r="B1058" s="10" t="s">
        <v>15</v>
      </c>
      <c r="C1058" s="10" t="s">
        <v>184</v>
      </c>
      <c r="D1058" s="10" t="s">
        <v>280</v>
      </c>
      <c r="E1058" s="35">
        <v>280.0</v>
      </c>
      <c r="F1058" s="10" t="s">
        <v>18</v>
      </c>
      <c r="G1058" s="37">
        <f t="shared" si="1"/>
        <v>5</v>
      </c>
      <c r="H1058" s="32">
        <f t="shared" si="2"/>
        <v>5</v>
      </c>
      <c r="I1058" s="33"/>
      <c r="J1058" s="33"/>
      <c r="K1058" s="33"/>
      <c r="L1058" s="33"/>
      <c r="M1058" s="33"/>
      <c r="N1058" s="33"/>
      <c r="O1058" s="10" t="s">
        <v>15</v>
      </c>
    </row>
    <row r="1059">
      <c r="A1059" s="9">
        <v>44420.0</v>
      </c>
      <c r="B1059" s="10" t="s">
        <v>15</v>
      </c>
      <c r="C1059" s="10" t="s">
        <v>185</v>
      </c>
      <c r="D1059" s="10" t="s">
        <v>277</v>
      </c>
      <c r="E1059" s="35">
        <v>350.0</v>
      </c>
      <c r="F1059" s="10" t="s">
        <v>14</v>
      </c>
      <c r="G1059" s="37">
        <f t="shared" si="1"/>
        <v>5</v>
      </c>
      <c r="H1059" s="32">
        <f t="shared" si="2"/>
        <v>5</v>
      </c>
      <c r="I1059" s="33"/>
      <c r="J1059" s="33"/>
      <c r="K1059" s="33"/>
      <c r="L1059" s="33"/>
      <c r="M1059" s="33"/>
      <c r="N1059" s="33"/>
      <c r="O1059" s="10" t="s">
        <v>15</v>
      </c>
    </row>
    <row r="1060">
      <c r="A1060" s="9">
        <v>44420.0</v>
      </c>
      <c r="B1060" s="10" t="s">
        <v>15</v>
      </c>
      <c r="C1060" s="10" t="s">
        <v>312</v>
      </c>
      <c r="D1060" s="10" t="s">
        <v>277</v>
      </c>
      <c r="E1060" s="35">
        <v>350.0</v>
      </c>
      <c r="F1060" s="10" t="s">
        <v>14</v>
      </c>
      <c r="G1060" s="37">
        <f t="shared" si="1"/>
        <v>5</v>
      </c>
      <c r="H1060" s="32">
        <f t="shared" si="2"/>
        <v>5</v>
      </c>
      <c r="I1060" s="33"/>
      <c r="J1060" s="33"/>
      <c r="K1060" s="33"/>
      <c r="L1060" s="33"/>
      <c r="M1060" s="33"/>
      <c r="N1060" s="33"/>
      <c r="O1060" s="10" t="s">
        <v>15</v>
      </c>
    </row>
    <row r="1061">
      <c r="A1061" s="9">
        <v>44420.0</v>
      </c>
      <c r="B1061" s="10" t="s">
        <v>16</v>
      </c>
      <c r="C1061" s="16">
        <v>1.0E48</v>
      </c>
      <c r="D1061" s="10" t="s">
        <v>280</v>
      </c>
      <c r="E1061" s="35">
        <v>280.0</v>
      </c>
      <c r="F1061" s="10" t="s">
        <v>18</v>
      </c>
      <c r="G1061" s="37">
        <f t="shared" si="1"/>
        <v>5</v>
      </c>
      <c r="H1061" s="32">
        <f t="shared" si="2"/>
        <v>5</v>
      </c>
      <c r="I1061" s="33"/>
      <c r="J1061" s="33"/>
      <c r="K1061" s="33"/>
      <c r="L1061" s="33"/>
      <c r="M1061" s="33"/>
      <c r="N1061" s="33"/>
      <c r="O1061" s="10" t="s">
        <v>16</v>
      </c>
    </row>
    <row r="1062">
      <c r="A1062" s="9">
        <v>44420.0</v>
      </c>
      <c r="B1062" s="10" t="s">
        <v>16</v>
      </c>
      <c r="C1062" s="10" t="s">
        <v>313</v>
      </c>
      <c r="D1062" s="10" t="s">
        <v>278</v>
      </c>
      <c r="E1062" s="35">
        <v>130.0</v>
      </c>
      <c r="F1062" s="10" t="s">
        <v>21</v>
      </c>
      <c r="G1062" s="37">
        <f t="shared" si="1"/>
        <v>5</v>
      </c>
      <c r="H1062" s="32">
        <f t="shared" si="2"/>
        <v>5</v>
      </c>
      <c r="I1062" s="33"/>
      <c r="J1062" s="33"/>
      <c r="K1062" s="33"/>
      <c r="L1062" s="33"/>
      <c r="M1062" s="33"/>
      <c r="N1062" s="33"/>
      <c r="O1062" s="10" t="s">
        <v>16</v>
      </c>
    </row>
    <row r="1063">
      <c r="A1063" s="9">
        <v>44420.0</v>
      </c>
      <c r="B1063" s="10" t="s">
        <v>16</v>
      </c>
      <c r="C1063" s="16">
        <v>5.0E48</v>
      </c>
      <c r="D1063" s="10" t="s">
        <v>278</v>
      </c>
      <c r="E1063" s="35">
        <v>130.0</v>
      </c>
      <c r="F1063" s="10" t="s">
        <v>21</v>
      </c>
      <c r="G1063" s="37">
        <f t="shared" si="1"/>
        <v>5</v>
      </c>
      <c r="H1063" s="32">
        <f t="shared" si="2"/>
        <v>5</v>
      </c>
      <c r="I1063" s="33"/>
      <c r="J1063" s="33"/>
      <c r="K1063" s="33"/>
      <c r="L1063" s="33"/>
      <c r="M1063" s="33"/>
      <c r="N1063" s="33"/>
      <c r="O1063" s="10" t="s">
        <v>16</v>
      </c>
    </row>
    <row r="1064">
      <c r="A1064" s="9">
        <v>44420.0</v>
      </c>
      <c r="B1064" s="10" t="s">
        <v>16</v>
      </c>
      <c r="C1064" s="16">
        <v>6.0E40</v>
      </c>
      <c r="D1064" s="10" t="s">
        <v>287</v>
      </c>
      <c r="E1064" s="35">
        <v>110.0</v>
      </c>
      <c r="F1064" s="10" t="s">
        <v>31</v>
      </c>
      <c r="G1064" s="37">
        <f t="shared" si="1"/>
        <v>5</v>
      </c>
      <c r="H1064" s="32">
        <f t="shared" si="2"/>
        <v>5</v>
      </c>
      <c r="I1064" s="33"/>
      <c r="J1064" s="33"/>
      <c r="K1064" s="33"/>
      <c r="L1064" s="33"/>
      <c r="M1064" s="33"/>
      <c r="N1064" s="33"/>
      <c r="O1064" s="10" t="s">
        <v>16</v>
      </c>
    </row>
    <row r="1065">
      <c r="A1065" s="9">
        <v>44420.0</v>
      </c>
      <c r="B1065" s="10" t="s">
        <v>16</v>
      </c>
      <c r="C1065" s="10" t="s">
        <v>314</v>
      </c>
      <c r="D1065" s="10" t="s">
        <v>280</v>
      </c>
      <c r="E1065" s="35">
        <v>280.0</v>
      </c>
      <c r="F1065" s="10" t="s">
        <v>18</v>
      </c>
      <c r="G1065" s="37">
        <f t="shared" si="1"/>
        <v>5</v>
      </c>
      <c r="H1065" s="32">
        <f t="shared" si="2"/>
        <v>5</v>
      </c>
      <c r="I1065" s="33"/>
      <c r="J1065" s="33"/>
      <c r="K1065" s="33"/>
      <c r="L1065" s="33"/>
      <c r="M1065" s="33"/>
      <c r="N1065" s="33"/>
      <c r="O1065" s="10" t="s">
        <v>16</v>
      </c>
    </row>
    <row r="1066">
      <c r="A1066" s="9">
        <v>44420.0</v>
      </c>
      <c r="B1066" s="10" t="s">
        <v>16</v>
      </c>
      <c r="C1066" s="10" t="s">
        <v>315</v>
      </c>
      <c r="D1066" s="10" t="s">
        <v>280</v>
      </c>
      <c r="E1066" s="35">
        <v>280.0</v>
      </c>
      <c r="F1066" s="10" t="s">
        <v>18</v>
      </c>
      <c r="G1066" s="37">
        <f t="shared" si="1"/>
        <v>5</v>
      </c>
      <c r="H1066" s="32">
        <f t="shared" si="2"/>
        <v>5</v>
      </c>
      <c r="I1066" s="33"/>
      <c r="J1066" s="33"/>
      <c r="K1066" s="33"/>
      <c r="L1066" s="33"/>
      <c r="M1066" s="33"/>
      <c r="N1066" s="33"/>
      <c r="O1066" s="10" t="s">
        <v>16</v>
      </c>
    </row>
    <row r="1067">
      <c r="A1067" s="9">
        <v>44420.0</v>
      </c>
      <c r="B1067" s="10" t="s">
        <v>16</v>
      </c>
      <c r="C1067" s="10" t="s">
        <v>142</v>
      </c>
      <c r="D1067" s="10" t="s">
        <v>304</v>
      </c>
      <c r="E1067" s="35">
        <v>190.0</v>
      </c>
      <c r="F1067" s="10" t="s">
        <v>160</v>
      </c>
      <c r="G1067" s="37">
        <f t="shared" si="1"/>
        <v>5</v>
      </c>
      <c r="H1067" s="32">
        <f t="shared" si="2"/>
        <v>5</v>
      </c>
      <c r="I1067" s="33"/>
      <c r="J1067" s="33"/>
      <c r="K1067" s="33"/>
      <c r="L1067" s="33"/>
      <c r="M1067" s="33"/>
      <c r="N1067" s="33"/>
      <c r="O1067" s="10" t="s">
        <v>16</v>
      </c>
    </row>
    <row r="1068">
      <c r="A1068" s="9">
        <v>44420.0</v>
      </c>
      <c r="B1068" s="10" t="s">
        <v>16</v>
      </c>
      <c r="C1068" s="10" t="s">
        <v>316</v>
      </c>
      <c r="D1068" s="10" t="s">
        <v>280</v>
      </c>
      <c r="E1068" s="35">
        <v>280.0</v>
      </c>
      <c r="F1068" s="10" t="s">
        <v>18</v>
      </c>
      <c r="G1068" s="37">
        <f t="shared" si="1"/>
        <v>5</v>
      </c>
      <c r="H1068" s="32">
        <f t="shared" si="2"/>
        <v>5</v>
      </c>
      <c r="I1068" s="33"/>
      <c r="J1068" s="33"/>
      <c r="K1068" s="33"/>
      <c r="L1068" s="33"/>
      <c r="M1068" s="33"/>
      <c r="N1068" s="33"/>
      <c r="O1068" s="10" t="s">
        <v>16</v>
      </c>
    </row>
    <row r="1069">
      <c r="A1069" s="9">
        <v>44420.0</v>
      </c>
      <c r="B1069" s="10" t="s">
        <v>16</v>
      </c>
      <c r="C1069" s="10" t="s">
        <v>143</v>
      </c>
      <c r="D1069" s="10" t="s">
        <v>287</v>
      </c>
      <c r="E1069" s="35">
        <v>110.0</v>
      </c>
      <c r="F1069" s="10" t="s">
        <v>31</v>
      </c>
      <c r="G1069" s="37">
        <f t="shared" si="1"/>
        <v>5</v>
      </c>
      <c r="H1069" s="32">
        <f t="shared" si="2"/>
        <v>5</v>
      </c>
      <c r="I1069" s="33"/>
      <c r="J1069" s="33"/>
      <c r="K1069" s="33"/>
      <c r="L1069" s="33"/>
      <c r="M1069" s="33"/>
      <c r="N1069" s="33"/>
      <c r="O1069" s="10" t="s">
        <v>16</v>
      </c>
    </row>
    <row r="1070">
      <c r="A1070" s="9">
        <v>44420.0</v>
      </c>
      <c r="B1070" s="10" t="s">
        <v>16</v>
      </c>
      <c r="C1070" s="10" t="s">
        <v>315</v>
      </c>
      <c r="D1070" s="10" t="s">
        <v>278</v>
      </c>
      <c r="E1070" s="35">
        <v>130.0</v>
      </c>
      <c r="F1070" s="10" t="s">
        <v>21</v>
      </c>
      <c r="G1070" s="37">
        <f t="shared" si="1"/>
        <v>5</v>
      </c>
      <c r="H1070" s="32">
        <f t="shared" si="2"/>
        <v>5</v>
      </c>
      <c r="I1070" s="33"/>
      <c r="J1070" s="33"/>
      <c r="K1070" s="33"/>
      <c r="L1070" s="33"/>
      <c r="M1070" s="33"/>
      <c r="N1070" s="33"/>
      <c r="O1070" s="10" t="s">
        <v>16</v>
      </c>
    </row>
    <row r="1071">
      <c r="A1071" s="9">
        <v>44420.0</v>
      </c>
      <c r="B1071" s="10" t="s">
        <v>16</v>
      </c>
      <c r="C1071" s="10" t="s">
        <v>144</v>
      </c>
      <c r="D1071" s="10" t="s">
        <v>278</v>
      </c>
      <c r="E1071" s="35">
        <v>130.0</v>
      </c>
      <c r="F1071" s="10" t="s">
        <v>21</v>
      </c>
      <c r="G1071" s="37">
        <f t="shared" si="1"/>
        <v>5</v>
      </c>
      <c r="H1071" s="32">
        <f t="shared" si="2"/>
        <v>5</v>
      </c>
      <c r="I1071" s="33"/>
      <c r="J1071" s="33"/>
      <c r="K1071" s="33"/>
      <c r="L1071" s="33"/>
      <c r="M1071" s="33"/>
      <c r="N1071" s="33"/>
      <c r="O1071" s="10" t="s">
        <v>16</v>
      </c>
    </row>
    <row r="1072">
      <c r="A1072" s="9">
        <v>44420.0</v>
      </c>
      <c r="B1072" s="10" t="s">
        <v>16</v>
      </c>
      <c r="C1072" s="10" t="s">
        <v>145</v>
      </c>
      <c r="D1072" s="10" t="s">
        <v>287</v>
      </c>
      <c r="E1072" s="35">
        <v>110.0</v>
      </c>
      <c r="F1072" s="10" t="s">
        <v>31</v>
      </c>
      <c r="G1072" s="37">
        <f t="shared" si="1"/>
        <v>5</v>
      </c>
      <c r="H1072" s="32">
        <f t="shared" si="2"/>
        <v>5</v>
      </c>
      <c r="I1072" s="33"/>
      <c r="J1072" s="33"/>
      <c r="K1072" s="33"/>
      <c r="L1072" s="33"/>
      <c r="M1072" s="33"/>
      <c r="N1072" s="33"/>
      <c r="O1072" s="10" t="s">
        <v>16</v>
      </c>
    </row>
    <row r="1073">
      <c r="A1073" s="9">
        <v>44420.0</v>
      </c>
      <c r="B1073" s="10" t="s">
        <v>16</v>
      </c>
      <c r="C1073" s="10" t="s">
        <v>190</v>
      </c>
      <c r="D1073" s="10" t="s">
        <v>280</v>
      </c>
      <c r="E1073" s="35">
        <v>280.0</v>
      </c>
      <c r="F1073" s="10" t="s">
        <v>18</v>
      </c>
      <c r="G1073" s="37">
        <f t="shared" si="1"/>
        <v>5</v>
      </c>
      <c r="H1073" s="32">
        <f t="shared" si="2"/>
        <v>5</v>
      </c>
      <c r="I1073" s="33"/>
      <c r="J1073" s="33"/>
      <c r="K1073" s="33"/>
      <c r="L1073" s="33"/>
      <c r="M1073" s="33"/>
      <c r="N1073" s="33"/>
      <c r="O1073" s="10" t="s">
        <v>16</v>
      </c>
    </row>
    <row r="1074">
      <c r="A1074" s="9">
        <v>44420.0</v>
      </c>
      <c r="B1074" s="10" t="s">
        <v>16</v>
      </c>
      <c r="C1074" s="10" t="s">
        <v>317</v>
      </c>
      <c r="D1074" s="10" t="s">
        <v>278</v>
      </c>
      <c r="E1074" s="35">
        <v>130.0</v>
      </c>
      <c r="F1074" s="10" t="s">
        <v>21</v>
      </c>
      <c r="G1074" s="37">
        <f t="shared" si="1"/>
        <v>5</v>
      </c>
      <c r="H1074" s="32">
        <f t="shared" si="2"/>
        <v>5</v>
      </c>
      <c r="I1074" s="33"/>
      <c r="J1074" s="33"/>
      <c r="K1074" s="33"/>
      <c r="L1074" s="33"/>
      <c r="M1074" s="33"/>
      <c r="N1074" s="33"/>
      <c r="O1074" s="10" t="s">
        <v>16</v>
      </c>
    </row>
    <row r="1075">
      <c r="A1075" s="9">
        <v>44420.0</v>
      </c>
      <c r="B1075" s="10" t="s">
        <v>16</v>
      </c>
      <c r="C1075" s="10" t="s">
        <v>318</v>
      </c>
      <c r="D1075" s="10" t="s">
        <v>287</v>
      </c>
      <c r="E1075" s="35">
        <v>110.0</v>
      </c>
      <c r="F1075" s="10" t="s">
        <v>31</v>
      </c>
      <c r="G1075" s="37">
        <f t="shared" si="1"/>
        <v>5</v>
      </c>
      <c r="H1075" s="32">
        <f t="shared" si="2"/>
        <v>5</v>
      </c>
      <c r="I1075" s="33"/>
      <c r="J1075" s="33"/>
      <c r="K1075" s="33"/>
      <c r="L1075" s="33"/>
      <c r="M1075" s="33"/>
      <c r="N1075" s="33"/>
      <c r="O1075" s="10" t="s">
        <v>16</v>
      </c>
    </row>
    <row r="1076">
      <c r="A1076" s="9">
        <v>44420.0</v>
      </c>
      <c r="B1076" s="10" t="s">
        <v>16</v>
      </c>
      <c r="C1076" s="10" t="s">
        <v>192</v>
      </c>
      <c r="D1076" s="10" t="s">
        <v>287</v>
      </c>
      <c r="E1076" s="35">
        <v>110.0</v>
      </c>
      <c r="F1076" s="10" t="s">
        <v>31</v>
      </c>
      <c r="G1076" s="37">
        <f t="shared" si="1"/>
        <v>5</v>
      </c>
      <c r="H1076" s="32">
        <f t="shared" si="2"/>
        <v>5</v>
      </c>
      <c r="I1076" s="33"/>
      <c r="J1076" s="33"/>
      <c r="K1076" s="33"/>
      <c r="L1076" s="33"/>
      <c r="M1076" s="33"/>
      <c r="N1076" s="33"/>
      <c r="O1076" s="10" t="s">
        <v>16</v>
      </c>
    </row>
    <row r="1077">
      <c r="A1077" s="9">
        <v>44420.0</v>
      </c>
      <c r="B1077" s="10" t="s">
        <v>16</v>
      </c>
      <c r="C1077" s="10" t="s">
        <v>194</v>
      </c>
      <c r="D1077" s="10" t="s">
        <v>287</v>
      </c>
      <c r="E1077" s="35">
        <v>110.0</v>
      </c>
      <c r="F1077" s="10" t="s">
        <v>31</v>
      </c>
      <c r="G1077" s="37">
        <f t="shared" si="1"/>
        <v>5</v>
      </c>
      <c r="H1077" s="32">
        <f t="shared" si="2"/>
        <v>5</v>
      </c>
      <c r="I1077" s="33"/>
      <c r="J1077" s="33"/>
      <c r="K1077" s="33"/>
      <c r="L1077" s="33"/>
      <c r="M1077" s="33"/>
      <c r="N1077" s="33"/>
      <c r="O1077" s="10" t="s">
        <v>16</v>
      </c>
    </row>
    <row r="1078">
      <c r="A1078" s="9">
        <v>44420.0</v>
      </c>
      <c r="B1078" s="10" t="s">
        <v>248</v>
      </c>
      <c r="C1078" s="10" t="s">
        <v>319</v>
      </c>
      <c r="D1078" s="10" t="s">
        <v>279</v>
      </c>
      <c r="E1078" s="35">
        <v>170.0</v>
      </c>
      <c r="F1078" s="10" t="s">
        <v>12</v>
      </c>
      <c r="G1078" s="37">
        <f t="shared" si="1"/>
        <v>5</v>
      </c>
      <c r="H1078" s="32">
        <f t="shared" si="2"/>
        <v>5</v>
      </c>
      <c r="I1078" s="33"/>
      <c r="J1078" s="33"/>
      <c r="K1078" s="33"/>
      <c r="L1078" s="33"/>
      <c r="M1078" s="33"/>
      <c r="N1078" s="33"/>
      <c r="O1078" s="10" t="s">
        <v>248</v>
      </c>
    </row>
    <row r="1079">
      <c r="A1079" s="9">
        <v>44420.0</v>
      </c>
      <c r="B1079" s="10" t="s">
        <v>248</v>
      </c>
      <c r="C1079" s="10">
        <v>5348.0</v>
      </c>
      <c r="D1079" s="10" t="s">
        <v>278</v>
      </c>
      <c r="E1079" s="35">
        <v>130.0</v>
      </c>
      <c r="F1079" s="10" t="s">
        <v>21</v>
      </c>
      <c r="G1079" s="37">
        <f t="shared" si="1"/>
        <v>5</v>
      </c>
      <c r="H1079" s="32">
        <f t="shared" si="2"/>
        <v>5</v>
      </c>
      <c r="I1079" s="33"/>
      <c r="J1079" s="33"/>
      <c r="K1079" s="33"/>
      <c r="L1079" s="33"/>
      <c r="M1079" s="33"/>
      <c r="N1079" s="33"/>
      <c r="O1079" s="10" t="s">
        <v>248</v>
      </c>
    </row>
    <row r="1080">
      <c r="A1080" s="9">
        <v>44420.0</v>
      </c>
      <c r="B1080" s="10" t="s">
        <v>248</v>
      </c>
      <c r="C1080" s="10" t="s">
        <v>146</v>
      </c>
      <c r="D1080" s="10" t="s">
        <v>280</v>
      </c>
      <c r="E1080" s="35">
        <v>280.0</v>
      </c>
      <c r="F1080" s="10" t="s">
        <v>18</v>
      </c>
      <c r="G1080" s="37">
        <f t="shared" si="1"/>
        <v>5</v>
      </c>
      <c r="H1080" s="32">
        <f t="shared" si="2"/>
        <v>5</v>
      </c>
      <c r="I1080" s="33"/>
      <c r="J1080" s="33"/>
      <c r="K1080" s="33"/>
      <c r="L1080" s="33"/>
      <c r="M1080" s="33"/>
      <c r="N1080" s="33"/>
      <c r="O1080" s="10" t="s">
        <v>248</v>
      </c>
    </row>
    <row r="1081">
      <c r="A1081" s="9">
        <v>44420.0</v>
      </c>
      <c r="B1081" s="10" t="s">
        <v>248</v>
      </c>
      <c r="C1081" s="10" t="s">
        <v>250</v>
      </c>
      <c r="D1081" s="10" t="s">
        <v>288</v>
      </c>
      <c r="E1081" s="35">
        <v>280.0</v>
      </c>
      <c r="F1081" s="10" t="s">
        <v>14</v>
      </c>
      <c r="G1081" s="37">
        <f t="shared" si="1"/>
        <v>5</v>
      </c>
      <c r="H1081" s="32">
        <f t="shared" si="2"/>
        <v>5</v>
      </c>
      <c r="I1081" s="33"/>
      <c r="J1081" s="33"/>
      <c r="K1081" s="33"/>
      <c r="L1081" s="33"/>
      <c r="M1081" s="33"/>
      <c r="N1081" s="33"/>
      <c r="O1081" s="10" t="s">
        <v>248</v>
      </c>
    </row>
    <row r="1082">
      <c r="A1082" s="9">
        <v>44420.0</v>
      </c>
      <c r="B1082" s="10" t="s">
        <v>248</v>
      </c>
      <c r="C1082" s="10" t="s">
        <v>320</v>
      </c>
      <c r="D1082" s="10" t="s">
        <v>288</v>
      </c>
      <c r="E1082" s="35">
        <v>280.0</v>
      </c>
      <c r="F1082" s="10" t="s">
        <v>14</v>
      </c>
      <c r="G1082" s="37">
        <f t="shared" si="1"/>
        <v>5</v>
      </c>
      <c r="H1082" s="32">
        <f t="shared" si="2"/>
        <v>5</v>
      </c>
      <c r="I1082" s="33"/>
      <c r="J1082" s="33"/>
      <c r="K1082" s="33"/>
      <c r="L1082" s="33"/>
      <c r="M1082" s="33"/>
      <c r="N1082" s="33"/>
      <c r="O1082" s="10" t="s">
        <v>248</v>
      </c>
    </row>
    <row r="1083">
      <c r="A1083" s="9">
        <v>44420.0</v>
      </c>
      <c r="B1083" s="10" t="s">
        <v>248</v>
      </c>
      <c r="C1083" s="10" t="s">
        <v>251</v>
      </c>
      <c r="D1083" s="10" t="s">
        <v>280</v>
      </c>
      <c r="E1083" s="35">
        <v>280.0</v>
      </c>
      <c r="F1083" s="10" t="s">
        <v>18</v>
      </c>
      <c r="G1083" s="37">
        <f t="shared" si="1"/>
        <v>5</v>
      </c>
      <c r="H1083" s="32">
        <f t="shared" si="2"/>
        <v>5</v>
      </c>
      <c r="I1083" s="33"/>
      <c r="J1083" s="33"/>
      <c r="K1083" s="33"/>
      <c r="L1083" s="33"/>
      <c r="M1083" s="33"/>
      <c r="N1083" s="33"/>
      <c r="O1083" s="10" t="s">
        <v>248</v>
      </c>
    </row>
    <row r="1084">
      <c r="A1084" s="9">
        <v>44420.0</v>
      </c>
      <c r="B1084" s="10" t="s">
        <v>69</v>
      </c>
      <c r="C1084" s="10" t="s">
        <v>71</v>
      </c>
      <c r="D1084" s="10" t="s">
        <v>279</v>
      </c>
      <c r="E1084" s="35">
        <v>170.0</v>
      </c>
      <c r="F1084" s="10" t="s">
        <v>12</v>
      </c>
      <c r="G1084" s="37">
        <f t="shared" si="1"/>
        <v>5</v>
      </c>
      <c r="H1084" s="32">
        <f t="shared" si="2"/>
        <v>5</v>
      </c>
      <c r="I1084" s="33"/>
      <c r="J1084" s="33"/>
      <c r="K1084" s="33"/>
      <c r="L1084" s="33"/>
      <c r="M1084" s="33"/>
      <c r="N1084" s="33"/>
      <c r="O1084" s="10" t="s">
        <v>69</v>
      </c>
    </row>
    <row r="1085">
      <c r="A1085" s="9">
        <v>44420.0</v>
      </c>
      <c r="B1085" s="10" t="s">
        <v>69</v>
      </c>
      <c r="C1085" s="10" t="s">
        <v>72</v>
      </c>
      <c r="D1085" s="10" t="s">
        <v>278</v>
      </c>
      <c r="E1085" s="35">
        <v>130.0</v>
      </c>
      <c r="F1085" s="10" t="s">
        <v>21</v>
      </c>
      <c r="G1085" s="37">
        <f t="shared" si="1"/>
        <v>5</v>
      </c>
      <c r="H1085" s="32">
        <f t="shared" si="2"/>
        <v>5</v>
      </c>
      <c r="I1085" s="33"/>
      <c r="J1085" s="33"/>
      <c r="K1085" s="33"/>
      <c r="L1085" s="33"/>
      <c r="M1085" s="33"/>
      <c r="N1085" s="33"/>
      <c r="O1085" s="10" t="s">
        <v>69</v>
      </c>
    </row>
    <row r="1086">
      <c r="A1086" s="9">
        <v>44420.0</v>
      </c>
      <c r="B1086" s="10" t="s">
        <v>69</v>
      </c>
      <c r="C1086" s="10" t="s">
        <v>73</v>
      </c>
      <c r="D1086" s="10" t="s">
        <v>288</v>
      </c>
      <c r="E1086" s="35">
        <v>280.0</v>
      </c>
      <c r="F1086" s="10" t="s">
        <v>14</v>
      </c>
      <c r="G1086" s="37">
        <f t="shared" si="1"/>
        <v>5</v>
      </c>
      <c r="H1086" s="32">
        <f t="shared" si="2"/>
        <v>5</v>
      </c>
      <c r="I1086" s="33"/>
      <c r="J1086" s="33"/>
      <c r="K1086" s="33"/>
      <c r="L1086" s="33"/>
      <c r="M1086" s="33"/>
      <c r="N1086" s="33"/>
      <c r="O1086" s="10" t="s">
        <v>69</v>
      </c>
    </row>
    <row r="1087">
      <c r="A1087" s="9">
        <v>44420.0</v>
      </c>
      <c r="B1087" s="10" t="s">
        <v>69</v>
      </c>
      <c r="C1087" s="10" t="s">
        <v>74</v>
      </c>
      <c r="D1087" s="10" t="s">
        <v>287</v>
      </c>
      <c r="E1087" s="35">
        <v>110.0</v>
      </c>
      <c r="F1087" s="10" t="s">
        <v>31</v>
      </c>
      <c r="G1087" s="37">
        <f t="shared" si="1"/>
        <v>5</v>
      </c>
      <c r="H1087" s="32">
        <f t="shared" si="2"/>
        <v>5</v>
      </c>
      <c r="I1087" s="33"/>
      <c r="J1087" s="33"/>
      <c r="K1087" s="33"/>
      <c r="L1087" s="33"/>
      <c r="M1087" s="33"/>
      <c r="N1087" s="33"/>
      <c r="O1087" s="10" t="s">
        <v>69</v>
      </c>
    </row>
    <row r="1088">
      <c r="A1088" s="9">
        <v>44420.0</v>
      </c>
      <c r="B1088" s="10" t="s">
        <v>69</v>
      </c>
      <c r="C1088" s="10">
        <v>2340.0</v>
      </c>
      <c r="D1088" s="10" t="s">
        <v>287</v>
      </c>
      <c r="E1088" s="35">
        <v>110.0</v>
      </c>
      <c r="F1088" s="10" t="s">
        <v>31</v>
      </c>
      <c r="G1088" s="37">
        <f t="shared" si="1"/>
        <v>5</v>
      </c>
      <c r="H1088" s="32">
        <f t="shared" si="2"/>
        <v>5</v>
      </c>
      <c r="I1088" s="33"/>
      <c r="J1088" s="33"/>
      <c r="K1088" s="33"/>
      <c r="L1088" s="33"/>
      <c r="M1088" s="33"/>
      <c r="N1088" s="33"/>
      <c r="O1088" s="10" t="s">
        <v>69</v>
      </c>
    </row>
    <row r="1089">
      <c r="A1089" s="9">
        <v>44420.0</v>
      </c>
      <c r="B1089" s="10" t="s">
        <v>69</v>
      </c>
      <c r="C1089" s="10">
        <v>7447.0</v>
      </c>
      <c r="D1089" s="10" t="s">
        <v>280</v>
      </c>
      <c r="E1089" s="35">
        <v>280.0</v>
      </c>
      <c r="F1089" s="10" t="s">
        <v>18</v>
      </c>
      <c r="G1089" s="37">
        <f t="shared" si="1"/>
        <v>5</v>
      </c>
      <c r="H1089" s="32">
        <f t="shared" si="2"/>
        <v>5</v>
      </c>
      <c r="I1089" s="33"/>
      <c r="J1089" s="33"/>
      <c r="K1089" s="33"/>
      <c r="L1089" s="33"/>
      <c r="M1089" s="33"/>
      <c r="N1089" s="33"/>
      <c r="O1089" s="10" t="s">
        <v>69</v>
      </c>
    </row>
    <row r="1090">
      <c r="A1090" s="9">
        <v>44420.0</v>
      </c>
      <c r="B1090" s="10" t="s">
        <v>69</v>
      </c>
      <c r="C1090" s="10">
        <v>5649.0</v>
      </c>
      <c r="D1090" s="10" t="s">
        <v>292</v>
      </c>
      <c r="E1090" s="35">
        <v>60.0</v>
      </c>
      <c r="F1090" s="10" t="s">
        <v>31</v>
      </c>
      <c r="G1090" s="37">
        <f t="shared" si="1"/>
        <v>5</v>
      </c>
      <c r="H1090" s="32">
        <f t="shared" si="2"/>
        <v>5</v>
      </c>
      <c r="I1090" s="33"/>
      <c r="J1090" s="33"/>
      <c r="K1090" s="33"/>
      <c r="L1090" s="33"/>
      <c r="M1090" s="33"/>
      <c r="N1090" s="33"/>
      <c r="O1090" s="10" t="s">
        <v>69</v>
      </c>
    </row>
    <row r="1091">
      <c r="A1091" s="9">
        <v>44420.0</v>
      </c>
      <c r="B1091" s="10" t="s">
        <v>69</v>
      </c>
      <c r="C1091" s="10">
        <v>9045.0</v>
      </c>
      <c r="D1091" s="10" t="s">
        <v>285</v>
      </c>
      <c r="E1091" s="35">
        <v>270.0</v>
      </c>
      <c r="F1091" s="10" t="s">
        <v>18</v>
      </c>
      <c r="G1091" s="37">
        <f t="shared" si="1"/>
        <v>5</v>
      </c>
      <c r="H1091" s="32">
        <f t="shared" si="2"/>
        <v>5</v>
      </c>
      <c r="I1091" s="33"/>
      <c r="J1091" s="33"/>
      <c r="K1091" s="33"/>
      <c r="L1091" s="33"/>
      <c r="M1091" s="33"/>
      <c r="N1091" s="33"/>
      <c r="O1091" s="10" t="s">
        <v>69</v>
      </c>
    </row>
    <row r="1092">
      <c r="A1092" s="9">
        <v>44420.0</v>
      </c>
      <c r="B1092" s="10" t="s">
        <v>69</v>
      </c>
      <c r="C1092" s="10" t="s">
        <v>75</v>
      </c>
      <c r="D1092" s="10" t="s">
        <v>282</v>
      </c>
      <c r="E1092" s="35">
        <v>200.0</v>
      </c>
      <c r="F1092" s="10" t="s">
        <v>14</v>
      </c>
      <c r="G1092" s="37">
        <f t="shared" si="1"/>
        <v>5</v>
      </c>
      <c r="H1092" s="32">
        <f t="shared" si="2"/>
        <v>5</v>
      </c>
      <c r="I1092" s="33"/>
      <c r="J1092" s="33"/>
      <c r="K1092" s="33"/>
      <c r="L1092" s="33"/>
      <c r="M1092" s="33"/>
      <c r="N1092" s="33"/>
      <c r="O1092" s="10" t="s">
        <v>69</v>
      </c>
    </row>
    <row r="1093">
      <c r="A1093" s="9">
        <v>44420.0</v>
      </c>
      <c r="B1093" s="10" t="s">
        <v>69</v>
      </c>
      <c r="C1093" s="10">
        <v>5747.0</v>
      </c>
      <c r="D1093" s="10" t="s">
        <v>287</v>
      </c>
      <c r="E1093" s="35">
        <v>110.0</v>
      </c>
      <c r="F1093" s="10" t="s">
        <v>31</v>
      </c>
      <c r="G1093" s="37">
        <f t="shared" si="1"/>
        <v>5</v>
      </c>
      <c r="H1093" s="32">
        <f t="shared" si="2"/>
        <v>5</v>
      </c>
      <c r="I1093" s="33"/>
      <c r="J1093" s="33"/>
      <c r="K1093" s="33"/>
      <c r="L1093" s="33"/>
      <c r="M1093" s="33"/>
      <c r="N1093" s="33"/>
      <c r="O1093" s="10" t="s">
        <v>69</v>
      </c>
    </row>
    <row r="1094">
      <c r="A1094" s="9">
        <v>44420.0</v>
      </c>
      <c r="B1094" s="10" t="s">
        <v>69</v>
      </c>
      <c r="C1094" s="10" t="s">
        <v>76</v>
      </c>
      <c r="D1094" s="10" t="s">
        <v>287</v>
      </c>
      <c r="E1094" s="35">
        <v>110.0</v>
      </c>
      <c r="F1094" s="10" t="s">
        <v>31</v>
      </c>
      <c r="G1094" s="37">
        <f t="shared" si="1"/>
        <v>5</v>
      </c>
      <c r="H1094" s="32">
        <f t="shared" si="2"/>
        <v>5</v>
      </c>
      <c r="I1094" s="33"/>
      <c r="J1094" s="33"/>
      <c r="K1094" s="33"/>
      <c r="L1094" s="33"/>
      <c r="M1094" s="33"/>
      <c r="N1094" s="33"/>
      <c r="O1094" s="10" t="s">
        <v>69</v>
      </c>
    </row>
    <row r="1095">
      <c r="A1095" s="9">
        <v>44420.0</v>
      </c>
      <c r="B1095" s="10" t="s">
        <v>69</v>
      </c>
      <c r="C1095" s="10" t="s">
        <v>79</v>
      </c>
      <c r="D1095" s="10" t="s">
        <v>285</v>
      </c>
      <c r="E1095" s="35">
        <v>270.0</v>
      </c>
      <c r="F1095" s="10" t="s">
        <v>18</v>
      </c>
      <c r="G1095" s="37">
        <f t="shared" si="1"/>
        <v>5</v>
      </c>
      <c r="H1095" s="32">
        <f t="shared" si="2"/>
        <v>5</v>
      </c>
      <c r="I1095" s="33"/>
      <c r="J1095" s="33"/>
      <c r="K1095" s="33"/>
      <c r="L1095" s="33"/>
      <c r="M1095" s="33"/>
      <c r="N1095" s="33"/>
      <c r="O1095" s="10" t="s">
        <v>69</v>
      </c>
    </row>
    <row r="1096">
      <c r="A1096" s="9">
        <v>44420.0</v>
      </c>
      <c r="B1096" s="10" t="s">
        <v>69</v>
      </c>
      <c r="C1096" s="10" t="s">
        <v>252</v>
      </c>
      <c r="D1096" s="10" t="s">
        <v>286</v>
      </c>
      <c r="E1096" s="35">
        <v>130.0</v>
      </c>
      <c r="F1096" s="10" t="s">
        <v>31</v>
      </c>
      <c r="G1096" s="37">
        <f t="shared" si="1"/>
        <v>5</v>
      </c>
      <c r="H1096" s="32">
        <f t="shared" si="2"/>
        <v>5</v>
      </c>
      <c r="I1096" s="33"/>
      <c r="J1096" s="33"/>
      <c r="K1096" s="33"/>
      <c r="L1096" s="33"/>
      <c r="M1096" s="33"/>
      <c r="N1096" s="33"/>
      <c r="O1096" s="10" t="s">
        <v>69</v>
      </c>
    </row>
    <row r="1097">
      <c r="A1097" s="9">
        <v>44420.0</v>
      </c>
      <c r="B1097" s="10" t="s">
        <v>69</v>
      </c>
      <c r="C1097" s="10" t="s">
        <v>81</v>
      </c>
      <c r="D1097" s="10" t="s">
        <v>278</v>
      </c>
      <c r="E1097" s="35">
        <v>130.0</v>
      </c>
      <c r="F1097" s="10" t="s">
        <v>21</v>
      </c>
      <c r="G1097" s="37">
        <f t="shared" si="1"/>
        <v>5</v>
      </c>
      <c r="H1097" s="32">
        <f t="shared" si="2"/>
        <v>5</v>
      </c>
      <c r="I1097" s="33"/>
      <c r="J1097" s="33"/>
      <c r="K1097" s="33"/>
      <c r="L1097" s="33"/>
      <c r="M1097" s="33"/>
      <c r="N1097" s="33"/>
      <c r="O1097" s="10" t="s">
        <v>69</v>
      </c>
    </row>
    <row r="1098">
      <c r="A1098" s="9">
        <v>44420.0</v>
      </c>
      <c r="B1098" s="10" t="s">
        <v>69</v>
      </c>
      <c r="C1098" s="10" t="s">
        <v>82</v>
      </c>
      <c r="D1098" s="10" t="s">
        <v>278</v>
      </c>
      <c r="E1098" s="35">
        <v>130.0</v>
      </c>
      <c r="F1098" s="10" t="s">
        <v>21</v>
      </c>
      <c r="G1098" s="37">
        <f t="shared" si="1"/>
        <v>5</v>
      </c>
      <c r="H1098" s="32">
        <f t="shared" si="2"/>
        <v>5</v>
      </c>
      <c r="I1098" s="33"/>
      <c r="J1098" s="33"/>
      <c r="K1098" s="33"/>
      <c r="L1098" s="33"/>
      <c r="M1098" s="33"/>
      <c r="N1098" s="33"/>
      <c r="O1098" s="10" t="s">
        <v>69</v>
      </c>
    </row>
    <row r="1099">
      <c r="A1099" s="9">
        <v>44420.0</v>
      </c>
      <c r="B1099" s="10" t="s">
        <v>69</v>
      </c>
      <c r="C1099" s="10" t="s">
        <v>84</v>
      </c>
      <c r="D1099" s="10" t="s">
        <v>280</v>
      </c>
      <c r="E1099" s="35">
        <v>280.0</v>
      </c>
      <c r="F1099" s="10" t="s">
        <v>18</v>
      </c>
      <c r="G1099" s="37">
        <f t="shared" si="1"/>
        <v>5</v>
      </c>
      <c r="H1099" s="32">
        <f t="shared" si="2"/>
        <v>5</v>
      </c>
      <c r="I1099" s="33"/>
      <c r="J1099" s="33"/>
      <c r="K1099" s="33"/>
      <c r="L1099" s="33"/>
      <c r="M1099" s="33"/>
      <c r="N1099" s="33"/>
      <c r="O1099" s="10" t="s">
        <v>69</v>
      </c>
    </row>
    <row r="1100">
      <c r="A1100" s="9">
        <v>44420.0</v>
      </c>
      <c r="B1100" s="10" t="s">
        <v>69</v>
      </c>
      <c r="C1100" s="10" t="s">
        <v>85</v>
      </c>
      <c r="D1100" s="10" t="s">
        <v>278</v>
      </c>
      <c r="E1100" s="35">
        <v>130.0</v>
      </c>
      <c r="F1100" s="10" t="s">
        <v>21</v>
      </c>
      <c r="G1100" s="37">
        <f t="shared" si="1"/>
        <v>5</v>
      </c>
      <c r="H1100" s="32">
        <f t="shared" si="2"/>
        <v>5</v>
      </c>
      <c r="I1100" s="33"/>
      <c r="J1100" s="33"/>
      <c r="K1100" s="33"/>
      <c r="L1100" s="33"/>
      <c r="M1100" s="33"/>
      <c r="N1100" s="33"/>
      <c r="O1100" s="10" t="s">
        <v>69</v>
      </c>
    </row>
    <row r="1101">
      <c r="A1101" s="9">
        <v>44420.0</v>
      </c>
      <c r="B1101" s="10" t="s">
        <v>69</v>
      </c>
      <c r="C1101" s="10" t="s">
        <v>321</v>
      </c>
      <c r="D1101" s="10" t="s">
        <v>288</v>
      </c>
      <c r="E1101" s="35">
        <v>280.0</v>
      </c>
      <c r="F1101" s="10" t="s">
        <v>14</v>
      </c>
      <c r="G1101" s="37">
        <f t="shared" si="1"/>
        <v>5</v>
      </c>
      <c r="H1101" s="32">
        <f t="shared" si="2"/>
        <v>5</v>
      </c>
      <c r="I1101" s="33"/>
      <c r="J1101" s="33"/>
      <c r="K1101" s="33"/>
      <c r="L1101" s="33"/>
      <c r="M1101" s="33"/>
      <c r="N1101" s="33"/>
      <c r="O1101" s="10" t="s">
        <v>69</v>
      </c>
    </row>
    <row r="1102">
      <c r="A1102" s="9">
        <v>44420.0</v>
      </c>
      <c r="B1102" s="10" t="s">
        <v>69</v>
      </c>
      <c r="C1102" s="10" t="s">
        <v>87</v>
      </c>
      <c r="D1102" s="10" t="s">
        <v>277</v>
      </c>
      <c r="E1102" s="35">
        <v>350.0</v>
      </c>
      <c r="F1102" s="10" t="s">
        <v>14</v>
      </c>
      <c r="G1102" s="37">
        <f t="shared" si="1"/>
        <v>5</v>
      </c>
      <c r="H1102" s="32">
        <f t="shared" si="2"/>
        <v>5</v>
      </c>
      <c r="I1102" s="33"/>
      <c r="J1102" s="33"/>
      <c r="K1102" s="33"/>
      <c r="L1102" s="33"/>
      <c r="M1102" s="33"/>
      <c r="N1102" s="33"/>
      <c r="O1102" s="10" t="s">
        <v>69</v>
      </c>
    </row>
    <row r="1103">
      <c r="A1103" s="9">
        <v>44420.0</v>
      </c>
      <c r="B1103" s="10" t="s">
        <v>69</v>
      </c>
      <c r="C1103" s="10" t="s">
        <v>89</v>
      </c>
      <c r="D1103" s="10" t="s">
        <v>287</v>
      </c>
      <c r="E1103" s="35">
        <v>110.0</v>
      </c>
      <c r="F1103" s="10" t="s">
        <v>31</v>
      </c>
      <c r="G1103" s="37">
        <f t="shared" si="1"/>
        <v>5</v>
      </c>
      <c r="H1103" s="32">
        <f t="shared" si="2"/>
        <v>5</v>
      </c>
      <c r="I1103" s="33"/>
      <c r="J1103" s="33"/>
      <c r="K1103" s="33"/>
      <c r="L1103" s="33"/>
      <c r="M1103" s="33"/>
      <c r="N1103" s="33"/>
      <c r="O1103" s="10" t="s">
        <v>69</v>
      </c>
    </row>
    <row r="1104">
      <c r="A1104" s="9">
        <v>44421.0</v>
      </c>
      <c r="B1104" s="10" t="s">
        <v>9</v>
      </c>
      <c r="C1104" s="10" t="s">
        <v>322</v>
      </c>
      <c r="D1104" s="10" t="s">
        <v>280</v>
      </c>
      <c r="E1104" s="35">
        <v>280.0</v>
      </c>
      <c r="F1104" s="10" t="s">
        <v>18</v>
      </c>
      <c r="G1104" s="37">
        <f t="shared" si="1"/>
        <v>6</v>
      </c>
      <c r="H1104" s="32">
        <f t="shared" si="2"/>
        <v>6</v>
      </c>
      <c r="I1104" s="33"/>
      <c r="J1104" s="33"/>
      <c r="K1104" s="33"/>
      <c r="L1104" s="33"/>
      <c r="M1104" s="33"/>
      <c r="N1104" s="33"/>
      <c r="O1104" s="10" t="s">
        <v>9</v>
      </c>
    </row>
    <row r="1105">
      <c r="A1105" s="9">
        <v>44421.0</v>
      </c>
      <c r="B1105" s="10" t="s">
        <v>9</v>
      </c>
      <c r="C1105" s="10" t="s">
        <v>323</v>
      </c>
      <c r="D1105" s="10" t="s">
        <v>286</v>
      </c>
      <c r="E1105" s="35">
        <v>130.0</v>
      </c>
      <c r="F1105" s="10" t="s">
        <v>31</v>
      </c>
      <c r="G1105" s="37">
        <f t="shared" si="1"/>
        <v>6</v>
      </c>
      <c r="H1105" s="32">
        <f t="shared" si="2"/>
        <v>6</v>
      </c>
      <c r="I1105" s="33"/>
      <c r="J1105" s="33"/>
      <c r="K1105" s="33"/>
      <c r="L1105" s="33"/>
      <c r="M1105" s="33"/>
      <c r="N1105" s="33"/>
      <c r="O1105" s="10" t="s">
        <v>9</v>
      </c>
    </row>
    <row r="1106">
      <c r="A1106" s="9">
        <v>44421.0</v>
      </c>
      <c r="B1106" s="10" t="s">
        <v>9</v>
      </c>
      <c r="C1106" s="10" t="s">
        <v>324</v>
      </c>
      <c r="D1106" s="10" t="s">
        <v>284</v>
      </c>
      <c r="E1106" s="35">
        <v>140.0</v>
      </c>
      <c r="F1106" s="10" t="s">
        <v>12</v>
      </c>
      <c r="G1106" s="37">
        <f t="shared" si="1"/>
        <v>6</v>
      </c>
      <c r="H1106" s="32">
        <f t="shared" si="2"/>
        <v>6</v>
      </c>
      <c r="I1106" s="33"/>
      <c r="J1106" s="33"/>
      <c r="K1106" s="33"/>
      <c r="L1106" s="33"/>
      <c r="M1106" s="33"/>
      <c r="N1106" s="33"/>
      <c r="O1106" s="10" t="s">
        <v>9</v>
      </c>
    </row>
    <row r="1107">
      <c r="A1107" s="9">
        <v>44421.0</v>
      </c>
      <c r="B1107" s="10" t="s">
        <v>9</v>
      </c>
      <c r="C1107" s="10" t="s">
        <v>268</v>
      </c>
      <c r="D1107" s="10" t="s">
        <v>288</v>
      </c>
      <c r="E1107" s="35">
        <v>280.0</v>
      </c>
      <c r="F1107" s="10" t="s">
        <v>14</v>
      </c>
      <c r="G1107" s="37">
        <f t="shared" si="1"/>
        <v>6</v>
      </c>
      <c r="H1107" s="32">
        <f t="shared" si="2"/>
        <v>6</v>
      </c>
      <c r="I1107" s="33"/>
      <c r="J1107" s="33"/>
      <c r="K1107" s="33"/>
      <c r="L1107" s="33"/>
      <c r="M1107" s="33"/>
      <c r="N1107" s="33"/>
      <c r="O1107" s="10" t="s">
        <v>9</v>
      </c>
    </row>
    <row r="1108">
      <c r="A1108" s="9">
        <v>44421.0</v>
      </c>
      <c r="B1108" s="10" t="s">
        <v>9</v>
      </c>
      <c r="C1108" s="10" t="s">
        <v>325</v>
      </c>
      <c r="D1108" s="10" t="s">
        <v>279</v>
      </c>
      <c r="E1108" s="35">
        <v>170.0</v>
      </c>
      <c r="F1108" s="10" t="s">
        <v>12</v>
      </c>
      <c r="G1108" s="37">
        <f t="shared" si="1"/>
        <v>6</v>
      </c>
      <c r="H1108" s="32">
        <f t="shared" si="2"/>
        <v>6</v>
      </c>
      <c r="I1108" s="33"/>
      <c r="J1108" s="33"/>
      <c r="K1108" s="33"/>
      <c r="L1108" s="33"/>
      <c r="M1108" s="33"/>
      <c r="N1108" s="33"/>
      <c r="O1108" s="10" t="s">
        <v>9</v>
      </c>
    </row>
    <row r="1109">
      <c r="A1109" s="9">
        <v>44421.0</v>
      </c>
      <c r="B1109" s="10" t="s">
        <v>9</v>
      </c>
      <c r="C1109" s="10" t="s">
        <v>92</v>
      </c>
      <c r="D1109" s="10" t="s">
        <v>288</v>
      </c>
      <c r="E1109" s="35">
        <v>280.0</v>
      </c>
      <c r="F1109" s="10" t="s">
        <v>14</v>
      </c>
      <c r="G1109" s="37">
        <f t="shared" si="1"/>
        <v>6</v>
      </c>
      <c r="H1109" s="32">
        <f t="shared" si="2"/>
        <v>6</v>
      </c>
      <c r="I1109" s="33"/>
      <c r="J1109" s="33"/>
      <c r="K1109" s="33"/>
      <c r="L1109" s="33"/>
      <c r="M1109" s="33"/>
      <c r="N1109" s="33"/>
      <c r="O1109" s="10" t="s">
        <v>9</v>
      </c>
    </row>
    <row r="1110">
      <c r="A1110" s="9">
        <v>44421.0</v>
      </c>
      <c r="B1110" s="10" t="s">
        <v>23</v>
      </c>
      <c r="C1110" s="10" t="s">
        <v>24</v>
      </c>
      <c r="D1110" s="10" t="s">
        <v>286</v>
      </c>
      <c r="E1110" s="35">
        <v>130.0</v>
      </c>
      <c r="F1110" s="10" t="s">
        <v>31</v>
      </c>
      <c r="G1110" s="37">
        <f t="shared" si="1"/>
        <v>6</v>
      </c>
      <c r="H1110" s="32">
        <f t="shared" si="2"/>
        <v>6</v>
      </c>
      <c r="I1110" s="33"/>
      <c r="J1110" s="33"/>
      <c r="K1110" s="33"/>
      <c r="L1110" s="33"/>
      <c r="M1110" s="33"/>
      <c r="N1110" s="33"/>
      <c r="O1110" s="10" t="s">
        <v>23</v>
      </c>
    </row>
    <row r="1111">
      <c r="A1111" s="9">
        <v>44421.0</v>
      </c>
      <c r="B1111" s="10" t="s">
        <v>23</v>
      </c>
      <c r="C1111" s="10" t="s">
        <v>200</v>
      </c>
      <c r="D1111" s="10" t="s">
        <v>277</v>
      </c>
      <c r="E1111" s="35">
        <v>350.0</v>
      </c>
      <c r="F1111" s="10" t="s">
        <v>14</v>
      </c>
      <c r="G1111" s="37">
        <f t="shared" si="1"/>
        <v>6</v>
      </c>
      <c r="H1111" s="32">
        <f t="shared" si="2"/>
        <v>6</v>
      </c>
      <c r="I1111" s="33"/>
      <c r="J1111" s="33"/>
      <c r="K1111" s="33"/>
      <c r="L1111" s="33"/>
      <c r="M1111" s="33"/>
      <c r="N1111" s="33"/>
      <c r="O1111" s="10" t="s">
        <v>23</v>
      </c>
    </row>
    <row r="1112">
      <c r="A1112" s="9">
        <v>44421.0</v>
      </c>
      <c r="B1112" s="10" t="s">
        <v>23</v>
      </c>
      <c r="C1112" s="10" t="s">
        <v>157</v>
      </c>
      <c r="D1112" s="10" t="s">
        <v>277</v>
      </c>
      <c r="E1112" s="35">
        <v>350.0</v>
      </c>
      <c r="F1112" s="10" t="s">
        <v>14</v>
      </c>
      <c r="G1112" s="37">
        <f t="shared" si="1"/>
        <v>6</v>
      </c>
      <c r="H1112" s="32">
        <f t="shared" si="2"/>
        <v>6</v>
      </c>
      <c r="I1112" s="33"/>
      <c r="J1112" s="33"/>
      <c r="K1112" s="33"/>
      <c r="L1112" s="33"/>
      <c r="M1112" s="33"/>
      <c r="N1112" s="33"/>
      <c r="O1112" s="10" t="s">
        <v>23</v>
      </c>
    </row>
    <row r="1113">
      <c r="A1113" s="9">
        <v>44421.0</v>
      </c>
      <c r="B1113" s="10" t="s">
        <v>23</v>
      </c>
      <c r="C1113" s="16">
        <v>7.0E45</v>
      </c>
      <c r="D1113" s="10" t="s">
        <v>284</v>
      </c>
      <c r="E1113" s="35">
        <v>140.0</v>
      </c>
      <c r="F1113" s="10" t="s">
        <v>12</v>
      </c>
      <c r="G1113" s="37">
        <f t="shared" si="1"/>
        <v>6</v>
      </c>
      <c r="H1113" s="32">
        <f t="shared" si="2"/>
        <v>6</v>
      </c>
      <c r="I1113" s="33"/>
      <c r="J1113" s="33"/>
      <c r="K1113" s="33"/>
      <c r="L1113" s="33"/>
      <c r="M1113" s="33"/>
      <c r="N1113" s="33"/>
      <c r="O1113" s="10" t="s">
        <v>23</v>
      </c>
    </row>
    <row r="1114">
      <c r="A1114" s="9">
        <v>44421.0</v>
      </c>
      <c r="B1114" s="10" t="s">
        <v>23</v>
      </c>
      <c r="C1114" s="10">
        <v>244.0</v>
      </c>
      <c r="D1114" s="10" t="s">
        <v>286</v>
      </c>
      <c r="E1114" s="35">
        <v>130.0</v>
      </c>
      <c r="F1114" s="10" t="s">
        <v>31</v>
      </c>
      <c r="G1114" s="37">
        <f t="shared" si="1"/>
        <v>6</v>
      </c>
      <c r="H1114" s="32">
        <f t="shared" si="2"/>
        <v>6</v>
      </c>
      <c r="I1114" s="33"/>
      <c r="J1114" s="33"/>
      <c r="K1114" s="33"/>
      <c r="L1114" s="33"/>
      <c r="M1114" s="33"/>
      <c r="N1114" s="33"/>
      <c r="O1114" s="10" t="s">
        <v>23</v>
      </c>
    </row>
    <row r="1115">
      <c r="A1115" s="9">
        <v>44421.0</v>
      </c>
      <c r="B1115" s="10" t="s">
        <v>23</v>
      </c>
      <c r="C1115" s="10" t="s">
        <v>33</v>
      </c>
      <c r="D1115" s="10" t="s">
        <v>277</v>
      </c>
      <c r="E1115" s="35">
        <v>350.0</v>
      </c>
      <c r="F1115" s="10" t="s">
        <v>14</v>
      </c>
      <c r="G1115" s="37">
        <f t="shared" si="1"/>
        <v>6</v>
      </c>
      <c r="H1115" s="32">
        <f t="shared" si="2"/>
        <v>6</v>
      </c>
      <c r="I1115" s="33"/>
      <c r="J1115" s="33"/>
      <c r="K1115" s="33"/>
      <c r="L1115" s="33"/>
      <c r="M1115" s="33"/>
      <c r="N1115" s="33"/>
      <c r="O1115" s="10" t="s">
        <v>23</v>
      </c>
    </row>
    <row r="1116">
      <c r="A1116" s="9">
        <v>44421.0</v>
      </c>
      <c r="B1116" s="10" t="s">
        <v>23</v>
      </c>
      <c r="C1116" s="10">
        <v>2542.0</v>
      </c>
      <c r="D1116" s="10" t="s">
        <v>286</v>
      </c>
      <c r="E1116" s="35">
        <v>130.0</v>
      </c>
      <c r="F1116" s="10" t="s">
        <v>31</v>
      </c>
      <c r="G1116" s="37">
        <f t="shared" si="1"/>
        <v>6</v>
      </c>
      <c r="H1116" s="32">
        <f t="shared" si="2"/>
        <v>6</v>
      </c>
      <c r="I1116" s="33"/>
      <c r="J1116" s="33"/>
      <c r="K1116" s="33"/>
      <c r="L1116" s="33"/>
      <c r="M1116" s="33"/>
      <c r="N1116" s="33"/>
      <c r="O1116" s="10" t="s">
        <v>23</v>
      </c>
    </row>
    <row r="1117">
      <c r="A1117" s="9">
        <v>44421.0</v>
      </c>
      <c r="B1117" s="10" t="s">
        <v>23</v>
      </c>
      <c r="C1117" s="10">
        <v>2348.0</v>
      </c>
      <c r="D1117" s="10" t="s">
        <v>279</v>
      </c>
      <c r="E1117" s="35">
        <v>170.0</v>
      </c>
      <c r="F1117" s="10" t="s">
        <v>12</v>
      </c>
      <c r="G1117" s="37">
        <f t="shared" si="1"/>
        <v>6</v>
      </c>
      <c r="H1117" s="32">
        <f t="shared" si="2"/>
        <v>6</v>
      </c>
      <c r="I1117" s="33"/>
      <c r="J1117" s="33"/>
      <c r="K1117" s="33"/>
      <c r="L1117" s="33"/>
      <c r="M1117" s="33"/>
      <c r="N1117" s="33"/>
      <c r="O1117" s="10" t="s">
        <v>23</v>
      </c>
    </row>
    <row r="1118">
      <c r="A1118" s="9">
        <v>44421.0</v>
      </c>
      <c r="B1118" s="10" t="s">
        <v>23</v>
      </c>
      <c r="C1118" s="10">
        <v>2440.0</v>
      </c>
      <c r="D1118" s="10" t="s">
        <v>292</v>
      </c>
      <c r="E1118" s="35">
        <v>60.0</v>
      </c>
      <c r="F1118" s="10" t="s">
        <v>31</v>
      </c>
      <c r="G1118" s="37">
        <f t="shared" si="1"/>
        <v>6</v>
      </c>
      <c r="H1118" s="32">
        <f t="shared" si="2"/>
        <v>6</v>
      </c>
      <c r="I1118" s="33"/>
      <c r="J1118" s="33"/>
      <c r="K1118" s="33"/>
      <c r="L1118" s="33"/>
      <c r="M1118" s="33"/>
      <c r="N1118" s="33"/>
      <c r="O1118" s="10" t="s">
        <v>23</v>
      </c>
    </row>
    <row r="1119">
      <c r="A1119" s="9">
        <v>44421.0</v>
      </c>
      <c r="B1119" s="10" t="s">
        <v>23</v>
      </c>
      <c r="C1119" s="10">
        <v>6245.0</v>
      </c>
      <c r="D1119" s="10" t="s">
        <v>278</v>
      </c>
      <c r="E1119" s="35">
        <v>130.0</v>
      </c>
      <c r="F1119" s="10" t="s">
        <v>21</v>
      </c>
      <c r="G1119" s="37">
        <f t="shared" si="1"/>
        <v>6</v>
      </c>
      <c r="H1119" s="32">
        <f t="shared" si="2"/>
        <v>6</v>
      </c>
      <c r="I1119" s="33"/>
      <c r="J1119" s="33"/>
      <c r="K1119" s="33"/>
      <c r="L1119" s="33"/>
      <c r="M1119" s="33"/>
      <c r="N1119" s="33"/>
      <c r="O1119" s="10" t="s">
        <v>23</v>
      </c>
    </row>
    <row r="1120">
      <c r="A1120" s="9">
        <v>44421.0</v>
      </c>
      <c r="B1120" s="10" t="s">
        <v>23</v>
      </c>
      <c r="C1120" s="10">
        <v>7449.0</v>
      </c>
      <c r="D1120" s="10" t="s">
        <v>285</v>
      </c>
      <c r="E1120" s="35">
        <v>270.0</v>
      </c>
      <c r="F1120" s="10" t="s">
        <v>18</v>
      </c>
      <c r="G1120" s="37">
        <f t="shared" si="1"/>
        <v>6</v>
      </c>
      <c r="H1120" s="32">
        <f t="shared" si="2"/>
        <v>6</v>
      </c>
      <c r="I1120" s="33"/>
      <c r="J1120" s="33"/>
      <c r="K1120" s="33"/>
      <c r="L1120" s="33"/>
      <c r="M1120" s="33"/>
      <c r="N1120" s="33"/>
      <c r="O1120" s="10" t="s">
        <v>23</v>
      </c>
    </row>
    <row r="1121">
      <c r="A1121" s="9">
        <v>44421.0</v>
      </c>
      <c r="B1121" s="10" t="s">
        <v>23</v>
      </c>
      <c r="C1121" s="10" t="s">
        <v>163</v>
      </c>
      <c r="D1121" s="10" t="s">
        <v>284</v>
      </c>
      <c r="E1121" s="35">
        <v>140.0</v>
      </c>
      <c r="F1121" s="10" t="s">
        <v>12</v>
      </c>
      <c r="G1121" s="37">
        <f t="shared" si="1"/>
        <v>6</v>
      </c>
      <c r="H1121" s="32">
        <f t="shared" si="2"/>
        <v>6</v>
      </c>
      <c r="I1121" s="33"/>
      <c r="J1121" s="33"/>
      <c r="K1121" s="33"/>
      <c r="L1121" s="33"/>
      <c r="M1121" s="33"/>
      <c r="N1121" s="33"/>
      <c r="O1121" s="10" t="s">
        <v>23</v>
      </c>
    </row>
    <row r="1122">
      <c r="A1122" s="9">
        <v>44421.0</v>
      </c>
      <c r="B1122" s="10" t="s">
        <v>23</v>
      </c>
      <c r="C1122" s="10" t="s">
        <v>95</v>
      </c>
      <c r="D1122" s="10" t="s">
        <v>288</v>
      </c>
      <c r="E1122" s="35">
        <v>280.0</v>
      </c>
      <c r="F1122" s="10" t="s">
        <v>14</v>
      </c>
      <c r="G1122" s="37">
        <f t="shared" si="1"/>
        <v>6</v>
      </c>
      <c r="H1122" s="32">
        <f t="shared" si="2"/>
        <v>6</v>
      </c>
      <c r="I1122" s="33"/>
      <c r="J1122" s="33"/>
      <c r="K1122" s="33"/>
      <c r="L1122" s="33"/>
      <c r="M1122" s="33"/>
      <c r="N1122" s="33"/>
      <c r="O1122" s="10" t="s">
        <v>23</v>
      </c>
    </row>
    <row r="1123">
      <c r="A1123" s="9">
        <v>44421.0</v>
      </c>
      <c r="B1123" s="10" t="s">
        <v>23</v>
      </c>
      <c r="C1123" s="10" t="s">
        <v>326</v>
      </c>
      <c r="D1123" s="10" t="s">
        <v>288</v>
      </c>
      <c r="E1123" s="35">
        <v>280.0</v>
      </c>
      <c r="F1123" s="10" t="s">
        <v>14</v>
      </c>
      <c r="G1123" s="37">
        <f t="shared" si="1"/>
        <v>6</v>
      </c>
      <c r="H1123" s="32">
        <f t="shared" si="2"/>
        <v>6</v>
      </c>
      <c r="I1123" s="33"/>
      <c r="J1123" s="33"/>
      <c r="K1123" s="33"/>
      <c r="L1123" s="33"/>
      <c r="M1123" s="33"/>
      <c r="N1123" s="33"/>
      <c r="O1123" s="10" t="s">
        <v>23</v>
      </c>
    </row>
    <row r="1124">
      <c r="A1124" s="9">
        <v>44421.0</v>
      </c>
      <c r="B1124" s="10" t="s">
        <v>23</v>
      </c>
      <c r="C1124" s="10" t="s">
        <v>327</v>
      </c>
      <c r="D1124" s="10" t="s">
        <v>277</v>
      </c>
      <c r="E1124" s="35">
        <v>350.0</v>
      </c>
      <c r="F1124" s="10" t="s">
        <v>14</v>
      </c>
      <c r="G1124" s="37">
        <f t="shared" si="1"/>
        <v>6</v>
      </c>
      <c r="H1124" s="32">
        <f t="shared" si="2"/>
        <v>6</v>
      </c>
      <c r="I1124" s="33"/>
      <c r="J1124" s="33"/>
      <c r="K1124" s="33"/>
      <c r="L1124" s="33"/>
      <c r="M1124" s="33"/>
      <c r="N1124" s="33"/>
      <c r="O1124" s="10" t="s">
        <v>23</v>
      </c>
    </row>
    <row r="1125">
      <c r="A1125" s="9">
        <v>44421.0</v>
      </c>
      <c r="B1125" s="10" t="s">
        <v>23</v>
      </c>
      <c r="C1125" s="10" t="s">
        <v>327</v>
      </c>
      <c r="D1125" s="10" t="s">
        <v>279</v>
      </c>
      <c r="E1125" s="35">
        <v>170.0</v>
      </c>
      <c r="F1125" s="10" t="s">
        <v>12</v>
      </c>
      <c r="G1125" s="37">
        <f t="shared" si="1"/>
        <v>6</v>
      </c>
      <c r="H1125" s="32">
        <f t="shared" si="2"/>
        <v>6</v>
      </c>
      <c r="I1125" s="33"/>
      <c r="J1125" s="33"/>
      <c r="K1125" s="33"/>
      <c r="L1125" s="33"/>
      <c r="M1125" s="33"/>
      <c r="N1125" s="33"/>
      <c r="O1125" s="10" t="s">
        <v>23</v>
      </c>
    </row>
    <row r="1126">
      <c r="A1126" s="9">
        <v>44421.0</v>
      </c>
      <c r="B1126" s="10" t="s">
        <v>23</v>
      </c>
      <c r="C1126" s="10" t="s">
        <v>38</v>
      </c>
      <c r="D1126" s="10" t="s">
        <v>278</v>
      </c>
      <c r="E1126" s="35">
        <v>130.0</v>
      </c>
      <c r="F1126" s="10" t="s">
        <v>21</v>
      </c>
      <c r="G1126" s="37">
        <f t="shared" si="1"/>
        <v>6</v>
      </c>
      <c r="H1126" s="32">
        <f t="shared" si="2"/>
        <v>6</v>
      </c>
      <c r="I1126" s="33"/>
      <c r="J1126" s="33"/>
      <c r="K1126" s="33"/>
      <c r="L1126" s="33"/>
      <c r="M1126" s="33"/>
      <c r="N1126" s="33"/>
      <c r="O1126" s="10" t="s">
        <v>23</v>
      </c>
    </row>
    <row r="1127">
      <c r="A1127" s="9">
        <v>44421.0</v>
      </c>
      <c r="B1127" s="10" t="s">
        <v>23</v>
      </c>
      <c r="C1127" s="10" t="s">
        <v>202</v>
      </c>
      <c r="D1127" s="10" t="s">
        <v>277</v>
      </c>
      <c r="E1127" s="35">
        <v>350.0</v>
      </c>
      <c r="F1127" s="10" t="s">
        <v>14</v>
      </c>
      <c r="G1127" s="37">
        <f t="shared" si="1"/>
        <v>6</v>
      </c>
      <c r="H1127" s="32">
        <f t="shared" si="2"/>
        <v>6</v>
      </c>
      <c r="I1127" s="33"/>
      <c r="J1127" s="33"/>
      <c r="K1127" s="33"/>
      <c r="L1127" s="33"/>
      <c r="M1127" s="33"/>
      <c r="N1127" s="33"/>
      <c r="O1127" s="10" t="s">
        <v>23</v>
      </c>
    </row>
    <row r="1128">
      <c r="A1128" s="9">
        <v>44421.0</v>
      </c>
      <c r="B1128" s="10" t="s">
        <v>254</v>
      </c>
      <c r="C1128" s="10" t="s">
        <v>255</v>
      </c>
      <c r="D1128" s="10" t="s">
        <v>280</v>
      </c>
      <c r="E1128" s="35">
        <v>280.0</v>
      </c>
      <c r="F1128" s="10" t="s">
        <v>18</v>
      </c>
      <c r="G1128" s="37">
        <f t="shared" si="1"/>
        <v>6</v>
      </c>
      <c r="H1128" s="32">
        <f t="shared" si="2"/>
        <v>6</v>
      </c>
      <c r="I1128" s="33"/>
      <c r="J1128" s="33"/>
      <c r="K1128" s="33"/>
      <c r="L1128" s="33"/>
      <c r="M1128" s="33"/>
      <c r="N1128" s="33"/>
      <c r="O1128" s="10" t="s">
        <v>254</v>
      </c>
    </row>
    <row r="1129">
      <c r="A1129" s="9">
        <v>44421.0</v>
      </c>
      <c r="B1129" s="10" t="s">
        <v>254</v>
      </c>
      <c r="C1129" s="10" t="s">
        <v>328</v>
      </c>
      <c r="D1129" s="10" t="s">
        <v>285</v>
      </c>
      <c r="E1129" s="35">
        <v>270.0</v>
      </c>
      <c r="F1129" s="10" t="s">
        <v>18</v>
      </c>
      <c r="G1129" s="37">
        <f t="shared" si="1"/>
        <v>6</v>
      </c>
      <c r="H1129" s="32">
        <f t="shared" si="2"/>
        <v>6</v>
      </c>
      <c r="I1129" s="33"/>
      <c r="J1129" s="33"/>
      <c r="K1129" s="33"/>
      <c r="L1129" s="33"/>
      <c r="M1129" s="33"/>
      <c r="N1129" s="33"/>
      <c r="O1129" s="10" t="s">
        <v>254</v>
      </c>
    </row>
    <row r="1130">
      <c r="A1130" s="9">
        <v>44421.0</v>
      </c>
      <c r="B1130" s="10" t="s">
        <v>254</v>
      </c>
      <c r="C1130" s="10" t="s">
        <v>257</v>
      </c>
      <c r="D1130" s="10" t="s">
        <v>284</v>
      </c>
      <c r="E1130" s="35">
        <v>140.0</v>
      </c>
      <c r="F1130" s="10" t="s">
        <v>12</v>
      </c>
      <c r="G1130" s="37">
        <f t="shared" si="1"/>
        <v>6</v>
      </c>
      <c r="H1130" s="32">
        <f t="shared" si="2"/>
        <v>6</v>
      </c>
      <c r="I1130" s="33"/>
      <c r="J1130" s="33"/>
      <c r="K1130" s="33"/>
      <c r="L1130" s="33"/>
      <c r="M1130" s="33"/>
      <c r="N1130" s="33"/>
      <c r="O1130" s="10" t="s">
        <v>254</v>
      </c>
    </row>
    <row r="1131">
      <c r="A1131" s="9">
        <v>44421.0</v>
      </c>
      <c r="B1131" s="10" t="s">
        <v>254</v>
      </c>
      <c r="C1131" s="10" t="s">
        <v>291</v>
      </c>
      <c r="D1131" s="10" t="s">
        <v>288</v>
      </c>
      <c r="E1131" s="35">
        <v>280.0</v>
      </c>
      <c r="F1131" s="10" t="s">
        <v>14</v>
      </c>
      <c r="G1131" s="37">
        <f t="shared" si="1"/>
        <v>6</v>
      </c>
      <c r="H1131" s="32">
        <f t="shared" si="2"/>
        <v>6</v>
      </c>
      <c r="I1131" s="33"/>
      <c r="J1131" s="33"/>
      <c r="K1131" s="33"/>
      <c r="L1131" s="33"/>
      <c r="M1131" s="33"/>
      <c r="N1131" s="33"/>
      <c r="O1131" s="10" t="s">
        <v>254</v>
      </c>
    </row>
    <row r="1132">
      <c r="A1132" s="9">
        <v>44421.0</v>
      </c>
      <c r="B1132" s="10" t="s">
        <v>254</v>
      </c>
      <c r="C1132" s="10" t="s">
        <v>269</v>
      </c>
      <c r="D1132" s="10" t="s">
        <v>278</v>
      </c>
      <c r="E1132" s="35">
        <v>130.0</v>
      </c>
      <c r="F1132" s="10" t="s">
        <v>21</v>
      </c>
      <c r="G1132" s="37">
        <f t="shared" si="1"/>
        <v>6</v>
      </c>
      <c r="H1132" s="32">
        <f t="shared" si="2"/>
        <v>6</v>
      </c>
      <c r="I1132" s="33"/>
      <c r="J1132" s="33"/>
      <c r="K1132" s="33"/>
      <c r="L1132" s="33"/>
      <c r="M1132" s="33"/>
      <c r="N1132" s="33"/>
      <c r="O1132" s="10" t="s">
        <v>254</v>
      </c>
    </row>
    <row r="1133">
      <c r="A1133" s="9">
        <v>44421.0</v>
      </c>
      <c r="B1133" s="10" t="s">
        <v>254</v>
      </c>
      <c r="C1133" s="10">
        <v>6740.0</v>
      </c>
      <c r="D1133" s="10" t="s">
        <v>280</v>
      </c>
      <c r="E1133" s="35">
        <v>280.0</v>
      </c>
      <c r="F1133" s="10" t="s">
        <v>18</v>
      </c>
      <c r="G1133" s="37">
        <f t="shared" si="1"/>
        <v>6</v>
      </c>
      <c r="H1133" s="32">
        <f t="shared" si="2"/>
        <v>6</v>
      </c>
      <c r="I1133" s="33"/>
      <c r="J1133" s="33"/>
      <c r="K1133" s="33"/>
      <c r="L1133" s="33"/>
      <c r="M1133" s="33"/>
      <c r="N1133" s="33"/>
      <c r="O1133" s="10" t="s">
        <v>254</v>
      </c>
    </row>
    <row r="1134">
      <c r="A1134" s="9">
        <v>44421.0</v>
      </c>
      <c r="B1134" s="10" t="s">
        <v>254</v>
      </c>
      <c r="C1134" s="10">
        <v>8249.0</v>
      </c>
      <c r="D1134" s="10" t="s">
        <v>286</v>
      </c>
      <c r="E1134" s="35">
        <v>130.0</v>
      </c>
      <c r="F1134" s="10" t="s">
        <v>31</v>
      </c>
      <c r="G1134" s="37">
        <f t="shared" si="1"/>
        <v>6</v>
      </c>
      <c r="H1134" s="32">
        <f t="shared" si="2"/>
        <v>6</v>
      </c>
      <c r="I1134" s="33"/>
      <c r="J1134" s="33"/>
      <c r="K1134" s="33"/>
      <c r="L1134" s="33"/>
      <c r="M1134" s="33"/>
      <c r="N1134" s="33"/>
      <c r="O1134" s="10" t="s">
        <v>254</v>
      </c>
    </row>
    <row r="1135">
      <c r="A1135" s="9">
        <v>44421.0</v>
      </c>
      <c r="B1135" s="10" t="s">
        <v>254</v>
      </c>
      <c r="C1135" s="10">
        <v>445.0</v>
      </c>
      <c r="D1135" s="10" t="s">
        <v>279</v>
      </c>
      <c r="E1135" s="35">
        <v>170.0</v>
      </c>
      <c r="F1135" s="10" t="s">
        <v>12</v>
      </c>
      <c r="G1135" s="37">
        <f t="shared" si="1"/>
        <v>6</v>
      </c>
      <c r="H1135" s="32">
        <f t="shared" si="2"/>
        <v>6</v>
      </c>
      <c r="I1135" s="33"/>
      <c r="J1135" s="33"/>
      <c r="K1135" s="33"/>
      <c r="L1135" s="33"/>
      <c r="M1135" s="33"/>
      <c r="N1135" s="33"/>
      <c r="O1135" s="10" t="s">
        <v>254</v>
      </c>
    </row>
    <row r="1136">
      <c r="A1136" s="9">
        <v>44421.0</v>
      </c>
      <c r="B1136" s="10" t="s">
        <v>254</v>
      </c>
      <c r="C1136" s="10">
        <v>445.0</v>
      </c>
      <c r="D1136" s="10" t="s">
        <v>284</v>
      </c>
      <c r="E1136" s="35">
        <v>140.0</v>
      </c>
      <c r="F1136" s="10" t="s">
        <v>12</v>
      </c>
      <c r="G1136" s="37">
        <f t="shared" si="1"/>
        <v>6</v>
      </c>
      <c r="H1136" s="32">
        <f t="shared" si="2"/>
        <v>6</v>
      </c>
      <c r="I1136" s="33"/>
      <c r="J1136" s="33"/>
      <c r="K1136" s="33"/>
      <c r="L1136" s="33"/>
      <c r="M1136" s="33"/>
      <c r="N1136" s="33"/>
      <c r="O1136" s="10" t="s">
        <v>254</v>
      </c>
    </row>
    <row r="1137">
      <c r="A1137" s="9">
        <v>44421.0</v>
      </c>
      <c r="B1137" s="10" t="s">
        <v>254</v>
      </c>
      <c r="C1137" s="10" t="s">
        <v>293</v>
      </c>
      <c r="D1137" s="10" t="s">
        <v>287</v>
      </c>
      <c r="E1137" s="35">
        <v>110.0</v>
      </c>
      <c r="F1137" s="10" t="s">
        <v>31</v>
      </c>
      <c r="G1137" s="37">
        <f t="shared" si="1"/>
        <v>6</v>
      </c>
      <c r="H1137" s="32">
        <f t="shared" si="2"/>
        <v>6</v>
      </c>
      <c r="I1137" s="33"/>
      <c r="J1137" s="33"/>
      <c r="K1137" s="33"/>
      <c r="L1137" s="33"/>
      <c r="M1137" s="33"/>
      <c r="N1137" s="33"/>
      <c r="O1137" s="10" t="s">
        <v>254</v>
      </c>
    </row>
    <row r="1138">
      <c r="A1138" s="9">
        <v>44421.0</v>
      </c>
      <c r="B1138" s="10" t="s">
        <v>254</v>
      </c>
      <c r="C1138" s="10">
        <v>6347.0</v>
      </c>
      <c r="D1138" s="10" t="s">
        <v>288</v>
      </c>
      <c r="E1138" s="35">
        <v>280.0</v>
      </c>
      <c r="F1138" s="10" t="s">
        <v>14</v>
      </c>
      <c r="G1138" s="37">
        <f t="shared" si="1"/>
        <v>6</v>
      </c>
      <c r="H1138" s="32">
        <f t="shared" si="2"/>
        <v>6</v>
      </c>
      <c r="I1138" s="33"/>
      <c r="J1138" s="33"/>
      <c r="K1138" s="33"/>
      <c r="L1138" s="33"/>
      <c r="M1138" s="33"/>
      <c r="N1138" s="33"/>
      <c r="O1138" s="10" t="s">
        <v>254</v>
      </c>
    </row>
    <row r="1139">
      <c r="A1139" s="9">
        <v>44421.0</v>
      </c>
      <c r="B1139" s="10" t="s">
        <v>254</v>
      </c>
      <c r="C1139" s="10" t="s">
        <v>294</v>
      </c>
      <c r="D1139" s="10" t="s">
        <v>280</v>
      </c>
      <c r="E1139" s="35">
        <v>280.0</v>
      </c>
      <c r="F1139" s="10" t="s">
        <v>18</v>
      </c>
      <c r="G1139" s="37">
        <f t="shared" si="1"/>
        <v>6</v>
      </c>
      <c r="H1139" s="32">
        <f t="shared" si="2"/>
        <v>6</v>
      </c>
      <c r="I1139" s="33"/>
      <c r="J1139" s="33"/>
      <c r="K1139" s="33"/>
      <c r="L1139" s="33"/>
      <c r="M1139" s="33"/>
      <c r="N1139" s="33"/>
      <c r="O1139" s="10" t="s">
        <v>254</v>
      </c>
    </row>
    <row r="1140">
      <c r="A1140" s="9">
        <v>44421.0</v>
      </c>
      <c r="B1140" s="10" t="s">
        <v>254</v>
      </c>
      <c r="C1140" s="10">
        <v>5742.0</v>
      </c>
      <c r="D1140" s="10" t="s">
        <v>280</v>
      </c>
      <c r="E1140" s="35">
        <v>280.0</v>
      </c>
      <c r="F1140" s="10" t="s">
        <v>18</v>
      </c>
      <c r="G1140" s="37">
        <f t="shared" si="1"/>
        <v>6</v>
      </c>
      <c r="H1140" s="32">
        <f t="shared" si="2"/>
        <v>6</v>
      </c>
      <c r="I1140" s="33"/>
      <c r="J1140" s="33"/>
      <c r="K1140" s="33"/>
      <c r="L1140" s="33"/>
      <c r="M1140" s="33"/>
      <c r="N1140" s="33"/>
      <c r="O1140" s="10" t="s">
        <v>254</v>
      </c>
    </row>
    <row r="1141">
      <c r="A1141" s="9">
        <v>44421.0</v>
      </c>
      <c r="B1141" s="10" t="s">
        <v>254</v>
      </c>
      <c r="C1141" s="10">
        <v>7042.0</v>
      </c>
      <c r="D1141" s="10" t="s">
        <v>277</v>
      </c>
      <c r="E1141" s="35">
        <v>350.0</v>
      </c>
      <c r="F1141" s="10" t="s">
        <v>14</v>
      </c>
      <c r="G1141" s="37">
        <f t="shared" si="1"/>
        <v>6</v>
      </c>
      <c r="H1141" s="32">
        <f t="shared" si="2"/>
        <v>6</v>
      </c>
      <c r="I1141" s="33"/>
      <c r="J1141" s="33"/>
      <c r="K1141" s="33"/>
      <c r="L1141" s="33"/>
      <c r="M1141" s="33"/>
      <c r="N1141" s="33"/>
      <c r="O1141" s="10" t="s">
        <v>254</v>
      </c>
    </row>
    <row r="1142">
      <c r="A1142" s="9">
        <v>44421.0</v>
      </c>
      <c r="B1142" s="10" t="s">
        <v>254</v>
      </c>
      <c r="C1142" s="10" t="s">
        <v>258</v>
      </c>
      <c r="D1142" s="10" t="s">
        <v>285</v>
      </c>
      <c r="E1142" s="35">
        <v>270.0</v>
      </c>
      <c r="F1142" s="10" t="s">
        <v>18</v>
      </c>
      <c r="G1142" s="37">
        <f t="shared" si="1"/>
        <v>6</v>
      </c>
      <c r="H1142" s="32">
        <f t="shared" si="2"/>
        <v>6</v>
      </c>
      <c r="I1142" s="33"/>
      <c r="J1142" s="33"/>
      <c r="K1142" s="33"/>
      <c r="L1142" s="33"/>
      <c r="M1142" s="33"/>
      <c r="N1142" s="33"/>
      <c r="O1142" s="10" t="s">
        <v>254</v>
      </c>
    </row>
    <row r="1143">
      <c r="A1143" s="9">
        <v>44421.0</v>
      </c>
      <c r="B1143" s="10" t="s">
        <v>254</v>
      </c>
      <c r="C1143" s="10" t="s">
        <v>329</v>
      </c>
      <c r="D1143" s="10" t="s">
        <v>288</v>
      </c>
      <c r="E1143" s="35">
        <v>280.0</v>
      </c>
      <c r="F1143" s="10" t="s">
        <v>14</v>
      </c>
      <c r="G1143" s="37">
        <f t="shared" si="1"/>
        <v>6</v>
      </c>
      <c r="H1143" s="32">
        <f t="shared" si="2"/>
        <v>6</v>
      </c>
      <c r="I1143" s="33"/>
      <c r="J1143" s="33"/>
      <c r="K1143" s="33"/>
      <c r="L1143" s="33"/>
      <c r="M1143" s="33"/>
      <c r="N1143" s="33"/>
      <c r="O1143" s="10" t="s">
        <v>254</v>
      </c>
    </row>
    <row r="1144">
      <c r="A1144" s="9">
        <v>44421.0</v>
      </c>
      <c r="B1144" s="10" t="s">
        <v>254</v>
      </c>
      <c r="C1144" s="10" t="s">
        <v>259</v>
      </c>
      <c r="D1144" s="10" t="s">
        <v>285</v>
      </c>
      <c r="E1144" s="35">
        <v>270.0</v>
      </c>
      <c r="F1144" s="10" t="s">
        <v>18</v>
      </c>
      <c r="G1144" s="37">
        <f t="shared" si="1"/>
        <v>6</v>
      </c>
      <c r="H1144" s="32">
        <f t="shared" si="2"/>
        <v>6</v>
      </c>
      <c r="I1144" s="33"/>
      <c r="J1144" s="33"/>
      <c r="K1144" s="33"/>
      <c r="L1144" s="33"/>
      <c r="M1144" s="33"/>
      <c r="N1144" s="33"/>
      <c r="O1144" s="10" t="s">
        <v>254</v>
      </c>
    </row>
    <row r="1145">
      <c r="A1145" s="9">
        <v>44421.0</v>
      </c>
      <c r="B1145" s="10" t="s">
        <v>254</v>
      </c>
      <c r="C1145" s="10" t="s">
        <v>260</v>
      </c>
      <c r="D1145" s="10" t="s">
        <v>285</v>
      </c>
      <c r="E1145" s="35">
        <v>270.0</v>
      </c>
      <c r="F1145" s="10" t="s">
        <v>18</v>
      </c>
      <c r="G1145" s="37">
        <f t="shared" si="1"/>
        <v>6</v>
      </c>
      <c r="H1145" s="32">
        <f t="shared" si="2"/>
        <v>6</v>
      </c>
      <c r="I1145" s="33"/>
      <c r="J1145" s="33"/>
      <c r="K1145" s="33"/>
      <c r="L1145" s="33"/>
      <c r="M1145" s="33"/>
      <c r="N1145" s="33"/>
      <c r="O1145" s="10" t="s">
        <v>254</v>
      </c>
    </row>
    <row r="1146">
      <c r="A1146" s="9">
        <v>44421.0</v>
      </c>
      <c r="B1146" s="10" t="s">
        <v>254</v>
      </c>
      <c r="C1146" s="10" t="s">
        <v>68</v>
      </c>
      <c r="D1146" s="10" t="s">
        <v>286</v>
      </c>
      <c r="E1146" s="35">
        <v>130.0</v>
      </c>
      <c r="F1146" s="10" t="s">
        <v>31</v>
      </c>
      <c r="G1146" s="37">
        <f t="shared" si="1"/>
        <v>6</v>
      </c>
      <c r="H1146" s="32">
        <f t="shared" si="2"/>
        <v>6</v>
      </c>
      <c r="I1146" s="33"/>
      <c r="J1146" s="33"/>
      <c r="K1146" s="33"/>
      <c r="L1146" s="33"/>
      <c r="M1146" s="33"/>
      <c r="N1146" s="33"/>
      <c r="O1146" s="10" t="s">
        <v>254</v>
      </c>
    </row>
    <row r="1147">
      <c r="A1147" s="9">
        <v>44421.0</v>
      </c>
      <c r="B1147" s="10" t="s">
        <v>40</v>
      </c>
      <c r="C1147" s="10" t="s">
        <v>41</v>
      </c>
      <c r="D1147" s="10" t="s">
        <v>277</v>
      </c>
      <c r="E1147" s="35">
        <v>350.0</v>
      </c>
      <c r="F1147" s="10" t="s">
        <v>14</v>
      </c>
      <c r="G1147" s="37">
        <f t="shared" si="1"/>
        <v>6</v>
      </c>
      <c r="H1147" s="32">
        <f t="shared" si="2"/>
        <v>6</v>
      </c>
      <c r="I1147" s="33"/>
      <c r="J1147" s="33"/>
      <c r="K1147" s="33"/>
      <c r="L1147" s="33"/>
      <c r="M1147" s="33"/>
      <c r="N1147" s="33"/>
      <c r="O1147" s="10" t="s">
        <v>40</v>
      </c>
    </row>
    <row r="1148">
      <c r="A1148" s="9">
        <v>44421.0</v>
      </c>
      <c r="B1148" s="10" t="s">
        <v>40</v>
      </c>
      <c r="C1148" s="10" t="s">
        <v>167</v>
      </c>
      <c r="D1148" s="10" t="s">
        <v>284</v>
      </c>
      <c r="E1148" s="35">
        <v>140.0</v>
      </c>
      <c r="F1148" s="10" t="s">
        <v>12</v>
      </c>
      <c r="G1148" s="37">
        <f t="shared" si="1"/>
        <v>6</v>
      </c>
      <c r="H1148" s="32">
        <f t="shared" si="2"/>
        <v>6</v>
      </c>
      <c r="I1148" s="33"/>
      <c r="J1148" s="33"/>
      <c r="K1148" s="33"/>
      <c r="L1148" s="33"/>
      <c r="M1148" s="33"/>
      <c r="N1148" s="33"/>
      <c r="O1148" s="10" t="s">
        <v>40</v>
      </c>
    </row>
    <row r="1149">
      <c r="A1149" s="9">
        <v>44421.0</v>
      </c>
      <c r="B1149" s="10" t="s">
        <v>40</v>
      </c>
      <c r="C1149" s="10" t="s">
        <v>169</v>
      </c>
      <c r="D1149" s="10" t="s">
        <v>282</v>
      </c>
      <c r="E1149" s="35">
        <v>200.0</v>
      </c>
      <c r="F1149" s="10" t="s">
        <v>14</v>
      </c>
      <c r="G1149" s="37">
        <f t="shared" si="1"/>
        <v>6</v>
      </c>
      <c r="H1149" s="32">
        <f t="shared" si="2"/>
        <v>6</v>
      </c>
      <c r="I1149" s="33"/>
      <c r="J1149" s="33"/>
      <c r="K1149" s="33"/>
      <c r="L1149" s="33"/>
      <c r="M1149" s="33"/>
      <c r="N1149" s="33"/>
      <c r="O1149" s="10" t="s">
        <v>40</v>
      </c>
    </row>
    <row r="1150">
      <c r="A1150" s="9">
        <v>44421.0</v>
      </c>
      <c r="B1150" s="10" t="s">
        <v>97</v>
      </c>
      <c r="C1150" s="16">
        <v>1.0E46</v>
      </c>
      <c r="D1150" s="10" t="s">
        <v>279</v>
      </c>
      <c r="E1150" s="35">
        <v>170.0</v>
      </c>
      <c r="F1150" s="10" t="s">
        <v>12</v>
      </c>
      <c r="G1150" s="37">
        <f t="shared" si="1"/>
        <v>6</v>
      </c>
      <c r="H1150" s="32">
        <f t="shared" si="2"/>
        <v>6</v>
      </c>
      <c r="I1150" s="33"/>
      <c r="J1150" s="33"/>
      <c r="K1150" s="33"/>
      <c r="L1150" s="33"/>
      <c r="M1150" s="33"/>
      <c r="N1150" s="33"/>
      <c r="O1150" s="10" t="s">
        <v>97</v>
      </c>
    </row>
    <row r="1151">
      <c r="A1151" s="9">
        <v>44421.0</v>
      </c>
      <c r="B1151" s="10" t="s">
        <v>97</v>
      </c>
      <c r="C1151" s="10" t="s">
        <v>98</v>
      </c>
      <c r="D1151" s="10" t="s">
        <v>280</v>
      </c>
      <c r="E1151" s="35">
        <v>280.0</v>
      </c>
      <c r="F1151" s="10" t="s">
        <v>18</v>
      </c>
      <c r="G1151" s="37">
        <f t="shared" si="1"/>
        <v>6</v>
      </c>
      <c r="H1151" s="32">
        <f t="shared" si="2"/>
        <v>6</v>
      </c>
      <c r="I1151" s="33"/>
      <c r="J1151" s="33"/>
      <c r="K1151" s="33"/>
      <c r="L1151" s="33"/>
      <c r="M1151" s="33"/>
      <c r="N1151" s="33"/>
      <c r="O1151" s="10" t="s">
        <v>97</v>
      </c>
    </row>
    <row r="1152">
      <c r="A1152" s="9">
        <v>44421.0</v>
      </c>
      <c r="B1152" s="10" t="s">
        <v>97</v>
      </c>
      <c r="C1152" s="16">
        <v>4.0E47</v>
      </c>
      <c r="D1152" s="10" t="s">
        <v>279</v>
      </c>
      <c r="E1152" s="35">
        <v>170.0</v>
      </c>
      <c r="F1152" s="10" t="s">
        <v>12</v>
      </c>
      <c r="G1152" s="37">
        <f t="shared" si="1"/>
        <v>6</v>
      </c>
      <c r="H1152" s="32">
        <f t="shared" si="2"/>
        <v>6</v>
      </c>
      <c r="I1152" s="33"/>
      <c r="J1152" s="33"/>
      <c r="K1152" s="33"/>
      <c r="L1152" s="33"/>
      <c r="M1152" s="33"/>
      <c r="N1152" s="33"/>
      <c r="O1152" s="10" t="s">
        <v>97</v>
      </c>
    </row>
    <row r="1153">
      <c r="A1153" s="9">
        <v>44421.0</v>
      </c>
      <c r="B1153" s="10" t="s">
        <v>97</v>
      </c>
      <c r="C1153" s="10" t="s">
        <v>330</v>
      </c>
      <c r="D1153" s="10" t="s">
        <v>277</v>
      </c>
      <c r="E1153" s="35">
        <v>350.0</v>
      </c>
      <c r="F1153" s="10" t="s">
        <v>14</v>
      </c>
      <c r="G1153" s="37">
        <f t="shared" si="1"/>
        <v>6</v>
      </c>
      <c r="H1153" s="32">
        <f t="shared" si="2"/>
        <v>6</v>
      </c>
      <c r="I1153" s="33"/>
      <c r="J1153" s="33"/>
      <c r="K1153" s="33"/>
      <c r="L1153" s="33"/>
      <c r="M1153" s="33"/>
      <c r="N1153" s="33"/>
      <c r="O1153" s="10" t="s">
        <v>97</v>
      </c>
    </row>
    <row r="1154">
      <c r="A1154" s="9">
        <v>44421.0</v>
      </c>
      <c r="B1154" s="10" t="s">
        <v>97</v>
      </c>
      <c r="C1154" s="10" t="s">
        <v>100</v>
      </c>
      <c r="D1154" s="10" t="s">
        <v>285</v>
      </c>
      <c r="E1154" s="35">
        <v>270.0</v>
      </c>
      <c r="F1154" s="10" t="s">
        <v>18</v>
      </c>
      <c r="G1154" s="37">
        <f t="shared" si="1"/>
        <v>6</v>
      </c>
      <c r="H1154" s="32">
        <f t="shared" si="2"/>
        <v>6</v>
      </c>
      <c r="I1154" s="33"/>
      <c r="J1154" s="33"/>
      <c r="K1154" s="33"/>
      <c r="L1154" s="33"/>
      <c r="M1154" s="33"/>
      <c r="N1154" s="33"/>
      <c r="O1154" s="10" t="s">
        <v>97</v>
      </c>
    </row>
    <row r="1155">
      <c r="A1155" s="9">
        <v>44421.0</v>
      </c>
      <c r="B1155" s="10" t="s">
        <v>97</v>
      </c>
      <c r="C1155" s="10" t="s">
        <v>101</v>
      </c>
      <c r="D1155" s="10" t="s">
        <v>277</v>
      </c>
      <c r="E1155" s="35">
        <v>350.0</v>
      </c>
      <c r="F1155" s="10" t="s">
        <v>14</v>
      </c>
      <c r="G1155" s="37">
        <f t="shared" si="1"/>
        <v>6</v>
      </c>
      <c r="H1155" s="32">
        <f t="shared" si="2"/>
        <v>6</v>
      </c>
      <c r="I1155" s="33"/>
      <c r="J1155" s="33"/>
      <c r="K1155" s="33"/>
      <c r="L1155" s="33"/>
      <c r="M1155" s="33"/>
      <c r="N1155" s="33"/>
      <c r="O1155" s="10" t="s">
        <v>97</v>
      </c>
    </row>
    <row r="1156">
      <c r="A1156" s="9">
        <v>44421.0</v>
      </c>
      <c r="B1156" s="10" t="s">
        <v>97</v>
      </c>
      <c r="C1156" s="10" t="s">
        <v>331</v>
      </c>
      <c r="D1156" s="10" t="s">
        <v>277</v>
      </c>
      <c r="E1156" s="35">
        <v>350.0</v>
      </c>
      <c r="F1156" s="10" t="s">
        <v>14</v>
      </c>
      <c r="G1156" s="37">
        <f t="shared" si="1"/>
        <v>6</v>
      </c>
      <c r="H1156" s="32">
        <f t="shared" si="2"/>
        <v>6</v>
      </c>
      <c r="I1156" s="33"/>
      <c r="J1156" s="33"/>
      <c r="K1156" s="33"/>
      <c r="L1156" s="33"/>
      <c r="M1156" s="33"/>
      <c r="N1156" s="33"/>
      <c r="O1156" s="10" t="s">
        <v>97</v>
      </c>
    </row>
    <row r="1157">
      <c r="A1157" s="9">
        <v>44421.0</v>
      </c>
      <c r="B1157" s="10" t="s">
        <v>97</v>
      </c>
      <c r="C1157" s="10" t="s">
        <v>102</v>
      </c>
      <c r="D1157" s="10" t="s">
        <v>284</v>
      </c>
      <c r="E1157" s="35">
        <v>140.0</v>
      </c>
      <c r="F1157" s="10" t="s">
        <v>12</v>
      </c>
      <c r="G1157" s="37">
        <f t="shared" si="1"/>
        <v>6</v>
      </c>
      <c r="H1157" s="32">
        <f t="shared" si="2"/>
        <v>6</v>
      </c>
      <c r="I1157" s="33"/>
      <c r="J1157" s="33"/>
      <c r="K1157" s="33"/>
      <c r="L1157" s="33"/>
      <c r="M1157" s="33"/>
      <c r="N1157" s="33"/>
      <c r="O1157" s="10" t="s">
        <v>97</v>
      </c>
    </row>
    <row r="1158">
      <c r="A1158" s="9">
        <v>44421.0</v>
      </c>
      <c r="B1158" s="10" t="s">
        <v>97</v>
      </c>
      <c r="C1158" s="10">
        <v>1044.0</v>
      </c>
      <c r="D1158" s="10" t="s">
        <v>280</v>
      </c>
      <c r="E1158" s="35">
        <v>280.0</v>
      </c>
      <c r="F1158" s="10" t="s">
        <v>18</v>
      </c>
      <c r="G1158" s="37">
        <f t="shared" si="1"/>
        <v>6</v>
      </c>
      <c r="H1158" s="32">
        <f t="shared" si="2"/>
        <v>6</v>
      </c>
      <c r="I1158" s="33"/>
      <c r="J1158" s="33"/>
      <c r="K1158" s="33"/>
      <c r="L1158" s="33"/>
      <c r="M1158" s="33"/>
      <c r="N1158" s="33"/>
      <c r="O1158" s="10" t="s">
        <v>97</v>
      </c>
    </row>
    <row r="1159">
      <c r="A1159" s="9">
        <v>44421.0</v>
      </c>
      <c r="B1159" s="10" t="s">
        <v>97</v>
      </c>
      <c r="C1159" s="10">
        <v>8043.0</v>
      </c>
      <c r="D1159" s="10" t="s">
        <v>277</v>
      </c>
      <c r="E1159" s="35">
        <v>350.0</v>
      </c>
      <c r="F1159" s="10" t="s">
        <v>14</v>
      </c>
      <c r="G1159" s="37">
        <f t="shared" si="1"/>
        <v>6</v>
      </c>
      <c r="H1159" s="32">
        <f t="shared" si="2"/>
        <v>6</v>
      </c>
      <c r="I1159" s="33"/>
      <c r="J1159" s="33"/>
      <c r="K1159" s="33"/>
      <c r="L1159" s="33"/>
      <c r="M1159" s="33"/>
      <c r="N1159" s="33"/>
      <c r="O1159" s="10" t="s">
        <v>97</v>
      </c>
    </row>
    <row r="1160">
      <c r="A1160" s="9">
        <v>44421.0</v>
      </c>
      <c r="B1160" s="10" t="s">
        <v>97</v>
      </c>
      <c r="C1160" s="10" t="s">
        <v>103</v>
      </c>
      <c r="D1160" s="10" t="s">
        <v>285</v>
      </c>
      <c r="E1160" s="35">
        <v>270.0</v>
      </c>
      <c r="F1160" s="10" t="s">
        <v>18</v>
      </c>
      <c r="G1160" s="37">
        <f t="shared" si="1"/>
        <v>6</v>
      </c>
      <c r="H1160" s="32">
        <f t="shared" si="2"/>
        <v>6</v>
      </c>
      <c r="I1160" s="33"/>
      <c r="J1160" s="33"/>
      <c r="K1160" s="33"/>
      <c r="L1160" s="33"/>
      <c r="M1160" s="33"/>
      <c r="N1160" s="33"/>
      <c r="O1160" s="10" t="s">
        <v>97</v>
      </c>
    </row>
    <row r="1161">
      <c r="A1161" s="9">
        <v>44421.0</v>
      </c>
      <c r="B1161" s="10" t="s">
        <v>97</v>
      </c>
      <c r="C1161" s="10" t="s">
        <v>332</v>
      </c>
      <c r="D1161" s="10" t="s">
        <v>277</v>
      </c>
      <c r="E1161" s="35">
        <v>350.0</v>
      </c>
      <c r="F1161" s="10" t="s">
        <v>14</v>
      </c>
      <c r="G1161" s="37">
        <f t="shared" si="1"/>
        <v>6</v>
      </c>
      <c r="H1161" s="32">
        <f t="shared" si="2"/>
        <v>6</v>
      </c>
      <c r="I1161" s="33"/>
      <c r="J1161" s="33"/>
      <c r="K1161" s="33"/>
      <c r="L1161" s="33"/>
      <c r="M1161" s="33"/>
      <c r="N1161" s="33"/>
      <c r="O1161" s="10" t="s">
        <v>97</v>
      </c>
    </row>
    <row r="1162">
      <c r="A1162" s="9">
        <v>44421.0</v>
      </c>
      <c r="B1162" s="10" t="s">
        <v>97</v>
      </c>
      <c r="C1162" s="10" t="s">
        <v>239</v>
      </c>
      <c r="D1162" s="10" t="s">
        <v>285</v>
      </c>
      <c r="E1162" s="35">
        <v>270.0</v>
      </c>
      <c r="F1162" s="10" t="s">
        <v>18</v>
      </c>
      <c r="G1162" s="37">
        <f t="shared" si="1"/>
        <v>6</v>
      </c>
      <c r="H1162" s="32">
        <f t="shared" si="2"/>
        <v>6</v>
      </c>
      <c r="I1162" s="33"/>
      <c r="J1162" s="33"/>
      <c r="K1162" s="33"/>
      <c r="L1162" s="33"/>
      <c r="M1162" s="33"/>
      <c r="N1162" s="33"/>
      <c r="O1162" s="10" t="s">
        <v>97</v>
      </c>
    </row>
    <row r="1163">
      <c r="A1163" s="9">
        <v>44421.0</v>
      </c>
      <c r="B1163" s="10" t="s">
        <v>97</v>
      </c>
      <c r="C1163" s="10">
        <v>6145.0</v>
      </c>
      <c r="D1163" s="10" t="s">
        <v>285</v>
      </c>
      <c r="E1163" s="35">
        <v>270.0</v>
      </c>
      <c r="F1163" s="10" t="s">
        <v>18</v>
      </c>
      <c r="G1163" s="37">
        <f t="shared" si="1"/>
        <v>6</v>
      </c>
      <c r="H1163" s="32">
        <f t="shared" si="2"/>
        <v>6</v>
      </c>
      <c r="I1163" s="33"/>
      <c r="J1163" s="33"/>
      <c r="K1163" s="33"/>
      <c r="L1163" s="33"/>
      <c r="M1163" s="33"/>
      <c r="N1163" s="33"/>
      <c r="O1163" s="10" t="s">
        <v>97</v>
      </c>
    </row>
    <row r="1164">
      <c r="A1164" s="9">
        <v>44421.0</v>
      </c>
      <c r="B1164" s="10" t="s">
        <v>97</v>
      </c>
      <c r="C1164" s="10">
        <v>5049.0</v>
      </c>
      <c r="D1164" s="10" t="s">
        <v>279</v>
      </c>
      <c r="E1164" s="35">
        <v>170.0</v>
      </c>
      <c r="F1164" s="10" t="s">
        <v>12</v>
      </c>
      <c r="G1164" s="37">
        <f t="shared" si="1"/>
        <v>6</v>
      </c>
      <c r="H1164" s="32">
        <f t="shared" si="2"/>
        <v>6</v>
      </c>
      <c r="I1164" s="33"/>
      <c r="J1164" s="33"/>
      <c r="K1164" s="33"/>
      <c r="L1164" s="33"/>
      <c r="M1164" s="33"/>
      <c r="N1164" s="33"/>
      <c r="O1164" s="10" t="s">
        <v>97</v>
      </c>
    </row>
    <row r="1165">
      <c r="A1165" s="9">
        <v>44421.0</v>
      </c>
      <c r="B1165" s="10" t="s">
        <v>97</v>
      </c>
      <c r="C1165" s="10">
        <v>1342.0</v>
      </c>
      <c r="D1165" s="10" t="s">
        <v>284</v>
      </c>
      <c r="E1165" s="35">
        <v>140.0</v>
      </c>
      <c r="F1165" s="10" t="s">
        <v>12</v>
      </c>
      <c r="G1165" s="37">
        <f t="shared" si="1"/>
        <v>6</v>
      </c>
      <c r="H1165" s="32">
        <f t="shared" si="2"/>
        <v>6</v>
      </c>
      <c r="I1165" s="33"/>
      <c r="J1165" s="33"/>
      <c r="K1165" s="33"/>
      <c r="L1165" s="33"/>
      <c r="M1165" s="33"/>
      <c r="N1165" s="33"/>
      <c r="O1165" s="10" t="s">
        <v>97</v>
      </c>
    </row>
    <row r="1166">
      <c r="A1166" s="9">
        <v>44421.0</v>
      </c>
      <c r="B1166" s="10" t="s">
        <v>97</v>
      </c>
      <c r="C1166" s="10">
        <v>5048.0</v>
      </c>
      <c r="D1166" s="10" t="s">
        <v>288</v>
      </c>
      <c r="E1166" s="35">
        <v>280.0</v>
      </c>
      <c r="F1166" s="10" t="s">
        <v>14</v>
      </c>
      <c r="G1166" s="37">
        <f t="shared" si="1"/>
        <v>6</v>
      </c>
      <c r="H1166" s="32">
        <f t="shared" si="2"/>
        <v>6</v>
      </c>
      <c r="I1166" s="33"/>
      <c r="J1166" s="33"/>
      <c r="K1166" s="33"/>
      <c r="L1166" s="33"/>
      <c r="M1166" s="33"/>
      <c r="N1166" s="33"/>
      <c r="O1166" s="10" t="s">
        <v>97</v>
      </c>
    </row>
    <row r="1167">
      <c r="A1167" s="9">
        <v>44421.0</v>
      </c>
      <c r="B1167" s="10" t="s">
        <v>97</v>
      </c>
      <c r="C1167" s="10">
        <v>1641.0</v>
      </c>
      <c r="D1167" s="10" t="s">
        <v>285</v>
      </c>
      <c r="E1167" s="35">
        <v>270.0</v>
      </c>
      <c r="F1167" s="10" t="s">
        <v>18</v>
      </c>
      <c r="G1167" s="37">
        <f t="shared" si="1"/>
        <v>6</v>
      </c>
      <c r="H1167" s="32">
        <f t="shared" si="2"/>
        <v>6</v>
      </c>
      <c r="I1167" s="33"/>
      <c r="J1167" s="33"/>
      <c r="K1167" s="33"/>
      <c r="L1167" s="33"/>
      <c r="M1167" s="33"/>
      <c r="N1167" s="33"/>
      <c r="O1167" s="10" t="s">
        <v>97</v>
      </c>
    </row>
    <row r="1168">
      <c r="A1168" s="9">
        <v>44421.0</v>
      </c>
      <c r="B1168" s="10" t="s">
        <v>97</v>
      </c>
      <c r="C1168" s="10" t="s">
        <v>333</v>
      </c>
      <c r="D1168" s="10" t="s">
        <v>284</v>
      </c>
      <c r="E1168" s="35">
        <v>140.0</v>
      </c>
      <c r="F1168" s="10" t="s">
        <v>12</v>
      </c>
      <c r="G1168" s="37">
        <f t="shared" si="1"/>
        <v>6</v>
      </c>
      <c r="H1168" s="32">
        <f t="shared" si="2"/>
        <v>6</v>
      </c>
      <c r="I1168" s="33"/>
      <c r="J1168" s="33"/>
      <c r="K1168" s="33"/>
      <c r="L1168" s="33"/>
      <c r="M1168" s="33"/>
      <c r="N1168" s="33"/>
      <c r="O1168" s="10" t="s">
        <v>97</v>
      </c>
    </row>
    <row r="1169">
      <c r="A1169" s="9">
        <v>44421.0</v>
      </c>
      <c r="B1169" s="10" t="s">
        <v>97</v>
      </c>
      <c r="C1169" s="10" t="s">
        <v>301</v>
      </c>
      <c r="D1169" s="10" t="s">
        <v>304</v>
      </c>
      <c r="E1169" s="35">
        <v>190.0</v>
      </c>
      <c r="F1169" s="10" t="s">
        <v>160</v>
      </c>
      <c r="G1169" s="37">
        <f t="shared" si="1"/>
        <v>6</v>
      </c>
      <c r="H1169" s="32">
        <f t="shared" si="2"/>
        <v>6</v>
      </c>
      <c r="I1169" s="33"/>
      <c r="J1169" s="33"/>
      <c r="K1169" s="33"/>
      <c r="L1169" s="33"/>
      <c r="M1169" s="33"/>
      <c r="N1169" s="33"/>
      <c r="O1169" s="10" t="s">
        <v>97</v>
      </c>
    </row>
    <row r="1170">
      <c r="A1170" s="9">
        <v>44421.0</v>
      </c>
      <c r="B1170" s="10" t="s">
        <v>97</v>
      </c>
      <c r="C1170" s="10" t="s">
        <v>334</v>
      </c>
      <c r="D1170" s="10" t="s">
        <v>277</v>
      </c>
      <c r="E1170" s="35">
        <v>350.0</v>
      </c>
      <c r="F1170" s="10" t="s">
        <v>14</v>
      </c>
      <c r="G1170" s="37">
        <f t="shared" si="1"/>
        <v>6</v>
      </c>
      <c r="H1170" s="32">
        <f t="shared" si="2"/>
        <v>6</v>
      </c>
      <c r="I1170" s="33"/>
      <c r="J1170" s="33"/>
      <c r="K1170" s="33"/>
      <c r="L1170" s="33"/>
      <c r="M1170" s="33"/>
      <c r="N1170" s="33"/>
      <c r="O1170" s="10" t="s">
        <v>97</v>
      </c>
    </row>
    <row r="1171">
      <c r="A1171" s="9">
        <v>44421.0</v>
      </c>
      <c r="B1171" s="10" t="s">
        <v>97</v>
      </c>
      <c r="C1171" s="10" t="s">
        <v>109</v>
      </c>
      <c r="D1171" s="10" t="s">
        <v>288</v>
      </c>
      <c r="E1171" s="35">
        <v>280.0</v>
      </c>
      <c r="F1171" s="10" t="s">
        <v>14</v>
      </c>
      <c r="G1171" s="37">
        <f t="shared" si="1"/>
        <v>6</v>
      </c>
      <c r="H1171" s="32">
        <f t="shared" si="2"/>
        <v>6</v>
      </c>
      <c r="I1171" s="33"/>
      <c r="J1171" s="33"/>
      <c r="K1171" s="33"/>
      <c r="L1171" s="33"/>
      <c r="M1171" s="33"/>
      <c r="N1171" s="33"/>
      <c r="O1171" s="10" t="s">
        <v>97</v>
      </c>
    </row>
    <row r="1172">
      <c r="A1172" s="9">
        <v>44421.0</v>
      </c>
      <c r="B1172" s="10" t="s">
        <v>97</v>
      </c>
      <c r="C1172" s="10" t="s">
        <v>171</v>
      </c>
      <c r="D1172" s="10" t="s">
        <v>278</v>
      </c>
      <c r="E1172" s="35">
        <v>130.0</v>
      </c>
      <c r="F1172" s="10" t="s">
        <v>21</v>
      </c>
      <c r="G1172" s="37">
        <f t="shared" si="1"/>
        <v>6</v>
      </c>
      <c r="H1172" s="32">
        <f t="shared" si="2"/>
        <v>6</v>
      </c>
      <c r="I1172" s="33"/>
      <c r="J1172" s="33"/>
      <c r="K1172" s="33"/>
      <c r="L1172" s="33"/>
      <c r="M1172" s="33"/>
      <c r="N1172" s="33"/>
      <c r="O1172" s="10" t="s">
        <v>97</v>
      </c>
    </row>
    <row r="1173">
      <c r="A1173" s="9">
        <v>44421.0</v>
      </c>
      <c r="B1173" s="10" t="s">
        <v>97</v>
      </c>
      <c r="C1173" s="10" t="s">
        <v>67</v>
      </c>
      <c r="D1173" s="10" t="s">
        <v>286</v>
      </c>
      <c r="E1173" s="35">
        <v>130.0</v>
      </c>
      <c r="F1173" s="10" t="s">
        <v>31</v>
      </c>
      <c r="G1173" s="37">
        <f t="shared" si="1"/>
        <v>6</v>
      </c>
      <c r="H1173" s="32">
        <f t="shared" si="2"/>
        <v>6</v>
      </c>
      <c r="I1173" s="33"/>
      <c r="J1173" s="33"/>
      <c r="K1173" s="33"/>
      <c r="L1173" s="33"/>
      <c r="M1173" s="33"/>
      <c r="N1173" s="33"/>
      <c r="O1173" s="10" t="s">
        <v>97</v>
      </c>
    </row>
    <row r="1174">
      <c r="A1174" s="9">
        <v>44421.0</v>
      </c>
      <c r="B1174" s="10" t="s">
        <v>97</v>
      </c>
      <c r="C1174" s="10" t="s">
        <v>210</v>
      </c>
      <c r="D1174" s="10" t="s">
        <v>285</v>
      </c>
      <c r="E1174" s="35">
        <v>270.0</v>
      </c>
      <c r="F1174" s="10" t="s">
        <v>18</v>
      </c>
      <c r="G1174" s="37">
        <f t="shared" si="1"/>
        <v>6</v>
      </c>
      <c r="H1174" s="32">
        <f t="shared" si="2"/>
        <v>6</v>
      </c>
      <c r="I1174" s="33"/>
      <c r="J1174" s="33"/>
      <c r="K1174" s="33"/>
      <c r="L1174" s="33"/>
      <c r="M1174" s="33"/>
      <c r="N1174" s="33"/>
      <c r="O1174" s="10" t="s">
        <v>97</v>
      </c>
    </row>
    <row r="1175">
      <c r="A1175" s="9">
        <v>44421.0</v>
      </c>
      <c r="B1175" s="10" t="s">
        <v>97</v>
      </c>
      <c r="C1175" s="10" t="s">
        <v>335</v>
      </c>
      <c r="D1175" s="10" t="s">
        <v>277</v>
      </c>
      <c r="E1175" s="35">
        <v>350.0</v>
      </c>
      <c r="F1175" s="10" t="s">
        <v>14</v>
      </c>
      <c r="G1175" s="37">
        <f t="shared" si="1"/>
        <v>6</v>
      </c>
      <c r="H1175" s="32">
        <f t="shared" si="2"/>
        <v>6</v>
      </c>
      <c r="I1175" s="33"/>
      <c r="J1175" s="33"/>
      <c r="K1175" s="33"/>
      <c r="L1175" s="33"/>
      <c r="M1175" s="33"/>
      <c r="N1175" s="33"/>
      <c r="O1175" s="10" t="s">
        <v>97</v>
      </c>
    </row>
    <row r="1176">
      <c r="A1176" s="9">
        <v>44421.0</v>
      </c>
      <c r="B1176" s="10" t="s">
        <v>336</v>
      </c>
      <c r="C1176" s="10" t="s">
        <v>337</v>
      </c>
      <c r="D1176" s="10" t="s">
        <v>277</v>
      </c>
      <c r="E1176" s="35">
        <v>350.0</v>
      </c>
      <c r="F1176" s="10" t="s">
        <v>14</v>
      </c>
      <c r="G1176" s="37">
        <f t="shared" si="1"/>
        <v>6</v>
      </c>
      <c r="H1176" s="32">
        <f t="shared" si="2"/>
        <v>6</v>
      </c>
      <c r="I1176" s="33"/>
      <c r="J1176" s="33"/>
      <c r="K1176" s="33"/>
      <c r="L1176" s="33"/>
      <c r="M1176" s="33"/>
      <c r="N1176" s="33"/>
      <c r="O1176" s="10" t="s">
        <v>336</v>
      </c>
    </row>
    <row r="1177">
      <c r="A1177" s="9">
        <v>44421.0</v>
      </c>
      <c r="B1177" s="10" t="s">
        <v>336</v>
      </c>
      <c r="C1177" s="10" t="s">
        <v>337</v>
      </c>
      <c r="D1177" s="10" t="s">
        <v>280</v>
      </c>
      <c r="E1177" s="35">
        <v>280.0</v>
      </c>
      <c r="F1177" s="10" t="s">
        <v>18</v>
      </c>
      <c r="G1177" s="37">
        <f t="shared" si="1"/>
        <v>6</v>
      </c>
      <c r="H1177" s="32">
        <f t="shared" si="2"/>
        <v>6</v>
      </c>
      <c r="I1177" s="33"/>
      <c r="J1177" s="33"/>
      <c r="K1177" s="33"/>
      <c r="L1177" s="33"/>
      <c r="M1177" s="33"/>
      <c r="N1177" s="33"/>
      <c r="O1177" s="10" t="s">
        <v>336</v>
      </c>
    </row>
    <row r="1178">
      <c r="A1178" s="9">
        <v>44421.0</v>
      </c>
      <c r="B1178" s="10" t="s">
        <v>336</v>
      </c>
      <c r="C1178" s="10" t="s">
        <v>337</v>
      </c>
      <c r="D1178" s="10" t="s">
        <v>278</v>
      </c>
      <c r="E1178" s="35">
        <v>130.0</v>
      </c>
      <c r="F1178" s="10" t="s">
        <v>21</v>
      </c>
      <c r="G1178" s="37">
        <f t="shared" si="1"/>
        <v>6</v>
      </c>
      <c r="H1178" s="32">
        <f t="shared" si="2"/>
        <v>6</v>
      </c>
      <c r="I1178" s="33"/>
      <c r="J1178" s="33"/>
      <c r="K1178" s="33"/>
      <c r="L1178" s="33"/>
      <c r="M1178" s="33"/>
      <c r="N1178" s="33"/>
      <c r="O1178" s="10" t="s">
        <v>336</v>
      </c>
    </row>
    <row r="1179">
      <c r="A1179" s="9">
        <v>44421.0</v>
      </c>
      <c r="B1179" s="10" t="s">
        <v>336</v>
      </c>
      <c r="C1179" s="10" t="s">
        <v>337</v>
      </c>
      <c r="D1179" s="10" t="s">
        <v>282</v>
      </c>
      <c r="E1179" s="35">
        <v>200.0</v>
      </c>
      <c r="F1179" s="10" t="s">
        <v>14</v>
      </c>
      <c r="G1179" s="37">
        <f t="shared" si="1"/>
        <v>6</v>
      </c>
      <c r="H1179" s="32">
        <f t="shared" si="2"/>
        <v>6</v>
      </c>
      <c r="I1179" s="33"/>
      <c r="J1179" s="33"/>
      <c r="K1179" s="33"/>
      <c r="L1179" s="33"/>
      <c r="M1179" s="33"/>
      <c r="N1179" s="33"/>
      <c r="O1179" s="10" t="s">
        <v>336</v>
      </c>
    </row>
    <row r="1180">
      <c r="A1180" s="9">
        <v>44421.0</v>
      </c>
      <c r="B1180" s="10" t="s">
        <v>114</v>
      </c>
      <c r="C1180" s="10">
        <v>5043.0</v>
      </c>
      <c r="D1180" s="10" t="s">
        <v>277</v>
      </c>
      <c r="E1180" s="35">
        <v>350.0</v>
      </c>
      <c r="F1180" s="10" t="s">
        <v>14</v>
      </c>
      <c r="G1180" s="37">
        <f t="shared" si="1"/>
        <v>6</v>
      </c>
      <c r="H1180" s="32">
        <f t="shared" si="2"/>
        <v>6</v>
      </c>
      <c r="I1180" s="33"/>
      <c r="J1180" s="33"/>
      <c r="K1180" s="33"/>
      <c r="L1180" s="33"/>
      <c r="M1180" s="33"/>
      <c r="N1180" s="33"/>
      <c r="O1180" s="10" t="s">
        <v>114</v>
      </c>
    </row>
    <row r="1181">
      <c r="A1181" s="9">
        <v>44421.0</v>
      </c>
      <c r="B1181" s="10" t="s">
        <v>114</v>
      </c>
      <c r="C1181" s="10">
        <v>5043.0</v>
      </c>
      <c r="D1181" s="10" t="s">
        <v>279</v>
      </c>
      <c r="E1181" s="35">
        <v>170.0</v>
      </c>
      <c r="F1181" s="10" t="s">
        <v>12</v>
      </c>
      <c r="G1181" s="37">
        <f t="shared" si="1"/>
        <v>6</v>
      </c>
      <c r="H1181" s="32">
        <f t="shared" si="2"/>
        <v>6</v>
      </c>
      <c r="I1181" s="33"/>
      <c r="J1181" s="33"/>
      <c r="K1181" s="33"/>
      <c r="L1181" s="33"/>
      <c r="M1181" s="33"/>
      <c r="N1181" s="33"/>
      <c r="O1181" s="10" t="s">
        <v>114</v>
      </c>
    </row>
    <row r="1182">
      <c r="A1182" s="9">
        <v>44421.0</v>
      </c>
      <c r="B1182" s="10" t="s">
        <v>114</v>
      </c>
      <c r="C1182" s="10">
        <v>5043.0</v>
      </c>
      <c r="D1182" s="10" t="s">
        <v>280</v>
      </c>
      <c r="E1182" s="35">
        <v>280.0</v>
      </c>
      <c r="F1182" s="10" t="s">
        <v>18</v>
      </c>
      <c r="G1182" s="37">
        <f t="shared" si="1"/>
        <v>6</v>
      </c>
      <c r="H1182" s="32">
        <f t="shared" si="2"/>
        <v>6</v>
      </c>
      <c r="I1182" s="33"/>
      <c r="J1182" s="33"/>
      <c r="K1182" s="33"/>
      <c r="L1182" s="33"/>
      <c r="M1182" s="33"/>
      <c r="N1182" s="33"/>
      <c r="O1182" s="10" t="s">
        <v>114</v>
      </c>
    </row>
    <row r="1183">
      <c r="A1183" s="9">
        <v>44421.0</v>
      </c>
      <c r="B1183" s="10" t="s">
        <v>114</v>
      </c>
      <c r="C1183" s="10">
        <v>5043.0</v>
      </c>
      <c r="D1183" s="10" t="s">
        <v>284</v>
      </c>
      <c r="E1183" s="35">
        <v>140.0</v>
      </c>
      <c r="F1183" s="10" t="s">
        <v>12</v>
      </c>
      <c r="G1183" s="37">
        <f t="shared" si="1"/>
        <v>6</v>
      </c>
      <c r="H1183" s="32">
        <f t="shared" si="2"/>
        <v>6</v>
      </c>
      <c r="I1183" s="33"/>
      <c r="J1183" s="33"/>
      <c r="K1183" s="33"/>
      <c r="L1183" s="33"/>
      <c r="M1183" s="33"/>
      <c r="N1183" s="33"/>
      <c r="O1183" s="10" t="s">
        <v>114</v>
      </c>
    </row>
    <row r="1184">
      <c r="A1184" s="9">
        <v>44421.0</v>
      </c>
      <c r="B1184" s="10" t="s">
        <v>211</v>
      </c>
      <c r="C1184" s="10" t="s">
        <v>212</v>
      </c>
      <c r="D1184" s="10" t="s">
        <v>278</v>
      </c>
      <c r="E1184" s="35">
        <v>130.0</v>
      </c>
      <c r="F1184" s="10" t="s">
        <v>21</v>
      </c>
      <c r="G1184" s="37">
        <f t="shared" si="1"/>
        <v>6</v>
      </c>
      <c r="H1184" s="32">
        <f t="shared" si="2"/>
        <v>6</v>
      </c>
      <c r="I1184" s="33"/>
      <c r="J1184" s="33"/>
      <c r="K1184" s="33"/>
      <c r="L1184" s="33"/>
      <c r="M1184" s="33"/>
      <c r="N1184" s="33"/>
      <c r="O1184" s="10" t="s">
        <v>211</v>
      </c>
    </row>
    <row r="1185">
      <c r="A1185" s="9">
        <v>44421.0</v>
      </c>
      <c r="B1185" s="10" t="s">
        <v>211</v>
      </c>
      <c r="C1185" s="10">
        <v>540.0</v>
      </c>
      <c r="D1185" s="10" t="s">
        <v>278</v>
      </c>
      <c r="E1185" s="35">
        <v>130.0</v>
      </c>
      <c r="F1185" s="10" t="s">
        <v>21</v>
      </c>
      <c r="G1185" s="37">
        <f t="shared" si="1"/>
        <v>6</v>
      </c>
      <c r="H1185" s="32">
        <f t="shared" si="2"/>
        <v>6</v>
      </c>
      <c r="I1185" s="33"/>
      <c r="J1185" s="33"/>
      <c r="K1185" s="33"/>
      <c r="L1185" s="33"/>
      <c r="M1185" s="33"/>
      <c r="N1185" s="33"/>
      <c r="O1185" s="10" t="s">
        <v>211</v>
      </c>
    </row>
    <row r="1186">
      <c r="A1186" s="9">
        <v>44421.0</v>
      </c>
      <c r="B1186" s="10" t="s">
        <v>211</v>
      </c>
      <c r="C1186" s="10">
        <v>6249.0</v>
      </c>
      <c r="D1186" s="10" t="s">
        <v>277</v>
      </c>
      <c r="E1186" s="35">
        <v>350.0</v>
      </c>
      <c r="F1186" s="10" t="s">
        <v>14</v>
      </c>
      <c r="G1186" s="37">
        <f t="shared" si="1"/>
        <v>6</v>
      </c>
      <c r="H1186" s="32">
        <f t="shared" si="2"/>
        <v>6</v>
      </c>
      <c r="I1186" s="33"/>
      <c r="J1186" s="33"/>
      <c r="K1186" s="33"/>
      <c r="L1186" s="33"/>
      <c r="M1186" s="33"/>
      <c r="N1186" s="33"/>
      <c r="O1186" s="10" t="s">
        <v>211</v>
      </c>
    </row>
    <row r="1187">
      <c r="A1187" s="9">
        <v>44421.0</v>
      </c>
      <c r="B1187" s="10" t="s">
        <v>306</v>
      </c>
      <c r="C1187" s="10">
        <v>2942.0</v>
      </c>
      <c r="D1187" s="10" t="s">
        <v>280</v>
      </c>
      <c r="E1187" s="35">
        <v>280.0</v>
      </c>
      <c r="F1187" s="10" t="s">
        <v>18</v>
      </c>
      <c r="G1187" s="37">
        <f t="shared" si="1"/>
        <v>6</v>
      </c>
      <c r="H1187" s="32">
        <f t="shared" si="2"/>
        <v>6</v>
      </c>
      <c r="I1187" s="33"/>
      <c r="J1187" s="33"/>
      <c r="K1187" s="33"/>
      <c r="L1187" s="33"/>
      <c r="M1187" s="33"/>
      <c r="N1187" s="33"/>
      <c r="O1187" s="10" t="s">
        <v>306</v>
      </c>
    </row>
    <row r="1188">
      <c r="A1188" s="9">
        <v>44421.0</v>
      </c>
      <c r="B1188" s="10" t="s">
        <v>306</v>
      </c>
      <c r="C1188" s="10" t="s">
        <v>338</v>
      </c>
      <c r="D1188" s="10" t="s">
        <v>285</v>
      </c>
      <c r="E1188" s="35">
        <v>270.0</v>
      </c>
      <c r="F1188" s="10" t="s">
        <v>18</v>
      </c>
      <c r="G1188" s="37">
        <f t="shared" si="1"/>
        <v>6</v>
      </c>
      <c r="H1188" s="32">
        <f t="shared" si="2"/>
        <v>6</v>
      </c>
      <c r="I1188" s="33"/>
      <c r="J1188" s="33"/>
      <c r="K1188" s="33"/>
      <c r="L1188" s="33"/>
      <c r="M1188" s="33"/>
      <c r="N1188" s="33"/>
      <c r="O1188" s="10" t="s">
        <v>306</v>
      </c>
    </row>
    <row r="1189">
      <c r="A1189" s="9">
        <v>44421.0</v>
      </c>
      <c r="B1189" s="10" t="s">
        <v>306</v>
      </c>
      <c r="C1189" s="10" t="s">
        <v>339</v>
      </c>
      <c r="D1189" s="10" t="s">
        <v>285</v>
      </c>
      <c r="E1189" s="35">
        <v>270.0</v>
      </c>
      <c r="F1189" s="10" t="s">
        <v>18</v>
      </c>
      <c r="G1189" s="37">
        <f t="shared" si="1"/>
        <v>6</v>
      </c>
      <c r="H1189" s="32">
        <f t="shared" si="2"/>
        <v>6</v>
      </c>
      <c r="I1189" s="33"/>
      <c r="J1189" s="33"/>
      <c r="K1189" s="33"/>
      <c r="L1189" s="33"/>
      <c r="M1189" s="33"/>
      <c r="N1189" s="33"/>
      <c r="O1189" s="10" t="s">
        <v>306</v>
      </c>
    </row>
    <row r="1190">
      <c r="A1190" s="9">
        <v>44421.0</v>
      </c>
      <c r="B1190" s="10" t="s">
        <v>306</v>
      </c>
      <c r="C1190" s="10" t="s">
        <v>340</v>
      </c>
      <c r="D1190" s="10" t="s">
        <v>285</v>
      </c>
      <c r="E1190" s="35">
        <v>270.0</v>
      </c>
      <c r="F1190" s="10" t="s">
        <v>18</v>
      </c>
      <c r="G1190" s="37">
        <f t="shared" si="1"/>
        <v>6</v>
      </c>
      <c r="H1190" s="32">
        <f t="shared" si="2"/>
        <v>6</v>
      </c>
      <c r="I1190" s="33"/>
      <c r="J1190" s="33"/>
      <c r="K1190" s="33"/>
      <c r="L1190" s="33"/>
      <c r="M1190" s="33"/>
      <c r="N1190" s="33"/>
      <c r="O1190" s="10" t="s">
        <v>306</v>
      </c>
    </row>
    <row r="1191">
      <c r="A1191" s="9">
        <v>44421.0</v>
      </c>
      <c r="B1191" s="10" t="s">
        <v>306</v>
      </c>
      <c r="C1191" s="10" t="s">
        <v>341</v>
      </c>
      <c r="D1191" s="10" t="s">
        <v>287</v>
      </c>
      <c r="E1191" s="35">
        <v>110.0</v>
      </c>
      <c r="F1191" s="10" t="s">
        <v>31</v>
      </c>
      <c r="G1191" s="37">
        <f t="shared" si="1"/>
        <v>6</v>
      </c>
      <c r="H1191" s="32">
        <f t="shared" si="2"/>
        <v>6</v>
      </c>
      <c r="I1191" s="33"/>
      <c r="J1191" s="33"/>
      <c r="K1191" s="33"/>
      <c r="L1191" s="33"/>
      <c r="M1191" s="33"/>
      <c r="N1191" s="33"/>
      <c r="O1191" s="10" t="s">
        <v>306</v>
      </c>
    </row>
    <row r="1192">
      <c r="A1192" s="9">
        <v>44421.0</v>
      </c>
      <c r="B1192" s="10" t="s">
        <v>115</v>
      </c>
      <c r="C1192" s="10" t="s">
        <v>116</v>
      </c>
      <c r="D1192" s="10" t="s">
        <v>285</v>
      </c>
      <c r="E1192" s="35">
        <v>270.0</v>
      </c>
      <c r="F1192" s="10" t="s">
        <v>18</v>
      </c>
      <c r="G1192" s="37">
        <f t="shared" si="1"/>
        <v>6</v>
      </c>
      <c r="H1192" s="32">
        <f t="shared" si="2"/>
        <v>6</v>
      </c>
      <c r="I1192" s="33"/>
      <c r="J1192" s="33"/>
      <c r="K1192" s="33"/>
      <c r="L1192" s="33"/>
      <c r="M1192" s="33"/>
      <c r="N1192" s="33"/>
      <c r="O1192" s="10" t="s">
        <v>115</v>
      </c>
    </row>
    <row r="1193">
      <c r="A1193" s="9">
        <v>44421.0</v>
      </c>
      <c r="B1193" s="10" t="s">
        <v>115</v>
      </c>
      <c r="C1193" s="10" t="s">
        <v>174</v>
      </c>
      <c r="D1193" s="10" t="s">
        <v>287</v>
      </c>
      <c r="E1193" s="35">
        <v>110.0</v>
      </c>
      <c r="F1193" s="10" t="s">
        <v>31</v>
      </c>
      <c r="G1193" s="37">
        <f t="shared" si="1"/>
        <v>6</v>
      </c>
      <c r="H1193" s="32">
        <f t="shared" si="2"/>
        <v>6</v>
      </c>
      <c r="I1193" s="33"/>
      <c r="J1193" s="33"/>
      <c r="K1193" s="33"/>
      <c r="L1193" s="33"/>
      <c r="M1193" s="33"/>
      <c r="N1193" s="33"/>
      <c r="O1193" s="10" t="s">
        <v>115</v>
      </c>
    </row>
    <row r="1194">
      <c r="A1194" s="9">
        <v>44421.0</v>
      </c>
      <c r="B1194" s="10" t="s">
        <v>115</v>
      </c>
      <c r="C1194" s="10">
        <v>8647.0</v>
      </c>
      <c r="D1194" s="10" t="s">
        <v>277</v>
      </c>
      <c r="E1194" s="35">
        <v>350.0</v>
      </c>
      <c r="F1194" s="10" t="s">
        <v>14</v>
      </c>
      <c r="G1194" s="37">
        <f t="shared" si="1"/>
        <v>6</v>
      </c>
      <c r="H1194" s="32">
        <f t="shared" si="2"/>
        <v>6</v>
      </c>
      <c r="I1194" s="33"/>
      <c r="J1194" s="33"/>
      <c r="K1194" s="33"/>
      <c r="L1194" s="33"/>
      <c r="M1194" s="33"/>
      <c r="N1194" s="33"/>
      <c r="O1194" s="10" t="s">
        <v>115</v>
      </c>
    </row>
    <row r="1195">
      <c r="A1195" s="9">
        <v>44421.0</v>
      </c>
      <c r="B1195" s="10" t="s">
        <v>115</v>
      </c>
      <c r="C1195" s="10" t="s">
        <v>118</v>
      </c>
      <c r="D1195" s="10" t="s">
        <v>287</v>
      </c>
      <c r="E1195" s="35">
        <v>110.0</v>
      </c>
      <c r="F1195" s="10" t="s">
        <v>31</v>
      </c>
      <c r="G1195" s="37">
        <f t="shared" si="1"/>
        <v>6</v>
      </c>
      <c r="H1195" s="32">
        <f t="shared" si="2"/>
        <v>6</v>
      </c>
      <c r="I1195" s="33"/>
      <c r="J1195" s="33"/>
      <c r="K1195" s="33"/>
      <c r="L1195" s="33"/>
      <c r="M1195" s="33"/>
      <c r="N1195" s="33"/>
      <c r="O1195" s="10" t="s">
        <v>115</v>
      </c>
    </row>
    <row r="1196">
      <c r="A1196" s="9">
        <v>44421.0</v>
      </c>
      <c r="B1196" s="10" t="s">
        <v>115</v>
      </c>
      <c r="C1196" s="10" t="s">
        <v>240</v>
      </c>
      <c r="D1196" s="10" t="s">
        <v>277</v>
      </c>
      <c r="E1196" s="35">
        <v>350.0</v>
      </c>
      <c r="F1196" s="10" t="s">
        <v>14</v>
      </c>
      <c r="G1196" s="37">
        <f t="shared" si="1"/>
        <v>6</v>
      </c>
      <c r="H1196" s="32">
        <f t="shared" si="2"/>
        <v>6</v>
      </c>
      <c r="I1196" s="33"/>
      <c r="J1196" s="33"/>
      <c r="K1196" s="33"/>
      <c r="L1196" s="33"/>
      <c r="M1196" s="33"/>
      <c r="N1196" s="33"/>
      <c r="O1196" s="10" t="s">
        <v>115</v>
      </c>
    </row>
    <row r="1197">
      <c r="A1197" s="9">
        <v>44421.0</v>
      </c>
      <c r="B1197" s="10" t="s">
        <v>115</v>
      </c>
      <c r="C1197" s="10" t="s">
        <v>119</v>
      </c>
      <c r="D1197" s="10" t="s">
        <v>284</v>
      </c>
      <c r="E1197" s="35">
        <v>140.0</v>
      </c>
      <c r="F1197" s="10" t="s">
        <v>12</v>
      </c>
      <c r="G1197" s="37">
        <f t="shared" si="1"/>
        <v>6</v>
      </c>
      <c r="H1197" s="32">
        <f t="shared" si="2"/>
        <v>6</v>
      </c>
      <c r="I1197" s="33"/>
      <c r="J1197" s="33"/>
      <c r="K1197" s="33"/>
      <c r="L1197" s="33"/>
      <c r="M1197" s="33"/>
      <c r="N1197" s="33"/>
      <c r="O1197" s="10" t="s">
        <v>115</v>
      </c>
    </row>
    <row r="1198">
      <c r="A1198" s="9">
        <v>44421.0</v>
      </c>
      <c r="B1198" s="10" t="s">
        <v>115</v>
      </c>
      <c r="C1198" s="10" t="s">
        <v>120</v>
      </c>
      <c r="D1198" s="10" t="s">
        <v>278</v>
      </c>
      <c r="E1198" s="35">
        <v>130.0</v>
      </c>
      <c r="F1198" s="10" t="s">
        <v>21</v>
      </c>
      <c r="G1198" s="37">
        <f t="shared" si="1"/>
        <v>6</v>
      </c>
      <c r="H1198" s="32">
        <f t="shared" si="2"/>
        <v>6</v>
      </c>
      <c r="I1198" s="33"/>
      <c r="J1198" s="33"/>
      <c r="K1198" s="33"/>
      <c r="L1198" s="33"/>
      <c r="M1198" s="33"/>
      <c r="N1198" s="33"/>
      <c r="O1198" s="10" t="s">
        <v>115</v>
      </c>
    </row>
    <row r="1199">
      <c r="A1199" s="9">
        <v>44421.0</v>
      </c>
      <c r="B1199" s="10" t="s">
        <v>115</v>
      </c>
      <c r="C1199" s="10" t="s">
        <v>175</v>
      </c>
      <c r="D1199" s="10" t="s">
        <v>285</v>
      </c>
      <c r="E1199" s="35">
        <v>270.0</v>
      </c>
      <c r="F1199" s="10" t="s">
        <v>18</v>
      </c>
      <c r="G1199" s="37">
        <f t="shared" si="1"/>
        <v>6</v>
      </c>
      <c r="H1199" s="32">
        <f t="shared" si="2"/>
        <v>6</v>
      </c>
      <c r="I1199" s="33"/>
      <c r="J1199" s="33"/>
      <c r="K1199" s="33"/>
      <c r="L1199" s="33"/>
      <c r="M1199" s="33"/>
      <c r="N1199" s="33"/>
      <c r="O1199" s="10" t="s">
        <v>115</v>
      </c>
    </row>
    <row r="1200">
      <c r="A1200" s="9">
        <v>44421.0</v>
      </c>
      <c r="B1200" s="10" t="s">
        <v>115</v>
      </c>
      <c r="C1200" s="10" t="s">
        <v>176</v>
      </c>
      <c r="D1200" s="10" t="s">
        <v>279</v>
      </c>
      <c r="E1200" s="35">
        <v>170.0</v>
      </c>
      <c r="F1200" s="10" t="s">
        <v>12</v>
      </c>
      <c r="G1200" s="37">
        <f t="shared" si="1"/>
        <v>6</v>
      </c>
      <c r="H1200" s="32">
        <f t="shared" si="2"/>
        <v>6</v>
      </c>
      <c r="I1200" s="33"/>
      <c r="J1200" s="33"/>
      <c r="K1200" s="33"/>
      <c r="L1200" s="33"/>
      <c r="M1200" s="33"/>
      <c r="N1200" s="33"/>
      <c r="O1200" s="10" t="s">
        <v>115</v>
      </c>
    </row>
    <row r="1201">
      <c r="A1201" s="9">
        <v>44421.0</v>
      </c>
      <c r="B1201" s="10" t="s">
        <v>122</v>
      </c>
      <c r="C1201" s="10" t="s">
        <v>241</v>
      </c>
      <c r="D1201" s="10" t="s">
        <v>279</v>
      </c>
      <c r="E1201" s="35">
        <v>170.0</v>
      </c>
      <c r="F1201" s="10" t="s">
        <v>12</v>
      </c>
      <c r="G1201" s="37">
        <f t="shared" si="1"/>
        <v>6</v>
      </c>
      <c r="H1201" s="32">
        <f t="shared" si="2"/>
        <v>6</v>
      </c>
      <c r="I1201" s="33"/>
      <c r="J1201" s="33"/>
      <c r="K1201" s="33"/>
      <c r="L1201" s="33"/>
      <c r="M1201" s="33"/>
      <c r="N1201" s="33"/>
      <c r="O1201" s="10" t="s">
        <v>122</v>
      </c>
    </row>
    <row r="1202">
      <c r="A1202" s="9">
        <v>44421.0</v>
      </c>
      <c r="B1202" s="10" t="s">
        <v>122</v>
      </c>
      <c r="C1202" s="10" t="s">
        <v>309</v>
      </c>
      <c r="D1202" s="10" t="s">
        <v>285</v>
      </c>
      <c r="E1202" s="35">
        <v>270.0</v>
      </c>
      <c r="F1202" s="10" t="s">
        <v>18</v>
      </c>
      <c r="G1202" s="37">
        <f t="shared" si="1"/>
        <v>6</v>
      </c>
      <c r="H1202" s="32">
        <f t="shared" si="2"/>
        <v>6</v>
      </c>
      <c r="I1202" s="33"/>
      <c r="J1202" s="33"/>
      <c r="K1202" s="33"/>
      <c r="L1202" s="33"/>
      <c r="M1202" s="33"/>
      <c r="N1202" s="33"/>
      <c r="O1202" s="10" t="s">
        <v>122</v>
      </c>
    </row>
    <row r="1203">
      <c r="A1203" s="9">
        <v>44421.0</v>
      </c>
      <c r="B1203" s="10" t="s">
        <v>122</v>
      </c>
      <c r="C1203" s="10" t="s">
        <v>123</v>
      </c>
      <c r="D1203" s="10" t="s">
        <v>284</v>
      </c>
      <c r="E1203" s="35">
        <v>140.0</v>
      </c>
      <c r="F1203" s="10" t="s">
        <v>12</v>
      </c>
      <c r="G1203" s="37">
        <f t="shared" si="1"/>
        <v>6</v>
      </c>
      <c r="H1203" s="32">
        <f t="shared" si="2"/>
        <v>6</v>
      </c>
      <c r="I1203" s="33"/>
      <c r="J1203" s="33"/>
      <c r="K1203" s="33"/>
      <c r="L1203" s="33"/>
      <c r="M1203" s="33"/>
      <c r="N1203" s="33"/>
      <c r="O1203" s="10" t="s">
        <v>122</v>
      </c>
    </row>
    <row r="1204">
      <c r="A1204" s="9">
        <v>44421.0</v>
      </c>
      <c r="B1204" s="10" t="s">
        <v>122</v>
      </c>
      <c r="C1204" s="10" t="s">
        <v>124</v>
      </c>
      <c r="D1204" s="10" t="s">
        <v>280</v>
      </c>
      <c r="E1204" s="35">
        <v>280.0</v>
      </c>
      <c r="F1204" s="10" t="s">
        <v>18</v>
      </c>
      <c r="G1204" s="37">
        <f t="shared" si="1"/>
        <v>6</v>
      </c>
      <c r="H1204" s="32">
        <f t="shared" si="2"/>
        <v>6</v>
      </c>
      <c r="I1204" s="33"/>
      <c r="J1204" s="33"/>
      <c r="K1204" s="33"/>
      <c r="L1204" s="33"/>
      <c r="M1204" s="33"/>
      <c r="N1204" s="33"/>
      <c r="O1204" s="10" t="s">
        <v>122</v>
      </c>
    </row>
    <row r="1205">
      <c r="A1205" s="9">
        <v>44421.0</v>
      </c>
      <c r="B1205" s="10" t="s">
        <v>122</v>
      </c>
      <c r="C1205" s="10" t="s">
        <v>179</v>
      </c>
      <c r="D1205" s="10" t="s">
        <v>278</v>
      </c>
      <c r="E1205" s="35">
        <v>130.0</v>
      </c>
      <c r="F1205" s="10" t="s">
        <v>21</v>
      </c>
      <c r="G1205" s="37">
        <f t="shared" si="1"/>
        <v>6</v>
      </c>
      <c r="H1205" s="32">
        <f t="shared" si="2"/>
        <v>6</v>
      </c>
      <c r="I1205" s="33"/>
      <c r="J1205" s="33"/>
      <c r="K1205" s="33"/>
      <c r="L1205" s="33"/>
      <c r="M1205" s="33"/>
      <c r="N1205" s="33"/>
      <c r="O1205" s="10" t="s">
        <v>122</v>
      </c>
    </row>
    <row r="1206">
      <c r="A1206" s="9">
        <v>44421.0</v>
      </c>
      <c r="B1206" s="10" t="s">
        <v>122</v>
      </c>
      <c r="C1206" s="10" t="s">
        <v>125</v>
      </c>
      <c r="D1206" s="10" t="s">
        <v>288</v>
      </c>
      <c r="E1206" s="35">
        <v>280.0</v>
      </c>
      <c r="F1206" s="10" t="s">
        <v>14</v>
      </c>
      <c r="G1206" s="37">
        <f t="shared" si="1"/>
        <v>6</v>
      </c>
      <c r="H1206" s="32">
        <f t="shared" si="2"/>
        <v>6</v>
      </c>
      <c r="I1206" s="33"/>
      <c r="J1206" s="33"/>
      <c r="K1206" s="33"/>
      <c r="L1206" s="33"/>
      <c r="M1206" s="33"/>
      <c r="N1206" s="33"/>
      <c r="O1206" s="10" t="s">
        <v>122</v>
      </c>
    </row>
    <row r="1207">
      <c r="A1207" s="9">
        <v>44421.0</v>
      </c>
      <c r="B1207" s="10" t="s">
        <v>122</v>
      </c>
      <c r="C1207" s="10" t="s">
        <v>126</v>
      </c>
      <c r="D1207" s="10" t="s">
        <v>286</v>
      </c>
      <c r="E1207" s="35">
        <v>130.0</v>
      </c>
      <c r="F1207" s="10" t="s">
        <v>31</v>
      </c>
      <c r="G1207" s="37">
        <f t="shared" si="1"/>
        <v>6</v>
      </c>
      <c r="H1207" s="32">
        <f t="shared" si="2"/>
        <v>6</v>
      </c>
      <c r="I1207" s="33"/>
      <c r="J1207" s="33"/>
      <c r="K1207" s="33"/>
      <c r="L1207" s="33"/>
      <c r="M1207" s="33"/>
      <c r="N1207" s="33"/>
      <c r="O1207" s="10" t="s">
        <v>122</v>
      </c>
    </row>
    <row r="1208">
      <c r="A1208" s="9">
        <v>44421.0</v>
      </c>
      <c r="B1208" s="10" t="s">
        <v>122</v>
      </c>
      <c r="C1208" s="10" t="s">
        <v>310</v>
      </c>
      <c r="D1208" s="10" t="s">
        <v>280</v>
      </c>
      <c r="E1208" s="35">
        <v>280.0</v>
      </c>
      <c r="F1208" s="10" t="s">
        <v>18</v>
      </c>
      <c r="G1208" s="37">
        <f t="shared" si="1"/>
        <v>6</v>
      </c>
      <c r="H1208" s="32">
        <f t="shared" si="2"/>
        <v>6</v>
      </c>
      <c r="I1208" s="33"/>
      <c r="J1208" s="33"/>
      <c r="K1208" s="33"/>
      <c r="L1208" s="33"/>
      <c r="M1208" s="33"/>
      <c r="N1208" s="33"/>
      <c r="O1208" s="10" t="s">
        <v>122</v>
      </c>
    </row>
    <row r="1209">
      <c r="A1209" s="9">
        <v>44421.0</v>
      </c>
      <c r="B1209" s="10" t="s">
        <v>122</v>
      </c>
      <c r="C1209" s="10" t="s">
        <v>127</v>
      </c>
      <c r="D1209" s="10" t="s">
        <v>282</v>
      </c>
      <c r="E1209" s="35">
        <v>200.0</v>
      </c>
      <c r="F1209" s="10" t="s">
        <v>14</v>
      </c>
      <c r="G1209" s="37">
        <f t="shared" si="1"/>
        <v>6</v>
      </c>
      <c r="H1209" s="32">
        <f t="shared" si="2"/>
        <v>6</v>
      </c>
      <c r="I1209" s="33"/>
      <c r="J1209" s="33"/>
      <c r="K1209" s="33"/>
      <c r="L1209" s="33"/>
      <c r="M1209" s="33"/>
      <c r="N1209" s="33"/>
      <c r="O1209" s="10" t="s">
        <v>122</v>
      </c>
    </row>
    <row r="1210">
      <c r="A1210" s="9">
        <v>44421.0</v>
      </c>
      <c r="B1210" s="10" t="s">
        <v>122</v>
      </c>
      <c r="C1210" s="10" t="s">
        <v>215</v>
      </c>
      <c r="D1210" s="10" t="s">
        <v>279</v>
      </c>
      <c r="E1210" s="35">
        <v>170.0</v>
      </c>
      <c r="F1210" s="10" t="s">
        <v>12</v>
      </c>
      <c r="G1210" s="37">
        <f t="shared" si="1"/>
        <v>6</v>
      </c>
      <c r="H1210" s="32">
        <f t="shared" si="2"/>
        <v>6</v>
      </c>
      <c r="I1210" s="33"/>
      <c r="J1210" s="33"/>
      <c r="K1210" s="33"/>
      <c r="L1210" s="33"/>
      <c r="M1210" s="33"/>
      <c r="N1210" s="33"/>
      <c r="O1210" s="10" t="s">
        <v>122</v>
      </c>
    </row>
    <row r="1211">
      <c r="A1211" s="9">
        <v>44421.0</v>
      </c>
      <c r="B1211" s="10" t="s">
        <v>122</v>
      </c>
      <c r="C1211" s="10" t="s">
        <v>215</v>
      </c>
      <c r="D1211" s="10" t="s">
        <v>282</v>
      </c>
      <c r="E1211" s="35">
        <v>200.0</v>
      </c>
      <c r="F1211" s="10" t="s">
        <v>14</v>
      </c>
      <c r="G1211" s="37">
        <f t="shared" si="1"/>
        <v>6</v>
      </c>
      <c r="H1211" s="32">
        <f t="shared" si="2"/>
        <v>6</v>
      </c>
      <c r="I1211" s="33"/>
      <c r="J1211" s="33"/>
      <c r="K1211" s="33"/>
      <c r="L1211" s="33"/>
      <c r="M1211" s="33"/>
      <c r="N1211" s="33"/>
      <c r="O1211" s="10" t="s">
        <v>122</v>
      </c>
    </row>
    <row r="1212">
      <c r="A1212" s="9">
        <v>44421.0</v>
      </c>
      <c r="B1212" s="10" t="s">
        <v>122</v>
      </c>
      <c r="C1212" s="10" t="s">
        <v>311</v>
      </c>
      <c r="D1212" s="10" t="s">
        <v>288</v>
      </c>
      <c r="E1212" s="35">
        <v>280.0</v>
      </c>
      <c r="F1212" s="10" t="s">
        <v>14</v>
      </c>
      <c r="G1212" s="37">
        <f t="shared" si="1"/>
        <v>6</v>
      </c>
      <c r="H1212" s="32">
        <f t="shared" si="2"/>
        <v>6</v>
      </c>
      <c r="I1212" s="33"/>
      <c r="J1212" s="33"/>
      <c r="K1212" s="33"/>
      <c r="L1212" s="33"/>
      <c r="M1212" s="33"/>
      <c r="N1212" s="33"/>
      <c r="O1212" s="10" t="s">
        <v>122</v>
      </c>
    </row>
    <row r="1213">
      <c r="A1213" s="9">
        <v>44421.0</v>
      </c>
      <c r="B1213" s="10" t="s">
        <v>122</v>
      </c>
      <c r="C1213" s="10" t="s">
        <v>342</v>
      </c>
      <c r="D1213" s="10" t="s">
        <v>282</v>
      </c>
      <c r="E1213" s="35">
        <v>200.0</v>
      </c>
      <c r="F1213" s="10" t="s">
        <v>14</v>
      </c>
      <c r="G1213" s="37">
        <f t="shared" si="1"/>
        <v>6</v>
      </c>
      <c r="H1213" s="32">
        <f t="shared" si="2"/>
        <v>6</v>
      </c>
      <c r="I1213" s="33"/>
      <c r="J1213" s="33"/>
      <c r="K1213" s="33"/>
      <c r="L1213" s="33"/>
      <c r="M1213" s="33"/>
      <c r="N1213" s="33"/>
      <c r="O1213" s="10" t="s">
        <v>122</v>
      </c>
    </row>
    <row r="1214">
      <c r="A1214" s="9">
        <v>44421.0</v>
      </c>
      <c r="B1214" s="10" t="s">
        <v>122</v>
      </c>
      <c r="C1214" s="10" t="s">
        <v>243</v>
      </c>
      <c r="D1214" s="10" t="s">
        <v>278</v>
      </c>
      <c r="E1214" s="35">
        <v>130.0</v>
      </c>
      <c r="F1214" s="10" t="s">
        <v>21</v>
      </c>
      <c r="G1214" s="37">
        <f t="shared" si="1"/>
        <v>6</v>
      </c>
      <c r="H1214" s="32">
        <f t="shared" si="2"/>
        <v>6</v>
      </c>
      <c r="I1214" s="33"/>
      <c r="J1214" s="33"/>
      <c r="K1214" s="33"/>
      <c r="L1214" s="33"/>
      <c r="M1214" s="33"/>
      <c r="N1214" s="33"/>
      <c r="O1214" s="10" t="s">
        <v>122</v>
      </c>
    </row>
    <row r="1215">
      <c r="A1215" s="9">
        <v>44421.0</v>
      </c>
      <c r="B1215" s="10" t="s">
        <v>244</v>
      </c>
      <c r="C1215" s="10">
        <v>7841.0</v>
      </c>
      <c r="D1215" s="10" t="s">
        <v>282</v>
      </c>
      <c r="E1215" s="35">
        <v>200.0</v>
      </c>
      <c r="F1215" s="10" t="s">
        <v>14</v>
      </c>
      <c r="G1215" s="37">
        <f t="shared" si="1"/>
        <v>6</v>
      </c>
      <c r="H1215" s="32">
        <f t="shared" si="2"/>
        <v>6</v>
      </c>
      <c r="I1215" s="33"/>
      <c r="J1215" s="33"/>
      <c r="K1215" s="33"/>
      <c r="L1215" s="33"/>
      <c r="M1215" s="33"/>
      <c r="N1215" s="33"/>
      <c r="O1215" s="10" t="s">
        <v>244</v>
      </c>
    </row>
    <row r="1216">
      <c r="A1216" s="9">
        <v>44421.0</v>
      </c>
      <c r="B1216" s="10" t="s">
        <v>15</v>
      </c>
      <c r="C1216" s="10" t="s">
        <v>216</v>
      </c>
      <c r="D1216" s="10" t="s">
        <v>285</v>
      </c>
      <c r="E1216" s="35">
        <v>270.0</v>
      </c>
      <c r="F1216" s="10" t="s">
        <v>18</v>
      </c>
      <c r="G1216" s="37">
        <f t="shared" si="1"/>
        <v>6</v>
      </c>
      <c r="H1216" s="32">
        <f t="shared" si="2"/>
        <v>6</v>
      </c>
      <c r="I1216" s="33"/>
      <c r="J1216" s="33"/>
      <c r="K1216" s="33"/>
      <c r="L1216" s="33"/>
      <c r="M1216" s="33"/>
      <c r="N1216" s="33"/>
      <c r="O1216" s="10" t="s">
        <v>15</v>
      </c>
    </row>
    <row r="1217">
      <c r="A1217" s="9">
        <v>44421.0</v>
      </c>
      <c r="B1217" s="10" t="s">
        <v>15</v>
      </c>
      <c r="C1217" s="10" t="s">
        <v>181</v>
      </c>
      <c r="D1217" s="10" t="s">
        <v>280</v>
      </c>
      <c r="E1217" s="35">
        <v>280.0</v>
      </c>
      <c r="F1217" s="10" t="s">
        <v>18</v>
      </c>
      <c r="G1217" s="37">
        <f t="shared" si="1"/>
        <v>6</v>
      </c>
      <c r="H1217" s="32">
        <f t="shared" si="2"/>
        <v>6</v>
      </c>
      <c r="I1217" s="33"/>
      <c r="J1217" s="33"/>
      <c r="K1217" s="33"/>
      <c r="L1217" s="33"/>
      <c r="M1217" s="33"/>
      <c r="N1217" s="33"/>
      <c r="O1217" s="10" t="s">
        <v>15</v>
      </c>
    </row>
    <row r="1218">
      <c r="A1218" s="9">
        <v>44421.0</v>
      </c>
      <c r="B1218" s="10" t="s">
        <v>15</v>
      </c>
      <c r="C1218" s="16">
        <v>3.0E45</v>
      </c>
      <c r="D1218" s="10" t="s">
        <v>285</v>
      </c>
      <c r="E1218" s="35">
        <v>270.0</v>
      </c>
      <c r="F1218" s="10" t="s">
        <v>18</v>
      </c>
      <c r="G1218" s="37">
        <f t="shared" si="1"/>
        <v>6</v>
      </c>
      <c r="H1218" s="32">
        <f t="shared" si="2"/>
        <v>6</v>
      </c>
      <c r="I1218" s="33"/>
      <c r="J1218" s="33"/>
      <c r="K1218" s="33"/>
      <c r="L1218" s="33"/>
      <c r="M1218" s="33"/>
      <c r="N1218" s="33"/>
      <c r="O1218" s="10" t="s">
        <v>15</v>
      </c>
    </row>
    <row r="1219">
      <c r="A1219" s="9">
        <v>44421.0</v>
      </c>
      <c r="B1219" s="10" t="s">
        <v>15</v>
      </c>
      <c r="C1219" s="10" t="s">
        <v>132</v>
      </c>
      <c r="D1219" s="10" t="s">
        <v>278</v>
      </c>
      <c r="E1219" s="35">
        <v>130.0</v>
      </c>
      <c r="F1219" s="10" t="s">
        <v>21</v>
      </c>
      <c r="G1219" s="37">
        <f t="shared" si="1"/>
        <v>6</v>
      </c>
      <c r="H1219" s="32">
        <f t="shared" si="2"/>
        <v>6</v>
      </c>
      <c r="I1219" s="33"/>
      <c r="J1219" s="33"/>
      <c r="K1219" s="33"/>
      <c r="L1219" s="33"/>
      <c r="M1219" s="33"/>
      <c r="N1219" s="33"/>
      <c r="O1219" s="10" t="s">
        <v>15</v>
      </c>
    </row>
    <row r="1220">
      <c r="A1220" s="9">
        <v>44421.0</v>
      </c>
      <c r="B1220" s="10" t="s">
        <v>15</v>
      </c>
      <c r="C1220" s="16">
        <v>5.0E49</v>
      </c>
      <c r="D1220" s="10" t="s">
        <v>280</v>
      </c>
      <c r="E1220" s="35">
        <v>280.0</v>
      </c>
      <c r="F1220" s="10" t="s">
        <v>18</v>
      </c>
      <c r="G1220" s="37">
        <f t="shared" si="1"/>
        <v>6</v>
      </c>
      <c r="H1220" s="32">
        <f t="shared" si="2"/>
        <v>6</v>
      </c>
      <c r="I1220" s="33"/>
      <c r="J1220" s="33"/>
      <c r="K1220" s="33"/>
      <c r="L1220" s="33"/>
      <c r="M1220" s="33"/>
      <c r="N1220" s="33"/>
      <c r="O1220" s="10" t="s">
        <v>15</v>
      </c>
    </row>
    <row r="1221">
      <c r="A1221" s="9">
        <v>44421.0</v>
      </c>
      <c r="B1221" s="10" t="s">
        <v>15</v>
      </c>
      <c r="C1221" s="16">
        <v>5.0E49</v>
      </c>
      <c r="D1221" s="10" t="s">
        <v>287</v>
      </c>
      <c r="E1221" s="35">
        <v>110.0</v>
      </c>
      <c r="F1221" s="10" t="s">
        <v>31</v>
      </c>
      <c r="G1221" s="37">
        <f t="shared" si="1"/>
        <v>6</v>
      </c>
      <c r="H1221" s="32">
        <f t="shared" si="2"/>
        <v>6</v>
      </c>
      <c r="I1221" s="33"/>
      <c r="J1221" s="33"/>
      <c r="K1221" s="33"/>
      <c r="L1221" s="33"/>
      <c r="M1221" s="33"/>
      <c r="N1221" s="33"/>
      <c r="O1221" s="10" t="s">
        <v>15</v>
      </c>
    </row>
    <row r="1222">
      <c r="A1222" s="9">
        <v>44421.0</v>
      </c>
      <c r="B1222" s="10" t="s">
        <v>15</v>
      </c>
      <c r="C1222" s="10" t="s">
        <v>133</v>
      </c>
      <c r="D1222" s="10" t="s">
        <v>277</v>
      </c>
      <c r="E1222" s="35">
        <v>350.0</v>
      </c>
      <c r="F1222" s="10" t="s">
        <v>14</v>
      </c>
      <c r="G1222" s="37">
        <f t="shared" si="1"/>
        <v>6</v>
      </c>
      <c r="H1222" s="32">
        <f t="shared" si="2"/>
        <v>6</v>
      </c>
      <c r="I1222" s="33"/>
      <c r="J1222" s="33"/>
      <c r="K1222" s="33"/>
      <c r="L1222" s="33"/>
      <c r="M1222" s="33"/>
      <c r="N1222" s="33"/>
      <c r="O1222" s="10" t="s">
        <v>15</v>
      </c>
    </row>
    <row r="1223">
      <c r="A1223" s="9">
        <v>44421.0</v>
      </c>
      <c r="B1223" s="10" t="s">
        <v>15</v>
      </c>
      <c r="C1223" s="16">
        <v>6.0E40</v>
      </c>
      <c r="D1223" s="10" t="s">
        <v>277</v>
      </c>
      <c r="E1223" s="35">
        <v>350.0</v>
      </c>
      <c r="F1223" s="10" t="s">
        <v>14</v>
      </c>
      <c r="G1223" s="37">
        <f t="shared" si="1"/>
        <v>6</v>
      </c>
      <c r="H1223" s="32">
        <f t="shared" si="2"/>
        <v>6</v>
      </c>
      <c r="I1223" s="33"/>
      <c r="J1223" s="33"/>
      <c r="K1223" s="33"/>
      <c r="L1223" s="33"/>
      <c r="M1223" s="33"/>
      <c r="N1223" s="33"/>
      <c r="O1223" s="10" t="s">
        <v>15</v>
      </c>
    </row>
    <row r="1224">
      <c r="A1224" s="9">
        <v>44421.0</v>
      </c>
      <c r="B1224" s="10" t="s">
        <v>15</v>
      </c>
      <c r="C1224" s="16">
        <v>6.0E40</v>
      </c>
      <c r="D1224" s="10" t="s">
        <v>288</v>
      </c>
      <c r="E1224" s="35">
        <v>280.0</v>
      </c>
      <c r="F1224" s="10" t="s">
        <v>14</v>
      </c>
      <c r="G1224" s="37">
        <f t="shared" si="1"/>
        <v>6</v>
      </c>
      <c r="H1224" s="32">
        <f t="shared" si="2"/>
        <v>6</v>
      </c>
      <c r="I1224" s="33"/>
      <c r="J1224" s="33"/>
      <c r="K1224" s="33"/>
      <c r="L1224" s="33"/>
      <c r="M1224" s="33"/>
      <c r="N1224" s="33"/>
      <c r="O1224" s="10" t="s">
        <v>15</v>
      </c>
    </row>
    <row r="1225">
      <c r="A1225" s="9">
        <v>44421.0</v>
      </c>
      <c r="B1225" s="10" t="s">
        <v>15</v>
      </c>
      <c r="C1225" s="10" t="s">
        <v>134</v>
      </c>
      <c r="D1225" s="10" t="s">
        <v>280</v>
      </c>
      <c r="E1225" s="35">
        <v>280.0</v>
      </c>
      <c r="F1225" s="10" t="s">
        <v>18</v>
      </c>
      <c r="G1225" s="37">
        <f t="shared" si="1"/>
        <v>6</v>
      </c>
      <c r="H1225" s="32">
        <f t="shared" si="2"/>
        <v>6</v>
      </c>
      <c r="I1225" s="33"/>
      <c r="J1225" s="33"/>
      <c r="K1225" s="33"/>
      <c r="L1225" s="33"/>
      <c r="M1225" s="33"/>
      <c r="N1225" s="33"/>
      <c r="O1225" s="10" t="s">
        <v>15</v>
      </c>
    </row>
    <row r="1226">
      <c r="A1226" s="9">
        <v>44421.0</v>
      </c>
      <c r="B1226" s="10" t="s">
        <v>15</v>
      </c>
      <c r="C1226" s="10" t="s">
        <v>219</v>
      </c>
      <c r="D1226" s="10" t="s">
        <v>277</v>
      </c>
      <c r="E1226" s="35">
        <v>350.0</v>
      </c>
      <c r="F1226" s="10" t="s">
        <v>14</v>
      </c>
      <c r="G1226" s="37">
        <f t="shared" si="1"/>
        <v>6</v>
      </c>
      <c r="H1226" s="32">
        <f t="shared" si="2"/>
        <v>6</v>
      </c>
      <c r="I1226" s="33"/>
      <c r="J1226" s="33"/>
      <c r="K1226" s="33"/>
      <c r="L1226" s="33"/>
      <c r="M1226" s="33"/>
      <c r="N1226" s="33"/>
      <c r="O1226" s="10" t="s">
        <v>15</v>
      </c>
    </row>
    <row r="1227">
      <c r="A1227" s="9">
        <v>44421.0</v>
      </c>
      <c r="B1227" s="10" t="s">
        <v>15</v>
      </c>
      <c r="C1227" s="10" t="s">
        <v>220</v>
      </c>
      <c r="D1227" s="10" t="s">
        <v>285</v>
      </c>
      <c r="E1227" s="35">
        <v>270.0</v>
      </c>
      <c r="F1227" s="10" t="s">
        <v>18</v>
      </c>
      <c r="G1227" s="37">
        <f t="shared" si="1"/>
        <v>6</v>
      </c>
      <c r="H1227" s="32">
        <f t="shared" si="2"/>
        <v>6</v>
      </c>
      <c r="I1227" s="33"/>
      <c r="J1227" s="33"/>
      <c r="K1227" s="33"/>
      <c r="L1227" s="33"/>
      <c r="M1227" s="33"/>
      <c r="N1227" s="33"/>
      <c r="O1227" s="10" t="s">
        <v>15</v>
      </c>
    </row>
    <row r="1228">
      <c r="A1228" s="9">
        <v>44421.0</v>
      </c>
      <c r="B1228" s="10" t="s">
        <v>15</v>
      </c>
      <c r="C1228" s="10">
        <v>4645.0</v>
      </c>
      <c r="D1228" s="10" t="s">
        <v>280</v>
      </c>
      <c r="E1228" s="35">
        <v>280.0</v>
      </c>
      <c r="F1228" s="10" t="s">
        <v>18</v>
      </c>
      <c r="G1228" s="37">
        <f t="shared" si="1"/>
        <v>6</v>
      </c>
      <c r="H1228" s="32">
        <f t="shared" si="2"/>
        <v>6</v>
      </c>
      <c r="I1228" s="33"/>
      <c r="J1228" s="33"/>
      <c r="K1228" s="33"/>
      <c r="L1228" s="33"/>
      <c r="M1228" s="33"/>
      <c r="N1228" s="33"/>
      <c r="O1228" s="10" t="s">
        <v>15</v>
      </c>
    </row>
    <row r="1229">
      <c r="A1229" s="9">
        <v>44421.0</v>
      </c>
      <c r="B1229" s="10" t="s">
        <v>15</v>
      </c>
      <c r="C1229" s="10">
        <v>4645.0</v>
      </c>
      <c r="D1229" s="10" t="s">
        <v>280</v>
      </c>
      <c r="E1229" s="35">
        <v>280.0</v>
      </c>
      <c r="F1229" s="10" t="s">
        <v>18</v>
      </c>
      <c r="G1229" s="37">
        <f t="shared" si="1"/>
        <v>6</v>
      </c>
      <c r="H1229" s="32">
        <f t="shared" si="2"/>
        <v>6</v>
      </c>
      <c r="I1229" s="33"/>
      <c r="J1229" s="33"/>
      <c r="K1229" s="33"/>
      <c r="L1229" s="33"/>
      <c r="M1229" s="33"/>
      <c r="N1229" s="33"/>
      <c r="O1229" s="10" t="s">
        <v>15</v>
      </c>
    </row>
    <row r="1230">
      <c r="A1230" s="9">
        <v>44421.0</v>
      </c>
      <c r="B1230" s="10" t="s">
        <v>15</v>
      </c>
      <c r="C1230" s="10" t="s">
        <v>136</v>
      </c>
      <c r="D1230" s="10" t="s">
        <v>285</v>
      </c>
      <c r="E1230" s="35">
        <v>270.0</v>
      </c>
      <c r="F1230" s="10" t="s">
        <v>18</v>
      </c>
      <c r="G1230" s="37">
        <f t="shared" si="1"/>
        <v>6</v>
      </c>
      <c r="H1230" s="32">
        <f t="shared" si="2"/>
        <v>6</v>
      </c>
      <c r="I1230" s="33"/>
      <c r="J1230" s="33"/>
      <c r="K1230" s="33"/>
      <c r="L1230" s="33"/>
      <c r="M1230" s="33"/>
      <c r="N1230" s="33"/>
      <c r="O1230" s="10" t="s">
        <v>15</v>
      </c>
    </row>
    <row r="1231">
      <c r="A1231" s="9">
        <v>44421.0</v>
      </c>
      <c r="B1231" s="10" t="s">
        <v>15</v>
      </c>
      <c r="C1231" s="10">
        <v>9841.0</v>
      </c>
      <c r="D1231" s="10" t="s">
        <v>287</v>
      </c>
      <c r="E1231" s="35">
        <v>110.0</v>
      </c>
      <c r="F1231" s="10" t="s">
        <v>31</v>
      </c>
      <c r="G1231" s="37">
        <f t="shared" si="1"/>
        <v>6</v>
      </c>
      <c r="H1231" s="32">
        <f t="shared" si="2"/>
        <v>6</v>
      </c>
      <c r="I1231" s="33"/>
      <c r="J1231" s="33"/>
      <c r="K1231" s="33"/>
      <c r="L1231" s="33"/>
      <c r="M1231" s="33"/>
      <c r="N1231" s="33"/>
      <c r="O1231" s="10" t="s">
        <v>15</v>
      </c>
    </row>
    <row r="1232">
      <c r="A1232" s="9">
        <v>44421.0</v>
      </c>
      <c r="B1232" s="10" t="s">
        <v>15</v>
      </c>
      <c r="C1232" s="10" t="s">
        <v>221</v>
      </c>
      <c r="D1232" s="10" t="s">
        <v>286</v>
      </c>
      <c r="E1232" s="35">
        <v>130.0</v>
      </c>
      <c r="F1232" s="10" t="s">
        <v>31</v>
      </c>
      <c r="G1232" s="37">
        <f t="shared" si="1"/>
        <v>6</v>
      </c>
      <c r="H1232" s="32">
        <f t="shared" si="2"/>
        <v>6</v>
      </c>
      <c r="I1232" s="33"/>
      <c r="J1232" s="33"/>
      <c r="K1232" s="33"/>
      <c r="L1232" s="33"/>
      <c r="M1232" s="33"/>
      <c r="N1232" s="33"/>
      <c r="O1232" s="10" t="s">
        <v>15</v>
      </c>
    </row>
    <row r="1233">
      <c r="A1233" s="9">
        <v>44421.0</v>
      </c>
      <c r="B1233" s="10" t="s">
        <v>15</v>
      </c>
      <c r="C1233" s="10" t="s">
        <v>183</v>
      </c>
      <c r="D1233" s="10" t="s">
        <v>288</v>
      </c>
      <c r="E1233" s="35">
        <v>280.0</v>
      </c>
      <c r="F1233" s="10" t="s">
        <v>14</v>
      </c>
      <c r="G1233" s="37">
        <f t="shared" si="1"/>
        <v>6</v>
      </c>
      <c r="H1233" s="32">
        <f t="shared" si="2"/>
        <v>6</v>
      </c>
      <c r="I1233" s="33"/>
      <c r="J1233" s="33"/>
      <c r="K1233" s="33"/>
      <c r="L1233" s="33"/>
      <c r="M1233" s="33"/>
      <c r="N1233" s="33"/>
      <c r="O1233" s="10" t="s">
        <v>15</v>
      </c>
    </row>
    <row r="1234">
      <c r="A1234" s="9">
        <v>44421.0</v>
      </c>
      <c r="B1234" s="10" t="s">
        <v>15</v>
      </c>
      <c r="C1234" s="10" t="s">
        <v>222</v>
      </c>
      <c r="D1234" s="10" t="s">
        <v>279</v>
      </c>
      <c r="E1234" s="35">
        <v>170.0</v>
      </c>
      <c r="F1234" s="10" t="s">
        <v>12</v>
      </c>
      <c r="G1234" s="37">
        <f t="shared" si="1"/>
        <v>6</v>
      </c>
      <c r="H1234" s="32">
        <f t="shared" si="2"/>
        <v>6</v>
      </c>
      <c r="I1234" s="33"/>
      <c r="J1234" s="33"/>
      <c r="K1234" s="33"/>
      <c r="L1234" s="33"/>
      <c r="M1234" s="33"/>
      <c r="N1234" s="33"/>
      <c r="O1234" s="10" t="s">
        <v>15</v>
      </c>
    </row>
    <row r="1235">
      <c r="A1235" s="9">
        <v>44421.0</v>
      </c>
      <c r="B1235" s="10" t="s">
        <v>15</v>
      </c>
      <c r="C1235" s="10" t="s">
        <v>222</v>
      </c>
      <c r="D1235" s="10" t="s">
        <v>287</v>
      </c>
      <c r="E1235" s="35">
        <v>110.0</v>
      </c>
      <c r="F1235" s="10" t="s">
        <v>31</v>
      </c>
      <c r="G1235" s="37">
        <f t="shared" si="1"/>
        <v>6</v>
      </c>
      <c r="H1235" s="32">
        <f t="shared" si="2"/>
        <v>6</v>
      </c>
      <c r="I1235" s="33"/>
      <c r="J1235" s="33"/>
      <c r="K1235" s="33"/>
      <c r="L1235" s="33"/>
      <c r="M1235" s="33"/>
      <c r="N1235" s="33"/>
      <c r="O1235" s="10" t="s">
        <v>15</v>
      </c>
    </row>
    <row r="1236">
      <c r="A1236" s="9">
        <v>44421.0</v>
      </c>
      <c r="B1236" s="10" t="s">
        <v>15</v>
      </c>
      <c r="C1236" s="10" t="s">
        <v>137</v>
      </c>
      <c r="D1236" s="10" t="s">
        <v>280</v>
      </c>
      <c r="E1236" s="35">
        <v>280.0</v>
      </c>
      <c r="F1236" s="10" t="s">
        <v>18</v>
      </c>
      <c r="G1236" s="37">
        <f t="shared" si="1"/>
        <v>6</v>
      </c>
      <c r="H1236" s="32">
        <f t="shared" si="2"/>
        <v>6</v>
      </c>
      <c r="I1236" s="33"/>
      <c r="J1236" s="33"/>
      <c r="K1236" s="33"/>
      <c r="L1236" s="33"/>
      <c r="M1236" s="33"/>
      <c r="N1236" s="33"/>
      <c r="O1236" s="10" t="s">
        <v>15</v>
      </c>
    </row>
    <row r="1237">
      <c r="A1237" s="9">
        <v>44421.0</v>
      </c>
      <c r="B1237" s="10" t="s">
        <v>15</v>
      </c>
      <c r="C1237" s="10" t="s">
        <v>184</v>
      </c>
      <c r="D1237" s="10" t="s">
        <v>277</v>
      </c>
      <c r="E1237" s="35">
        <v>350.0</v>
      </c>
      <c r="F1237" s="10" t="s">
        <v>14</v>
      </c>
      <c r="G1237" s="37">
        <f t="shared" si="1"/>
        <v>6</v>
      </c>
      <c r="H1237" s="32">
        <f t="shared" si="2"/>
        <v>6</v>
      </c>
      <c r="I1237" s="33"/>
      <c r="J1237" s="33"/>
      <c r="K1237" s="33"/>
      <c r="L1237" s="33"/>
      <c r="M1237" s="33"/>
      <c r="N1237" s="33"/>
      <c r="O1237" s="10" t="s">
        <v>15</v>
      </c>
    </row>
    <row r="1238">
      <c r="A1238" s="9">
        <v>44421.0</v>
      </c>
      <c r="B1238" s="10" t="s">
        <v>15</v>
      </c>
      <c r="C1238" s="10" t="s">
        <v>185</v>
      </c>
      <c r="D1238" s="10" t="s">
        <v>277</v>
      </c>
      <c r="E1238" s="35">
        <v>350.0</v>
      </c>
      <c r="F1238" s="10" t="s">
        <v>14</v>
      </c>
      <c r="G1238" s="37">
        <f t="shared" si="1"/>
        <v>6</v>
      </c>
      <c r="H1238" s="32">
        <f t="shared" si="2"/>
        <v>6</v>
      </c>
      <c r="I1238" s="33"/>
      <c r="J1238" s="33"/>
      <c r="K1238" s="33"/>
      <c r="L1238" s="33"/>
      <c r="M1238" s="33"/>
      <c r="N1238" s="33"/>
      <c r="O1238" s="10" t="s">
        <v>15</v>
      </c>
    </row>
    <row r="1239">
      <c r="A1239" s="9">
        <v>44421.0</v>
      </c>
      <c r="B1239" s="10" t="s">
        <v>15</v>
      </c>
      <c r="C1239" s="10" t="s">
        <v>312</v>
      </c>
      <c r="D1239" s="10" t="s">
        <v>280</v>
      </c>
      <c r="E1239" s="35">
        <v>280.0</v>
      </c>
      <c r="F1239" s="10" t="s">
        <v>18</v>
      </c>
      <c r="G1239" s="37">
        <f t="shared" si="1"/>
        <v>6</v>
      </c>
      <c r="H1239" s="32">
        <f t="shared" si="2"/>
        <v>6</v>
      </c>
      <c r="I1239" s="33"/>
      <c r="J1239" s="33"/>
      <c r="K1239" s="33"/>
      <c r="L1239" s="33"/>
      <c r="M1239" s="33"/>
      <c r="N1239" s="33"/>
      <c r="O1239" s="10" t="s">
        <v>15</v>
      </c>
    </row>
    <row r="1240">
      <c r="A1240" s="9">
        <v>44421.0</v>
      </c>
      <c r="B1240" s="10" t="s">
        <v>15</v>
      </c>
      <c r="C1240" s="10" t="s">
        <v>223</v>
      </c>
      <c r="D1240" s="10" t="s">
        <v>280</v>
      </c>
      <c r="E1240" s="35">
        <v>280.0</v>
      </c>
      <c r="F1240" s="10" t="s">
        <v>18</v>
      </c>
      <c r="G1240" s="37">
        <f t="shared" si="1"/>
        <v>6</v>
      </c>
      <c r="H1240" s="32">
        <f t="shared" si="2"/>
        <v>6</v>
      </c>
      <c r="I1240" s="33"/>
      <c r="J1240" s="33"/>
      <c r="K1240" s="33"/>
      <c r="L1240" s="33"/>
      <c r="M1240" s="33"/>
      <c r="N1240" s="33"/>
      <c r="O1240" s="10" t="s">
        <v>15</v>
      </c>
    </row>
    <row r="1241">
      <c r="A1241" s="9">
        <v>44421.0</v>
      </c>
      <c r="B1241" s="10" t="s">
        <v>15</v>
      </c>
      <c r="C1241" s="10" t="s">
        <v>224</v>
      </c>
      <c r="D1241" s="10" t="s">
        <v>277</v>
      </c>
      <c r="E1241" s="35">
        <v>350.0</v>
      </c>
      <c r="F1241" s="10" t="s">
        <v>14</v>
      </c>
      <c r="G1241" s="37">
        <f t="shared" si="1"/>
        <v>6</v>
      </c>
      <c r="H1241" s="32">
        <f t="shared" si="2"/>
        <v>6</v>
      </c>
      <c r="I1241" s="33"/>
      <c r="J1241" s="33"/>
      <c r="K1241" s="33"/>
      <c r="L1241" s="33"/>
      <c r="M1241" s="33"/>
      <c r="N1241" s="33"/>
      <c r="O1241" s="10" t="s">
        <v>15</v>
      </c>
    </row>
    <row r="1242">
      <c r="A1242" s="9">
        <v>44421.0</v>
      </c>
      <c r="B1242" s="10" t="s">
        <v>15</v>
      </c>
      <c r="C1242" s="10" t="s">
        <v>139</v>
      </c>
      <c r="D1242" s="10" t="s">
        <v>277</v>
      </c>
      <c r="E1242" s="35">
        <v>350.0</v>
      </c>
      <c r="F1242" s="10" t="s">
        <v>14</v>
      </c>
      <c r="G1242" s="37">
        <f t="shared" si="1"/>
        <v>6</v>
      </c>
      <c r="H1242" s="32">
        <f t="shared" si="2"/>
        <v>6</v>
      </c>
      <c r="I1242" s="33"/>
      <c r="J1242" s="33"/>
      <c r="K1242" s="33"/>
      <c r="L1242" s="33"/>
      <c r="M1242" s="33"/>
      <c r="N1242" s="33"/>
      <c r="O1242" s="10" t="s">
        <v>15</v>
      </c>
    </row>
    <row r="1243">
      <c r="A1243" s="9">
        <v>44421.0</v>
      </c>
      <c r="B1243" s="10" t="s">
        <v>16</v>
      </c>
      <c r="C1243" s="16">
        <v>5.0E41</v>
      </c>
      <c r="D1243" s="10" t="s">
        <v>287</v>
      </c>
      <c r="E1243" s="35">
        <v>110.0</v>
      </c>
      <c r="F1243" s="10" t="s">
        <v>31</v>
      </c>
      <c r="G1243" s="37">
        <f t="shared" si="1"/>
        <v>6</v>
      </c>
      <c r="H1243" s="32">
        <f t="shared" si="2"/>
        <v>6</v>
      </c>
      <c r="I1243" s="33"/>
      <c r="J1243" s="33"/>
      <c r="K1243" s="33"/>
      <c r="L1243" s="33"/>
      <c r="M1243" s="33"/>
      <c r="N1243" s="33"/>
      <c r="O1243" s="10" t="s">
        <v>16</v>
      </c>
    </row>
    <row r="1244">
      <c r="A1244" s="9">
        <v>44421.0</v>
      </c>
      <c r="B1244" s="10" t="s">
        <v>16</v>
      </c>
      <c r="C1244" s="10">
        <v>7848.0</v>
      </c>
      <c r="D1244" s="10" t="s">
        <v>280</v>
      </c>
      <c r="E1244" s="35">
        <v>280.0</v>
      </c>
      <c r="F1244" s="10" t="s">
        <v>18</v>
      </c>
      <c r="G1244" s="37">
        <f t="shared" si="1"/>
        <v>6</v>
      </c>
      <c r="H1244" s="32">
        <f t="shared" si="2"/>
        <v>6</v>
      </c>
      <c r="I1244" s="33"/>
      <c r="J1244" s="33"/>
      <c r="K1244" s="33"/>
      <c r="L1244" s="33"/>
      <c r="M1244" s="33"/>
      <c r="N1244" s="33"/>
      <c r="O1244" s="10" t="s">
        <v>16</v>
      </c>
    </row>
    <row r="1245">
      <c r="A1245" s="9">
        <v>44421.0</v>
      </c>
      <c r="B1245" s="10" t="s">
        <v>16</v>
      </c>
      <c r="C1245" s="10" t="s">
        <v>315</v>
      </c>
      <c r="D1245" s="10" t="s">
        <v>287</v>
      </c>
      <c r="E1245" s="35">
        <v>110.0</v>
      </c>
      <c r="F1245" s="10" t="s">
        <v>31</v>
      </c>
      <c r="G1245" s="37">
        <f t="shared" si="1"/>
        <v>6</v>
      </c>
      <c r="H1245" s="32">
        <f t="shared" si="2"/>
        <v>6</v>
      </c>
      <c r="I1245" s="33"/>
      <c r="J1245" s="33"/>
      <c r="K1245" s="33"/>
      <c r="L1245" s="33"/>
      <c r="M1245" s="33"/>
      <c r="N1245" s="33"/>
      <c r="O1245" s="10" t="s">
        <v>16</v>
      </c>
    </row>
    <row r="1246">
      <c r="A1246" s="9">
        <v>44421.0</v>
      </c>
      <c r="B1246" s="10" t="s">
        <v>16</v>
      </c>
      <c r="C1246" s="10" t="s">
        <v>145</v>
      </c>
      <c r="D1246" s="10" t="s">
        <v>280</v>
      </c>
      <c r="E1246" s="35">
        <v>280.0</v>
      </c>
      <c r="F1246" s="10" t="s">
        <v>18</v>
      </c>
      <c r="G1246" s="37">
        <f t="shared" si="1"/>
        <v>6</v>
      </c>
      <c r="H1246" s="32">
        <f t="shared" si="2"/>
        <v>6</v>
      </c>
      <c r="I1246" s="33"/>
      <c r="J1246" s="33"/>
      <c r="K1246" s="33"/>
      <c r="L1246" s="33"/>
      <c r="M1246" s="33"/>
      <c r="N1246" s="33"/>
      <c r="O1246" s="10" t="s">
        <v>16</v>
      </c>
    </row>
    <row r="1247">
      <c r="A1247" s="9">
        <v>44421.0</v>
      </c>
      <c r="B1247" s="10" t="s">
        <v>16</v>
      </c>
      <c r="C1247" s="10" t="s">
        <v>145</v>
      </c>
      <c r="D1247" s="10" t="s">
        <v>278</v>
      </c>
      <c r="E1247" s="35">
        <v>130.0</v>
      </c>
      <c r="F1247" s="10" t="s">
        <v>21</v>
      </c>
      <c r="G1247" s="37">
        <f t="shared" si="1"/>
        <v>6</v>
      </c>
      <c r="H1247" s="32">
        <f t="shared" si="2"/>
        <v>6</v>
      </c>
      <c r="I1247" s="33"/>
      <c r="J1247" s="33"/>
      <c r="K1247" s="33"/>
      <c r="L1247" s="33"/>
      <c r="M1247" s="33"/>
      <c r="N1247" s="33"/>
      <c r="O1247" s="10" t="s">
        <v>16</v>
      </c>
    </row>
    <row r="1248">
      <c r="A1248" s="9">
        <v>44421.0</v>
      </c>
      <c r="B1248" s="10" t="s">
        <v>16</v>
      </c>
      <c r="C1248" s="10" t="s">
        <v>343</v>
      </c>
      <c r="D1248" s="10" t="s">
        <v>280</v>
      </c>
      <c r="E1248" s="35">
        <v>280.0</v>
      </c>
      <c r="F1248" s="10" t="s">
        <v>18</v>
      </c>
      <c r="G1248" s="37">
        <f t="shared" si="1"/>
        <v>6</v>
      </c>
      <c r="H1248" s="32">
        <f t="shared" si="2"/>
        <v>6</v>
      </c>
      <c r="I1248" s="33"/>
      <c r="J1248" s="33"/>
      <c r="K1248" s="33"/>
      <c r="L1248" s="33"/>
      <c r="M1248" s="33"/>
      <c r="N1248" s="33"/>
      <c r="O1248" s="10" t="s">
        <v>16</v>
      </c>
    </row>
    <row r="1249">
      <c r="A1249" s="9">
        <v>44421.0</v>
      </c>
      <c r="B1249" s="10" t="s">
        <v>16</v>
      </c>
      <c r="C1249" s="10" t="s">
        <v>343</v>
      </c>
      <c r="D1249" s="10" t="s">
        <v>287</v>
      </c>
      <c r="E1249" s="35">
        <v>110.0</v>
      </c>
      <c r="F1249" s="10" t="s">
        <v>31</v>
      </c>
      <c r="G1249" s="37">
        <f t="shared" si="1"/>
        <v>6</v>
      </c>
      <c r="H1249" s="32">
        <f t="shared" si="2"/>
        <v>6</v>
      </c>
      <c r="I1249" s="33"/>
      <c r="J1249" s="33"/>
      <c r="K1249" s="33"/>
      <c r="L1249" s="33"/>
      <c r="M1249" s="33"/>
      <c r="N1249" s="33"/>
      <c r="O1249" s="10" t="s">
        <v>16</v>
      </c>
    </row>
    <row r="1250">
      <c r="A1250" s="9">
        <v>44421.0</v>
      </c>
      <c r="B1250" s="10" t="s">
        <v>16</v>
      </c>
      <c r="C1250" s="10" t="s">
        <v>66</v>
      </c>
      <c r="D1250" s="10" t="s">
        <v>278</v>
      </c>
      <c r="E1250" s="35">
        <v>130.0</v>
      </c>
      <c r="F1250" s="10" t="s">
        <v>21</v>
      </c>
      <c r="G1250" s="37">
        <f t="shared" si="1"/>
        <v>6</v>
      </c>
      <c r="H1250" s="32">
        <f t="shared" si="2"/>
        <v>6</v>
      </c>
      <c r="I1250" s="33"/>
      <c r="J1250" s="33"/>
      <c r="K1250" s="33"/>
      <c r="L1250" s="33"/>
      <c r="M1250" s="33"/>
      <c r="N1250" s="33"/>
      <c r="O1250" s="10" t="s">
        <v>16</v>
      </c>
    </row>
    <row r="1251">
      <c r="A1251" s="9">
        <v>44421.0</v>
      </c>
      <c r="B1251" s="10" t="s">
        <v>69</v>
      </c>
      <c r="C1251" s="10" t="s">
        <v>71</v>
      </c>
      <c r="D1251" s="10" t="s">
        <v>292</v>
      </c>
      <c r="E1251" s="35">
        <v>60.0</v>
      </c>
      <c r="F1251" s="10" t="s">
        <v>31</v>
      </c>
      <c r="G1251" s="37">
        <f t="shared" si="1"/>
        <v>6</v>
      </c>
      <c r="H1251" s="32">
        <f t="shared" si="2"/>
        <v>6</v>
      </c>
      <c r="I1251" s="33"/>
      <c r="J1251" s="33"/>
      <c r="K1251" s="33"/>
      <c r="L1251" s="33"/>
      <c r="M1251" s="33"/>
      <c r="N1251" s="33"/>
      <c r="O1251" s="10" t="s">
        <v>69</v>
      </c>
    </row>
    <row r="1252">
      <c r="A1252" s="9">
        <v>44421.0</v>
      </c>
      <c r="B1252" s="10" t="s">
        <v>69</v>
      </c>
      <c r="C1252" s="10" t="s">
        <v>72</v>
      </c>
      <c r="D1252" s="10" t="s">
        <v>287</v>
      </c>
      <c r="E1252" s="35">
        <v>110.0</v>
      </c>
      <c r="F1252" s="10" t="s">
        <v>31</v>
      </c>
      <c r="G1252" s="37">
        <f t="shared" si="1"/>
        <v>6</v>
      </c>
      <c r="H1252" s="32">
        <f t="shared" si="2"/>
        <v>6</v>
      </c>
      <c r="I1252" s="33"/>
      <c r="J1252" s="33"/>
      <c r="K1252" s="33"/>
      <c r="L1252" s="33"/>
      <c r="M1252" s="33"/>
      <c r="N1252" s="33"/>
      <c r="O1252" s="10" t="s">
        <v>69</v>
      </c>
    </row>
    <row r="1253">
      <c r="A1253" s="9">
        <v>44421.0</v>
      </c>
      <c r="B1253" s="10" t="s">
        <v>69</v>
      </c>
      <c r="C1253" s="10" t="s">
        <v>195</v>
      </c>
      <c r="D1253" s="10" t="s">
        <v>277</v>
      </c>
      <c r="E1253" s="35">
        <v>350.0</v>
      </c>
      <c r="F1253" s="10" t="s">
        <v>14</v>
      </c>
      <c r="G1253" s="37">
        <f t="shared" si="1"/>
        <v>6</v>
      </c>
      <c r="H1253" s="32">
        <f t="shared" si="2"/>
        <v>6</v>
      </c>
      <c r="I1253" s="33"/>
      <c r="J1253" s="33"/>
      <c r="K1253" s="33"/>
      <c r="L1253" s="33"/>
      <c r="M1253" s="33"/>
      <c r="N1253" s="33"/>
      <c r="O1253" s="10" t="s">
        <v>69</v>
      </c>
    </row>
    <row r="1254">
      <c r="A1254" s="9">
        <v>44421.0</v>
      </c>
      <c r="B1254" s="10" t="s">
        <v>69</v>
      </c>
      <c r="C1254" s="10" t="s">
        <v>73</v>
      </c>
      <c r="D1254" s="10" t="s">
        <v>278</v>
      </c>
      <c r="E1254" s="35">
        <v>130.0</v>
      </c>
      <c r="F1254" s="10" t="s">
        <v>21</v>
      </c>
      <c r="G1254" s="37">
        <f t="shared" si="1"/>
        <v>6</v>
      </c>
      <c r="H1254" s="32">
        <f t="shared" si="2"/>
        <v>6</v>
      </c>
      <c r="I1254" s="33"/>
      <c r="J1254" s="33"/>
      <c r="K1254" s="33"/>
      <c r="L1254" s="33"/>
      <c r="M1254" s="33"/>
      <c r="N1254" s="33"/>
      <c r="O1254" s="10" t="s">
        <v>69</v>
      </c>
    </row>
    <row r="1255">
      <c r="A1255" s="9">
        <v>44421.0</v>
      </c>
      <c r="B1255" s="10" t="s">
        <v>69</v>
      </c>
      <c r="C1255" s="10" t="s">
        <v>74</v>
      </c>
      <c r="D1255" s="10" t="s">
        <v>292</v>
      </c>
      <c r="E1255" s="35">
        <v>60.0</v>
      </c>
      <c r="F1255" s="10" t="s">
        <v>31</v>
      </c>
      <c r="G1255" s="37">
        <f t="shared" si="1"/>
        <v>6</v>
      </c>
      <c r="H1255" s="32">
        <f t="shared" si="2"/>
        <v>6</v>
      </c>
      <c r="I1255" s="33"/>
      <c r="J1255" s="33"/>
      <c r="K1255" s="33"/>
      <c r="L1255" s="33"/>
      <c r="M1255" s="33"/>
      <c r="N1255" s="33"/>
      <c r="O1255" s="10" t="s">
        <v>69</v>
      </c>
    </row>
    <row r="1256">
      <c r="A1256" s="9">
        <v>44421.0</v>
      </c>
      <c r="B1256" s="10" t="s">
        <v>69</v>
      </c>
      <c r="C1256" s="10">
        <v>1247.0</v>
      </c>
      <c r="D1256" s="10" t="s">
        <v>285</v>
      </c>
      <c r="E1256" s="35">
        <v>270.0</v>
      </c>
      <c r="F1256" s="10" t="s">
        <v>18</v>
      </c>
      <c r="G1256" s="37">
        <f t="shared" si="1"/>
        <v>6</v>
      </c>
      <c r="H1256" s="32">
        <f t="shared" si="2"/>
        <v>6</v>
      </c>
      <c r="I1256" s="33"/>
      <c r="J1256" s="33"/>
      <c r="K1256" s="33"/>
      <c r="L1256" s="33"/>
      <c r="M1256" s="33"/>
      <c r="N1256" s="33"/>
      <c r="O1256" s="10" t="s">
        <v>69</v>
      </c>
    </row>
    <row r="1257">
      <c r="A1257" s="9">
        <v>44421.0</v>
      </c>
      <c r="B1257" s="10" t="s">
        <v>69</v>
      </c>
      <c r="C1257" s="10">
        <v>2340.0</v>
      </c>
      <c r="D1257" s="10" t="s">
        <v>278</v>
      </c>
      <c r="E1257" s="35">
        <v>130.0</v>
      </c>
      <c r="F1257" s="10" t="s">
        <v>21</v>
      </c>
      <c r="G1257" s="37">
        <f t="shared" si="1"/>
        <v>6</v>
      </c>
      <c r="H1257" s="32">
        <f t="shared" si="2"/>
        <v>6</v>
      </c>
      <c r="I1257" s="33"/>
      <c r="J1257" s="33"/>
      <c r="K1257" s="33"/>
      <c r="L1257" s="33"/>
      <c r="M1257" s="33"/>
      <c r="N1257" s="33"/>
      <c r="O1257" s="10" t="s">
        <v>69</v>
      </c>
    </row>
    <row r="1258">
      <c r="A1258" s="9">
        <v>44421.0</v>
      </c>
      <c r="B1258" s="10" t="s">
        <v>69</v>
      </c>
      <c r="C1258" s="10">
        <v>7447.0</v>
      </c>
      <c r="D1258" s="10" t="s">
        <v>292</v>
      </c>
      <c r="E1258" s="35">
        <v>60.0</v>
      </c>
      <c r="F1258" s="10" t="s">
        <v>31</v>
      </c>
      <c r="G1258" s="37">
        <f t="shared" si="1"/>
        <v>6</v>
      </c>
      <c r="H1258" s="32">
        <f t="shared" si="2"/>
        <v>6</v>
      </c>
      <c r="I1258" s="33"/>
      <c r="J1258" s="33"/>
      <c r="K1258" s="33"/>
      <c r="L1258" s="33"/>
      <c r="M1258" s="33"/>
      <c r="N1258" s="33"/>
      <c r="O1258" s="10" t="s">
        <v>69</v>
      </c>
    </row>
    <row r="1259">
      <c r="A1259" s="9">
        <v>44421.0</v>
      </c>
      <c r="B1259" s="10" t="s">
        <v>69</v>
      </c>
      <c r="C1259" s="10">
        <v>1649.0</v>
      </c>
      <c r="D1259" s="10" t="s">
        <v>278</v>
      </c>
      <c r="E1259" s="35">
        <v>130.0</v>
      </c>
      <c r="F1259" s="10" t="s">
        <v>21</v>
      </c>
      <c r="G1259" s="37">
        <f t="shared" si="1"/>
        <v>6</v>
      </c>
      <c r="H1259" s="32">
        <f t="shared" si="2"/>
        <v>6</v>
      </c>
      <c r="I1259" s="33"/>
      <c r="J1259" s="33"/>
      <c r="K1259" s="33"/>
      <c r="L1259" s="33"/>
      <c r="M1259" s="33"/>
      <c r="N1259" s="33"/>
      <c r="O1259" s="10" t="s">
        <v>69</v>
      </c>
    </row>
    <row r="1260">
      <c r="A1260" s="9">
        <v>44421.0</v>
      </c>
      <c r="B1260" s="10" t="s">
        <v>69</v>
      </c>
      <c r="C1260" s="10">
        <v>5649.0</v>
      </c>
      <c r="D1260" s="10" t="s">
        <v>280</v>
      </c>
      <c r="E1260" s="35">
        <v>280.0</v>
      </c>
      <c r="F1260" s="10" t="s">
        <v>18</v>
      </c>
      <c r="G1260" s="37">
        <f t="shared" si="1"/>
        <v>6</v>
      </c>
      <c r="H1260" s="32">
        <f t="shared" si="2"/>
        <v>6</v>
      </c>
      <c r="I1260" s="33"/>
      <c r="J1260" s="33"/>
      <c r="K1260" s="33"/>
      <c r="L1260" s="33"/>
      <c r="M1260" s="33"/>
      <c r="N1260" s="33"/>
      <c r="O1260" s="10" t="s">
        <v>69</v>
      </c>
    </row>
    <row r="1261">
      <c r="A1261" s="9">
        <v>44421.0</v>
      </c>
      <c r="B1261" s="10" t="s">
        <v>69</v>
      </c>
      <c r="C1261" s="10">
        <v>9045.0</v>
      </c>
      <c r="D1261" s="10" t="s">
        <v>288</v>
      </c>
      <c r="E1261" s="35">
        <v>280.0</v>
      </c>
      <c r="F1261" s="10" t="s">
        <v>14</v>
      </c>
      <c r="G1261" s="37">
        <f t="shared" si="1"/>
        <v>6</v>
      </c>
      <c r="H1261" s="32">
        <f t="shared" si="2"/>
        <v>6</v>
      </c>
      <c r="I1261" s="33"/>
      <c r="J1261" s="33"/>
      <c r="K1261" s="33"/>
      <c r="L1261" s="33"/>
      <c r="M1261" s="33"/>
      <c r="N1261" s="33"/>
      <c r="O1261" s="10" t="s">
        <v>69</v>
      </c>
    </row>
    <row r="1262">
      <c r="A1262" s="9">
        <v>44421.0</v>
      </c>
      <c r="B1262" s="10" t="s">
        <v>69</v>
      </c>
      <c r="C1262" s="10">
        <v>843.0</v>
      </c>
      <c r="D1262" s="10" t="s">
        <v>288</v>
      </c>
      <c r="E1262" s="35">
        <v>280.0</v>
      </c>
      <c r="F1262" s="10" t="s">
        <v>14</v>
      </c>
      <c r="G1262" s="37">
        <f t="shared" si="1"/>
        <v>6</v>
      </c>
      <c r="H1262" s="32">
        <f t="shared" si="2"/>
        <v>6</v>
      </c>
      <c r="I1262" s="33"/>
      <c r="J1262" s="33"/>
      <c r="K1262" s="33"/>
      <c r="L1262" s="33"/>
      <c r="M1262" s="33"/>
      <c r="N1262" s="33"/>
      <c r="O1262" s="10" t="s">
        <v>69</v>
      </c>
    </row>
    <row r="1263">
      <c r="A1263" s="9">
        <v>44421.0</v>
      </c>
      <c r="B1263" s="10" t="s">
        <v>69</v>
      </c>
      <c r="C1263" s="10">
        <v>5747.0</v>
      </c>
      <c r="D1263" s="10" t="s">
        <v>278</v>
      </c>
      <c r="E1263" s="35">
        <v>130.0</v>
      </c>
      <c r="F1263" s="10" t="s">
        <v>21</v>
      </c>
      <c r="G1263" s="37">
        <f t="shared" si="1"/>
        <v>6</v>
      </c>
      <c r="H1263" s="32">
        <f t="shared" si="2"/>
        <v>6</v>
      </c>
      <c r="I1263" s="33"/>
      <c r="J1263" s="33"/>
      <c r="K1263" s="33"/>
      <c r="L1263" s="33"/>
      <c r="M1263" s="33"/>
      <c r="N1263" s="33"/>
      <c r="O1263" s="10" t="s">
        <v>69</v>
      </c>
    </row>
    <row r="1264">
      <c r="A1264" s="9">
        <v>44421.0</v>
      </c>
      <c r="B1264" s="10" t="s">
        <v>69</v>
      </c>
      <c r="C1264" s="10" t="s">
        <v>196</v>
      </c>
      <c r="D1264" s="10" t="s">
        <v>285</v>
      </c>
      <c r="E1264" s="35">
        <v>270.0</v>
      </c>
      <c r="F1264" s="10" t="s">
        <v>18</v>
      </c>
      <c r="G1264" s="37">
        <f t="shared" si="1"/>
        <v>6</v>
      </c>
      <c r="H1264" s="32">
        <f t="shared" si="2"/>
        <v>6</v>
      </c>
      <c r="I1264" s="33"/>
      <c r="J1264" s="33"/>
      <c r="K1264" s="33"/>
      <c r="L1264" s="33"/>
      <c r="M1264" s="33"/>
      <c r="N1264" s="33"/>
      <c r="O1264" s="10" t="s">
        <v>69</v>
      </c>
    </row>
    <row r="1265">
      <c r="A1265" s="9">
        <v>44421.0</v>
      </c>
      <c r="B1265" s="10" t="s">
        <v>69</v>
      </c>
      <c r="C1265" s="10" t="s">
        <v>76</v>
      </c>
      <c r="D1265" s="10" t="s">
        <v>285</v>
      </c>
      <c r="E1265" s="35">
        <v>270.0</v>
      </c>
      <c r="F1265" s="10" t="s">
        <v>18</v>
      </c>
      <c r="G1265" s="37">
        <f t="shared" si="1"/>
        <v>6</v>
      </c>
      <c r="H1265" s="32">
        <f t="shared" si="2"/>
        <v>6</v>
      </c>
      <c r="I1265" s="33"/>
      <c r="J1265" s="33"/>
      <c r="K1265" s="33"/>
      <c r="L1265" s="33"/>
      <c r="M1265" s="33"/>
      <c r="N1265" s="33"/>
      <c r="O1265" s="10" t="s">
        <v>69</v>
      </c>
    </row>
    <row r="1266">
      <c r="A1266" s="9">
        <v>44421.0</v>
      </c>
      <c r="B1266" s="10" t="s">
        <v>69</v>
      </c>
      <c r="C1266" s="10" t="s">
        <v>77</v>
      </c>
      <c r="D1266" s="10" t="s">
        <v>304</v>
      </c>
      <c r="E1266" s="35">
        <v>190.0</v>
      </c>
      <c r="F1266" s="10" t="s">
        <v>160</v>
      </c>
      <c r="G1266" s="37">
        <f t="shared" si="1"/>
        <v>6</v>
      </c>
      <c r="H1266" s="32">
        <f t="shared" si="2"/>
        <v>6</v>
      </c>
      <c r="I1266" s="33"/>
      <c r="J1266" s="33"/>
      <c r="K1266" s="33"/>
      <c r="L1266" s="33"/>
      <c r="M1266" s="33"/>
      <c r="N1266" s="33"/>
      <c r="O1266" s="10" t="s">
        <v>69</v>
      </c>
    </row>
    <row r="1267">
      <c r="A1267" s="9">
        <v>44421.0</v>
      </c>
      <c r="B1267" s="10" t="s">
        <v>69</v>
      </c>
      <c r="C1267" s="10" t="s">
        <v>79</v>
      </c>
      <c r="D1267" s="10" t="s">
        <v>278</v>
      </c>
      <c r="E1267" s="35">
        <v>130.0</v>
      </c>
      <c r="F1267" s="10" t="s">
        <v>21</v>
      </c>
      <c r="G1267" s="37">
        <f t="shared" si="1"/>
        <v>6</v>
      </c>
      <c r="H1267" s="32">
        <f t="shared" si="2"/>
        <v>6</v>
      </c>
      <c r="I1267" s="33"/>
      <c r="J1267" s="33"/>
      <c r="K1267" s="33"/>
      <c r="L1267" s="33"/>
      <c r="M1267" s="33"/>
      <c r="N1267" s="33"/>
      <c r="O1267" s="10" t="s">
        <v>69</v>
      </c>
    </row>
    <row r="1268">
      <c r="A1268" s="9">
        <v>44421.0</v>
      </c>
      <c r="B1268" s="10" t="s">
        <v>69</v>
      </c>
      <c r="C1268" s="10" t="s">
        <v>252</v>
      </c>
      <c r="D1268" s="10" t="s">
        <v>286</v>
      </c>
      <c r="E1268" s="35">
        <v>130.0</v>
      </c>
      <c r="F1268" s="10" t="s">
        <v>31</v>
      </c>
      <c r="G1268" s="37">
        <f t="shared" si="1"/>
        <v>6</v>
      </c>
      <c r="H1268" s="32">
        <f t="shared" si="2"/>
        <v>6</v>
      </c>
      <c r="I1268" s="33"/>
      <c r="J1268" s="33"/>
      <c r="K1268" s="33"/>
      <c r="L1268" s="33"/>
      <c r="M1268" s="33"/>
      <c r="N1268" s="33"/>
      <c r="O1268" s="10" t="s">
        <v>69</v>
      </c>
    </row>
    <row r="1269">
      <c r="A1269" s="9">
        <v>44421.0</v>
      </c>
      <c r="B1269" s="10" t="s">
        <v>69</v>
      </c>
      <c r="C1269" s="10" t="s">
        <v>81</v>
      </c>
      <c r="D1269" s="10" t="s">
        <v>282</v>
      </c>
      <c r="E1269" s="35">
        <v>200.0</v>
      </c>
      <c r="F1269" s="10" t="s">
        <v>14</v>
      </c>
      <c r="G1269" s="37">
        <f t="shared" si="1"/>
        <v>6</v>
      </c>
      <c r="H1269" s="32">
        <f t="shared" si="2"/>
        <v>6</v>
      </c>
      <c r="I1269" s="33"/>
      <c r="J1269" s="33"/>
      <c r="K1269" s="33"/>
      <c r="L1269" s="33"/>
      <c r="M1269" s="33"/>
      <c r="N1269" s="33"/>
      <c r="O1269" s="10" t="s">
        <v>69</v>
      </c>
    </row>
    <row r="1270">
      <c r="A1270" s="9">
        <v>44421.0</v>
      </c>
      <c r="B1270" s="10" t="s">
        <v>69</v>
      </c>
      <c r="C1270" s="10" t="s">
        <v>82</v>
      </c>
      <c r="D1270" s="10" t="s">
        <v>278</v>
      </c>
      <c r="E1270" s="35">
        <v>130.0</v>
      </c>
      <c r="F1270" s="10" t="s">
        <v>21</v>
      </c>
      <c r="G1270" s="37">
        <f t="shared" si="1"/>
        <v>6</v>
      </c>
      <c r="H1270" s="32">
        <f t="shared" si="2"/>
        <v>6</v>
      </c>
      <c r="I1270" s="33"/>
      <c r="J1270" s="33"/>
      <c r="K1270" s="33"/>
      <c r="L1270" s="33"/>
      <c r="M1270" s="33"/>
      <c r="N1270" s="33"/>
      <c r="O1270" s="10" t="s">
        <v>69</v>
      </c>
    </row>
    <row r="1271">
      <c r="A1271" s="9">
        <v>44421.0</v>
      </c>
      <c r="B1271" s="10" t="s">
        <v>69</v>
      </c>
      <c r="C1271" s="10" t="s">
        <v>83</v>
      </c>
      <c r="D1271" s="10" t="s">
        <v>284</v>
      </c>
      <c r="E1271" s="35">
        <v>140.0</v>
      </c>
      <c r="F1271" s="10" t="s">
        <v>12</v>
      </c>
      <c r="G1271" s="37">
        <f t="shared" si="1"/>
        <v>6</v>
      </c>
      <c r="H1271" s="32">
        <f t="shared" si="2"/>
        <v>6</v>
      </c>
      <c r="I1271" s="33"/>
      <c r="J1271" s="33"/>
      <c r="K1271" s="33"/>
      <c r="L1271" s="33"/>
      <c r="M1271" s="33"/>
      <c r="N1271" s="33"/>
      <c r="O1271" s="10" t="s">
        <v>69</v>
      </c>
    </row>
    <row r="1272">
      <c r="A1272" s="9">
        <v>44421.0</v>
      </c>
      <c r="B1272" s="10" t="s">
        <v>69</v>
      </c>
      <c r="C1272" s="10" t="s">
        <v>84</v>
      </c>
      <c r="D1272" s="10" t="s">
        <v>278</v>
      </c>
      <c r="E1272" s="35">
        <v>130.0</v>
      </c>
      <c r="F1272" s="10" t="s">
        <v>21</v>
      </c>
      <c r="G1272" s="37">
        <f t="shared" si="1"/>
        <v>6</v>
      </c>
      <c r="H1272" s="32">
        <f t="shared" si="2"/>
        <v>6</v>
      </c>
      <c r="I1272" s="33"/>
      <c r="J1272" s="33"/>
      <c r="K1272" s="33"/>
      <c r="L1272" s="33"/>
      <c r="M1272" s="33"/>
      <c r="N1272" s="33"/>
      <c r="O1272" s="10" t="s">
        <v>69</v>
      </c>
    </row>
    <row r="1273">
      <c r="A1273" s="9">
        <v>44421.0</v>
      </c>
      <c r="B1273" s="10" t="s">
        <v>69</v>
      </c>
      <c r="C1273" s="10" t="s">
        <v>85</v>
      </c>
      <c r="D1273" s="10" t="s">
        <v>280</v>
      </c>
      <c r="E1273" s="35">
        <v>280.0</v>
      </c>
      <c r="F1273" s="10" t="s">
        <v>18</v>
      </c>
      <c r="G1273" s="37">
        <f t="shared" si="1"/>
        <v>6</v>
      </c>
      <c r="H1273" s="32">
        <f t="shared" si="2"/>
        <v>6</v>
      </c>
      <c r="I1273" s="33"/>
      <c r="J1273" s="33"/>
      <c r="K1273" s="33"/>
      <c r="L1273" s="33"/>
      <c r="M1273" s="33"/>
      <c r="N1273" s="33"/>
      <c r="O1273" s="10" t="s">
        <v>69</v>
      </c>
    </row>
    <row r="1274">
      <c r="A1274" s="9">
        <v>44421.0</v>
      </c>
      <c r="B1274" s="10" t="s">
        <v>69</v>
      </c>
      <c r="C1274" s="10" t="s">
        <v>321</v>
      </c>
      <c r="D1274" s="10" t="s">
        <v>280</v>
      </c>
      <c r="E1274" s="35">
        <v>280.0</v>
      </c>
      <c r="F1274" s="10" t="s">
        <v>18</v>
      </c>
      <c r="G1274" s="37">
        <f t="shared" si="1"/>
        <v>6</v>
      </c>
      <c r="H1274" s="32">
        <f t="shared" si="2"/>
        <v>6</v>
      </c>
      <c r="I1274" s="33"/>
      <c r="J1274" s="33"/>
      <c r="K1274" s="33"/>
      <c r="L1274" s="33"/>
      <c r="M1274" s="33"/>
      <c r="N1274" s="33"/>
      <c r="O1274" s="10" t="s">
        <v>69</v>
      </c>
    </row>
    <row r="1275">
      <c r="A1275" s="9">
        <v>44421.0</v>
      </c>
      <c r="B1275" s="10" t="s">
        <v>69</v>
      </c>
      <c r="C1275" s="10" t="s">
        <v>87</v>
      </c>
      <c r="D1275" s="10" t="s">
        <v>292</v>
      </c>
      <c r="E1275" s="35">
        <v>60.0</v>
      </c>
      <c r="F1275" s="10" t="s">
        <v>31</v>
      </c>
      <c r="G1275" s="37">
        <f t="shared" si="1"/>
        <v>6</v>
      </c>
      <c r="H1275" s="32">
        <f t="shared" si="2"/>
        <v>6</v>
      </c>
      <c r="I1275" s="33"/>
      <c r="J1275" s="33"/>
      <c r="K1275" s="33"/>
      <c r="L1275" s="33"/>
      <c r="M1275" s="33"/>
      <c r="N1275" s="33"/>
      <c r="O1275" s="10" t="s">
        <v>69</v>
      </c>
    </row>
    <row r="1276">
      <c r="A1276" s="9">
        <v>44421.0</v>
      </c>
      <c r="B1276" s="10" t="s">
        <v>69</v>
      </c>
      <c r="C1276" s="10" t="s">
        <v>89</v>
      </c>
      <c r="D1276" s="10" t="s">
        <v>279</v>
      </c>
      <c r="E1276" s="35">
        <v>170.0</v>
      </c>
      <c r="F1276" s="10" t="s">
        <v>12</v>
      </c>
      <c r="G1276" s="37">
        <f t="shared" si="1"/>
        <v>6</v>
      </c>
      <c r="H1276" s="32">
        <f t="shared" si="2"/>
        <v>6</v>
      </c>
      <c r="I1276" s="33"/>
      <c r="J1276" s="33"/>
      <c r="K1276" s="33"/>
      <c r="L1276" s="33"/>
      <c r="M1276" s="33"/>
      <c r="N1276" s="33"/>
      <c r="O1276" s="10" t="s">
        <v>69</v>
      </c>
    </row>
    <row r="1277">
      <c r="A1277" s="9">
        <v>44421.0</v>
      </c>
      <c r="B1277" s="10" t="s">
        <v>69</v>
      </c>
      <c r="C1277" s="10" t="s">
        <v>90</v>
      </c>
      <c r="D1277" s="10" t="s">
        <v>284</v>
      </c>
      <c r="E1277" s="35">
        <v>140.0</v>
      </c>
      <c r="F1277" s="10" t="s">
        <v>12</v>
      </c>
      <c r="G1277" s="37">
        <f t="shared" si="1"/>
        <v>6</v>
      </c>
      <c r="H1277" s="32">
        <f t="shared" si="2"/>
        <v>6</v>
      </c>
      <c r="I1277" s="33"/>
      <c r="J1277" s="33"/>
      <c r="K1277" s="33"/>
      <c r="L1277" s="33"/>
      <c r="M1277" s="33"/>
      <c r="N1277" s="33"/>
      <c r="O1277" s="10" t="s">
        <v>69</v>
      </c>
    </row>
    <row r="1278">
      <c r="A1278" s="9">
        <v>44421.0</v>
      </c>
      <c r="B1278" s="10" t="s">
        <v>69</v>
      </c>
      <c r="C1278" s="10" t="s">
        <v>91</v>
      </c>
      <c r="D1278" s="10" t="s">
        <v>280</v>
      </c>
      <c r="E1278" s="35">
        <v>280.0</v>
      </c>
      <c r="F1278" s="10" t="s">
        <v>18</v>
      </c>
      <c r="G1278" s="37">
        <f t="shared" si="1"/>
        <v>6</v>
      </c>
      <c r="H1278" s="32">
        <f t="shared" si="2"/>
        <v>6</v>
      </c>
      <c r="I1278" s="33"/>
      <c r="J1278" s="33"/>
      <c r="K1278" s="33"/>
      <c r="L1278" s="33"/>
      <c r="M1278" s="33"/>
      <c r="N1278" s="33"/>
      <c r="O1278" s="10" t="s">
        <v>69</v>
      </c>
    </row>
    <row r="1279">
      <c r="A1279" s="9">
        <v>44422.0</v>
      </c>
      <c r="B1279" s="10" t="s">
        <v>9</v>
      </c>
      <c r="C1279" s="10" t="s">
        <v>151</v>
      </c>
      <c r="D1279" s="10" t="s">
        <v>278</v>
      </c>
      <c r="E1279" s="35">
        <v>130.0</v>
      </c>
      <c r="F1279" s="10" t="s">
        <v>21</v>
      </c>
      <c r="G1279" s="37">
        <f t="shared" si="1"/>
        <v>7</v>
      </c>
      <c r="H1279" s="32">
        <f t="shared" si="2"/>
        <v>7</v>
      </c>
      <c r="I1279" s="33"/>
      <c r="J1279" s="33"/>
      <c r="K1279" s="33"/>
      <c r="L1279" s="33"/>
      <c r="M1279" s="33"/>
      <c r="N1279" s="33"/>
      <c r="O1279" s="10" t="s">
        <v>9</v>
      </c>
    </row>
    <row r="1280">
      <c r="A1280" s="9">
        <v>44422.0</v>
      </c>
      <c r="B1280" s="10" t="s">
        <v>9</v>
      </c>
      <c r="C1280" s="10" t="s">
        <v>93</v>
      </c>
      <c r="D1280" s="10" t="s">
        <v>286</v>
      </c>
      <c r="E1280" s="35">
        <v>130.0</v>
      </c>
      <c r="F1280" s="10" t="s">
        <v>31</v>
      </c>
      <c r="G1280" s="37">
        <f t="shared" si="1"/>
        <v>7</v>
      </c>
      <c r="H1280" s="32">
        <f t="shared" si="2"/>
        <v>7</v>
      </c>
      <c r="I1280" s="33"/>
      <c r="J1280" s="33"/>
      <c r="K1280" s="33"/>
      <c r="L1280" s="33"/>
      <c r="M1280" s="33"/>
      <c r="N1280" s="33"/>
      <c r="O1280" s="10" t="s">
        <v>9</v>
      </c>
    </row>
    <row r="1281">
      <c r="A1281" s="9">
        <v>44422.0</v>
      </c>
      <c r="B1281" s="10" t="s">
        <v>23</v>
      </c>
      <c r="C1281" s="10" t="s">
        <v>24</v>
      </c>
      <c r="D1281" s="10" t="s">
        <v>278</v>
      </c>
      <c r="E1281" s="35">
        <v>130.0</v>
      </c>
      <c r="F1281" s="10" t="s">
        <v>21</v>
      </c>
      <c r="G1281" s="37">
        <f t="shared" si="1"/>
        <v>7</v>
      </c>
      <c r="H1281" s="32">
        <f t="shared" si="2"/>
        <v>7</v>
      </c>
      <c r="I1281" s="33"/>
      <c r="J1281" s="33"/>
      <c r="K1281" s="33"/>
      <c r="L1281" s="33"/>
      <c r="M1281" s="33"/>
      <c r="N1281" s="33"/>
      <c r="O1281" s="10" t="s">
        <v>23</v>
      </c>
    </row>
    <row r="1282">
      <c r="A1282" s="9">
        <v>44422.0</v>
      </c>
      <c r="B1282" s="10" t="s">
        <v>23</v>
      </c>
      <c r="C1282" s="10" t="s">
        <v>154</v>
      </c>
      <c r="D1282" s="10" t="s">
        <v>277</v>
      </c>
      <c r="E1282" s="35">
        <v>350.0</v>
      </c>
      <c r="F1282" s="10" t="s">
        <v>14</v>
      </c>
      <c r="G1282" s="37">
        <f t="shared" si="1"/>
        <v>7</v>
      </c>
      <c r="H1282" s="32">
        <f t="shared" si="2"/>
        <v>7</v>
      </c>
      <c r="I1282" s="33"/>
      <c r="J1282" s="33"/>
      <c r="K1282" s="33"/>
      <c r="L1282" s="33"/>
      <c r="M1282" s="33"/>
      <c r="N1282" s="33"/>
      <c r="O1282" s="10" t="s">
        <v>23</v>
      </c>
    </row>
    <row r="1283">
      <c r="A1283" s="9">
        <v>44422.0</v>
      </c>
      <c r="B1283" s="10" t="s">
        <v>23</v>
      </c>
      <c r="C1283" s="10" t="s">
        <v>200</v>
      </c>
      <c r="D1283" s="10" t="s">
        <v>286</v>
      </c>
      <c r="E1283" s="35">
        <v>130.0</v>
      </c>
      <c r="F1283" s="10" t="s">
        <v>31</v>
      </c>
      <c r="G1283" s="37">
        <f t="shared" si="1"/>
        <v>7</v>
      </c>
      <c r="H1283" s="32">
        <f t="shared" si="2"/>
        <v>7</v>
      </c>
      <c r="I1283" s="33"/>
      <c r="J1283" s="33"/>
      <c r="K1283" s="33"/>
      <c r="L1283" s="33"/>
      <c r="M1283" s="33"/>
      <c r="N1283" s="33"/>
      <c r="O1283" s="10" t="s">
        <v>23</v>
      </c>
    </row>
    <row r="1284">
      <c r="A1284" s="9">
        <v>44422.0</v>
      </c>
      <c r="B1284" s="10" t="s">
        <v>23</v>
      </c>
      <c r="C1284" s="10" t="s">
        <v>344</v>
      </c>
      <c r="D1284" s="10" t="s">
        <v>285</v>
      </c>
      <c r="E1284" s="35">
        <v>270.0</v>
      </c>
      <c r="F1284" s="10" t="s">
        <v>18</v>
      </c>
      <c r="G1284" s="37">
        <f t="shared" si="1"/>
        <v>7</v>
      </c>
      <c r="H1284" s="32">
        <f t="shared" si="2"/>
        <v>7</v>
      </c>
      <c r="I1284" s="33"/>
      <c r="J1284" s="33"/>
      <c r="K1284" s="33"/>
      <c r="L1284" s="33"/>
      <c r="M1284" s="33"/>
      <c r="N1284" s="33"/>
      <c r="O1284" s="10" t="s">
        <v>23</v>
      </c>
    </row>
    <row r="1285">
      <c r="A1285" s="9">
        <v>44422.0</v>
      </c>
      <c r="B1285" s="10" t="s">
        <v>23</v>
      </c>
      <c r="C1285" s="16">
        <v>7.0E45</v>
      </c>
      <c r="D1285" s="10" t="s">
        <v>279</v>
      </c>
      <c r="E1285" s="35">
        <v>170.0</v>
      </c>
      <c r="F1285" s="10" t="s">
        <v>12</v>
      </c>
      <c r="G1285" s="37">
        <f t="shared" si="1"/>
        <v>7</v>
      </c>
      <c r="H1285" s="32">
        <f t="shared" si="2"/>
        <v>7</v>
      </c>
      <c r="I1285" s="33"/>
      <c r="J1285" s="33"/>
      <c r="K1285" s="33"/>
      <c r="L1285" s="33"/>
      <c r="M1285" s="33"/>
      <c r="N1285" s="33"/>
      <c r="O1285" s="10" t="s">
        <v>23</v>
      </c>
    </row>
    <row r="1286">
      <c r="A1286" s="9">
        <v>44422.0</v>
      </c>
      <c r="B1286" s="10" t="s">
        <v>23</v>
      </c>
      <c r="C1286" s="10" t="s">
        <v>94</v>
      </c>
      <c r="D1286" s="10" t="s">
        <v>285</v>
      </c>
      <c r="E1286" s="35">
        <v>270.0</v>
      </c>
      <c r="F1286" s="10" t="s">
        <v>18</v>
      </c>
      <c r="G1286" s="37">
        <f t="shared" si="1"/>
        <v>7</v>
      </c>
      <c r="H1286" s="32">
        <f t="shared" si="2"/>
        <v>7</v>
      </c>
      <c r="I1286" s="33"/>
      <c r="J1286" s="33"/>
      <c r="K1286" s="33"/>
      <c r="L1286" s="33"/>
      <c r="M1286" s="33"/>
      <c r="N1286" s="33"/>
      <c r="O1286" s="10" t="s">
        <v>23</v>
      </c>
    </row>
    <row r="1287">
      <c r="A1287" s="9">
        <v>44422.0</v>
      </c>
      <c r="B1287" s="10" t="s">
        <v>23</v>
      </c>
      <c r="C1287" s="10" t="s">
        <v>32</v>
      </c>
      <c r="D1287" s="10" t="s">
        <v>284</v>
      </c>
      <c r="E1287" s="35">
        <v>140.0</v>
      </c>
      <c r="F1287" s="10" t="s">
        <v>12</v>
      </c>
      <c r="G1287" s="37">
        <f t="shared" si="1"/>
        <v>7</v>
      </c>
      <c r="H1287" s="32">
        <f t="shared" si="2"/>
        <v>7</v>
      </c>
      <c r="I1287" s="33"/>
      <c r="J1287" s="33"/>
      <c r="K1287" s="33"/>
      <c r="L1287" s="33"/>
      <c r="M1287" s="33"/>
      <c r="N1287" s="33"/>
      <c r="O1287" s="10" t="s">
        <v>23</v>
      </c>
    </row>
    <row r="1288">
      <c r="A1288" s="9">
        <v>44422.0</v>
      </c>
      <c r="B1288" s="10" t="s">
        <v>23</v>
      </c>
      <c r="C1288" s="10" t="s">
        <v>33</v>
      </c>
      <c r="D1288" s="10" t="s">
        <v>288</v>
      </c>
      <c r="E1288" s="35">
        <v>280.0</v>
      </c>
      <c r="F1288" s="10" t="s">
        <v>14</v>
      </c>
      <c r="G1288" s="37">
        <f t="shared" si="1"/>
        <v>7</v>
      </c>
      <c r="H1288" s="32">
        <f t="shared" si="2"/>
        <v>7</v>
      </c>
      <c r="I1288" s="33"/>
      <c r="J1288" s="33"/>
      <c r="K1288" s="33"/>
      <c r="L1288" s="33"/>
      <c r="M1288" s="33"/>
      <c r="N1288" s="33"/>
      <c r="O1288" s="10" t="s">
        <v>23</v>
      </c>
    </row>
    <row r="1289">
      <c r="A1289" s="9">
        <v>44422.0</v>
      </c>
      <c r="B1289" s="10" t="s">
        <v>23</v>
      </c>
      <c r="C1289" s="10" t="s">
        <v>35</v>
      </c>
      <c r="D1289" s="10" t="s">
        <v>277</v>
      </c>
      <c r="E1289" s="35">
        <v>350.0</v>
      </c>
      <c r="F1289" s="10" t="s">
        <v>14</v>
      </c>
      <c r="G1289" s="37">
        <f t="shared" si="1"/>
        <v>7</v>
      </c>
      <c r="H1289" s="32">
        <f t="shared" si="2"/>
        <v>7</v>
      </c>
      <c r="I1289" s="33"/>
      <c r="J1289" s="33"/>
      <c r="K1289" s="33"/>
      <c r="L1289" s="33"/>
      <c r="M1289" s="33"/>
      <c r="N1289" s="33"/>
      <c r="O1289" s="10" t="s">
        <v>23</v>
      </c>
    </row>
    <row r="1290">
      <c r="A1290" s="9">
        <v>44422.0</v>
      </c>
      <c r="B1290" s="10" t="s">
        <v>23</v>
      </c>
      <c r="C1290" s="10">
        <v>8240.0</v>
      </c>
      <c r="D1290" s="10" t="s">
        <v>288</v>
      </c>
      <c r="E1290" s="35">
        <v>280.0</v>
      </c>
      <c r="F1290" s="10" t="s">
        <v>14</v>
      </c>
      <c r="G1290" s="37">
        <f t="shared" si="1"/>
        <v>7</v>
      </c>
      <c r="H1290" s="32">
        <f t="shared" si="2"/>
        <v>7</v>
      </c>
      <c r="I1290" s="33"/>
      <c r="J1290" s="33"/>
      <c r="K1290" s="33"/>
      <c r="L1290" s="33"/>
      <c r="M1290" s="33"/>
      <c r="N1290" s="33"/>
      <c r="O1290" s="10" t="s">
        <v>23</v>
      </c>
    </row>
    <row r="1291">
      <c r="A1291" s="9">
        <v>44422.0</v>
      </c>
      <c r="B1291" s="10" t="s">
        <v>23</v>
      </c>
      <c r="C1291" s="10">
        <v>1041.0</v>
      </c>
      <c r="D1291" s="10" t="s">
        <v>285</v>
      </c>
      <c r="E1291" s="35">
        <v>270.0</v>
      </c>
      <c r="F1291" s="10" t="s">
        <v>18</v>
      </c>
      <c r="G1291" s="37">
        <f t="shared" si="1"/>
        <v>7</v>
      </c>
      <c r="H1291" s="32">
        <f t="shared" si="2"/>
        <v>7</v>
      </c>
      <c r="I1291" s="33"/>
      <c r="J1291" s="33"/>
      <c r="K1291" s="33"/>
      <c r="L1291" s="33"/>
      <c r="M1291" s="33"/>
      <c r="N1291" s="33"/>
      <c r="O1291" s="10" t="s">
        <v>23</v>
      </c>
    </row>
    <row r="1292">
      <c r="A1292" s="9">
        <v>44422.0</v>
      </c>
      <c r="B1292" s="10" t="s">
        <v>23</v>
      </c>
      <c r="C1292" s="10">
        <v>2841.0</v>
      </c>
      <c r="D1292" s="10" t="s">
        <v>286</v>
      </c>
      <c r="E1292" s="35">
        <v>130.0</v>
      </c>
      <c r="F1292" s="10" t="s">
        <v>31</v>
      </c>
      <c r="G1292" s="37">
        <f t="shared" si="1"/>
        <v>7</v>
      </c>
      <c r="H1292" s="32">
        <f t="shared" si="2"/>
        <v>7</v>
      </c>
      <c r="I1292" s="33"/>
      <c r="J1292" s="33"/>
      <c r="K1292" s="33"/>
      <c r="L1292" s="33"/>
      <c r="M1292" s="33"/>
      <c r="N1292" s="33"/>
      <c r="O1292" s="10" t="s">
        <v>23</v>
      </c>
    </row>
    <row r="1293">
      <c r="A1293" s="9">
        <v>44422.0</v>
      </c>
      <c r="B1293" s="10" t="s">
        <v>23</v>
      </c>
      <c r="C1293" s="10" t="s">
        <v>37</v>
      </c>
      <c r="D1293" s="10" t="s">
        <v>286</v>
      </c>
      <c r="E1293" s="35">
        <v>130.0</v>
      </c>
      <c r="F1293" s="10" t="s">
        <v>31</v>
      </c>
      <c r="G1293" s="37">
        <f t="shared" si="1"/>
        <v>7</v>
      </c>
      <c r="H1293" s="32">
        <f t="shared" si="2"/>
        <v>7</v>
      </c>
      <c r="I1293" s="33"/>
      <c r="J1293" s="33"/>
      <c r="K1293" s="33"/>
      <c r="L1293" s="33"/>
      <c r="M1293" s="33"/>
      <c r="N1293" s="33"/>
      <c r="O1293" s="10" t="s">
        <v>23</v>
      </c>
    </row>
    <row r="1294">
      <c r="A1294" s="9">
        <v>44422.0</v>
      </c>
      <c r="B1294" s="10" t="s">
        <v>23</v>
      </c>
      <c r="C1294" s="10" t="s">
        <v>164</v>
      </c>
      <c r="D1294" s="10" t="s">
        <v>284</v>
      </c>
      <c r="E1294" s="35">
        <v>140.0</v>
      </c>
      <c r="F1294" s="10" t="s">
        <v>12</v>
      </c>
      <c r="G1294" s="37">
        <f t="shared" si="1"/>
        <v>7</v>
      </c>
      <c r="H1294" s="32">
        <f t="shared" si="2"/>
        <v>7</v>
      </c>
      <c r="I1294" s="33"/>
      <c r="J1294" s="33"/>
      <c r="K1294" s="33"/>
      <c r="L1294" s="33"/>
      <c r="M1294" s="33"/>
      <c r="N1294" s="33"/>
      <c r="O1294" s="10" t="s">
        <v>23</v>
      </c>
    </row>
    <row r="1295">
      <c r="A1295" s="9">
        <v>44422.0</v>
      </c>
      <c r="B1295" s="10" t="s">
        <v>23</v>
      </c>
      <c r="C1295" s="10" t="s">
        <v>326</v>
      </c>
      <c r="D1295" s="10" t="s">
        <v>284</v>
      </c>
      <c r="E1295" s="35">
        <v>140.0</v>
      </c>
      <c r="F1295" s="10" t="s">
        <v>12</v>
      </c>
      <c r="G1295" s="37">
        <f t="shared" si="1"/>
        <v>7</v>
      </c>
      <c r="H1295" s="32">
        <f t="shared" si="2"/>
        <v>7</v>
      </c>
      <c r="I1295" s="33"/>
      <c r="J1295" s="33"/>
      <c r="K1295" s="33"/>
      <c r="L1295" s="33"/>
      <c r="M1295" s="33"/>
      <c r="N1295" s="33"/>
      <c r="O1295" s="10" t="s">
        <v>23</v>
      </c>
    </row>
    <row r="1296">
      <c r="A1296" s="9">
        <v>44422.0</v>
      </c>
      <c r="B1296" s="10" t="s">
        <v>23</v>
      </c>
      <c r="C1296" s="10" t="s">
        <v>327</v>
      </c>
      <c r="D1296" s="10" t="s">
        <v>278</v>
      </c>
      <c r="E1296" s="35">
        <v>130.0</v>
      </c>
      <c r="F1296" s="10" t="s">
        <v>21</v>
      </c>
      <c r="G1296" s="37">
        <f t="shared" si="1"/>
        <v>7</v>
      </c>
      <c r="H1296" s="32">
        <f t="shared" si="2"/>
        <v>7</v>
      </c>
      <c r="I1296" s="33"/>
      <c r="J1296" s="33"/>
      <c r="K1296" s="33"/>
      <c r="L1296" s="33"/>
      <c r="M1296" s="33"/>
      <c r="N1296" s="33"/>
      <c r="O1296" s="10" t="s">
        <v>23</v>
      </c>
    </row>
    <row r="1297">
      <c r="A1297" s="9">
        <v>44422.0</v>
      </c>
      <c r="B1297" s="10" t="s">
        <v>23</v>
      </c>
      <c r="C1297" s="10" t="s">
        <v>327</v>
      </c>
      <c r="D1297" s="10" t="s">
        <v>284</v>
      </c>
      <c r="E1297" s="35">
        <v>140.0</v>
      </c>
      <c r="F1297" s="10" t="s">
        <v>12</v>
      </c>
      <c r="G1297" s="37">
        <f t="shared" si="1"/>
        <v>7</v>
      </c>
      <c r="H1297" s="32">
        <f t="shared" si="2"/>
        <v>7</v>
      </c>
      <c r="I1297" s="33"/>
      <c r="J1297" s="33"/>
      <c r="K1297" s="33"/>
      <c r="L1297" s="33"/>
      <c r="M1297" s="33"/>
      <c r="N1297" s="33"/>
      <c r="O1297" s="10" t="s">
        <v>23</v>
      </c>
    </row>
    <row r="1298">
      <c r="A1298" s="9">
        <v>44422.0</v>
      </c>
      <c r="B1298" s="10" t="s">
        <v>23</v>
      </c>
      <c r="C1298" s="10" t="s">
        <v>345</v>
      </c>
      <c r="D1298" s="10" t="s">
        <v>282</v>
      </c>
      <c r="E1298" s="35">
        <v>200.0</v>
      </c>
      <c r="F1298" s="10" t="s">
        <v>14</v>
      </c>
      <c r="G1298" s="37">
        <f t="shared" si="1"/>
        <v>7</v>
      </c>
      <c r="H1298" s="32">
        <f t="shared" si="2"/>
        <v>7</v>
      </c>
      <c r="I1298" s="33"/>
      <c r="J1298" s="33"/>
      <c r="K1298" s="33"/>
      <c r="L1298" s="33"/>
      <c r="M1298" s="33"/>
      <c r="N1298" s="33"/>
      <c r="O1298" s="10" t="s">
        <v>23</v>
      </c>
    </row>
    <row r="1299">
      <c r="A1299" s="9">
        <v>44422.0</v>
      </c>
      <c r="B1299" s="10" t="s">
        <v>23</v>
      </c>
      <c r="C1299" s="10" t="s">
        <v>202</v>
      </c>
      <c r="D1299" s="10" t="s">
        <v>286</v>
      </c>
      <c r="E1299" s="35">
        <v>130.0</v>
      </c>
      <c r="F1299" s="10" t="s">
        <v>31</v>
      </c>
      <c r="G1299" s="37">
        <f t="shared" si="1"/>
        <v>7</v>
      </c>
      <c r="H1299" s="32">
        <f t="shared" si="2"/>
        <v>7</v>
      </c>
      <c r="I1299" s="33"/>
      <c r="J1299" s="33"/>
      <c r="K1299" s="33"/>
      <c r="L1299" s="33"/>
      <c r="M1299" s="33"/>
      <c r="N1299" s="33"/>
      <c r="O1299" s="10" t="s">
        <v>23</v>
      </c>
    </row>
    <row r="1300">
      <c r="A1300" s="9">
        <v>44422.0</v>
      </c>
      <c r="B1300" s="10" t="s">
        <v>23</v>
      </c>
      <c r="C1300" s="10" t="s">
        <v>39</v>
      </c>
      <c r="D1300" s="10" t="s">
        <v>304</v>
      </c>
      <c r="E1300" s="35">
        <v>190.0</v>
      </c>
      <c r="F1300" s="10" t="s">
        <v>160</v>
      </c>
      <c r="G1300" s="37">
        <f t="shared" si="1"/>
        <v>7</v>
      </c>
      <c r="H1300" s="32">
        <f t="shared" si="2"/>
        <v>7</v>
      </c>
      <c r="I1300" s="33"/>
      <c r="J1300" s="33"/>
      <c r="K1300" s="33"/>
      <c r="L1300" s="33"/>
      <c r="M1300" s="33"/>
      <c r="N1300" s="33"/>
      <c r="O1300" s="10" t="s">
        <v>23</v>
      </c>
    </row>
    <row r="1301">
      <c r="A1301" s="9">
        <v>44422.0</v>
      </c>
      <c r="B1301" s="10" t="s">
        <v>23</v>
      </c>
      <c r="C1301" s="10" t="s">
        <v>236</v>
      </c>
      <c r="D1301" s="10" t="s">
        <v>280</v>
      </c>
      <c r="E1301" s="35">
        <v>280.0</v>
      </c>
      <c r="F1301" s="10" t="s">
        <v>18</v>
      </c>
      <c r="G1301" s="37">
        <f t="shared" si="1"/>
        <v>7</v>
      </c>
      <c r="H1301" s="32">
        <f t="shared" si="2"/>
        <v>7</v>
      </c>
      <c r="I1301" s="33"/>
      <c r="J1301" s="33"/>
      <c r="K1301" s="33"/>
      <c r="L1301" s="33"/>
      <c r="M1301" s="33"/>
      <c r="N1301" s="33"/>
      <c r="O1301" s="10" t="s">
        <v>23</v>
      </c>
    </row>
    <row r="1302">
      <c r="A1302" s="9">
        <v>44422.0</v>
      </c>
      <c r="B1302" s="10" t="s">
        <v>23</v>
      </c>
      <c r="C1302" s="10" t="s">
        <v>96</v>
      </c>
      <c r="D1302" s="10" t="s">
        <v>278</v>
      </c>
      <c r="E1302" s="35">
        <v>130.0</v>
      </c>
      <c r="F1302" s="10" t="s">
        <v>21</v>
      </c>
      <c r="G1302" s="37">
        <f t="shared" si="1"/>
        <v>7</v>
      </c>
      <c r="H1302" s="32">
        <f t="shared" si="2"/>
        <v>7</v>
      </c>
      <c r="I1302" s="33"/>
      <c r="J1302" s="33"/>
      <c r="K1302" s="33"/>
      <c r="L1302" s="33"/>
      <c r="M1302" s="33"/>
      <c r="N1302" s="33"/>
      <c r="O1302" s="10" t="s">
        <v>23</v>
      </c>
    </row>
    <row r="1303">
      <c r="A1303" s="9">
        <v>44422.0</v>
      </c>
      <c r="B1303" s="10" t="s">
        <v>254</v>
      </c>
      <c r="C1303" s="10" t="s">
        <v>255</v>
      </c>
      <c r="D1303" s="10" t="s">
        <v>278</v>
      </c>
      <c r="E1303" s="35">
        <v>130.0</v>
      </c>
      <c r="F1303" s="10" t="s">
        <v>21</v>
      </c>
      <c r="G1303" s="37">
        <f t="shared" si="1"/>
        <v>7</v>
      </c>
      <c r="H1303" s="32">
        <f t="shared" si="2"/>
        <v>7</v>
      </c>
      <c r="I1303" s="33"/>
      <c r="J1303" s="33"/>
      <c r="K1303" s="33"/>
      <c r="L1303" s="33"/>
      <c r="M1303" s="33"/>
      <c r="N1303" s="33"/>
      <c r="O1303" s="10" t="s">
        <v>254</v>
      </c>
    </row>
    <row r="1304">
      <c r="A1304" s="9">
        <v>44422.0</v>
      </c>
      <c r="B1304" s="10" t="s">
        <v>254</v>
      </c>
      <c r="C1304" s="10" t="s">
        <v>328</v>
      </c>
      <c r="D1304" s="10" t="s">
        <v>277</v>
      </c>
      <c r="E1304" s="35">
        <v>350.0</v>
      </c>
      <c r="F1304" s="10" t="s">
        <v>14</v>
      </c>
      <c r="G1304" s="37">
        <f t="shared" si="1"/>
        <v>7</v>
      </c>
      <c r="H1304" s="32">
        <f t="shared" si="2"/>
        <v>7</v>
      </c>
      <c r="I1304" s="33"/>
      <c r="J1304" s="33"/>
      <c r="K1304" s="33"/>
      <c r="L1304" s="33"/>
      <c r="M1304" s="33"/>
      <c r="N1304" s="33"/>
      <c r="O1304" s="10" t="s">
        <v>254</v>
      </c>
    </row>
    <row r="1305">
      <c r="A1305" s="9">
        <v>44422.0</v>
      </c>
      <c r="B1305" s="10" t="s">
        <v>254</v>
      </c>
      <c r="C1305" s="10" t="s">
        <v>346</v>
      </c>
      <c r="D1305" s="10" t="s">
        <v>285</v>
      </c>
      <c r="E1305" s="35">
        <v>270.0</v>
      </c>
      <c r="F1305" s="10" t="s">
        <v>18</v>
      </c>
      <c r="G1305" s="37">
        <f t="shared" si="1"/>
        <v>7</v>
      </c>
      <c r="H1305" s="32">
        <f t="shared" si="2"/>
        <v>7</v>
      </c>
      <c r="I1305" s="33"/>
      <c r="J1305" s="33"/>
      <c r="K1305" s="33"/>
      <c r="L1305" s="33"/>
      <c r="M1305" s="33"/>
      <c r="N1305" s="33"/>
      <c r="O1305" s="10" t="s">
        <v>254</v>
      </c>
    </row>
    <row r="1306">
      <c r="A1306" s="9">
        <v>44422.0</v>
      </c>
      <c r="B1306" s="10" t="s">
        <v>254</v>
      </c>
      <c r="C1306" s="10" t="s">
        <v>133</v>
      </c>
      <c r="D1306" s="10" t="s">
        <v>292</v>
      </c>
      <c r="E1306" s="35">
        <v>60.0</v>
      </c>
      <c r="F1306" s="10" t="s">
        <v>31</v>
      </c>
      <c r="G1306" s="37">
        <f t="shared" si="1"/>
        <v>7</v>
      </c>
      <c r="H1306" s="32">
        <f t="shared" si="2"/>
        <v>7</v>
      </c>
      <c r="I1306" s="33"/>
      <c r="J1306" s="33"/>
      <c r="K1306" s="33"/>
      <c r="L1306" s="33"/>
      <c r="M1306" s="33"/>
      <c r="N1306" s="33"/>
      <c r="O1306" s="10" t="s">
        <v>254</v>
      </c>
    </row>
    <row r="1307">
      <c r="A1307" s="9">
        <v>44422.0</v>
      </c>
      <c r="B1307" s="10" t="s">
        <v>254</v>
      </c>
      <c r="C1307" s="10" t="s">
        <v>347</v>
      </c>
      <c r="D1307" s="10" t="s">
        <v>277</v>
      </c>
      <c r="E1307" s="35">
        <v>350.0</v>
      </c>
      <c r="F1307" s="10" t="s">
        <v>14</v>
      </c>
      <c r="G1307" s="37">
        <f t="shared" si="1"/>
        <v>7</v>
      </c>
      <c r="H1307" s="32">
        <f t="shared" si="2"/>
        <v>7</v>
      </c>
      <c r="I1307" s="33"/>
      <c r="J1307" s="33"/>
      <c r="K1307" s="33"/>
      <c r="L1307" s="33"/>
      <c r="M1307" s="33"/>
      <c r="N1307" s="33"/>
      <c r="O1307" s="10" t="s">
        <v>254</v>
      </c>
    </row>
    <row r="1308">
      <c r="A1308" s="9">
        <v>44422.0</v>
      </c>
      <c r="B1308" s="10" t="s">
        <v>254</v>
      </c>
      <c r="C1308" s="10" t="s">
        <v>106</v>
      </c>
      <c r="D1308" s="10" t="s">
        <v>277</v>
      </c>
      <c r="E1308" s="35">
        <v>350.0</v>
      </c>
      <c r="F1308" s="10" t="s">
        <v>14</v>
      </c>
      <c r="G1308" s="37">
        <f t="shared" si="1"/>
        <v>7</v>
      </c>
      <c r="H1308" s="32">
        <f t="shared" si="2"/>
        <v>7</v>
      </c>
      <c r="I1308" s="33"/>
      <c r="J1308" s="33"/>
      <c r="K1308" s="33"/>
      <c r="L1308" s="33"/>
      <c r="M1308" s="33"/>
      <c r="N1308" s="33"/>
      <c r="O1308" s="10" t="s">
        <v>254</v>
      </c>
    </row>
    <row r="1309">
      <c r="A1309" s="9">
        <v>44422.0</v>
      </c>
      <c r="B1309" s="10" t="s">
        <v>254</v>
      </c>
      <c r="C1309" s="10" t="s">
        <v>106</v>
      </c>
      <c r="D1309" s="10" t="s">
        <v>282</v>
      </c>
      <c r="E1309" s="35">
        <v>200.0</v>
      </c>
      <c r="F1309" s="10" t="s">
        <v>14</v>
      </c>
      <c r="G1309" s="37">
        <f t="shared" si="1"/>
        <v>7</v>
      </c>
      <c r="H1309" s="32">
        <f t="shared" si="2"/>
        <v>7</v>
      </c>
      <c r="I1309" s="33"/>
      <c r="J1309" s="33"/>
      <c r="K1309" s="33"/>
      <c r="L1309" s="33"/>
      <c r="M1309" s="33"/>
      <c r="N1309" s="33"/>
      <c r="O1309" s="10" t="s">
        <v>254</v>
      </c>
    </row>
    <row r="1310">
      <c r="A1310" s="9">
        <v>44422.0</v>
      </c>
      <c r="B1310" s="10" t="s">
        <v>254</v>
      </c>
      <c r="C1310" s="10">
        <v>6740.0</v>
      </c>
      <c r="D1310" s="10" t="s">
        <v>284</v>
      </c>
      <c r="E1310" s="35">
        <v>140.0</v>
      </c>
      <c r="F1310" s="10" t="s">
        <v>12</v>
      </c>
      <c r="G1310" s="37">
        <f t="shared" si="1"/>
        <v>7</v>
      </c>
      <c r="H1310" s="32">
        <f t="shared" si="2"/>
        <v>7</v>
      </c>
      <c r="I1310" s="33"/>
      <c r="J1310" s="33"/>
      <c r="K1310" s="33"/>
      <c r="L1310" s="33"/>
      <c r="M1310" s="33"/>
      <c r="N1310" s="33"/>
      <c r="O1310" s="10" t="s">
        <v>254</v>
      </c>
    </row>
    <row r="1311">
      <c r="A1311" s="9">
        <v>44422.0</v>
      </c>
      <c r="B1311" s="10" t="s">
        <v>254</v>
      </c>
      <c r="C1311" s="10" t="s">
        <v>348</v>
      </c>
      <c r="D1311" s="10" t="s">
        <v>277</v>
      </c>
      <c r="E1311" s="35">
        <v>350.0</v>
      </c>
      <c r="F1311" s="10" t="s">
        <v>14</v>
      </c>
      <c r="G1311" s="37">
        <f t="shared" si="1"/>
        <v>7</v>
      </c>
      <c r="H1311" s="32">
        <f t="shared" si="2"/>
        <v>7</v>
      </c>
      <c r="I1311" s="33"/>
      <c r="J1311" s="33"/>
      <c r="K1311" s="33"/>
      <c r="L1311" s="33"/>
      <c r="M1311" s="33"/>
      <c r="N1311" s="33"/>
      <c r="O1311" s="10" t="s">
        <v>254</v>
      </c>
    </row>
    <row r="1312">
      <c r="A1312" s="9">
        <v>44422.0</v>
      </c>
      <c r="B1312" s="10" t="s">
        <v>254</v>
      </c>
      <c r="C1312" s="10">
        <v>5548.0</v>
      </c>
      <c r="D1312" s="10" t="s">
        <v>277</v>
      </c>
      <c r="E1312" s="35">
        <v>350.0</v>
      </c>
      <c r="F1312" s="10" t="s">
        <v>14</v>
      </c>
      <c r="G1312" s="37">
        <f t="shared" si="1"/>
        <v>7</v>
      </c>
      <c r="H1312" s="32">
        <f t="shared" si="2"/>
        <v>7</v>
      </c>
      <c r="I1312" s="33"/>
      <c r="J1312" s="33"/>
      <c r="K1312" s="33"/>
      <c r="L1312" s="33"/>
      <c r="M1312" s="33"/>
      <c r="N1312" s="33"/>
      <c r="O1312" s="10" t="s">
        <v>254</v>
      </c>
    </row>
    <row r="1313">
      <c r="A1313" s="9">
        <v>44422.0</v>
      </c>
      <c r="B1313" s="10" t="s">
        <v>254</v>
      </c>
      <c r="C1313" s="10">
        <v>7042.0</v>
      </c>
      <c r="D1313" s="10" t="s">
        <v>287</v>
      </c>
      <c r="E1313" s="35">
        <v>110.0</v>
      </c>
      <c r="F1313" s="10" t="s">
        <v>31</v>
      </c>
      <c r="G1313" s="37">
        <f t="shared" si="1"/>
        <v>7</v>
      </c>
      <c r="H1313" s="32">
        <f t="shared" si="2"/>
        <v>7</v>
      </c>
      <c r="I1313" s="33"/>
      <c r="J1313" s="33"/>
      <c r="K1313" s="33"/>
      <c r="L1313" s="33"/>
      <c r="M1313" s="33"/>
      <c r="N1313" s="33"/>
      <c r="O1313" s="10" t="s">
        <v>254</v>
      </c>
    </row>
    <row r="1314">
      <c r="A1314" s="9">
        <v>44422.0</v>
      </c>
      <c r="B1314" s="10" t="s">
        <v>254</v>
      </c>
      <c r="C1314" s="10" t="s">
        <v>296</v>
      </c>
      <c r="D1314" s="10" t="s">
        <v>278</v>
      </c>
      <c r="E1314" s="35">
        <v>130.0</v>
      </c>
      <c r="F1314" s="10" t="s">
        <v>21</v>
      </c>
      <c r="G1314" s="37">
        <f t="shared" si="1"/>
        <v>7</v>
      </c>
      <c r="H1314" s="32">
        <f t="shared" si="2"/>
        <v>7</v>
      </c>
      <c r="I1314" s="33"/>
      <c r="J1314" s="33"/>
      <c r="K1314" s="33"/>
      <c r="L1314" s="33"/>
      <c r="M1314" s="33"/>
      <c r="N1314" s="33"/>
      <c r="O1314" s="10" t="s">
        <v>254</v>
      </c>
    </row>
    <row r="1315">
      <c r="A1315" s="9">
        <v>44422.0</v>
      </c>
      <c r="B1315" s="10" t="s">
        <v>254</v>
      </c>
      <c r="C1315" s="10" t="s">
        <v>349</v>
      </c>
      <c r="D1315" s="10" t="s">
        <v>280</v>
      </c>
      <c r="E1315" s="35">
        <v>280.0</v>
      </c>
      <c r="F1315" s="10" t="s">
        <v>18</v>
      </c>
      <c r="G1315" s="37">
        <f t="shared" si="1"/>
        <v>7</v>
      </c>
      <c r="H1315" s="32">
        <f t="shared" si="2"/>
        <v>7</v>
      </c>
      <c r="I1315" s="33"/>
      <c r="J1315" s="33"/>
      <c r="K1315" s="33"/>
      <c r="L1315" s="33"/>
      <c r="M1315" s="33"/>
      <c r="N1315" s="33"/>
      <c r="O1315" s="10" t="s">
        <v>254</v>
      </c>
    </row>
    <row r="1316">
      <c r="A1316" s="9">
        <v>44422.0</v>
      </c>
      <c r="B1316" s="10" t="s">
        <v>254</v>
      </c>
      <c r="C1316" s="10" t="s">
        <v>350</v>
      </c>
      <c r="D1316" s="10" t="s">
        <v>287</v>
      </c>
      <c r="E1316" s="35">
        <v>110.0</v>
      </c>
      <c r="F1316" s="10" t="s">
        <v>31</v>
      </c>
      <c r="G1316" s="37">
        <f t="shared" si="1"/>
        <v>7</v>
      </c>
      <c r="H1316" s="32">
        <f t="shared" si="2"/>
        <v>7</v>
      </c>
      <c r="I1316" s="33"/>
      <c r="J1316" s="33"/>
      <c r="K1316" s="33"/>
      <c r="L1316" s="33"/>
      <c r="M1316" s="33"/>
      <c r="N1316" s="33"/>
      <c r="O1316" s="10" t="s">
        <v>254</v>
      </c>
    </row>
    <row r="1317">
      <c r="A1317" s="9">
        <v>44422.0</v>
      </c>
      <c r="B1317" s="10" t="s">
        <v>254</v>
      </c>
      <c r="C1317" s="10" t="s">
        <v>260</v>
      </c>
      <c r="D1317" s="10" t="s">
        <v>284</v>
      </c>
      <c r="E1317" s="35">
        <v>140.0</v>
      </c>
      <c r="F1317" s="10" t="s">
        <v>12</v>
      </c>
      <c r="G1317" s="37">
        <f t="shared" si="1"/>
        <v>7</v>
      </c>
      <c r="H1317" s="32">
        <f t="shared" si="2"/>
        <v>7</v>
      </c>
      <c r="I1317" s="33"/>
      <c r="J1317" s="33"/>
      <c r="K1317" s="33"/>
      <c r="L1317" s="33"/>
      <c r="M1317" s="33"/>
      <c r="N1317" s="33"/>
      <c r="O1317" s="10" t="s">
        <v>254</v>
      </c>
    </row>
    <row r="1318">
      <c r="A1318" s="9">
        <v>44422.0</v>
      </c>
      <c r="B1318" s="10" t="s">
        <v>254</v>
      </c>
      <c r="C1318" s="10" t="s">
        <v>351</v>
      </c>
      <c r="D1318" s="10" t="s">
        <v>277</v>
      </c>
      <c r="E1318" s="35">
        <v>350.0</v>
      </c>
      <c r="F1318" s="10" t="s">
        <v>14</v>
      </c>
      <c r="G1318" s="37">
        <f t="shared" si="1"/>
        <v>7</v>
      </c>
      <c r="H1318" s="32">
        <f t="shared" si="2"/>
        <v>7</v>
      </c>
      <c r="I1318" s="33"/>
      <c r="J1318" s="33"/>
      <c r="K1318" s="33"/>
      <c r="L1318" s="33"/>
      <c r="M1318" s="33"/>
      <c r="N1318" s="33"/>
      <c r="O1318" s="10" t="s">
        <v>254</v>
      </c>
    </row>
    <row r="1319">
      <c r="A1319" s="9">
        <v>44422.0</v>
      </c>
      <c r="B1319" s="10" t="s">
        <v>254</v>
      </c>
      <c r="C1319" s="10" t="s">
        <v>351</v>
      </c>
      <c r="D1319" s="10" t="s">
        <v>280</v>
      </c>
      <c r="E1319" s="35">
        <v>280.0</v>
      </c>
      <c r="F1319" s="10" t="s">
        <v>18</v>
      </c>
      <c r="G1319" s="37">
        <f t="shared" si="1"/>
        <v>7</v>
      </c>
      <c r="H1319" s="32">
        <f t="shared" si="2"/>
        <v>7</v>
      </c>
      <c r="I1319" s="33"/>
      <c r="J1319" s="33"/>
      <c r="K1319" s="33"/>
      <c r="L1319" s="33"/>
      <c r="M1319" s="33"/>
      <c r="N1319" s="33"/>
      <c r="O1319" s="10" t="s">
        <v>254</v>
      </c>
    </row>
    <row r="1320">
      <c r="A1320" s="9">
        <v>44422.0</v>
      </c>
      <c r="B1320" s="10" t="s">
        <v>254</v>
      </c>
      <c r="C1320" s="10" t="s">
        <v>351</v>
      </c>
      <c r="D1320" s="10" t="s">
        <v>287</v>
      </c>
      <c r="E1320" s="35">
        <v>110.0</v>
      </c>
      <c r="F1320" s="10" t="s">
        <v>31</v>
      </c>
      <c r="G1320" s="37">
        <f t="shared" si="1"/>
        <v>7</v>
      </c>
      <c r="H1320" s="32">
        <f t="shared" si="2"/>
        <v>7</v>
      </c>
      <c r="I1320" s="33"/>
      <c r="J1320" s="33"/>
      <c r="K1320" s="33"/>
      <c r="L1320" s="33"/>
      <c r="M1320" s="33"/>
      <c r="N1320" s="33"/>
      <c r="O1320" s="10" t="s">
        <v>254</v>
      </c>
    </row>
    <row r="1321">
      <c r="A1321" s="9">
        <v>44422.0</v>
      </c>
      <c r="B1321" s="10" t="s">
        <v>254</v>
      </c>
      <c r="C1321" s="10" t="s">
        <v>271</v>
      </c>
      <c r="D1321" s="10" t="s">
        <v>288</v>
      </c>
      <c r="E1321" s="35">
        <v>280.0</v>
      </c>
      <c r="F1321" s="10" t="s">
        <v>14</v>
      </c>
      <c r="G1321" s="37">
        <f t="shared" si="1"/>
        <v>7</v>
      </c>
      <c r="H1321" s="32">
        <f t="shared" si="2"/>
        <v>7</v>
      </c>
      <c r="I1321" s="33"/>
      <c r="J1321" s="33"/>
      <c r="K1321" s="33"/>
      <c r="L1321" s="33"/>
      <c r="M1321" s="33"/>
      <c r="N1321" s="33"/>
      <c r="O1321" s="10" t="s">
        <v>254</v>
      </c>
    </row>
    <row r="1322">
      <c r="A1322" s="9">
        <v>44422.0</v>
      </c>
      <c r="B1322" s="10" t="s">
        <v>254</v>
      </c>
      <c r="C1322" s="10" t="s">
        <v>298</v>
      </c>
      <c r="D1322" s="10" t="s">
        <v>277</v>
      </c>
      <c r="E1322" s="35">
        <v>350.0</v>
      </c>
      <c r="F1322" s="10" t="s">
        <v>14</v>
      </c>
      <c r="G1322" s="37">
        <f t="shared" si="1"/>
        <v>7</v>
      </c>
      <c r="H1322" s="32">
        <f t="shared" si="2"/>
        <v>7</v>
      </c>
      <c r="I1322" s="33"/>
      <c r="J1322" s="33"/>
      <c r="K1322" s="33"/>
      <c r="L1322" s="33"/>
      <c r="M1322" s="33"/>
      <c r="N1322" s="33"/>
      <c r="O1322" s="10" t="s">
        <v>254</v>
      </c>
    </row>
    <row r="1323">
      <c r="A1323" s="9">
        <v>44422.0</v>
      </c>
      <c r="B1323" s="10" t="s">
        <v>40</v>
      </c>
      <c r="C1323" s="10" t="s">
        <v>41</v>
      </c>
      <c r="D1323" s="10" t="s">
        <v>277</v>
      </c>
      <c r="E1323" s="35">
        <v>350.0</v>
      </c>
      <c r="F1323" s="10" t="s">
        <v>14</v>
      </c>
      <c r="G1323" s="37">
        <f t="shared" si="1"/>
        <v>7</v>
      </c>
      <c r="H1323" s="32">
        <f t="shared" si="2"/>
        <v>7</v>
      </c>
      <c r="I1323" s="33"/>
      <c r="J1323" s="33"/>
      <c r="K1323" s="33"/>
      <c r="L1323" s="33"/>
      <c r="M1323" s="33"/>
      <c r="N1323" s="33"/>
      <c r="O1323" s="10" t="s">
        <v>40</v>
      </c>
    </row>
    <row r="1324">
      <c r="A1324" s="9">
        <v>44422.0</v>
      </c>
      <c r="B1324" s="10" t="s">
        <v>40</v>
      </c>
      <c r="C1324" s="10">
        <v>3846.0</v>
      </c>
      <c r="D1324" s="10" t="s">
        <v>278</v>
      </c>
      <c r="E1324" s="35">
        <v>130.0</v>
      </c>
      <c r="F1324" s="10" t="s">
        <v>21</v>
      </c>
      <c r="G1324" s="37">
        <f t="shared" si="1"/>
        <v>7</v>
      </c>
      <c r="H1324" s="32">
        <f t="shared" si="2"/>
        <v>7</v>
      </c>
      <c r="I1324" s="33"/>
      <c r="J1324" s="33"/>
      <c r="K1324" s="33"/>
      <c r="L1324" s="33"/>
      <c r="M1324" s="33"/>
      <c r="N1324" s="33"/>
      <c r="O1324" s="10" t="s">
        <v>40</v>
      </c>
    </row>
    <row r="1325">
      <c r="A1325" s="9">
        <v>44422.0</v>
      </c>
      <c r="B1325" s="10" t="s">
        <v>97</v>
      </c>
      <c r="C1325" s="10" t="s">
        <v>203</v>
      </c>
      <c r="D1325" s="10" t="s">
        <v>285</v>
      </c>
      <c r="E1325" s="35">
        <v>270.0</v>
      </c>
      <c r="F1325" s="10" t="s">
        <v>18</v>
      </c>
      <c r="G1325" s="37">
        <f t="shared" si="1"/>
        <v>7</v>
      </c>
      <c r="H1325" s="32">
        <f t="shared" si="2"/>
        <v>7</v>
      </c>
      <c r="I1325" s="33"/>
      <c r="J1325" s="33"/>
      <c r="K1325" s="33"/>
      <c r="L1325" s="33"/>
      <c r="M1325" s="33"/>
      <c r="N1325" s="33"/>
      <c r="O1325" s="10" t="s">
        <v>97</v>
      </c>
    </row>
    <row r="1326">
      <c r="A1326" s="9">
        <v>44422.0</v>
      </c>
      <c r="B1326" s="10" t="s">
        <v>97</v>
      </c>
      <c r="C1326" s="16">
        <v>1.0E46</v>
      </c>
      <c r="D1326" s="10" t="s">
        <v>282</v>
      </c>
      <c r="E1326" s="35">
        <v>200.0</v>
      </c>
      <c r="F1326" s="10" t="s">
        <v>14</v>
      </c>
      <c r="G1326" s="37">
        <f t="shared" si="1"/>
        <v>7</v>
      </c>
      <c r="H1326" s="32">
        <f t="shared" si="2"/>
        <v>7</v>
      </c>
      <c r="I1326" s="33"/>
      <c r="J1326" s="33"/>
      <c r="K1326" s="33"/>
      <c r="L1326" s="33"/>
      <c r="M1326" s="33"/>
      <c r="N1326" s="33"/>
      <c r="O1326" s="10" t="s">
        <v>97</v>
      </c>
    </row>
    <row r="1327">
      <c r="A1327" s="9">
        <v>44422.0</v>
      </c>
      <c r="B1327" s="10" t="s">
        <v>97</v>
      </c>
      <c r="C1327" s="10" t="s">
        <v>98</v>
      </c>
      <c r="D1327" s="10" t="s">
        <v>278</v>
      </c>
      <c r="E1327" s="35">
        <v>130.0</v>
      </c>
      <c r="F1327" s="10" t="s">
        <v>21</v>
      </c>
      <c r="G1327" s="37">
        <f t="shared" si="1"/>
        <v>7</v>
      </c>
      <c r="H1327" s="32">
        <f t="shared" si="2"/>
        <v>7</v>
      </c>
      <c r="I1327" s="33"/>
      <c r="J1327" s="33"/>
      <c r="K1327" s="33"/>
      <c r="L1327" s="33"/>
      <c r="M1327" s="33"/>
      <c r="N1327" s="33"/>
      <c r="O1327" s="10" t="s">
        <v>97</v>
      </c>
    </row>
    <row r="1328">
      <c r="A1328" s="9">
        <v>44422.0</v>
      </c>
      <c r="B1328" s="10" t="s">
        <v>97</v>
      </c>
      <c r="C1328" s="10" t="s">
        <v>204</v>
      </c>
      <c r="D1328" s="10" t="s">
        <v>287</v>
      </c>
      <c r="E1328" s="35">
        <v>110.0</v>
      </c>
      <c r="F1328" s="10" t="s">
        <v>31</v>
      </c>
      <c r="G1328" s="37">
        <f t="shared" si="1"/>
        <v>7</v>
      </c>
      <c r="H1328" s="32">
        <f t="shared" si="2"/>
        <v>7</v>
      </c>
      <c r="I1328" s="33"/>
      <c r="J1328" s="33"/>
      <c r="K1328" s="33"/>
      <c r="L1328" s="33"/>
      <c r="M1328" s="33"/>
      <c r="N1328" s="33"/>
      <c r="O1328" s="10" t="s">
        <v>97</v>
      </c>
    </row>
    <row r="1329">
      <c r="A1329" s="9">
        <v>44422.0</v>
      </c>
      <c r="B1329" s="10" t="s">
        <v>97</v>
      </c>
      <c r="C1329" s="10" t="s">
        <v>101</v>
      </c>
      <c r="D1329" s="10" t="s">
        <v>278</v>
      </c>
      <c r="E1329" s="35">
        <v>130.0</v>
      </c>
      <c r="F1329" s="10" t="s">
        <v>21</v>
      </c>
      <c r="G1329" s="37">
        <f t="shared" si="1"/>
        <v>7</v>
      </c>
      <c r="H1329" s="32">
        <f t="shared" si="2"/>
        <v>7</v>
      </c>
      <c r="I1329" s="33"/>
      <c r="J1329" s="33"/>
      <c r="K1329" s="33"/>
      <c r="L1329" s="33"/>
      <c r="M1329" s="33"/>
      <c r="N1329" s="33"/>
      <c r="O1329" s="10" t="s">
        <v>97</v>
      </c>
    </row>
    <row r="1330">
      <c r="A1330" s="9">
        <v>44422.0</v>
      </c>
      <c r="B1330" s="10" t="s">
        <v>97</v>
      </c>
      <c r="C1330" s="10">
        <v>2649.0</v>
      </c>
      <c r="D1330" s="10" t="s">
        <v>287</v>
      </c>
      <c r="E1330" s="35">
        <v>110.0</v>
      </c>
      <c r="F1330" s="10" t="s">
        <v>31</v>
      </c>
      <c r="G1330" s="37">
        <f t="shared" si="1"/>
        <v>7</v>
      </c>
      <c r="H1330" s="32">
        <f t="shared" si="2"/>
        <v>7</v>
      </c>
      <c r="I1330" s="33"/>
      <c r="J1330" s="33"/>
      <c r="K1330" s="33"/>
      <c r="L1330" s="33"/>
      <c r="M1330" s="33"/>
      <c r="N1330" s="33"/>
      <c r="O1330" s="10" t="s">
        <v>97</v>
      </c>
    </row>
    <row r="1331">
      <c r="A1331" s="9">
        <v>44422.0</v>
      </c>
      <c r="B1331" s="10" t="s">
        <v>97</v>
      </c>
      <c r="C1331" s="10" t="s">
        <v>103</v>
      </c>
      <c r="D1331" s="10" t="s">
        <v>278</v>
      </c>
      <c r="E1331" s="35">
        <v>130.0</v>
      </c>
      <c r="F1331" s="10" t="s">
        <v>21</v>
      </c>
      <c r="G1331" s="37">
        <f t="shared" si="1"/>
        <v>7</v>
      </c>
      <c r="H1331" s="32">
        <f t="shared" si="2"/>
        <v>7</v>
      </c>
      <c r="I1331" s="33"/>
      <c r="J1331" s="33"/>
      <c r="K1331" s="33"/>
      <c r="L1331" s="33"/>
      <c r="M1331" s="33"/>
      <c r="N1331" s="33"/>
      <c r="O1331" s="10" t="s">
        <v>97</v>
      </c>
    </row>
    <row r="1332">
      <c r="A1332" s="9">
        <v>44422.0</v>
      </c>
      <c r="B1332" s="10" t="s">
        <v>97</v>
      </c>
      <c r="C1332" s="10">
        <v>7941.0</v>
      </c>
      <c r="D1332" s="10" t="s">
        <v>287</v>
      </c>
      <c r="E1332" s="35">
        <v>110.0</v>
      </c>
      <c r="F1332" s="10" t="s">
        <v>31</v>
      </c>
      <c r="G1332" s="37">
        <f t="shared" si="1"/>
        <v>7</v>
      </c>
      <c r="H1332" s="32">
        <f t="shared" si="2"/>
        <v>7</v>
      </c>
      <c r="I1332" s="33"/>
      <c r="J1332" s="33"/>
      <c r="K1332" s="33"/>
      <c r="L1332" s="33"/>
      <c r="M1332" s="33"/>
      <c r="N1332" s="33"/>
      <c r="O1332" s="10" t="s">
        <v>97</v>
      </c>
    </row>
    <row r="1333">
      <c r="A1333" s="9">
        <v>44422.0</v>
      </c>
      <c r="B1333" s="10" t="s">
        <v>97</v>
      </c>
      <c r="C1333" s="10" t="s">
        <v>104</v>
      </c>
      <c r="D1333" s="10" t="s">
        <v>279</v>
      </c>
      <c r="E1333" s="35">
        <v>170.0</v>
      </c>
      <c r="F1333" s="10" t="s">
        <v>12</v>
      </c>
      <c r="G1333" s="37">
        <f t="shared" si="1"/>
        <v>7</v>
      </c>
      <c r="H1333" s="32">
        <f t="shared" si="2"/>
        <v>7</v>
      </c>
      <c r="I1333" s="33"/>
      <c r="J1333" s="33"/>
      <c r="K1333" s="33"/>
      <c r="L1333" s="33"/>
      <c r="M1333" s="33"/>
      <c r="N1333" s="33"/>
      <c r="O1333" s="10" t="s">
        <v>97</v>
      </c>
    </row>
    <row r="1334">
      <c r="A1334" s="9">
        <v>44422.0</v>
      </c>
      <c r="B1334" s="10" t="s">
        <v>97</v>
      </c>
      <c r="C1334" s="10" t="s">
        <v>239</v>
      </c>
      <c r="D1334" s="10" t="s">
        <v>285</v>
      </c>
      <c r="E1334" s="35">
        <v>270.0</v>
      </c>
      <c r="F1334" s="10" t="s">
        <v>18</v>
      </c>
      <c r="G1334" s="37">
        <f t="shared" si="1"/>
        <v>7</v>
      </c>
      <c r="H1334" s="32">
        <f t="shared" si="2"/>
        <v>7</v>
      </c>
      <c r="I1334" s="33"/>
      <c r="J1334" s="33"/>
      <c r="K1334" s="33"/>
      <c r="L1334" s="33"/>
      <c r="M1334" s="33"/>
      <c r="N1334" s="33"/>
      <c r="O1334" s="10" t="s">
        <v>97</v>
      </c>
    </row>
    <row r="1335">
      <c r="A1335" s="9">
        <v>44422.0</v>
      </c>
      <c r="B1335" s="10" t="s">
        <v>97</v>
      </c>
      <c r="C1335" s="10">
        <v>6145.0</v>
      </c>
      <c r="D1335" s="10" t="s">
        <v>277</v>
      </c>
      <c r="E1335" s="35">
        <v>350.0</v>
      </c>
      <c r="F1335" s="10" t="s">
        <v>14</v>
      </c>
      <c r="G1335" s="37">
        <f t="shared" si="1"/>
        <v>7</v>
      </c>
      <c r="H1335" s="32">
        <f t="shared" si="2"/>
        <v>7</v>
      </c>
      <c r="I1335" s="33"/>
      <c r="J1335" s="33"/>
      <c r="K1335" s="33"/>
      <c r="L1335" s="33"/>
      <c r="M1335" s="33"/>
      <c r="N1335" s="33"/>
      <c r="O1335" s="10" t="s">
        <v>97</v>
      </c>
    </row>
    <row r="1336">
      <c r="A1336" s="9">
        <v>44422.0</v>
      </c>
      <c r="B1336" s="10" t="s">
        <v>97</v>
      </c>
      <c r="C1336" s="10">
        <v>1342.0</v>
      </c>
      <c r="D1336" s="10" t="s">
        <v>285</v>
      </c>
      <c r="E1336" s="35">
        <v>270.0</v>
      </c>
      <c r="F1336" s="10" t="s">
        <v>18</v>
      </c>
      <c r="G1336" s="37">
        <f t="shared" si="1"/>
        <v>7</v>
      </c>
      <c r="H1336" s="32">
        <f t="shared" si="2"/>
        <v>7</v>
      </c>
      <c r="I1336" s="33"/>
      <c r="J1336" s="33"/>
      <c r="K1336" s="33"/>
      <c r="L1336" s="33"/>
      <c r="M1336" s="33"/>
      <c r="N1336" s="33"/>
      <c r="O1336" s="10" t="s">
        <v>97</v>
      </c>
    </row>
    <row r="1337">
      <c r="A1337" s="9">
        <v>44422.0</v>
      </c>
      <c r="B1337" s="10" t="s">
        <v>97</v>
      </c>
      <c r="C1337" s="10" t="s">
        <v>108</v>
      </c>
      <c r="D1337" s="10" t="s">
        <v>277</v>
      </c>
      <c r="E1337" s="35">
        <v>350.0</v>
      </c>
      <c r="F1337" s="10" t="s">
        <v>14</v>
      </c>
      <c r="G1337" s="37">
        <f t="shared" si="1"/>
        <v>7</v>
      </c>
      <c r="H1337" s="32">
        <f t="shared" si="2"/>
        <v>7</v>
      </c>
      <c r="I1337" s="33"/>
      <c r="J1337" s="33"/>
      <c r="K1337" s="33"/>
      <c r="L1337" s="33"/>
      <c r="M1337" s="33"/>
      <c r="N1337" s="33"/>
      <c r="O1337" s="10" t="s">
        <v>97</v>
      </c>
    </row>
    <row r="1338">
      <c r="A1338" s="9">
        <v>44422.0</v>
      </c>
      <c r="B1338" s="10" t="s">
        <v>97</v>
      </c>
      <c r="C1338" s="10" t="s">
        <v>301</v>
      </c>
      <c r="D1338" s="10" t="s">
        <v>285</v>
      </c>
      <c r="E1338" s="35">
        <v>270.0</v>
      </c>
      <c r="F1338" s="10" t="s">
        <v>18</v>
      </c>
      <c r="G1338" s="37">
        <f t="shared" si="1"/>
        <v>7</v>
      </c>
      <c r="H1338" s="32">
        <f t="shared" si="2"/>
        <v>7</v>
      </c>
      <c r="I1338" s="33"/>
      <c r="J1338" s="33"/>
      <c r="K1338" s="33"/>
      <c r="L1338" s="33"/>
      <c r="M1338" s="33"/>
      <c r="N1338" s="33"/>
      <c r="O1338" s="10" t="s">
        <v>97</v>
      </c>
    </row>
    <row r="1339">
      <c r="A1339" s="9">
        <v>44422.0</v>
      </c>
      <c r="B1339" s="10" t="s">
        <v>97</v>
      </c>
      <c r="C1339" s="10" t="s">
        <v>334</v>
      </c>
      <c r="D1339" s="10" t="s">
        <v>285</v>
      </c>
      <c r="E1339" s="35">
        <v>270.0</v>
      </c>
      <c r="F1339" s="10" t="s">
        <v>18</v>
      </c>
      <c r="G1339" s="37">
        <f t="shared" si="1"/>
        <v>7</v>
      </c>
      <c r="H1339" s="32">
        <f t="shared" si="2"/>
        <v>7</v>
      </c>
      <c r="I1339" s="33"/>
      <c r="J1339" s="33"/>
      <c r="K1339" s="33"/>
      <c r="L1339" s="33"/>
      <c r="M1339" s="33"/>
      <c r="N1339" s="33"/>
      <c r="O1339" s="10" t="s">
        <v>97</v>
      </c>
    </row>
    <row r="1340">
      <c r="A1340" s="9">
        <v>44422.0</v>
      </c>
      <c r="B1340" s="10" t="s">
        <v>97</v>
      </c>
      <c r="C1340" s="10" t="s">
        <v>170</v>
      </c>
      <c r="D1340" s="10" t="s">
        <v>285</v>
      </c>
      <c r="E1340" s="35">
        <v>270.0</v>
      </c>
      <c r="F1340" s="10" t="s">
        <v>18</v>
      </c>
      <c r="G1340" s="37">
        <f t="shared" si="1"/>
        <v>7</v>
      </c>
      <c r="H1340" s="32">
        <f t="shared" si="2"/>
        <v>7</v>
      </c>
      <c r="I1340" s="33"/>
      <c r="J1340" s="33"/>
      <c r="K1340" s="33"/>
      <c r="L1340" s="33"/>
      <c r="M1340" s="33"/>
      <c r="N1340" s="33"/>
      <c r="O1340" s="10" t="s">
        <v>97</v>
      </c>
    </row>
    <row r="1341">
      <c r="A1341" s="9">
        <v>44422.0</v>
      </c>
      <c r="B1341" s="10" t="s">
        <v>97</v>
      </c>
      <c r="C1341" s="10" t="s">
        <v>272</v>
      </c>
      <c r="D1341" s="10" t="s">
        <v>279</v>
      </c>
      <c r="E1341" s="35">
        <v>170.0</v>
      </c>
      <c r="F1341" s="10" t="s">
        <v>12</v>
      </c>
      <c r="G1341" s="37">
        <f t="shared" si="1"/>
        <v>7</v>
      </c>
      <c r="H1341" s="32">
        <f t="shared" si="2"/>
        <v>7</v>
      </c>
      <c r="I1341" s="33"/>
      <c r="J1341" s="33"/>
      <c r="K1341" s="33"/>
      <c r="L1341" s="33"/>
      <c r="M1341" s="33"/>
      <c r="N1341" s="33"/>
      <c r="O1341" s="10" t="s">
        <v>97</v>
      </c>
    </row>
    <row r="1342">
      <c r="A1342" s="9">
        <v>44422.0</v>
      </c>
      <c r="B1342" s="10" t="s">
        <v>97</v>
      </c>
      <c r="C1342" s="10" t="s">
        <v>208</v>
      </c>
      <c r="D1342" s="10" t="s">
        <v>278</v>
      </c>
      <c r="E1342" s="35">
        <v>130.0</v>
      </c>
      <c r="F1342" s="10" t="s">
        <v>21</v>
      </c>
      <c r="G1342" s="37">
        <f t="shared" si="1"/>
        <v>7</v>
      </c>
      <c r="H1342" s="32">
        <f t="shared" si="2"/>
        <v>7</v>
      </c>
      <c r="I1342" s="33"/>
      <c r="J1342" s="33"/>
      <c r="K1342" s="33"/>
      <c r="L1342" s="33"/>
      <c r="M1342" s="33"/>
      <c r="N1342" s="33"/>
      <c r="O1342" s="10" t="s">
        <v>97</v>
      </c>
    </row>
    <row r="1343">
      <c r="A1343" s="9">
        <v>44422.0</v>
      </c>
      <c r="B1343" s="10" t="s">
        <v>97</v>
      </c>
      <c r="C1343" s="10" t="s">
        <v>172</v>
      </c>
      <c r="D1343" s="10" t="s">
        <v>287</v>
      </c>
      <c r="E1343" s="35">
        <v>110.0</v>
      </c>
      <c r="F1343" s="10" t="s">
        <v>31</v>
      </c>
      <c r="G1343" s="37">
        <f t="shared" si="1"/>
        <v>7</v>
      </c>
      <c r="H1343" s="32">
        <f t="shared" si="2"/>
        <v>7</v>
      </c>
      <c r="I1343" s="33"/>
      <c r="J1343" s="33"/>
      <c r="K1343" s="33"/>
      <c r="L1343" s="33"/>
      <c r="M1343" s="33"/>
      <c r="N1343" s="33"/>
      <c r="O1343" s="10" t="s">
        <v>97</v>
      </c>
    </row>
    <row r="1344">
      <c r="A1344" s="9">
        <v>44422.0</v>
      </c>
      <c r="B1344" s="10" t="s">
        <v>97</v>
      </c>
      <c r="C1344" s="10" t="s">
        <v>173</v>
      </c>
      <c r="D1344" s="10" t="s">
        <v>277</v>
      </c>
      <c r="E1344" s="35">
        <v>350.0</v>
      </c>
      <c r="F1344" s="10" t="s">
        <v>14</v>
      </c>
      <c r="G1344" s="37">
        <f t="shared" si="1"/>
        <v>7</v>
      </c>
      <c r="H1344" s="32">
        <f t="shared" si="2"/>
        <v>7</v>
      </c>
      <c r="I1344" s="33"/>
      <c r="J1344" s="33"/>
      <c r="K1344" s="33"/>
      <c r="L1344" s="33"/>
      <c r="M1344" s="33"/>
      <c r="N1344" s="33"/>
      <c r="O1344" s="10" t="s">
        <v>97</v>
      </c>
    </row>
    <row r="1345">
      <c r="A1345" s="9">
        <v>44422.0</v>
      </c>
      <c r="B1345" s="10" t="s">
        <v>97</v>
      </c>
      <c r="C1345" s="10" t="s">
        <v>303</v>
      </c>
      <c r="D1345" s="10" t="s">
        <v>278</v>
      </c>
      <c r="E1345" s="35">
        <v>130.0</v>
      </c>
      <c r="F1345" s="10" t="s">
        <v>21</v>
      </c>
      <c r="G1345" s="37">
        <f t="shared" si="1"/>
        <v>7</v>
      </c>
      <c r="H1345" s="32">
        <f t="shared" si="2"/>
        <v>7</v>
      </c>
      <c r="I1345" s="33"/>
      <c r="J1345" s="33"/>
      <c r="K1345" s="33"/>
      <c r="L1345" s="33"/>
      <c r="M1345" s="33"/>
      <c r="N1345" s="33"/>
      <c r="O1345" s="10" t="s">
        <v>97</v>
      </c>
    </row>
    <row r="1346">
      <c r="A1346" s="9">
        <v>44422.0</v>
      </c>
      <c r="B1346" s="10" t="s">
        <v>97</v>
      </c>
      <c r="C1346" s="10" t="s">
        <v>352</v>
      </c>
      <c r="D1346" s="10" t="s">
        <v>288</v>
      </c>
      <c r="E1346" s="35">
        <v>280.0</v>
      </c>
      <c r="F1346" s="10" t="s">
        <v>14</v>
      </c>
      <c r="G1346" s="37">
        <f t="shared" si="1"/>
        <v>7</v>
      </c>
      <c r="H1346" s="32">
        <f t="shared" si="2"/>
        <v>7</v>
      </c>
      <c r="I1346" s="33"/>
      <c r="J1346" s="33"/>
      <c r="K1346" s="33"/>
      <c r="L1346" s="33"/>
      <c r="M1346" s="33"/>
      <c r="N1346" s="33"/>
      <c r="O1346" s="10" t="s">
        <v>97</v>
      </c>
    </row>
    <row r="1347">
      <c r="A1347" s="9">
        <v>44422.0</v>
      </c>
      <c r="B1347" s="10" t="s">
        <v>353</v>
      </c>
      <c r="C1347" s="10" t="s">
        <v>354</v>
      </c>
      <c r="D1347" s="10" t="s">
        <v>277</v>
      </c>
      <c r="E1347" s="35">
        <v>350.0</v>
      </c>
      <c r="F1347" s="10" t="s">
        <v>14</v>
      </c>
      <c r="G1347" s="37">
        <f t="shared" si="1"/>
        <v>7</v>
      </c>
      <c r="H1347" s="32">
        <f t="shared" si="2"/>
        <v>7</v>
      </c>
      <c r="I1347" s="33"/>
      <c r="J1347" s="33"/>
      <c r="K1347" s="33"/>
      <c r="L1347" s="33"/>
      <c r="M1347" s="33"/>
      <c r="N1347" s="33"/>
      <c r="O1347" s="10" t="s">
        <v>353</v>
      </c>
    </row>
    <row r="1348">
      <c r="A1348" s="9">
        <v>44422.0</v>
      </c>
      <c r="B1348" s="10" t="s">
        <v>353</v>
      </c>
      <c r="C1348" s="10" t="s">
        <v>354</v>
      </c>
      <c r="D1348" s="10" t="s">
        <v>280</v>
      </c>
      <c r="E1348" s="35">
        <v>280.0</v>
      </c>
      <c r="F1348" s="10" t="s">
        <v>18</v>
      </c>
      <c r="G1348" s="37">
        <f t="shared" si="1"/>
        <v>7</v>
      </c>
      <c r="H1348" s="32">
        <f t="shared" si="2"/>
        <v>7</v>
      </c>
      <c r="I1348" s="33"/>
      <c r="J1348" s="33"/>
      <c r="K1348" s="33"/>
      <c r="L1348" s="33"/>
      <c r="M1348" s="33"/>
      <c r="N1348" s="33"/>
      <c r="O1348" s="10" t="s">
        <v>353</v>
      </c>
    </row>
    <row r="1349">
      <c r="A1349" s="9">
        <v>44422.0</v>
      </c>
      <c r="B1349" s="10" t="s">
        <v>353</v>
      </c>
      <c r="C1349" s="10" t="s">
        <v>354</v>
      </c>
      <c r="D1349" s="10" t="s">
        <v>284</v>
      </c>
      <c r="E1349" s="35">
        <v>140.0</v>
      </c>
      <c r="F1349" s="10" t="s">
        <v>12</v>
      </c>
      <c r="G1349" s="37">
        <f t="shared" si="1"/>
        <v>7</v>
      </c>
      <c r="H1349" s="32">
        <f t="shared" si="2"/>
        <v>7</v>
      </c>
      <c r="I1349" s="33"/>
      <c r="J1349" s="33"/>
      <c r="K1349" s="33"/>
      <c r="L1349" s="33"/>
      <c r="M1349" s="33"/>
      <c r="N1349" s="33"/>
      <c r="O1349" s="10" t="s">
        <v>353</v>
      </c>
    </row>
    <row r="1350">
      <c r="A1350" s="9">
        <v>44422.0</v>
      </c>
      <c r="B1350" s="10" t="s">
        <v>353</v>
      </c>
      <c r="C1350" s="10" t="s">
        <v>354</v>
      </c>
      <c r="D1350" s="10" t="s">
        <v>287</v>
      </c>
      <c r="E1350" s="35">
        <v>110.0</v>
      </c>
      <c r="F1350" s="10" t="s">
        <v>31</v>
      </c>
      <c r="G1350" s="37">
        <f t="shared" si="1"/>
        <v>7</v>
      </c>
      <c r="H1350" s="32">
        <f t="shared" si="2"/>
        <v>7</v>
      </c>
      <c r="I1350" s="33"/>
      <c r="J1350" s="33"/>
      <c r="K1350" s="33"/>
      <c r="L1350" s="33"/>
      <c r="M1350" s="33"/>
      <c r="N1350" s="33"/>
      <c r="O1350" s="10" t="s">
        <v>353</v>
      </c>
    </row>
    <row r="1351">
      <c r="A1351" s="9">
        <v>44422.0</v>
      </c>
      <c r="B1351" s="10" t="s">
        <v>353</v>
      </c>
      <c r="C1351" s="10" t="s">
        <v>354</v>
      </c>
      <c r="D1351" s="10" t="s">
        <v>285</v>
      </c>
      <c r="E1351" s="35">
        <v>270.0</v>
      </c>
      <c r="F1351" s="10" t="s">
        <v>18</v>
      </c>
      <c r="G1351" s="37">
        <f t="shared" si="1"/>
        <v>7</v>
      </c>
      <c r="H1351" s="32">
        <f t="shared" si="2"/>
        <v>7</v>
      </c>
      <c r="I1351" s="33"/>
      <c r="J1351" s="33"/>
      <c r="K1351" s="33"/>
      <c r="L1351" s="33"/>
      <c r="M1351" s="33"/>
      <c r="N1351" s="33"/>
      <c r="O1351" s="10" t="s">
        <v>353</v>
      </c>
    </row>
    <row r="1352">
      <c r="A1352" s="9">
        <v>44422.0</v>
      </c>
      <c r="B1352" s="10" t="s">
        <v>353</v>
      </c>
      <c r="C1352" s="10" t="s">
        <v>354</v>
      </c>
      <c r="D1352" s="10" t="s">
        <v>288</v>
      </c>
      <c r="E1352" s="35">
        <v>280.0</v>
      </c>
      <c r="F1352" s="10" t="s">
        <v>14</v>
      </c>
      <c r="G1352" s="37">
        <f t="shared" si="1"/>
        <v>7</v>
      </c>
      <c r="H1352" s="32">
        <f t="shared" si="2"/>
        <v>7</v>
      </c>
      <c r="I1352" s="33"/>
      <c r="J1352" s="33"/>
      <c r="K1352" s="33"/>
      <c r="L1352" s="33"/>
      <c r="M1352" s="33"/>
      <c r="N1352" s="33"/>
      <c r="O1352" s="10" t="s">
        <v>353</v>
      </c>
    </row>
    <row r="1353">
      <c r="A1353" s="9">
        <v>44422.0</v>
      </c>
      <c r="B1353" s="10" t="s">
        <v>114</v>
      </c>
      <c r="C1353" s="10">
        <v>5043.0</v>
      </c>
      <c r="D1353" s="10" t="s">
        <v>277</v>
      </c>
      <c r="E1353" s="35">
        <v>350.0</v>
      </c>
      <c r="F1353" s="10" t="s">
        <v>14</v>
      </c>
      <c r="G1353" s="37">
        <f t="shared" si="1"/>
        <v>7</v>
      </c>
      <c r="H1353" s="32">
        <f t="shared" si="2"/>
        <v>7</v>
      </c>
      <c r="I1353" s="33"/>
      <c r="J1353" s="33"/>
      <c r="K1353" s="33"/>
      <c r="L1353" s="33"/>
      <c r="M1353" s="33"/>
      <c r="N1353" s="33"/>
      <c r="O1353" s="10" t="s">
        <v>114</v>
      </c>
    </row>
    <row r="1354">
      <c r="A1354" s="9">
        <v>44422.0</v>
      </c>
      <c r="B1354" s="10" t="s">
        <v>114</v>
      </c>
      <c r="C1354" s="10">
        <v>5043.0</v>
      </c>
      <c r="D1354" s="10" t="s">
        <v>279</v>
      </c>
      <c r="E1354" s="35">
        <v>170.0</v>
      </c>
      <c r="F1354" s="10" t="s">
        <v>12</v>
      </c>
      <c r="G1354" s="37">
        <f t="shared" si="1"/>
        <v>7</v>
      </c>
      <c r="H1354" s="32">
        <f t="shared" si="2"/>
        <v>7</v>
      </c>
      <c r="I1354" s="33"/>
      <c r="J1354" s="33"/>
      <c r="K1354" s="33"/>
      <c r="L1354" s="33"/>
      <c r="M1354" s="33"/>
      <c r="N1354" s="33"/>
      <c r="O1354" s="10" t="s">
        <v>114</v>
      </c>
    </row>
    <row r="1355">
      <c r="A1355" s="9">
        <v>44422.0</v>
      </c>
      <c r="B1355" s="10" t="s">
        <v>114</v>
      </c>
      <c r="C1355" s="10">
        <v>5043.0</v>
      </c>
      <c r="D1355" s="10" t="s">
        <v>284</v>
      </c>
      <c r="E1355" s="35">
        <v>140.0</v>
      </c>
      <c r="F1355" s="10" t="s">
        <v>12</v>
      </c>
      <c r="G1355" s="37">
        <f t="shared" si="1"/>
        <v>7</v>
      </c>
      <c r="H1355" s="32">
        <f t="shared" si="2"/>
        <v>7</v>
      </c>
      <c r="I1355" s="33"/>
      <c r="J1355" s="33"/>
      <c r="K1355" s="33"/>
      <c r="L1355" s="33"/>
      <c r="M1355" s="33"/>
      <c r="N1355" s="33"/>
      <c r="O1355" s="10" t="s">
        <v>114</v>
      </c>
    </row>
    <row r="1356">
      <c r="A1356" s="9">
        <v>44422.0</v>
      </c>
      <c r="B1356" s="10" t="s">
        <v>114</v>
      </c>
      <c r="C1356" s="10">
        <v>5043.0</v>
      </c>
      <c r="D1356" s="10" t="s">
        <v>282</v>
      </c>
      <c r="E1356" s="35">
        <v>200.0</v>
      </c>
      <c r="F1356" s="10" t="s">
        <v>14</v>
      </c>
      <c r="G1356" s="37">
        <f t="shared" si="1"/>
        <v>7</v>
      </c>
      <c r="H1356" s="32">
        <f t="shared" si="2"/>
        <v>7</v>
      </c>
      <c r="I1356" s="33"/>
      <c r="J1356" s="33"/>
      <c r="K1356" s="33"/>
      <c r="L1356" s="33"/>
      <c r="M1356" s="33"/>
      <c r="N1356" s="33"/>
      <c r="O1356" s="10" t="s">
        <v>114</v>
      </c>
    </row>
    <row r="1357">
      <c r="A1357" s="9">
        <v>44422.0</v>
      </c>
      <c r="B1357" s="10" t="s">
        <v>114</v>
      </c>
      <c r="C1357" s="10">
        <v>5043.0</v>
      </c>
      <c r="D1357" s="10" t="s">
        <v>288</v>
      </c>
      <c r="E1357" s="35">
        <v>280.0</v>
      </c>
      <c r="F1357" s="10" t="s">
        <v>14</v>
      </c>
      <c r="G1357" s="37">
        <f t="shared" si="1"/>
        <v>7</v>
      </c>
      <c r="H1357" s="32">
        <f t="shared" si="2"/>
        <v>7</v>
      </c>
      <c r="I1357" s="33"/>
      <c r="J1357" s="33"/>
      <c r="K1357" s="33"/>
      <c r="L1357" s="33"/>
      <c r="M1357" s="33"/>
      <c r="N1357" s="33"/>
      <c r="O1357" s="10" t="s">
        <v>114</v>
      </c>
    </row>
    <row r="1358">
      <c r="A1358" s="9">
        <v>44422.0</v>
      </c>
      <c r="B1358" s="10" t="s">
        <v>211</v>
      </c>
      <c r="C1358" s="10">
        <v>540.0</v>
      </c>
      <c r="D1358" s="10" t="s">
        <v>278</v>
      </c>
      <c r="E1358" s="35">
        <v>130.0</v>
      </c>
      <c r="F1358" s="10" t="s">
        <v>21</v>
      </c>
      <c r="G1358" s="37">
        <f t="shared" si="1"/>
        <v>7</v>
      </c>
      <c r="H1358" s="32">
        <f t="shared" si="2"/>
        <v>7</v>
      </c>
      <c r="I1358" s="33"/>
      <c r="J1358" s="33"/>
      <c r="K1358" s="33"/>
      <c r="L1358" s="33"/>
      <c r="M1358" s="33"/>
      <c r="N1358" s="33"/>
      <c r="O1358" s="10" t="s">
        <v>211</v>
      </c>
    </row>
    <row r="1359">
      <c r="A1359" s="9">
        <v>44422.0</v>
      </c>
      <c r="B1359" s="10" t="s">
        <v>211</v>
      </c>
      <c r="C1359" s="10">
        <v>6249.0</v>
      </c>
      <c r="D1359" s="10" t="s">
        <v>278</v>
      </c>
      <c r="E1359" s="35">
        <v>130.0</v>
      </c>
      <c r="F1359" s="10" t="s">
        <v>21</v>
      </c>
      <c r="G1359" s="37">
        <f t="shared" si="1"/>
        <v>7</v>
      </c>
      <c r="H1359" s="32">
        <f t="shared" si="2"/>
        <v>7</v>
      </c>
      <c r="I1359" s="33"/>
      <c r="J1359" s="33"/>
      <c r="K1359" s="33"/>
      <c r="L1359" s="33"/>
      <c r="M1359" s="33"/>
      <c r="N1359" s="33"/>
      <c r="O1359" s="10" t="s">
        <v>211</v>
      </c>
    </row>
    <row r="1360">
      <c r="A1360" s="9">
        <v>44422.0</v>
      </c>
      <c r="B1360" s="10" t="s">
        <v>306</v>
      </c>
      <c r="C1360" s="10" t="s">
        <v>355</v>
      </c>
      <c r="D1360" s="10" t="s">
        <v>285</v>
      </c>
      <c r="E1360" s="35">
        <v>270.0</v>
      </c>
      <c r="F1360" s="10" t="s">
        <v>18</v>
      </c>
      <c r="G1360" s="37">
        <f t="shared" si="1"/>
        <v>7</v>
      </c>
      <c r="H1360" s="32">
        <f t="shared" si="2"/>
        <v>7</v>
      </c>
      <c r="I1360" s="33"/>
      <c r="J1360" s="33"/>
      <c r="K1360" s="33"/>
      <c r="L1360" s="33"/>
      <c r="M1360" s="33"/>
      <c r="N1360" s="33"/>
      <c r="O1360" s="10" t="s">
        <v>306</v>
      </c>
    </row>
    <row r="1361">
      <c r="A1361" s="9">
        <v>44422.0</v>
      </c>
      <c r="B1361" s="10" t="s">
        <v>115</v>
      </c>
      <c r="C1361" s="10" t="s">
        <v>116</v>
      </c>
      <c r="D1361" s="10" t="s">
        <v>278</v>
      </c>
      <c r="E1361" s="35">
        <v>130.0</v>
      </c>
      <c r="F1361" s="10" t="s">
        <v>21</v>
      </c>
      <c r="G1361" s="37">
        <f t="shared" si="1"/>
        <v>7</v>
      </c>
      <c r="H1361" s="32">
        <f t="shared" si="2"/>
        <v>7</v>
      </c>
      <c r="I1361" s="33"/>
      <c r="J1361" s="33"/>
      <c r="K1361" s="33"/>
      <c r="L1361" s="33"/>
      <c r="M1361" s="33"/>
      <c r="N1361" s="33"/>
      <c r="O1361" s="10" t="s">
        <v>115</v>
      </c>
    </row>
    <row r="1362">
      <c r="A1362" s="9">
        <v>44422.0</v>
      </c>
      <c r="B1362" s="10" t="s">
        <v>115</v>
      </c>
      <c r="C1362" s="10">
        <v>9645.0</v>
      </c>
      <c r="D1362" s="10" t="s">
        <v>286</v>
      </c>
      <c r="E1362" s="35">
        <v>130.0</v>
      </c>
      <c r="F1362" s="10" t="s">
        <v>31</v>
      </c>
      <c r="G1362" s="37">
        <f t="shared" si="1"/>
        <v>7</v>
      </c>
      <c r="H1362" s="32">
        <f t="shared" si="2"/>
        <v>7</v>
      </c>
      <c r="I1362" s="33"/>
      <c r="J1362" s="33"/>
      <c r="K1362" s="33"/>
      <c r="L1362" s="33"/>
      <c r="M1362" s="33"/>
      <c r="N1362" s="33"/>
      <c r="O1362" s="10" t="s">
        <v>115</v>
      </c>
    </row>
    <row r="1363">
      <c r="A1363" s="9">
        <v>44422.0</v>
      </c>
      <c r="B1363" s="10" t="s">
        <v>115</v>
      </c>
      <c r="C1363" s="10" t="s">
        <v>214</v>
      </c>
      <c r="D1363" s="10" t="s">
        <v>277</v>
      </c>
      <c r="E1363" s="35">
        <v>350.0</v>
      </c>
      <c r="F1363" s="10" t="s">
        <v>14</v>
      </c>
      <c r="G1363" s="37">
        <f t="shared" si="1"/>
        <v>7</v>
      </c>
      <c r="H1363" s="32">
        <f t="shared" si="2"/>
        <v>7</v>
      </c>
      <c r="I1363" s="33"/>
      <c r="J1363" s="33"/>
      <c r="K1363" s="33"/>
      <c r="L1363" s="33"/>
      <c r="M1363" s="33"/>
      <c r="N1363" s="33"/>
      <c r="O1363" s="10" t="s">
        <v>115</v>
      </c>
    </row>
    <row r="1364">
      <c r="A1364" s="9">
        <v>44422.0</v>
      </c>
      <c r="B1364" s="10" t="s">
        <v>115</v>
      </c>
      <c r="C1364" s="10" t="s">
        <v>118</v>
      </c>
      <c r="D1364" s="10" t="s">
        <v>277</v>
      </c>
      <c r="E1364" s="35">
        <v>350.0</v>
      </c>
      <c r="F1364" s="10" t="s">
        <v>14</v>
      </c>
      <c r="G1364" s="37">
        <f t="shared" si="1"/>
        <v>7</v>
      </c>
      <c r="H1364" s="32">
        <f t="shared" si="2"/>
        <v>7</v>
      </c>
      <c r="I1364" s="33"/>
      <c r="J1364" s="33"/>
      <c r="K1364" s="33"/>
      <c r="L1364" s="33"/>
      <c r="M1364" s="33"/>
      <c r="N1364" s="33"/>
      <c r="O1364" s="10" t="s">
        <v>115</v>
      </c>
    </row>
    <row r="1365">
      <c r="A1365" s="9">
        <v>44422.0</v>
      </c>
      <c r="B1365" s="10" t="s">
        <v>115</v>
      </c>
      <c r="C1365" s="10" t="s">
        <v>119</v>
      </c>
      <c r="D1365" s="10" t="s">
        <v>286</v>
      </c>
      <c r="E1365" s="35">
        <v>130.0</v>
      </c>
      <c r="F1365" s="10" t="s">
        <v>31</v>
      </c>
      <c r="G1365" s="37">
        <f t="shared" si="1"/>
        <v>7</v>
      </c>
      <c r="H1365" s="32">
        <f t="shared" si="2"/>
        <v>7</v>
      </c>
      <c r="I1365" s="33"/>
      <c r="J1365" s="33"/>
      <c r="K1365" s="33"/>
      <c r="L1365" s="33"/>
      <c r="M1365" s="33"/>
      <c r="N1365" s="33"/>
      <c r="O1365" s="10" t="s">
        <v>115</v>
      </c>
    </row>
    <row r="1366">
      <c r="A1366" s="9">
        <v>44422.0</v>
      </c>
      <c r="B1366" s="10" t="s">
        <v>115</v>
      </c>
      <c r="C1366" s="10" t="s">
        <v>120</v>
      </c>
      <c r="D1366" s="10" t="s">
        <v>278</v>
      </c>
      <c r="E1366" s="35">
        <v>130.0</v>
      </c>
      <c r="F1366" s="10" t="s">
        <v>21</v>
      </c>
      <c r="G1366" s="37">
        <f t="shared" si="1"/>
        <v>7</v>
      </c>
      <c r="H1366" s="32">
        <f t="shared" si="2"/>
        <v>7</v>
      </c>
      <c r="I1366" s="33"/>
      <c r="J1366" s="33"/>
      <c r="K1366" s="33"/>
      <c r="L1366" s="33"/>
      <c r="M1366" s="33"/>
      <c r="N1366" s="33"/>
      <c r="O1366" s="10" t="s">
        <v>115</v>
      </c>
    </row>
    <row r="1367">
      <c r="A1367" s="9">
        <v>44422.0</v>
      </c>
      <c r="B1367" s="10" t="s">
        <v>115</v>
      </c>
      <c r="C1367" s="10" t="s">
        <v>176</v>
      </c>
      <c r="D1367" s="10" t="s">
        <v>284</v>
      </c>
      <c r="E1367" s="35">
        <v>140.0</v>
      </c>
      <c r="F1367" s="10" t="s">
        <v>12</v>
      </c>
      <c r="G1367" s="37">
        <f t="shared" si="1"/>
        <v>7</v>
      </c>
      <c r="H1367" s="32">
        <f t="shared" si="2"/>
        <v>7</v>
      </c>
      <c r="I1367" s="33"/>
      <c r="J1367" s="33"/>
      <c r="K1367" s="33"/>
      <c r="L1367" s="33"/>
      <c r="M1367" s="33"/>
      <c r="N1367" s="33"/>
      <c r="O1367" s="10" t="s">
        <v>115</v>
      </c>
    </row>
    <row r="1368">
      <c r="A1368" s="9">
        <v>44422.0</v>
      </c>
      <c r="B1368" s="10" t="s">
        <v>115</v>
      </c>
      <c r="C1368" s="10" t="s">
        <v>271</v>
      </c>
      <c r="D1368" s="10" t="s">
        <v>277</v>
      </c>
      <c r="E1368" s="35">
        <v>350.0</v>
      </c>
      <c r="F1368" s="10" t="s">
        <v>14</v>
      </c>
      <c r="G1368" s="37">
        <f t="shared" si="1"/>
        <v>7</v>
      </c>
      <c r="H1368" s="32">
        <f t="shared" si="2"/>
        <v>7</v>
      </c>
      <c r="I1368" s="33"/>
      <c r="J1368" s="33"/>
      <c r="K1368" s="33"/>
      <c r="L1368" s="33"/>
      <c r="M1368" s="33"/>
      <c r="N1368" s="33"/>
      <c r="O1368" s="10" t="s">
        <v>115</v>
      </c>
    </row>
    <row r="1369">
      <c r="A1369" s="9">
        <v>44422.0</v>
      </c>
      <c r="B1369" s="10" t="s">
        <v>122</v>
      </c>
      <c r="C1369" s="10" t="s">
        <v>356</v>
      </c>
      <c r="D1369" s="10" t="s">
        <v>278</v>
      </c>
      <c r="E1369" s="35">
        <v>130.0</v>
      </c>
      <c r="F1369" s="10" t="s">
        <v>21</v>
      </c>
      <c r="G1369" s="37">
        <f t="shared" si="1"/>
        <v>7</v>
      </c>
      <c r="H1369" s="32">
        <f t="shared" si="2"/>
        <v>7</v>
      </c>
      <c r="I1369" s="33"/>
      <c r="J1369" s="33"/>
      <c r="K1369" s="33"/>
      <c r="L1369" s="33"/>
      <c r="M1369" s="33"/>
      <c r="N1369" s="33"/>
      <c r="O1369" s="10" t="s">
        <v>122</v>
      </c>
    </row>
    <row r="1370">
      <c r="A1370" s="9">
        <v>44422.0</v>
      </c>
      <c r="B1370" s="10" t="s">
        <v>122</v>
      </c>
      <c r="C1370" s="10" t="s">
        <v>123</v>
      </c>
      <c r="D1370" s="10" t="s">
        <v>277</v>
      </c>
      <c r="E1370" s="35">
        <v>350.0</v>
      </c>
      <c r="F1370" s="10" t="s">
        <v>14</v>
      </c>
      <c r="G1370" s="37">
        <f t="shared" si="1"/>
        <v>7</v>
      </c>
      <c r="H1370" s="32">
        <f t="shared" si="2"/>
        <v>7</v>
      </c>
      <c r="I1370" s="33"/>
      <c r="J1370" s="33"/>
      <c r="K1370" s="33"/>
      <c r="L1370" s="33"/>
      <c r="M1370" s="33"/>
      <c r="N1370" s="33"/>
      <c r="O1370" s="10" t="s">
        <v>122</v>
      </c>
    </row>
    <row r="1371">
      <c r="A1371" s="9">
        <v>44422.0</v>
      </c>
      <c r="B1371" s="10" t="s">
        <v>122</v>
      </c>
      <c r="C1371" s="10" t="s">
        <v>178</v>
      </c>
      <c r="D1371" s="10" t="s">
        <v>277</v>
      </c>
      <c r="E1371" s="35">
        <v>350.0</v>
      </c>
      <c r="F1371" s="10" t="s">
        <v>14</v>
      </c>
      <c r="G1371" s="37">
        <f t="shared" si="1"/>
        <v>7</v>
      </c>
      <c r="H1371" s="32">
        <f t="shared" si="2"/>
        <v>7</v>
      </c>
      <c r="I1371" s="33"/>
      <c r="J1371" s="33"/>
      <c r="K1371" s="33"/>
      <c r="L1371" s="33"/>
      <c r="M1371" s="33"/>
      <c r="N1371" s="33"/>
      <c r="O1371" s="10" t="s">
        <v>122</v>
      </c>
    </row>
    <row r="1372">
      <c r="A1372" s="9">
        <v>44422.0</v>
      </c>
      <c r="B1372" s="10" t="s">
        <v>122</v>
      </c>
      <c r="C1372" s="10" t="s">
        <v>179</v>
      </c>
      <c r="D1372" s="10" t="s">
        <v>284</v>
      </c>
      <c r="E1372" s="35">
        <v>140.0</v>
      </c>
      <c r="F1372" s="10" t="s">
        <v>12</v>
      </c>
      <c r="G1372" s="37">
        <f t="shared" si="1"/>
        <v>7</v>
      </c>
      <c r="H1372" s="32">
        <f t="shared" si="2"/>
        <v>7</v>
      </c>
      <c r="I1372" s="33"/>
      <c r="J1372" s="33"/>
      <c r="K1372" s="33"/>
      <c r="L1372" s="33"/>
      <c r="M1372" s="33"/>
      <c r="N1372" s="33"/>
      <c r="O1372" s="10" t="s">
        <v>122</v>
      </c>
    </row>
    <row r="1373">
      <c r="A1373" s="9">
        <v>44422.0</v>
      </c>
      <c r="B1373" s="10" t="s">
        <v>122</v>
      </c>
      <c r="C1373" s="10" t="s">
        <v>75</v>
      </c>
      <c r="D1373" s="10" t="s">
        <v>280</v>
      </c>
      <c r="E1373" s="35">
        <v>280.0</v>
      </c>
      <c r="F1373" s="10" t="s">
        <v>18</v>
      </c>
      <c r="G1373" s="37">
        <f t="shared" si="1"/>
        <v>7</v>
      </c>
      <c r="H1373" s="32">
        <f t="shared" si="2"/>
        <v>7</v>
      </c>
      <c r="I1373" s="33"/>
      <c r="J1373" s="33"/>
      <c r="K1373" s="33"/>
      <c r="L1373" s="33"/>
      <c r="M1373" s="33"/>
      <c r="N1373" s="33"/>
      <c r="O1373" s="10" t="s">
        <v>122</v>
      </c>
    </row>
    <row r="1374">
      <c r="A1374" s="9">
        <v>44422.0</v>
      </c>
      <c r="B1374" s="10" t="s">
        <v>122</v>
      </c>
      <c r="C1374" s="10" t="s">
        <v>125</v>
      </c>
      <c r="D1374" s="10" t="s">
        <v>288</v>
      </c>
      <c r="E1374" s="35">
        <v>280.0</v>
      </c>
      <c r="F1374" s="10" t="s">
        <v>14</v>
      </c>
      <c r="G1374" s="37">
        <f t="shared" si="1"/>
        <v>7</v>
      </c>
      <c r="H1374" s="32">
        <f t="shared" si="2"/>
        <v>7</v>
      </c>
      <c r="I1374" s="33"/>
      <c r="J1374" s="33"/>
      <c r="K1374" s="33"/>
      <c r="L1374" s="33"/>
      <c r="M1374" s="33"/>
      <c r="N1374" s="33"/>
      <c r="O1374" s="10" t="s">
        <v>122</v>
      </c>
    </row>
    <row r="1375">
      <c r="A1375" s="9">
        <v>44422.0</v>
      </c>
      <c r="B1375" s="10" t="s">
        <v>122</v>
      </c>
      <c r="C1375" s="10" t="s">
        <v>126</v>
      </c>
      <c r="D1375" s="10" t="s">
        <v>279</v>
      </c>
      <c r="E1375" s="35">
        <v>170.0</v>
      </c>
      <c r="F1375" s="10" t="s">
        <v>12</v>
      </c>
      <c r="G1375" s="37">
        <f t="shared" si="1"/>
        <v>7</v>
      </c>
      <c r="H1375" s="32">
        <f t="shared" si="2"/>
        <v>7</v>
      </c>
      <c r="I1375" s="33"/>
      <c r="J1375" s="33"/>
      <c r="K1375" s="33"/>
      <c r="L1375" s="33"/>
      <c r="M1375" s="33"/>
      <c r="N1375" s="33"/>
      <c r="O1375" s="10" t="s">
        <v>122</v>
      </c>
    </row>
    <row r="1376">
      <c r="A1376" s="9">
        <v>44422.0</v>
      </c>
      <c r="B1376" s="10" t="s">
        <v>122</v>
      </c>
      <c r="C1376" s="10" t="s">
        <v>127</v>
      </c>
      <c r="D1376" s="10" t="s">
        <v>278</v>
      </c>
      <c r="E1376" s="35">
        <v>130.0</v>
      </c>
      <c r="F1376" s="10" t="s">
        <v>21</v>
      </c>
      <c r="G1376" s="37">
        <f t="shared" si="1"/>
        <v>7</v>
      </c>
      <c r="H1376" s="32">
        <f t="shared" si="2"/>
        <v>7</v>
      </c>
      <c r="I1376" s="33"/>
      <c r="J1376" s="33"/>
      <c r="K1376" s="33"/>
      <c r="L1376" s="33"/>
      <c r="M1376" s="33"/>
      <c r="N1376" s="33"/>
      <c r="O1376" s="10" t="s">
        <v>122</v>
      </c>
    </row>
    <row r="1377">
      <c r="A1377" s="9">
        <v>44422.0</v>
      </c>
      <c r="B1377" s="10" t="s">
        <v>122</v>
      </c>
      <c r="C1377" s="10" t="s">
        <v>311</v>
      </c>
      <c r="D1377" s="10" t="s">
        <v>286</v>
      </c>
      <c r="E1377" s="35">
        <v>130.0</v>
      </c>
      <c r="F1377" s="10" t="s">
        <v>31</v>
      </c>
      <c r="G1377" s="37">
        <f t="shared" si="1"/>
        <v>7</v>
      </c>
      <c r="H1377" s="32">
        <f t="shared" si="2"/>
        <v>7</v>
      </c>
      <c r="I1377" s="33"/>
      <c r="J1377" s="33"/>
      <c r="K1377" s="33"/>
      <c r="L1377" s="33"/>
      <c r="M1377" s="33"/>
      <c r="N1377" s="33"/>
      <c r="O1377" s="10" t="s">
        <v>122</v>
      </c>
    </row>
    <row r="1378">
      <c r="A1378" s="9">
        <v>44422.0</v>
      </c>
      <c r="B1378" s="10" t="s">
        <v>15</v>
      </c>
      <c r="C1378" s="16">
        <v>3.0E45</v>
      </c>
      <c r="D1378" s="10" t="s">
        <v>278</v>
      </c>
      <c r="E1378" s="35">
        <v>130.0</v>
      </c>
      <c r="F1378" s="10" t="s">
        <v>21</v>
      </c>
      <c r="G1378" s="37">
        <f t="shared" si="1"/>
        <v>7</v>
      </c>
      <c r="H1378" s="32">
        <f t="shared" si="2"/>
        <v>7</v>
      </c>
      <c r="I1378" s="33"/>
      <c r="J1378" s="33"/>
      <c r="K1378" s="33"/>
      <c r="L1378" s="33"/>
      <c r="M1378" s="33"/>
      <c r="N1378" s="33"/>
      <c r="O1378" s="10" t="s">
        <v>15</v>
      </c>
    </row>
    <row r="1379">
      <c r="A1379" s="9">
        <v>44422.0</v>
      </c>
      <c r="B1379" s="10" t="s">
        <v>15</v>
      </c>
      <c r="C1379" s="10" t="s">
        <v>132</v>
      </c>
      <c r="D1379" s="10" t="s">
        <v>292</v>
      </c>
      <c r="E1379" s="35">
        <v>60.0</v>
      </c>
      <c r="F1379" s="10" t="s">
        <v>31</v>
      </c>
      <c r="G1379" s="37">
        <f t="shared" si="1"/>
        <v>7</v>
      </c>
      <c r="H1379" s="32">
        <f t="shared" si="2"/>
        <v>7</v>
      </c>
      <c r="I1379" s="33"/>
      <c r="J1379" s="33"/>
      <c r="K1379" s="33"/>
      <c r="L1379" s="33"/>
      <c r="M1379" s="33"/>
      <c r="N1379" s="33"/>
      <c r="O1379" s="10" t="s">
        <v>15</v>
      </c>
    </row>
    <row r="1380">
      <c r="A1380" s="9">
        <v>44422.0</v>
      </c>
      <c r="B1380" s="10" t="s">
        <v>15</v>
      </c>
      <c r="C1380" s="16">
        <v>5.0E49</v>
      </c>
      <c r="D1380" s="10" t="s">
        <v>278</v>
      </c>
      <c r="E1380" s="35">
        <v>130.0</v>
      </c>
      <c r="F1380" s="10" t="s">
        <v>21</v>
      </c>
      <c r="G1380" s="37">
        <f t="shared" si="1"/>
        <v>7</v>
      </c>
      <c r="H1380" s="32">
        <f t="shared" si="2"/>
        <v>7</v>
      </c>
      <c r="I1380" s="33"/>
      <c r="J1380" s="33"/>
      <c r="K1380" s="33"/>
      <c r="L1380" s="33"/>
      <c r="M1380" s="33"/>
      <c r="N1380" s="33"/>
      <c r="O1380" s="10" t="s">
        <v>15</v>
      </c>
    </row>
    <row r="1381">
      <c r="A1381" s="9">
        <v>44422.0</v>
      </c>
      <c r="B1381" s="10" t="s">
        <v>15</v>
      </c>
      <c r="C1381" s="10" t="s">
        <v>133</v>
      </c>
      <c r="D1381" s="10" t="s">
        <v>277</v>
      </c>
      <c r="E1381" s="35">
        <v>350.0</v>
      </c>
      <c r="F1381" s="10" t="s">
        <v>14</v>
      </c>
      <c r="G1381" s="37">
        <f t="shared" si="1"/>
        <v>7</v>
      </c>
      <c r="H1381" s="32">
        <f t="shared" si="2"/>
        <v>7</v>
      </c>
      <c r="I1381" s="33"/>
      <c r="J1381" s="33"/>
      <c r="K1381" s="33"/>
      <c r="L1381" s="33"/>
      <c r="M1381" s="33"/>
      <c r="N1381" s="33"/>
      <c r="O1381" s="10" t="s">
        <v>15</v>
      </c>
    </row>
    <row r="1382">
      <c r="A1382" s="9">
        <v>44422.0</v>
      </c>
      <c r="B1382" s="10" t="s">
        <v>15</v>
      </c>
      <c r="C1382" s="10" t="s">
        <v>133</v>
      </c>
      <c r="D1382" s="10" t="s">
        <v>278</v>
      </c>
      <c r="E1382" s="35">
        <v>130.0</v>
      </c>
      <c r="F1382" s="10" t="s">
        <v>21</v>
      </c>
      <c r="G1382" s="37">
        <f t="shared" si="1"/>
        <v>7</v>
      </c>
      <c r="H1382" s="32">
        <f t="shared" si="2"/>
        <v>7</v>
      </c>
      <c r="I1382" s="33"/>
      <c r="J1382" s="33"/>
      <c r="K1382" s="33"/>
      <c r="L1382" s="33"/>
      <c r="M1382" s="33"/>
      <c r="N1382" s="33"/>
      <c r="O1382" s="10" t="s">
        <v>15</v>
      </c>
    </row>
    <row r="1383">
      <c r="A1383" s="9">
        <v>44422.0</v>
      </c>
      <c r="B1383" s="10" t="s">
        <v>15</v>
      </c>
      <c r="C1383" s="10" t="s">
        <v>218</v>
      </c>
      <c r="D1383" s="10" t="s">
        <v>277</v>
      </c>
      <c r="E1383" s="35">
        <v>350.0</v>
      </c>
      <c r="F1383" s="10" t="s">
        <v>14</v>
      </c>
      <c r="G1383" s="37">
        <f t="shared" si="1"/>
        <v>7</v>
      </c>
      <c r="H1383" s="32">
        <f t="shared" si="2"/>
        <v>7</v>
      </c>
      <c r="I1383" s="33"/>
      <c r="J1383" s="33"/>
      <c r="K1383" s="33"/>
      <c r="L1383" s="33"/>
      <c r="M1383" s="33"/>
      <c r="N1383" s="33"/>
      <c r="O1383" s="10" t="s">
        <v>15</v>
      </c>
    </row>
    <row r="1384">
      <c r="A1384" s="9">
        <v>44422.0</v>
      </c>
      <c r="B1384" s="10" t="s">
        <v>15</v>
      </c>
      <c r="C1384" s="10" t="s">
        <v>134</v>
      </c>
      <c r="D1384" s="10" t="s">
        <v>280</v>
      </c>
      <c r="E1384" s="35">
        <v>280.0</v>
      </c>
      <c r="F1384" s="10" t="s">
        <v>18</v>
      </c>
      <c r="G1384" s="37">
        <f t="shared" si="1"/>
        <v>7</v>
      </c>
      <c r="H1384" s="32">
        <f t="shared" si="2"/>
        <v>7</v>
      </c>
      <c r="I1384" s="33"/>
      <c r="J1384" s="33"/>
      <c r="K1384" s="33"/>
      <c r="L1384" s="33"/>
      <c r="M1384" s="33"/>
      <c r="N1384" s="33"/>
      <c r="O1384" s="10" t="s">
        <v>15</v>
      </c>
    </row>
    <row r="1385">
      <c r="A1385" s="9">
        <v>44422.0</v>
      </c>
      <c r="B1385" s="10" t="s">
        <v>15</v>
      </c>
      <c r="C1385" s="10" t="s">
        <v>219</v>
      </c>
      <c r="D1385" s="10" t="s">
        <v>292</v>
      </c>
      <c r="E1385" s="35">
        <v>60.0</v>
      </c>
      <c r="F1385" s="10" t="s">
        <v>31</v>
      </c>
      <c r="G1385" s="37">
        <f t="shared" si="1"/>
        <v>7</v>
      </c>
      <c r="H1385" s="32">
        <f t="shared" si="2"/>
        <v>7</v>
      </c>
      <c r="I1385" s="33"/>
      <c r="J1385" s="33"/>
      <c r="K1385" s="33"/>
      <c r="L1385" s="33"/>
      <c r="M1385" s="33"/>
      <c r="N1385" s="33"/>
      <c r="O1385" s="10" t="s">
        <v>15</v>
      </c>
    </row>
    <row r="1386">
      <c r="A1386" s="9">
        <v>44422.0</v>
      </c>
      <c r="B1386" s="10" t="s">
        <v>15</v>
      </c>
      <c r="C1386" s="10" t="s">
        <v>220</v>
      </c>
      <c r="D1386" s="10" t="s">
        <v>277</v>
      </c>
      <c r="E1386" s="35">
        <v>350.0</v>
      </c>
      <c r="F1386" s="10" t="s">
        <v>14</v>
      </c>
      <c r="G1386" s="37">
        <f t="shared" si="1"/>
        <v>7</v>
      </c>
      <c r="H1386" s="32">
        <f t="shared" si="2"/>
        <v>7</v>
      </c>
      <c r="I1386" s="33"/>
      <c r="J1386" s="33"/>
      <c r="K1386" s="33"/>
      <c r="L1386" s="33"/>
      <c r="M1386" s="33"/>
      <c r="N1386" s="33"/>
      <c r="O1386" s="10" t="s">
        <v>15</v>
      </c>
    </row>
    <row r="1387">
      <c r="A1387" s="9">
        <v>44422.0</v>
      </c>
      <c r="B1387" s="10" t="s">
        <v>15</v>
      </c>
      <c r="C1387" s="10">
        <v>4645.0</v>
      </c>
      <c r="D1387" s="10" t="s">
        <v>278</v>
      </c>
      <c r="E1387" s="35">
        <v>130.0</v>
      </c>
      <c r="F1387" s="10" t="s">
        <v>21</v>
      </c>
      <c r="G1387" s="37">
        <f t="shared" si="1"/>
        <v>7</v>
      </c>
      <c r="H1387" s="32">
        <f t="shared" si="2"/>
        <v>7</v>
      </c>
      <c r="I1387" s="33"/>
      <c r="J1387" s="33"/>
      <c r="K1387" s="33"/>
      <c r="L1387" s="33"/>
      <c r="M1387" s="33"/>
      <c r="N1387" s="33"/>
      <c r="O1387" s="10" t="s">
        <v>15</v>
      </c>
    </row>
    <row r="1388">
      <c r="A1388" s="9">
        <v>44422.0</v>
      </c>
      <c r="B1388" s="10" t="s">
        <v>15</v>
      </c>
      <c r="C1388" s="10">
        <v>4645.0</v>
      </c>
      <c r="D1388" s="10" t="s">
        <v>285</v>
      </c>
      <c r="E1388" s="35">
        <v>270.0</v>
      </c>
      <c r="F1388" s="10" t="s">
        <v>18</v>
      </c>
      <c r="G1388" s="37">
        <f t="shared" si="1"/>
        <v>7</v>
      </c>
      <c r="H1388" s="32">
        <f t="shared" si="2"/>
        <v>7</v>
      </c>
      <c r="I1388" s="33"/>
      <c r="J1388" s="33"/>
      <c r="K1388" s="33"/>
      <c r="L1388" s="33"/>
      <c r="M1388" s="33"/>
      <c r="N1388" s="33"/>
      <c r="O1388" s="10" t="s">
        <v>15</v>
      </c>
    </row>
    <row r="1389">
      <c r="A1389" s="9">
        <v>44422.0</v>
      </c>
      <c r="B1389" s="10" t="s">
        <v>15</v>
      </c>
      <c r="C1389" s="10" t="s">
        <v>136</v>
      </c>
      <c r="D1389" s="10" t="s">
        <v>278</v>
      </c>
      <c r="E1389" s="35">
        <v>130.0</v>
      </c>
      <c r="F1389" s="10" t="s">
        <v>21</v>
      </c>
      <c r="G1389" s="37">
        <f t="shared" si="1"/>
        <v>7</v>
      </c>
      <c r="H1389" s="32">
        <f t="shared" si="2"/>
        <v>7</v>
      </c>
      <c r="I1389" s="33"/>
      <c r="J1389" s="33"/>
      <c r="K1389" s="33"/>
      <c r="L1389" s="33"/>
      <c r="M1389" s="33"/>
      <c r="N1389" s="33"/>
      <c r="O1389" s="10" t="s">
        <v>15</v>
      </c>
    </row>
    <row r="1390">
      <c r="A1390" s="9">
        <v>44422.0</v>
      </c>
      <c r="B1390" s="10" t="s">
        <v>15</v>
      </c>
      <c r="C1390" s="10">
        <v>9841.0</v>
      </c>
      <c r="D1390" s="10" t="s">
        <v>285</v>
      </c>
      <c r="E1390" s="35">
        <v>270.0</v>
      </c>
      <c r="F1390" s="10" t="s">
        <v>18</v>
      </c>
      <c r="G1390" s="37">
        <f t="shared" si="1"/>
        <v>7</v>
      </c>
      <c r="H1390" s="32">
        <f t="shared" si="2"/>
        <v>7</v>
      </c>
      <c r="I1390" s="33"/>
      <c r="J1390" s="33"/>
      <c r="K1390" s="33"/>
      <c r="L1390" s="33"/>
      <c r="M1390" s="33"/>
      <c r="N1390" s="33"/>
      <c r="O1390" s="10" t="s">
        <v>15</v>
      </c>
    </row>
    <row r="1391">
      <c r="A1391" s="9">
        <v>44422.0</v>
      </c>
      <c r="B1391" s="10" t="s">
        <v>15</v>
      </c>
      <c r="C1391" s="10">
        <v>6348.0</v>
      </c>
      <c r="D1391" s="10" t="s">
        <v>286</v>
      </c>
      <c r="E1391" s="35">
        <v>130.0</v>
      </c>
      <c r="F1391" s="10" t="s">
        <v>31</v>
      </c>
      <c r="G1391" s="37">
        <f t="shared" si="1"/>
        <v>7</v>
      </c>
      <c r="H1391" s="32">
        <f t="shared" si="2"/>
        <v>7</v>
      </c>
      <c r="I1391" s="33"/>
      <c r="J1391" s="33"/>
      <c r="K1391" s="33"/>
      <c r="L1391" s="33"/>
      <c r="M1391" s="33"/>
      <c r="N1391" s="33"/>
      <c r="O1391" s="10" t="s">
        <v>15</v>
      </c>
    </row>
    <row r="1392">
      <c r="A1392" s="9">
        <v>44422.0</v>
      </c>
      <c r="B1392" s="10" t="s">
        <v>15</v>
      </c>
      <c r="C1392" s="10" t="s">
        <v>182</v>
      </c>
      <c r="D1392" s="10" t="s">
        <v>279</v>
      </c>
      <c r="E1392" s="35">
        <v>170.0</v>
      </c>
      <c r="F1392" s="10" t="s">
        <v>12</v>
      </c>
      <c r="G1392" s="37">
        <f t="shared" si="1"/>
        <v>7</v>
      </c>
      <c r="H1392" s="32">
        <f t="shared" si="2"/>
        <v>7</v>
      </c>
      <c r="I1392" s="33"/>
      <c r="J1392" s="33"/>
      <c r="K1392" s="33"/>
      <c r="L1392" s="33"/>
      <c r="M1392" s="33"/>
      <c r="N1392" s="33"/>
      <c r="O1392" s="10" t="s">
        <v>15</v>
      </c>
    </row>
    <row r="1393">
      <c r="A1393" s="9">
        <v>44422.0</v>
      </c>
      <c r="B1393" s="10" t="s">
        <v>15</v>
      </c>
      <c r="C1393" s="10" t="s">
        <v>137</v>
      </c>
      <c r="D1393" s="10" t="s">
        <v>279</v>
      </c>
      <c r="E1393" s="35">
        <v>170.0</v>
      </c>
      <c r="F1393" s="10" t="s">
        <v>12</v>
      </c>
      <c r="G1393" s="37">
        <f t="shared" si="1"/>
        <v>7</v>
      </c>
      <c r="H1393" s="32">
        <f t="shared" si="2"/>
        <v>7</v>
      </c>
      <c r="I1393" s="33"/>
      <c r="J1393" s="33"/>
      <c r="K1393" s="33"/>
      <c r="L1393" s="33"/>
      <c r="M1393" s="33"/>
      <c r="N1393" s="33"/>
      <c r="O1393" s="10" t="s">
        <v>15</v>
      </c>
    </row>
    <row r="1394">
      <c r="A1394" s="9">
        <v>44422.0</v>
      </c>
      <c r="B1394" s="10" t="s">
        <v>15</v>
      </c>
      <c r="C1394" s="10" t="s">
        <v>312</v>
      </c>
      <c r="D1394" s="10" t="s">
        <v>285</v>
      </c>
      <c r="E1394" s="35">
        <v>270.0</v>
      </c>
      <c r="F1394" s="10" t="s">
        <v>18</v>
      </c>
      <c r="G1394" s="37">
        <f t="shared" si="1"/>
        <v>7</v>
      </c>
      <c r="H1394" s="32">
        <f t="shared" si="2"/>
        <v>7</v>
      </c>
      <c r="I1394" s="33"/>
      <c r="J1394" s="33"/>
      <c r="K1394" s="33"/>
      <c r="L1394" s="33"/>
      <c r="M1394" s="33"/>
      <c r="N1394" s="33"/>
      <c r="O1394" s="10" t="s">
        <v>15</v>
      </c>
    </row>
    <row r="1395">
      <c r="A1395" s="9">
        <v>44422.0</v>
      </c>
      <c r="B1395" s="10" t="s">
        <v>15</v>
      </c>
      <c r="C1395" s="10" t="s">
        <v>223</v>
      </c>
      <c r="D1395" s="10" t="s">
        <v>278</v>
      </c>
      <c r="E1395" s="35">
        <v>130.0</v>
      </c>
      <c r="F1395" s="10" t="s">
        <v>21</v>
      </c>
      <c r="G1395" s="37">
        <f t="shared" si="1"/>
        <v>7</v>
      </c>
      <c r="H1395" s="32">
        <f t="shared" si="2"/>
        <v>7</v>
      </c>
      <c r="I1395" s="33"/>
      <c r="J1395" s="33"/>
      <c r="K1395" s="33"/>
      <c r="L1395" s="33"/>
      <c r="M1395" s="33"/>
      <c r="N1395" s="33"/>
      <c r="O1395" s="10" t="s">
        <v>15</v>
      </c>
    </row>
    <row r="1396">
      <c r="A1396" s="9">
        <v>44422.0</v>
      </c>
      <c r="B1396" s="10" t="s">
        <v>15</v>
      </c>
      <c r="C1396" s="10" t="s">
        <v>139</v>
      </c>
      <c r="D1396" s="10" t="s">
        <v>278</v>
      </c>
      <c r="E1396" s="35">
        <v>130.0</v>
      </c>
      <c r="F1396" s="10" t="s">
        <v>21</v>
      </c>
      <c r="G1396" s="37">
        <f t="shared" si="1"/>
        <v>7</v>
      </c>
      <c r="H1396" s="32">
        <f t="shared" si="2"/>
        <v>7</v>
      </c>
      <c r="I1396" s="33"/>
      <c r="J1396" s="33"/>
      <c r="K1396" s="33"/>
      <c r="L1396" s="33"/>
      <c r="M1396" s="33"/>
      <c r="N1396" s="33"/>
      <c r="O1396" s="10" t="s">
        <v>15</v>
      </c>
    </row>
    <row r="1397">
      <c r="A1397" s="9">
        <v>44422.0</v>
      </c>
      <c r="B1397" s="10" t="s">
        <v>15</v>
      </c>
      <c r="C1397" s="10" t="s">
        <v>225</v>
      </c>
      <c r="D1397" s="10" t="s">
        <v>278</v>
      </c>
      <c r="E1397" s="35">
        <v>130.0</v>
      </c>
      <c r="F1397" s="10" t="s">
        <v>21</v>
      </c>
      <c r="G1397" s="37">
        <f t="shared" si="1"/>
        <v>7</v>
      </c>
      <c r="H1397" s="32">
        <f t="shared" si="2"/>
        <v>7</v>
      </c>
      <c r="I1397" s="33"/>
      <c r="J1397" s="33"/>
      <c r="K1397" s="33"/>
      <c r="L1397" s="33"/>
      <c r="M1397" s="33"/>
      <c r="N1397" s="33"/>
      <c r="O1397" s="10" t="s">
        <v>15</v>
      </c>
    </row>
    <row r="1398">
      <c r="A1398" s="9">
        <v>44422.0</v>
      </c>
      <c r="B1398" s="10" t="s">
        <v>16</v>
      </c>
      <c r="C1398" s="10" t="s">
        <v>389</v>
      </c>
      <c r="D1398" s="10" t="s">
        <v>278</v>
      </c>
      <c r="E1398" s="35">
        <v>130.0</v>
      </c>
      <c r="F1398" s="10" t="s">
        <v>21</v>
      </c>
      <c r="G1398" s="37">
        <f t="shared" si="1"/>
        <v>7</v>
      </c>
      <c r="H1398" s="32">
        <f t="shared" si="2"/>
        <v>7</v>
      </c>
      <c r="I1398" s="33"/>
      <c r="J1398" s="33"/>
      <c r="K1398" s="33"/>
      <c r="L1398" s="33"/>
      <c r="M1398" s="33"/>
      <c r="N1398" s="33"/>
      <c r="O1398" s="10" t="s">
        <v>16</v>
      </c>
    </row>
    <row r="1399">
      <c r="A1399" s="9">
        <v>44422.0</v>
      </c>
      <c r="B1399" s="10" t="s">
        <v>16</v>
      </c>
      <c r="C1399" s="16">
        <v>5.0E48</v>
      </c>
      <c r="D1399" s="10" t="s">
        <v>280</v>
      </c>
      <c r="E1399" s="35">
        <v>280.0</v>
      </c>
      <c r="F1399" s="10" t="s">
        <v>18</v>
      </c>
      <c r="G1399" s="37">
        <f t="shared" si="1"/>
        <v>7</v>
      </c>
      <c r="H1399" s="32">
        <f t="shared" si="2"/>
        <v>7</v>
      </c>
      <c r="I1399" s="33"/>
      <c r="J1399" s="33"/>
      <c r="K1399" s="33"/>
      <c r="L1399" s="33"/>
      <c r="M1399" s="33"/>
      <c r="N1399" s="33"/>
      <c r="O1399" s="10" t="s">
        <v>16</v>
      </c>
    </row>
    <row r="1400">
      <c r="A1400" s="9">
        <v>44422.0</v>
      </c>
      <c r="B1400" s="10" t="s">
        <v>16</v>
      </c>
      <c r="C1400" s="10" t="s">
        <v>187</v>
      </c>
      <c r="D1400" s="10" t="s">
        <v>278</v>
      </c>
      <c r="E1400" s="35">
        <v>130.0</v>
      </c>
      <c r="F1400" s="10" t="s">
        <v>21</v>
      </c>
      <c r="G1400" s="37">
        <f t="shared" si="1"/>
        <v>7</v>
      </c>
      <c r="H1400" s="32">
        <f t="shared" si="2"/>
        <v>7</v>
      </c>
      <c r="I1400" s="33"/>
      <c r="J1400" s="33"/>
      <c r="K1400" s="33"/>
      <c r="L1400" s="33"/>
      <c r="M1400" s="33"/>
      <c r="N1400" s="33"/>
      <c r="O1400" s="10" t="s">
        <v>16</v>
      </c>
    </row>
    <row r="1401">
      <c r="A1401" s="9">
        <v>44422.0</v>
      </c>
      <c r="B1401" s="10" t="s">
        <v>16</v>
      </c>
      <c r="C1401" s="10">
        <v>4643.0</v>
      </c>
      <c r="D1401" s="10" t="s">
        <v>287</v>
      </c>
      <c r="E1401" s="35">
        <v>110.0</v>
      </c>
      <c r="F1401" s="10" t="s">
        <v>31</v>
      </c>
      <c r="G1401" s="37">
        <f t="shared" si="1"/>
        <v>7</v>
      </c>
      <c r="H1401" s="32">
        <f t="shared" si="2"/>
        <v>7</v>
      </c>
      <c r="I1401" s="33"/>
      <c r="J1401" s="33"/>
      <c r="K1401" s="33"/>
      <c r="L1401" s="33"/>
      <c r="M1401" s="33"/>
      <c r="N1401" s="33"/>
      <c r="O1401" s="10" t="s">
        <v>16</v>
      </c>
    </row>
    <row r="1402">
      <c r="A1402" s="9">
        <v>44422.0</v>
      </c>
      <c r="B1402" s="10" t="s">
        <v>16</v>
      </c>
      <c r="C1402" s="10" t="s">
        <v>457</v>
      </c>
      <c r="D1402" s="10" t="s">
        <v>278</v>
      </c>
      <c r="E1402" s="35">
        <v>130.0</v>
      </c>
      <c r="F1402" s="10" t="s">
        <v>21</v>
      </c>
      <c r="G1402" s="37">
        <f t="shared" si="1"/>
        <v>7</v>
      </c>
      <c r="H1402" s="32">
        <f t="shared" si="2"/>
        <v>7</v>
      </c>
      <c r="I1402" s="33"/>
      <c r="J1402" s="33"/>
      <c r="K1402" s="33"/>
      <c r="L1402" s="33"/>
      <c r="M1402" s="33"/>
      <c r="N1402" s="33"/>
      <c r="O1402" s="10" t="s">
        <v>16</v>
      </c>
    </row>
    <row r="1403">
      <c r="A1403" s="9">
        <v>44422.0</v>
      </c>
      <c r="B1403" s="10" t="s">
        <v>16</v>
      </c>
      <c r="C1403" s="10">
        <v>4340.0</v>
      </c>
      <c r="D1403" s="10" t="s">
        <v>280</v>
      </c>
      <c r="E1403" s="35">
        <v>280.0</v>
      </c>
      <c r="F1403" s="10" t="s">
        <v>18</v>
      </c>
      <c r="G1403" s="37">
        <f t="shared" si="1"/>
        <v>7</v>
      </c>
      <c r="H1403" s="32">
        <f t="shared" si="2"/>
        <v>7</v>
      </c>
      <c r="I1403" s="33"/>
      <c r="J1403" s="33"/>
      <c r="K1403" s="33"/>
      <c r="L1403" s="33"/>
      <c r="M1403" s="33"/>
      <c r="N1403" s="33"/>
      <c r="O1403" s="10" t="s">
        <v>16</v>
      </c>
    </row>
    <row r="1404">
      <c r="A1404" s="9">
        <v>44422.0</v>
      </c>
      <c r="B1404" s="10" t="s">
        <v>16</v>
      </c>
      <c r="C1404" s="10">
        <v>6447.0</v>
      </c>
      <c r="D1404" s="10" t="s">
        <v>280</v>
      </c>
      <c r="E1404" s="35">
        <v>280.0</v>
      </c>
      <c r="F1404" s="10" t="s">
        <v>18</v>
      </c>
      <c r="G1404" s="37">
        <f t="shared" si="1"/>
        <v>7</v>
      </c>
      <c r="H1404" s="32">
        <f t="shared" si="2"/>
        <v>7</v>
      </c>
      <c r="I1404" s="33"/>
      <c r="J1404" s="33"/>
      <c r="K1404" s="33"/>
      <c r="L1404" s="33"/>
      <c r="M1404" s="33"/>
      <c r="N1404" s="33"/>
      <c r="O1404" s="10" t="s">
        <v>16</v>
      </c>
    </row>
    <row r="1405">
      <c r="A1405" s="9">
        <v>44422.0</v>
      </c>
      <c r="B1405" s="10" t="s">
        <v>16</v>
      </c>
      <c r="C1405" s="10" t="s">
        <v>458</v>
      </c>
      <c r="D1405" s="10" t="s">
        <v>280</v>
      </c>
      <c r="E1405" s="35">
        <v>280.0</v>
      </c>
      <c r="F1405" s="10" t="s">
        <v>18</v>
      </c>
      <c r="G1405" s="37">
        <f t="shared" si="1"/>
        <v>7</v>
      </c>
      <c r="H1405" s="32">
        <f t="shared" si="2"/>
        <v>7</v>
      </c>
      <c r="I1405" s="33"/>
      <c r="J1405" s="33"/>
      <c r="K1405" s="33"/>
      <c r="L1405" s="33"/>
      <c r="M1405" s="33"/>
      <c r="N1405" s="33"/>
      <c r="O1405" s="10" t="s">
        <v>16</v>
      </c>
    </row>
    <row r="1406">
      <c r="A1406" s="9">
        <v>44422.0</v>
      </c>
      <c r="B1406" s="10" t="s">
        <v>16</v>
      </c>
      <c r="C1406" s="10" t="s">
        <v>191</v>
      </c>
      <c r="D1406" s="10" t="s">
        <v>280</v>
      </c>
      <c r="E1406" s="35">
        <v>280.0</v>
      </c>
      <c r="F1406" s="10" t="s">
        <v>18</v>
      </c>
      <c r="G1406" s="37">
        <f t="shared" si="1"/>
        <v>7</v>
      </c>
      <c r="H1406" s="32">
        <f t="shared" si="2"/>
        <v>7</v>
      </c>
      <c r="I1406" s="33"/>
      <c r="J1406" s="33"/>
      <c r="K1406" s="33"/>
      <c r="L1406" s="33"/>
      <c r="M1406" s="33"/>
      <c r="N1406" s="33"/>
      <c r="O1406" s="10" t="s">
        <v>16</v>
      </c>
    </row>
    <row r="1407">
      <c r="A1407" s="9">
        <v>44422.0</v>
      </c>
      <c r="B1407" s="10" t="s">
        <v>16</v>
      </c>
      <c r="C1407" s="10" t="s">
        <v>66</v>
      </c>
      <c r="D1407" s="10" t="s">
        <v>280</v>
      </c>
      <c r="E1407" s="35">
        <v>280.0</v>
      </c>
      <c r="F1407" s="10" t="s">
        <v>18</v>
      </c>
      <c r="G1407" s="37">
        <f t="shared" si="1"/>
        <v>7</v>
      </c>
      <c r="H1407" s="32">
        <f t="shared" si="2"/>
        <v>7</v>
      </c>
      <c r="I1407" s="33"/>
      <c r="J1407" s="33"/>
      <c r="K1407" s="33"/>
      <c r="L1407" s="33"/>
      <c r="M1407" s="33"/>
      <c r="N1407" s="33"/>
      <c r="O1407" s="10" t="s">
        <v>16</v>
      </c>
    </row>
    <row r="1408">
      <c r="A1408" s="9">
        <v>44422.0</v>
      </c>
      <c r="B1408" s="10" t="s">
        <v>16</v>
      </c>
      <c r="C1408" s="10" t="s">
        <v>459</v>
      </c>
      <c r="D1408" s="10" t="s">
        <v>287</v>
      </c>
      <c r="E1408" s="35">
        <v>110.0</v>
      </c>
      <c r="F1408" s="10" t="s">
        <v>31</v>
      </c>
      <c r="G1408" s="37">
        <f t="shared" si="1"/>
        <v>7</v>
      </c>
      <c r="H1408" s="32">
        <f t="shared" si="2"/>
        <v>7</v>
      </c>
      <c r="I1408" s="33"/>
      <c r="J1408" s="33"/>
      <c r="K1408" s="33"/>
      <c r="L1408" s="33"/>
      <c r="M1408" s="33"/>
      <c r="N1408" s="33"/>
      <c r="O1408" s="10" t="s">
        <v>16</v>
      </c>
    </row>
    <row r="1409">
      <c r="A1409" s="9">
        <v>44422.0</v>
      </c>
      <c r="B1409" s="10" t="s">
        <v>248</v>
      </c>
      <c r="C1409" s="10" t="s">
        <v>460</v>
      </c>
      <c r="D1409" s="10" t="s">
        <v>284</v>
      </c>
      <c r="E1409" s="35">
        <v>140.0</v>
      </c>
      <c r="F1409" s="10" t="s">
        <v>12</v>
      </c>
      <c r="G1409" s="37">
        <f t="shared" si="1"/>
        <v>7</v>
      </c>
      <c r="H1409" s="32">
        <f t="shared" si="2"/>
        <v>7</v>
      </c>
      <c r="I1409" s="33"/>
      <c r="J1409" s="33"/>
      <c r="K1409" s="33"/>
      <c r="L1409" s="33"/>
      <c r="M1409" s="33"/>
      <c r="N1409" s="33"/>
      <c r="O1409" s="10" t="s">
        <v>248</v>
      </c>
    </row>
    <row r="1410">
      <c r="A1410" s="9">
        <v>44422.0</v>
      </c>
      <c r="B1410" s="10" t="s">
        <v>248</v>
      </c>
      <c r="C1410" s="10" t="s">
        <v>319</v>
      </c>
      <c r="D1410" s="10" t="s">
        <v>279</v>
      </c>
      <c r="E1410" s="35">
        <v>170.0</v>
      </c>
      <c r="F1410" s="10" t="s">
        <v>12</v>
      </c>
      <c r="G1410" s="37">
        <f t="shared" si="1"/>
        <v>7</v>
      </c>
      <c r="H1410" s="32">
        <f t="shared" si="2"/>
        <v>7</v>
      </c>
      <c r="I1410" s="33"/>
      <c r="J1410" s="33"/>
      <c r="K1410" s="33"/>
      <c r="L1410" s="33"/>
      <c r="M1410" s="33"/>
      <c r="N1410" s="33"/>
      <c r="O1410" s="10" t="s">
        <v>248</v>
      </c>
    </row>
    <row r="1411">
      <c r="A1411" s="9">
        <v>44422.0</v>
      </c>
      <c r="B1411" s="10" t="s">
        <v>248</v>
      </c>
      <c r="C1411" s="10" t="s">
        <v>249</v>
      </c>
      <c r="D1411" s="10" t="s">
        <v>277</v>
      </c>
      <c r="E1411" s="35">
        <v>350.0</v>
      </c>
      <c r="F1411" s="10" t="s">
        <v>14</v>
      </c>
      <c r="G1411" s="37">
        <f t="shared" si="1"/>
        <v>7</v>
      </c>
      <c r="H1411" s="32">
        <f t="shared" si="2"/>
        <v>7</v>
      </c>
      <c r="I1411" s="33"/>
      <c r="J1411" s="33"/>
      <c r="K1411" s="33"/>
      <c r="L1411" s="33"/>
      <c r="M1411" s="33"/>
      <c r="N1411" s="33"/>
      <c r="O1411" s="10" t="s">
        <v>248</v>
      </c>
    </row>
    <row r="1412">
      <c r="A1412" s="9">
        <v>44422.0</v>
      </c>
      <c r="B1412" s="10" t="s">
        <v>248</v>
      </c>
      <c r="C1412" s="10" t="s">
        <v>105</v>
      </c>
      <c r="D1412" s="10" t="s">
        <v>280</v>
      </c>
      <c r="E1412" s="35">
        <v>280.0</v>
      </c>
      <c r="F1412" s="10" t="s">
        <v>18</v>
      </c>
      <c r="G1412" s="37">
        <f t="shared" si="1"/>
        <v>7</v>
      </c>
      <c r="H1412" s="32">
        <f t="shared" si="2"/>
        <v>7</v>
      </c>
      <c r="I1412" s="33"/>
      <c r="J1412" s="33"/>
      <c r="K1412" s="33"/>
      <c r="L1412" s="33"/>
      <c r="M1412" s="33"/>
      <c r="N1412" s="33"/>
      <c r="O1412" s="10" t="s">
        <v>248</v>
      </c>
    </row>
    <row r="1413">
      <c r="A1413" s="9">
        <v>44422.0</v>
      </c>
      <c r="B1413" s="10" t="s">
        <v>248</v>
      </c>
      <c r="C1413" s="10">
        <v>6246.0</v>
      </c>
      <c r="D1413" s="10" t="s">
        <v>280</v>
      </c>
      <c r="E1413" s="35">
        <v>280.0</v>
      </c>
      <c r="F1413" s="10" t="s">
        <v>18</v>
      </c>
      <c r="G1413" s="37">
        <f t="shared" si="1"/>
        <v>7</v>
      </c>
      <c r="H1413" s="32">
        <f t="shared" si="2"/>
        <v>7</v>
      </c>
      <c r="I1413" s="33"/>
      <c r="J1413" s="33"/>
      <c r="K1413" s="33"/>
      <c r="L1413" s="33"/>
      <c r="M1413" s="33"/>
      <c r="N1413" s="33"/>
      <c r="O1413" s="10" t="s">
        <v>248</v>
      </c>
    </row>
    <row r="1414">
      <c r="A1414" s="9">
        <v>44422.0</v>
      </c>
      <c r="B1414" s="10" t="s">
        <v>248</v>
      </c>
      <c r="C1414" s="10" t="s">
        <v>146</v>
      </c>
      <c r="D1414" s="10" t="s">
        <v>304</v>
      </c>
      <c r="E1414" s="35">
        <v>190.0</v>
      </c>
      <c r="F1414" s="10" t="s">
        <v>160</v>
      </c>
      <c r="G1414" s="37">
        <f t="shared" si="1"/>
        <v>7</v>
      </c>
      <c r="H1414" s="32">
        <f t="shared" si="2"/>
        <v>7</v>
      </c>
      <c r="I1414" s="33"/>
      <c r="J1414" s="33"/>
      <c r="K1414" s="33"/>
      <c r="L1414" s="33"/>
      <c r="M1414" s="33"/>
      <c r="N1414" s="33"/>
      <c r="O1414" s="10" t="s">
        <v>248</v>
      </c>
    </row>
    <row r="1415">
      <c r="A1415" s="9">
        <v>44422.0</v>
      </c>
      <c r="B1415" s="10" t="s">
        <v>248</v>
      </c>
      <c r="C1415" s="10" t="s">
        <v>412</v>
      </c>
      <c r="D1415" s="10" t="s">
        <v>279</v>
      </c>
      <c r="E1415" s="35">
        <v>170.0</v>
      </c>
      <c r="F1415" s="10" t="s">
        <v>12</v>
      </c>
      <c r="G1415" s="37">
        <f t="shared" si="1"/>
        <v>7</v>
      </c>
      <c r="H1415" s="32">
        <f t="shared" si="2"/>
        <v>7</v>
      </c>
      <c r="I1415" s="33"/>
      <c r="J1415" s="33"/>
      <c r="K1415" s="33"/>
      <c r="L1415" s="33"/>
      <c r="M1415" s="33"/>
      <c r="N1415" s="33"/>
      <c r="O1415" s="10" t="s">
        <v>248</v>
      </c>
    </row>
    <row r="1416">
      <c r="A1416" s="9">
        <v>44422.0</v>
      </c>
      <c r="B1416" s="10" t="s">
        <v>248</v>
      </c>
      <c r="C1416" s="10" t="s">
        <v>250</v>
      </c>
      <c r="D1416" s="10" t="s">
        <v>288</v>
      </c>
      <c r="E1416" s="35">
        <v>280.0</v>
      </c>
      <c r="F1416" s="10" t="s">
        <v>14</v>
      </c>
      <c r="G1416" s="37">
        <f t="shared" si="1"/>
        <v>7</v>
      </c>
      <c r="H1416" s="32">
        <f t="shared" si="2"/>
        <v>7</v>
      </c>
      <c r="I1416" s="33"/>
      <c r="J1416" s="33"/>
      <c r="K1416" s="33"/>
      <c r="L1416" s="33"/>
      <c r="M1416" s="33"/>
      <c r="N1416" s="33"/>
      <c r="O1416" s="10" t="s">
        <v>248</v>
      </c>
    </row>
    <row r="1417">
      <c r="A1417" s="9">
        <v>44422.0</v>
      </c>
      <c r="B1417" s="10" t="s">
        <v>248</v>
      </c>
      <c r="C1417" s="10" t="s">
        <v>251</v>
      </c>
      <c r="D1417" s="10" t="s">
        <v>288</v>
      </c>
      <c r="E1417" s="35">
        <v>280.0</v>
      </c>
      <c r="F1417" s="10" t="s">
        <v>14</v>
      </c>
      <c r="G1417" s="37">
        <f t="shared" si="1"/>
        <v>7</v>
      </c>
      <c r="H1417" s="32">
        <f t="shared" si="2"/>
        <v>7</v>
      </c>
      <c r="I1417" s="33"/>
      <c r="J1417" s="33"/>
      <c r="K1417" s="33"/>
      <c r="L1417" s="33"/>
      <c r="M1417" s="33"/>
      <c r="N1417" s="33"/>
      <c r="O1417" s="10" t="s">
        <v>248</v>
      </c>
    </row>
    <row r="1418">
      <c r="A1418" s="9">
        <v>44422.0</v>
      </c>
      <c r="B1418" s="10" t="s">
        <v>69</v>
      </c>
      <c r="C1418" s="10" t="s">
        <v>71</v>
      </c>
      <c r="D1418" s="10" t="s">
        <v>280</v>
      </c>
      <c r="E1418" s="35">
        <v>280.0</v>
      </c>
      <c r="F1418" s="10" t="s">
        <v>18</v>
      </c>
      <c r="G1418" s="37">
        <f t="shared" si="1"/>
        <v>7</v>
      </c>
      <c r="H1418" s="32">
        <f t="shared" si="2"/>
        <v>7</v>
      </c>
      <c r="I1418" s="33"/>
      <c r="J1418" s="33"/>
      <c r="K1418" s="33"/>
      <c r="L1418" s="33"/>
      <c r="M1418" s="33"/>
      <c r="N1418" s="33"/>
      <c r="O1418" s="10" t="s">
        <v>69</v>
      </c>
    </row>
    <row r="1419">
      <c r="A1419" s="9">
        <v>44422.0</v>
      </c>
      <c r="B1419" s="10" t="s">
        <v>69</v>
      </c>
      <c r="C1419" s="10" t="s">
        <v>195</v>
      </c>
      <c r="D1419" s="10" t="s">
        <v>279</v>
      </c>
      <c r="E1419" s="35">
        <v>170.0</v>
      </c>
      <c r="F1419" s="10" t="s">
        <v>12</v>
      </c>
      <c r="G1419" s="37">
        <f t="shared" si="1"/>
        <v>7</v>
      </c>
      <c r="H1419" s="32">
        <f t="shared" si="2"/>
        <v>7</v>
      </c>
      <c r="I1419" s="33"/>
      <c r="J1419" s="33"/>
      <c r="K1419" s="33"/>
      <c r="L1419" s="33"/>
      <c r="M1419" s="33"/>
      <c r="N1419" s="33"/>
      <c r="O1419" s="10" t="s">
        <v>69</v>
      </c>
    </row>
    <row r="1420">
      <c r="A1420" s="9">
        <v>44422.0</v>
      </c>
      <c r="B1420" s="10" t="s">
        <v>69</v>
      </c>
      <c r="C1420" s="10" t="s">
        <v>73</v>
      </c>
      <c r="D1420" s="10" t="s">
        <v>292</v>
      </c>
      <c r="E1420" s="35">
        <v>60.0</v>
      </c>
      <c r="F1420" s="10" t="s">
        <v>31</v>
      </c>
      <c r="G1420" s="37">
        <f t="shared" si="1"/>
        <v>7</v>
      </c>
      <c r="H1420" s="32">
        <f t="shared" si="2"/>
        <v>7</v>
      </c>
      <c r="I1420" s="33"/>
      <c r="J1420" s="33"/>
      <c r="K1420" s="33"/>
      <c r="L1420" s="33"/>
      <c r="M1420" s="33"/>
      <c r="N1420" s="33"/>
      <c r="O1420" s="10" t="s">
        <v>69</v>
      </c>
    </row>
    <row r="1421">
      <c r="A1421" s="9">
        <v>44422.0</v>
      </c>
      <c r="B1421" s="10" t="s">
        <v>69</v>
      </c>
      <c r="C1421" s="10" t="s">
        <v>74</v>
      </c>
      <c r="D1421" s="10" t="s">
        <v>286</v>
      </c>
      <c r="E1421" s="35">
        <v>130.0</v>
      </c>
      <c r="F1421" s="10" t="s">
        <v>31</v>
      </c>
      <c r="G1421" s="37">
        <f t="shared" si="1"/>
        <v>7</v>
      </c>
      <c r="H1421" s="32">
        <f t="shared" si="2"/>
        <v>7</v>
      </c>
      <c r="I1421" s="33"/>
      <c r="J1421" s="33"/>
      <c r="K1421" s="33"/>
      <c r="L1421" s="33"/>
      <c r="M1421" s="33"/>
      <c r="N1421" s="33"/>
      <c r="O1421" s="10" t="s">
        <v>69</v>
      </c>
    </row>
    <row r="1422">
      <c r="A1422" s="9">
        <v>44422.0</v>
      </c>
      <c r="B1422" s="10" t="s">
        <v>69</v>
      </c>
      <c r="C1422" s="10">
        <v>1247.0</v>
      </c>
      <c r="D1422" s="10" t="s">
        <v>277</v>
      </c>
      <c r="E1422" s="35">
        <v>350.0</v>
      </c>
      <c r="F1422" s="10" t="s">
        <v>14</v>
      </c>
      <c r="G1422" s="37">
        <f t="shared" si="1"/>
        <v>7</v>
      </c>
      <c r="H1422" s="32">
        <f t="shared" si="2"/>
        <v>7</v>
      </c>
      <c r="I1422" s="33"/>
      <c r="J1422" s="33"/>
      <c r="K1422" s="33"/>
      <c r="L1422" s="33"/>
      <c r="M1422" s="33"/>
      <c r="N1422" s="33"/>
      <c r="O1422" s="10" t="s">
        <v>69</v>
      </c>
    </row>
    <row r="1423">
      <c r="A1423" s="9">
        <v>44422.0</v>
      </c>
      <c r="B1423" s="10" t="s">
        <v>69</v>
      </c>
      <c r="C1423" s="10">
        <v>2340.0</v>
      </c>
      <c r="D1423" s="10" t="s">
        <v>277</v>
      </c>
      <c r="E1423" s="35">
        <v>350.0</v>
      </c>
      <c r="F1423" s="10" t="s">
        <v>14</v>
      </c>
      <c r="G1423" s="37">
        <f t="shared" si="1"/>
        <v>7</v>
      </c>
      <c r="H1423" s="32">
        <f t="shared" si="2"/>
        <v>7</v>
      </c>
      <c r="I1423" s="33"/>
      <c r="J1423" s="33"/>
      <c r="K1423" s="33"/>
      <c r="L1423" s="33"/>
      <c r="M1423" s="33"/>
      <c r="N1423" s="33"/>
      <c r="O1423" s="10" t="s">
        <v>69</v>
      </c>
    </row>
    <row r="1424">
      <c r="A1424" s="9">
        <v>44422.0</v>
      </c>
      <c r="B1424" s="10" t="s">
        <v>69</v>
      </c>
      <c r="C1424" s="10">
        <v>7447.0</v>
      </c>
      <c r="D1424" s="10" t="s">
        <v>278</v>
      </c>
      <c r="E1424" s="35">
        <v>130.0</v>
      </c>
      <c r="F1424" s="10" t="s">
        <v>21</v>
      </c>
      <c r="G1424" s="37">
        <f t="shared" si="1"/>
        <v>7</v>
      </c>
      <c r="H1424" s="32">
        <f t="shared" si="2"/>
        <v>7</v>
      </c>
      <c r="I1424" s="33"/>
      <c r="J1424" s="33"/>
      <c r="K1424" s="33"/>
      <c r="L1424" s="33"/>
      <c r="M1424" s="33"/>
      <c r="N1424" s="33"/>
      <c r="O1424" s="10" t="s">
        <v>69</v>
      </c>
    </row>
    <row r="1425">
      <c r="A1425" s="9">
        <v>44422.0</v>
      </c>
      <c r="B1425" s="10" t="s">
        <v>69</v>
      </c>
      <c r="C1425" s="10">
        <v>5649.0</v>
      </c>
      <c r="D1425" s="10" t="s">
        <v>288</v>
      </c>
      <c r="E1425" s="35">
        <v>280.0</v>
      </c>
      <c r="F1425" s="10" t="s">
        <v>14</v>
      </c>
      <c r="G1425" s="37">
        <f t="shared" si="1"/>
        <v>7</v>
      </c>
      <c r="H1425" s="32">
        <f t="shared" si="2"/>
        <v>7</v>
      </c>
      <c r="I1425" s="33"/>
      <c r="J1425" s="33"/>
      <c r="K1425" s="33"/>
      <c r="L1425" s="33"/>
      <c r="M1425" s="33"/>
      <c r="N1425" s="33"/>
      <c r="O1425" s="10" t="s">
        <v>69</v>
      </c>
    </row>
    <row r="1426">
      <c r="A1426" s="9">
        <v>44422.0</v>
      </c>
      <c r="B1426" s="10" t="s">
        <v>69</v>
      </c>
      <c r="C1426" s="10" t="s">
        <v>148</v>
      </c>
      <c r="D1426" s="10" t="s">
        <v>304</v>
      </c>
      <c r="E1426" s="35">
        <v>190.0</v>
      </c>
      <c r="F1426" s="10" t="s">
        <v>160</v>
      </c>
      <c r="G1426" s="37">
        <f t="shared" si="1"/>
        <v>7</v>
      </c>
      <c r="H1426" s="32">
        <f t="shared" si="2"/>
        <v>7</v>
      </c>
      <c r="I1426" s="33"/>
      <c r="J1426" s="33"/>
      <c r="K1426" s="33"/>
      <c r="L1426" s="33"/>
      <c r="M1426" s="33"/>
      <c r="N1426" s="33"/>
      <c r="O1426" s="10" t="s">
        <v>69</v>
      </c>
    </row>
    <row r="1427">
      <c r="A1427" s="9">
        <v>44422.0</v>
      </c>
      <c r="B1427" s="10" t="s">
        <v>69</v>
      </c>
      <c r="C1427" s="10">
        <v>9045.0</v>
      </c>
      <c r="D1427" s="10" t="s">
        <v>278</v>
      </c>
      <c r="E1427" s="35">
        <v>130.0</v>
      </c>
      <c r="F1427" s="10" t="s">
        <v>21</v>
      </c>
      <c r="G1427" s="37">
        <f t="shared" si="1"/>
        <v>7</v>
      </c>
      <c r="H1427" s="32">
        <f t="shared" si="2"/>
        <v>7</v>
      </c>
      <c r="I1427" s="33"/>
      <c r="J1427" s="33"/>
      <c r="K1427" s="33"/>
      <c r="L1427" s="33"/>
      <c r="M1427" s="33"/>
      <c r="N1427" s="33"/>
      <c r="O1427" s="10" t="s">
        <v>69</v>
      </c>
    </row>
    <row r="1428">
      <c r="A1428" s="9">
        <v>44422.0</v>
      </c>
      <c r="B1428" s="10" t="s">
        <v>69</v>
      </c>
      <c r="C1428" s="10">
        <v>5747.0</v>
      </c>
      <c r="D1428" s="10" t="s">
        <v>280</v>
      </c>
      <c r="E1428" s="35">
        <v>280.0</v>
      </c>
      <c r="F1428" s="10" t="s">
        <v>18</v>
      </c>
      <c r="G1428" s="37">
        <f t="shared" si="1"/>
        <v>7</v>
      </c>
      <c r="H1428" s="32">
        <f t="shared" si="2"/>
        <v>7</v>
      </c>
      <c r="I1428" s="33"/>
      <c r="J1428" s="33"/>
      <c r="K1428" s="33"/>
      <c r="L1428" s="33"/>
      <c r="M1428" s="33"/>
      <c r="N1428" s="33"/>
      <c r="O1428" s="10" t="s">
        <v>69</v>
      </c>
    </row>
    <row r="1429">
      <c r="A1429" s="9">
        <v>44422.0</v>
      </c>
      <c r="B1429" s="10" t="s">
        <v>69</v>
      </c>
      <c r="C1429" s="10" t="s">
        <v>196</v>
      </c>
      <c r="D1429" s="10" t="s">
        <v>277</v>
      </c>
      <c r="E1429" s="35">
        <v>350.0</v>
      </c>
      <c r="F1429" s="10" t="s">
        <v>14</v>
      </c>
      <c r="G1429" s="37">
        <f t="shared" si="1"/>
        <v>7</v>
      </c>
      <c r="H1429" s="32">
        <f t="shared" si="2"/>
        <v>7</v>
      </c>
      <c r="I1429" s="33"/>
      <c r="J1429" s="33"/>
      <c r="K1429" s="33"/>
      <c r="L1429" s="33"/>
      <c r="M1429" s="33"/>
      <c r="N1429" s="33"/>
      <c r="O1429" s="10" t="s">
        <v>69</v>
      </c>
    </row>
    <row r="1430">
      <c r="A1430" s="9">
        <v>44422.0</v>
      </c>
      <c r="B1430" s="10" t="s">
        <v>69</v>
      </c>
      <c r="C1430" s="10" t="s">
        <v>386</v>
      </c>
      <c r="D1430" s="10" t="s">
        <v>282</v>
      </c>
      <c r="E1430" s="35">
        <v>200.0</v>
      </c>
      <c r="F1430" s="10" t="s">
        <v>14</v>
      </c>
      <c r="G1430" s="37">
        <f t="shared" si="1"/>
        <v>7</v>
      </c>
      <c r="H1430" s="32">
        <f t="shared" si="2"/>
        <v>7</v>
      </c>
      <c r="I1430" s="33"/>
      <c r="J1430" s="33"/>
      <c r="K1430" s="33"/>
      <c r="L1430" s="33"/>
      <c r="M1430" s="33"/>
      <c r="N1430" s="33"/>
      <c r="O1430" s="10" t="s">
        <v>69</v>
      </c>
    </row>
    <row r="1431">
      <c r="A1431" s="9">
        <v>44422.0</v>
      </c>
      <c r="B1431" s="10" t="s">
        <v>69</v>
      </c>
      <c r="C1431" s="10" t="s">
        <v>76</v>
      </c>
      <c r="D1431" s="10" t="s">
        <v>282</v>
      </c>
      <c r="E1431" s="35">
        <v>200.0</v>
      </c>
      <c r="F1431" s="10" t="s">
        <v>14</v>
      </c>
      <c r="G1431" s="37">
        <f t="shared" si="1"/>
        <v>7</v>
      </c>
      <c r="H1431" s="32">
        <f t="shared" si="2"/>
        <v>7</v>
      </c>
      <c r="I1431" s="33"/>
      <c r="J1431" s="33"/>
      <c r="K1431" s="33"/>
      <c r="L1431" s="33"/>
      <c r="M1431" s="33"/>
      <c r="N1431" s="33"/>
      <c r="O1431" s="10" t="s">
        <v>69</v>
      </c>
    </row>
    <row r="1432">
      <c r="A1432" s="9">
        <v>44422.0</v>
      </c>
      <c r="B1432" s="10" t="s">
        <v>69</v>
      </c>
      <c r="C1432" s="10" t="s">
        <v>77</v>
      </c>
      <c r="D1432" s="10" t="s">
        <v>277</v>
      </c>
      <c r="E1432" s="35">
        <v>350.0</v>
      </c>
      <c r="F1432" s="10" t="s">
        <v>14</v>
      </c>
      <c r="G1432" s="37">
        <f t="shared" si="1"/>
        <v>7</v>
      </c>
      <c r="H1432" s="32">
        <f t="shared" si="2"/>
        <v>7</v>
      </c>
      <c r="I1432" s="33"/>
      <c r="J1432" s="33"/>
      <c r="K1432" s="33"/>
      <c r="L1432" s="33"/>
      <c r="M1432" s="33"/>
      <c r="N1432" s="33"/>
      <c r="O1432" s="10" t="s">
        <v>69</v>
      </c>
    </row>
    <row r="1433">
      <c r="A1433" s="9">
        <v>44422.0</v>
      </c>
      <c r="B1433" s="10" t="s">
        <v>69</v>
      </c>
      <c r="C1433" s="10" t="s">
        <v>79</v>
      </c>
      <c r="D1433" s="10" t="s">
        <v>277</v>
      </c>
      <c r="E1433" s="35">
        <v>350.0</v>
      </c>
      <c r="F1433" s="10" t="s">
        <v>14</v>
      </c>
      <c r="G1433" s="37">
        <f t="shared" si="1"/>
        <v>7</v>
      </c>
      <c r="H1433" s="32">
        <f t="shared" si="2"/>
        <v>7</v>
      </c>
      <c r="I1433" s="33"/>
      <c r="J1433" s="33"/>
      <c r="K1433" s="33"/>
      <c r="L1433" s="33"/>
      <c r="M1433" s="33"/>
      <c r="N1433" s="33"/>
      <c r="O1433" s="10" t="s">
        <v>69</v>
      </c>
    </row>
    <row r="1434">
      <c r="A1434" s="9">
        <v>44422.0</v>
      </c>
      <c r="B1434" s="10" t="s">
        <v>69</v>
      </c>
      <c r="C1434" s="10" t="s">
        <v>252</v>
      </c>
      <c r="D1434" s="10" t="s">
        <v>286</v>
      </c>
      <c r="E1434" s="35">
        <v>130.0</v>
      </c>
      <c r="F1434" s="10" t="s">
        <v>31</v>
      </c>
      <c r="G1434" s="37">
        <f t="shared" si="1"/>
        <v>7</v>
      </c>
      <c r="H1434" s="32">
        <f t="shared" si="2"/>
        <v>7</v>
      </c>
      <c r="I1434" s="33"/>
      <c r="J1434" s="33"/>
      <c r="K1434" s="33"/>
      <c r="L1434" s="33"/>
      <c r="M1434" s="33"/>
      <c r="N1434" s="33"/>
      <c r="O1434" s="10" t="s">
        <v>69</v>
      </c>
    </row>
    <row r="1435">
      <c r="A1435" s="9">
        <v>44422.0</v>
      </c>
      <c r="B1435" s="10" t="s">
        <v>69</v>
      </c>
      <c r="C1435" s="10" t="s">
        <v>81</v>
      </c>
      <c r="D1435" s="10" t="s">
        <v>280</v>
      </c>
      <c r="E1435" s="35">
        <v>280.0</v>
      </c>
      <c r="F1435" s="10" t="s">
        <v>18</v>
      </c>
      <c r="G1435" s="37">
        <f t="shared" si="1"/>
        <v>7</v>
      </c>
      <c r="H1435" s="32">
        <f t="shared" si="2"/>
        <v>7</v>
      </c>
      <c r="I1435" s="33"/>
      <c r="J1435" s="33"/>
      <c r="K1435" s="33"/>
      <c r="L1435" s="33"/>
      <c r="M1435" s="33"/>
      <c r="N1435" s="33"/>
      <c r="O1435" s="10" t="s">
        <v>69</v>
      </c>
    </row>
    <row r="1436">
      <c r="A1436" s="9">
        <v>44422.0</v>
      </c>
      <c r="B1436" s="10" t="s">
        <v>69</v>
      </c>
      <c r="C1436" s="10" t="s">
        <v>83</v>
      </c>
      <c r="D1436" s="10" t="s">
        <v>280</v>
      </c>
      <c r="E1436" s="35">
        <v>280.0</v>
      </c>
      <c r="F1436" s="10" t="s">
        <v>18</v>
      </c>
      <c r="G1436" s="37">
        <f t="shared" si="1"/>
        <v>7</v>
      </c>
      <c r="H1436" s="32">
        <f t="shared" si="2"/>
        <v>7</v>
      </c>
      <c r="I1436" s="33"/>
      <c r="J1436" s="33"/>
      <c r="K1436" s="33"/>
      <c r="L1436" s="33"/>
      <c r="M1436" s="33"/>
      <c r="N1436" s="33"/>
      <c r="O1436" s="10" t="s">
        <v>69</v>
      </c>
    </row>
    <row r="1437">
      <c r="A1437" s="9">
        <v>44422.0</v>
      </c>
      <c r="B1437" s="10" t="s">
        <v>69</v>
      </c>
      <c r="C1437" s="10" t="s">
        <v>84</v>
      </c>
      <c r="D1437" s="10" t="s">
        <v>288</v>
      </c>
      <c r="E1437" s="35">
        <v>280.0</v>
      </c>
      <c r="F1437" s="10" t="s">
        <v>14</v>
      </c>
      <c r="G1437" s="37">
        <f t="shared" si="1"/>
        <v>7</v>
      </c>
      <c r="H1437" s="32">
        <f t="shared" si="2"/>
        <v>7</v>
      </c>
      <c r="I1437" s="33"/>
      <c r="J1437" s="33"/>
      <c r="K1437" s="33"/>
      <c r="L1437" s="33"/>
      <c r="M1437" s="33"/>
      <c r="N1437" s="33"/>
      <c r="O1437" s="10" t="s">
        <v>69</v>
      </c>
    </row>
    <row r="1438">
      <c r="A1438" s="9">
        <v>44422.0</v>
      </c>
      <c r="B1438" s="10" t="s">
        <v>69</v>
      </c>
      <c r="C1438" s="10" t="s">
        <v>85</v>
      </c>
      <c r="D1438" s="10" t="s">
        <v>284</v>
      </c>
      <c r="E1438" s="35">
        <v>140.0</v>
      </c>
      <c r="F1438" s="10" t="s">
        <v>12</v>
      </c>
      <c r="G1438" s="37">
        <f t="shared" si="1"/>
        <v>7</v>
      </c>
      <c r="H1438" s="32">
        <f t="shared" si="2"/>
        <v>7</v>
      </c>
      <c r="I1438" s="33"/>
      <c r="J1438" s="33"/>
      <c r="K1438" s="33"/>
      <c r="L1438" s="33"/>
      <c r="M1438" s="33"/>
      <c r="N1438" s="33"/>
      <c r="O1438" s="10" t="s">
        <v>69</v>
      </c>
    </row>
    <row r="1439">
      <c r="A1439" s="9">
        <v>44422.0</v>
      </c>
      <c r="B1439" s="10" t="s">
        <v>69</v>
      </c>
      <c r="C1439" s="10" t="s">
        <v>87</v>
      </c>
      <c r="D1439" s="10" t="s">
        <v>278</v>
      </c>
      <c r="E1439" s="35">
        <v>130.0</v>
      </c>
      <c r="F1439" s="10" t="s">
        <v>21</v>
      </c>
      <c r="G1439" s="37">
        <f t="shared" si="1"/>
        <v>7</v>
      </c>
      <c r="H1439" s="32">
        <f t="shared" si="2"/>
        <v>7</v>
      </c>
      <c r="I1439" s="33"/>
      <c r="J1439" s="33"/>
      <c r="K1439" s="33"/>
      <c r="L1439" s="33"/>
      <c r="M1439" s="33"/>
      <c r="N1439" s="33"/>
      <c r="O1439" s="10" t="s">
        <v>69</v>
      </c>
    </row>
    <row r="1440">
      <c r="A1440" s="9">
        <v>44422.0</v>
      </c>
      <c r="B1440" s="10" t="s">
        <v>69</v>
      </c>
      <c r="C1440" s="10" t="s">
        <v>89</v>
      </c>
      <c r="D1440" s="10" t="s">
        <v>285</v>
      </c>
      <c r="E1440" s="35">
        <v>270.0</v>
      </c>
      <c r="F1440" s="10" t="s">
        <v>18</v>
      </c>
      <c r="G1440" s="37">
        <f t="shared" si="1"/>
        <v>7</v>
      </c>
      <c r="H1440" s="32">
        <f t="shared" si="2"/>
        <v>7</v>
      </c>
      <c r="I1440" s="33"/>
      <c r="J1440" s="33"/>
      <c r="K1440" s="33"/>
      <c r="L1440" s="33"/>
      <c r="M1440" s="33"/>
      <c r="N1440" s="33"/>
      <c r="O1440" s="10" t="s">
        <v>69</v>
      </c>
    </row>
    <row r="1441">
      <c r="A1441" s="9">
        <v>44422.0</v>
      </c>
      <c r="B1441" s="10" t="s">
        <v>69</v>
      </c>
      <c r="C1441" s="10" t="s">
        <v>90</v>
      </c>
      <c r="D1441" s="10" t="s">
        <v>279</v>
      </c>
      <c r="E1441" s="35">
        <v>170.0</v>
      </c>
      <c r="F1441" s="10" t="s">
        <v>12</v>
      </c>
      <c r="G1441" s="37">
        <f t="shared" si="1"/>
        <v>7</v>
      </c>
      <c r="H1441" s="32">
        <f t="shared" si="2"/>
        <v>7</v>
      </c>
      <c r="I1441" s="33"/>
      <c r="J1441" s="33"/>
      <c r="K1441" s="33"/>
      <c r="L1441" s="33"/>
      <c r="M1441" s="33"/>
      <c r="N1441" s="33"/>
      <c r="O1441" s="10" t="s">
        <v>69</v>
      </c>
    </row>
    <row r="1442">
      <c r="A1442" s="9">
        <v>44422.0</v>
      </c>
      <c r="B1442" s="10" t="s">
        <v>69</v>
      </c>
      <c r="C1442" s="10" t="s">
        <v>91</v>
      </c>
      <c r="D1442" s="10" t="s">
        <v>284</v>
      </c>
      <c r="E1442" s="35">
        <v>140.0</v>
      </c>
      <c r="F1442" s="10" t="s">
        <v>12</v>
      </c>
      <c r="G1442" s="37">
        <f t="shared" si="1"/>
        <v>7</v>
      </c>
      <c r="H1442" s="32">
        <f t="shared" si="2"/>
        <v>7</v>
      </c>
      <c r="I1442" s="33"/>
      <c r="J1442" s="33"/>
      <c r="K1442" s="33"/>
      <c r="L1442" s="33"/>
      <c r="M1442" s="33"/>
      <c r="N1442" s="33"/>
      <c r="O1442" s="10" t="s">
        <v>69</v>
      </c>
    </row>
    <row r="1443">
      <c r="A1443" s="9">
        <v>44423.0</v>
      </c>
      <c r="B1443" s="10" t="s">
        <v>9</v>
      </c>
      <c r="C1443" s="10">
        <v>1942.0</v>
      </c>
      <c r="D1443" s="10" t="s">
        <v>277</v>
      </c>
      <c r="E1443" s="35">
        <v>350.0</v>
      </c>
      <c r="F1443" s="10" t="s">
        <v>14</v>
      </c>
      <c r="G1443" s="37">
        <f t="shared" si="1"/>
        <v>1</v>
      </c>
      <c r="H1443" s="32">
        <f t="shared" si="2"/>
        <v>1</v>
      </c>
      <c r="I1443" s="33"/>
      <c r="J1443" s="33"/>
      <c r="K1443" s="33"/>
      <c r="L1443" s="33"/>
      <c r="M1443" s="33"/>
      <c r="N1443" s="33"/>
      <c r="O1443" s="10" t="s">
        <v>9</v>
      </c>
    </row>
    <row r="1444">
      <c r="A1444" s="9">
        <v>44423.0</v>
      </c>
      <c r="B1444" s="10" t="s">
        <v>9</v>
      </c>
      <c r="C1444" s="10" t="s">
        <v>461</v>
      </c>
      <c r="D1444" s="10" t="s">
        <v>280</v>
      </c>
      <c r="E1444" s="35">
        <v>280.0</v>
      </c>
      <c r="F1444" s="10" t="s">
        <v>18</v>
      </c>
      <c r="G1444" s="37">
        <f t="shared" si="1"/>
        <v>1</v>
      </c>
      <c r="H1444" s="32">
        <f t="shared" si="2"/>
        <v>1</v>
      </c>
      <c r="I1444" s="33"/>
      <c r="J1444" s="33"/>
      <c r="K1444" s="33"/>
      <c r="L1444" s="33"/>
      <c r="M1444" s="33"/>
      <c r="N1444" s="33"/>
      <c r="O1444" s="10" t="s">
        <v>9</v>
      </c>
    </row>
    <row r="1445">
      <c r="A1445" s="9">
        <v>44423.0</v>
      </c>
      <c r="B1445" s="10" t="s">
        <v>9</v>
      </c>
      <c r="C1445" s="10" t="s">
        <v>462</v>
      </c>
      <c r="D1445" s="10" t="s">
        <v>285</v>
      </c>
      <c r="E1445" s="35">
        <v>270.0</v>
      </c>
      <c r="F1445" s="10" t="s">
        <v>18</v>
      </c>
      <c r="G1445" s="37">
        <f t="shared" si="1"/>
        <v>1</v>
      </c>
      <c r="H1445" s="32">
        <f t="shared" si="2"/>
        <v>1</v>
      </c>
      <c r="I1445" s="33"/>
      <c r="J1445" s="33"/>
      <c r="K1445" s="33"/>
      <c r="L1445" s="33"/>
      <c r="M1445" s="33"/>
      <c r="N1445" s="33"/>
      <c r="O1445" s="10" t="s">
        <v>9</v>
      </c>
    </row>
    <row r="1446">
      <c r="A1446" s="9">
        <v>44423.0</v>
      </c>
      <c r="B1446" s="10" t="s">
        <v>9</v>
      </c>
      <c r="C1446" s="10" t="s">
        <v>283</v>
      </c>
      <c r="D1446" s="10" t="s">
        <v>287</v>
      </c>
      <c r="E1446" s="35">
        <v>110.0</v>
      </c>
      <c r="F1446" s="10" t="s">
        <v>31</v>
      </c>
      <c r="G1446" s="37">
        <f t="shared" si="1"/>
        <v>1</v>
      </c>
      <c r="H1446" s="32">
        <f t="shared" si="2"/>
        <v>1</v>
      </c>
      <c r="I1446" s="33"/>
      <c r="J1446" s="33"/>
      <c r="K1446" s="33"/>
      <c r="L1446" s="33"/>
      <c r="M1446" s="33"/>
      <c r="N1446" s="33"/>
      <c r="O1446" s="10" t="s">
        <v>9</v>
      </c>
    </row>
    <row r="1447">
      <c r="A1447" s="9">
        <v>44423.0</v>
      </c>
      <c r="B1447" s="10" t="s">
        <v>9</v>
      </c>
      <c r="C1447" s="10" t="s">
        <v>10</v>
      </c>
      <c r="D1447" s="10" t="s">
        <v>279</v>
      </c>
      <c r="E1447" s="35">
        <v>170.0</v>
      </c>
      <c r="F1447" s="10" t="s">
        <v>12</v>
      </c>
      <c r="G1447" s="37">
        <f t="shared" si="1"/>
        <v>1</v>
      </c>
      <c r="H1447" s="32">
        <f t="shared" si="2"/>
        <v>1</v>
      </c>
      <c r="I1447" s="33"/>
      <c r="J1447" s="33"/>
      <c r="K1447" s="33"/>
      <c r="L1447" s="33"/>
      <c r="M1447" s="33"/>
      <c r="N1447" s="33"/>
      <c r="O1447" s="10" t="s">
        <v>9</v>
      </c>
    </row>
    <row r="1448">
      <c r="A1448" s="9">
        <v>44423.0</v>
      </c>
      <c r="B1448" s="10" t="s">
        <v>9</v>
      </c>
      <c r="C1448" s="10" t="s">
        <v>10</v>
      </c>
      <c r="D1448" s="10" t="s">
        <v>280</v>
      </c>
      <c r="E1448" s="35">
        <v>280.0</v>
      </c>
      <c r="F1448" s="10" t="s">
        <v>18</v>
      </c>
      <c r="G1448" s="37">
        <f t="shared" si="1"/>
        <v>1</v>
      </c>
      <c r="H1448" s="32">
        <f t="shared" si="2"/>
        <v>1</v>
      </c>
      <c r="I1448" s="33"/>
      <c r="J1448" s="33"/>
      <c r="K1448" s="33"/>
      <c r="L1448" s="33"/>
      <c r="M1448" s="33"/>
      <c r="N1448" s="33"/>
      <c r="O1448" s="10" t="s">
        <v>9</v>
      </c>
    </row>
    <row r="1449">
      <c r="A1449" s="9">
        <v>44423.0</v>
      </c>
      <c r="B1449" s="10" t="s">
        <v>9</v>
      </c>
      <c r="C1449" s="10" t="s">
        <v>10</v>
      </c>
      <c r="D1449" s="10" t="s">
        <v>278</v>
      </c>
      <c r="E1449" s="35">
        <v>130.0</v>
      </c>
      <c r="F1449" s="10" t="s">
        <v>21</v>
      </c>
      <c r="G1449" s="37">
        <f t="shared" si="1"/>
        <v>1</v>
      </c>
      <c r="H1449" s="32">
        <f t="shared" si="2"/>
        <v>1</v>
      </c>
      <c r="I1449" s="33"/>
      <c r="J1449" s="33"/>
      <c r="K1449" s="33"/>
      <c r="L1449" s="33"/>
      <c r="M1449" s="33"/>
      <c r="N1449" s="33"/>
      <c r="O1449" s="10" t="s">
        <v>9</v>
      </c>
    </row>
    <row r="1450">
      <c r="A1450" s="9">
        <v>44423.0</v>
      </c>
      <c r="B1450" s="10" t="s">
        <v>9</v>
      </c>
      <c r="C1450" s="10" t="s">
        <v>10</v>
      </c>
      <c r="D1450" s="10" t="s">
        <v>278</v>
      </c>
      <c r="E1450" s="35">
        <v>130.0</v>
      </c>
      <c r="F1450" s="10" t="s">
        <v>21</v>
      </c>
      <c r="G1450" s="37">
        <f t="shared" si="1"/>
        <v>1</v>
      </c>
      <c r="H1450" s="32">
        <f t="shared" si="2"/>
        <v>1</v>
      </c>
      <c r="I1450" s="33"/>
      <c r="J1450" s="33"/>
      <c r="K1450" s="33"/>
      <c r="L1450" s="33"/>
      <c r="M1450" s="33"/>
      <c r="N1450" s="33"/>
      <c r="O1450" s="10" t="s">
        <v>9</v>
      </c>
    </row>
    <row r="1451">
      <c r="A1451" s="9">
        <v>44423.0</v>
      </c>
      <c r="B1451" s="10" t="s">
        <v>9</v>
      </c>
      <c r="C1451" s="10" t="s">
        <v>10</v>
      </c>
      <c r="D1451" s="10" t="s">
        <v>282</v>
      </c>
      <c r="E1451" s="35">
        <v>200.0</v>
      </c>
      <c r="F1451" s="10" t="s">
        <v>14</v>
      </c>
      <c r="G1451" s="37">
        <f t="shared" si="1"/>
        <v>1</v>
      </c>
      <c r="H1451" s="32">
        <f t="shared" si="2"/>
        <v>1</v>
      </c>
      <c r="I1451" s="33"/>
      <c r="J1451" s="33"/>
      <c r="K1451" s="33"/>
      <c r="L1451" s="33"/>
      <c r="M1451" s="33"/>
      <c r="N1451" s="33"/>
      <c r="O1451" s="10" t="s">
        <v>9</v>
      </c>
    </row>
    <row r="1452">
      <c r="A1452" s="9">
        <v>44423.0</v>
      </c>
      <c r="B1452" s="10" t="s">
        <v>9</v>
      </c>
      <c r="C1452" s="10" t="s">
        <v>387</v>
      </c>
      <c r="D1452" s="10" t="s">
        <v>277</v>
      </c>
      <c r="E1452" s="35">
        <v>350.0</v>
      </c>
      <c r="F1452" s="10" t="s">
        <v>14</v>
      </c>
      <c r="G1452" s="37">
        <f t="shared" si="1"/>
        <v>1</v>
      </c>
      <c r="H1452" s="32">
        <f t="shared" si="2"/>
        <v>1</v>
      </c>
      <c r="I1452" s="33"/>
      <c r="J1452" s="33"/>
      <c r="K1452" s="33"/>
      <c r="L1452" s="33"/>
      <c r="M1452" s="33"/>
      <c r="N1452" s="33"/>
      <c r="O1452" s="10" t="s">
        <v>9</v>
      </c>
    </row>
    <row r="1453">
      <c r="A1453" s="9">
        <v>44423.0</v>
      </c>
      <c r="B1453" s="10" t="s">
        <v>23</v>
      </c>
      <c r="C1453" s="10" t="s">
        <v>154</v>
      </c>
      <c r="D1453" s="10" t="s">
        <v>280</v>
      </c>
      <c r="E1453" s="35">
        <v>280.0</v>
      </c>
      <c r="F1453" s="10" t="s">
        <v>18</v>
      </c>
      <c r="G1453" s="37">
        <f t="shared" si="1"/>
        <v>1</v>
      </c>
      <c r="H1453" s="32">
        <f t="shared" si="2"/>
        <v>1</v>
      </c>
      <c r="I1453" s="33"/>
      <c r="J1453" s="33"/>
      <c r="K1453" s="33"/>
      <c r="L1453" s="33"/>
      <c r="M1453" s="33"/>
      <c r="N1453" s="33"/>
      <c r="O1453" s="10" t="s">
        <v>23</v>
      </c>
    </row>
    <row r="1454">
      <c r="A1454" s="9">
        <v>44423.0</v>
      </c>
      <c r="B1454" s="10" t="s">
        <v>23</v>
      </c>
      <c r="C1454" s="10" t="s">
        <v>344</v>
      </c>
      <c r="D1454" s="10" t="s">
        <v>277</v>
      </c>
      <c r="E1454" s="35">
        <v>350.0</v>
      </c>
      <c r="F1454" s="10" t="s">
        <v>14</v>
      </c>
      <c r="G1454" s="37">
        <f t="shared" si="1"/>
        <v>1</v>
      </c>
      <c r="H1454" s="32">
        <f t="shared" si="2"/>
        <v>1</v>
      </c>
      <c r="I1454" s="33"/>
      <c r="J1454" s="33"/>
      <c r="K1454" s="33"/>
      <c r="L1454" s="33"/>
      <c r="M1454" s="33"/>
      <c r="N1454" s="33"/>
      <c r="O1454" s="10" t="s">
        <v>23</v>
      </c>
    </row>
    <row r="1455">
      <c r="A1455" s="9">
        <v>44423.0</v>
      </c>
      <c r="B1455" s="10" t="s">
        <v>23</v>
      </c>
      <c r="C1455" s="10" t="s">
        <v>157</v>
      </c>
      <c r="D1455" s="10" t="s">
        <v>278</v>
      </c>
      <c r="E1455" s="35">
        <v>130.0</v>
      </c>
      <c r="F1455" s="10" t="s">
        <v>21</v>
      </c>
      <c r="G1455" s="37">
        <f t="shared" si="1"/>
        <v>1</v>
      </c>
      <c r="H1455" s="32">
        <f t="shared" si="2"/>
        <v>1</v>
      </c>
      <c r="I1455" s="33"/>
      <c r="J1455" s="33"/>
      <c r="K1455" s="33"/>
      <c r="L1455" s="33"/>
      <c r="M1455" s="33"/>
      <c r="N1455" s="33"/>
      <c r="O1455" s="10" t="s">
        <v>23</v>
      </c>
    </row>
    <row r="1456">
      <c r="A1456" s="9">
        <v>44423.0</v>
      </c>
      <c r="B1456" s="10" t="s">
        <v>23</v>
      </c>
      <c r="C1456" s="10" t="s">
        <v>157</v>
      </c>
      <c r="D1456" s="10" t="s">
        <v>285</v>
      </c>
      <c r="E1456" s="35">
        <v>270.0</v>
      </c>
      <c r="F1456" s="10" t="s">
        <v>18</v>
      </c>
      <c r="G1456" s="37">
        <f t="shared" si="1"/>
        <v>1</v>
      </c>
      <c r="H1456" s="32">
        <f t="shared" si="2"/>
        <v>1</v>
      </c>
      <c r="I1456" s="33"/>
      <c r="J1456" s="33"/>
      <c r="K1456" s="33"/>
      <c r="L1456" s="33"/>
      <c r="M1456" s="33"/>
      <c r="N1456" s="33"/>
      <c r="O1456" s="10" t="s">
        <v>23</v>
      </c>
    </row>
    <row r="1457">
      <c r="A1457" s="9">
        <v>44423.0</v>
      </c>
      <c r="B1457" s="10" t="s">
        <v>23</v>
      </c>
      <c r="C1457" s="16">
        <v>7.0E45</v>
      </c>
      <c r="D1457" s="10" t="s">
        <v>287</v>
      </c>
      <c r="E1457" s="35">
        <v>110.0</v>
      </c>
      <c r="F1457" s="10" t="s">
        <v>31</v>
      </c>
      <c r="G1457" s="37">
        <f t="shared" si="1"/>
        <v>1</v>
      </c>
      <c r="H1457" s="32">
        <f t="shared" si="2"/>
        <v>1</v>
      </c>
      <c r="I1457" s="33"/>
      <c r="J1457" s="33"/>
      <c r="K1457" s="33"/>
      <c r="L1457" s="33"/>
      <c r="M1457" s="33"/>
      <c r="N1457" s="33"/>
      <c r="O1457" s="10" t="s">
        <v>23</v>
      </c>
    </row>
    <row r="1458">
      <c r="A1458" s="9">
        <v>44423.0</v>
      </c>
      <c r="B1458" s="10" t="s">
        <v>23</v>
      </c>
      <c r="C1458" s="10">
        <v>2542.0</v>
      </c>
      <c r="D1458" s="10" t="s">
        <v>286</v>
      </c>
      <c r="E1458" s="35">
        <v>130.0</v>
      </c>
      <c r="F1458" s="10" t="s">
        <v>31</v>
      </c>
      <c r="G1458" s="37">
        <f t="shared" si="1"/>
        <v>1</v>
      </c>
      <c r="H1458" s="32">
        <f t="shared" si="2"/>
        <v>1</v>
      </c>
      <c r="I1458" s="33"/>
      <c r="J1458" s="33"/>
      <c r="K1458" s="33"/>
      <c r="L1458" s="33"/>
      <c r="M1458" s="33"/>
      <c r="N1458" s="33"/>
      <c r="O1458" s="10" t="s">
        <v>23</v>
      </c>
    </row>
    <row r="1459">
      <c r="A1459" s="9">
        <v>44423.0</v>
      </c>
      <c r="B1459" s="10" t="s">
        <v>23</v>
      </c>
      <c r="C1459" s="10" t="s">
        <v>35</v>
      </c>
      <c r="D1459" s="10" t="s">
        <v>285</v>
      </c>
      <c r="E1459" s="35">
        <v>270.0</v>
      </c>
      <c r="F1459" s="10" t="s">
        <v>18</v>
      </c>
      <c r="G1459" s="37">
        <f t="shared" si="1"/>
        <v>1</v>
      </c>
      <c r="H1459" s="32">
        <f t="shared" si="2"/>
        <v>1</v>
      </c>
      <c r="I1459" s="33"/>
      <c r="J1459" s="33"/>
      <c r="K1459" s="33"/>
      <c r="L1459" s="33"/>
      <c r="M1459" s="33"/>
      <c r="N1459" s="33"/>
      <c r="O1459" s="10" t="s">
        <v>23</v>
      </c>
    </row>
    <row r="1460">
      <c r="A1460" s="9">
        <v>44423.0</v>
      </c>
      <c r="B1460" s="10" t="s">
        <v>23</v>
      </c>
      <c r="C1460" s="10">
        <v>8240.0</v>
      </c>
      <c r="D1460" s="10" t="s">
        <v>288</v>
      </c>
      <c r="E1460" s="35">
        <v>280.0</v>
      </c>
      <c r="F1460" s="10" t="s">
        <v>14</v>
      </c>
      <c r="G1460" s="37">
        <f t="shared" si="1"/>
        <v>1</v>
      </c>
      <c r="H1460" s="32">
        <f t="shared" si="2"/>
        <v>1</v>
      </c>
      <c r="I1460" s="33"/>
      <c r="J1460" s="33"/>
      <c r="K1460" s="33"/>
      <c r="L1460" s="33"/>
      <c r="M1460" s="33"/>
      <c r="N1460" s="33"/>
      <c r="O1460" s="10" t="s">
        <v>23</v>
      </c>
    </row>
    <row r="1461">
      <c r="A1461" s="9">
        <v>44423.0</v>
      </c>
      <c r="B1461" s="10" t="s">
        <v>23</v>
      </c>
      <c r="C1461" s="10">
        <v>748.0</v>
      </c>
      <c r="D1461" s="10" t="s">
        <v>278</v>
      </c>
      <c r="E1461" s="35">
        <v>130.0</v>
      </c>
      <c r="F1461" s="10" t="s">
        <v>21</v>
      </c>
      <c r="G1461" s="37">
        <f t="shared" si="1"/>
        <v>1</v>
      </c>
      <c r="H1461" s="32">
        <f t="shared" si="2"/>
        <v>1</v>
      </c>
      <c r="I1461" s="33"/>
      <c r="J1461" s="33"/>
      <c r="K1461" s="33"/>
      <c r="L1461" s="33"/>
      <c r="M1461" s="33"/>
      <c r="N1461" s="33"/>
      <c r="O1461" s="10" t="s">
        <v>23</v>
      </c>
    </row>
    <row r="1462">
      <c r="A1462" s="9">
        <v>44423.0</v>
      </c>
      <c r="B1462" s="10" t="s">
        <v>23</v>
      </c>
      <c r="C1462" s="10">
        <v>1041.0</v>
      </c>
      <c r="D1462" s="10" t="s">
        <v>286</v>
      </c>
      <c r="E1462" s="35">
        <v>130.0</v>
      </c>
      <c r="F1462" s="10" t="s">
        <v>31</v>
      </c>
      <c r="G1462" s="37">
        <f t="shared" si="1"/>
        <v>1</v>
      </c>
      <c r="H1462" s="32">
        <f t="shared" si="2"/>
        <v>1</v>
      </c>
      <c r="I1462" s="33"/>
      <c r="J1462" s="33"/>
      <c r="K1462" s="33"/>
      <c r="L1462" s="33"/>
      <c r="M1462" s="33"/>
      <c r="N1462" s="33"/>
      <c r="O1462" s="10" t="s">
        <v>23</v>
      </c>
    </row>
    <row r="1463">
      <c r="A1463" s="9">
        <v>44423.0</v>
      </c>
      <c r="B1463" s="10" t="s">
        <v>23</v>
      </c>
      <c r="C1463" s="10">
        <v>2348.0</v>
      </c>
      <c r="D1463" s="10" t="s">
        <v>279</v>
      </c>
      <c r="E1463" s="35">
        <v>170.0</v>
      </c>
      <c r="F1463" s="10" t="s">
        <v>12</v>
      </c>
      <c r="G1463" s="37">
        <f t="shared" si="1"/>
        <v>1</v>
      </c>
      <c r="H1463" s="32">
        <f t="shared" si="2"/>
        <v>1</v>
      </c>
      <c r="I1463" s="33"/>
      <c r="J1463" s="33"/>
      <c r="K1463" s="33"/>
      <c r="L1463" s="33"/>
      <c r="M1463" s="33"/>
      <c r="N1463" s="33"/>
      <c r="O1463" s="10" t="s">
        <v>23</v>
      </c>
    </row>
    <row r="1464">
      <c r="A1464" s="9">
        <v>44423.0</v>
      </c>
      <c r="B1464" s="10" t="s">
        <v>23</v>
      </c>
      <c r="C1464" s="10">
        <v>2841.0</v>
      </c>
      <c r="D1464" s="10" t="s">
        <v>287</v>
      </c>
      <c r="E1464" s="35">
        <v>110.0</v>
      </c>
      <c r="F1464" s="10" t="s">
        <v>31</v>
      </c>
      <c r="G1464" s="37">
        <f t="shared" si="1"/>
        <v>1</v>
      </c>
      <c r="H1464" s="32">
        <f t="shared" si="2"/>
        <v>1</v>
      </c>
      <c r="I1464" s="33"/>
      <c r="J1464" s="33"/>
      <c r="K1464" s="33"/>
      <c r="L1464" s="33"/>
      <c r="M1464" s="33"/>
      <c r="N1464" s="33"/>
      <c r="O1464" s="10" t="s">
        <v>23</v>
      </c>
    </row>
    <row r="1465">
      <c r="A1465" s="9">
        <v>44423.0</v>
      </c>
      <c r="B1465" s="10" t="s">
        <v>23</v>
      </c>
      <c r="C1465" s="10">
        <v>6245.0</v>
      </c>
      <c r="D1465" s="10" t="s">
        <v>278</v>
      </c>
      <c r="E1465" s="35">
        <v>130.0</v>
      </c>
      <c r="F1465" s="10" t="s">
        <v>21</v>
      </c>
      <c r="G1465" s="37">
        <f t="shared" si="1"/>
        <v>1</v>
      </c>
      <c r="H1465" s="32">
        <f t="shared" si="2"/>
        <v>1</v>
      </c>
      <c r="I1465" s="33"/>
      <c r="J1465" s="33"/>
      <c r="K1465" s="33"/>
      <c r="L1465" s="33"/>
      <c r="M1465" s="33"/>
      <c r="N1465" s="33"/>
      <c r="O1465" s="10" t="s">
        <v>23</v>
      </c>
    </row>
    <row r="1466">
      <c r="A1466" s="9">
        <v>44423.0</v>
      </c>
      <c r="B1466" s="10" t="s">
        <v>23</v>
      </c>
      <c r="C1466" s="10">
        <v>7449.0</v>
      </c>
      <c r="D1466" s="10" t="s">
        <v>284</v>
      </c>
      <c r="E1466" s="35">
        <v>140.0</v>
      </c>
      <c r="F1466" s="10" t="s">
        <v>12</v>
      </c>
      <c r="G1466" s="37">
        <f t="shared" si="1"/>
        <v>1</v>
      </c>
      <c r="H1466" s="32">
        <f t="shared" si="2"/>
        <v>1</v>
      </c>
      <c r="I1466" s="33"/>
      <c r="J1466" s="33"/>
      <c r="K1466" s="33"/>
      <c r="L1466" s="33"/>
      <c r="M1466" s="33"/>
      <c r="N1466" s="33"/>
      <c r="O1466" s="10" t="s">
        <v>23</v>
      </c>
    </row>
    <row r="1467">
      <c r="A1467" s="9">
        <v>44423.0</v>
      </c>
      <c r="B1467" s="10" t="s">
        <v>23</v>
      </c>
      <c r="C1467" s="10" t="s">
        <v>327</v>
      </c>
      <c r="D1467" s="10" t="s">
        <v>282</v>
      </c>
      <c r="E1467" s="35">
        <v>200.0</v>
      </c>
      <c r="F1467" s="10" t="s">
        <v>14</v>
      </c>
      <c r="G1467" s="37">
        <f t="shared" si="1"/>
        <v>1</v>
      </c>
      <c r="H1467" s="32">
        <f t="shared" si="2"/>
        <v>1</v>
      </c>
      <c r="I1467" s="33"/>
      <c r="J1467" s="33"/>
      <c r="K1467" s="33"/>
      <c r="L1467" s="33"/>
      <c r="M1467" s="33"/>
      <c r="N1467" s="33"/>
      <c r="O1467" s="10" t="s">
        <v>23</v>
      </c>
    </row>
    <row r="1468">
      <c r="A1468" s="9">
        <v>44423.0</v>
      </c>
      <c r="B1468" s="10" t="s">
        <v>23</v>
      </c>
      <c r="C1468" s="10" t="s">
        <v>327</v>
      </c>
      <c r="D1468" s="10" t="s">
        <v>286</v>
      </c>
      <c r="E1468" s="35">
        <v>130.0</v>
      </c>
      <c r="F1468" s="10" t="s">
        <v>31</v>
      </c>
      <c r="G1468" s="37">
        <f t="shared" si="1"/>
        <v>1</v>
      </c>
      <c r="H1468" s="32">
        <f t="shared" si="2"/>
        <v>1</v>
      </c>
      <c r="I1468" s="33"/>
      <c r="J1468" s="33"/>
      <c r="K1468" s="33"/>
      <c r="L1468" s="33"/>
      <c r="M1468" s="33"/>
      <c r="N1468" s="33"/>
      <c r="O1468" s="10" t="s">
        <v>23</v>
      </c>
    </row>
    <row r="1469">
      <c r="A1469" s="9">
        <v>44423.0</v>
      </c>
      <c r="B1469" s="10" t="s">
        <v>23</v>
      </c>
      <c r="C1469" s="10" t="s">
        <v>38</v>
      </c>
      <c r="D1469" s="10" t="s">
        <v>278</v>
      </c>
      <c r="E1469" s="35">
        <v>130.0</v>
      </c>
      <c r="F1469" s="10" t="s">
        <v>21</v>
      </c>
      <c r="G1469" s="37">
        <f t="shared" si="1"/>
        <v>1</v>
      </c>
      <c r="H1469" s="32">
        <f t="shared" si="2"/>
        <v>1</v>
      </c>
      <c r="I1469" s="33"/>
      <c r="J1469" s="33"/>
      <c r="K1469" s="33"/>
      <c r="L1469" s="33"/>
      <c r="M1469" s="33"/>
      <c r="N1469" s="33"/>
      <c r="O1469" s="10" t="s">
        <v>23</v>
      </c>
    </row>
    <row r="1470">
      <c r="A1470" s="9">
        <v>44423.0</v>
      </c>
      <c r="B1470" s="10" t="s">
        <v>23</v>
      </c>
      <c r="C1470" s="10" t="s">
        <v>147</v>
      </c>
      <c r="D1470" s="10" t="s">
        <v>284</v>
      </c>
      <c r="E1470" s="35">
        <v>140.0</v>
      </c>
      <c r="F1470" s="10" t="s">
        <v>12</v>
      </c>
      <c r="G1470" s="37">
        <f t="shared" si="1"/>
        <v>1</v>
      </c>
      <c r="H1470" s="32">
        <f t="shared" si="2"/>
        <v>1</v>
      </c>
      <c r="I1470" s="33"/>
      <c r="J1470" s="33"/>
      <c r="K1470" s="33"/>
      <c r="L1470" s="33"/>
      <c r="M1470" s="33"/>
      <c r="N1470" s="33"/>
      <c r="O1470" s="10" t="s">
        <v>23</v>
      </c>
    </row>
    <row r="1471">
      <c r="A1471" s="9">
        <v>44423.0</v>
      </c>
      <c r="B1471" s="10" t="s">
        <v>23</v>
      </c>
      <c r="C1471" s="10" t="s">
        <v>39</v>
      </c>
      <c r="D1471" s="10" t="s">
        <v>280</v>
      </c>
      <c r="E1471" s="35">
        <v>280.0</v>
      </c>
      <c r="F1471" s="10" t="s">
        <v>18</v>
      </c>
      <c r="G1471" s="37">
        <f t="shared" si="1"/>
        <v>1</v>
      </c>
      <c r="H1471" s="32">
        <f t="shared" si="2"/>
        <v>1</v>
      </c>
      <c r="I1471" s="33"/>
      <c r="J1471" s="33"/>
      <c r="K1471" s="33"/>
      <c r="L1471" s="33"/>
      <c r="M1471" s="33"/>
      <c r="N1471" s="33"/>
      <c r="O1471" s="10" t="s">
        <v>23</v>
      </c>
    </row>
    <row r="1472">
      <c r="A1472" s="9">
        <v>44423.0</v>
      </c>
      <c r="B1472" s="10" t="s">
        <v>254</v>
      </c>
      <c r="C1472" s="16">
        <v>0.0</v>
      </c>
      <c r="D1472" s="10" t="s">
        <v>278</v>
      </c>
      <c r="E1472" s="35">
        <v>130.0</v>
      </c>
      <c r="F1472" s="10" t="s">
        <v>21</v>
      </c>
      <c r="G1472" s="37">
        <f t="shared" si="1"/>
        <v>1</v>
      </c>
      <c r="H1472" s="32">
        <f t="shared" si="2"/>
        <v>1</v>
      </c>
      <c r="I1472" s="33"/>
      <c r="J1472" s="33"/>
      <c r="K1472" s="33"/>
      <c r="L1472" s="33"/>
      <c r="M1472" s="33"/>
      <c r="N1472" s="33"/>
      <c r="O1472" s="10" t="s">
        <v>254</v>
      </c>
    </row>
    <row r="1473">
      <c r="A1473" s="9">
        <v>44423.0</v>
      </c>
      <c r="B1473" s="10" t="s">
        <v>254</v>
      </c>
      <c r="C1473" s="10" t="s">
        <v>255</v>
      </c>
      <c r="D1473" s="10" t="s">
        <v>284</v>
      </c>
      <c r="E1473" s="35">
        <v>140.0</v>
      </c>
      <c r="F1473" s="10" t="s">
        <v>12</v>
      </c>
      <c r="G1473" s="37">
        <f t="shared" si="1"/>
        <v>1</v>
      </c>
      <c r="H1473" s="32">
        <f t="shared" si="2"/>
        <v>1</v>
      </c>
      <c r="I1473" s="33"/>
      <c r="J1473" s="33"/>
      <c r="K1473" s="33"/>
      <c r="L1473" s="33"/>
      <c r="M1473" s="33"/>
      <c r="N1473" s="33"/>
      <c r="O1473" s="10" t="s">
        <v>254</v>
      </c>
    </row>
    <row r="1474">
      <c r="A1474" s="9">
        <v>44423.0</v>
      </c>
      <c r="B1474" s="10" t="s">
        <v>254</v>
      </c>
      <c r="C1474" s="10" t="s">
        <v>290</v>
      </c>
      <c r="D1474" s="10" t="s">
        <v>280</v>
      </c>
      <c r="E1474" s="35">
        <v>280.0</v>
      </c>
      <c r="F1474" s="10" t="s">
        <v>18</v>
      </c>
      <c r="G1474" s="37">
        <f t="shared" si="1"/>
        <v>1</v>
      </c>
      <c r="H1474" s="32">
        <f t="shared" si="2"/>
        <v>1</v>
      </c>
      <c r="I1474" s="33"/>
      <c r="J1474" s="33"/>
      <c r="K1474" s="33"/>
      <c r="L1474" s="33"/>
      <c r="M1474" s="33"/>
      <c r="N1474" s="33"/>
      <c r="O1474" s="10" t="s">
        <v>254</v>
      </c>
    </row>
    <row r="1475">
      <c r="A1475" s="9">
        <v>44423.0</v>
      </c>
      <c r="B1475" s="10" t="s">
        <v>254</v>
      </c>
      <c r="C1475" s="10" t="s">
        <v>257</v>
      </c>
      <c r="D1475" s="10" t="s">
        <v>287</v>
      </c>
      <c r="E1475" s="35">
        <v>110.0</v>
      </c>
      <c r="F1475" s="10" t="s">
        <v>31</v>
      </c>
      <c r="G1475" s="37">
        <f t="shared" si="1"/>
        <v>1</v>
      </c>
      <c r="H1475" s="32">
        <f t="shared" si="2"/>
        <v>1</v>
      </c>
      <c r="I1475" s="33"/>
      <c r="J1475" s="33"/>
      <c r="K1475" s="33"/>
      <c r="L1475" s="33"/>
      <c r="M1475" s="33"/>
      <c r="N1475" s="33"/>
      <c r="O1475" s="10" t="s">
        <v>254</v>
      </c>
    </row>
    <row r="1476">
      <c r="A1476" s="9">
        <v>44423.0</v>
      </c>
      <c r="B1476" s="10" t="s">
        <v>254</v>
      </c>
      <c r="C1476" s="10" t="s">
        <v>463</v>
      </c>
      <c r="D1476" s="10" t="s">
        <v>288</v>
      </c>
      <c r="E1476" s="35">
        <v>280.0</v>
      </c>
      <c r="F1476" s="10" t="s">
        <v>14</v>
      </c>
      <c r="G1476" s="37">
        <f t="shared" si="1"/>
        <v>1</v>
      </c>
      <c r="H1476" s="32">
        <f t="shared" si="2"/>
        <v>1</v>
      </c>
      <c r="I1476" s="33"/>
      <c r="J1476" s="33"/>
      <c r="K1476" s="33"/>
      <c r="L1476" s="33"/>
      <c r="M1476" s="33"/>
      <c r="N1476" s="33"/>
      <c r="O1476" s="10" t="s">
        <v>254</v>
      </c>
    </row>
    <row r="1477">
      <c r="A1477" s="9">
        <v>44423.0</v>
      </c>
      <c r="B1477" s="10" t="s">
        <v>254</v>
      </c>
      <c r="C1477" s="10">
        <v>4746.0</v>
      </c>
      <c r="D1477" s="10" t="s">
        <v>286</v>
      </c>
      <c r="E1477" s="35">
        <v>130.0</v>
      </c>
      <c r="F1477" s="10" t="s">
        <v>31</v>
      </c>
      <c r="G1477" s="37">
        <f t="shared" si="1"/>
        <v>1</v>
      </c>
      <c r="H1477" s="32">
        <f t="shared" si="2"/>
        <v>1</v>
      </c>
      <c r="I1477" s="33"/>
      <c r="J1477" s="33"/>
      <c r="K1477" s="33"/>
      <c r="L1477" s="33"/>
      <c r="M1477" s="33"/>
      <c r="N1477" s="33"/>
      <c r="O1477" s="10" t="s">
        <v>254</v>
      </c>
    </row>
    <row r="1478">
      <c r="A1478" s="9">
        <v>44423.0</v>
      </c>
      <c r="B1478" s="10" t="s">
        <v>254</v>
      </c>
      <c r="C1478" s="10">
        <v>5446.0</v>
      </c>
      <c r="D1478" s="10" t="s">
        <v>285</v>
      </c>
      <c r="E1478" s="35">
        <v>270.0</v>
      </c>
      <c r="F1478" s="10" t="s">
        <v>18</v>
      </c>
      <c r="G1478" s="37">
        <f t="shared" si="1"/>
        <v>1</v>
      </c>
      <c r="H1478" s="32">
        <f t="shared" si="2"/>
        <v>1</v>
      </c>
      <c r="I1478" s="33"/>
      <c r="J1478" s="33"/>
      <c r="K1478" s="33"/>
      <c r="L1478" s="33"/>
      <c r="M1478" s="33"/>
      <c r="N1478" s="33"/>
      <c r="O1478" s="10" t="s">
        <v>254</v>
      </c>
    </row>
    <row r="1479">
      <c r="A1479" s="9">
        <v>44423.0</v>
      </c>
      <c r="B1479" s="10" t="s">
        <v>254</v>
      </c>
      <c r="C1479" s="10">
        <v>6740.0</v>
      </c>
      <c r="D1479" s="10" t="s">
        <v>279</v>
      </c>
      <c r="E1479" s="35">
        <v>170.0</v>
      </c>
      <c r="F1479" s="10" t="s">
        <v>12</v>
      </c>
      <c r="G1479" s="37">
        <f t="shared" si="1"/>
        <v>1</v>
      </c>
      <c r="H1479" s="32">
        <f t="shared" si="2"/>
        <v>1</v>
      </c>
      <c r="I1479" s="33"/>
      <c r="J1479" s="33"/>
      <c r="K1479" s="33"/>
      <c r="L1479" s="33"/>
      <c r="M1479" s="33"/>
      <c r="N1479" s="33"/>
      <c r="O1479" s="10" t="s">
        <v>254</v>
      </c>
    </row>
    <row r="1480">
      <c r="A1480" s="9">
        <v>44423.0</v>
      </c>
      <c r="B1480" s="10" t="s">
        <v>254</v>
      </c>
      <c r="C1480" s="10">
        <v>8249.0</v>
      </c>
      <c r="D1480" s="10" t="s">
        <v>279</v>
      </c>
      <c r="E1480" s="35">
        <v>170.0</v>
      </c>
      <c r="F1480" s="10" t="s">
        <v>12</v>
      </c>
      <c r="G1480" s="37">
        <f t="shared" si="1"/>
        <v>1</v>
      </c>
      <c r="H1480" s="32">
        <f t="shared" si="2"/>
        <v>1</v>
      </c>
      <c r="I1480" s="33"/>
      <c r="J1480" s="33"/>
      <c r="K1480" s="33"/>
      <c r="L1480" s="33"/>
      <c r="M1480" s="33"/>
      <c r="N1480" s="33"/>
      <c r="O1480" s="10" t="s">
        <v>254</v>
      </c>
    </row>
    <row r="1481">
      <c r="A1481" s="9">
        <v>44423.0</v>
      </c>
      <c r="B1481" s="10" t="s">
        <v>254</v>
      </c>
      <c r="C1481" s="10" t="s">
        <v>348</v>
      </c>
      <c r="D1481" s="10" t="s">
        <v>288</v>
      </c>
      <c r="E1481" s="35">
        <v>280.0</v>
      </c>
      <c r="F1481" s="10" t="s">
        <v>14</v>
      </c>
      <c r="G1481" s="37">
        <f t="shared" si="1"/>
        <v>1</v>
      </c>
      <c r="H1481" s="32">
        <f t="shared" si="2"/>
        <v>1</v>
      </c>
      <c r="I1481" s="33"/>
      <c r="J1481" s="33"/>
      <c r="K1481" s="33"/>
      <c r="L1481" s="33"/>
      <c r="M1481" s="33"/>
      <c r="N1481" s="33"/>
      <c r="O1481" s="10" t="s">
        <v>254</v>
      </c>
    </row>
    <row r="1482">
      <c r="A1482" s="9">
        <v>44423.0</v>
      </c>
      <c r="B1482" s="10" t="s">
        <v>254</v>
      </c>
      <c r="C1482" s="10">
        <v>5548.0</v>
      </c>
      <c r="D1482" s="10" t="s">
        <v>287</v>
      </c>
      <c r="E1482" s="35">
        <v>110.0</v>
      </c>
      <c r="F1482" s="10" t="s">
        <v>31</v>
      </c>
      <c r="G1482" s="37">
        <f t="shared" si="1"/>
        <v>1</v>
      </c>
      <c r="H1482" s="32">
        <f t="shared" si="2"/>
        <v>1</v>
      </c>
      <c r="I1482" s="33"/>
      <c r="J1482" s="33"/>
      <c r="K1482" s="33"/>
      <c r="L1482" s="33"/>
      <c r="M1482" s="33"/>
      <c r="N1482" s="33"/>
      <c r="O1482" s="10" t="s">
        <v>254</v>
      </c>
    </row>
    <row r="1483">
      <c r="A1483" s="9">
        <v>44423.0</v>
      </c>
      <c r="B1483" s="10" t="s">
        <v>254</v>
      </c>
      <c r="C1483" s="10" t="s">
        <v>464</v>
      </c>
      <c r="D1483" s="10" t="s">
        <v>277</v>
      </c>
      <c r="E1483" s="35">
        <v>350.0</v>
      </c>
      <c r="F1483" s="10" t="s">
        <v>14</v>
      </c>
      <c r="G1483" s="37">
        <f t="shared" si="1"/>
        <v>1</v>
      </c>
      <c r="H1483" s="32">
        <f t="shared" si="2"/>
        <v>1</v>
      </c>
      <c r="I1483" s="33"/>
      <c r="J1483" s="33"/>
      <c r="K1483" s="33"/>
      <c r="L1483" s="33"/>
      <c r="M1483" s="33"/>
      <c r="N1483" s="33"/>
      <c r="O1483" s="10" t="s">
        <v>254</v>
      </c>
    </row>
    <row r="1484">
      <c r="A1484" s="9">
        <v>44423.0</v>
      </c>
      <c r="B1484" s="10" t="s">
        <v>254</v>
      </c>
      <c r="C1484" s="10" t="s">
        <v>465</v>
      </c>
      <c r="D1484" s="10" t="s">
        <v>304</v>
      </c>
      <c r="E1484" s="35">
        <v>190.0</v>
      </c>
      <c r="F1484" s="10" t="s">
        <v>160</v>
      </c>
      <c r="G1484" s="37">
        <f t="shared" si="1"/>
        <v>1</v>
      </c>
      <c r="H1484" s="32">
        <f t="shared" si="2"/>
        <v>1</v>
      </c>
      <c r="I1484" s="33"/>
      <c r="J1484" s="33"/>
      <c r="K1484" s="33"/>
      <c r="L1484" s="33"/>
      <c r="M1484" s="33"/>
      <c r="N1484" s="33"/>
      <c r="O1484" s="10" t="s">
        <v>254</v>
      </c>
    </row>
    <row r="1485">
      <c r="A1485" s="9">
        <v>44423.0</v>
      </c>
      <c r="B1485" s="10" t="s">
        <v>254</v>
      </c>
      <c r="C1485" s="10" t="s">
        <v>294</v>
      </c>
      <c r="D1485" s="10" t="s">
        <v>288</v>
      </c>
      <c r="E1485" s="35">
        <v>280.0</v>
      </c>
      <c r="F1485" s="10" t="s">
        <v>14</v>
      </c>
      <c r="G1485" s="37">
        <f t="shared" si="1"/>
        <v>1</v>
      </c>
      <c r="H1485" s="32">
        <f t="shared" si="2"/>
        <v>1</v>
      </c>
      <c r="I1485" s="33"/>
      <c r="J1485" s="33"/>
      <c r="K1485" s="33"/>
      <c r="L1485" s="33"/>
      <c r="M1485" s="33"/>
      <c r="N1485" s="33"/>
      <c r="O1485" s="10" t="s">
        <v>254</v>
      </c>
    </row>
    <row r="1486">
      <c r="A1486" s="9">
        <v>44423.0</v>
      </c>
      <c r="B1486" s="10" t="s">
        <v>254</v>
      </c>
      <c r="C1486" s="10">
        <v>4245.0</v>
      </c>
      <c r="D1486" s="10" t="s">
        <v>284</v>
      </c>
      <c r="E1486" s="35">
        <v>140.0</v>
      </c>
      <c r="F1486" s="10" t="s">
        <v>12</v>
      </c>
      <c r="G1486" s="37">
        <f t="shared" si="1"/>
        <v>1</v>
      </c>
      <c r="H1486" s="32">
        <f t="shared" si="2"/>
        <v>1</v>
      </c>
      <c r="I1486" s="33"/>
      <c r="J1486" s="33"/>
      <c r="K1486" s="33"/>
      <c r="L1486" s="33"/>
      <c r="M1486" s="33"/>
      <c r="N1486" s="33"/>
      <c r="O1486" s="10" t="s">
        <v>254</v>
      </c>
    </row>
    <row r="1487">
      <c r="A1487" s="9">
        <v>44423.0</v>
      </c>
      <c r="B1487" s="10" t="s">
        <v>254</v>
      </c>
      <c r="C1487" s="10" t="s">
        <v>466</v>
      </c>
      <c r="D1487" s="10" t="s">
        <v>282</v>
      </c>
      <c r="E1487" s="35">
        <v>200.0</v>
      </c>
      <c r="F1487" s="10" t="s">
        <v>14</v>
      </c>
      <c r="G1487" s="37">
        <f t="shared" si="1"/>
        <v>1</v>
      </c>
      <c r="H1487" s="32">
        <f t="shared" si="2"/>
        <v>1</v>
      </c>
      <c r="I1487" s="33"/>
      <c r="J1487" s="33"/>
      <c r="K1487" s="33"/>
      <c r="L1487" s="33"/>
      <c r="M1487" s="33"/>
      <c r="N1487" s="33"/>
      <c r="O1487" s="10" t="s">
        <v>254</v>
      </c>
    </row>
    <row r="1488">
      <c r="A1488" s="9">
        <v>44423.0</v>
      </c>
      <c r="B1488" s="10" t="s">
        <v>254</v>
      </c>
      <c r="C1488" s="10" t="s">
        <v>259</v>
      </c>
      <c r="D1488" s="10" t="s">
        <v>277</v>
      </c>
      <c r="E1488" s="35">
        <v>350.0</v>
      </c>
      <c r="F1488" s="10" t="s">
        <v>14</v>
      </c>
      <c r="G1488" s="37">
        <f t="shared" si="1"/>
        <v>1</v>
      </c>
      <c r="H1488" s="32">
        <f t="shared" si="2"/>
        <v>1</v>
      </c>
      <c r="I1488" s="33"/>
      <c r="J1488" s="33"/>
      <c r="K1488" s="33"/>
      <c r="L1488" s="33"/>
      <c r="M1488" s="33"/>
      <c r="N1488" s="33"/>
      <c r="O1488" s="10" t="s">
        <v>254</v>
      </c>
    </row>
    <row r="1489">
      <c r="A1489" s="9">
        <v>44423.0</v>
      </c>
      <c r="B1489" s="10" t="s">
        <v>254</v>
      </c>
      <c r="C1489" s="10" t="s">
        <v>260</v>
      </c>
      <c r="D1489" s="10" t="s">
        <v>277</v>
      </c>
      <c r="E1489" s="35">
        <v>350.0</v>
      </c>
      <c r="F1489" s="10" t="s">
        <v>14</v>
      </c>
      <c r="G1489" s="37">
        <f t="shared" si="1"/>
        <v>1</v>
      </c>
      <c r="H1489" s="32">
        <f t="shared" si="2"/>
        <v>1</v>
      </c>
      <c r="I1489" s="33"/>
      <c r="J1489" s="33"/>
      <c r="K1489" s="33"/>
      <c r="L1489" s="33"/>
      <c r="M1489" s="33"/>
      <c r="N1489" s="33"/>
      <c r="O1489" s="10" t="s">
        <v>254</v>
      </c>
    </row>
    <row r="1490">
      <c r="A1490" s="9">
        <v>44423.0</v>
      </c>
      <c r="B1490" s="10" t="s">
        <v>254</v>
      </c>
      <c r="C1490" s="10" t="s">
        <v>467</v>
      </c>
      <c r="D1490" s="10" t="s">
        <v>282</v>
      </c>
      <c r="E1490" s="35">
        <v>200.0</v>
      </c>
      <c r="F1490" s="10" t="s">
        <v>14</v>
      </c>
      <c r="G1490" s="37">
        <f t="shared" si="1"/>
        <v>1</v>
      </c>
      <c r="H1490" s="32">
        <f t="shared" si="2"/>
        <v>1</v>
      </c>
      <c r="I1490" s="33"/>
      <c r="J1490" s="33"/>
      <c r="K1490" s="33"/>
      <c r="L1490" s="33"/>
      <c r="M1490" s="33"/>
      <c r="N1490" s="33"/>
      <c r="O1490" s="10" t="s">
        <v>254</v>
      </c>
    </row>
    <row r="1491">
      <c r="A1491" s="9">
        <v>44423.0</v>
      </c>
      <c r="B1491" s="10" t="s">
        <v>254</v>
      </c>
      <c r="C1491" s="10" t="s">
        <v>271</v>
      </c>
      <c r="D1491" s="10" t="s">
        <v>280</v>
      </c>
      <c r="E1491" s="35">
        <v>280.0</v>
      </c>
      <c r="F1491" s="10" t="s">
        <v>18</v>
      </c>
      <c r="G1491" s="37">
        <f t="shared" si="1"/>
        <v>1</v>
      </c>
      <c r="H1491" s="32">
        <f t="shared" si="2"/>
        <v>1</v>
      </c>
      <c r="I1491" s="33"/>
      <c r="J1491" s="33"/>
      <c r="K1491" s="33"/>
      <c r="L1491" s="33"/>
      <c r="M1491" s="33"/>
      <c r="N1491" s="33"/>
      <c r="O1491" s="10" t="s">
        <v>254</v>
      </c>
    </row>
    <row r="1492">
      <c r="A1492" s="9">
        <v>44423.0</v>
      </c>
      <c r="B1492" s="10" t="s">
        <v>254</v>
      </c>
      <c r="C1492" s="10" t="s">
        <v>468</v>
      </c>
      <c r="D1492" s="10" t="s">
        <v>284</v>
      </c>
      <c r="E1492" s="35">
        <v>140.0</v>
      </c>
      <c r="F1492" s="10" t="s">
        <v>12</v>
      </c>
      <c r="G1492" s="37">
        <f t="shared" si="1"/>
        <v>1</v>
      </c>
      <c r="H1492" s="32">
        <f t="shared" si="2"/>
        <v>1</v>
      </c>
      <c r="I1492" s="33"/>
      <c r="J1492" s="33"/>
      <c r="K1492" s="33"/>
      <c r="L1492" s="33"/>
      <c r="M1492" s="33"/>
      <c r="N1492" s="33"/>
      <c r="O1492" s="10" t="s">
        <v>254</v>
      </c>
    </row>
    <row r="1493">
      <c r="A1493" s="9">
        <v>44423.0</v>
      </c>
      <c r="B1493" s="10" t="s">
        <v>40</v>
      </c>
      <c r="C1493" s="10">
        <v>3846.0</v>
      </c>
      <c r="D1493" s="10" t="s">
        <v>278</v>
      </c>
      <c r="E1493" s="35">
        <v>130.0</v>
      </c>
      <c r="F1493" s="10" t="s">
        <v>21</v>
      </c>
      <c r="G1493" s="37">
        <f t="shared" si="1"/>
        <v>1</v>
      </c>
      <c r="H1493" s="32">
        <f t="shared" si="2"/>
        <v>1</v>
      </c>
      <c r="I1493" s="33"/>
      <c r="J1493" s="33"/>
      <c r="K1493" s="33"/>
      <c r="L1493" s="33"/>
      <c r="M1493" s="33"/>
      <c r="N1493" s="33"/>
      <c r="O1493" s="10" t="s">
        <v>40</v>
      </c>
    </row>
    <row r="1494">
      <c r="A1494" s="9">
        <v>44423.0</v>
      </c>
      <c r="B1494" s="10" t="s">
        <v>40</v>
      </c>
      <c r="C1494" s="10">
        <v>4640.0</v>
      </c>
      <c r="D1494" s="10" t="s">
        <v>285</v>
      </c>
      <c r="E1494" s="35">
        <v>270.0</v>
      </c>
      <c r="F1494" s="10" t="s">
        <v>18</v>
      </c>
      <c r="G1494" s="37">
        <f t="shared" si="1"/>
        <v>1</v>
      </c>
      <c r="H1494" s="32">
        <f t="shared" si="2"/>
        <v>1</v>
      </c>
      <c r="I1494" s="33"/>
      <c r="J1494" s="33"/>
      <c r="K1494" s="33"/>
      <c r="L1494" s="33"/>
      <c r="M1494" s="33"/>
      <c r="N1494" s="33"/>
      <c r="O1494" s="10" t="s">
        <v>40</v>
      </c>
    </row>
    <row r="1495">
      <c r="A1495" s="9">
        <v>44423.0</v>
      </c>
      <c r="B1495" s="10" t="s">
        <v>40</v>
      </c>
      <c r="C1495" s="10" t="s">
        <v>168</v>
      </c>
      <c r="D1495" s="10" t="s">
        <v>287</v>
      </c>
      <c r="E1495" s="35">
        <v>110.0</v>
      </c>
      <c r="F1495" s="10" t="s">
        <v>31</v>
      </c>
      <c r="G1495" s="37">
        <f t="shared" si="1"/>
        <v>1</v>
      </c>
      <c r="H1495" s="32">
        <f t="shared" si="2"/>
        <v>1</v>
      </c>
      <c r="I1495" s="33"/>
      <c r="J1495" s="33"/>
      <c r="K1495" s="33"/>
      <c r="L1495" s="33"/>
      <c r="M1495" s="33"/>
      <c r="N1495" s="33"/>
      <c r="O1495" s="10" t="s">
        <v>40</v>
      </c>
    </row>
    <row r="1496">
      <c r="A1496" s="9">
        <v>44423.0</v>
      </c>
      <c r="B1496" s="10" t="s">
        <v>97</v>
      </c>
      <c r="C1496" s="16">
        <v>1.0E46</v>
      </c>
      <c r="D1496" s="10" t="s">
        <v>278</v>
      </c>
      <c r="E1496" s="35">
        <v>130.0</v>
      </c>
      <c r="F1496" s="10" t="s">
        <v>21</v>
      </c>
      <c r="G1496" s="37">
        <f t="shared" si="1"/>
        <v>1</v>
      </c>
      <c r="H1496" s="32">
        <f t="shared" si="2"/>
        <v>1</v>
      </c>
      <c r="I1496" s="33"/>
      <c r="J1496" s="33"/>
      <c r="K1496" s="33"/>
      <c r="L1496" s="33"/>
      <c r="M1496" s="33"/>
      <c r="N1496" s="33"/>
      <c r="O1496" s="10" t="s">
        <v>97</v>
      </c>
    </row>
    <row r="1497">
      <c r="A1497" s="9">
        <v>44423.0</v>
      </c>
      <c r="B1497" s="10" t="s">
        <v>97</v>
      </c>
      <c r="C1497" s="10" t="s">
        <v>98</v>
      </c>
      <c r="D1497" s="10" t="s">
        <v>284</v>
      </c>
      <c r="E1497" s="35">
        <v>140.0</v>
      </c>
      <c r="F1497" s="10" t="s">
        <v>12</v>
      </c>
      <c r="G1497" s="37">
        <f t="shared" si="1"/>
        <v>1</v>
      </c>
      <c r="H1497" s="32">
        <f t="shared" si="2"/>
        <v>1</v>
      </c>
      <c r="I1497" s="33"/>
      <c r="J1497" s="33"/>
      <c r="K1497" s="33"/>
      <c r="L1497" s="33"/>
      <c r="M1497" s="33"/>
      <c r="N1497" s="33"/>
      <c r="O1497" s="10" t="s">
        <v>97</v>
      </c>
    </row>
    <row r="1498">
      <c r="A1498" s="9">
        <v>44423.0</v>
      </c>
      <c r="B1498" s="10" t="s">
        <v>97</v>
      </c>
      <c r="C1498" s="10" t="s">
        <v>204</v>
      </c>
      <c r="D1498" s="10" t="s">
        <v>278</v>
      </c>
      <c r="E1498" s="35">
        <v>130.0</v>
      </c>
      <c r="F1498" s="10" t="s">
        <v>21</v>
      </c>
      <c r="G1498" s="37">
        <f t="shared" si="1"/>
        <v>1</v>
      </c>
      <c r="H1498" s="32">
        <f t="shared" si="2"/>
        <v>1</v>
      </c>
      <c r="I1498" s="33"/>
      <c r="J1498" s="33"/>
      <c r="K1498" s="33"/>
      <c r="L1498" s="33"/>
      <c r="M1498" s="33"/>
      <c r="N1498" s="33"/>
      <c r="O1498" s="10" t="s">
        <v>97</v>
      </c>
    </row>
    <row r="1499">
      <c r="A1499" s="9">
        <v>44423.0</v>
      </c>
      <c r="B1499" s="10" t="s">
        <v>97</v>
      </c>
      <c r="C1499" s="10" t="s">
        <v>101</v>
      </c>
      <c r="D1499" s="10" t="s">
        <v>287</v>
      </c>
      <c r="E1499" s="35">
        <v>110.0</v>
      </c>
      <c r="F1499" s="10" t="s">
        <v>31</v>
      </c>
      <c r="G1499" s="37">
        <f t="shared" si="1"/>
        <v>1</v>
      </c>
      <c r="H1499" s="32">
        <f t="shared" si="2"/>
        <v>1</v>
      </c>
      <c r="I1499" s="33"/>
      <c r="J1499" s="33"/>
      <c r="K1499" s="33"/>
      <c r="L1499" s="33"/>
      <c r="M1499" s="33"/>
      <c r="N1499" s="33"/>
      <c r="O1499" s="10" t="s">
        <v>97</v>
      </c>
    </row>
    <row r="1500">
      <c r="A1500" s="9">
        <v>44423.0</v>
      </c>
      <c r="B1500" s="10" t="s">
        <v>97</v>
      </c>
      <c r="C1500" s="16">
        <v>9.0E45</v>
      </c>
      <c r="D1500" s="10" t="s">
        <v>282</v>
      </c>
      <c r="E1500" s="35">
        <v>200.0</v>
      </c>
      <c r="F1500" s="10" t="s">
        <v>14</v>
      </c>
      <c r="G1500" s="37">
        <f t="shared" si="1"/>
        <v>1</v>
      </c>
      <c r="H1500" s="32">
        <f t="shared" si="2"/>
        <v>1</v>
      </c>
      <c r="I1500" s="33"/>
      <c r="J1500" s="33"/>
      <c r="K1500" s="33"/>
      <c r="L1500" s="33"/>
      <c r="M1500" s="33"/>
      <c r="N1500" s="33"/>
      <c r="O1500" s="10" t="s">
        <v>97</v>
      </c>
    </row>
    <row r="1501">
      <c r="A1501" s="9">
        <v>44423.0</v>
      </c>
      <c r="B1501" s="10" t="s">
        <v>97</v>
      </c>
      <c r="C1501" s="10" t="s">
        <v>102</v>
      </c>
      <c r="D1501" s="10" t="s">
        <v>277</v>
      </c>
      <c r="E1501" s="35">
        <v>350.0</v>
      </c>
      <c r="F1501" s="10" t="s">
        <v>14</v>
      </c>
      <c r="G1501" s="37">
        <f t="shared" si="1"/>
        <v>1</v>
      </c>
      <c r="H1501" s="32">
        <f t="shared" si="2"/>
        <v>1</v>
      </c>
      <c r="I1501" s="33"/>
      <c r="J1501" s="33"/>
      <c r="K1501" s="33"/>
      <c r="L1501" s="33"/>
      <c r="M1501" s="33"/>
      <c r="N1501" s="33"/>
      <c r="O1501" s="10" t="s">
        <v>97</v>
      </c>
    </row>
    <row r="1502">
      <c r="A1502" s="9">
        <v>44423.0</v>
      </c>
      <c r="B1502" s="10" t="s">
        <v>97</v>
      </c>
      <c r="C1502" s="10">
        <v>2649.0</v>
      </c>
      <c r="D1502" s="10" t="s">
        <v>277</v>
      </c>
      <c r="E1502" s="35">
        <v>350.0</v>
      </c>
      <c r="F1502" s="10" t="s">
        <v>14</v>
      </c>
      <c r="G1502" s="37">
        <f t="shared" si="1"/>
        <v>1</v>
      </c>
      <c r="H1502" s="32">
        <f t="shared" si="2"/>
        <v>1</v>
      </c>
      <c r="I1502" s="33"/>
      <c r="J1502" s="33"/>
      <c r="K1502" s="33"/>
      <c r="L1502" s="33"/>
      <c r="M1502" s="33"/>
      <c r="N1502" s="33"/>
      <c r="O1502" s="10" t="s">
        <v>97</v>
      </c>
    </row>
    <row r="1503">
      <c r="A1503" s="9">
        <v>44423.0</v>
      </c>
      <c r="B1503" s="10" t="s">
        <v>97</v>
      </c>
      <c r="C1503" s="10">
        <v>8041.0</v>
      </c>
      <c r="D1503" s="10" t="s">
        <v>278</v>
      </c>
      <c r="E1503" s="35">
        <v>130.0</v>
      </c>
      <c r="F1503" s="10" t="s">
        <v>21</v>
      </c>
      <c r="G1503" s="37">
        <f t="shared" si="1"/>
        <v>1</v>
      </c>
      <c r="H1503" s="32">
        <f t="shared" si="2"/>
        <v>1</v>
      </c>
      <c r="I1503" s="33"/>
      <c r="J1503" s="33"/>
      <c r="K1503" s="33"/>
      <c r="L1503" s="33"/>
      <c r="M1503" s="33"/>
      <c r="N1503" s="33"/>
      <c r="O1503" s="10" t="s">
        <v>97</v>
      </c>
    </row>
    <row r="1504">
      <c r="A1504" s="9">
        <v>44423.0</v>
      </c>
      <c r="B1504" s="10" t="s">
        <v>97</v>
      </c>
      <c r="C1504" s="10" t="s">
        <v>103</v>
      </c>
      <c r="D1504" s="10" t="s">
        <v>285</v>
      </c>
      <c r="E1504" s="35">
        <v>270.0</v>
      </c>
      <c r="F1504" s="10" t="s">
        <v>18</v>
      </c>
      <c r="G1504" s="37">
        <f t="shared" si="1"/>
        <v>1</v>
      </c>
      <c r="H1504" s="32">
        <f t="shared" si="2"/>
        <v>1</v>
      </c>
      <c r="I1504" s="33"/>
      <c r="J1504" s="33"/>
      <c r="K1504" s="33"/>
      <c r="L1504" s="33"/>
      <c r="M1504" s="33"/>
      <c r="N1504" s="33"/>
      <c r="O1504" s="10" t="s">
        <v>97</v>
      </c>
    </row>
    <row r="1505">
      <c r="A1505" s="9">
        <v>44423.0</v>
      </c>
      <c r="B1505" s="10" t="s">
        <v>97</v>
      </c>
      <c r="C1505" s="10" t="s">
        <v>332</v>
      </c>
      <c r="D1505" s="10" t="s">
        <v>285</v>
      </c>
      <c r="E1505" s="35">
        <v>270.0</v>
      </c>
      <c r="F1505" s="10" t="s">
        <v>18</v>
      </c>
      <c r="G1505" s="37">
        <f t="shared" si="1"/>
        <v>1</v>
      </c>
      <c r="H1505" s="32">
        <f t="shared" si="2"/>
        <v>1</v>
      </c>
      <c r="I1505" s="33"/>
      <c r="J1505" s="33"/>
      <c r="K1505" s="33"/>
      <c r="L1505" s="33"/>
      <c r="M1505" s="33"/>
      <c r="N1505" s="33"/>
      <c r="O1505" s="10" t="s">
        <v>97</v>
      </c>
    </row>
    <row r="1506">
      <c r="A1506" s="9">
        <v>44423.0</v>
      </c>
      <c r="B1506" s="10" t="s">
        <v>97</v>
      </c>
      <c r="C1506" s="10">
        <v>7941.0</v>
      </c>
      <c r="D1506" s="10" t="s">
        <v>278</v>
      </c>
      <c r="E1506" s="35">
        <v>130.0</v>
      </c>
      <c r="F1506" s="10" t="s">
        <v>21</v>
      </c>
      <c r="G1506" s="37">
        <f t="shared" si="1"/>
        <v>1</v>
      </c>
      <c r="H1506" s="32">
        <f t="shared" si="2"/>
        <v>1</v>
      </c>
      <c r="I1506" s="33"/>
      <c r="J1506" s="33"/>
      <c r="K1506" s="33"/>
      <c r="L1506" s="33"/>
      <c r="M1506" s="33"/>
      <c r="N1506" s="33"/>
      <c r="O1506" s="10" t="s">
        <v>97</v>
      </c>
    </row>
    <row r="1507">
      <c r="A1507" s="9">
        <v>44423.0</v>
      </c>
      <c r="B1507" s="10" t="s">
        <v>97</v>
      </c>
      <c r="C1507" s="10" t="s">
        <v>105</v>
      </c>
      <c r="D1507" s="10" t="s">
        <v>277</v>
      </c>
      <c r="E1507" s="35">
        <v>350.0</v>
      </c>
      <c r="F1507" s="10" t="s">
        <v>14</v>
      </c>
      <c r="G1507" s="37">
        <f t="shared" si="1"/>
        <v>1</v>
      </c>
      <c r="H1507" s="32">
        <f t="shared" si="2"/>
        <v>1</v>
      </c>
      <c r="I1507" s="33"/>
      <c r="J1507" s="33"/>
      <c r="K1507" s="33"/>
      <c r="L1507" s="33"/>
      <c r="M1507" s="33"/>
      <c r="N1507" s="33"/>
      <c r="O1507" s="10" t="s">
        <v>97</v>
      </c>
    </row>
    <row r="1508">
      <c r="A1508" s="9">
        <v>44423.0</v>
      </c>
      <c r="B1508" s="10" t="s">
        <v>97</v>
      </c>
      <c r="C1508" s="10">
        <v>6145.0</v>
      </c>
      <c r="D1508" s="10" t="s">
        <v>282</v>
      </c>
      <c r="E1508" s="35">
        <v>200.0</v>
      </c>
      <c r="F1508" s="10" t="s">
        <v>14</v>
      </c>
      <c r="G1508" s="37">
        <f t="shared" si="1"/>
        <v>1</v>
      </c>
      <c r="H1508" s="32">
        <f t="shared" si="2"/>
        <v>1</v>
      </c>
      <c r="I1508" s="33"/>
      <c r="J1508" s="33"/>
      <c r="K1508" s="33"/>
      <c r="L1508" s="33"/>
      <c r="M1508" s="33"/>
      <c r="N1508" s="33"/>
      <c r="O1508" s="10" t="s">
        <v>97</v>
      </c>
    </row>
    <row r="1509">
      <c r="A1509" s="9">
        <v>44423.0</v>
      </c>
      <c r="B1509" s="10" t="s">
        <v>97</v>
      </c>
      <c r="C1509" s="10" t="s">
        <v>109</v>
      </c>
      <c r="D1509" s="10" t="s">
        <v>304</v>
      </c>
      <c r="E1509" s="35">
        <v>190.0</v>
      </c>
      <c r="F1509" s="10" t="s">
        <v>160</v>
      </c>
      <c r="G1509" s="37">
        <f t="shared" si="1"/>
        <v>1</v>
      </c>
      <c r="H1509" s="32">
        <f t="shared" si="2"/>
        <v>1</v>
      </c>
      <c r="I1509" s="33"/>
      <c r="J1509" s="33"/>
      <c r="K1509" s="33"/>
      <c r="L1509" s="33"/>
      <c r="M1509" s="33"/>
      <c r="N1509" s="33"/>
      <c r="O1509" s="10" t="s">
        <v>97</v>
      </c>
    </row>
    <row r="1510">
      <c r="A1510" s="9">
        <v>44423.0</v>
      </c>
      <c r="B1510" s="10" t="s">
        <v>97</v>
      </c>
      <c r="C1510" s="10" t="s">
        <v>207</v>
      </c>
      <c r="D1510" s="10" t="s">
        <v>277</v>
      </c>
      <c r="E1510" s="35">
        <v>350.0</v>
      </c>
      <c r="F1510" s="10" t="s">
        <v>14</v>
      </c>
      <c r="G1510" s="37">
        <f t="shared" si="1"/>
        <v>1</v>
      </c>
      <c r="H1510" s="32">
        <f t="shared" si="2"/>
        <v>1</v>
      </c>
      <c r="I1510" s="33"/>
      <c r="J1510" s="33"/>
      <c r="K1510" s="33"/>
      <c r="L1510" s="33"/>
      <c r="M1510" s="33"/>
      <c r="N1510" s="33"/>
      <c r="O1510" s="10" t="s">
        <v>97</v>
      </c>
    </row>
    <row r="1511">
      <c r="A1511" s="9">
        <v>44423.0</v>
      </c>
      <c r="B1511" s="10" t="s">
        <v>97</v>
      </c>
      <c r="C1511" s="10" t="s">
        <v>173</v>
      </c>
      <c r="D1511" s="10" t="s">
        <v>285</v>
      </c>
      <c r="E1511" s="35">
        <v>270.0</v>
      </c>
      <c r="F1511" s="10" t="s">
        <v>18</v>
      </c>
      <c r="G1511" s="37">
        <f t="shared" si="1"/>
        <v>1</v>
      </c>
      <c r="H1511" s="32">
        <f t="shared" si="2"/>
        <v>1</v>
      </c>
      <c r="I1511" s="33"/>
      <c r="J1511" s="33"/>
      <c r="K1511" s="33"/>
      <c r="L1511" s="33"/>
      <c r="M1511" s="33"/>
      <c r="N1511" s="33"/>
      <c r="O1511" s="10" t="s">
        <v>97</v>
      </c>
    </row>
    <row r="1512">
      <c r="A1512" s="9">
        <v>44423.0</v>
      </c>
      <c r="B1512" s="10" t="s">
        <v>97</v>
      </c>
      <c r="C1512" s="10" t="s">
        <v>210</v>
      </c>
      <c r="D1512" s="10" t="s">
        <v>285</v>
      </c>
      <c r="E1512" s="35">
        <v>270.0</v>
      </c>
      <c r="F1512" s="10" t="s">
        <v>18</v>
      </c>
      <c r="G1512" s="37">
        <f t="shared" si="1"/>
        <v>1</v>
      </c>
      <c r="H1512" s="32">
        <f t="shared" si="2"/>
        <v>1</v>
      </c>
      <c r="I1512" s="33"/>
      <c r="J1512" s="33"/>
      <c r="K1512" s="33"/>
      <c r="L1512" s="33"/>
      <c r="M1512" s="33"/>
      <c r="N1512" s="33"/>
      <c r="O1512" s="10" t="s">
        <v>97</v>
      </c>
    </row>
    <row r="1513">
      <c r="A1513" s="9">
        <v>44423.0</v>
      </c>
      <c r="B1513" s="10" t="s">
        <v>114</v>
      </c>
      <c r="C1513" s="10">
        <v>5043.0</v>
      </c>
      <c r="D1513" s="10" t="s">
        <v>279</v>
      </c>
      <c r="E1513" s="35">
        <v>170.0</v>
      </c>
      <c r="F1513" s="10" t="s">
        <v>12</v>
      </c>
      <c r="G1513" s="37">
        <f t="shared" si="1"/>
        <v>1</v>
      </c>
      <c r="H1513" s="32">
        <f t="shared" si="2"/>
        <v>1</v>
      </c>
      <c r="I1513" s="33"/>
      <c r="J1513" s="33"/>
      <c r="K1513" s="33"/>
      <c r="L1513" s="33"/>
      <c r="M1513" s="33"/>
      <c r="N1513" s="33"/>
      <c r="O1513" s="10" t="s">
        <v>114</v>
      </c>
    </row>
    <row r="1514">
      <c r="A1514" s="9">
        <v>44423.0</v>
      </c>
      <c r="B1514" s="10" t="s">
        <v>114</v>
      </c>
      <c r="C1514" s="10">
        <v>5043.0</v>
      </c>
      <c r="D1514" s="10" t="s">
        <v>280</v>
      </c>
      <c r="E1514" s="35">
        <v>280.0</v>
      </c>
      <c r="F1514" s="10" t="s">
        <v>18</v>
      </c>
      <c r="G1514" s="37">
        <f t="shared" si="1"/>
        <v>1</v>
      </c>
      <c r="H1514" s="32">
        <f t="shared" si="2"/>
        <v>1</v>
      </c>
      <c r="I1514" s="33"/>
      <c r="J1514" s="33"/>
      <c r="K1514" s="33"/>
      <c r="L1514" s="33"/>
      <c r="M1514" s="33"/>
      <c r="N1514" s="33"/>
      <c r="O1514" s="10" t="s">
        <v>114</v>
      </c>
    </row>
    <row r="1515">
      <c r="A1515" s="9">
        <v>44423.0</v>
      </c>
      <c r="B1515" s="10" t="s">
        <v>306</v>
      </c>
      <c r="C1515" s="10" t="s">
        <v>341</v>
      </c>
      <c r="D1515" s="10" t="s">
        <v>278</v>
      </c>
      <c r="E1515" s="35">
        <v>130.0</v>
      </c>
      <c r="F1515" s="10" t="s">
        <v>21</v>
      </c>
      <c r="G1515" s="37">
        <f t="shared" si="1"/>
        <v>1</v>
      </c>
      <c r="H1515" s="32">
        <f t="shared" si="2"/>
        <v>1</v>
      </c>
      <c r="I1515" s="33"/>
      <c r="J1515" s="33"/>
      <c r="K1515" s="33"/>
      <c r="L1515" s="33"/>
      <c r="M1515" s="33"/>
      <c r="N1515" s="33"/>
      <c r="O1515" s="10" t="s">
        <v>306</v>
      </c>
    </row>
    <row r="1516">
      <c r="A1516" s="9">
        <v>44423.0</v>
      </c>
      <c r="B1516" s="10" t="s">
        <v>115</v>
      </c>
      <c r="C1516" s="10">
        <v>9645.0</v>
      </c>
      <c r="D1516" s="10" t="s">
        <v>277</v>
      </c>
      <c r="E1516" s="35">
        <v>350.0</v>
      </c>
      <c r="F1516" s="10" t="s">
        <v>14</v>
      </c>
      <c r="G1516" s="37">
        <f t="shared" si="1"/>
        <v>1</v>
      </c>
      <c r="H1516" s="32">
        <f t="shared" si="2"/>
        <v>1</v>
      </c>
      <c r="I1516" s="33"/>
      <c r="J1516" s="33"/>
      <c r="K1516" s="33"/>
      <c r="L1516" s="33"/>
      <c r="M1516" s="33"/>
      <c r="N1516" s="33"/>
      <c r="O1516" s="10" t="s">
        <v>115</v>
      </c>
    </row>
    <row r="1517">
      <c r="A1517" s="9">
        <v>44423.0</v>
      </c>
      <c r="B1517" s="10" t="s">
        <v>115</v>
      </c>
      <c r="C1517" s="10" t="s">
        <v>214</v>
      </c>
      <c r="D1517" s="10" t="s">
        <v>284</v>
      </c>
      <c r="E1517" s="35">
        <v>140.0</v>
      </c>
      <c r="F1517" s="10" t="s">
        <v>12</v>
      </c>
      <c r="G1517" s="37">
        <f t="shared" si="1"/>
        <v>1</v>
      </c>
      <c r="H1517" s="32">
        <f t="shared" si="2"/>
        <v>1</v>
      </c>
      <c r="I1517" s="33"/>
      <c r="J1517" s="33"/>
      <c r="K1517" s="33"/>
      <c r="L1517" s="33"/>
      <c r="M1517" s="33"/>
      <c r="N1517" s="33"/>
      <c r="O1517" s="10" t="s">
        <v>115</v>
      </c>
    </row>
    <row r="1518">
      <c r="A1518" s="9">
        <v>44423.0</v>
      </c>
      <c r="B1518" s="10" t="s">
        <v>115</v>
      </c>
      <c r="C1518" s="10" t="s">
        <v>119</v>
      </c>
      <c r="D1518" s="10" t="s">
        <v>279</v>
      </c>
      <c r="E1518" s="35">
        <v>170.0</v>
      </c>
      <c r="F1518" s="10" t="s">
        <v>12</v>
      </c>
      <c r="G1518" s="37">
        <f t="shared" si="1"/>
        <v>1</v>
      </c>
      <c r="H1518" s="32">
        <f t="shared" si="2"/>
        <v>1</v>
      </c>
      <c r="I1518" s="33"/>
      <c r="J1518" s="33"/>
      <c r="K1518" s="33"/>
      <c r="L1518" s="33"/>
      <c r="M1518" s="33"/>
      <c r="N1518" s="33"/>
      <c r="O1518" s="10" t="s">
        <v>115</v>
      </c>
    </row>
    <row r="1519">
      <c r="A1519" s="9">
        <v>44423.0</v>
      </c>
      <c r="B1519" s="10" t="s">
        <v>115</v>
      </c>
      <c r="C1519" s="10" t="s">
        <v>119</v>
      </c>
      <c r="D1519" s="10" t="s">
        <v>284</v>
      </c>
      <c r="E1519" s="35">
        <v>140.0</v>
      </c>
      <c r="F1519" s="10" t="s">
        <v>12</v>
      </c>
      <c r="G1519" s="37">
        <f t="shared" si="1"/>
        <v>1</v>
      </c>
      <c r="H1519" s="32">
        <f t="shared" si="2"/>
        <v>1</v>
      </c>
      <c r="I1519" s="33"/>
      <c r="J1519" s="33"/>
      <c r="K1519" s="33"/>
      <c r="L1519" s="33"/>
      <c r="M1519" s="33"/>
      <c r="N1519" s="33"/>
      <c r="O1519" s="10" t="s">
        <v>115</v>
      </c>
    </row>
    <row r="1520">
      <c r="A1520" s="9">
        <v>44423.0</v>
      </c>
      <c r="B1520" s="10" t="s">
        <v>115</v>
      </c>
      <c r="C1520" s="10" t="s">
        <v>120</v>
      </c>
      <c r="D1520" s="10" t="s">
        <v>279</v>
      </c>
      <c r="E1520" s="35">
        <v>170.0</v>
      </c>
      <c r="F1520" s="10" t="s">
        <v>12</v>
      </c>
      <c r="G1520" s="37">
        <f t="shared" si="1"/>
        <v>1</v>
      </c>
      <c r="H1520" s="32">
        <f t="shared" si="2"/>
        <v>1</v>
      </c>
      <c r="I1520" s="33"/>
      <c r="J1520" s="33"/>
      <c r="K1520" s="33"/>
      <c r="L1520" s="33"/>
      <c r="M1520" s="33"/>
      <c r="N1520" s="33"/>
      <c r="O1520" s="10" t="s">
        <v>115</v>
      </c>
    </row>
    <row r="1521">
      <c r="A1521" s="9">
        <v>44423.0</v>
      </c>
      <c r="B1521" s="10" t="s">
        <v>115</v>
      </c>
      <c r="C1521" s="10" t="s">
        <v>121</v>
      </c>
      <c r="D1521" s="10" t="s">
        <v>287</v>
      </c>
      <c r="E1521" s="35">
        <v>110.0</v>
      </c>
      <c r="F1521" s="10" t="s">
        <v>31</v>
      </c>
      <c r="G1521" s="37">
        <f t="shared" si="1"/>
        <v>1</v>
      </c>
      <c r="H1521" s="32">
        <f t="shared" si="2"/>
        <v>1</v>
      </c>
      <c r="I1521" s="33"/>
      <c r="J1521" s="33"/>
      <c r="K1521" s="33"/>
      <c r="L1521" s="33"/>
      <c r="M1521" s="33"/>
      <c r="N1521" s="33"/>
      <c r="O1521" s="10" t="s">
        <v>115</v>
      </c>
    </row>
    <row r="1522">
      <c r="A1522" s="9">
        <v>44423.0</v>
      </c>
      <c r="B1522" s="10" t="s">
        <v>115</v>
      </c>
      <c r="C1522" s="10" t="s">
        <v>176</v>
      </c>
      <c r="D1522" s="10" t="s">
        <v>279</v>
      </c>
      <c r="E1522" s="35">
        <v>170.0</v>
      </c>
      <c r="F1522" s="10" t="s">
        <v>12</v>
      </c>
      <c r="G1522" s="37">
        <f t="shared" si="1"/>
        <v>1</v>
      </c>
      <c r="H1522" s="32">
        <f t="shared" si="2"/>
        <v>1</v>
      </c>
      <c r="I1522" s="33"/>
      <c r="J1522" s="33"/>
      <c r="K1522" s="33"/>
      <c r="L1522" s="33"/>
      <c r="M1522" s="33"/>
      <c r="N1522" s="33"/>
      <c r="O1522" s="10" t="s">
        <v>115</v>
      </c>
    </row>
    <row r="1523">
      <c r="A1523" s="9">
        <v>44423.0</v>
      </c>
      <c r="B1523" s="10" t="s">
        <v>122</v>
      </c>
      <c r="C1523" s="10" t="s">
        <v>309</v>
      </c>
      <c r="D1523" s="10" t="s">
        <v>277</v>
      </c>
      <c r="E1523" s="35">
        <v>350.0</v>
      </c>
      <c r="F1523" s="10" t="s">
        <v>14</v>
      </c>
      <c r="G1523" s="37">
        <f t="shared" si="1"/>
        <v>1</v>
      </c>
      <c r="H1523" s="32">
        <f t="shared" si="2"/>
        <v>1</v>
      </c>
      <c r="I1523" s="33"/>
      <c r="J1523" s="33"/>
      <c r="K1523" s="33"/>
      <c r="L1523" s="33"/>
      <c r="M1523" s="33"/>
      <c r="N1523" s="33"/>
      <c r="O1523" s="10" t="s">
        <v>122</v>
      </c>
    </row>
    <row r="1524">
      <c r="A1524" s="9">
        <v>44423.0</v>
      </c>
      <c r="B1524" s="10" t="s">
        <v>122</v>
      </c>
      <c r="C1524" s="10" t="s">
        <v>123</v>
      </c>
      <c r="D1524" s="10" t="s">
        <v>278</v>
      </c>
      <c r="E1524" s="35">
        <v>130.0</v>
      </c>
      <c r="F1524" s="10" t="s">
        <v>21</v>
      </c>
      <c r="G1524" s="37">
        <f t="shared" si="1"/>
        <v>1</v>
      </c>
      <c r="H1524" s="32">
        <f t="shared" si="2"/>
        <v>1</v>
      </c>
      <c r="I1524" s="33"/>
      <c r="J1524" s="33"/>
      <c r="K1524" s="33"/>
      <c r="L1524" s="33"/>
      <c r="M1524" s="33"/>
      <c r="N1524" s="33"/>
      <c r="O1524" s="10" t="s">
        <v>122</v>
      </c>
    </row>
    <row r="1525">
      <c r="A1525" s="9">
        <v>44423.0</v>
      </c>
      <c r="B1525" s="10" t="s">
        <v>122</v>
      </c>
      <c r="C1525" s="10" t="s">
        <v>124</v>
      </c>
      <c r="D1525" s="10" t="s">
        <v>278</v>
      </c>
      <c r="E1525" s="35">
        <v>130.0</v>
      </c>
      <c r="F1525" s="10" t="s">
        <v>21</v>
      </c>
      <c r="G1525" s="37">
        <f t="shared" si="1"/>
        <v>1</v>
      </c>
      <c r="H1525" s="32">
        <f t="shared" si="2"/>
        <v>1</v>
      </c>
      <c r="I1525" s="33"/>
      <c r="J1525" s="33"/>
      <c r="K1525" s="33"/>
      <c r="L1525" s="33"/>
      <c r="M1525" s="33"/>
      <c r="N1525" s="33"/>
      <c r="O1525" s="10" t="s">
        <v>122</v>
      </c>
    </row>
    <row r="1526">
      <c r="A1526" s="9">
        <v>44423.0</v>
      </c>
      <c r="B1526" s="10" t="s">
        <v>122</v>
      </c>
      <c r="C1526" s="10" t="s">
        <v>179</v>
      </c>
      <c r="D1526" s="10" t="s">
        <v>278</v>
      </c>
      <c r="E1526" s="35">
        <v>130.0</v>
      </c>
      <c r="F1526" s="10" t="s">
        <v>21</v>
      </c>
      <c r="G1526" s="37">
        <f t="shared" si="1"/>
        <v>1</v>
      </c>
      <c r="H1526" s="32">
        <f t="shared" si="2"/>
        <v>1</v>
      </c>
      <c r="I1526" s="33"/>
      <c r="J1526" s="33"/>
      <c r="K1526" s="33"/>
      <c r="L1526" s="33"/>
      <c r="M1526" s="33"/>
      <c r="N1526" s="33"/>
      <c r="O1526" s="10" t="s">
        <v>122</v>
      </c>
    </row>
    <row r="1527">
      <c r="A1527" s="9">
        <v>44423.0</v>
      </c>
      <c r="B1527" s="10" t="s">
        <v>122</v>
      </c>
      <c r="C1527" s="10" t="s">
        <v>125</v>
      </c>
      <c r="D1527" s="10" t="s">
        <v>288</v>
      </c>
      <c r="E1527" s="35">
        <v>280.0</v>
      </c>
      <c r="F1527" s="10" t="s">
        <v>14</v>
      </c>
      <c r="G1527" s="37">
        <f t="shared" si="1"/>
        <v>1</v>
      </c>
      <c r="H1527" s="32">
        <f t="shared" si="2"/>
        <v>1</v>
      </c>
      <c r="I1527" s="33"/>
      <c r="J1527" s="33"/>
      <c r="K1527" s="33"/>
      <c r="L1527" s="33"/>
      <c r="M1527" s="33"/>
      <c r="N1527" s="33"/>
      <c r="O1527" s="10" t="s">
        <v>122</v>
      </c>
    </row>
    <row r="1528">
      <c r="A1528" s="9">
        <v>44423.0</v>
      </c>
      <c r="B1528" s="10" t="s">
        <v>122</v>
      </c>
      <c r="C1528" s="10" t="s">
        <v>126</v>
      </c>
      <c r="D1528" s="10" t="s">
        <v>285</v>
      </c>
      <c r="E1528" s="35">
        <v>270.0</v>
      </c>
      <c r="F1528" s="10" t="s">
        <v>18</v>
      </c>
      <c r="G1528" s="37">
        <f t="shared" si="1"/>
        <v>1</v>
      </c>
      <c r="H1528" s="32">
        <f t="shared" si="2"/>
        <v>1</v>
      </c>
      <c r="I1528" s="33"/>
      <c r="J1528" s="33"/>
      <c r="K1528" s="33"/>
      <c r="L1528" s="33"/>
      <c r="M1528" s="33"/>
      <c r="N1528" s="33"/>
      <c r="O1528" s="10" t="s">
        <v>122</v>
      </c>
    </row>
    <row r="1529">
      <c r="A1529" s="9">
        <v>44423.0</v>
      </c>
      <c r="B1529" s="10" t="s">
        <v>122</v>
      </c>
      <c r="C1529" s="10" t="s">
        <v>215</v>
      </c>
      <c r="D1529" s="10" t="s">
        <v>279</v>
      </c>
      <c r="E1529" s="35">
        <v>170.0</v>
      </c>
      <c r="F1529" s="10" t="s">
        <v>12</v>
      </c>
      <c r="G1529" s="37">
        <f t="shared" si="1"/>
        <v>1</v>
      </c>
      <c r="H1529" s="32">
        <f t="shared" si="2"/>
        <v>1</v>
      </c>
      <c r="I1529" s="33"/>
      <c r="J1529" s="33"/>
      <c r="K1529" s="33"/>
      <c r="L1529" s="33"/>
      <c r="M1529" s="33"/>
      <c r="N1529" s="33"/>
      <c r="O1529" s="10" t="s">
        <v>122</v>
      </c>
    </row>
    <row r="1530">
      <c r="A1530" s="9">
        <v>44423.0</v>
      </c>
      <c r="B1530" s="10" t="s">
        <v>122</v>
      </c>
      <c r="C1530" s="10" t="s">
        <v>180</v>
      </c>
      <c r="D1530" s="10" t="s">
        <v>288</v>
      </c>
      <c r="E1530" s="35">
        <v>280.0</v>
      </c>
      <c r="F1530" s="10" t="s">
        <v>14</v>
      </c>
      <c r="G1530" s="37">
        <f t="shared" si="1"/>
        <v>1</v>
      </c>
      <c r="H1530" s="32">
        <f t="shared" si="2"/>
        <v>1</v>
      </c>
      <c r="I1530" s="33"/>
      <c r="J1530" s="33"/>
      <c r="K1530" s="33"/>
      <c r="L1530" s="33"/>
      <c r="M1530" s="33"/>
      <c r="N1530" s="33"/>
      <c r="O1530" s="10" t="s">
        <v>122</v>
      </c>
    </row>
    <row r="1531">
      <c r="A1531" s="9">
        <v>44423.0</v>
      </c>
      <c r="B1531" s="10" t="s">
        <v>15</v>
      </c>
      <c r="C1531" s="10" t="s">
        <v>130</v>
      </c>
      <c r="D1531" s="10" t="s">
        <v>277</v>
      </c>
      <c r="E1531" s="35">
        <v>350.0</v>
      </c>
      <c r="F1531" s="10" t="s">
        <v>14</v>
      </c>
      <c r="G1531" s="37">
        <f t="shared" si="1"/>
        <v>1</v>
      </c>
      <c r="H1531" s="32">
        <f t="shared" si="2"/>
        <v>1</v>
      </c>
      <c r="I1531" s="33"/>
      <c r="J1531" s="33"/>
      <c r="K1531" s="33"/>
      <c r="L1531" s="33"/>
      <c r="M1531" s="33"/>
      <c r="N1531" s="33"/>
      <c r="O1531" s="10" t="s">
        <v>15</v>
      </c>
    </row>
    <row r="1532">
      <c r="A1532" s="9">
        <v>44423.0</v>
      </c>
      <c r="B1532" s="10" t="s">
        <v>15</v>
      </c>
      <c r="C1532" s="10" t="s">
        <v>130</v>
      </c>
      <c r="D1532" s="10" t="s">
        <v>282</v>
      </c>
      <c r="E1532" s="35">
        <v>200.0</v>
      </c>
      <c r="F1532" s="10" t="s">
        <v>14</v>
      </c>
      <c r="G1532" s="37">
        <f t="shared" si="1"/>
        <v>1</v>
      </c>
      <c r="H1532" s="32">
        <f t="shared" si="2"/>
        <v>1</v>
      </c>
      <c r="I1532" s="33"/>
      <c r="J1532" s="33"/>
      <c r="K1532" s="33"/>
      <c r="L1532" s="33"/>
      <c r="M1532" s="33"/>
      <c r="N1532" s="33"/>
      <c r="O1532" s="10" t="s">
        <v>15</v>
      </c>
    </row>
    <row r="1533">
      <c r="A1533" s="9">
        <v>44423.0</v>
      </c>
      <c r="B1533" s="10" t="s">
        <v>15</v>
      </c>
      <c r="C1533" s="10" t="s">
        <v>217</v>
      </c>
      <c r="D1533" s="10" t="s">
        <v>279</v>
      </c>
      <c r="E1533" s="35">
        <v>170.0</v>
      </c>
      <c r="F1533" s="10" t="s">
        <v>12</v>
      </c>
      <c r="G1533" s="37">
        <f t="shared" si="1"/>
        <v>1</v>
      </c>
      <c r="H1533" s="32">
        <f t="shared" si="2"/>
        <v>1</v>
      </c>
      <c r="I1533" s="33"/>
      <c r="J1533" s="33"/>
      <c r="K1533" s="33"/>
      <c r="L1533" s="33"/>
      <c r="M1533" s="33"/>
      <c r="N1533" s="33"/>
      <c r="O1533" s="10" t="s">
        <v>15</v>
      </c>
    </row>
    <row r="1534">
      <c r="A1534" s="9">
        <v>44423.0</v>
      </c>
      <c r="B1534" s="10" t="s">
        <v>15</v>
      </c>
      <c r="C1534" s="10" t="s">
        <v>132</v>
      </c>
      <c r="D1534" s="10" t="s">
        <v>278</v>
      </c>
      <c r="E1534" s="35">
        <v>130.0</v>
      </c>
      <c r="F1534" s="10" t="s">
        <v>21</v>
      </c>
      <c r="G1534" s="37">
        <f t="shared" si="1"/>
        <v>1</v>
      </c>
      <c r="H1534" s="32">
        <f t="shared" si="2"/>
        <v>1</v>
      </c>
      <c r="I1534" s="33"/>
      <c r="J1534" s="33"/>
      <c r="K1534" s="33"/>
      <c r="L1534" s="33"/>
      <c r="M1534" s="33"/>
      <c r="N1534" s="33"/>
      <c r="O1534" s="10" t="s">
        <v>15</v>
      </c>
    </row>
    <row r="1535">
      <c r="A1535" s="9">
        <v>44423.0</v>
      </c>
      <c r="B1535" s="10" t="s">
        <v>15</v>
      </c>
      <c r="C1535" s="16">
        <v>5.0E49</v>
      </c>
      <c r="D1535" s="10" t="s">
        <v>285</v>
      </c>
      <c r="E1535" s="35">
        <v>270.0</v>
      </c>
      <c r="F1535" s="10" t="s">
        <v>18</v>
      </c>
      <c r="G1535" s="37">
        <f t="shared" si="1"/>
        <v>1</v>
      </c>
      <c r="H1535" s="32">
        <f t="shared" si="2"/>
        <v>1</v>
      </c>
      <c r="I1535" s="33"/>
      <c r="J1535" s="33"/>
      <c r="K1535" s="33"/>
      <c r="L1535" s="33"/>
      <c r="M1535" s="33"/>
      <c r="N1535" s="33"/>
      <c r="O1535" s="10" t="s">
        <v>15</v>
      </c>
    </row>
    <row r="1536">
      <c r="A1536" s="9">
        <v>44423.0</v>
      </c>
      <c r="B1536" s="10" t="s">
        <v>15</v>
      </c>
      <c r="C1536" s="10" t="s">
        <v>134</v>
      </c>
      <c r="D1536" s="10" t="s">
        <v>292</v>
      </c>
      <c r="E1536" s="35">
        <v>60.0</v>
      </c>
      <c r="F1536" s="10" t="s">
        <v>31</v>
      </c>
      <c r="G1536" s="37">
        <f t="shared" si="1"/>
        <v>1</v>
      </c>
      <c r="H1536" s="32">
        <f t="shared" si="2"/>
        <v>1</v>
      </c>
      <c r="I1536" s="33"/>
      <c r="J1536" s="33"/>
      <c r="K1536" s="33"/>
      <c r="L1536" s="33"/>
      <c r="M1536" s="33"/>
      <c r="N1536" s="33"/>
      <c r="O1536" s="10" t="s">
        <v>15</v>
      </c>
    </row>
    <row r="1537">
      <c r="A1537" s="9">
        <v>44423.0</v>
      </c>
      <c r="B1537" s="10" t="s">
        <v>15</v>
      </c>
      <c r="C1537" s="10" t="s">
        <v>219</v>
      </c>
      <c r="D1537" s="10" t="s">
        <v>287</v>
      </c>
      <c r="E1537" s="35">
        <v>110.0</v>
      </c>
      <c r="F1537" s="10" t="s">
        <v>31</v>
      </c>
      <c r="G1537" s="37">
        <f t="shared" si="1"/>
        <v>1</v>
      </c>
      <c r="H1537" s="32">
        <f t="shared" si="2"/>
        <v>1</v>
      </c>
      <c r="I1537" s="33"/>
      <c r="J1537" s="33"/>
      <c r="K1537" s="33"/>
      <c r="L1537" s="33"/>
      <c r="M1537" s="33"/>
      <c r="N1537" s="33"/>
      <c r="O1537" s="10" t="s">
        <v>15</v>
      </c>
    </row>
    <row r="1538">
      <c r="A1538" s="9">
        <v>44423.0</v>
      </c>
      <c r="B1538" s="10" t="s">
        <v>15</v>
      </c>
      <c r="C1538" s="10" t="s">
        <v>220</v>
      </c>
      <c r="D1538" s="10" t="s">
        <v>279</v>
      </c>
      <c r="E1538" s="35">
        <v>170.0</v>
      </c>
      <c r="F1538" s="10" t="s">
        <v>12</v>
      </c>
      <c r="G1538" s="37">
        <f t="shared" si="1"/>
        <v>1</v>
      </c>
      <c r="H1538" s="32">
        <f t="shared" si="2"/>
        <v>1</v>
      </c>
      <c r="I1538" s="33"/>
      <c r="J1538" s="33"/>
      <c r="K1538" s="33"/>
      <c r="L1538" s="33"/>
      <c r="M1538" s="33"/>
      <c r="N1538" s="33"/>
      <c r="O1538" s="10" t="s">
        <v>15</v>
      </c>
    </row>
    <row r="1539">
      <c r="A1539" s="9">
        <v>44423.0</v>
      </c>
      <c r="B1539" s="10" t="s">
        <v>15</v>
      </c>
      <c r="C1539" s="10">
        <v>1344.0</v>
      </c>
      <c r="D1539" s="10" t="s">
        <v>280</v>
      </c>
      <c r="E1539" s="35">
        <v>280.0</v>
      </c>
      <c r="F1539" s="10" t="s">
        <v>18</v>
      </c>
      <c r="G1539" s="37">
        <f t="shared" si="1"/>
        <v>1</v>
      </c>
      <c r="H1539" s="32">
        <f t="shared" si="2"/>
        <v>1</v>
      </c>
      <c r="I1539" s="33"/>
      <c r="J1539" s="33"/>
      <c r="K1539" s="33"/>
      <c r="L1539" s="33"/>
      <c r="M1539" s="33"/>
      <c r="N1539" s="33"/>
      <c r="O1539" s="10" t="s">
        <v>15</v>
      </c>
    </row>
    <row r="1540">
      <c r="A1540" s="9">
        <v>44423.0</v>
      </c>
      <c r="B1540" s="10" t="s">
        <v>15</v>
      </c>
      <c r="C1540" s="10" t="s">
        <v>136</v>
      </c>
      <c r="D1540" s="10" t="s">
        <v>288</v>
      </c>
      <c r="E1540" s="35">
        <v>280.0</v>
      </c>
      <c r="F1540" s="10" t="s">
        <v>14</v>
      </c>
      <c r="G1540" s="37">
        <f t="shared" si="1"/>
        <v>1</v>
      </c>
      <c r="H1540" s="32">
        <f t="shared" si="2"/>
        <v>1</v>
      </c>
      <c r="I1540" s="33"/>
      <c r="J1540" s="33"/>
      <c r="K1540" s="33"/>
      <c r="L1540" s="33"/>
      <c r="M1540" s="33"/>
      <c r="N1540" s="33"/>
      <c r="O1540" s="10" t="s">
        <v>15</v>
      </c>
    </row>
    <row r="1541">
      <c r="A1541" s="9">
        <v>44423.0</v>
      </c>
      <c r="B1541" s="10" t="s">
        <v>15</v>
      </c>
      <c r="C1541" s="10">
        <v>9841.0</v>
      </c>
      <c r="D1541" s="10" t="s">
        <v>277</v>
      </c>
      <c r="E1541" s="35">
        <v>350.0</v>
      </c>
      <c r="F1541" s="10" t="s">
        <v>14</v>
      </c>
      <c r="G1541" s="37">
        <f t="shared" si="1"/>
        <v>1</v>
      </c>
      <c r="H1541" s="32">
        <f t="shared" si="2"/>
        <v>1</v>
      </c>
      <c r="I1541" s="33"/>
      <c r="J1541" s="33"/>
      <c r="K1541" s="33"/>
      <c r="L1541" s="33"/>
      <c r="M1541" s="33"/>
      <c r="N1541" s="33"/>
      <c r="O1541" s="10" t="s">
        <v>15</v>
      </c>
    </row>
    <row r="1542">
      <c r="A1542" s="9">
        <v>44423.0</v>
      </c>
      <c r="B1542" s="10" t="s">
        <v>15</v>
      </c>
      <c r="C1542" s="10" t="s">
        <v>221</v>
      </c>
      <c r="D1542" s="10" t="s">
        <v>288</v>
      </c>
      <c r="E1542" s="35">
        <v>280.0</v>
      </c>
      <c r="F1542" s="10" t="s">
        <v>14</v>
      </c>
      <c r="G1542" s="37">
        <f t="shared" si="1"/>
        <v>1</v>
      </c>
      <c r="H1542" s="32">
        <f t="shared" si="2"/>
        <v>1</v>
      </c>
      <c r="I1542" s="33"/>
      <c r="J1542" s="33"/>
      <c r="K1542" s="33"/>
      <c r="L1542" s="33"/>
      <c r="M1542" s="33"/>
      <c r="N1542" s="33"/>
      <c r="O1542" s="10" t="s">
        <v>15</v>
      </c>
    </row>
    <row r="1543">
      <c r="A1543" s="9">
        <v>44423.0</v>
      </c>
      <c r="B1543" s="10" t="s">
        <v>15</v>
      </c>
      <c r="C1543" s="10" t="s">
        <v>182</v>
      </c>
      <c r="D1543" s="10" t="s">
        <v>280</v>
      </c>
      <c r="E1543" s="35">
        <v>280.0</v>
      </c>
      <c r="F1543" s="10" t="s">
        <v>18</v>
      </c>
      <c r="G1543" s="37">
        <f t="shared" si="1"/>
        <v>1</v>
      </c>
      <c r="H1543" s="32">
        <f t="shared" si="2"/>
        <v>1</v>
      </c>
      <c r="I1543" s="33"/>
      <c r="J1543" s="33"/>
      <c r="K1543" s="33"/>
      <c r="L1543" s="33"/>
      <c r="M1543" s="33"/>
      <c r="N1543" s="33"/>
      <c r="O1543" s="10" t="s">
        <v>15</v>
      </c>
    </row>
    <row r="1544">
      <c r="A1544" s="9">
        <v>44423.0</v>
      </c>
      <c r="B1544" s="10" t="s">
        <v>15</v>
      </c>
      <c r="C1544" s="10" t="s">
        <v>183</v>
      </c>
      <c r="D1544" s="10" t="s">
        <v>285</v>
      </c>
      <c r="E1544" s="35">
        <v>270.0</v>
      </c>
      <c r="F1544" s="10" t="s">
        <v>18</v>
      </c>
      <c r="G1544" s="37">
        <f t="shared" si="1"/>
        <v>1</v>
      </c>
      <c r="H1544" s="32">
        <f t="shared" si="2"/>
        <v>1</v>
      </c>
      <c r="I1544" s="33"/>
      <c r="J1544" s="33"/>
      <c r="K1544" s="33"/>
      <c r="L1544" s="33"/>
      <c r="M1544" s="33"/>
      <c r="N1544" s="33"/>
      <c r="O1544" s="10" t="s">
        <v>15</v>
      </c>
    </row>
    <row r="1545">
      <c r="A1545" s="9">
        <v>44423.0</v>
      </c>
      <c r="B1545" s="10" t="s">
        <v>15</v>
      </c>
      <c r="C1545" s="10" t="s">
        <v>137</v>
      </c>
      <c r="D1545" s="10" t="s">
        <v>288</v>
      </c>
      <c r="E1545" s="35">
        <v>280.0</v>
      </c>
      <c r="F1545" s="10" t="s">
        <v>14</v>
      </c>
      <c r="G1545" s="37">
        <f t="shared" si="1"/>
        <v>1</v>
      </c>
      <c r="H1545" s="32">
        <f t="shared" si="2"/>
        <v>1</v>
      </c>
      <c r="I1545" s="33"/>
      <c r="J1545" s="33"/>
      <c r="K1545" s="33"/>
      <c r="L1545" s="33"/>
      <c r="M1545" s="33"/>
      <c r="N1545" s="33"/>
      <c r="O1545" s="10" t="s">
        <v>15</v>
      </c>
    </row>
    <row r="1546">
      <c r="A1546" s="9">
        <v>44423.0</v>
      </c>
      <c r="B1546" s="10" t="s">
        <v>15</v>
      </c>
      <c r="C1546" s="10" t="s">
        <v>184</v>
      </c>
      <c r="D1546" s="10" t="s">
        <v>285</v>
      </c>
      <c r="E1546" s="35">
        <v>270.0</v>
      </c>
      <c r="F1546" s="10" t="s">
        <v>18</v>
      </c>
      <c r="G1546" s="37">
        <f t="shared" si="1"/>
        <v>1</v>
      </c>
      <c r="H1546" s="32">
        <f t="shared" si="2"/>
        <v>1</v>
      </c>
      <c r="I1546" s="33"/>
      <c r="J1546" s="33"/>
      <c r="K1546" s="33"/>
      <c r="L1546" s="33"/>
      <c r="M1546" s="33"/>
      <c r="N1546" s="33"/>
      <c r="O1546" s="10" t="s">
        <v>15</v>
      </c>
    </row>
    <row r="1547">
      <c r="A1547" s="9">
        <v>44423.0</v>
      </c>
      <c r="B1547" s="10" t="s">
        <v>15</v>
      </c>
      <c r="C1547" s="10" t="s">
        <v>223</v>
      </c>
      <c r="D1547" s="10" t="s">
        <v>287</v>
      </c>
      <c r="E1547" s="35">
        <v>110.0</v>
      </c>
      <c r="F1547" s="10" t="s">
        <v>31</v>
      </c>
      <c r="G1547" s="37">
        <f t="shared" si="1"/>
        <v>1</v>
      </c>
      <c r="H1547" s="32">
        <f t="shared" si="2"/>
        <v>1</v>
      </c>
      <c r="I1547" s="33"/>
      <c r="J1547" s="33"/>
      <c r="K1547" s="33"/>
      <c r="L1547" s="33"/>
      <c r="M1547" s="33"/>
      <c r="N1547" s="33"/>
      <c r="O1547" s="10" t="s">
        <v>15</v>
      </c>
    </row>
    <row r="1548">
      <c r="A1548" s="9">
        <v>44423.0</v>
      </c>
      <c r="B1548" s="10" t="s">
        <v>15</v>
      </c>
      <c r="C1548" s="10" t="s">
        <v>224</v>
      </c>
      <c r="D1548" s="10" t="s">
        <v>285</v>
      </c>
      <c r="E1548" s="35">
        <v>270.0</v>
      </c>
      <c r="F1548" s="10" t="s">
        <v>18</v>
      </c>
      <c r="G1548" s="37">
        <f t="shared" si="1"/>
        <v>1</v>
      </c>
      <c r="H1548" s="32">
        <f t="shared" si="2"/>
        <v>1</v>
      </c>
      <c r="I1548" s="33"/>
      <c r="J1548" s="33"/>
      <c r="K1548" s="33"/>
      <c r="L1548" s="33"/>
      <c r="M1548" s="33"/>
      <c r="N1548" s="33"/>
      <c r="O1548" s="10" t="s">
        <v>15</v>
      </c>
    </row>
    <row r="1549">
      <c r="A1549" s="9">
        <v>44423.0</v>
      </c>
      <c r="B1549" s="10" t="s">
        <v>15</v>
      </c>
      <c r="C1549" s="10" t="s">
        <v>139</v>
      </c>
      <c r="D1549" s="10" t="s">
        <v>280</v>
      </c>
      <c r="E1549" s="35">
        <v>280.0</v>
      </c>
      <c r="F1549" s="10" t="s">
        <v>18</v>
      </c>
      <c r="G1549" s="37">
        <f t="shared" si="1"/>
        <v>1</v>
      </c>
      <c r="H1549" s="32">
        <f t="shared" si="2"/>
        <v>1</v>
      </c>
      <c r="I1549" s="33"/>
      <c r="J1549" s="33"/>
      <c r="K1549" s="33"/>
      <c r="L1549" s="33"/>
      <c r="M1549" s="33"/>
      <c r="N1549" s="33"/>
      <c r="O1549" s="10" t="s">
        <v>15</v>
      </c>
    </row>
    <row r="1550">
      <c r="A1550" s="9">
        <v>44423.0</v>
      </c>
      <c r="B1550" s="10" t="s">
        <v>16</v>
      </c>
      <c r="C1550" s="10" t="s">
        <v>389</v>
      </c>
      <c r="D1550" s="10" t="s">
        <v>280</v>
      </c>
      <c r="E1550" s="35">
        <v>280.0</v>
      </c>
      <c r="F1550" s="10" t="s">
        <v>18</v>
      </c>
      <c r="G1550" s="37">
        <f t="shared" si="1"/>
        <v>1</v>
      </c>
      <c r="H1550" s="32">
        <f t="shared" si="2"/>
        <v>1</v>
      </c>
      <c r="I1550" s="33"/>
      <c r="J1550" s="33"/>
      <c r="K1550" s="33"/>
      <c r="L1550" s="33"/>
      <c r="M1550" s="33"/>
      <c r="N1550" s="33"/>
      <c r="O1550" s="10" t="s">
        <v>16</v>
      </c>
    </row>
    <row r="1551">
      <c r="A1551" s="9">
        <v>44423.0</v>
      </c>
      <c r="B1551" s="10" t="s">
        <v>16</v>
      </c>
      <c r="C1551" s="10" t="s">
        <v>469</v>
      </c>
      <c r="D1551" s="10" t="s">
        <v>280</v>
      </c>
      <c r="E1551" s="35">
        <v>280.0</v>
      </c>
      <c r="F1551" s="10" t="s">
        <v>18</v>
      </c>
      <c r="G1551" s="37">
        <f t="shared" si="1"/>
        <v>1</v>
      </c>
      <c r="H1551" s="32">
        <f t="shared" si="2"/>
        <v>1</v>
      </c>
      <c r="I1551" s="33"/>
      <c r="J1551" s="33"/>
      <c r="K1551" s="33"/>
      <c r="L1551" s="33"/>
      <c r="M1551" s="33"/>
      <c r="N1551" s="33"/>
      <c r="O1551" s="10" t="s">
        <v>16</v>
      </c>
    </row>
    <row r="1552">
      <c r="A1552" s="9">
        <v>44423.0</v>
      </c>
      <c r="B1552" s="10" t="s">
        <v>16</v>
      </c>
      <c r="C1552" s="10" t="s">
        <v>470</v>
      </c>
      <c r="D1552" s="10" t="s">
        <v>278</v>
      </c>
      <c r="E1552" s="35">
        <v>130.0</v>
      </c>
      <c r="F1552" s="10" t="s">
        <v>21</v>
      </c>
      <c r="G1552" s="37">
        <f t="shared" si="1"/>
        <v>1</v>
      </c>
      <c r="H1552" s="32">
        <f t="shared" si="2"/>
        <v>1</v>
      </c>
      <c r="I1552" s="33"/>
      <c r="J1552" s="33"/>
      <c r="K1552" s="33"/>
      <c r="L1552" s="33"/>
      <c r="M1552" s="33"/>
      <c r="N1552" s="33"/>
      <c r="O1552" s="10" t="s">
        <v>16</v>
      </c>
    </row>
    <row r="1553">
      <c r="A1553" s="9">
        <v>44423.0</v>
      </c>
      <c r="B1553" s="10" t="s">
        <v>16</v>
      </c>
      <c r="C1553" s="10" t="s">
        <v>471</v>
      </c>
      <c r="D1553" s="10" t="s">
        <v>280</v>
      </c>
      <c r="E1553" s="35">
        <v>280.0</v>
      </c>
      <c r="F1553" s="10" t="s">
        <v>18</v>
      </c>
      <c r="G1553" s="37">
        <f t="shared" si="1"/>
        <v>1</v>
      </c>
      <c r="H1553" s="32">
        <f t="shared" si="2"/>
        <v>1</v>
      </c>
      <c r="I1553" s="33"/>
      <c r="J1553" s="33"/>
      <c r="K1553" s="33"/>
      <c r="L1553" s="33"/>
      <c r="M1553" s="33"/>
      <c r="N1553" s="33"/>
      <c r="O1553" s="10" t="s">
        <v>16</v>
      </c>
    </row>
    <row r="1554">
      <c r="A1554" s="9">
        <v>44423.0</v>
      </c>
      <c r="B1554" s="10" t="s">
        <v>16</v>
      </c>
      <c r="C1554" s="10" t="s">
        <v>145</v>
      </c>
      <c r="D1554" s="10" t="s">
        <v>278</v>
      </c>
      <c r="E1554" s="35">
        <v>130.0</v>
      </c>
      <c r="F1554" s="10" t="s">
        <v>21</v>
      </c>
      <c r="G1554" s="37">
        <f t="shared" si="1"/>
        <v>1</v>
      </c>
      <c r="H1554" s="32">
        <f t="shared" si="2"/>
        <v>1</v>
      </c>
      <c r="I1554" s="33"/>
      <c r="J1554" s="33"/>
      <c r="K1554" s="33"/>
      <c r="L1554" s="33"/>
      <c r="M1554" s="33"/>
      <c r="N1554" s="33"/>
      <c r="O1554" s="10" t="s">
        <v>16</v>
      </c>
    </row>
    <row r="1555">
      <c r="A1555" s="9">
        <v>44423.0</v>
      </c>
      <c r="B1555" s="10" t="s">
        <v>16</v>
      </c>
      <c r="C1555" s="10">
        <v>4340.0</v>
      </c>
      <c r="D1555" s="10" t="s">
        <v>287</v>
      </c>
      <c r="E1555" s="35">
        <v>110.0</v>
      </c>
      <c r="F1555" s="10" t="s">
        <v>31</v>
      </c>
      <c r="G1555" s="37">
        <f t="shared" si="1"/>
        <v>1</v>
      </c>
      <c r="H1555" s="32">
        <f t="shared" si="2"/>
        <v>1</v>
      </c>
      <c r="I1555" s="33"/>
      <c r="J1555" s="33"/>
      <c r="K1555" s="33"/>
      <c r="L1555" s="33"/>
      <c r="M1555" s="33"/>
      <c r="N1555" s="33"/>
      <c r="O1555" s="10" t="s">
        <v>16</v>
      </c>
    </row>
    <row r="1556">
      <c r="A1556" s="9">
        <v>44423.0</v>
      </c>
      <c r="B1556" s="10" t="s">
        <v>16</v>
      </c>
      <c r="C1556" s="10" t="s">
        <v>230</v>
      </c>
      <c r="D1556" s="10" t="s">
        <v>278</v>
      </c>
      <c r="E1556" s="35">
        <v>130.0</v>
      </c>
      <c r="F1556" s="10" t="s">
        <v>21</v>
      </c>
      <c r="G1556" s="37">
        <f t="shared" si="1"/>
        <v>1</v>
      </c>
      <c r="H1556" s="32">
        <f t="shared" si="2"/>
        <v>1</v>
      </c>
      <c r="I1556" s="33"/>
      <c r="J1556" s="33"/>
      <c r="K1556" s="33"/>
      <c r="L1556" s="33"/>
      <c r="M1556" s="33"/>
      <c r="N1556" s="33"/>
      <c r="O1556" s="10" t="s">
        <v>16</v>
      </c>
    </row>
    <row r="1557">
      <c r="A1557" s="9">
        <v>44423.0</v>
      </c>
      <c r="B1557" s="10" t="s">
        <v>16</v>
      </c>
      <c r="C1557" s="10" t="s">
        <v>191</v>
      </c>
      <c r="D1557" s="10" t="s">
        <v>278</v>
      </c>
      <c r="E1557" s="35">
        <v>130.0</v>
      </c>
      <c r="F1557" s="10" t="s">
        <v>21</v>
      </c>
      <c r="G1557" s="37">
        <f t="shared" si="1"/>
        <v>1</v>
      </c>
      <c r="H1557" s="32">
        <f t="shared" si="2"/>
        <v>1</v>
      </c>
      <c r="I1557" s="33"/>
      <c r="J1557" s="33"/>
      <c r="K1557" s="33"/>
      <c r="L1557" s="33"/>
      <c r="M1557" s="33"/>
      <c r="N1557" s="33"/>
      <c r="O1557" s="10" t="s">
        <v>16</v>
      </c>
    </row>
    <row r="1558">
      <c r="A1558" s="9">
        <v>44423.0</v>
      </c>
      <c r="B1558" s="10" t="s">
        <v>69</v>
      </c>
      <c r="C1558" s="10" t="s">
        <v>71</v>
      </c>
      <c r="D1558" s="10" t="s">
        <v>286</v>
      </c>
      <c r="E1558" s="35">
        <v>130.0</v>
      </c>
      <c r="F1558" s="10" t="s">
        <v>31</v>
      </c>
      <c r="G1558" s="37">
        <f t="shared" si="1"/>
        <v>1</v>
      </c>
      <c r="H1558" s="32">
        <f t="shared" si="2"/>
        <v>1</v>
      </c>
      <c r="I1558" s="33"/>
      <c r="J1558" s="33"/>
      <c r="K1558" s="33"/>
      <c r="L1558" s="33"/>
      <c r="M1558" s="33"/>
      <c r="N1558" s="33"/>
      <c r="O1558" s="10" t="s">
        <v>69</v>
      </c>
    </row>
    <row r="1559">
      <c r="A1559" s="9">
        <v>44423.0</v>
      </c>
      <c r="B1559" s="10" t="s">
        <v>69</v>
      </c>
      <c r="C1559" s="10" t="s">
        <v>72</v>
      </c>
      <c r="D1559" s="10" t="s">
        <v>287</v>
      </c>
      <c r="E1559" s="35">
        <v>110.0</v>
      </c>
      <c r="F1559" s="10" t="s">
        <v>31</v>
      </c>
      <c r="G1559" s="37">
        <f t="shared" si="1"/>
        <v>1</v>
      </c>
      <c r="H1559" s="32">
        <f t="shared" si="2"/>
        <v>1</v>
      </c>
      <c r="I1559" s="33"/>
      <c r="J1559" s="33"/>
      <c r="K1559" s="33"/>
      <c r="L1559" s="33"/>
      <c r="M1559" s="33"/>
      <c r="N1559" s="33"/>
      <c r="O1559" s="10" t="s">
        <v>69</v>
      </c>
    </row>
    <row r="1560">
      <c r="A1560" s="9">
        <v>44423.0</v>
      </c>
      <c r="B1560" s="10" t="s">
        <v>69</v>
      </c>
      <c r="C1560" s="10" t="s">
        <v>72</v>
      </c>
      <c r="D1560" s="10" t="s">
        <v>285</v>
      </c>
      <c r="E1560" s="35">
        <v>270.0</v>
      </c>
      <c r="F1560" s="10" t="s">
        <v>18</v>
      </c>
      <c r="G1560" s="37">
        <f t="shared" si="1"/>
        <v>1</v>
      </c>
      <c r="H1560" s="32">
        <f t="shared" si="2"/>
        <v>1</v>
      </c>
      <c r="I1560" s="33"/>
      <c r="J1560" s="33"/>
      <c r="K1560" s="33"/>
      <c r="L1560" s="33"/>
      <c r="M1560" s="33"/>
      <c r="N1560" s="33"/>
      <c r="O1560" s="10" t="s">
        <v>69</v>
      </c>
    </row>
    <row r="1561">
      <c r="A1561" s="9">
        <v>44423.0</v>
      </c>
      <c r="B1561" s="10" t="s">
        <v>69</v>
      </c>
      <c r="C1561" s="10" t="s">
        <v>195</v>
      </c>
      <c r="D1561" s="10" t="s">
        <v>285</v>
      </c>
      <c r="E1561" s="35">
        <v>270.0</v>
      </c>
      <c r="F1561" s="10" t="s">
        <v>18</v>
      </c>
      <c r="G1561" s="37">
        <f t="shared" si="1"/>
        <v>1</v>
      </c>
      <c r="H1561" s="32">
        <f t="shared" si="2"/>
        <v>1</v>
      </c>
      <c r="I1561" s="33"/>
      <c r="J1561" s="33"/>
      <c r="K1561" s="33"/>
      <c r="L1561" s="33"/>
      <c r="M1561" s="33"/>
      <c r="N1561" s="33"/>
      <c r="O1561" s="10" t="s">
        <v>69</v>
      </c>
    </row>
    <row r="1562">
      <c r="A1562" s="9">
        <v>44423.0</v>
      </c>
      <c r="B1562" s="10" t="s">
        <v>69</v>
      </c>
      <c r="C1562" s="10" t="s">
        <v>73</v>
      </c>
      <c r="D1562" s="10" t="s">
        <v>284</v>
      </c>
      <c r="E1562" s="35">
        <v>140.0</v>
      </c>
      <c r="F1562" s="10" t="s">
        <v>12</v>
      </c>
      <c r="G1562" s="37">
        <f t="shared" si="1"/>
        <v>1</v>
      </c>
      <c r="H1562" s="32">
        <f t="shared" si="2"/>
        <v>1</v>
      </c>
      <c r="I1562" s="33"/>
      <c r="J1562" s="33"/>
      <c r="K1562" s="33"/>
      <c r="L1562" s="33"/>
      <c r="M1562" s="33"/>
      <c r="N1562" s="33"/>
      <c r="O1562" s="10" t="s">
        <v>69</v>
      </c>
    </row>
    <row r="1563">
      <c r="A1563" s="9">
        <v>44423.0</v>
      </c>
      <c r="B1563" s="10" t="s">
        <v>69</v>
      </c>
      <c r="C1563" s="10" t="s">
        <v>74</v>
      </c>
      <c r="D1563" s="10" t="s">
        <v>285</v>
      </c>
      <c r="E1563" s="35">
        <v>270.0</v>
      </c>
      <c r="F1563" s="10" t="s">
        <v>18</v>
      </c>
      <c r="G1563" s="37">
        <f t="shared" si="1"/>
        <v>1</v>
      </c>
      <c r="H1563" s="32">
        <f t="shared" si="2"/>
        <v>1</v>
      </c>
      <c r="I1563" s="33"/>
      <c r="J1563" s="33"/>
      <c r="K1563" s="33"/>
      <c r="L1563" s="33"/>
      <c r="M1563" s="33"/>
      <c r="N1563" s="33"/>
      <c r="O1563" s="10" t="s">
        <v>69</v>
      </c>
    </row>
    <row r="1564">
      <c r="A1564" s="9">
        <v>44423.0</v>
      </c>
      <c r="B1564" s="10" t="s">
        <v>69</v>
      </c>
      <c r="C1564" s="10">
        <v>1247.0</v>
      </c>
      <c r="D1564" s="10" t="s">
        <v>285</v>
      </c>
      <c r="E1564" s="35">
        <v>270.0</v>
      </c>
      <c r="F1564" s="10" t="s">
        <v>18</v>
      </c>
      <c r="G1564" s="37">
        <f t="shared" si="1"/>
        <v>1</v>
      </c>
      <c r="H1564" s="32">
        <f t="shared" si="2"/>
        <v>1</v>
      </c>
      <c r="I1564" s="33"/>
      <c r="J1564" s="33"/>
      <c r="K1564" s="33"/>
      <c r="L1564" s="33"/>
      <c r="M1564" s="33"/>
      <c r="N1564" s="33"/>
      <c r="O1564" s="10" t="s">
        <v>69</v>
      </c>
    </row>
    <row r="1565">
      <c r="A1565" s="9">
        <v>44423.0</v>
      </c>
      <c r="B1565" s="10" t="s">
        <v>69</v>
      </c>
      <c r="C1565" s="10">
        <v>2340.0</v>
      </c>
      <c r="D1565" s="10" t="s">
        <v>284</v>
      </c>
      <c r="E1565" s="35">
        <v>140.0</v>
      </c>
      <c r="F1565" s="10" t="s">
        <v>12</v>
      </c>
      <c r="G1565" s="37">
        <f t="shared" si="1"/>
        <v>1</v>
      </c>
      <c r="H1565" s="32">
        <f t="shared" si="2"/>
        <v>1</v>
      </c>
      <c r="I1565" s="33"/>
      <c r="J1565" s="33"/>
      <c r="K1565" s="33"/>
      <c r="L1565" s="33"/>
      <c r="M1565" s="33"/>
      <c r="N1565" s="33"/>
      <c r="O1565" s="10" t="s">
        <v>69</v>
      </c>
    </row>
    <row r="1566">
      <c r="A1566" s="9">
        <v>44423.0</v>
      </c>
      <c r="B1566" s="10" t="s">
        <v>69</v>
      </c>
      <c r="C1566" s="10">
        <v>7447.0</v>
      </c>
      <c r="D1566" s="10" t="s">
        <v>277</v>
      </c>
      <c r="E1566" s="35">
        <v>350.0</v>
      </c>
      <c r="F1566" s="10" t="s">
        <v>14</v>
      </c>
      <c r="G1566" s="37">
        <f t="shared" si="1"/>
        <v>1</v>
      </c>
      <c r="H1566" s="32">
        <f t="shared" si="2"/>
        <v>1</v>
      </c>
      <c r="I1566" s="33"/>
      <c r="J1566" s="33"/>
      <c r="K1566" s="33"/>
      <c r="L1566" s="33"/>
      <c r="M1566" s="33"/>
      <c r="N1566" s="33"/>
      <c r="O1566" s="10" t="s">
        <v>69</v>
      </c>
    </row>
    <row r="1567">
      <c r="A1567" s="9">
        <v>44423.0</v>
      </c>
      <c r="B1567" s="10" t="s">
        <v>69</v>
      </c>
      <c r="C1567" s="10">
        <v>5649.0</v>
      </c>
      <c r="D1567" s="10" t="s">
        <v>278</v>
      </c>
      <c r="E1567" s="35">
        <v>130.0</v>
      </c>
      <c r="F1567" s="10" t="s">
        <v>21</v>
      </c>
      <c r="G1567" s="37">
        <f t="shared" si="1"/>
        <v>1</v>
      </c>
      <c r="H1567" s="32">
        <f t="shared" si="2"/>
        <v>1</v>
      </c>
      <c r="I1567" s="33"/>
      <c r="J1567" s="33"/>
      <c r="K1567" s="33"/>
      <c r="L1567" s="33"/>
      <c r="M1567" s="33"/>
      <c r="N1567" s="33"/>
      <c r="O1567" s="10" t="s">
        <v>69</v>
      </c>
    </row>
    <row r="1568">
      <c r="A1568" s="9">
        <v>44423.0</v>
      </c>
      <c r="B1568" s="10" t="s">
        <v>69</v>
      </c>
      <c r="C1568" s="10">
        <v>9045.0</v>
      </c>
      <c r="D1568" s="10" t="s">
        <v>278</v>
      </c>
      <c r="E1568" s="35">
        <v>130.0</v>
      </c>
      <c r="F1568" s="10" t="s">
        <v>21</v>
      </c>
      <c r="G1568" s="37">
        <f t="shared" si="1"/>
        <v>1</v>
      </c>
      <c r="H1568" s="32">
        <f t="shared" si="2"/>
        <v>1</v>
      </c>
      <c r="I1568" s="33"/>
      <c r="J1568" s="33"/>
      <c r="K1568" s="33"/>
      <c r="L1568" s="33"/>
      <c r="M1568" s="33"/>
      <c r="N1568" s="33"/>
      <c r="O1568" s="10" t="s">
        <v>69</v>
      </c>
    </row>
    <row r="1569">
      <c r="A1569" s="9">
        <v>44423.0</v>
      </c>
      <c r="B1569" s="10" t="s">
        <v>69</v>
      </c>
      <c r="C1569" s="10" t="s">
        <v>75</v>
      </c>
      <c r="D1569" s="10" t="s">
        <v>280</v>
      </c>
      <c r="E1569" s="35">
        <v>280.0</v>
      </c>
      <c r="F1569" s="10" t="s">
        <v>18</v>
      </c>
      <c r="G1569" s="37">
        <f t="shared" si="1"/>
        <v>1</v>
      </c>
      <c r="H1569" s="32">
        <f t="shared" si="2"/>
        <v>1</v>
      </c>
      <c r="I1569" s="33"/>
      <c r="J1569" s="33"/>
      <c r="K1569" s="33"/>
      <c r="L1569" s="33"/>
      <c r="M1569" s="33"/>
      <c r="N1569" s="33"/>
      <c r="O1569" s="10" t="s">
        <v>69</v>
      </c>
    </row>
    <row r="1570">
      <c r="A1570" s="9">
        <v>44423.0</v>
      </c>
      <c r="B1570" s="10" t="s">
        <v>69</v>
      </c>
      <c r="C1570" s="10">
        <v>843.0</v>
      </c>
      <c r="D1570" s="10" t="s">
        <v>285</v>
      </c>
      <c r="E1570" s="35">
        <v>270.0</v>
      </c>
      <c r="F1570" s="10" t="s">
        <v>18</v>
      </c>
      <c r="G1570" s="37">
        <f t="shared" si="1"/>
        <v>1</v>
      </c>
      <c r="H1570" s="32">
        <f t="shared" si="2"/>
        <v>1</v>
      </c>
      <c r="I1570" s="33"/>
      <c r="J1570" s="33"/>
      <c r="K1570" s="33"/>
      <c r="L1570" s="33"/>
      <c r="M1570" s="33"/>
      <c r="N1570" s="33"/>
      <c r="O1570" s="10" t="s">
        <v>69</v>
      </c>
    </row>
    <row r="1571">
      <c r="A1571" s="9">
        <v>44423.0</v>
      </c>
      <c r="B1571" s="10" t="s">
        <v>69</v>
      </c>
      <c r="C1571" s="10">
        <v>5747.0</v>
      </c>
      <c r="D1571" s="10" t="s">
        <v>288</v>
      </c>
      <c r="E1571" s="35">
        <v>280.0</v>
      </c>
      <c r="F1571" s="10" t="s">
        <v>14</v>
      </c>
      <c r="G1571" s="37">
        <f t="shared" si="1"/>
        <v>1</v>
      </c>
      <c r="H1571" s="32">
        <f t="shared" si="2"/>
        <v>1</v>
      </c>
      <c r="I1571" s="33"/>
      <c r="J1571" s="33"/>
      <c r="K1571" s="33"/>
      <c r="L1571" s="33"/>
      <c r="M1571" s="33"/>
      <c r="N1571" s="33"/>
      <c r="O1571" s="10" t="s">
        <v>69</v>
      </c>
    </row>
    <row r="1572">
      <c r="A1572" s="9">
        <v>44423.0</v>
      </c>
      <c r="B1572" s="10" t="s">
        <v>69</v>
      </c>
      <c r="C1572" s="10" t="s">
        <v>196</v>
      </c>
      <c r="D1572" s="10" t="s">
        <v>286</v>
      </c>
      <c r="E1572" s="35">
        <v>130.0</v>
      </c>
      <c r="F1572" s="10" t="s">
        <v>31</v>
      </c>
      <c r="G1572" s="37">
        <f t="shared" si="1"/>
        <v>1</v>
      </c>
      <c r="H1572" s="32">
        <f t="shared" si="2"/>
        <v>1</v>
      </c>
      <c r="I1572" s="33"/>
      <c r="J1572" s="33"/>
      <c r="K1572" s="33"/>
      <c r="L1572" s="33"/>
      <c r="M1572" s="33"/>
      <c r="N1572" s="33"/>
      <c r="O1572" s="10" t="s">
        <v>69</v>
      </c>
    </row>
    <row r="1573">
      <c r="A1573" s="9">
        <v>44423.0</v>
      </c>
      <c r="B1573" s="10" t="s">
        <v>69</v>
      </c>
      <c r="C1573" s="10" t="s">
        <v>386</v>
      </c>
      <c r="D1573" s="10" t="s">
        <v>288</v>
      </c>
      <c r="E1573" s="35">
        <v>280.0</v>
      </c>
      <c r="F1573" s="10" t="s">
        <v>14</v>
      </c>
      <c r="G1573" s="37">
        <f t="shared" si="1"/>
        <v>1</v>
      </c>
      <c r="H1573" s="32">
        <f t="shared" si="2"/>
        <v>1</v>
      </c>
      <c r="I1573" s="33"/>
      <c r="J1573" s="33"/>
      <c r="K1573" s="33"/>
      <c r="L1573" s="33"/>
      <c r="M1573" s="33"/>
      <c r="N1573" s="33"/>
      <c r="O1573" s="10" t="s">
        <v>69</v>
      </c>
    </row>
    <row r="1574">
      <c r="A1574" s="9">
        <v>44423.0</v>
      </c>
      <c r="B1574" s="10" t="s">
        <v>69</v>
      </c>
      <c r="C1574" s="10" t="s">
        <v>76</v>
      </c>
      <c r="D1574" s="10" t="s">
        <v>277</v>
      </c>
      <c r="E1574" s="35">
        <v>350.0</v>
      </c>
      <c r="F1574" s="10" t="s">
        <v>14</v>
      </c>
      <c r="G1574" s="37">
        <f t="shared" si="1"/>
        <v>1</v>
      </c>
      <c r="H1574" s="32">
        <f t="shared" si="2"/>
        <v>1</v>
      </c>
      <c r="I1574" s="33"/>
      <c r="J1574" s="33"/>
      <c r="K1574" s="33"/>
      <c r="L1574" s="33"/>
      <c r="M1574" s="33"/>
      <c r="N1574" s="33"/>
      <c r="O1574" s="10" t="s">
        <v>69</v>
      </c>
    </row>
    <row r="1575">
      <c r="A1575" s="9">
        <v>44423.0</v>
      </c>
      <c r="B1575" s="10" t="s">
        <v>69</v>
      </c>
      <c r="C1575" s="10" t="s">
        <v>77</v>
      </c>
      <c r="D1575" s="10" t="s">
        <v>278</v>
      </c>
      <c r="E1575" s="35">
        <v>130.0</v>
      </c>
      <c r="F1575" s="10" t="s">
        <v>21</v>
      </c>
      <c r="G1575" s="37">
        <f t="shared" si="1"/>
        <v>1</v>
      </c>
      <c r="H1575" s="32">
        <f t="shared" si="2"/>
        <v>1</v>
      </c>
      <c r="I1575" s="33"/>
      <c r="J1575" s="33"/>
      <c r="K1575" s="33"/>
      <c r="L1575" s="33"/>
      <c r="M1575" s="33"/>
      <c r="N1575" s="33"/>
      <c r="O1575" s="10" t="s">
        <v>69</v>
      </c>
    </row>
    <row r="1576">
      <c r="A1576" s="9">
        <v>44423.0</v>
      </c>
      <c r="B1576" s="10" t="s">
        <v>69</v>
      </c>
      <c r="C1576" s="10" t="s">
        <v>78</v>
      </c>
      <c r="D1576" s="10" t="s">
        <v>280</v>
      </c>
      <c r="E1576" s="35">
        <v>280.0</v>
      </c>
      <c r="F1576" s="10" t="s">
        <v>18</v>
      </c>
      <c r="G1576" s="37">
        <f t="shared" si="1"/>
        <v>1</v>
      </c>
      <c r="H1576" s="32">
        <f t="shared" si="2"/>
        <v>1</v>
      </c>
      <c r="I1576" s="33"/>
      <c r="J1576" s="33"/>
      <c r="K1576" s="33"/>
      <c r="L1576" s="33"/>
      <c r="M1576" s="33"/>
      <c r="N1576" s="33"/>
      <c r="O1576" s="10" t="s">
        <v>69</v>
      </c>
    </row>
    <row r="1577">
      <c r="A1577" s="9">
        <v>44423.0</v>
      </c>
      <c r="B1577" s="10" t="s">
        <v>69</v>
      </c>
      <c r="C1577" s="10" t="s">
        <v>79</v>
      </c>
      <c r="D1577" s="10" t="s">
        <v>286</v>
      </c>
      <c r="E1577" s="35">
        <v>130.0</v>
      </c>
      <c r="F1577" s="10" t="s">
        <v>31</v>
      </c>
      <c r="G1577" s="37">
        <f t="shared" si="1"/>
        <v>1</v>
      </c>
      <c r="H1577" s="32">
        <f t="shared" si="2"/>
        <v>1</v>
      </c>
      <c r="I1577" s="33"/>
      <c r="J1577" s="33"/>
      <c r="K1577" s="33"/>
      <c r="L1577" s="33"/>
      <c r="M1577" s="33"/>
      <c r="N1577" s="33"/>
      <c r="O1577" s="10" t="s">
        <v>69</v>
      </c>
    </row>
    <row r="1578">
      <c r="A1578" s="9">
        <v>44423.0</v>
      </c>
      <c r="B1578" s="10" t="s">
        <v>69</v>
      </c>
      <c r="C1578" s="10" t="s">
        <v>252</v>
      </c>
      <c r="D1578" s="10" t="s">
        <v>279</v>
      </c>
      <c r="E1578" s="35">
        <v>170.0</v>
      </c>
      <c r="F1578" s="10" t="s">
        <v>12</v>
      </c>
      <c r="G1578" s="37">
        <f t="shared" si="1"/>
        <v>1</v>
      </c>
      <c r="H1578" s="32">
        <f t="shared" si="2"/>
        <v>1</v>
      </c>
      <c r="I1578" s="33"/>
      <c r="J1578" s="33"/>
      <c r="K1578" s="33"/>
      <c r="L1578" s="33"/>
      <c r="M1578" s="33"/>
      <c r="N1578" s="33"/>
      <c r="O1578" s="10" t="s">
        <v>69</v>
      </c>
    </row>
    <row r="1579">
      <c r="A1579" s="9">
        <v>44423.0</v>
      </c>
      <c r="B1579" s="10" t="s">
        <v>69</v>
      </c>
      <c r="C1579" s="10" t="s">
        <v>81</v>
      </c>
      <c r="D1579" s="10" t="s">
        <v>288</v>
      </c>
      <c r="E1579" s="35">
        <v>280.0</v>
      </c>
      <c r="F1579" s="10" t="s">
        <v>14</v>
      </c>
      <c r="G1579" s="37">
        <f t="shared" si="1"/>
        <v>1</v>
      </c>
      <c r="H1579" s="32">
        <f t="shared" si="2"/>
        <v>1</v>
      </c>
      <c r="I1579" s="33"/>
      <c r="J1579" s="33"/>
      <c r="K1579" s="33"/>
      <c r="L1579" s="33"/>
      <c r="M1579" s="33"/>
      <c r="N1579" s="33"/>
      <c r="O1579" s="10" t="s">
        <v>69</v>
      </c>
    </row>
    <row r="1580">
      <c r="A1580" s="9">
        <v>44423.0</v>
      </c>
      <c r="B1580" s="10" t="s">
        <v>69</v>
      </c>
      <c r="C1580" s="10" t="s">
        <v>82</v>
      </c>
      <c r="D1580" s="10" t="s">
        <v>292</v>
      </c>
      <c r="E1580" s="35">
        <v>60.0</v>
      </c>
      <c r="F1580" s="10" t="s">
        <v>31</v>
      </c>
      <c r="G1580" s="37">
        <f t="shared" si="1"/>
        <v>1</v>
      </c>
      <c r="H1580" s="32">
        <f t="shared" si="2"/>
        <v>1</v>
      </c>
      <c r="I1580" s="33"/>
      <c r="J1580" s="33"/>
      <c r="K1580" s="33"/>
      <c r="L1580" s="33"/>
      <c r="M1580" s="33"/>
      <c r="N1580" s="33"/>
      <c r="O1580" s="10" t="s">
        <v>69</v>
      </c>
    </row>
    <row r="1581">
      <c r="A1581" s="9">
        <v>44423.0</v>
      </c>
      <c r="B1581" s="10" t="s">
        <v>69</v>
      </c>
      <c r="C1581" s="10" t="s">
        <v>83</v>
      </c>
      <c r="D1581" s="10" t="s">
        <v>278</v>
      </c>
      <c r="E1581" s="35">
        <v>130.0</v>
      </c>
      <c r="F1581" s="10" t="s">
        <v>21</v>
      </c>
      <c r="G1581" s="37">
        <f t="shared" si="1"/>
        <v>1</v>
      </c>
      <c r="H1581" s="32">
        <f t="shared" si="2"/>
        <v>1</v>
      </c>
      <c r="I1581" s="33"/>
      <c r="J1581" s="33"/>
      <c r="K1581" s="33"/>
      <c r="L1581" s="33"/>
      <c r="M1581" s="33"/>
      <c r="N1581" s="33"/>
      <c r="O1581" s="10" t="s">
        <v>69</v>
      </c>
    </row>
    <row r="1582">
      <c r="A1582" s="9">
        <v>44423.0</v>
      </c>
      <c r="B1582" s="10" t="s">
        <v>69</v>
      </c>
      <c r="C1582" s="10" t="s">
        <v>84</v>
      </c>
      <c r="D1582" s="10" t="s">
        <v>304</v>
      </c>
      <c r="E1582" s="35">
        <v>190.0</v>
      </c>
      <c r="F1582" s="10" t="s">
        <v>160</v>
      </c>
      <c r="G1582" s="37">
        <f t="shared" si="1"/>
        <v>1</v>
      </c>
      <c r="H1582" s="32">
        <f t="shared" si="2"/>
        <v>1</v>
      </c>
      <c r="I1582" s="33"/>
      <c r="J1582" s="33"/>
      <c r="K1582" s="33"/>
      <c r="L1582" s="33"/>
      <c r="M1582" s="33"/>
      <c r="N1582" s="33"/>
      <c r="O1582" s="10" t="s">
        <v>69</v>
      </c>
    </row>
    <row r="1583">
      <c r="A1583" s="9">
        <v>44423.0</v>
      </c>
      <c r="B1583" s="10" t="s">
        <v>69</v>
      </c>
      <c r="C1583" s="10" t="s">
        <v>85</v>
      </c>
      <c r="D1583" s="10" t="s">
        <v>288</v>
      </c>
      <c r="E1583" s="35">
        <v>280.0</v>
      </c>
      <c r="F1583" s="10" t="s">
        <v>14</v>
      </c>
      <c r="G1583" s="37">
        <f t="shared" si="1"/>
        <v>1</v>
      </c>
      <c r="H1583" s="32">
        <f t="shared" si="2"/>
        <v>1</v>
      </c>
      <c r="I1583" s="33"/>
      <c r="J1583" s="33"/>
      <c r="K1583" s="33"/>
      <c r="L1583" s="33"/>
      <c r="M1583" s="33"/>
      <c r="N1583" s="33"/>
      <c r="O1583" s="10" t="s">
        <v>69</v>
      </c>
    </row>
    <row r="1584">
      <c r="A1584" s="9">
        <v>44423.0</v>
      </c>
      <c r="B1584" s="10" t="s">
        <v>69</v>
      </c>
      <c r="C1584" s="10" t="s">
        <v>321</v>
      </c>
      <c r="D1584" s="10" t="s">
        <v>285</v>
      </c>
      <c r="E1584" s="35">
        <v>270.0</v>
      </c>
      <c r="F1584" s="10" t="s">
        <v>18</v>
      </c>
      <c r="G1584" s="37">
        <f t="shared" si="1"/>
        <v>1</v>
      </c>
      <c r="H1584" s="32">
        <f t="shared" si="2"/>
        <v>1</v>
      </c>
      <c r="I1584" s="33"/>
      <c r="J1584" s="33"/>
      <c r="K1584" s="33"/>
      <c r="L1584" s="33"/>
      <c r="M1584" s="33"/>
      <c r="N1584" s="33"/>
      <c r="O1584" s="10" t="s">
        <v>69</v>
      </c>
    </row>
    <row r="1585">
      <c r="A1585" s="9">
        <v>44423.0</v>
      </c>
      <c r="B1585" s="10" t="s">
        <v>69</v>
      </c>
      <c r="C1585" s="10" t="s">
        <v>87</v>
      </c>
      <c r="D1585" s="10" t="s">
        <v>286</v>
      </c>
      <c r="E1585" s="35">
        <v>130.0</v>
      </c>
      <c r="F1585" s="10" t="s">
        <v>31</v>
      </c>
      <c r="G1585" s="37">
        <f t="shared" si="1"/>
        <v>1</v>
      </c>
      <c r="H1585" s="32">
        <f t="shared" si="2"/>
        <v>1</v>
      </c>
      <c r="I1585" s="33"/>
      <c r="J1585" s="33"/>
      <c r="K1585" s="33"/>
      <c r="L1585" s="33"/>
      <c r="M1585" s="33"/>
      <c r="N1585" s="33"/>
      <c r="O1585" s="10" t="s">
        <v>69</v>
      </c>
    </row>
    <row r="1586">
      <c r="A1586" s="9">
        <v>44423.0</v>
      </c>
      <c r="B1586" s="10" t="s">
        <v>69</v>
      </c>
      <c r="C1586" s="10" t="s">
        <v>89</v>
      </c>
      <c r="D1586" s="10" t="s">
        <v>287</v>
      </c>
      <c r="E1586" s="35">
        <v>110.0</v>
      </c>
      <c r="F1586" s="10" t="s">
        <v>31</v>
      </c>
      <c r="G1586" s="37">
        <f t="shared" si="1"/>
        <v>1</v>
      </c>
      <c r="H1586" s="32">
        <f t="shared" si="2"/>
        <v>1</v>
      </c>
      <c r="I1586" s="33"/>
      <c r="J1586" s="33"/>
      <c r="K1586" s="33"/>
      <c r="L1586" s="33"/>
      <c r="M1586" s="33"/>
      <c r="N1586" s="33"/>
      <c r="O1586" s="10" t="s">
        <v>69</v>
      </c>
    </row>
    <row r="1587">
      <c r="A1587" s="9">
        <v>44423.0</v>
      </c>
      <c r="B1587" s="10" t="s">
        <v>69</v>
      </c>
      <c r="C1587" s="10" t="s">
        <v>90</v>
      </c>
      <c r="D1587" s="10" t="s">
        <v>284</v>
      </c>
      <c r="E1587" s="35">
        <v>140.0</v>
      </c>
      <c r="F1587" s="10" t="s">
        <v>12</v>
      </c>
      <c r="G1587" s="37">
        <f t="shared" si="1"/>
        <v>1</v>
      </c>
      <c r="H1587" s="32">
        <f t="shared" si="2"/>
        <v>1</v>
      </c>
      <c r="I1587" s="33"/>
      <c r="J1587" s="33"/>
      <c r="K1587" s="33"/>
      <c r="L1587" s="33"/>
      <c r="M1587" s="33"/>
      <c r="N1587" s="33"/>
      <c r="O1587" s="10" t="s">
        <v>69</v>
      </c>
    </row>
    <row r="1588">
      <c r="A1588" s="9">
        <v>44423.0</v>
      </c>
      <c r="B1588" s="10" t="s">
        <v>69</v>
      </c>
      <c r="C1588" s="10" t="s">
        <v>91</v>
      </c>
      <c r="D1588" s="10" t="s">
        <v>278</v>
      </c>
      <c r="E1588" s="35">
        <v>130.0</v>
      </c>
      <c r="F1588" s="10" t="s">
        <v>21</v>
      </c>
      <c r="G1588" s="37">
        <f t="shared" si="1"/>
        <v>1</v>
      </c>
      <c r="H1588" s="32">
        <f t="shared" si="2"/>
        <v>1</v>
      </c>
      <c r="I1588" s="33"/>
      <c r="J1588" s="33"/>
      <c r="K1588" s="33"/>
      <c r="L1588" s="33"/>
      <c r="M1588" s="33"/>
      <c r="N1588" s="33"/>
      <c r="O1588" s="10" t="s">
        <v>69</v>
      </c>
    </row>
    <row r="1589">
      <c r="A1589" s="9">
        <v>44424.0</v>
      </c>
      <c r="B1589" s="10" t="s">
        <v>9</v>
      </c>
      <c r="C1589" s="16">
        <v>5.0E42</v>
      </c>
      <c r="D1589" s="10" t="s">
        <v>277</v>
      </c>
      <c r="E1589" s="35">
        <v>350.0</v>
      </c>
      <c r="F1589" s="10" t="s">
        <v>14</v>
      </c>
      <c r="G1589" s="37">
        <f t="shared" si="1"/>
        <v>2</v>
      </c>
      <c r="H1589" s="32">
        <f t="shared" si="2"/>
        <v>2</v>
      </c>
      <c r="I1589" s="33"/>
      <c r="J1589" s="33"/>
      <c r="K1589" s="33"/>
      <c r="L1589" s="33"/>
      <c r="M1589" s="33"/>
      <c r="N1589" s="33"/>
      <c r="O1589" s="10" t="s">
        <v>9</v>
      </c>
    </row>
    <row r="1590">
      <c r="A1590" s="9">
        <v>44424.0</v>
      </c>
      <c r="B1590" s="10" t="s">
        <v>9</v>
      </c>
      <c r="C1590" s="16">
        <v>5.0E42</v>
      </c>
      <c r="D1590" s="10" t="s">
        <v>278</v>
      </c>
      <c r="E1590" s="35">
        <v>130.0</v>
      </c>
      <c r="F1590" s="10" t="s">
        <v>21</v>
      </c>
      <c r="G1590" s="37">
        <f t="shared" si="1"/>
        <v>2</v>
      </c>
      <c r="H1590" s="32">
        <f t="shared" si="2"/>
        <v>2</v>
      </c>
      <c r="I1590" s="33"/>
      <c r="J1590" s="33"/>
      <c r="K1590" s="33"/>
      <c r="L1590" s="33"/>
      <c r="M1590" s="33"/>
      <c r="N1590" s="33"/>
      <c r="O1590" s="10" t="s">
        <v>9</v>
      </c>
    </row>
    <row r="1591">
      <c r="A1591" s="9">
        <v>44424.0</v>
      </c>
      <c r="B1591" s="10" t="s">
        <v>9</v>
      </c>
      <c r="C1591" s="10">
        <v>2247.0</v>
      </c>
      <c r="D1591" s="10" t="s">
        <v>288</v>
      </c>
      <c r="E1591" s="35">
        <v>280.0</v>
      </c>
      <c r="F1591" s="10" t="s">
        <v>14</v>
      </c>
      <c r="G1591" s="37">
        <f t="shared" si="1"/>
        <v>2</v>
      </c>
      <c r="H1591" s="32">
        <f t="shared" si="2"/>
        <v>2</v>
      </c>
      <c r="I1591" s="33"/>
      <c r="J1591" s="33"/>
      <c r="K1591" s="33"/>
      <c r="L1591" s="33"/>
      <c r="M1591" s="33"/>
      <c r="N1591" s="33"/>
      <c r="O1591" s="10" t="s">
        <v>9</v>
      </c>
    </row>
    <row r="1592">
      <c r="A1592" s="9">
        <v>44424.0</v>
      </c>
      <c r="B1592" s="10" t="s">
        <v>9</v>
      </c>
      <c r="C1592" s="10" t="s">
        <v>234</v>
      </c>
      <c r="D1592" s="10" t="s">
        <v>285</v>
      </c>
      <c r="E1592" s="35">
        <v>270.0</v>
      </c>
      <c r="F1592" s="10" t="s">
        <v>18</v>
      </c>
      <c r="G1592" s="37">
        <f t="shared" si="1"/>
        <v>2</v>
      </c>
      <c r="H1592" s="32">
        <f t="shared" si="2"/>
        <v>2</v>
      </c>
      <c r="I1592" s="33"/>
      <c r="J1592" s="33"/>
      <c r="K1592" s="33"/>
      <c r="L1592" s="33"/>
      <c r="M1592" s="33"/>
      <c r="N1592" s="33"/>
      <c r="O1592" s="10" t="s">
        <v>9</v>
      </c>
    </row>
    <row r="1593">
      <c r="A1593" s="9">
        <v>44424.0</v>
      </c>
      <c r="B1593" s="10" t="s">
        <v>9</v>
      </c>
      <c r="C1593" s="10" t="s">
        <v>387</v>
      </c>
      <c r="D1593" s="10" t="s">
        <v>278</v>
      </c>
      <c r="E1593" s="35">
        <v>130.0</v>
      </c>
      <c r="F1593" s="10" t="s">
        <v>21</v>
      </c>
      <c r="G1593" s="37">
        <f t="shared" si="1"/>
        <v>2</v>
      </c>
      <c r="H1593" s="32">
        <f t="shared" si="2"/>
        <v>2</v>
      </c>
      <c r="I1593" s="33"/>
      <c r="J1593" s="33"/>
      <c r="K1593" s="33"/>
      <c r="L1593" s="33"/>
      <c r="M1593" s="33"/>
      <c r="N1593" s="33"/>
      <c r="O1593" s="10" t="s">
        <v>9</v>
      </c>
    </row>
    <row r="1594">
      <c r="A1594" s="9">
        <v>44424.0</v>
      </c>
      <c r="B1594" s="10" t="s">
        <v>9</v>
      </c>
      <c r="C1594" s="10" t="s">
        <v>388</v>
      </c>
      <c r="D1594" s="10" t="s">
        <v>287</v>
      </c>
      <c r="E1594" s="35">
        <v>110.0</v>
      </c>
      <c r="F1594" s="10" t="s">
        <v>31</v>
      </c>
      <c r="G1594" s="37">
        <f t="shared" si="1"/>
        <v>2</v>
      </c>
      <c r="H1594" s="32">
        <f t="shared" si="2"/>
        <v>2</v>
      </c>
      <c r="I1594" s="33"/>
      <c r="J1594" s="33"/>
      <c r="K1594" s="33"/>
      <c r="L1594" s="33"/>
      <c r="M1594" s="33"/>
      <c r="N1594" s="33"/>
      <c r="O1594" s="10" t="s">
        <v>9</v>
      </c>
    </row>
    <row r="1595">
      <c r="A1595" s="9">
        <v>44424.0</v>
      </c>
      <c r="B1595" s="10" t="s">
        <v>23</v>
      </c>
      <c r="C1595" s="10" t="s">
        <v>199</v>
      </c>
      <c r="D1595" s="10" t="s">
        <v>285</v>
      </c>
      <c r="E1595" s="35">
        <v>270.0</v>
      </c>
      <c r="F1595" s="10" t="s">
        <v>18</v>
      </c>
      <c r="G1595" s="37">
        <f t="shared" si="1"/>
        <v>2</v>
      </c>
      <c r="H1595" s="32">
        <f t="shared" si="2"/>
        <v>2</v>
      </c>
      <c r="I1595" s="33"/>
      <c r="J1595" s="33"/>
      <c r="K1595" s="33"/>
      <c r="L1595" s="33"/>
      <c r="M1595" s="33"/>
      <c r="N1595" s="33"/>
      <c r="O1595" s="10" t="s">
        <v>23</v>
      </c>
    </row>
    <row r="1596">
      <c r="A1596" s="9">
        <v>44424.0</v>
      </c>
      <c r="B1596" s="10" t="s">
        <v>23</v>
      </c>
      <c r="C1596" s="10" t="s">
        <v>200</v>
      </c>
      <c r="D1596" s="10" t="s">
        <v>277</v>
      </c>
      <c r="E1596" s="35">
        <v>350.0</v>
      </c>
      <c r="F1596" s="10" t="s">
        <v>14</v>
      </c>
      <c r="G1596" s="37">
        <f t="shared" si="1"/>
        <v>2</v>
      </c>
      <c r="H1596" s="32">
        <f t="shared" si="2"/>
        <v>2</v>
      </c>
      <c r="I1596" s="33"/>
      <c r="J1596" s="33"/>
      <c r="K1596" s="33"/>
      <c r="L1596" s="33"/>
      <c r="M1596" s="33"/>
      <c r="N1596" s="33"/>
      <c r="O1596" s="10" t="s">
        <v>23</v>
      </c>
    </row>
    <row r="1597">
      <c r="A1597" s="9">
        <v>44424.0</v>
      </c>
      <c r="B1597" s="10" t="s">
        <v>23</v>
      </c>
      <c r="C1597" s="16">
        <v>7.0E45</v>
      </c>
      <c r="D1597" s="10" t="s">
        <v>277</v>
      </c>
      <c r="E1597" s="35">
        <v>350.0</v>
      </c>
      <c r="F1597" s="10" t="s">
        <v>14</v>
      </c>
      <c r="G1597" s="37">
        <f t="shared" si="1"/>
        <v>2</v>
      </c>
      <c r="H1597" s="32">
        <f t="shared" si="2"/>
        <v>2</v>
      </c>
      <c r="I1597" s="33"/>
      <c r="J1597" s="33"/>
      <c r="K1597" s="33"/>
      <c r="L1597" s="33"/>
      <c r="M1597" s="33"/>
      <c r="N1597" s="33"/>
      <c r="O1597" s="10" t="s">
        <v>23</v>
      </c>
    </row>
    <row r="1598">
      <c r="A1598" s="9">
        <v>44424.0</v>
      </c>
      <c r="B1598" s="10" t="s">
        <v>23</v>
      </c>
      <c r="C1598" s="10" t="s">
        <v>32</v>
      </c>
      <c r="D1598" s="10" t="s">
        <v>284</v>
      </c>
      <c r="E1598" s="35">
        <v>140.0</v>
      </c>
      <c r="F1598" s="10" t="s">
        <v>12</v>
      </c>
      <c r="G1598" s="37">
        <f t="shared" si="1"/>
        <v>2</v>
      </c>
      <c r="H1598" s="32">
        <f t="shared" si="2"/>
        <v>2</v>
      </c>
      <c r="I1598" s="33"/>
      <c r="J1598" s="33"/>
      <c r="K1598" s="33"/>
      <c r="L1598" s="33"/>
      <c r="M1598" s="33"/>
      <c r="N1598" s="33"/>
      <c r="O1598" s="10" t="s">
        <v>23</v>
      </c>
    </row>
    <row r="1599">
      <c r="A1599" s="9">
        <v>44424.0</v>
      </c>
      <c r="B1599" s="10" t="s">
        <v>23</v>
      </c>
      <c r="C1599" s="10" t="s">
        <v>33</v>
      </c>
      <c r="D1599" s="10" t="s">
        <v>288</v>
      </c>
      <c r="E1599" s="35">
        <v>280.0</v>
      </c>
      <c r="F1599" s="10" t="s">
        <v>14</v>
      </c>
      <c r="G1599" s="37">
        <f t="shared" si="1"/>
        <v>2</v>
      </c>
      <c r="H1599" s="32">
        <f t="shared" si="2"/>
        <v>2</v>
      </c>
      <c r="I1599" s="33"/>
      <c r="J1599" s="33"/>
      <c r="K1599" s="33"/>
      <c r="L1599" s="33"/>
      <c r="M1599" s="33"/>
      <c r="N1599" s="33"/>
      <c r="O1599" s="10" t="s">
        <v>23</v>
      </c>
    </row>
    <row r="1600">
      <c r="A1600" s="9">
        <v>44424.0</v>
      </c>
      <c r="B1600" s="10" t="s">
        <v>23</v>
      </c>
      <c r="C1600" s="10">
        <v>1041.0</v>
      </c>
      <c r="D1600" s="10" t="s">
        <v>278</v>
      </c>
      <c r="E1600" s="35">
        <v>130.0</v>
      </c>
      <c r="F1600" s="10" t="s">
        <v>21</v>
      </c>
      <c r="G1600" s="37">
        <f t="shared" si="1"/>
        <v>2</v>
      </c>
      <c r="H1600" s="32">
        <f t="shared" si="2"/>
        <v>2</v>
      </c>
      <c r="I1600" s="33"/>
      <c r="J1600" s="33"/>
      <c r="K1600" s="33"/>
      <c r="L1600" s="33"/>
      <c r="M1600" s="33"/>
      <c r="N1600" s="33"/>
      <c r="O1600" s="10" t="s">
        <v>23</v>
      </c>
    </row>
    <row r="1601">
      <c r="A1601" s="9">
        <v>44424.0</v>
      </c>
      <c r="B1601" s="10" t="s">
        <v>23</v>
      </c>
      <c r="C1601" s="10">
        <v>2440.0</v>
      </c>
      <c r="D1601" s="10" t="s">
        <v>277</v>
      </c>
      <c r="E1601" s="35">
        <v>350.0</v>
      </c>
      <c r="F1601" s="10" t="s">
        <v>14</v>
      </c>
      <c r="G1601" s="37">
        <f t="shared" si="1"/>
        <v>2</v>
      </c>
      <c r="H1601" s="32">
        <f t="shared" si="2"/>
        <v>2</v>
      </c>
      <c r="I1601" s="33"/>
      <c r="J1601" s="33"/>
      <c r="K1601" s="33"/>
      <c r="L1601" s="33"/>
      <c r="M1601" s="33"/>
      <c r="N1601" s="33"/>
      <c r="O1601" s="10" t="s">
        <v>23</v>
      </c>
    </row>
    <row r="1602">
      <c r="A1602" s="9">
        <v>44424.0</v>
      </c>
      <c r="B1602" s="10" t="s">
        <v>23</v>
      </c>
      <c r="C1602" s="10" t="s">
        <v>164</v>
      </c>
      <c r="D1602" s="10" t="s">
        <v>285</v>
      </c>
      <c r="E1602" s="35">
        <v>270.0</v>
      </c>
      <c r="F1602" s="10" t="s">
        <v>18</v>
      </c>
      <c r="G1602" s="37">
        <f t="shared" si="1"/>
        <v>2</v>
      </c>
      <c r="H1602" s="32">
        <f t="shared" si="2"/>
        <v>2</v>
      </c>
      <c r="I1602" s="33"/>
      <c r="J1602" s="33"/>
      <c r="K1602" s="33"/>
      <c r="L1602" s="33"/>
      <c r="M1602" s="33"/>
      <c r="N1602" s="33"/>
      <c r="O1602" s="10" t="s">
        <v>23</v>
      </c>
    </row>
    <row r="1603">
      <c r="A1603" s="9">
        <v>44424.0</v>
      </c>
      <c r="B1603" s="10" t="s">
        <v>23</v>
      </c>
      <c r="C1603" s="10" t="s">
        <v>327</v>
      </c>
      <c r="D1603" s="10" t="s">
        <v>287</v>
      </c>
      <c r="E1603" s="35">
        <v>110.0</v>
      </c>
      <c r="F1603" s="10" t="s">
        <v>31</v>
      </c>
      <c r="G1603" s="37">
        <f t="shared" si="1"/>
        <v>2</v>
      </c>
      <c r="H1603" s="32">
        <f t="shared" si="2"/>
        <v>2</v>
      </c>
      <c r="I1603" s="33"/>
      <c r="J1603" s="33"/>
      <c r="K1603" s="33"/>
      <c r="L1603" s="33"/>
      <c r="M1603" s="33"/>
      <c r="N1603" s="33"/>
      <c r="O1603" s="10" t="s">
        <v>23</v>
      </c>
    </row>
    <row r="1604">
      <c r="A1604" s="9">
        <v>44424.0</v>
      </c>
      <c r="B1604" s="10" t="s">
        <v>23</v>
      </c>
      <c r="C1604" s="10" t="s">
        <v>147</v>
      </c>
      <c r="D1604" s="10" t="s">
        <v>280</v>
      </c>
      <c r="E1604" s="35">
        <v>280.0</v>
      </c>
      <c r="F1604" s="10" t="s">
        <v>18</v>
      </c>
      <c r="G1604" s="37">
        <f t="shared" si="1"/>
        <v>2</v>
      </c>
      <c r="H1604" s="32">
        <f t="shared" si="2"/>
        <v>2</v>
      </c>
      <c r="I1604" s="33"/>
      <c r="J1604" s="33"/>
      <c r="K1604" s="33"/>
      <c r="L1604" s="33"/>
      <c r="M1604" s="33"/>
      <c r="N1604" s="33"/>
      <c r="O1604" s="10" t="s">
        <v>23</v>
      </c>
    </row>
    <row r="1605">
      <c r="A1605" s="9">
        <v>44424.0</v>
      </c>
      <c r="B1605" s="10" t="s">
        <v>23</v>
      </c>
      <c r="C1605" s="10" t="s">
        <v>96</v>
      </c>
      <c r="D1605" s="10" t="s">
        <v>285</v>
      </c>
      <c r="E1605" s="35">
        <v>270.0</v>
      </c>
      <c r="F1605" s="10" t="s">
        <v>18</v>
      </c>
      <c r="G1605" s="37">
        <f t="shared" si="1"/>
        <v>2</v>
      </c>
      <c r="H1605" s="32">
        <f t="shared" si="2"/>
        <v>2</v>
      </c>
      <c r="I1605" s="33"/>
      <c r="J1605" s="33"/>
      <c r="K1605" s="33"/>
      <c r="L1605" s="33"/>
      <c r="M1605" s="33"/>
      <c r="N1605" s="33"/>
      <c r="O1605" s="10" t="s">
        <v>23</v>
      </c>
    </row>
    <row r="1606">
      <c r="A1606" s="9">
        <v>44424.0</v>
      </c>
      <c r="B1606" s="10" t="s">
        <v>254</v>
      </c>
      <c r="C1606" s="10" t="s">
        <v>389</v>
      </c>
      <c r="D1606" s="10" t="s">
        <v>288</v>
      </c>
      <c r="E1606" s="35">
        <v>280.0</v>
      </c>
      <c r="F1606" s="10" t="s">
        <v>14</v>
      </c>
      <c r="G1606" s="37">
        <f t="shared" si="1"/>
        <v>2</v>
      </c>
      <c r="H1606" s="32">
        <f t="shared" si="2"/>
        <v>2</v>
      </c>
      <c r="I1606" s="33"/>
      <c r="J1606" s="33"/>
      <c r="K1606" s="33"/>
      <c r="L1606" s="33"/>
      <c r="M1606" s="33"/>
      <c r="N1606" s="33"/>
      <c r="O1606" s="10" t="s">
        <v>254</v>
      </c>
    </row>
    <row r="1607">
      <c r="A1607" s="9">
        <v>44424.0</v>
      </c>
      <c r="B1607" s="10" t="s">
        <v>254</v>
      </c>
      <c r="C1607" s="10">
        <v>6141.0</v>
      </c>
      <c r="D1607" s="10" t="s">
        <v>286</v>
      </c>
      <c r="E1607" s="35">
        <v>130.0</v>
      </c>
      <c r="F1607" s="10" t="s">
        <v>31</v>
      </c>
      <c r="G1607" s="37">
        <f t="shared" si="1"/>
        <v>2</v>
      </c>
      <c r="H1607" s="32">
        <f t="shared" si="2"/>
        <v>2</v>
      </c>
      <c r="I1607" s="33"/>
      <c r="J1607" s="33"/>
      <c r="K1607" s="33"/>
      <c r="L1607" s="33"/>
      <c r="M1607" s="33"/>
      <c r="N1607" s="33"/>
      <c r="O1607" s="10" t="s">
        <v>254</v>
      </c>
    </row>
    <row r="1608">
      <c r="A1608" s="9">
        <v>44424.0</v>
      </c>
      <c r="B1608" s="10" t="s">
        <v>254</v>
      </c>
      <c r="C1608" s="10" t="s">
        <v>390</v>
      </c>
      <c r="D1608" s="10" t="s">
        <v>285</v>
      </c>
      <c r="E1608" s="35">
        <v>270.0</v>
      </c>
      <c r="F1608" s="10" t="s">
        <v>18</v>
      </c>
      <c r="G1608" s="37">
        <f t="shared" si="1"/>
        <v>2</v>
      </c>
      <c r="H1608" s="32">
        <f t="shared" si="2"/>
        <v>2</v>
      </c>
      <c r="I1608" s="33"/>
      <c r="J1608" s="33"/>
      <c r="K1608" s="33"/>
      <c r="L1608" s="33"/>
      <c r="M1608" s="33"/>
      <c r="N1608" s="33"/>
      <c r="O1608" s="10" t="s">
        <v>254</v>
      </c>
    </row>
    <row r="1609">
      <c r="A1609" s="9">
        <v>44424.0</v>
      </c>
      <c r="B1609" s="10" t="s">
        <v>254</v>
      </c>
      <c r="C1609" s="10" t="s">
        <v>390</v>
      </c>
      <c r="D1609" s="10" t="s">
        <v>282</v>
      </c>
      <c r="E1609" s="35">
        <v>200.0</v>
      </c>
      <c r="F1609" s="10" t="s">
        <v>14</v>
      </c>
      <c r="G1609" s="37">
        <f t="shared" si="1"/>
        <v>2</v>
      </c>
      <c r="H1609" s="32">
        <f t="shared" si="2"/>
        <v>2</v>
      </c>
      <c r="I1609" s="33"/>
      <c r="J1609" s="33"/>
      <c r="K1609" s="33"/>
      <c r="L1609" s="33"/>
      <c r="M1609" s="33"/>
      <c r="N1609" s="33"/>
      <c r="O1609" s="10" t="s">
        <v>254</v>
      </c>
    </row>
    <row r="1610">
      <c r="A1610" s="9">
        <v>44424.0</v>
      </c>
      <c r="B1610" s="10" t="s">
        <v>254</v>
      </c>
      <c r="C1610" s="10" t="s">
        <v>261</v>
      </c>
      <c r="D1610" s="10" t="s">
        <v>280</v>
      </c>
      <c r="E1610" s="35">
        <v>280.0</v>
      </c>
      <c r="F1610" s="10" t="s">
        <v>18</v>
      </c>
      <c r="G1610" s="37">
        <f t="shared" si="1"/>
        <v>2</v>
      </c>
      <c r="H1610" s="32">
        <f t="shared" si="2"/>
        <v>2</v>
      </c>
      <c r="I1610" s="33"/>
      <c r="J1610" s="33"/>
      <c r="K1610" s="33"/>
      <c r="L1610" s="33"/>
      <c r="M1610" s="33"/>
      <c r="N1610" s="33"/>
      <c r="O1610" s="10" t="s">
        <v>254</v>
      </c>
    </row>
    <row r="1611">
      <c r="A1611" s="9">
        <v>44424.0</v>
      </c>
      <c r="B1611" s="10" t="s">
        <v>97</v>
      </c>
      <c r="C1611" s="16">
        <v>1.0E46</v>
      </c>
      <c r="D1611" s="10" t="s">
        <v>304</v>
      </c>
      <c r="E1611" s="35">
        <v>190.0</v>
      </c>
      <c r="F1611" s="10" t="s">
        <v>160</v>
      </c>
      <c r="G1611" s="37">
        <f t="shared" si="1"/>
        <v>2</v>
      </c>
      <c r="H1611" s="32">
        <f t="shared" si="2"/>
        <v>2</v>
      </c>
      <c r="I1611" s="33"/>
      <c r="J1611" s="33"/>
      <c r="K1611" s="33"/>
      <c r="L1611" s="33"/>
      <c r="M1611" s="33"/>
      <c r="N1611" s="33"/>
      <c r="O1611" s="10" t="s">
        <v>97</v>
      </c>
    </row>
    <row r="1612">
      <c r="A1612" s="9">
        <v>44424.0</v>
      </c>
      <c r="B1612" s="10" t="s">
        <v>97</v>
      </c>
      <c r="C1612" s="10" t="s">
        <v>98</v>
      </c>
      <c r="D1612" s="10" t="s">
        <v>278</v>
      </c>
      <c r="E1612" s="35">
        <v>130.0</v>
      </c>
      <c r="F1612" s="10" t="s">
        <v>21</v>
      </c>
      <c r="G1612" s="37">
        <f t="shared" si="1"/>
        <v>2</v>
      </c>
      <c r="H1612" s="32">
        <f t="shared" si="2"/>
        <v>2</v>
      </c>
      <c r="I1612" s="33"/>
      <c r="J1612" s="33"/>
      <c r="K1612" s="33"/>
      <c r="L1612" s="33"/>
      <c r="M1612" s="33"/>
      <c r="N1612" s="33"/>
      <c r="O1612" s="10" t="s">
        <v>97</v>
      </c>
    </row>
    <row r="1613">
      <c r="A1613" s="9">
        <v>44424.0</v>
      </c>
      <c r="B1613" s="10" t="s">
        <v>97</v>
      </c>
      <c r="C1613" s="16">
        <v>4.0E47</v>
      </c>
      <c r="D1613" s="10" t="s">
        <v>304</v>
      </c>
      <c r="E1613" s="35">
        <v>190.0</v>
      </c>
      <c r="F1613" s="10" t="s">
        <v>160</v>
      </c>
      <c r="G1613" s="37">
        <f t="shared" si="1"/>
        <v>2</v>
      </c>
      <c r="H1613" s="32">
        <f t="shared" si="2"/>
        <v>2</v>
      </c>
      <c r="I1613" s="33"/>
      <c r="J1613" s="33"/>
      <c r="K1613" s="33"/>
      <c r="L1613" s="33"/>
      <c r="M1613" s="33"/>
      <c r="N1613" s="33"/>
      <c r="O1613" s="10" t="s">
        <v>97</v>
      </c>
    </row>
    <row r="1614">
      <c r="A1614" s="9">
        <v>44424.0</v>
      </c>
      <c r="B1614" s="10" t="s">
        <v>97</v>
      </c>
      <c r="C1614" s="10" t="s">
        <v>101</v>
      </c>
      <c r="D1614" s="10" t="s">
        <v>277</v>
      </c>
      <c r="E1614" s="35">
        <v>350.0</v>
      </c>
      <c r="F1614" s="10" t="s">
        <v>14</v>
      </c>
      <c r="G1614" s="37">
        <f t="shared" si="1"/>
        <v>2</v>
      </c>
      <c r="H1614" s="32">
        <f t="shared" si="2"/>
        <v>2</v>
      </c>
      <c r="I1614" s="33"/>
      <c r="J1614" s="33"/>
      <c r="K1614" s="33"/>
      <c r="L1614" s="33"/>
      <c r="M1614" s="33"/>
      <c r="N1614" s="33"/>
      <c r="O1614" s="10" t="s">
        <v>97</v>
      </c>
    </row>
    <row r="1615">
      <c r="A1615" s="9">
        <v>44424.0</v>
      </c>
      <c r="B1615" s="10" t="s">
        <v>97</v>
      </c>
      <c r="C1615" s="16">
        <v>9.0E45</v>
      </c>
      <c r="D1615" s="10" t="s">
        <v>278</v>
      </c>
      <c r="E1615" s="35">
        <v>130.0</v>
      </c>
      <c r="F1615" s="10" t="s">
        <v>21</v>
      </c>
      <c r="G1615" s="37">
        <f t="shared" si="1"/>
        <v>2</v>
      </c>
      <c r="H1615" s="32">
        <f t="shared" si="2"/>
        <v>2</v>
      </c>
      <c r="I1615" s="33"/>
      <c r="J1615" s="33"/>
      <c r="K1615" s="33"/>
      <c r="L1615" s="33"/>
      <c r="M1615" s="33"/>
      <c r="N1615" s="33"/>
      <c r="O1615" s="10" t="s">
        <v>97</v>
      </c>
    </row>
    <row r="1616">
      <c r="A1616" s="9">
        <v>44424.0</v>
      </c>
      <c r="B1616" s="10" t="s">
        <v>97</v>
      </c>
      <c r="C1616" s="10" t="s">
        <v>102</v>
      </c>
      <c r="D1616" s="10" t="s">
        <v>286</v>
      </c>
      <c r="E1616" s="35">
        <v>130.0</v>
      </c>
      <c r="F1616" s="10" t="s">
        <v>31</v>
      </c>
      <c r="G1616" s="37">
        <f t="shared" si="1"/>
        <v>2</v>
      </c>
      <c r="H1616" s="32">
        <f t="shared" si="2"/>
        <v>2</v>
      </c>
      <c r="I1616" s="33"/>
      <c r="J1616" s="33"/>
      <c r="K1616" s="33"/>
      <c r="L1616" s="33"/>
      <c r="M1616" s="33"/>
      <c r="N1616" s="33"/>
      <c r="O1616" s="10" t="s">
        <v>97</v>
      </c>
    </row>
    <row r="1617">
      <c r="A1617" s="9">
        <v>44424.0</v>
      </c>
      <c r="B1617" s="10" t="s">
        <v>97</v>
      </c>
      <c r="C1617" s="10">
        <v>8041.0</v>
      </c>
      <c r="D1617" s="10" t="s">
        <v>280</v>
      </c>
      <c r="E1617" s="35">
        <v>280.0</v>
      </c>
      <c r="F1617" s="10" t="s">
        <v>18</v>
      </c>
      <c r="G1617" s="37">
        <f t="shared" si="1"/>
        <v>2</v>
      </c>
      <c r="H1617" s="32">
        <f t="shared" si="2"/>
        <v>2</v>
      </c>
      <c r="I1617" s="33"/>
      <c r="J1617" s="33"/>
      <c r="K1617" s="33"/>
      <c r="L1617" s="33"/>
      <c r="M1617" s="33"/>
      <c r="N1617" s="33"/>
      <c r="O1617" s="10" t="s">
        <v>97</v>
      </c>
    </row>
    <row r="1618">
      <c r="A1618" s="9">
        <v>44424.0</v>
      </c>
      <c r="B1618" s="10" t="s">
        <v>97</v>
      </c>
      <c r="C1618" s="10" t="s">
        <v>103</v>
      </c>
      <c r="D1618" s="10" t="s">
        <v>286</v>
      </c>
      <c r="E1618" s="35">
        <v>130.0</v>
      </c>
      <c r="F1618" s="10" t="s">
        <v>31</v>
      </c>
      <c r="G1618" s="37">
        <f t="shared" si="1"/>
        <v>2</v>
      </c>
      <c r="H1618" s="32">
        <f t="shared" si="2"/>
        <v>2</v>
      </c>
      <c r="I1618" s="33"/>
      <c r="J1618" s="33"/>
      <c r="K1618" s="33"/>
      <c r="L1618" s="33"/>
      <c r="M1618" s="33"/>
      <c r="N1618" s="33"/>
      <c r="O1618" s="10" t="s">
        <v>97</v>
      </c>
    </row>
    <row r="1619">
      <c r="A1619" s="9">
        <v>44424.0</v>
      </c>
      <c r="B1619" s="10" t="s">
        <v>97</v>
      </c>
      <c r="C1619" s="10">
        <v>1641.0</v>
      </c>
      <c r="D1619" s="10" t="s">
        <v>287</v>
      </c>
      <c r="E1619" s="35">
        <v>110.0</v>
      </c>
      <c r="F1619" s="10" t="s">
        <v>31</v>
      </c>
      <c r="G1619" s="37">
        <f t="shared" si="1"/>
        <v>2</v>
      </c>
      <c r="H1619" s="32">
        <f t="shared" si="2"/>
        <v>2</v>
      </c>
      <c r="I1619" s="33"/>
      <c r="J1619" s="33"/>
      <c r="K1619" s="33"/>
      <c r="L1619" s="33"/>
      <c r="M1619" s="33"/>
      <c r="N1619" s="33"/>
      <c r="O1619" s="10" t="s">
        <v>97</v>
      </c>
    </row>
    <row r="1620">
      <c r="A1620" s="9">
        <v>44424.0</v>
      </c>
      <c r="B1620" s="10" t="s">
        <v>97</v>
      </c>
      <c r="C1620" s="10" t="s">
        <v>108</v>
      </c>
      <c r="D1620" s="10" t="s">
        <v>278</v>
      </c>
      <c r="E1620" s="35">
        <v>130.0</v>
      </c>
      <c r="F1620" s="10" t="s">
        <v>21</v>
      </c>
      <c r="G1620" s="37">
        <f t="shared" si="1"/>
        <v>2</v>
      </c>
      <c r="H1620" s="32">
        <f t="shared" si="2"/>
        <v>2</v>
      </c>
      <c r="I1620" s="33"/>
      <c r="J1620" s="33"/>
      <c r="K1620" s="33"/>
      <c r="L1620" s="33"/>
      <c r="M1620" s="33"/>
      <c r="N1620" s="33"/>
      <c r="O1620" s="10" t="s">
        <v>97</v>
      </c>
    </row>
    <row r="1621">
      <c r="A1621" s="9">
        <v>44424.0</v>
      </c>
      <c r="B1621" s="10" t="s">
        <v>97</v>
      </c>
      <c r="C1621" s="10" t="s">
        <v>108</v>
      </c>
      <c r="D1621" s="10" t="s">
        <v>285</v>
      </c>
      <c r="E1621" s="35">
        <v>270.0</v>
      </c>
      <c r="F1621" s="10" t="s">
        <v>18</v>
      </c>
      <c r="G1621" s="37">
        <f t="shared" si="1"/>
        <v>2</v>
      </c>
      <c r="H1621" s="32">
        <f t="shared" si="2"/>
        <v>2</v>
      </c>
      <c r="I1621" s="33"/>
      <c r="J1621" s="33"/>
      <c r="K1621" s="33"/>
      <c r="L1621" s="33"/>
      <c r="M1621" s="33"/>
      <c r="N1621" s="33"/>
      <c r="O1621" s="10" t="s">
        <v>97</v>
      </c>
    </row>
    <row r="1622">
      <c r="A1622" s="9">
        <v>44424.0</v>
      </c>
      <c r="B1622" s="10" t="s">
        <v>97</v>
      </c>
      <c r="C1622" s="10">
        <v>8247.0</v>
      </c>
      <c r="D1622" s="10" t="s">
        <v>287</v>
      </c>
      <c r="E1622" s="35">
        <v>110.0</v>
      </c>
      <c r="F1622" s="10" t="s">
        <v>31</v>
      </c>
      <c r="G1622" s="37">
        <f t="shared" si="1"/>
        <v>2</v>
      </c>
      <c r="H1622" s="32">
        <f t="shared" si="2"/>
        <v>2</v>
      </c>
      <c r="I1622" s="33"/>
      <c r="J1622" s="33"/>
      <c r="K1622" s="33"/>
      <c r="L1622" s="33"/>
      <c r="M1622" s="33"/>
      <c r="N1622" s="33"/>
      <c r="O1622" s="10" t="s">
        <v>97</v>
      </c>
    </row>
    <row r="1623">
      <c r="A1623" s="9">
        <v>44424.0</v>
      </c>
      <c r="B1623" s="10" t="s">
        <v>97</v>
      </c>
      <c r="C1623" s="10" t="s">
        <v>109</v>
      </c>
      <c r="D1623" s="10" t="s">
        <v>280</v>
      </c>
      <c r="E1623" s="35">
        <v>280.0</v>
      </c>
      <c r="F1623" s="10" t="s">
        <v>18</v>
      </c>
      <c r="G1623" s="37">
        <f t="shared" si="1"/>
        <v>2</v>
      </c>
      <c r="H1623" s="32">
        <f t="shared" si="2"/>
        <v>2</v>
      </c>
      <c r="I1623" s="33"/>
      <c r="J1623" s="33"/>
      <c r="K1623" s="33"/>
      <c r="L1623" s="33"/>
      <c r="M1623" s="33"/>
      <c r="N1623" s="33"/>
      <c r="O1623" s="10" t="s">
        <v>97</v>
      </c>
    </row>
    <row r="1624">
      <c r="A1624" s="9">
        <v>44424.0</v>
      </c>
      <c r="B1624" s="10" t="s">
        <v>97</v>
      </c>
      <c r="C1624" s="10" t="s">
        <v>391</v>
      </c>
      <c r="D1624" s="10" t="s">
        <v>285</v>
      </c>
      <c r="E1624" s="35">
        <v>270.0</v>
      </c>
      <c r="F1624" s="10" t="s">
        <v>18</v>
      </c>
      <c r="G1624" s="37">
        <f t="shared" si="1"/>
        <v>2</v>
      </c>
      <c r="H1624" s="32">
        <f t="shared" si="2"/>
        <v>2</v>
      </c>
      <c r="I1624" s="33"/>
      <c r="J1624" s="33"/>
      <c r="K1624" s="33"/>
      <c r="L1624" s="33"/>
      <c r="M1624" s="33"/>
      <c r="N1624" s="33"/>
      <c r="O1624" s="10" t="s">
        <v>97</v>
      </c>
    </row>
    <row r="1625">
      <c r="A1625" s="9">
        <v>44424.0</v>
      </c>
      <c r="B1625" s="10" t="s">
        <v>97</v>
      </c>
      <c r="C1625" s="10" t="s">
        <v>111</v>
      </c>
      <c r="D1625" s="10" t="s">
        <v>288</v>
      </c>
      <c r="E1625" s="35">
        <v>280.0</v>
      </c>
      <c r="F1625" s="10" t="s">
        <v>14</v>
      </c>
      <c r="G1625" s="37">
        <f t="shared" si="1"/>
        <v>2</v>
      </c>
      <c r="H1625" s="32">
        <f t="shared" si="2"/>
        <v>2</v>
      </c>
      <c r="I1625" s="33"/>
      <c r="J1625" s="33"/>
      <c r="K1625" s="33"/>
      <c r="L1625" s="33"/>
      <c r="M1625" s="33"/>
      <c r="N1625" s="33"/>
      <c r="O1625" s="10" t="s">
        <v>97</v>
      </c>
    </row>
    <row r="1626">
      <c r="A1626" s="9">
        <v>44424.0</v>
      </c>
      <c r="B1626" s="10" t="s">
        <v>97</v>
      </c>
      <c r="C1626" s="10" t="s">
        <v>208</v>
      </c>
      <c r="D1626" s="10" t="s">
        <v>278</v>
      </c>
      <c r="E1626" s="35">
        <v>130.0</v>
      </c>
      <c r="F1626" s="10" t="s">
        <v>21</v>
      </c>
      <c r="G1626" s="37">
        <f t="shared" si="1"/>
        <v>2</v>
      </c>
      <c r="H1626" s="32">
        <f t="shared" si="2"/>
        <v>2</v>
      </c>
      <c r="I1626" s="33"/>
      <c r="J1626" s="33"/>
      <c r="K1626" s="33"/>
      <c r="L1626" s="33"/>
      <c r="M1626" s="33"/>
      <c r="N1626" s="33"/>
      <c r="O1626" s="10" t="s">
        <v>97</v>
      </c>
    </row>
    <row r="1627">
      <c r="A1627" s="9">
        <v>44424.0</v>
      </c>
      <c r="B1627" s="10" t="s">
        <v>97</v>
      </c>
      <c r="C1627" s="10" t="s">
        <v>173</v>
      </c>
      <c r="D1627" s="10" t="s">
        <v>282</v>
      </c>
      <c r="E1627" s="35">
        <v>200.0</v>
      </c>
      <c r="F1627" s="10" t="s">
        <v>14</v>
      </c>
      <c r="G1627" s="37">
        <f t="shared" si="1"/>
        <v>2</v>
      </c>
      <c r="H1627" s="32">
        <f t="shared" si="2"/>
        <v>2</v>
      </c>
      <c r="I1627" s="33"/>
      <c r="J1627" s="33"/>
      <c r="K1627" s="33"/>
      <c r="L1627" s="33"/>
      <c r="M1627" s="33"/>
      <c r="N1627" s="33"/>
      <c r="O1627" s="10" t="s">
        <v>97</v>
      </c>
    </row>
    <row r="1628">
      <c r="A1628" s="9">
        <v>44424.0</v>
      </c>
      <c r="B1628" s="10" t="s">
        <v>97</v>
      </c>
      <c r="C1628" s="10" t="s">
        <v>210</v>
      </c>
      <c r="D1628" s="10" t="s">
        <v>286</v>
      </c>
      <c r="E1628" s="35">
        <v>130.0</v>
      </c>
      <c r="F1628" s="10" t="s">
        <v>31</v>
      </c>
      <c r="G1628" s="37">
        <f t="shared" si="1"/>
        <v>2</v>
      </c>
      <c r="H1628" s="32">
        <f t="shared" si="2"/>
        <v>2</v>
      </c>
      <c r="I1628" s="33"/>
      <c r="J1628" s="33"/>
      <c r="K1628" s="33"/>
      <c r="L1628" s="33"/>
      <c r="M1628" s="33"/>
      <c r="N1628" s="33"/>
      <c r="O1628" s="10" t="s">
        <v>97</v>
      </c>
    </row>
    <row r="1629">
      <c r="A1629" s="9">
        <v>44424.0</v>
      </c>
      <c r="B1629" s="10" t="s">
        <v>97</v>
      </c>
      <c r="C1629" s="10" t="s">
        <v>335</v>
      </c>
      <c r="D1629" s="10" t="s">
        <v>285</v>
      </c>
      <c r="E1629" s="35">
        <v>270.0</v>
      </c>
      <c r="F1629" s="10" t="s">
        <v>18</v>
      </c>
      <c r="G1629" s="37">
        <f t="shared" si="1"/>
        <v>2</v>
      </c>
      <c r="H1629" s="32">
        <f t="shared" si="2"/>
        <v>2</v>
      </c>
      <c r="I1629" s="33"/>
      <c r="J1629" s="33"/>
      <c r="K1629" s="33"/>
      <c r="L1629" s="33"/>
      <c r="M1629" s="33"/>
      <c r="N1629" s="33"/>
      <c r="O1629" s="10" t="s">
        <v>97</v>
      </c>
    </row>
    <row r="1630">
      <c r="A1630" s="9">
        <v>44424.0</v>
      </c>
      <c r="B1630" s="10" t="s">
        <v>114</v>
      </c>
      <c r="C1630" s="10">
        <v>5043.0</v>
      </c>
      <c r="D1630" s="10" t="s">
        <v>277</v>
      </c>
      <c r="E1630" s="35">
        <v>350.0</v>
      </c>
      <c r="F1630" s="10" t="s">
        <v>14</v>
      </c>
      <c r="G1630" s="37">
        <f t="shared" si="1"/>
        <v>2</v>
      </c>
      <c r="H1630" s="32">
        <f t="shared" si="2"/>
        <v>2</v>
      </c>
      <c r="I1630" s="33"/>
      <c r="J1630" s="33"/>
      <c r="K1630" s="33"/>
      <c r="L1630" s="33"/>
      <c r="M1630" s="33"/>
      <c r="N1630" s="33"/>
      <c r="O1630" s="10" t="s">
        <v>114</v>
      </c>
    </row>
    <row r="1631">
      <c r="A1631" s="9">
        <v>44424.0</v>
      </c>
      <c r="B1631" s="10" t="s">
        <v>114</v>
      </c>
      <c r="C1631" s="10">
        <v>5043.0</v>
      </c>
      <c r="D1631" s="10" t="s">
        <v>279</v>
      </c>
      <c r="E1631" s="35">
        <v>170.0</v>
      </c>
      <c r="F1631" s="10" t="s">
        <v>12</v>
      </c>
      <c r="G1631" s="37">
        <f t="shared" si="1"/>
        <v>2</v>
      </c>
      <c r="H1631" s="32">
        <f t="shared" si="2"/>
        <v>2</v>
      </c>
      <c r="I1631" s="33"/>
      <c r="J1631" s="33"/>
      <c r="K1631" s="33"/>
      <c r="L1631" s="33"/>
      <c r="M1631" s="33"/>
      <c r="N1631" s="33"/>
      <c r="O1631" s="10" t="s">
        <v>114</v>
      </c>
    </row>
    <row r="1632">
      <c r="A1632" s="9">
        <v>44424.0</v>
      </c>
      <c r="B1632" s="10" t="s">
        <v>114</v>
      </c>
      <c r="C1632" s="10">
        <v>5043.0</v>
      </c>
      <c r="D1632" s="10" t="s">
        <v>287</v>
      </c>
      <c r="E1632" s="35">
        <v>110.0</v>
      </c>
      <c r="F1632" s="10" t="s">
        <v>31</v>
      </c>
      <c r="G1632" s="37">
        <f t="shared" si="1"/>
        <v>2</v>
      </c>
      <c r="H1632" s="32">
        <f t="shared" si="2"/>
        <v>2</v>
      </c>
      <c r="I1632" s="33"/>
      <c r="J1632" s="33"/>
      <c r="K1632" s="33"/>
      <c r="L1632" s="33"/>
      <c r="M1632" s="33"/>
      <c r="N1632" s="33"/>
      <c r="O1632" s="10" t="s">
        <v>114</v>
      </c>
    </row>
    <row r="1633">
      <c r="A1633" s="9">
        <v>44424.0</v>
      </c>
      <c r="B1633" s="10" t="s">
        <v>115</v>
      </c>
      <c r="C1633" s="10" t="s">
        <v>174</v>
      </c>
      <c r="D1633" s="10" t="s">
        <v>286</v>
      </c>
      <c r="E1633" s="35">
        <v>130.0</v>
      </c>
      <c r="F1633" s="10" t="s">
        <v>31</v>
      </c>
      <c r="G1633" s="37">
        <f t="shared" si="1"/>
        <v>2</v>
      </c>
      <c r="H1633" s="32">
        <f t="shared" si="2"/>
        <v>2</v>
      </c>
      <c r="I1633" s="33"/>
      <c r="J1633" s="33"/>
      <c r="K1633" s="33"/>
      <c r="L1633" s="33"/>
      <c r="M1633" s="33"/>
      <c r="N1633" s="33"/>
      <c r="O1633" s="10" t="s">
        <v>115</v>
      </c>
    </row>
    <row r="1634">
      <c r="A1634" s="9">
        <v>44424.0</v>
      </c>
      <c r="B1634" s="10" t="s">
        <v>115</v>
      </c>
      <c r="C1634" s="10">
        <v>9645.0</v>
      </c>
      <c r="D1634" s="10" t="s">
        <v>278</v>
      </c>
      <c r="E1634" s="35">
        <v>130.0</v>
      </c>
      <c r="F1634" s="10" t="s">
        <v>21</v>
      </c>
      <c r="G1634" s="37">
        <f t="shared" si="1"/>
        <v>2</v>
      </c>
      <c r="H1634" s="32">
        <f t="shared" si="2"/>
        <v>2</v>
      </c>
      <c r="I1634" s="33"/>
      <c r="J1634" s="33"/>
      <c r="K1634" s="33"/>
      <c r="L1634" s="33"/>
      <c r="M1634" s="33"/>
      <c r="N1634" s="33"/>
      <c r="O1634" s="10" t="s">
        <v>115</v>
      </c>
    </row>
    <row r="1635">
      <c r="A1635" s="9">
        <v>44424.0</v>
      </c>
      <c r="B1635" s="10" t="s">
        <v>115</v>
      </c>
      <c r="C1635" s="10" t="s">
        <v>118</v>
      </c>
      <c r="D1635" s="10" t="s">
        <v>278</v>
      </c>
      <c r="E1635" s="35">
        <v>130.0</v>
      </c>
      <c r="F1635" s="10" t="s">
        <v>21</v>
      </c>
      <c r="G1635" s="37">
        <f t="shared" si="1"/>
        <v>2</v>
      </c>
      <c r="H1635" s="32">
        <f t="shared" si="2"/>
        <v>2</v>
      </c>
      <c r="I1635" s="33"/>
      <c r="J1635" s="33"/>
      <c r="K1635" s="33"/>
      <c r="L1635" s="33"/>
      <c r="M1635" s="33"/>
      <c r="N1635" s="33"/>
      <c r="O1635" s="10" t="s">
        <v>115</v>
      </c>
    </row>
    <row r="1636">
      <c r="A1636" s="9">
        <v>44424.0</v>
      </c>
      <c r="B1636" s="10" t="s">
        <v>115</v>
      </c>
      <c r="C1636" s="10" t="s">
        <v>120</v>
      </c>
      <c r="D1636" s="10" t="s">
        <v>284</v>
      </c>
      <c r="E1636" s="35">
        <v>140.0</v>
      </c>
      <c r="F1636" s="10" t="s">
        <v>12</v>
      </c>
      <c r="G1636" s="37">
        <f t="shared" si="1"/>
        <v>2</v>
      </c>
      <c r="H1636" s="32">
        <f t="shared" si="2"/>
        <v>2</v>
      </c>
      <c r="I1636" s="33"/>
      <c r="J1636" s="33"/>
      <c r="K1636" s="33"/>
      <c r="L1636" s="33"/>
      <c r="M1636" s="33"/>
      <c r="N1636" s="33"/>
      <c r="O1636" s="10" t="s">
        <v>115</v>
      </c>
    </row>
    <row r="1637">
      <c r="A1637" s="9">
        <v>44424.0</v>
      </c>
      <c r="B1637" s="10" t="s">
        <v>122</v>
      </c>
      <c r="C1637" s="10" t="s">
        <v>241</v>
      </c>
      <c r="D1637" s="10" t="s">
        <v>285</v>
      </c>
      <c r="E1637" s="35">
        <v>270.0</v>
      </c>
      <c r="F1637" s="10" t="s">
        <v>18</v>
      </c>
      <c r="G1637" s="37">
        <f t="shared" si="1"/>
        <v>2</v>
      </c>
      <c r="H1637" s="32">
        <f t="shared" si="2"/>
        <v>2</v>
      </c>
      <c r="I1637" s="33"/>
      <c r="J1637" s="33"/>
      <c r="K1637" s="33"/>
      <c r="L1637" s="33"/>
      <c r="M1637" s="33"/>
      <c r="N1637" s="33"/>
      <c r="O1637" s="10" t="s">
        <v>122</v>
      </c>
    </row>
    <row r="1638">
      <c r="A1638" s="9">
        <v>44424.0</v>
      </c>
      <c r="B1638" s="10" t="s">
        <v>122</v>
      </c>
      <c r="C1638" s="10" t="s">
        <v>123</v>
      </c>
      <c r="D1638" s="10" t="s">
        <v>279</v>
      </c>
      <c r="E1638" s="35">
        <v>170.0</v>
      </c>
      <c r="F1638" s="10" t="s">
        <v>12</v>
      </c>
      <c r="G1638" s="37">
        <f t="shared" si="1"/>
        <v>2</v>
      </c>
      <c r="H1638" s="32">
        <f t="shared" si="2"/>
        <v>2</v>
      </c>
      <c r="I1638" s="33"/>
      <c r="J1638" s="33"/>
      <c r="K1638" s="33"/>
      <c r="L1638" s="33"/>
      <c r="M1638" s="33"/>
      <c r="N1638" s="33"/>
      <c r="O1638" s="10" t="s">
        <v>122</v>
      </c>
    </row>
    <row r="1639">
      <c r="A1639" s="9">
        <v>44424.0</v>
      </c>
      <c r="B1639" s="10" t="s">
        <v>122</v>
      </c>
      <c r="C1639" s="10" t="s">
        <v>124</v>
      </c>
      <c r="D1639" s="10" t="s">
        <v>284</v>
      </c>
      <c r="E1639" s="35">
        <v>140.0</v>
      </c>
      <c r="F1639" s="10" t="s">
        <v>12</v>
      </c>
      <c r="G1639" s="37">
        <f t="shared" si="1"/>
        <v>2</v>
      </c>
      <c r="H1639" s="32">
        <f t="shared" si="2"/>
        <v>2</v>
      </c>
      <c r="I1639" s="33"/>
      <c r="J1639" s="33"/>
      <c r="K1639" s="33"/>
      <c r="L1639" s="33"/>
      <c r="M1639" s="33"/>
      <c r="N1639" s="33"/>
      <c r="O1639" s="10" t="s">
        <v>122</v>
      </c>
    </row>
    <row r="1640">
      <c r="A1640" s="9">
        <v>44424.0</v>
      </c>
      <c r="B1640" s="10" t="s">
        <v>122</v>
      </c>
      <c r="C1640" s="16">
        <v>9.0E49</v>
      </c>
      <c r="D1640" s="10" t="s">
        <v>278</v>
      </c>
      <c r="E1640" s="35">
        <v>130.0</v>
      </c>
      <c r="F1640" s="10" t="s">
        <v>21</v>
      </c>
      <c r="G1640" s="37">
        <f t="shared" si="1"/>
        <v>2</v>
      </c>
      <c r="H1640" s="32">
        <f t="shared" si="2"/>
        <v>2</v>
      </c>
      <c r="I1640" s="33"/>
      <c r="J1640" s="33"/>
      <c r="K1640" s="33"/>
      <c r="L1640" s="33"/>
      <c r="M1640" s="33"/>
      <c r="N1640" s="33"/>
      <c r="O1640" s="10" t="s">
        <v>122</v>
      </c>
    </row>
    <row r="1641">
      <c r="A1641" s="9">
        <v>44424.0</v>
      </c>
      <c r="B1641" s="10" t="s">
        <v>122</v>
      </c>
      <c r="C1641" s="10" t="s">
        <v>179</v>
      </c>
      <c r="D1641" s="10" t="s">
        <v>278</v>
      </c>
      <c r="E1641" s="35">
        <v>130.0</v>
      </c>
      <c r="F1641" s="10" t="s">
        <v>21</v>
      </c>
      <c r="G1641" s="37">
        <f t="shared" si="1"/>
        <v>2</v>
      </c>
      <c r="H1641" s="32">
        <f t="shared" si="2"/>
        <v>2</v>
      </c>
      <c r="I1641" s="33"/>
      <c r="J1641" s="33"/>
      <c r="K1641" s="33"/>
      <c r="L1641" s="33"/>
      <c r="M1641" s="33"/>
      <c r="N1641" s="33"/>
      <c r="O1641" s="10" t="s">
        <v>122</v>
      </c>
    </row>
    <row r="1642">
      <c r="A1642" s="9">
        <v>44424.0</v>
      </c>
      <c r="B1642" s="10" t="s">
        <v>122</v>
      </c>
      <c r="C1642" s="10" t="s">
        <v>125</v>
      </c>
      <c r="D1642" s="10" t="s">
        <v>288</v>
      </c>
      <c r="E1642" s="35">
        <v>280.0</v>
      </c>
      <c r="F1642" s="10" t="s">
        <v>14</v>
      </c>
      <c r="G1642" s="37">
        <f t="shared" si="1"/>
        <v>2</v>
      </c>
      <c r="H1642" s="32">
        <f t="shared" si="2"/>
        <v>2</v>
      </c>
      <c r="I1642" s="33"/>
      <c r="J1642" s="33"/>
      <c r="K1642" s="33"/>
      <c r="L1642" s="33"/>
      <c r="M1642" s="33"/>
      <c r="N1642" s="33"/>
      <c r="O1642" s="10" t="s">
        <v>122</v>
      </c>
    </row>
    <row r="1643">
      <c r="A1643" s="9">
        <v>44424.0</v>
      </c>
      <c r="B1643" s="10" t="s">
        <v>15</v>
      </c>
      <c r="C1643" s="10" t="s">
        <v>130</v>
      </c>
      <c r="D1643" s="10" t="s">
        <v>279</v>
      </c>
      <c r="E1643" s="35">
        <v>170.0</v>
      </c>
      <c r="F1643" s="10" t="s">
        <v>12</v>
      </c>
      <c r="G1643" s="37">
        <f t="shared" si="1"/>
        <v>2</v>
      </c>
      <c r="H1643" s="32">
        <f t="shared" si="2"/>
        <v>2</v>
      </c>
      <c r="I1643" s="33"/>
      <c r="J1643" s="33"/>
      <c r="K1643" s="33"/>
      <c r="L1643" s="33"/>
      <c r="M1643" s="33"/>
      <c r="N1643" s="33"/>
      <c r="O1643" s="10" t="s">
        <v>15</v>
      </c>
    </row>
    <row r="1644">
      <c r="A1644" s="9">
        <v>44424.0</v>
      </c>
      <c r="B1644" s="10" t="s">
        <v>15</v>
      </c>
      <c r="C1644" s="10" t="s">
        <v>130</v>
      </c>
      <c r="D1644" s="10" t="s">
        <v>285</v>
      </c>
      <c r="E1644" s="35">
        <v>270.0</v>
      </c>
      <c r="F1644" s="10" t="s">
        <v>18</v>
      </c>
      <c r="G1644" s="37">
        <f t="shared" si="1"/>
        <v>2</v>
      </c>
      <c r="H1644" s="32">
        <f t="shared" si="2"/>
        <v>2</v>
      </c>
      <c r="I1644" s="33"/>
      <c r="J1644" s="33"/>
      <c r="K1644" s="33"/>
      <c r="L1644" s="33"/>
      <c r="M1644" s="33"/>
      <c r="N1644" s="33"/>
      <c r="O1644" s="10" t="s">
        <v>15</v>
      </c>
    </row>
    <row r="1645">
      <c r="A1645" s="9">
        <v>44424.0</v>
      </c>
      <c r="B1645" s="10" t="s">
        <v>15</v>
      </c>
      <c r="C1645" s="10" t="s">
        <v>132</v>
      </c>
      <c r="D1645" s="10" t="s">
        <v>292</v>
      </c>
      <c r="E1645" s="35">
        <v>60.0</v>
      </c>
      <c r="F1645" s="10" t="s">
        <v>31</v>
      </c>
      <c r="G1645" s="37">
        <f t="shared" si="1"/>
        <v>2</v>
      </c>
      <c r="H1645" s="32">
        <f t="shared" si="2"/>
        <v>2</v>
      </c>
      <c r="I1645" s="33"/>
      <c r="J1645" s="33"/>
      <c r="K1645" s="33"/>
      <c r="L1645" s="33"/>
      <c r="M1645" s="33"/>
      <c r="N1645" s="33"/>
      <c r="O1645" s="10" t="s">
        <v>15</v>
      </c>
    </row>
    <row r="1646">
      <c r="A1646" s="9">
        <v>44424.0</v>
      </c>
      <c r="B1646" s="10" t="s">
        <v>15</v>
      </c>
      <c r="C1646" s="16">
        <v>5.0E49</v>
      </c>
      <c r="D1646" s="10" t="s">
        <v>287</v>
      </c>
      <c r="E1646" s="35">
        <v>110.0</v>
      </c>
      <c r="F1646" s="10" t="s">
        <v>31</v>
      </c>
      <c r="G1646" s="37">
        <f t="shared" si="1"/>
        <v>2</v>
      </c>
      <c r="H1646" s="32">
        <f t="shared" si="2"/>
        <v>2</v>
      </c>
      <c r="I1646" s="33"/>
      <c r="J1646" s="33"/>
      <c r="K1646" s="33"/>
      <c r="L1646" s="33"/>
      <c r="M1646" s="33"/>
      <c r="N1646" s="33"/>
      <c r="O1646" s="10" t="s">
        <v>15</v>
      </c>
    </row>
    <row r="1647">
      <c r="A1647" s="9">
        <v>44424.0</v>
      </c>
      <c r="B1647" s="10" t="s">
        <v>15</v>
      </c>
      <c r="C1647" s="16">
        <v>5.0E49</v>
      </c>
      <c r="D1647" s="10" t="s">
        <v>288</v>
      </c>
      <c r="E1647" s="35">
        <v>280.0</v>
      </c>
      <c r="F1647" s="10" t="s">
        <v>14</v>
      </c>
      <c r="G1647" s="37">
        <f t="shared" si="1"/>
        <v>2</v>
      </c>
      <c r="H1647" s="32">
        <f t="shared" si="2"/>
        <v>2</v>
      </c>
      <c r="I1647" s="33"/>
      <c r="J1647" s="33"/>
      <c r="K1647" s="33"/>
      <c r="L1647" s="33"/>
      <c r="M1647" s="33"/>
      <c r="N1647" s="33"/>
      <c r="O1647" s="10" t="s">
        <v>15</v>
      </c>
    </row>
    <row r="1648">
      <c r="A1648" s="9">
        <v>44424.0</v>
      </c>
      <c r="B1648" s="10" t="s">
        <v>15</v>
      </c>
      <c r="C1648" s="10" t="s">
        <v>134</v>
      </c>
      <c r="D1648" s="10" t="s">
        <v>288</v>
      </c>
      <c r="E1648" s="35">
        <v>280.0</v>
      </c>
      <c r="F1648" s="10" t="s">
        <v>14</v>
      </c>
      <c r="G1648" s="37">
        <f t="shared" si="1"/>
        <v>2</v>
      </c>
      <c r="H1648" s="32">
        <f t="shared" si="2"/>
        <v>2</v>
      </c>
      <c r="I1648" s="33"/>
      <c r="J1648" s="33"/>
      <c r="K1648" s="33"/>
      <c r="L1648" s="33"/>
      <c r="M1648" s="33"/>
      <c r="N1648" s="33"/>
      <c r="O1648" s="10" t="s">
        <v>15</v>
      </c>
    </row>
    <row r="1649">
      <c r="A1649" s="9">
        <v>44424.0</v>
      </c>
      <c r="B1649" s="10" t="s">
        <v>15</v>
      </c>
      <c r="C1649" s="10" t="s">
        <v>219</v>
      </c>
      <c r="D1649" s="10" t="s">
        <v>278</v>
      </c>
      <c r="E1649" s="35">
        <v>130.0</v>
      </c>
      <c r="F1649" s="10" t="s">
        <v>21</v>
      </c>
      <c r="G1649" s="37">
        <f t="shared" si="1"/>
        <v>2</v>
      </c>
      <c r="H1649" s="32">
        <f t="shared" si="2"/>
        <v>2</v>
      </c>
      <c r="I1649" s="33"/>
      <c r="J1649" s="33"/>
      <c r="K1649" s="33"/>
      <c r="L1649" s="33"/>
      <c r="M1649" s="33"/>
      <c r="N1649" s="33"/>
      <c r="O1649" s="10" t="s">
        <v>15</v>
      </c>
    </row>
    <row r="1650">
      <c r="A1650" s="9">
        <v>44424.0</v>
      </c>
      <c r="B1650" s="10" t="s">
        <v>15</v>
      </c>
      <c r="C1650" s="10">
        <v>4645.0</v>
      </c>
      <c r="D1650" s="10" t="s">
        <v>282</v>
      </c>
      <c r="E1650" s="35">
        <v>200.0</v>
      </c>
      <c r="F1650" s="10" t="s">
        <v>14</v>
      </c>
      <c r="G1650" s="37">
        <f t="shared" si="1"/>
        <v>2</v>
      </c>
      <c r="H1650" s="32">
        <f t="shared" si="2"/>
        <v>2</v>
      </c>
      <c r="I1650" s="33"/>
      <c r="J1650" s="33"/>
      <c r="K1650" s="33"/>
      <c r="L1650" s="33"/>
      <c r="M1650" s="33"/>
      <c r="N1650" s="33"/>
      <c r="O1650" s="10" t="s">
        <v>15</v>
      </c>
    </row>
    <row r="1651">
      <c r="A1651" s="9">
        <v>44424.0</v>
      </c>
      <c r="B1651" s="10" t="s">
        <v>15</v>
      </c>
      <c r="C1651" s="10" t="s">
        <v>136</v>
      </c>
      <c r="D1651" s="10" t="s">
        <v>277</v>
      </c>
      <c r="E1651" s="35">
        <v>350.0</v>
      </c>
      <c r="F1651" s="10" t="s">
        <v>14</v>
      </c>
      <c r="G1651" s="37">
        <f t="shared" si="1"/>
        <v>2</v>
      </c>
      <c r="H1651" s="32">
        <f t="shared" si="2"/>
        <v>2</v>
      </c>
      <c r="I1651" s="33"/>
      <c r="J1651" s="33"/>
      <c r="K1651" s="33"/>
      <c r="L1651" s="33"/>
      <c r="M1651" s="33"/>
      <c r="N1651" s="33"/>
      <c r="O1651" s="10" t="s">
        <v>15</v>
      </c>
    </row>
    <row r="1652">
      <c r="A1652" s="9">
        <v>44424.0</v>
      </c>
      <c r="B1652" s="10" t="s">
        <v>15</v>
      </c>
      <c r="C1652" s="10" t="s">
        <v>137</v>
      </c>
      <c r="D1652" s="10" t="s">
        <v>284</v>
      </c>
      <c r="E1652" s="35">
        <v>140.0</v>
      </c>
      <c r="F1652" s="10" t="s">
        <v>12</v>
      </c>
      <c r="G1652" s="37">
        <f t="shared" si="1"/>
        <v>2</v>
      </c>
      <c r="H1652" s="32">
        <f t="shared" si="2"/>
        <v>2</v>
      </c>
      <c r="I1652" s="33"/>
      <c r="J1652" s="33"/>
      <c r="K1652" s="33"/>
      <c r="L1652" s="33"/>
      <c r="M1652" s="33"/>
      <c r="N1652" s="33"/>
      <c r="O1652" s="10" t="s">
        <v>15</v>
      </c>
    </row>
    <row r="1653">
      <c r="A1653" s="9">
        <v>44424.0</v>
      </c>
      <c r="B1653" s="10" t="s">
        <v>15</v>
      </c>
      <c r="C1653" s="10" t="s">
        <v>185</v>
      </c>
      <c r="D1653" s="10" t="s">
        <v>278</v>
      </c>
      <c r="E1653" s="35">
        <v>130.0</v>
      </c>
      <c r="F1653" s="10" t="s">
        <v>21</v>
      </c>
      <c r="G1653" s="37">
        <f t="shared" si="1"/>
        <v>2</v>
      </c>
      <c r="H1653" s="32">
        <f t="shared" si="2"/>
        <v>2</v>
      </c>
      <c r="I1653" s="33"/>
      <c r="J1653" s="33"/>
      <c r="K1653" s="33"/>
      <c r="L1653" s="33"/>
      <c r="M1653" s="33"/>
      <c r="N1653" s="33"/>
      <c r="O1653" s="10" t="s">
        <v>15</v>
      </c>
    </row>
    <row r="1654">
      <c r="A1654" s="9">
        <v>44424.0</v>
      </c>
      <c r="B1654" s="10" t="s">
        <v>15</v>
      </c>
      <c r="C1654" s="10" t="s">
        <v>185</v>
      </c>
      <c r="D1654" s="10" t="s">
        <v>284</v>
      </c>
      <c r="E1654" s="35">
        <v>140.0</v>
      </c>
      <c r="F1654" s="10" t="s">
        <v>12</v>
      </c>
      <c r="G1654" s="37">
        <f t="shared" si="1"/>
        <v>2</v>
      </c>
      <c r="H1654" s="32">
        <f t="shared" si="2"/>
        <v>2</v>
      </c>
      <c r="I1654" s="33"/>
      <c r="J1654" s="33"/>
      <c r="K1654" s="33"/>
      <c r="L1654" s="33"/>
      <c r="M1654" s="33"/>
      <c r="N1654" s="33"/>
      <c r="O1654" s="10" t="s">
        <v>15</v>
      </c>
    </row>
    <row r="1655">
      <c r="A1655" s="9">
        <v>44424.0</v>
      </c>
      <c r="B1655" s="10" t="s">
        <v>16</v>
      </c>
      <c r="C1655" s="16">
        <v>3.0E45</v>
      </c>
      <c r="D1655" s="10" t="s">
        <v>280</v>
      </c>
      <c r="E1655" s="35">
        <v>280.0</v>
      </c>
      <c r="F1655" s="10" t="s">
        <v>18</v>
      </c>
      <c r="G1655" s="37">
        <f t="shared" si="1"/>
        <v>2</v>
      </c>
      <c r="H1655" s="32">
        <f t="shared" si="2"/>
        <v>2</v>
      </c>
      <c r="I1655" s="33"/>
      <c r="J1655" s="33"/>
      <c r="K1655" s="33"/>
      <c r="L1655" s="33"/>
      <c r="M1655" s="33"/>
      <c r="N1655" s="33"/>
      <c r="O1655" s="10" t="s">
        <v>16</v>
      </c>
    </row>
    <row r="1656">
      <c r="A1656" s="9">
        <v>44424.0</v>
      </c>
      <c r="B1656" s="10" t="s">
        <v>16</v>
      </c>
      <c r="C1656" s="16">
        <v>3.0E45</v>
      </c>
      <c r="D1656" s="10" t="s">
        <v>278</v>
      </c>
      <c r="E1656" s="35">
        <v>130.0</v>
      </c>
      <c r="F1656" s="10" t="s">
        <v>21</v>
      </c>
      <c r="G1656" s="37">
        <f t="shared" si="1"/>
        <v>2</v>
      </c>
      <c r="H1656" s="32">
        <f t="shared" si="2"/>
        <v>2</v>
      </c>
      <c r="I1656" s="33"/>
      <c r="J1656" s="33"/>
      <c r="K1656" s="33"/>
      <c r="L1656" s="33"/>
      <c r="M1656" s="33"/>
      <c r="N1656" s="33"/>
      <c r="O1656" s="10" t="s">
        <v>16</v>
      </c>
    </row>
    <row r="1657">
      <c r="A1657" s="9">
        <v>44424.0</v>
      </c>
      <c r="B1657" s="10" t="s">
        <v>16</v>
      </c>
      <c r="C1657" s="10" t="s">
        <v>392</v>
      </c>
      <c r="D1657" s="10" t="s">
        <v>280</v>
      </c>
      <c r="E1657" s="35">
        <v>280.0</v>
      </c>
      <c r="F1657" s="10" t="s">
        <v>18</v>
      </c>
      <c r="G1657" s="37">
        <f t="shared" si="1"/>
        <v>2</v>
      </c>
      <c r="H1657" s="32">
        <f t="shared" si="2"/>
        <v>2</v>
      </c>
      <c r="I1657" s="33"/>
      <c r="J1657" s="33"/>
      <c r="K1657" s="33"/>
      <c r="L1657" s="33"/>
      <c r="M1657" s="33"/>
      <c r="N1657" s="33"/>
      <c r="O1657" s="10" t="s">
        <v>16</v>
      </c>
    </row>
    <row r="1658">
      <c r="A1658" s="9">
        <v>44424.0</v>
      </c>
      <c r="B1658" s="10" t="s">
        <v>16</v>
      </c>
      <c r="C1658" s="10">
        <v>6447.0</v>
      </c>
      <c r="D1658" s="10" t="s">
        <v>287</v>
      </c>
      <c r="E1658" s="35">
        <v>110.0</v>
      </c>
      <c r="F1658" s="10" t="s">
        <v>31</v>
      </c>
      <c r="G1658" s="37">
        <f t="shared" si="1"/>
        <v>2</v>
      </c>
      <c r="H1658" s="32">
        <f t="shared" si="2"/>
        <v>2</v>
      </c>
      <c r="I1658" s="33"/>
      <c r="J1658" s="33"/>
      <c r="K1658" s="33"/>
      <c r="L1658" s="33"/>
      <c r="M1658" s="33"/>
      <c r="N1658" s="33"/>
      <c r="O1658" s="10" t="s">
        <v>16</v>
      </c>
    </row>
    <row r="1659">
      <c r="A1659" s="9">
        <v>44424.0</v>
      </c>
      <c r="B1659" s="10" t="s">
        <v>16</v>
      </c>
      <c r="C1659" s="10" t="s">
        <v>191</v>
      </c>
      <c r="D1659" s="10" t="s">
        <v>280</v>
      </c>
      <c r="E1659" s="35">
        <v>280.0</v>
      </c>
      <c r="F1659" s="10" t="s">
        <v>18</v>
      </c>
      <c r="G1659" s="37">
        <f t="shared" si="1"/>
        <v>2</v>
      </c>
      <c r="H1659" s="32">
        <f t="shared" si="2"/>
        <v>2</v>
      </c>
      <c r="I1659" s="33"/>
      <c r="J1659" s="33"/>
      <c r="K1659" s="33"/>
      <c r="L1659" s="33"/>
      <c r="M1659" s="33"/>
      <c r="N1659" s="33"/>
      <c r="O1659" s="10" t="s">
        <v>16</v>
      </c>
    </row>
    <row r="1660">
      <c r="A1660" s="9">
        <v>44424.0</v>
      </c>
      <c r="B1660" s="10" t="s">
        <v>16</v>
      </c>
      <c r="C1660" s="10" t="s">
        <v>67</v>
      </c>
      <c r="D1660" s="10" t="s">
        <v>278</v>
      </c>
      <c r="E1660" s="35">
        <v>130.0</v>
      </c>
      <c r="F1660" s="10" t="s">
        <v>21</v>
      </c>
      <c r="G1660" s="37">
        <f t="shared" si="1"/>
        <v>2</v>
      </c>
      <c r="H1660" s="32">
        <f t="shared" si="2"/>
        <v>2</v>
      </c>
      <c r="I1660" s="33"/>
      <c r="J1660" s="33"/>
      <c r="K1660" s="33"/>
      <c r="L1660" s="33"/>
      <c r="M1660" s="33"/>
      <c r="N1660" s="33"/>
      <c r="O1660" s="10" t="s">
        <v>16</v>
      </c>
    </row>
    <row r="1661">
      <c r="A1661" s="9">
        <v>44424.0</v>
      </c>
      <c r="B1661" s="10" t="s">
        <v>69</v>
      </c>
      <c r="C1661" s="10" t="s">
        <v>71</v>
      </c>
      <c r="D1661" s="10" t="s">
        <v>284</v>
      </c>
      <c r="E1661" s="35">
        <v>140.0</v>
      </c>
      <c r="F1661" s="10" t="s">
        <v>12</v>
      </c>
      <c r="G1661" s="37">
        <f t="shared" si="1"/>
        <v>2</v>
      </c>
      <c r="H1661" s="32">
        <f t="shared" si="2"/>
        <v>2</v>
      </c>
      <c r="I1661" s="33"/>
      <c r="J1661" s="33"/>
      <c r="K1661" s="33"/>
      <c r="L1661" s="33"/>
      <c r="M1661" s="33"/>
      <c r="N1661" s="33"/>
      <c r="O1661" s="10" t="s">
        <v>69</v>
      </c>
    </row>
    <row r="1662">
      <c r="A1662" s="9">
        <v>44424.0</v>
      </c>
      <c r="B1662" s="10" t="s">
        <v>69</v>
      </c>
      <c r="C1662" s="10" t="s">
        <v>72</v>
      </c>
      <c r="D1662" s="10" t="s">
        <v>288</v>
      </c>
      <c r="E1662" s="35">
        <v>280.0</v>
      </c>
      <c r="F1662" s="10" t="s">
        <v>14</v>
      </c>
      <c r="G1662" s="37">
        <f t="shared" si="1"/>
        <v>2</v>
      </c>
      <c r="H1662" s="32">
        <f t="shared" si="2"/>
        <v>2</v>
      </c>
      <c r="I1662" s="33"/>
      <c r="J1662" s="33"/>
      <c r="K1662" s="33"/>
      <c r="L1662" s="33"/>
      <c r="M1662" s="33"/>
      <c r="N1662" s="33"/>
      <c r="O1662" s="10" t="s">
        <v>69</v>
      </c>
    </row>
    <row r="1663">
      <c r="A1663" s="9">
        <v>44424.0</v>
      </c>
      <c r="B1663" s="10" t="s">
        <v>69</v>
      </c>
      <c r="C1663" s="10" t="s">
        <v>195</v>
      </c>
      <c r="D1663" s="10" t="s">
        <v>278</v>
      </c>
      <c r="E1663" s="35">
        <v>130.0</v>
      </c>
      <c r="F1663" s="10" t="s">
        <v>21</v>
      </c>
      <c r="G1663" s="37">
        <f t="shared" si="1"/>
        <v>2</v>
      </c>
      <c r="H1663" s="32">
        <f t="shared" si="2"/>
        <v>2</v>
      </c>
      <c r="I1663" s="33"/>
      <c r="J1663" s="33"/>
      <c r="K1663" s="33"/>
      <c r="L1663" s="33"/>
      <c r="M1663" s="33"/>
      <c r="N1663" s="33"/>
      <c r="O1663" s="10" t="s">
        <v>69</v>
      </c>
    </row>
    <row r="1664">
      <c r="A1664" s="9">
        <v>44424.0</v>
      </c>
      <c r="B1664" s="10" t="s">
        <v>69</v>
      </c>
      <c r="C1664" s="10" t="s">
        <v>73</v>
      </c>
      <c r="D1664" s="10" t="s">
        <v>286</v>
      </c>
      <c r="E1664" s="35">
        <v>130.0</v>
      </c>
      <c r="F1664" s="10" t="s">
        <v>31</v>
      </c>
      <c r="G1664" s="37">
        <f t="shared" si="1"/>
        <v>2</v>
      </c>
      <c r="H1664" s="32">
        <f t="shared" si="2"/>
        <v>2</v>
      </c>
      <c r="I1664" s="33"/>
      <c r="J1664" s="33"/>
      <c r="K1664" s="33"/>
      <c r="L1664" s="33"/>
      <c r="M1664" s="33"/>
      <c r="N1664" s="33"/>
      <c r="O1664" s="10" t="s">
        <v>69</v>
      </c>
    </row>
    <row r="1665">
      <c r="A1665" s="9">
        <v>44424.0</v>
      </c>
      <c r="B1665" s="10" t="s">
        <v>69</v>
      </c>
      <c r="C1665" s="10">
        <v>2340.0</v>
      </c>
      <c r="D1665" s="10" t="s">
        <v>285</v>
      </c>
      <c r="E1665" s="35">
        <v>270.0</v>
      </c>
      <c r="F1665" s="10" t="s">
        <v>18</v>
      </c>
      <c r="G1665" s="37">
        <f t="shared" si="1"/>
        <v>2</v>
      </c>
      <c r="H1665" s="32">
        <f t="shared" si="2"/>
        <v>2</v>
      </c>
      <c r="I1665" s="33"/>
      <c r="J1665" s="33"/>
      <c r="K1665" s="33"/>
      <c r="L1665" s="33"/>
      <c r="M1665" s="33"/>
      <c r="N1665" s="33"/>
      <c r="O1665" s="10" t="s">
        <v>69</v>
      </c>
    </row>
    <row r="1666">
      <c r="A1666" s="9">
        <v>44424.0</v>
      </c>
      <c r="B1666" s="10" t="s">
        <v>69</v>
      </c>
      <c r="C1666" s="10">
        <v>7447.0</v>
      </c>
      <c r="D1666" s="10" t="s">
        <v>288</v>
      </c>
      <c r="E1666" s="35">
        <v>280.0</v>
      </c>
      <c r="F1666" s="10" t="s">
        <v>14</v>
      </c>
      <c r="G1666" s="37">
        <f t="shared" si="1"/>
        <v>2</v>
      </c>
      <c r="H1666" s="32">
        <f t="shared" si="2"/>
        <v>2</v>
      </c>
      <c r="I1666" s="33"/>
      <c r="J1666" s="33"/>
      <c r="K1666" s="33"/>
      <c r="L1666" s="33"/>
      <c r="M1666" s="33"/>
      <c r="N1666" s="33"/>
      <c r="O1666" s="10" t="s">
        <v>69</v>
      </c>
    </row>
    <row r="1667">
      <c r="A1667" s="9">
        <v>44424.0</v>
      </c>
      <c r="B1667" s="10" t="s">
        <v>69</v>
      </c>
      <c r="C1667" s="10">
        <v>5649.0</v>
      </c>
      <c r="D1667" s="10" t="s">
        <v>278</v>
      </c>
      <c r="E1667" s="35">
        <v>130.0</v>
      </c>
      <c r="F1667" s="10" t="s">
        <v>21</v>
      </c>
      <c r="G1667" s="37">
        <f t="shared" si="1"/>
        <v>2</v>
      </c>
      <c r="H1667" s="32">
        <f t="shared" si="2"/>
        <v>2</v>
      </c>
      <c r="I1667" s="33"/>
      <c r="J1667" s="33"/>
      <c r="K1667" s="33"/>
      <c r="L1667" s="33"/>
      <c r="M1667" s="33"/>
      <c r="N1667" s="33"/>
      <c r="O1667" s="10" t="s">
        <v>69</v>
      </c>
    </row>
    <row r="1668">
      <c r="A1668" s="9">
        <v>44424.0</v>
      </c>
      <c r="B1668" s="10" t="s">
        <v>69</v>
      </c>
      <c r="C1668" s="10">
        <v>5649.0</v>
      </c>
      <c r="D1668" s="10" t="s">
        <v>285</v>
      </c>
      <c r="E1668" s="35">
        <v>270.0</v>
      </c>
      <c r="F1668" s="10" t="s">
        <v>18</v>
      </c>
      <c r="G1668" s="37">
        <f t="shared" si="1"/>
        <v>2</v>
      </c>
      <c r="H1668" s="32">
        <f t="shared" si="2"/>
        <v>2</v>
      </c>
      <c r="I1668" s="33"/>
      <c r="J1668" s="33"/>
      <c r="K1668" s="33"/>
      <c r="L1668" s="33"/>
      <c r="M1668" s="33"/>
      <c r="N1668" s="33"/>
      <c r="O1668" s="10" t="s">
        <v>69</v>
      </c>
    </row>
    <row r="1669">
      <c r="A1669" s="9">
        <v>44424.0</v>
      </c>
      <c r="B1669" s="10" t="s">
        <v>69</v>
      </c>
      <c r="C1669" s="10" t="s">
        <v>148</v>
      </c>
      <c r="D1669" s="10" t="s">
        <v>279</v>
      </c>
      <c r="E1669" s="35">
        <v>170.0</v>
      </c>
      <c r="F1669" s="10" t="s">
        <v>12</v>
      </c>
      <c r="G1669" s="37">
        <f t="shared" si="1"/>
        <v>2</v>
      </c>
      <c r="H1669" s="32">
        <f t="shared" si="2"/>
        <v>2</v>
      </c>
      <c r="I1669" s="33"/>
      <c r="J1669" s="33"/>
      <c r="K1669" s="33"/>
      <c r="L1669" s="33"/>
      <c r="M1669" s="33"/>
      <c r="N1669" s="33"/>
      <c r="O1669" s="10" t="s">
        <v>69</v>
      </c>
    </row>
    <row r="1670">
      <c r="A1670" s="9">
        <v>44424.0</v>
      </c>
      <c r="B1670" s="10" t="s">
        <v>69</v>
      </c>
      <c r="C1670" s="10">
        <v>9045.0</v>
      </c>
      <c r="D1670" s="10" t="s">
        <v>278</v>
      </c>
      <c r="E1670" s="35">
        <v>130.0</v>
      </c>
      <c r="F1670" s="10" t="s">
        <v>21</v>
      </c>
      <c r="G1670" s="37">
        <f t="shared" si="1"/>
        <v>2</v>
      </c>
      <c r="H1670" s="32">
        <f t="shared" si="2"/>
        <v>2</v>
      </c>
      <c r="I1670" s="33"/>
      <c r="J1670" s="33"/>
      <c r="K1670" s="33"/>
      <c r="L1670" s="33"/>
      <c r="M1670" s="33"/>
      <c r="N1670" s="33"/>
      <c r="O1670" s="10" t="s">
        <v>69</v>
      </c>
    </row>
    <row r="1671">
      <c r="A1671" s="9">
        <v>44424.0</v>
      </c>
      <c r="B1671" s="10" t="s">
        <v>69</v>
      </c>
      <c r="C1671" s="10" t="s">
        <v>75</v>
      </c>
      <c r="D1671" s="10" t="s">
        <v>278</v>
      </c>
      <c r="E1671" s="35">
        <v>130.0</v>
      </c>
      <c r="F1671" s="10" t="s">
        <v>21</v>
      </c>
      <c r="G1671" s="37">
        <f t="shared" si="1"/>
        <v>2</v>
      </c>
      <c r="H1671" s="32">
        <f t="shared" si="2"/>
        <v>2</v>
      </c>
      <c r="I1671" s="33"/>
      <c r="J1671" s="33"/>
      <c r="K1671" s="33"/>
      <c r="L1671" s="33"/>
      <c r="M1671" s="33"/>
      <c r="N1671" s="33"/>
      <c r="O1671" s="10" t="s">
        <v>69</v>
      </c>
    </row>
    <row r="1672">
      <c r="A1672" s="9">
        <v>44424.0</v>
      </c>
      <c r="B1672" s="10" t="s">
        <v>69</v>
      </c>
      <c r="C1672" s="10" t="s">
        <v>196</v>
      </c>
      <c r="D1672" s="10" t="s">
        <v>280</v>
      </c>
      <c r="E1672" s="35">
        <v>280.0</v>
      </c>
      <c r="F1672" s="10" t="s">
        <v>18</v>
      </c>
      <c r="G1672" s="37">
        <f t="shared" si="1"/>
        <v>2</v>
      </c>
      <c r="H1672" s="32">
        <f t="shared" si="2"/>
        <v>2</v>
      </c>
      <c r="I1672" s="33"/>
      <c r="J1672" s="33"/>
      <c r="K1672" s="33"/>
      <c r="L1672" s="33"/>
      <c r="M1672" s="33"/>
      <c r="N1672" s="33"/>
      <c r="O1672" s="10" t="s">
        <v>69</v>
      </c>
    </row>
    <row r="1673">
      <c r="A1673" s="9">
        <v>44424.0</v>
      </c>
      <c r="B1673" s="10" t="s">
        <v>69</v>
      </c>
      <c r="C1673" s="10" t="s">
        <v>77</v>
      </c>
      <c r="D1673" s="10" t="s">
        <v>277</v>
      </c>
      <c r="E1673" s="35">
        <v>350.0</v>
      </c>
      <c r="F1673" s="10" t="s">
        <v>14</v>
      </c>
      <c r="G1673" s="37">
        <f t="shared" si="1"/>
        <v>2</v>
      </c>
      <c r="H1673" s="32">
        <f t="shared" si="2"/>
        <v>2</v>
      </c>
      <c r="I1673" s="33"/>
      <c r="J1673" s="33"/>
      <c r="K1673" s="33"/>
      <c r="L1673" s="33"/>
      <c r="M1673" s="33"/>
      <c r="N1673" s="33"/>
      <c r="O1673" s="10" t="s">
        <v>69</v>
      </c>
    </row>
    <row r="1674">
      <c r="A1674" s="9">
        <v>44424.0</v>
      </c>
      <c r="B1674" s="10" t="s">
        <v>69</v>
      </c>
      <c r="C1674" s="10" t="s">
        <v>78</v>
      </c>
      <c r="D1674" s="10" t="s">
        <v>278</v>
      </c>
      <c r="E1674" s="35">
        <v>130.0</v>
      </c>
      <c r="F1674" s="10" t="s">
        <v>21</v>
      </c>
      <c r="G1674" s="37">
        <f t="shared" si="1"/>
        <v>2</v>
      </c>
      <c r="H1674" s="32">
        <f t="shared" si="2"/>
        <v>2</v>
      </c>
      <c r="I1674" s="33"/>
      <c r="J1674" s="33"/>
      <c r="K1674" s="33"/>
      <c r="L1674" s="33"/>
      <c r="M1674" s="33"/>
      <c r="N1674" s="33"/>
      <c r="O1674" s="10" t="s">
        <v>69</v>
      </c>
    </row>
    <row r="1675">
      <c r="A1675" s="9">
        <v>44424.0</v>
      </c>
      <c r="B1675" s="10" t="s">
        <v>69</v>
      </c>
      <c r="C1675" s="10" t="s">
        <v>79</v>
      </c>
      <c r="D1675" s="10" t="s">
        <v>277</v>
      </c>
      <c r="E1675" s="35">
        <v>350.0</v>
      </c>
      <c r="F1675" s="10" t="s">
        <v>14</v>
      </c>
      <c r="G1675" s="37">
        <f t="shared" si="1"/>
        <v>2</v>
      </c>
      <c r="H1675" s="32">
        <f t="shared" si="2"/>
        <v>2</v>
      </c>
      <c r="I1675" s="33"/>
      <c r="J1675" s="33"/>
      <c r="K1675" s="33"/>
      <c r="L1675" s="33"/>
      <c r="M1675" s="33"/>
      <c r="N1675" s="33"/>
      <c r="O1675" s="10" t="s">
        <v>69</v>
      </c>
    </row>
    <row r="1676">
      <c r="A1676" s="9">
        <v>44424.0</v>
      </c>
      <c r="B1676" s="10" t="s">
        <v>69</v>
      </c>
      <c r="C1676" s="10" t="s">
        <v>80</v>
      </c>
      <c r="D1676" s="10" t="s">
        <v>280</v>
      </c>
      <c r="E1676" s="35">
        <v>280.0</v>
      </c>
      <c r="F1676" s="10" t="s">
        <v>18</v>
      </c>
      <c r="G1676" s="37">
        <f t="shared" si="1"/>
        <v>2</v>
      </c>
      <c r="H1676" s="32">
        <f t="shared" si="2"/>
        <v>2</v>
      </c>
      <c r="I1676" s="33"/>
      <c r="J1676" s="33"/>
      <c r="K1676" s="33"/>
      <c r="L1676" s="33"/>
      <c r="M1676" s="33"/>
      <c r="N1676" s="33"/>
      <c r="O1676" s="10" t="s">
        <v>69</v>
      </c>
    </row>
    <row r="1677">
      <c r="A1677" s="9">
        <v>44424.0</v>
      </c>
      <c r="B1677" s="10" t="s">
        <v>69</v>
      </c>
      <c r="C1677" s="10" t="s">
        <v>252</v>
      </c>
      <c r="D1677" s="10" t="s">
        <v>286</v>
      </c>
      <c r="E1677" s="35">
        <v>130.0</v>
      </c>
      <c r="F1677" s="10" t="s">
        <v>31</v>
      </c>
      <c r="G1677" s="37">
        <f t="shared" si="1"/>
        <v>2</v>
      </c>
      <c r="H1677" s="32">
        <f t="shared" si="2"/>
        <v>2</v>
      </c>
      <c r="I1677" s="33"/>
      <c r="J1677" s="33"/>
      <c r="K1677" s="33"/>
      <c r="L1677" s="33"/>
      <c r="M1677" s="33"/>
      <c r="N1677" s="33"/>
      <c r="O1677" s="10" t="s">
        <v>69</v>
      </c>
    </row>
    <row r="1678">
      <c r="A1678" s="9">
        <v>44424.0</v>
      </c>
      <c r="B1678" s="10" t="s">
        <v>69</v>
      </c>
      <c r="C1678" s="10" t="s">
        <v>81</v>
      </c>
      <c r="D1678" s="10" t="s">
        <v>277</v>
      </c>
      <c r="E1678" s="35">
        <v>350.0</v>
      </c>
      <c r="F1678" s="10" t="s">
        <v>14</v>
      </c>
      <c r="G1678" s="37">
        <f t="shared" si="1"/>
        <v>2</v>
      </c>
      <c r="H1678" s="32">
        <f t="shared" si="2"/>
        <v>2</v>
      </c>
      <c r="I1678" s="33"/>
      <c r="J1678" s="33"/>
      <c r="K1678" s="33"/>
      <c r="L1678" s="33"/>
      <c r="M1678" s="33"/>
      <c r="N1678" s="33"/>
      <c r="O1678" s="10" t="s">
        <v>69</v>
      </c>
    </row>
    <row r="1679">
      <c r="A1679" s="9">
        <v>44424.0</v>
      </c>
      <c r="B1679" s="10" t="s">
        <v>69</v>
      </c>
      <c r="C1679" s="10" t="s">
        <v>82</v>
      </c>
      <c r="D1679" s="10" t="s">
        <v>288</v>
      </c>
      <c r="E1679" s="35">
        <v>280.0</v>
      </c>
      <c r="F1679" s="10" t="s">
        <v>14</v>
      </c>
      <c r="G1679" s="37">
        <f t="shared" si="1"/>
        <v>2</v>
      </c>
      <c r="H1679" s="32">
        <f t="shared" si="2"/>
        <v>2</v>
      </c>
      <c r="I1679" s="33"/>
      <c r="J1679" s="33"/>
      <c r="K1679" s="33"/>
      <c r="L1679" s="33"/>
      <c r="M1679" s="33"/>
      <c r="N1679" s="33"/>
      <c r="O1679" s="10" t="s">
        <v>69</v>
      </c>
    </row>
    <row r="1680">
      <c r="A1680" s="9">
        <v>44424.0</v>
      </c>
      <c r="B1680" s="10" t="s">
        <v>69</v>
      </c>
      <c r="C1680" s="10" t="s">
        <v>83</v>
      </c>
      <c r="D1680" s="10" t="s">
        <v>282</v>
      </c>
      <c r="E1680" s="35">
        <v>200.0</v>
      </c>
      <c r="F1680" s="10" t="s">
        <v>14</v>
      </c>
      <c r="G1680" s="37">
        <f t="shared" si="1"/>
        <v>2</v>
      </c>
      <c r="H1680" s="32">
        <f t="shared" si="2"/>
        <v>2</v>
      </c>
      <c r="I1680" s="33"/>
      <c r="J1680" s="33"/>
      <c r="K1680" s="33"/>
      <c r="L1680" s="33"/>
      <c r="M1680" s="33"/>
      <c r="N1680" s="33"/>
      <c r="O1680" s="10" t="s">
        <v>69</v>
      </c>
    </row>
    <row r="1681">
      <c r="A1681" s="9">
        <v>44424.0</v>
      </c>
      <c r="B1681" s="10" t="s">
        <v>69</v>
      </c>
      <c r="C1681" s="10" t="s">
        <v>84</v>
      </c>
      <c r="D1681" s="10" t="s">
        <v>284</v>
      </c>
      <c r="E1681" s="35">
        <v>140.0</v>
      </c>
      <c r="F1681" s="10" t="s">
        <v>12</v>
      </c>
      <c r="G1681" s="37">
        <f t="shared" si="1"/>
        <v>2</v>
      </c>
      <c r="H1681" s="32">
        <f t="shared" si="2"/>
        <v>2</v>
      </c>
      <c r="I1681" s="33"/>
      <c r="J1681" s="33"/>
      <c r="K1681" s="33"/>
      <c r="L1681" s="33"/>
      <c r="M1681" s="33"/>
      <c r="N1681" s="33"/>
      <c r="O1681" s="10" t="s">
        <v>69</v>
      </c>
    </row>
    <row r="1682">
      <c r="A1682" s="9">
        <v>44424.0</v>
      </c>
      <c r="B1682" s="10" t="s">
        <v>69</v>
      </c>
      <c r="C1682" s="10" t="s">
        <v>85</v>
      </c>
      <c r="D1682" s="10" t="s">
        <v>284</v>
      </c>
      <c r="E1682" s="35">
        <v>140.0</v>
      </c>
      <c r="F1682" s="10" t="s">
        <v>12</v>
      </c>
      <c r="G1682" s="37">
        <f t="shared" si="1"/>
        <v>2</v>
      </c>
      <c r="H1682" s="32">
        <f t="shared" si="2"/>
        <v>2</v>
      </c>
      <c r="I1682" s="33"/>
      <c r="J1682" s="33"/>
      <c r="K1682" s="33"/>
      <c r="L1682" s="33"/>
      <c r="M1682" s="33"/>
      <c r="N1682" s="33"/>
      <c r="O1682" s="10" t="s">
        <v>69</v>
      </c>
    </row>
    <row r="1683">
      <c r="A1683" s="9">
        <v>44424.0</v>
      </c>
      <c r="B1683" s="10" t="s">
        <v>69</v>
      </c>
      <c r="C1683" s="10" t="s">
        <v>87</v>
      </c>
      <c r="D1683" s="10" t="s">
        <v>278</v>
      </c>
      <c r="E1683" s="35">
        <v>130.0</v>
      </c>
      <c r="F1683" s="10" t="s">
        <v>21</v>
      </c>
      <c r="G1683" s="37">
        <f t="shared" si="1"/>
        <v>2</v>
      </c>
      <c r="H1683" s="32">
        <f t="shared" si="2"/>
        <v>2</v>
      </c>
      <c r="I1683" s="33"/>
      <c r="J1683" s="33"/>
      <c r="K1683" s="33"/>
      <c r="L1683" s="33"/>
      <c r="M1683" s="33"/>
      <c r="N1683" s="33"/>
      <c r="O1683" s="10" t="s">
        <v>69</v>
      </c>
    </row>
    <row r="1684">
      <c r="A1684" s="9">
        <v>44424.0</v>
      </c>
      <c r="B1684" s="10" t="s">
        <v>69</v>
      </c>
      <c r="C1684" s="10" t="s">
        <v>88</v>
      </c>
      <c r="D1684" s="10" t="s">
        <v>285</v>
      </c>
      <c r="E1684" s="35">
        <v>270.0</v>
      </c>
      <c r="F1684" s="10" t="s">
        <v>18</v>
      </c>
      <c r="G1684" s="37">
        <f t="shared" si="1"/>
        <v>2</v>
      </c>
      <c r="H1684" s="32">
        <f t="shared" si="2"/>
        <v>2</v>
      </c>
      <c r="I1684" s="33"/>
      <c r="J1684" s="33"/>
      <c r="K1684" s="33"/>
      <c r="L1684" s="33"/>
      <c r="M1684" s="33"/>
      <c r="N1684" s="33"/>
      <c r="O1684" s="10" t="s">
        <v>69</v>
      </c>
    </row>
    <row r="1685">
      <c r="A1685" s="9">
        <v>44424.0</v>
      </c>
      <c r="B1685" s="10" t="s">
        <v>69</v>
      </c>
      <c r="C1685" s="10" t="s">
        <v>89</v>
      </c>
      <c r="D1685" s="10" t="s">
        <v>278</v>
      </c>
      <c r="E1685" s="35">
        <v>130.0</v>
      </c>
      <c r="F1685" s="10" t="s">
        <v>21</v>
      </c>
      <c r="G1685" s="37">
        <f t="shared" si="1"/>
        <v>2</v>
      </c>
      <c r="H1685" s="32">
        <f t="shared" si="2"/>
        <v>2</v>
      </c>
      <c r="I1685" s="33"/>
      <c r="J1685" s="33"/>
      <c r="K1685" s="33"/>
      <c r="L1685" s="33"/>
      <c r="M1685" s="33"/>
      <c r="N1685" s="33"/>
      <c r="O1685" s="10" t="s">
        <v>69</v>
      </c>
    </row>
    <row r="1686">
      <c r="A1686" s="9">
        <v>44424.0</v>
      </c>
      <c r="B1686" s="10" t="s">
        <v>69</v>
      </c>
      <c r="C1686" s="10" t="s">
        <v>91</v>
      </c>
      <c r="D1686" s="10" t="s">
        <v>284</v>
      </c>
      <c r="E1686" s="35">
        <v>140.0</v>
      </c>
      <c r="F1686" s="10" t="s">
        <v>12</v>
      </c>
      <c r="G1686" s="37">
        <f t="shared" si="1"/>
        <v>2</v>
      </c>
      <c r="H1686" s="32">
        <f t="shared" si="2"/>
        <v>2</v>
      </c>
      <c r="I1686" s="33"/>
      <c r="J1686" s="33"/>
      <c r="K1686" s="33"/>
      <c r="L1686" s="33"/>
      <c r="M1686" s="33"/>
      <c r="N1686" s="33"/>
      <c r="O1686" s="10" t="s">
        <v>69</v>
      </c>
    </row>
    <row r="1687">
      <c r="A1687" s="9">
        <v>44427.0</v>
      </c>
      <c r="B1687" s="10" t="s">
        <v>23</v>
      </c>
      <c r="C1687" s="10" t="s">
        <v>32</v>
      </c>
      <c r="D1687" s="10" t="s">
        <v>393</v>
      </c>
      <c r="E1687" s="35">
        <v>260.0</v>
      </c>
      <c r="F1687" s="10" t="s">
        <v>394</v>
      </c>
      <c r="G1687" s="37">
        <f t="shared" si="1"/>
        <v>5</v>
      </c>
      <c r="H1687" s="32">
        <f t="shared" si="2"/>
        <v>5</v>
      </c>
      <c r="I1687" s="33"/>
      <c r="J1687" s="33"/>
      <c r="K1687" s="33"/>
      <c r="L1687" s="33"/>
      <c r="M1687" s="33"/>
      <c r="N1687" s="33"/>
      <c r="O1687" s="10" t="s">
        <v>23</v>
      </c>
    </row>
    <row r="1688">
      <c r="A1688" s="9">
        <v>44427.0</v>
      </c>
      <c r="B1688" s="10" t="s">
        <v>23</v>
      </c>
      <c r="C1688" s="10" t="s">
        <v>327</v>
      </c>
      <c r="D1688" s="10" t="s">
        <v>395</v>
      </c>
      <c r="E1688" s="35">
        <v>250.0</v>
      </c>
      <c r="F1688" s="10" t="s">
        <v>394</v>
      </c>
      <c r="G1688" s="37">
        <f t="shared" si="1"/>
        <v>5</v>
      </c>
      <c r="H1688" s="32">
        <f t="shared" si="2"/>
        <v>5</v>
      </c>
      <c r="I1688" s="33"/>
      <c r="J1688" s="33"/>
      <c r="K1688" s="33"/>
      <c r="L1688" s="33"/>
      <c r="M1688" s="33"/>
      <c r="N1688" s="33"/>
      <c r="O1688" s="10" t="s">
        <v>23</v>
      </c>
    </row>
    <row r="1689">
      <c r="A1689" s="9">
        <v>44427.0</v>
      </c>
      <c r="B1689" s="10" t="s">
        <v>23</v>
      </c>
      <c r="C1689" s="10" t="s">
        <v>39</v>
      </c>
      <c r="D1689" s="10" t="s">
        <v>396</v>
      </c>
      <c r="E1689" s="35">
        <v>300.0</v>
      </c>
      <c r="F1689" s="10" t="s">
        <v>18</v>
      </c>
      <c r="G1689" s="37">
        <f t="shared" si="1"/>
        <v>5</v>
      </c>
      <c r="H1689" s="32">
        <f t="shared" si="2"/>
        <v>5</v>
      </c>
      <c r="I1689" s="33"/>
      <c r="J1689" s="33"/>
      <c r="K1689" s="33"/>
      <c r="L1689" s="33"/>
      <c r="M1689" s="33"/>
      <c r="N1689" s="33"/>
      <c r="O1689" s="10" t="s">
        <v>23</v>
      </c>
    </row>
    <row r="1690">
      <c r="A1690" s="9">
        <v>44427.0</v>
      </c>
      <c r="B1690" s="10" t="s">
        <v>254</v>
      </c>
      <c r="C1690" s="10" t="s">
        <v>293</v>
      </c>
      <c r="D1690" s="10" t="s">
        <v>397</v>
      </c>
      <c r="E1690" s="35">
        <v>330.0</v>
      </c>
      <c r="F1690" s="10" t="s">
        <v>14</v>
      </c>
      <c r="G1690" s="37">
        <f t="shared" si="1"/>
        <v>5</v>
      </c>
      <c r="H1690" s="32">
        <f t="shared" si="2"/>
        <v>5</v>
      </c>
      <c r="I1690" s="33"/>
      <c r="J1690" s="33"/>
      <c r="K1690" s="33"/>
      <c r="L1690" s="33"/>
      <c r="M1690" s="33"/>
      <c r="N1690" s="33"/>
      <c r="O1690" s="10" t="s">
        <v>254</v>
      </c>
    </row>
    <row r="1691">
      <c r="A1691" s="9">
        <v>44427.0</v>
      </c>
      <c r="B1691" s="10" t="s">
        <v>97</v>
      </c>
      <c r="C1691" s="16">
        <v>1.0E46</v>
      </c>
      <c r="D1691" s="10" t="s">
        <v>396</v>
      </c>
      <c r="E1691" s="35">
        <v>300.0</v>
      </c>
      <c r="F1691" s="10" t="s">
        <v>18</v>
      </c>
      <c r="G1691" s="37">
        <f t="shared" si="1"/>
        <v>5</v>
      </c>
      <c r="H1691" s="32">
        <f t="shared" si="2"/>
        <v>5</v>
      </c>
      <c r="I1691" s="33"/>
      <c r="J1691" s="33"/>
      <c r="K1691" s="33"/>
      <c r="L1691" s="33"/>
      <c r="M1691" s="33"/>
      <c r="N1691" s="33"/>
      <c r="O1691" s="10" t="s">
        <v>97</v>
      </c>
    </row>
    <row r="1692">
      <c r="A1692" s="9">
        <v>44427.0</v>
      </c>
      <c r="B1692" s="10" t="s">
        <v>97</v>
      </c>
      <c r="C1692" s="10" t="s">
        <v>171</v>
      </c>
      <c r="D1692" s="10" t="s">
        <v>398</v>
      </c>
      <c r="E1692" s="35">
        <v>190.0</v>
      </c>
      <c r="F1692" s="10" t="s">
        <v>18</v>
      </c>
      <c r="G1692" s="37">
        <f t="shared" si="1"/>
        <v>5</v>
      </c>
      <c r="H1692" s="32">
        <f t="shared" si="2"/>
        <v>5</v>
      </c>
      <c r="I1692" s="33"/>
      <c r="J1692" s="33"/>
      <c r="K1692" s="33"/>
      <c r="L1692" s="33"/>
      <c r="M1692" s="33"/>
      <c r="N1692" s="33"/>
      <c r="O1692" s="10" t="s">
        <v>97</v>
      </c>
    </row>
    <row r="1693">
      <c r="A1693" s="9">
        <v>44427.0</v>
      </c>
      <c r="B1693" s="10" t="s">
        <v>97</v>
      </c>
      <c r="C1693" s="10" t="s">
        <v>112</v>
      </c>
      <c r="D1693" s="10" t="s">
        <v>399</v>
      </c>
      <c r="E1693" s="35">
        <v>80.0</v>
      </c>
      <c r="F1693" s="10" t="s">
        <v>31</v>
      </c>
      <c r="G1693" s="37">
        <f t="shared" si="1"/>
        <v>5</v>
      </c>
      <c r="H1693" s="32">
        <f t="shared" si="2"/>
        <v>5</v>
      </c>
      <c r="I1693" s="33"/>
      <c r="J1693" s="33"/>
      <c r="K1693" s="33"/>
      <c r="L1693" s="33"/>
      <c r="M1693" s="33"/>
      <c r="N1693" s="33"/>
      <c r="O1693" s="10" t="s">
        <v>97</v>
      </c>
    </row>
    <row r="1694">
      <c r="A1694" s="9">
        <v>44427.0</v>
      </c>
      <c r="B1694" s="10" t="s">
        <v>115</v>
      </c>
      <c r="C1694" s="10" t="s">
        <v>177</v>
      </c>
      <c r="D1694" s="10" t="s">
        <v>393</v>
      </c>
      <c r="E1694" s="35">
        <v>260.0</v>
      </c>
      <c r="F1694" s="10" t="s">
        <v>394</v>
      </c>
      <c r="G1694" s="37">
        <f t="shared" si="1"/>
        <v>5</v>
      </c>
      <c r="H1694" s="32">
        <f t="shared" si="2"/>
        <v>5</v>
      </c>
      <c r="I1694" s="33"/>
      <c r="J1694" s="33"/>
      <c r="K1694" s="33"/>
      <c r="L1694" s="33"/>
      <c r="M1694" s="33"/>
      <c r="N1694" s="33"/>
      <c r="O1694" s="10" t="s">
        <v>115</v>
      </c>
    </row>
    <row r="1695">
      <c r="A1695" s="9">
        <v>44427.0</v>
      </c>
      <c r="B1695" s="10" t="s">
        <v>400</v>
      </c>
      <c r="C1695" s="10" t="s">
        <v>401</v>
      </c>
      <c r="D1695" s="10" t="s">
        <v>402</v>
      </c>
      <c r="E1695" s="35">
        <v>150.0</v>
      </c>
      <c r="F1695" s="10" t="s">
        <v>160</v>
      </c>
      <c r="G1695" s="37">
        <f t="shared" si="1"/>
        <v>5</v>
      </c>
      <c r="H1695" s="32">
        <f t="shared" si="2"/>
        <v>5</v>
      </c>
      <c r="I1695" s="33"/>
      <c r="J1695" s="33"/>
      <c r="K1695" s="33"/>
      <c r="L1695" s="33"/>
      <c r="M1695" s="33"/>
      <c r="N1695" s="33"/>
      <c r="O1695" s="10" t="s">
        <v>400</v>
      </c>
    </row>
    <row r="1696">
      <c r="A1696" s="9">
        <v>44427.0</v>
      </c>
      <c r="B1696" s="10" t="s">
        <v>400</v>
      </c>
      <c r="C1696" s="10" t="s">
        <v>403</v>
      </c>
      <c r="D1696" s="10" t="s">
        <v>404</v>
      </c>
      <c r="E1696" s="35">
        <v>270.0</v>
      </c>
      <c r="F1696" s="10" t="s">
        <v>14</v>
      </c>
      <c r="G1696" s="37">
        <f t="shared" si="1"/>
        <v>5</v>
      </c>
      <c r="H1696" s="32">
        <f t="shared" si="2"/>
        <v>5</v>
      </c>
      <c r="I1696" s="33"/>
      <c r="J1696" s="33"/>
      <c r="K1696" s="33"/>
      <c r="L1696" s="33"/>
      <c r="M1696" s="33"/>
      <c r="N1696" s="33"/>
      <c r="O1696" s="10" t="s">
        <v>400</v>
      </c>
    </row>
    <row r="1697">
      <c r="A1697" s="9">
        <v>44427.0</v>
      </c>
      <c r="B1697" s="10" t="s">
        <v>400</v>
      </c>
      <c r="C1697" s="10" t="s">
        <v>405</v>
      </c>
      <c r="D1697" s="10" t="s">
        <v>404</v>
      </c>
      <c r="E1697" s="35">
        <v>270.0</v>
      </c>
      <c r="F1697" s="10" t="s">
        <v>14</v>
      </c>
      <c r="G1697" s="37">
        <f t="shared" si="1"/>
        <v>5</v>
      </c>
      <c r="H1697" s="32">
        <f t="shared" si="2"/>
        <v>5</v>
      </c>
      <c r="I1697" s="33"/>
      <c r="J1697" s="33"/>
      <c r="K1697" s="33"/>
      <c r="L1697" s="33"/>
      <c r="M1697" s="33"/>
      <c r="N1697" s="33"/>
      <c r="O1697" s="10" t="s">
        <v>400</v>
      </c>
    </row>
    <row r="1698">
      <c r="A1698" s="9">
        <v>44427.0</v>
      </c>
      <c r="B1698" s="10" t="s">
        <v>400</v>
      </c>
      <c r="C1698" s="10">
        <v>6147.0</v>
      </c>
      <c r="D1698" s="10" t="s">
        <v>398</v>
      </c>
      <c r="E1698" s="35">
        <v>190.0</v>
      </c>
      <c r="F1698" s="10" t="s">
        <v>18</v>
      </c>
      <c r="G1698" s="37">
        <f t="shared" si="1"/>
        <v>5</v>
      </c>
      <c r="H1698" s="32">
        <f t="shared" si="2"/>
        <v>5</v>
      </c>
      <c r="I1698" s="33"/>
      <c r="J1698" s="33"/>
      <c r="K1698" s="33"/>
      <c r="L1698" s="33"/>
      <c r="M1698" s="33"/>
      <c r="N1698" s="33"/>
      <c r="O1698" s="10" t="s">
        <v>400</v>
      </c>
    </row>
    <row r="1699">
      <c r="A1699" s="9">
        <v>44427.0</v>
      </c>
      <c r="B1699" s="10" t="s">
        <v>400</v>
      </c>
      <c r="C1699" s="10">
        <v>6742.0</v>
      </c>
      <c r="D1699" s="10" t="s">
        <v>398</v>
      </c>
      <c r="E1699" s="35">
        <v>190.0</v>
      </c>
      <c r="F1699" s="10" t="s">
        <v>18</v>
      </c>
      <c r="G1699" s="37">
        <f t="shared" si="1"/>
        <v>5</v>
      </c>
      <c r="H1699" s="32">
        <f t="shared" si="2"/>
        <v>5</v>
      </c>
      <c r="I1699" s="33"/>
      <c r="J1699" s="33"/>
      <c r="K1699" s="33"/>
      <c r="L1699" s="33"/>
      <c r="M1699" s="33"/>
      <c r="N1699" s="33"/>
      <c r="O1699" s="10" t="s">
        <v>400</v>
      </c>
    </row>
    <row r="1700">
      <c r="A1700" s="9">
        <v>44427.0</v>
      </c>
      <c r="B1700" s="10" t="s">
        <v>400</v>
      </c>
      <c r="C1700" s="10" t="s">
        <v>406</v>
      </c>
      <c r="D1700" s="10" t="s">
        <v>397</v>
      </c>
      <c r="E1700" s="35">
        <v>330.0</v>
      </c>
      <c r="F1700" s="10" t="s">
        <v>14</v>
      </c>
      <c r="G1700" s="37">
        <f t="shared" si="1"/>
        <v>5</v>
      </c>
      <c r="H1700" s="32">
        <f t="shared" si="2"/>
        <v>5</v>
      </c>
      <c r="I1700" s="33"/>
      <c r="J1700" s="33"/>
      <c r="K1700" s="33"/>
      <c r="L1700" s="33"/>
      <c r="M1700" s="33"/>
      <c r="N1700" s="33"/>
      <c r="O1700" s="10" t="s">
        <v>400</v>
      </c>
    </row>
    <row r="1701">
      <c r="A1701" s="9">
        <v>44427.0</v>
      </c>
      <c r="B1701" s="10" t="s">
        <v>400</v>
      </c>
      <c r="C1701" s="10">
        <v>8048.0</v>
      </c>
      <c r="D1701" s="10" t="s">
        <v>398</v>
      </c>
      <c r="E1701" s="35">
        <v>190.0</v>
      </c>
      <c r="F1701" s="10" t="s">
        <v>18</v>
      </c>
      <c r="G1701" s="37">
        <f t="shared" si="1"/>
        <v>5</v>
      </c>
      <c r="H1701" s="32">
        <f t="shared" si="2"/>
        <v>5</v>
      </c>
      <c r="I1701" s="33"/>
      <c r="J1701" s="33"/>
      <c r="K1701" s="33"/>
      <c r="L1701" s="33"/>
      <c r="M1701" s="33"/>
      <c r="N1701" s="33"/>
      <c r="O1701" s="10" t="s">
        <v>400</v>
      </c>
    </row>
    <row r="1702">
      <c r="A1702" s="9">
        <v>44427.0</v>
      </c>
      <c r="B1702" s="10" t="s">
        <v>400</v>
      </c>
      <c r="C1702" s="10" t="s">
        <v>407</v>
      </c>
      <c r="D1702" s="10" t="s">
        <v>397</v>
      </c>
      <c r="E1702" s="35">
        <v>330.0</v>
      </c>
      <c r="F1702" s="10" t="s">
        <v>14</v>
      </c>
      <c r="G1702" s="37">
        <f t="shared" si="1"/>
        <v>5</v>
      </c>
      <c r="H1702" s="32">
        <f t="shared" si="2"/>
        <v>5</v>
      </c>
      <c r="I1702" s="33"/>
      <c r="J1702" s="33"/>
      <c r="K1702" s="33"/>
      <c r="L1702" s="33"/>
      <c r="M1702" s="33"/>
      <c r="N1702" s="33"/>
      <c r="O1702" s="10" t="s">
        <v>400</v>
      </c>
    </row>
    <row r="1703">
      <c r="A1703" s="9">
        <v>44427.0</v>
      </c>
      <c r="B1703" s="10" t="s">
        <v>400</v>
      </c>
      <c r="C1703" s="10" t="s">
        <v>408</v>
      </c>
      <c r="D1703" s="10" t="s">
        <v>396</v>
      </c>
      <c r="E1703" s="35">
        <v>300.0</v>
      </c>
      <c r="F1703" s="10" t="s">
        <v>18</v>
      </c>
      <c r="G1703" s="37">
        <f t="shared" si="1"/>
        <v>5</v>
      </c>
      <c r="H1703" s="32">
        <f t="shared" si="2"/>
        <v>5</v>
      </c>
      <c r="I1703" s="33"/>
      <c r="J1703" s="33"/>
      <c r="K1703" s="33"/>
      <c r="L1703" s="33"/>
      <c r="M1703" s="33"/>
      <c r="N1703" s="33"/>
      <c r="O1703" s="10" t="s">
        <v>400</v>
      </c>
    </row>
    <row r="1704">
      <c r="A1704" s="9">
        <v>44427.0</v>
      </c>
      <c r="B1704" s="10" t="s">
        <v>122</v>
      </c>
      <c r="C1704" s="10" t="s">
        <v>124</v>
      </c>
      <c r="D1704" s="10" t="s">
        <v>409</v>
      </c>
      <c r="E1704" s="35">
        <v>180.0</v>
      </c>
      <c r="F1704" s="10" t="s">
        <v>21</v>
      </c>
      <c r="G1704" s="37">
        <f t="shared" si="1"/>
        <v>5</v>
      </c>
      <c r="H1704" s="32">
        <f t="shared" si="2"/>
        <v>5</v>
      </c>
      <c r="I1704" s="33"/>
      <c r="J1704" s="33"/>
      <c r="K1704" s="33"/>
      <c r="L1704" s="33"/>
      <c r="M1704" s="33"/>
      <c r="N1704" s="33"/>
      <c r="O1704" s="10" t="s">
        <v>122</v>
      </c>
    </row>
    <row r="1705">
      <c r="A1705" s="9">
        <v>44427.0</v>
      </c>
      <c r="B1705" s="10" t="s">
        <v>15</v>
      </c>
      <c r="C1705" s="10" t="s">
        <v>217</v>
      </c>
      <c r="D1705" s="10" t="s">
        <v>395</v>
      </c>
      <c r="E1705" s="35">
        <v>250.0</v>
      </c>
      <c r="F1705" s="10" t="s">
        <v>394</v>
      </c>
      <c r="G1705" s="37">
        <f t="shared" si="1"/>
        <v>5</v>
      </c>
      <c r="H1705" s="32">
        <f t="shared" si="2"/>
        <v>5</v>
      </c>
      <c r="I1705" s="33"/>
      <c r="J1705" s="33"/>
      <c r="K1705" s="33"/>
      <c r="L1705" s="33"/>
      <c r="M1705" s="33"/>
      <c r="N1705" s="33"/>
      <c r="O1705" s="10" t="s">
        <v>15</v>
      </c>
    </row>
    <row r="1706">
      <c r="A1706" s="9">
        <v>44427.0</v>
      </c>
      <c r="B1706" s="10" t="s">
        <v>15</v>
      </c>
      <c r="C1706" s="10" t="s">
        <v>132</v>
      </c>
      <c r="D1706" s="10" t="s">
        <v>398</v>
      </c>
      <c r="E1706" s="35">
        <v>190.0</v>
      </c>
      <c r="F1706" s="10" t="s">
        <v>18</v>
      </c>
      <c r="G1706" s="37">
        <f t="shared" si="1"/>
        <v>5</v>
      </c>
      <c r="H1706" s="32">
        <f t="shared" si="2"/>
        <v>5</v>
      </c>
      <c r="I1706" s="33"/>
      <c r="J1706" s="33"/>
      <c r="K1706" s="33"/>
      <c r="L1706" s="33"/>
      <c r="M1706" s="33"/>
      <c r="N1706" s="33"/>
      <c r="O1706" s="10" t="s">
        <v>15</v>
      </c>
    </row>
    <row r="1707">
      <c r="A1707" s="9">
        <v>44427.0</v>
      </c>
      <c r="B1707" s="10" t="s">
        <v>15</v>
      </c>
      <c r="C1707" s="16">
        <v>5.0E49</v>
      </c>
      <c r="D1707" s="10" t="s">
        <v>396</v>
      </c>
      <c r="E1707" s="35">
        <v>300.0</v>
      </c>
      <c r="F1707" s="10" t="s">
        <v>18</v>
      </c>
      <c r="G1707" s="37">
        <f t="shared" si="1"/>
        <v>5</v>
      </c>
      <c r="H1707" s="32">
        <f t="shared" si="2"/>
        <v>5</v>
      </c>
      <c r="I1707" s="33"/>
      <c r="J1707" s="33"/>
      <c r="K1707" s="33"/>
      <c r="L1707" s="33"/>
      <c r="M1707" s="33"/>
      <c r="N1707" s="33"/>
      <c r="O1707" s="10" t="s">
        <v>15</v>
      </c>
    </row>
    <row r="1708">
      <c r="A1708" s="9">
        <v>44427.0</v>
      </c>
      <c r="B1708" s="10" t="s">
        <v>15</v>
      </c>
      <c r="C1708" s="16">
        <v>5.0E49</v>
      </c>
      <c r="D1708" s="10" t="s">
        <v>399</v>
      </c>
      <c r="E1708" s="35">
        <v>80.0</v>
      </c>
      <c r="F1708" s="10" t="s">
        <v>31</v>
      </c>
      <c r="G1708" s="37">
        <f t="shared" si="1"/>
        <v>5</v>
      </c>
      <c r="H1708" s="32">
        <f t="shared" si="2"/>
        <v>5</v>
      </c>
      <c r="I1708" s="33"/>
      <c r="J1708" s="33"/>
      <c r="K1708" s="33"/>
      <c r="L1708" s="33"/>
      <c r="M1708" s="33"/>
      <c r="N1708" s="33"/>
      <c r="O1708" s="10" t="s">
        <v>15</v>
      </c>
    </row>
    <row r="1709">
      <c r="A1709" s="9">
        <v>44427.0</v>
      </c>
      <c r="B1709" s="10" t="s">
        <v>15</v>
      </c>
      <c r="C1709" s="10" t="s">
        <v>134</v>
      </c>
      <c r="D1709" s="10" t="s">
        <v>398</v>
      </c>
      <c r="E1709" s="35">
        <v>190.0</v>
      </c>
      <c r="F1709" s="10" t="s">
        <v>18</v>
      </c>
      <c r="G1709" s="37">
        <f t="shared" si="1"/>
        <v>5</v>
      </c>
      <c r="H1709" s="32">
        <f t="shared" si="2"/>
        <v>5</v>
      </c>
      <c r="I1709" s="33"/>
      <c r="J1709" s="33"/>
      <c r="K1709" s="33"/>
      <c r="L1709" s="33"/>
      <c r="M1709" s="33"/>
      <c r="N1709" s="33"/>
      <c r="O1709" s="10" t="s">
        <v>15</v>
      </c>
    </row>
    <row r="1710">
      <c r="A1710" s="9">
        <v>44427.0</v>
      </c>
      <c r="B1710" s="10" t="s">
        <v>15</v>
      </c>
      <c r="C1710" s="10" t="s">
        <v>219</v>
      </c>
      <c r="D1710" s="10" t="s">
        <v>397</v>
      </c>
      <c r="E1710" s="35">
        <v>330.0</v>
      </c>
      <c r="F1710" s="10" t="s">
        <v>14</v>
      </c>
      <c r="G1710" s="37">
        <f t="shared" si="1"/>
        <v>5</v>
      </c>
      <c r="H1710" s="32">
        <f t="shared" si="2"/>
        <v>5</v>
      </c>
      <c r="I1710" s="33"/>
      <c r="J1710" s="33"/>
      <c r="K1710" s="33"/>
      <c r="L1710" s="33"/>
      <c r="M1710" s="33"/>
      <c r="N1710" s="33"/>
      <c r="O1710" s="10" t="s">
        <v>15</v>
      </c>
    </row>
    <row r="1711">
      <c r="A1711" s="9">
        <v>44427.0</v>
      </c>
      <c r="B1711" s="10" t="s">
        <v>15</v>
      </c>
      <c r="C1711" s="10">
        <v>4645.0</v>
      </c>
      <c r="D1711" s="10" t="s">
        <v>404</v>
      </c>
      <c r="E1711" s="35">
        <v>270.0</v>
      </c>
      <c r="F1711" s="10" t="s">
        <v>14</v>
      </c>
      <c r="G1711" s="37">
        <f t="shared" si="1"/>
        <v>5</v>
      </c>
      <c r="H1711" s="32">
        <f t="shared" si="2"/>
        <v>5</v>
      </c>
      <c r="I1711" s="33"/>
      <c r="J1711" s="33"/>
      <c r="K1711" s="33"/>
      <c r="L1711" s="33"/>
      <c r="M1711" s="33"/>
      <c r="N1711" s="33"/>
      <c r="O1711" s="10" t="s">
        <v>15</v>
      </c>
    </row>
    <row r="1712">
      <c r="A1712" s="9">
        <v>44427.0</v>
      </c>
      <c r="B1712" s="10" t="s">
        <v>15</v>
      </c>
      <c r="C1712" s="10" t="s">
        <v>136</v>
      </c>
      <c r="D1712" s="10" t="s">
        <v>398</v>
      </c>
      <c r="E1712" s="35">
        <v>190.0</v>
      </c>
      <c r="F1712" s="10" t="s">
        <v>18</v>
      </c>
      <c r="G1712" s="37">
        <f t="shared" si="1"/>
        <v>5</v>
      </c>
      <c r="H1712" s="32">
        <f t="shared" si="2"/>
        <v>5</v>
      </c>
      <c r="I1712" s="33"/>
      <c r="J1712" s="33"/>
      <c r="K1712" s="33"/>
      <c r="L1712" s="33"/>
      <c r="M1712" s="33"/>
      <c r="N1712" s="33"/>
      <c r="O1712" s="10" t="s">
        <v>15</v>
      </c>
    </row>
    <row r="1713">
      <c r="A1713" s="9">
        <v>44427.0</v>
      </c>
      <c r="B1713" s="10" t="s">
        <v>15</v>
      </c>
      <c r="C1713" s="10" t="s">
        <v>182</v>
      </c>
      <c r="D1713" s="10" t="s">
        <v>397</v>
      </c>
      <c r="E1713" s="35">
        <v>330.0</v>
      </c>
      <c r="F1713" s="10" t="s">
        <v>14</v>
      </c>
      <c r="G1713" s="37">
        <f t="shared" si="1"/>
        <v>5</v>
      </c>
      <c r="H1713" s="32">
        <f t="shared" si="2"/>
        <v>5</v>
      </c>
      <c r="I1713" s="33"/>
      <c r="J1713" s="33"/>
      <c r="K1713" s="33"/>
      <c r="L1713" s="33"/>
      <c r="M1713" s="33"/>
      <c r="N1713" s="33"/>
      <c r="O1713" s="10" t="s">
        <v>15</v>
      </c>
    </row>
    <row r="1714">
      <c r="A1714" s="9">
        <v>44427.0</v>
      </c>
      <c r="B1714" s="10" t="s">
        <v>15</v>
      </c>
      <c r="C1714" s="10">
        <v>3446.0</v>
      </c>
      <c r="D1714" s="10" t="s">
        <v>409</v>
      </c>
      <c r="E1714" s="35">
        <v>180.0</v>
      </c>
      <c r="F1714" s="10" t="s">
        <v>21</v>
      </c>
      <c r="G1714" s="37">
        <f t="shared" si="1"/>
        <v>5</v>
      </c>
      <c r="H1714" s="32">
        <f t="shared" si="2"/>
        <v>5</v>
      </c>
      <c r="I1714" s="33"/>
      <c r="J1714" s="33"/>
      <c r="K1714" s="33"/>
      <c r="L1714" s="33"/>
      <c r="M1714" s="33"/>
      <c r="N1714" s="33"/>
      <c r="O1714" s="10" t="s">
        <v>15</v>
      </c>
    </row>
    <row r="1715">
      <c r="A1715" s="9">
        <v>44427.0</v>
      </c>
      <c r="B1715" s="10" t="s">
        <v>15</v>
      </c>
      <c r="C1715" s="10" t="s">
        <v>137</v>
      </c>
      <c r="D1715" s="10" t="s">
        <v>398</v>
      </c>
      <c r="E1715" s="35">
        <v>190.0</v>
      </c>
      <c r="F1715" s="10" t="s">
        <v>18</v>
      </c>
      <c r="G1715" s="37">
        <f t="shared" si="1"/>
        <v>5</v>
      </c>
      <c r="H1715" s="32">
        <f t="shared" si="2"/>
        <v>5</v>
      </c>
      <c r="I1715" s="33"/>
      <c r="J1715" s="33"/>
      <c r="K1715" s="33"/>
      <c r="L1715" s="33"/>
      <c r="M1715" s="33"/>
      <c r="N1715" s="33"/>
      <c r="O1715" s="10" t="s">
        <v>15</v>
      </c>
    </row>
    <row r="1716">
      <c r="A1716" s="9">
        <v>44427.0</v>
      </c>
      <c r="B1716" s="10" t="s">
        <v>15</v>
      </c>
      <c r="C1716" s="10" t="s">
        <v>185</v>
      </c>
      <c r="D1716" s="10" t="s">
        <v>397</v>
      </c>
      <c r="E1716" s="35">
        <v>330.0</v>
      </c>
      <c r="F1716" s="10" t="s">
        <v>14</v>
      </c>
      <c r="G1716" s="37">
        <f t="shared" si="1"/>
        <v>5</v>
      </c>
      <c r="H1716" s="32">
        <f t="shared" si="2"/>
        <v>5</v>
      </c>
      <c r="I1716" s="33"/>
      <c r="J1716" s="33"/>
      <c r="K1716" s="33"/>
      <c r="L1716" s="33"/>
      <c r="M1716" s="33"/>
      <c r="N1716" s="33"/>
      <c r="O1716" s="10" t="s">
        <v>15</v>
      </c>
    </row>
    <row r="1717">
      <c r="A1717" s="9">
        <v>44427.0</v>
      </c>
      <c r="B1717" s="10" t="s">
        <v>15</v>
      </c>
      <c r="C1717" s="10" t="s">
        <v>185</v>
      </c>
      <c r="D1717" s="10" t="s">
        <v>395</v>
      </c>
      <c r="E1717" s="35">
        <v>250.0</v>
      </c>
      <c r="F1717" s="10" t="s">
        <v>394</v>
      </c>
      <c r="G1717" s="37">
        <f t="shared" si="1"/>
        <v>5</v>
      </c>
      <c r="H1717" s="32">
        <f t="shared" si="2"/>
        <v>5</v>
      </c>
      <c r="I1717" s="33"/>
      <c r="J1717" s="33"/>
      <c r="K1717" s="33"/>
      <c r="L1717" s="33"/>
      <c r="M1717" s="33"/>
      <c r="N1717" s="33"/>
      <c r="O1717" s="10" t="s">
        <v>15</v>
      </c>
    </row>
    <row r="1718">
      <c r="A1718" s="9">
        <v>44427.0</v>
      </c>
      <c r="B1718" s="10" t="s">
        <v>248</v>
      </c>
      <c r="C1718" s="10" t="s">
        <v>410</v>
      </c>
      <c r="D1718" s="10" t="s">
        <v>397</v>
      </c>
      <c r="E1718" s="35">
        <v>330.0</v>
      </c>
      <c r="F1718" s="10" t="s">
        <v>14</v>
      </c>
      <c r="G1718" s="37">
        <f t="shared" si="1"/>
        <v>5</v>
      </c>
      <c r="H1718" s="32">
        <f t="shared" si="2"/>
        <v>5</v>
      </c>
      <c r="I1718" s="33"/>
      <c r="J1718" s="33"/>
      <c r="K1718" s="33"/>
      <c r="L1718" s="33"/>
      <c r="M1718" s="33"/>
      <c r="N1718" s="33"/>
      <c r="O1718" s="10" t="s">
        <v>248</v>
      </c>
    </row>
    <row r="1719">
      <c r="A1719" s="9">
        <v>44427.0</v>
      </c>
      <c r="B1719" s="10" t="s">
        <v>248</v>
      </c>
      <c r="C1719" s="10" t="s">
        <v>411</v>
      </c>
      <c r="D1719" s="10" t="s">
        <v>396</v>
      </c>
      <c r="E1719" s="35">
        <v>300.0</v>
      </c>
      <c r="F1719" s="10" t="s">
        <v>18</v>
      </c>
      <c r="G1719" s="37">
        <f t="shared" si="1"/>
        <v>5</v>
      </c>
      <c r="H1719" s="32">
        <f t="shared" si="2"/>
        <v>5</v>
      </c>
      <c r="I1719" s="33"/>
      <c r="J1719" s="33"/>
      <c r="K1719" s="33"/>
      <c r="L1719" s="33"/>
      <c r="M1719" s="33"/>
      <c r="N1719" s="33"/>
      <c r="O1719" s="10" t="s">
        <v>248</v>
      </c>
    </row>
    <row r="1720">
      <c r="A1720" s="9">
        <v>44427.0</v>
      </c>
      <c r="B1720" s="10" t="s">
        <v>248</v>
      </c>
      <c r="C1720" s="10" t="s">
        <v>249</v>
      </c>
      <c r="D1720" s="10" t="s">
        <v>398</v>
      </c>
      <c r="E1720" s="35">
        <v>190.0</v>
      </c>
      <c r="F1720" s="10" t="s">
        <v>18</v>
      </c>
      <c r="G1720" s="37">
        <f t="shared" si="1"/>
        <v>5</v>
      </c>
      <c r="H1720" s="32">
        <f t="shared" si="2"/>
        <v>5</v>
      </c>
      <c r="I1720" s="33"/>
      <c r="J1720" s="33"/>
      <c r="K1720" s="33"/>
      <c r="L1720" s="33"/>
      <c r="M1720" s="33"/>
      <c r="N1720" s="33"/>
      <c r="O1720" s="10" t="s">
        <v>248</v>
      </c>
    </row>
    <row r="1721">
      <c r="A1721" s="9">
        <v>44427.0</v>
      </c>
      <c r="B1721" s="10" t="s">
        <v>248</v>
      </c>
      <c r="C1721" s="10">
        <v>2944.0</v>
      </c>
      <c r="D1721" s="10" t="s">
        <v>398</v>
      </c>
      <c r="E1721" s="35">
        <v>190.0</v>
      </c>
      <c r="F1721" s="10" t="s">
        <v>18</v>
      </c>
      <c r="G1721" s="37">
        <f t="shared" si="1"/>
        <v>5</v>
      </c>
      <c r="H1721" s="32">
        <f t="shared" si="2"/>
        <v>5</v>
      </c>
      <c r="I1721" s="33"/>
      <c r="J1721" s="33"/>
      <c r="K1721" s="33"/>
      <c r="L1721" s="33"/>
      <c r="M1721" s="33"/>
      <c r="N1721" s="33"/>
      <c r="O1721" s="10" t="s">
        <v>248</v>
      </c>
    </row>
    <row r="1722">
      <c r="A1722" s="9">
        <v>44427.0</v>
      </c>
      <c r="B1722" s="10" t="s">
        <v>248</v>
      </c>
      <c r="C1722" s="10" t="s">
        <v>105</v>
      </c>
      <c r="D1722" s="10" t="s">
        <v>398</v>
      </c>
      <c r="E1722" s="35">
        <v>190.0</v>
      </c>
      <c r="F1722" s="10" t="s">
        <v>18</v>
      </c>
      <c r="G1722" s="37">
        <f t="shared" si="1"/>
        <v>5</v>
      </c>
      <c r="H1722" s="32">
        <f t="shared" si="2"/>
        <v>5</v>
      </c>
      <c r="I1722" s="33"/>
      <c r="J1722" s="33"/>
      <c r="K1722" s="33"/>
      <c r="L1722" s="33"/>
      <c r="M1722" s="33"/>
      <c r="N1722" s="33"/>
      <c r="O1722" s="10" t="s">
        <v>248</v>
      </c>
    </row>
    <row r="1723">
      <c r="A1723" s="9">
        <v>44427.0</v>
      </c>
      <c r="B1723" s="10" t="s">
        <v>248</v>
      </c>
      <c r="C1723" s="10">
        <v>6246.0</v>
      </c>
      <c r="D1723" s="10" t="s">
        <v>404</v>
      </c>
      <c r="E1723" s="35">
        <v>270.0</v>
      </c>
      <c r="F1723" s="10" t="s">
        <v>14</v>
      </c>
      <c r="G1723" s="37">
        <f t="shared" si="1"/>
        <v>5</v>
      </c>
      <c r="H1723" s="32">
        <f t="shared" si="2"/>
        <v>5</v>
      </c>
      <c r="I1723" s="33"/>
      <c r="J1723" s="33"/>
      <c r="K1723" s="33"/>
      <c r="L1723" s="33"/>
      <c r="M1723" s="33"/>
      <c r="N1723" s="33"/>
      <c r="O1723" s="10" t="s">
        <v>248</v>
      </c>
    </row>
    <row r="1724">
      <c r="A1724" s="9">
        <v>44427.0</v>
      </c>
      <c r="B1724" s="10" t="s">
        <v>248</v>
      </c>
      <c r="C1724" s="10" t="s">
        <v>412</v>
      </c>
      <c r="D1724" s="10" t="s">
        <v>413</v>
      </c>
      <c r="E1724" s="35">
        <v>100.0</v>
      </c>
      <c r="F1724" s="10" t="s">
        <v>160</v>
      </c>
      <c r="G1724" s="37">
        <f t="shared" si="1"/>
        <v>5</v>
      </c>
      <c r="H1724" s="32">
        <f t="shared" si="2"/>
        <v>5</v>
      </c>
      <c r="I1724" s="33"/>
      <c r="J1724" s="33"/>
      <c r="K1724" s="33"/>
      <c r="L1724" s="33"/>
      <c r="M1724" s="33"/>
      <c r="N1724" s="33"/>
      <c r="O1724" s="10" t="s">
        <v>248</v>
      </c>
    </row>
    <row r="1725">
      <c r="A1725" s="9">
        <v>44427.0</v>
      </c>
      <c r="B1725" s="10" t="s">
        <v>248</v>
      </c>
      <c r="C1725" s="10" t="s">
        <v>251</v>
      </c>
      <c r="D1725" s="10" t="s">
        <v>398</v>
      </c>
      <c r="E1725" s="35">
        <v>190.0</v>
      </c>
      <c r="F1725" s="10" t="s">
        <v>18</v>
      </c>
      <c r="G1725" s="37">
        <f t="shared" si="1"/>
        <v>5</v>
      </c>
      <c r="H1725" s="32">
        <f t="shared" si="2"/>
        <v>5</v>
      </c>
      <c r="I1725" s="33"/>
      <c r="J1725" s="33"/>
      <c r="K1725" s="33"/>
      <c r="L1725" s="33"/>
      <c r="M1725" s="33"/>
      <c r="N1725" s="33"/>
      <c r="O1725" s="10" t="s">
        <v>248</v>
      </c>
    </row>
    <row r="1726">
      <c r="A1726" s="9">
        <v>44427.0</v>
      </c>
      <c r="B1726" s="10" t="s">
        <v>69</v>
      </c>
      <c r="C1726" s="10" t="s">
        <v>71</v>
      </c>
      <c r="D1726" s="10" t="s">
        <v>396</v>
      </c>
      <c r="E1726" s="35">
        <v>300.0</v>
      </c>
      <c r="F1726" s="10" t="s">
        <v>18</v>
      </c>
      <c r="G1726" s="37">
        <f t="shared" si="1"/>
        <v>5</v>
      </c>
      <c r="H1726" s="32">
        <f t="shared" si="2"/>
        <v>5</v>
      </c>
      <c r="I1726" s="33"/>
      <c r="J1726" s="33"/>
      <c r="K1726" s="33"/>
      <c r="L1726" s="33"/>
      <c r="M1726" s="33"/>
      <c r="N1726" s="33"/>
      <c r="O1726" s="10" t="s">
        <v>69</v>
      </c>
    </row>
    <row r="1727">
      <c r="A1727" s="9">
        <v>44427.0</v>
      </c>
      <c r="B1727" s="10" t="s">
        <v>69</v>
      </c>
      <c r="C1727" s="10" t="s">
        <v>72</v>
      </c>
      <c r="D1727" s="10" t="s">
        <v>404</v>
      </c>
      <c r="E1727" s="35">
        <v>270.0</v>
      </c>
      <c r="F1727" s="10" t="s">
        <v>14</v>
      </c>
      <c r="G1727" s="37">
        <f t="shared" si="1"/>
        <v>5</v>
      </c>
      <c r="H1727" s="32">
        <f t="shared" si="2"/>
        <v>5</v>
      </c>
      <c r="I1727" s="33"/>
      <c r="J1727" s="33"/>
      <c r="K1727" s="33"/>
      <c r="L1727" s="33"/>
      <c r="M1727" s="33"/>
      <c r="N1727" s="33"/>
      <c r="O1727" s="10" t="s">
        <v>69</v>
      </c>
    </row>
    <row r="1728">
      <c r="A1728" s="9">
        <v>44427.0</v>
      </c>
      <c r="B1728" s="10" t="s">
        <v>69</v>
      </c>
      <c r="C1728" s="10" t="s">
        <v>73</v>
      </c>
      <c r="D1728" s="10" t="s">
        <v>399</v>
      </c>
      <c r="E1728" s="35">
        <v>80.0</v>
      </c>
      <c r="F1728" s="10" t="s">
        <v>31</v>
      </c>
      <c r="G1728" s="37">
        <f t="shared" si="1"/>
        <v>5</v>
      </c>
      <c r="H1728" s="32">
        <f t="shared" si="2"/>
        <v>5</v>
      </c>
      <c r="I1728" s="33"/>
      <c r="J1728" s="33"/>
      <c r="K1728" s="33"/>
      <c r="L1728" s="33"/>
      <c r="M1728" s="33"/>
      <c r="N1728" s="33"/>
      <c r="O1728" s="10" t="s">
        <v>69</v>
      </c>
    </row>
    <row r="1729">
      <c r="A1729" s="9">
        <v>44427.0</v>
      </c>
      <c r="B1729" s="10" t="s">
        <v>69</v>
      </c>
      <c r="C1729" s="10" t="s">
        <v>74</v>
      </c>
      <c r="D1729" s="10" t="s">
        <v>404</v>
      </c>
      <c r="E1729" s="35">
        <v>270.0</v>
      </c>
      <c r="F1729" s="10" t="s">
        <v>14</v>
      </c>
      <c r="G1729" s="37">
        <f t="shared" si="1"/>
        <v>5</v>
      </c>
      <c r="H1729" s="32">
        <f t="shared" si="2"/>
        <v>5</v>
      </c>
      <c r="I1729" s="33"/>
      <c r="J1729" s="33"/>
      <c r="K1729" s="33"/>
      <c r="L1729" s="33"/>
      <c r="M1729" s="33"/>
      <c r="N1729" s="33"/>
      <c r="O1729" s="10" t="s">
        <v>69</v>
      </c>
    </row>
    <row r="1730">
      <c r="A1730" s="9">
        <v>44427.0</v>
      </c>
      <c r="B1730" s="10" t="s">
        <v>69</v>
      </c>
      <c r="C1730" s="10">
        <v>7447.0</v>
      </c>
      <c r="D1730" s="10" t="s">
        <v>398</v>
      </c>
      <c r="E1730" s="35">
        <v>190.0</v>
      </c>
      <c r="F1730" s="10" t="s">
        <v>18</v>
      </c>
      <c r="G1730" s="37">
        <f t="shared" si="1"/>
        <v>5</v>
      </c>
      <c r="H1730" s="32">
        <f t="shared" si="2"/>
        <v>5</v>
      </c>
      <c r="I1730" s="33"/>
      <c r="J1730" s="33"/>
      <c r="K1730" s="33"/>
      <c r="L1730" s="33"/>
      <c r="M1730" s="33"/>
      <c r="N1730" s="33"/>
      <c r="O1730" s="10" t="s">
        <v>69</v>
      </c>
    </row>
    <row r="1731">
      <c r="A1731" s="9">
        <v>44427.0</v>
      </c>
      <c r="B1731" s="10" t="s">
        <v>69</v>
      </c>
      <c r="C1731" s="10">
        <v>1649.0</v>
      </c>
      <c r="D1731" s="10" t="s">
        <v>398</v>
      </c>
      <c r="E1731" s="35">
        <v>190.0</v>
      </c>
      <c r="F1731" s="10" t="s">
        <v>18</v>
      </c>
      <c r="G1731" s="37">
        <f t="shared" si="1"/>
        <v>5</v>
      </c>
      <c r="H1731" s="32">
        <f t="shared" si="2"/>
        <v>5</v>
      </c>
      <c r="I1731" s="33"/>
      <c r="J1731" s="33"/>
      <c r="K1731" s="33"/>
      <c r="L1731" s="33"/>
      <c r="M1731" s="33"/>
      <c r="N1731" s="33"/>
      <c r="O1731" s="10" t="s">
        <v>69</v>
      </c>
    </row>
    <row r="1732">
      <c r="A1732" s="9">
        <v>44427.0</v>
      </c>
      <c r="B1732" s="10" t="s">
        <v>69</v>
      </c>
      <c r="C1732" s="10">
        <v>5649.0</v>
      </c>
      <c r="D1732" s="10" t="s">
        <v>398</v>
      </c>
      <c r="E1732" s="35">
        <v>190.0</v>
      </c>
      <c r="F1732" s="10" t="s">
        <v>18</v>
      </c>
      <c r="G1732" s="37">
        <f t="shared" si="1"/>
        <v>5</v>
      </c>
      <c r="H1732" s="32">
        <f t="shared" si="2"/>
        <v>5</v>
      </c>
      <c r="I1732" s="33"/>
      <c r="J1732" s="33"/>
      <c r="K1732" s="33"/>
      <c r="L1732" s="33"/>
      <c r="M1732" s="33"/>
      <c r="N1732" s="33"/>
      <c r="O1732" s="10" t="s">
        <v>69</v>
      </c>
    </row>
    <row r="1733">
      <c r="A1733" s="9">
        <v>44427.0</v>
      </c>
      <c r="B1733" s="10" t="s">
        <v>69</v>
      </c>
      <c r="C1733" s="10">
        <v>9045.0</v>
      </c>
      <c r="D1733" s="10" t="s">
        <v>398</v>
      </c>
      <c r="E1733" s="35">
        <v>190.0</v>
      </c>
      <c r="F1733" s="10" t="s">
        <v>18</v>
      </c>
      <c r="G1733" s="37">
        <f t="shared" si="1"/>
        <v>5</v>
      </c>
      <c r="H1733" s="32">
        <f t="shared" si="2"/>
        <v>5</v>
      </c>
      <c r="I1733" s="33"/>
      <c r="J1733" s="33"/>
      <c r="K1733" s="33"/>
      <c r="L1733" s="33"/>
      <c r="M1733" s="33"/>
      <c r="N1733" s="33"/>
      <c r="O1733" s="10" t="s">
        <v>69</v>
      </c>
    </row>
    <row r="1734">
      <c r="A1734" s="9">
        <v>44427.0</v>
      </c>
      <c r="B1734" s="10" t="s">
        <v>69</v>
      </c>
      <c r="C1734" s="10" t="s">
        <v>75</v>
      </c>
      <c r="D1734" s="10" t="s">
        <v>402</v>
      </c>
      <c r="E1734" s="35">
        <v>150.0</v>
      </c>
      <c r="F1734" s="10" t="s">
        <v>160</v>
      </c>
      <c r="G1734" s="37">
        <f t="shared" si="1"/>
        <v>5</v>
      </c>
      <c r="H1734" s="32">
        <f t="shared" si="2"/>
        <v>5</v>
      </c>
      <c r="I1734" s="33"/>
      <c r="J1734" s="33"/>
      <c r="K1734" s="33"/>
      <c r="L1734" s="33"/>
      <c r="M1734" s="33"/>
      <c r="N1734" s="33"/>
      <c r="O1734" s="10" t="s">
        <v>69</v>
      </c>
    </row>
    <row r="1735">
      <c r="A1735" s="9">
        <v>44427.0</v>
      </c>
      <c r="B1735" s="10" t="s">
        <v>69</v>
      </c>
      <c r="C1735" s="10">
        <v>5747.0</v>
      </c>
      <c r="D1735" s="10" t="s">
        <v>396</v>
      </c>
      <c r="E1735" s="35">
        <v>300.0</v>
      </c>
      <c r="F1735" s="10" t="s">
        <v>18</v>
      </c>
      <c r="G1735" s="37">
        <f t="shared" si="1"/>
        <v>5</v>
      </c>
      <c r="H1735" s="32">
        <f t="shared" si="2"/>
        <v>5</v>
      </c>
      <c r="I1735" s="33"/>
      <c r="J1735" s="33"/>
      <c r="K1735" s="33"/>
      <c r="L1735" s="33"/>
      <c r="M1735" s="33"/>
      <c r="N1735" s="33"/>
      <c r="O1735" s="10" t="s">
        <v>69</v>
      </c>
    </row>
    <row r="1736">
      <c r="A1736" s="9">
        <v>44427.0</v>
      </c>
      <c r="B1736" s="10" t="s">
        <v>69</v>
      </c>
      <c r="C1736" s="10" t="s">
        <v>79</v>
      </c>
      <c r="D1736" s="10" t="s">
        <v>397</v>
      </c>
      <c r="E1736" s="35">
        <v>330.0</v>
      </c>
      <c r="F1736" s="10" t="s">
        <v>14</v>
      </c>
      <c r="G1736" s="37">
        <f t="shared" si="1"/>
        <v>5</v>
      </c>
      <c r="H1736" s="32">
        <f t="shared" si="2"/>
        <v>5</v>
      </c>
      <c r="I1736" s="33"/>
      <c r="J1736" s="33"/>
      <c r="K1736" s="33"/>
      <c r="L1736" s="33"/>
      <c r="M1736" s="33"/>
      <c r="N1736" s="33"/>
      <c r="O1736" s="10" t="s">
        <v>69</v>
      </c>
    </row>
    <row r="1737">
      <c r="A1737" s="9">
        <v>44427.0</v>
      </c>
      <c r="B1737" s="10" t="s">
        <v>69</v>
      </c>
      <c r="C1737" s="10" t="s">
        <v>80</v>
      </c>
      <c r="D1737" s="10" t="s">
        <v>404</v>
      </c>
      <c r="E1737" s="35">
        <v>270.0</v>
      </c>
      <c r="F1737" s="10" t="s">
        <v>14</v>
      </c>
      <c r="G1737" s="37">
        <f t="shared" si="1"/>
        <v>5</v>
      </c>
      <c r="H1737" s="32">
        <f t="shared" si="2"/>
        <v>5</v>
      </c>
      <c r="I1737" s="33"/>
      <c r="J1737" s="33"/>
      <c r="K1737" s="33"/>
      <c r="L1737" s="33"/>
      <c r="M1737" s="33"/>
      <c r="N1737" s="33"/>
      <c r="O1737" s="10" t="s">
        <v>69</v>
      </c>
    </row>
    <row r="1738">
      <c r="A1738" s="9">
        <v>44427.0</v>
      </c>
      <c r="B1738" s="10" t="s">
        <v>69</v>
      </c>
      <c r="C1738" s="10" t="s">
        <v>81</v>
      </c>
      <c r="D1738" s="10" t="s">
        <v>396</v>
      </c>
      <c r="E1738" s="35">
        <v>300.0</v>
      </c>
      <c r="F1738" s="10" t="s">
        <v>18</v>
      </c>
      <c r="G1738" s="37">
        <f t="shared" si="1"/>
        <v>5</v>
      </c>
      <c r="H1738" s="32">
        <f t="shared" si="2"/>
        <v>5</v>
      </c>
      <c r="I1738" s="33"/>
      <c r="J1738" s="33"/>
      <c r="K1738" s="33"/>
      <c r="L1738" s="33"/>
      <c r="M1738" s="33"/>
      <c r="N1738" s="33"/>
      <c r="O1738" s="10" t="s">
        <v>69</v>
      </c>
    </row>
    <row r="1739">
      <c r="A1739" s="9">
        <v>44427.0</v>
      </c>
      <c r="B1739" s="10" t="s">
        <v>69</v>
      </c>
      <c r="C1739" s="10" t="s">
        <v>82</v>
      </c>
      <c r="D1739" s="10" t="s">
        <v>398</v>
      </c>
      <c r="E1739" s="35">
        <v>190.0</v>
      </c>
      <c r="F1739" s="10" t="s">
        <v>18</v>
      </c>
      <c r="G1739" s="37">
        <f t="shared" si="1"/>
        <v>5</v>
      </c>
      <c r="H1739" s="32">
        <f t="shared" si="2"/>
        <v>5</v>
      </c>
      <c r="I1739" s="33"/>
      <c r="J1739" s="33"/>
      <c r="K1739" s="33"/>
      <c r="L1739" s="33"/>
      <c r="M1739" s="33"/>
      <c r="N1739" s="33"/>
      <c r="O1739" s="10" t="s">
        <v>69</v>
      </c>
    </row>
    <row r="1740">
      <c r="A1740" s="9">
        <v>44427.0</v>
      </c>
      <c r="B1740" s="10" t="s">
        <v>69</v>
      </c>
      <c r="C1740" s="10" t="s">
        <v>83</v>
      </c>
      <c r="D1740" s="10" t="s">
        <v>399</v>
      </c>
      <c r="E1740" s="35">
        <v>80.0</v>
      </c>
      <c r="F1740" s="10" t="s">
        <v>31</v>
      </c>
      <c r="G1740" s="37">
        <f t="shared" si="1"/>
        <v>5</v>
      </c>
      <c r="H1740" s="32">
        <f t="shared" si="2"/>
        <v>5</v>
      </c>
      <c r="I1740" s="33"/>
      <c r="J1740" s="33"/>
      <c r="K1740" s="33"/>
      <c r="L1740" s="33"/>
      <c r="M1740" s="33"/>
      <c r="N1740" s="33"/>
      <c r="O1740" s="10" t="s">
        <v>69</v>
      </c>
    </row>
    <row r="1741">
      <c r="A1741" s="9">
        <v>44427.0</v>
      </c>
      <c r="B1741" s="10" t="s">
        <v>69</v>
      </c>
      <c r="C1741" s="10" t="s">
        <v>87</v>
      </c>
      <c r="D1741" s="10" t="s">
        <v>397</v>
      </c>
      <c r="E1741" s="35">
        <v>330.0</v>
      </c>
      <c r="F1741" s="10" t="s">
        <v>14</v>
      </c>
      <c r="G1741" s="37">
        <f t="shared" si="1"/>
        <v>5</v>
      </c>
      <c r="H1741" s="32">
        <f t="shared" si="2"/>
        <v>5</v>
      </c>
      <c r="I1741" s="33"/>
      <c r="J1741" s="33"/>
      <c r="K1741" s="33"/>
      <c r="L1741" s="33"/>
      <c r="M1741" s="33"/>
      <c r="N1741" s="33"/>
      <c r="O1741" s="10" t="s">
        <v>69</v>
      </c>
    </row>
    <row r="1742">
      <c r="A1742" s="9">
        <v>44427.0</v>
      </c>
      <c r="B1742" s="10" t="s">
        <v>69</v>
      </c>
      <c r="C1742" s="10" t="s">
        <v>89</v>
      </c>
      <c r="D1742" s="10" t="s">
        <v>398</v>
      </c>
      <c r="E1742" s="35">
        <v>190.0</v>
      </c>
      <c r="F1742" s="10" t="s">
        <v>18</v>
      </c>
      <c r="G1742" s="37">
        <f t="shared" si="1"/>
        <v>5</v>
      </c>
      <c r="H1742" s="32">
        <f t="shared" si="2"/>
        <v>5</v>
      </c>
      <c r="I1742" s="33"/>
      <c r="J1742" s="33"/>
      <c r="K1742" s="33"/>
      <c r="L1742" s="33"/>
      <c r="M1742" s="33"/>
      <c r="N1742" s="33"/>
      <c r="O1742" s="10" t="s">
        <v>69</v>
      </c>
    </row>
    <row r="1743">
      <c r="A1743" s="9">
        <v>44428.0</v>
      </c>
      <c r="B1743" s="10" t="s">
        <v>254</v>
      </c>
      <c r="C1743" s="10" t="s">
        <v>293</v>
      </c>
      <c r="D1743" s="10" t="s">
        <v>393</v>
      </c>
      <c r="E1743" s="35">
        <v>260.0</v>
      </c>
      <c r="F1743" s="10" t="s">
        <v>394</v>
      </c>
      <c r="G1743" s="37">
        <f t="shared" si="1"/>
        <v>6</v>
      </c>
      <c r="H1743" s="32">
        <f t="shared" si="2"/>
        <v>6</v>
      </c>
      <c r="I1743" s="33"/>
      <c r="J1743" s="33"/>
      <c r="K1743" s="33"/>
      <c r="L1743" s="33"/>
      <c r="M1743" s="33"/>
      <c r="N1743" s="33"/>
      <c r="O1743" s="10" t="s">
        <v>254</v>
      </c>
    </row>
    <row r="1744">
      <c r="A1744" s="9">
        <v>44428.0</v>
      </c>
      <c r="B1744" s="10" t="s">
        <v>254</v>
      </c>
      <c r="C1744" s="10" t="s">
        <v>329</v>
      </c>
      <c r="D1744" s="10" t="s">
        <v>397</v>
      </c>
      <c r="E1744" s="35">
        <v>330.0</v>
      </c>
      <c r="F1744" s="10" t="s">
        <v>14</v>
      </c>
      <c r="G1744" s="37">
        <f t="shared" si="1"/>
        <v>6</v>
      </c>
      <c r="H1744" s="32">
        <f t="shared" si="2"/>
        <v>6</v>
      </c>
      <c r="I1744" s="33"/>
      <c r="J1744" s="33"/>
      <c r="K1744" s="33"/>
      <c r="L1744" s="33"/>
      <c r="M1744" s="33"/>
      <c r="N1744" s="33"/>
      <c r="O1744" s="10" t="s">
        <v>254</v>
      </c>
    </row>
    <row r="1745">
      <c r="A1745" s="9">
        <v>44428.0</v>
      </c>
      <c r="B1745" s="10" t="s">
        <v>97</v>
      </c>
      <c r="C1745" s="16">
        <v>1.0E46</v>
      </c>
      <c r="D1745" s="10" t="s">
        <v>402</v>
      </c>
      <c r="E1745" s="35">
        <v>150.0</v>
      </c>
      <c r="F1745" s="10" t="s">
        <v>160</v>
      </c>
      <c r="G1745" s="37">
        <f t="shared" si="1"/>
        <v>6</v>
      </c>
      <c r="H1745" s="32">
        <f t="shared" si="2"/>
        <v>6</v>
      </c>
      <c r="I1745" s="33"/>
      <c r="J1745" s="33"/>
      <c r="K1745" s="33"/>
      <c r="L1745" s="33"/>
      <c r="M1745" s="33"/>
      <c r="N1745" s="33"/>
      <c r="O1745" s="10" t="s">
        <v>97</v>
      </c>
    </row>
    <row r="1746">
      <c r="A1746" s="9">
        <v>44428.0</v>
      </c>
      <c r="B1746" s="10" t="s">
        <v>97</v>
      </c>
      <c r="C1746" s="10" t="s">
        <v>171</v>
      </c>
      <c r="D1746" s="10" t="s">
        <v>404</v>
      </c>
      <c r="E1746" s="35">
        <v>270.0</v>
      </c>
      <c r="F1746" s="10" t="s">
        <v>14</v>
      </c>
      <c r="G1746" s="37">
        <f t="shared" si="1"/>
        <v>6</v>
      </c>
      <c r="H1746" s="32">
        <f t="shared" si="2"/>
        <v>6</v>
      </c>
      <c r="I1746" s="33"/>
      <c r="J1746" s="33"/>
      <c r="K1746" s="33"/>
      <c r="L1746" s="33"/>
      <c r="M1746" s="33"/>
      <c r="N1746" s="33"/>
      <c r="O1746" s="10" t="s">
        <v>97</v>
      </c>
    </row>
    <row r="1747">
      <c r="A1747" s="9">
        <v>44428.0</v>
      </c>
      <c r="B1747" s="10" t="s">
        <v>306</v>
      </c>
      <c r="C1747" s="10" t="s">
        <v>414</v>
      </c>
      <c r="D1747" s="10" t="s">
        <v>397</v>
      </c>
      <c r="E1747" s="35">
        <v>330.0</v>
      </c>
      <c r="F1747" s="10" t="s">
        <v>14</v>
      </c>
      <c r="G1747" s="37">
        <f t="shared" si="1"/>
        <v>6</v>
      </c>
      <c r="H1747" s="32">
        <f t="shared" si="2"/>
        <v>6</v>
      </c>
      <c r="I1747" s="33"/>
      <c r="J1747" s="33"/>
      <c r="K1747" s="33"/>
      <c r="L1747" s="33"/>
      <c r="M1747" s="33"/>
      <c r="N1747" s="33"/>
      <c r="O1747" s="10" t="s">
        <v>306</v>
      </c>
    </row>
    <row r="1748">
      <c r="A1748" s="9">
        <v>44428.0</v>
      </c>
      <c r="B1748" s="10" t="s">
        <v>400</v>
      </c>
      <c r="C1748" s="10" t="s">
        <v>403</v>
      </c>
      <c r="D1748" s="10" t="s">
        <v>413</v>
      </c>
      <c r="E1748" s="35">
        <v>100.0</v>
      </c>
      <c r="F1748" s="10" t="s">
        <v>160</v>
      </c>
      <c r="G1748" s="37">
        <f t="shared" si="1"/>
        <v>6</v>
      </c>
      <c r="H1748" s="32">
        <f t="shared" si="2"/>
        <v>6</v>
      </c>
      <c r="I1748" s="33"/>
      <c r="J1748" s="33"/>
      <c r="K1748" s="33"/>
      <c r="L1748" s="33"/>
      <c r="M1748" s="33"/>
      <c r="N1748" s="33"/>
      <c r="O1748" s="10" t="s">
        <v>400</v>
      </c>
    </row>
    <row r="1749">
      <c r="A1749" s="9">
        <v>44428.0</v>
      </c>
      <c r="B1749" s="10" t="s">
        <v>400</v>
      </c>
      <c r="C1749" s="10" t="s">
        <v>405</v>
      </c>
      <c r="D1749" s="10" t="s">
        <v>398</v>
      </c>
      <c r="E1749" s="35">
        <v>190.0</v>
      </c>
      <c r="F1749" s="10" t="s">
        <v>18</v>
      </c>
      <c r="G1749" s="37">
        <f t="shared" si="1"/>
        <v>6</v>
      </c>
      <c r="H1749" s="32">
        <f t="shared" si="2"/>
        <v>6</v>
      </c>
      <c r="I1749" s="33"/>
      <c r="J1749" s="33"/>
      <c r="K1749" s="33"/>
      <c r="L1749" s="33"/>
      <c r="M1749" s="33"/>
      <c r="N1749" s="33"/>
      <c r="O1749" s="10" t="s">
        <v>400</v>
      </c>
    </row>
    <row r="1750">
      <c r="A1750" s="9">
        <v>44428.0</v>
      </c>
      <c r="B1750" s="10" t="s">
        <v>400</v>
      </c>
      <c r="C1750" s="10">
        <v>6742.0</v>
      </c>
      <c r="D1750" s="10" t="s">
        <v>409</v>
      </c>
      <c r="E1750" s="35">
        <v>180.0</v>
      </c>
      <c r="F1750" s="10" t="s">
        <v>21</v>
      </c>
      <c r="G1750" s="37">
        <f t="shared" si="1"/>
        <v>6</v>
      </c>
      <c r="H1750" s="32">
        <f t="shared" si="2"/>
        <v>6</v>
      </c>
      <c r="I1750" s="33"/>
      <c r="J1750" s="33"/>
      <c r="K1750" s="33"/>
      <c r="L1750" s="33"/>
      <c r="M1750" s="33"/>
      <c r="N1750" s="33"/>
      <c r="O1750" s="10" t="s">
        <v>400</v>
      </c>
    </row>
    <row r="1751">
      <c r="A1751" s="9">
        <v>44428.0</v>
      </c>
      <c r="B1751" s="10" t="s">
        <v>400</v>
      </c>
      <c r="C1751" s="10" t="s">
        <v>408</v>
      </c>
      <c r="D1751" s="10" t="s">
        <v>409</v>
      </c>
      <c r="E1751" s="35">
        <v>180.0</v>
      </c>
      <c r="F1751" s="10" t="s">
        <v>21</v>
      </c>
      <c r="G1751" s="37">
        <f t="shared" si="1"/>
        <v>6</v>
      </c>
      <c r="H1751" s="32">
        <f t="shared" si="2"/>
        <v>6</v>
      </c>
      <c r="I1751" s="33"/>
      <c r="J1751" s="33"/>
      <c r="K1751" s="33"/>
      <c r="L1751" s="33"/>
      <c r="M1751" s="33"/>
      <c r="N1751" s="33"/>
      <c r="O1751" s="10" t="s">
        <v>400</v>
      </c>
    </row>
    <row r="1752">
      <c r="A1752" s="9">
        <v>44428.0</v>
      </c>
      <c r="B1752" s="10" t="s">
        <v>15</v>
      </c>
      <c r="C1752" s="10" t="s">
        <v>181</v>
      </c>
      <c r="D1752" s="10" t="s">
        <v>396</v>
      </c>
      <c r="E1752" s="35">
        <v>300.0</v>
      </c>
      <c r="F1752" s="10" t="s">
        <v>18</v>
      </c>
      <c r="G1752" s="37">
        <f t="shared" si="1"/>
        <v>6</v>
      </c>
      <c r="H1752" s="32">
        <f t="shared" si="2"/>
        <v>6</v>
      </c>
      <c r="I1752" s="33"/>
      <c r="J1752" s="33"/>
      <c r="K1752" s="33"/>
      <c r="L1752" s="33"/>
      <c r="M1752" s="33"/>
      <c r="N1752" s="33"/>
      <c r="O1752" s="10" t="s">
        <v>15</v>
      </c>
    </row>
    <row r="1753">
      <c r="A1753" s="9">
        <v>44428.0</v>
      </c>
      <c r="B1753" s="10" t="s">
        <v>15</v>
      </c>
      <c r="C1753" s="10" t="s">
        <v>132</v>
      </c>
      <c r="D1753" s="10" t="s">
        <v>396</v>
      </c>
      <c r="E1753" s="35">
        <v>300.0</v>
      </c>
      <c r="F1753" s="10" t="s">
        <v>18</v>
      </c>
      <c r="G1753" s="37">
        <f t="shared" si="1"/>
        <v>6</v>
      </c>
      <c r="H1753" s="32">
        <f t="shared" si="2"/>
        <v>6</v>
      </c>
      <c r="I1753" s="33"/>
      <c r="J1753" s="33"/>
      <c r="K1753" s="33"/>
      <c r="L1753" s="33"/>
      <c r="M1753" s="33"/>
      <c r="N1753" s="33"/>
      <c r="O1753" s="10" t="s">
        <v>15</v>
      </c>
    </row>
    <row r="1754">
      <c r="A1754" s="9">
        <v>44428.0</v>
      </c>
      <c r="B1754" s="10" t="s">
        <v>15</v>
      </c>
      <c r="C1754" s="16">
        <v>5.0E49</v>
      </c>
      <c r="D1754" s="10" t="s">
        <v>397</v>
      </c>
      <c r="E1754" s="35">
        <v>330.0</v>
      </c>
      <c r="F1754" s="10" t="s">
        <v>14</v>
      </c>
      <c r="G1754" s="37">
        <f t="shared" si="1"/>
        <v>6</v>
      </c>
      <c r="H1754" s="32">
        <f t="shared" si="2"/>
        <v>6</v>
      </c>
      <c r="I1754" s="33"/>
      <c r="J1754" s="33"/>
      <c r="K1754" s="33"/>
      <c r="L1754" s="33"/>
      <c r="M1754" s="33"/>
      <c r="N1754" s="33"/>
      <c r="O1754" s="10" t="s">
        <v>15</v>
      </c>
    </row>
    <row r="1755">
      <c r="A1755" s="9">
        <v>44428.0</v>
      </c>
      <c r="B1755" s="10" t="s">
        <v>15</v>
      </c>
      <c r="C1755" s="16">
        <v>5.0E49</v>
      </c>
      <c r="D1755" s="10" t="s">
        <v>398</v>
      </c>
      <c r="E1755" s="35">
        <v>190.0</v>
      </c>
      <c r="F1755" s="10" t="s">
        <v>18</v>
      </c>
      <c r="G1755" s="37">
        <f t="shared" si="1"/>
        <v>6</v>
      </c>
      <c r="H1755" s="32">
        <f t="shared" si="2"/>
        <v>6</v>
      </c>
      <c r="I1755" s="33"/>
      <c r="J1755" s="33"/>
      <c r="K1755" s="33"/>
      <c r="L1755" s="33"/>
      <c r="M1755" s="33"/>
      <c r="N1755" s="33"/>
      <c r="O1755" s="10" t="s">
        <v>15</v>
      </c>
    </row>
    <row r="1756">
      <c r="A1756" s="9">
        <v>44428.0</v>
      </c>
      <c r="B1756" s="10" t="s">
        <v>15</v>
      </c>
      <c r="C1756" s="10" t="s">
        <v>134</v>
      </c>
      <c r="D1756" s="10" t="s">
        <v>397</v>
      </c>
      <c r="E1756" s="35">
        <v>330.0</v>
      </c>
      <c r="F1756" s="10" t="s">
        <v>14</v>
      </c>
      <c r="G1756" s="37">
        <f t="shared" si="1"/>
        <v>6</v>
      </c>
      <c r="H1756" s="32">
        <f t="shared" si="2"/>
        <v>6</v>
      </c>
      <c r="I1756" s="33"/>
      <c r="J1756" s="33"/>
      <c r="K1756" s="33"/>
      <c r="L1756" s="33"/>
      <c r="M1756" s="33"/>
      <c r="N1756" s="33"/>
      <c r="O1756" s="10" t="s">
        <v>15</v>
      </c>
    </row>
    <row r="1757">
      <c r="A1757" s="9">
        <v>44428.0</v>
      </c>
      <c r="B1757" s="10" t="s">
        <v>15</v>
      </c>
      <c r="C1757" s="10" t="s">
        <v>219</v>
      </c>
      <c r="D1757" s="10" t="s">
        <v>398</v>
      </c>
      <c r="E1757" s="35">
        <v>190.0</v>
      </c>
      <c r="F1757" s="10" t="s">
        <v>18</v>
      </c>
      <c r="G1757" s="37">
        <f t="shared" si="1"/>
        <v>6</v>
      </c>
      <c r="H1757" s="32">
        <f t="shared" si="2"/>
        <v>6</v>
      </c>
      <c r="I1757" s="33"/>
      <c r="J1757" s="33"/>
      <c r="K1757" s="33"/>
      <c r="L1757" s="33"/>
      <c r="M1757" s="33"/>
      <c r="N1757" s="33"/>
      <c r="O1757" s="10" t="s">
        <v>15</v>
      </c>
    </row>
    <row r="1758">
      <c r="A1758" s="9">
        <v>44428.0</v>
      </c>
      <c r="B1758" s="10" t="s">
        <v>15</v>
      </c>
      <c r="C1758" s="10">
        <v>4645.0</v>
      </c>
      <c r="D1758" s="10" t="s">
        <v>395</v>
      </c>
      <c r="E1758" s="35">
        <v>250.0</v>
      </c>
      <c r="F1758" s="10" t="s">
        <v>394</v>
      </c>
      <c r="G1758" s="37">
        <f t="shared" si="1"/>
        <v>6</v>
      </c>
      <c r="H1758" s="32">
        <f t="shared" si="2"/>
        <v>6</v>
      </c>
      <c r="I1758" s="33"/>
      <c r="J1758" s="33"/>
      <c r="K1758" s="33"/>
      <c r="L1758" s="33"/>
      <c r="M1758" s="33"/>
      <c r="N1758" s="33"/>
      <c r="O1758" s="10" t="s">
        <v>15</v>
      </c>
    </row>
    <row r="1759">
      <c r="A1759" s="9">
        <v>44428.0</v>
      </c>
      <c r="B1759" s="10" t="s">
        <v>15</v>
      </c>
      <c r="C1759" s="10" t="s">
        <v>136</v>
      </c>
      <c r="D1759" s="10" t="s">
        <v>404</v>
      </c>
      <c r="E1759" s="35">
        <v>270.0</v>
      </c>
      <c r="F1759" s="10" t="s">
        <v>14</v>
      </c>
      <c r="G1759" s="37">
        <f t="shared" si="1"/>
        <v>6</v>
      </c>
      <c r="H1759" s="32">
        <f t="shared" si="2"/>
        <v>6</v>
      </c>
      <c r="I1759" s="33"/>
      <c r="J1759" s="33"/>
      <c r="K1759" s="33"/>
      <c r="L1759" s="33"/>
      <c r="M1759" s="33"/>
      <c r="N1759" s="33"/>
      <c r="O1759" s="10" t="s">
        <v>15</v>
      </c>
    </row>
    <row r="1760">
      <c r="A1760" s="9">
        <v>44428.0</v>
      </c>
      <c r="B1760" s="10" t="s">
        <v>15</v>
      </c>
      <c r="C1760" s="10" t="s">
        <v>221</v>
      </c>
      <c r="D1760" s="10" t="s">
        <v>393</v>
      </c>
      <c r="E1760" s="35">
        <v>260.0</v>
      </c>
      <c r="F1760" s="10" t="s">
        <v>394</v>
      </c>
      <c r="G1760" s="37">
        <f t="shared" si="1"/>
        <v>6</v>
      </c>
      <c r="H1760" s="32">
        <f t="shared" si="2"/>
        <v>6</v>
      </c>
      <c r="I1760" s="33"/>
      <c r="J1760" s="33"/>
      <c r="K1760" s="33"/>
      <c r="L1760" s="33"/>
      <c r="M1760" s="33"/>
      <c r="N1760" s="33"/>
      <c r="O1760" s="10" t="s">
        <v>15</v>
      </c>
    </row>
    <row r="1761">
      <c r="A1761" s="9">
        <v>44428.0</v>
      </c>
      <c r="B1761" s="10" t="s">
        <v>15</v>
      </c>
      <c r="C1761" s="10">
        <v>3446.0</v>
      </c>
      <c r="D1761" s="10" t="s">
        <v>396</v>
      </c>
      <c r="E1761" s="35">
        <v>300.0</v>
      </c>
      <c r="F1761" s="10" t="s">
        <v>18</v>
      </c>
      <c r="G1761" s="37">
        <f t="shared" si="1"/>
        <v>6</v>
      </c>
      <c r="H1761" s="32">
        <f t="shared" si="2"/>
        <v>6</v>
      </c>
      <c r="I1761" s="33"/>
      <c r="J1761" s="33"/>
      <c r="K1761" s="33"/>
      <c r="L1761" s="33"/>
      <c r="M1761" s="33"/>
      <c r="N1761" s="33"/>
      <c r="O1761" s="10" t="s">
        <v>15</v>
      </c>
    </row>
    <row r="1762">
      <c r="A1762" s="9">
        <v>44428.0</v>
      </c>
      <c r="B1762" s="10" t="s">
        <v>15</v>
      </c>
      <c r="C1762" s="10" t="s">
        <v>137</v>
      </c>
      <c r="D1762" s="10" t="s">
        <v>393</v>
      </c>
      <c r="E1762" s="35">
        <v>260.0</v>
      </c>
      <c r="F1762" s="10" t="s">
        <v>394</v>
      </c>
      <c r="G1762" s="37">
        <f t="shared" si="1"/>
        <v>6</v>
      </c>
      <c r="H1762" s="32">
        <f t="shared" si="2"/>
        <v>6</v>
      </c>
      <c r="I1762" s="33"/>
      <c r="J1762" s="33"/>
      <c r="K1762" s="33"/>
      <c r="L1762" s="33"/>
      <c r="M1762" s="33"/>
      <c r="N1762" s="33"/>
      <c r="O1762" s="10" t="s">
        <v>15</v>
      </c>
    </row>
    <row r="1763">
      <c r="A1763" s="9">
        <v>44428.0</v>
      </c>
      <c r="B1763" s="10" t="s">
        <v>15</v>
      </c>
      <c r="C1763" s="10" t="s">
        <v>139</v>
      </c>
      <c r="D1763" s="10" t="s">
        <v>397</v>
      </c>
      <c r="E1763" s="35">
        <v>330.0</v>
      </c>
      <c r="F1763" s="10" t="s">
        <v>14</v>
      </c>
      <c r="G1763" s="37">
        <f t="shared" si="1"/>
        <v>6</v>
      </c>
      <c r="H1763" s="32">
        <f t="shared" si="2"/>
        <v>6</v>
      </c>
      <c r="I1763" s="33"/>
      <c r="J1763" s="33"/>
      <c r="K1763" s="33"/>
      <c r="L1763" s="33"/>
      <c r="M1763" s="33"/>
      <c r="N1763" s="33"/>
      <c r="O1763" s="10" t="s">
        <v>15</v>
      </c>
    </row>
    <row r="1764">
      <c r="A1764" s="9">
        <v>44428.0</v>
      </c>
      <c r="B1764" s="10" t="s">
        <v>69</v>
      </c>
      <c r="C1764" s="10" t="s">
        <v>71</v>
      </c>
      <c r="D1764" s="10" t="s">
        <v>398</v>
      </c>
      <c r="E1764" s="35">
        <v>190.0</v>
      </c>
      <c r="F1764" s="10" t="s">
        <v>18</v>
      </c>
      <c r="G1764" s="37">
        <f t="shared" si="1"/>
        <v>6</v>
      </c>
      <c r="H1764" s="32">
        <f t="shared" si="2"/>
        <v>6</v>
      </c>
      <c r="I1764" s="33"/>
      <c r="J1764" s="33"/>
      <c r="K1764" s="33"/>
      <c r="L1764" s="33"/>
      <c r="M1764" s="33"/>
      <c r="N1764" s="33"/>
      <c r="O1764" s="10" t="s">
        <v>69</v>
      </c>
    </row>
    <row r="1765">
      <c r="A1765" s="9">
        <v>44428.0</v>
      </c>
      <c r="B1765" s="10" t="s">
        <v>69</v>
      </c>
      <c r="C1765" s="10" t="s">
        <v>72</v>
      </c>
      <c r="D1765" s="10" t="s">
        <v>402</v>
      </c>
      <c r="E1765" s="35">
        <v>150.0</v>
      </c>
      <c r="F1765" s="10" t="s">
        <v>160</v>
      </c>
      <c r="G1765" s="37">
        <f t="shared" si="1"/>
        <v>6</v>
      </c>
      <c r="H1765" s="32">
        <f t="shared" si="2"/>
        <v>6</v>
      </c>
      <c r="I1765" s="33"/>
      <c r="J1765" s="33"/>
      <c r="K1765" s="33"/>
      <c r="L1765" s="33"/>
      <c r="M1765" s="33"/>
      <c r="N1765" s="33"/>
      <c r="O1765" s="10" t="s">
        <v>69</v>
      </c>
    </row>
    <row r="1766">
      <c r="A1766" s="9">
        <v>44428.0</v>
      </c>
      <c r="B1766" s="10" t="s">
        <v>69</v>
      </c>
      <c r="C1766" s="10" t="s">
        <v>73</v>
      </c>
      <c r="D1766" s="10" t="s">
        <v>395</v>
      </c>
      <c r="E1766" s="35">
        <v>250.0</v>
      </c>
      <c r="F1766" s="10" t="s">
        <v>394</v>
      </c>
      <c r="G1766" s="37">
        <f t="shared" si="1"/>
        <v>6</v>
      </c>
      <c r="H1766" s="32">
        <f t="shared" si="2"/>
        <v>6</v>
      </c>
      <c r="I1766" s="33"/>
      <c r="J1766" s="33"/>
      <c r="K1766" s="33"/>
      <c r="L1766" s="33"/>
      <c r="M1766" s="33"/>
      <c r="N1766" s="33"/>
      <c r="O1766" s="10" t="s">
        <v>69</v>
      </c>
    </row>
    <row r="1767">
      <c r="A1767" s="9">
        <v>44428.0</v>
      </c>
      <c r="B1767" s="10" t="s">
        <v>69</v>
      </c>
      <c r="C1767" s="10" t="s">
        <v>74</v>
      </c>
      <c r="D1767" s="10" t="s">
        <v>402</v>
      </c>
      <c r="E1767" s="35">
        <v>150.0</v>
      </c>
      <c r="F1767" s="10" t="s">
        <v>160</v>
      </c>
      <c r="G1767" s="37">
        <f t="shared" si="1"/>
        <v>6</v>
      </c>
      <c r="H1767" s="32">
        <f t="shared" si="2"/>
        <v>6</v>
      </c>
      <c r="I1767" s="33"/>
      <c r="J1767" s="33"/>
      <c r="K1767" s="33"/>
      <c r="L1767" s="33"/>
      <c r="M1767" s="33"/>
      <c r="N1767" s="33"/>
      <c r="O1767" s="10" t="s">
        <v>69</v>
      </c>
    </row>
    <row r="1768">
      <c r="A1768" s="9">
        <v>44428.0</v>
      </c>
      <c r="B1768" s="10" t="s">
        <v>69</v>
      </c>
      <c r="C1768" s="10">
        <v>7447.0</v>
      </c>
      <c r="D1768" s="10" t="s">
        <v>396</v>
      </c>
      <c r="E1768" s="35">
        <v>300.0</v>
      </c>
      <c r="F1768" s="10" t="s">
        <v>18</v>
      </c>
      <c r="G1768" s="37">
        <f t="shared" si="1"/>
        <v>6</v>
      </c>
      <c r="H1768" s="32">
        <f t="shared" si="2"/>
        <v>6</v>
      </c>
      <c r="I1768" s="33"/>
      <c r="J1768" s="33"/>
      <c r="K1768" s="33"/>
      <c r="L1768" s="33"/>
      <c r="M1768" s="33"/>
      <c r="N1768" s="33"/>
      <c r="O1768" s="10" t="s">
        <v>69</v>
      </c>
    </row>
    <row r="1769">
      <c r="A1769" s="9">
        <v>44428.0</v>
      </c>
      <c r="B1769" s="10" t="s">
        <v>69</v>
      </c>
      <c r="C1769" s="10">
        <v>5649.0</v>
      </c>
      <c r="D1769" s="10" t="s">
        <v>396</v>
      </c>
      <c r="E1769" s="35">
        <v>300.0</v>
      </c>
      <c r="F1769" s="10" t="s">
        <v>18</v>
      </c>
      <c r="G1769" s="37">
        <f t="shared" si="1"/>
        <v>6</v>
      </c>
      <c r="H1769" s="32">
        <f t="shared" si="2"/>
        <v>6</v>
      </c>
      <c r="I1769" s="33"/>
      <c r="J1769" s="33"/>
      <c r="K1769" s="33"/>
      <c r="L1769" s="33"/>
      <c r="M1769" s="33"/>
      <c r="N1769" s="33"/>
      <c r="O1769" s="10" t="s">
        <v>69</v>
      </c>
    </row>
    <row r="1770">
      <c r="A1770" s="9">
        <v>44428.0</v>
      </c>
      <c r="B1770" s="10" t="s">
        <v>69</v>
      </c>
      <c r="C1770" s="10">
        <v>9045.0</v>
      </c>
      <c r="D1770" s="10" t="s">
        <v>393</v>
      </c>
      <c r="E1770" s="35">
        <v>260.0</v>
      </c>
      <c r="F1770" s="10" t="s">
        <v>394</v>
      </c>
      <c r="G1770" s="37">
        <f t="shared" si="1"/>
        <v>6</v>
      </c>
      <c r="H1770" s="32">
        <f t="shared" si="2"/>
        <v>6</v>
      </c>
      <c r="I1770" s="33"/>
      <c r="J1770" s="33"/>
      <c r="K1770" s="33"/>
      <c r="L1770" s="33"/>
      <c r="M1770" s="33"/>
      <c r="N1770" s="33"/>
      <c r="O1770" s="10" t="s">
        <v>69</v>
      </c>
    </row>
    <row r="1771">
      <c r="A1771" s="9">
        <v>44428.0</v>
      </c>
      <c r="B1771" s="10" t="s">
        <v>69</v>
      </c>
      <c r="C1771" s="10" t="s">
        <v>75</v>
      </c>
      <c r="D1771" s="10" t="s">
        <v>395</v>
      </c>
      <c r="E1771" s="35">
        <v>250.0</v>
      </c>
      <c r="F1771" s="10" t="s">
        <v>394</v>
      </c>
      <c r="G1771" s="37">
        <f t="shared" si="1"/>
        <v>6</v>
      </c>
      <c r="H1771" s="32">
        <f t="shared" si="2"/>
        <v>6</v>
      </c>
      <c r="I1771" s="33"/>
      <c r="J1771" s="33"/>
      <c r="K1771" s="33"/>
      <c r="L1771" s="33"/>
      <c r="M1771" s="33"/>
      <c r="N1771" s="33"/>
      <c r="O1771" s="10" t="s">
        <v>69</v>
      </c>
    </row>
    <row r="1772">
      <c r="A1772" s="9">
        <v>44428.0</v>
      </c>
      <c r="B1772" s="10" t="s">
        <v>69</v>
      </c>
      <c r="C1772" s="10">
        <v>5747.0</v>
      </c>
      <c r="D1772" s="10" t="s">
        <v>395</v>
      </c>
      <c r="E1772" s="35">
        <v>250.0</v>
      </c>
      <c r="F1772" s="10" t="s">
        <v>394</v>
      </c>
      <c r="G1772" s="37">
        <f t="shared" si="1"/>
        <v>6</v>
      </c>
      <c r="H1772" s="32">
        <f t="shared" si="2"/>
        <v>6</v>
      </c>
      <c r="I1772" s="33"/>
      <c r="J1772" s="33"/>
      <c r="K1772" s="33"/>
      <c r="L1772" s="33"/>
      <c r="M1772" s="33"/>
      <c r="N1772" s="33"/>
      <c r="O1772" s="10" t="s">
        <v>69</v>
      </c>
    </row>
    <row r="1773">
      <c r="A1773" s="9">
        <v>44428.0</v>
      </c>
      <c r="B1773" s="10" t="s">
        <v>69</v>
      </c>
      <c r="C1773" s="10" t="s">
        <v>79</v>
      </c>
      <c r="D1773" s="10" t="s">
        <v>399</v>
      </c>
      <c r="E1773" s="35">
        <v>80.0</v>
      </c>
      <c r="F1773" s="10" t="s">
        <v>31</v>
      </c>
      <c r="G1773" s="37">
        <f t="shared" si="1"/>
        <v>6</v>
      </c>
      <c r="H1773" s="32">
        <f t="shared" si="2"/>
        <v>6</v>
      </c>
      <c r="I1773" s="33"/>
      <c r="J1773" s="33"/>
      <c r="K1773" s="33"/>
      <c r="L1773" s="33"/>
      <c r="M1773" s="33"/>
      <c r="N1773" s="33"/>
      <c r="O1773" s="10" t="s">
        <v>69</v>
      </c>
    </row>
    <row r="1774">
      <c r="A1774" s="9">
        <v>44428.0</v>
      </c>
      <c r="B1774" s="10" t="s">
        <v>69</v>
      </c>
      <c r="C1774" s="10" t="s">
        <v>81</v>
      </c>
      <c r="D1774" s="10" t="s">
        <v>397</v>
      </c>
      <c r="E1774" s="35">
        <v>330.0</v>
      </c>
      <c r="F1774" s="10" t="s">
        <v>14</v>
      </c>
      <c r="G1774" s="37">
        <f t="shared" si="1"/>
        <v>6</v>
      </c>
      <c r="H1774" s="32">
        <f t="shared" si="2"/>
        <v>6</v>
      </c>
      <c r="I1774" s="33"/>
      <c r="J1774" s="33"/>
      <c r="K1774" s="33"/>
      <c r="L1774" s="33"/>
      <c r="M1774" s="33"/>
      <c r="N1774" s="33"/>
      <c r="O1774" s="10" t="s">
        <v>69</v>
      </c>
    </row>
    <row r="1775">
      <c r="A1775" s="9">
        <v>44428.0</v>
      </c>
      <c r="B1775" s="10" t="s">
        <v>69</v>
      </c>
      <c r="C1775" s="10" t="s">
        <v>82</v>
      </c>
      <c r="D1775" s="10" t="s">
        <v>399</v>
      </c>
      <c r="E1775" s="35">
        <v>80.0</v>
      </c>
      <c r="F1775" s="10" t="s">
        <v>31</v>
      </c>
      <c r="G1775" s="37">
        <f t="shared" si="1"/>
        <v>6</v>
      </c>
      <c r="H1775" s="32">
        <f t="shared" si="2"/>
        <v>6</v>
      </c>
      <c r="I1775" s="33"/>
      <c r="J1775" s="33"/>
      <c r="K1775" s="33"/>
      <c r="L1775" s="33"/>
      <c r="M1775" s="33"/>
      <c r="N1775" s="33"/>
      <c r="O1775" s="10" t="s">
        <v>69</v>
      </c>
    </row>
    <row r="1776">
      <c r="A1776" s="9">
        <v>44428.0</v>
      </c>
      <c r="B1776" s="10" t="s">
        <v>69</v>
      </c>
      <c r="C1776" s="10" t="s">
        <v>83</v>
      </c>
      <c r="D1776" s="10" t="s">
        <v>398</v>
      </c>
      <c r="E1776" s="35">
        <v>190.0</v>
      </c>
      <c r="F1776" s="10" t="s">
        <v>18</v>
      </c>
      <c r="G1776" s="37">
        <f t="shared" si="1"/>
        <v>6</v>
      </c>
      <c r="H1776" s="32">
        <f t="shared" si="2"/>
        <v>6</v>
      </c>
      <c r="I1776" s="33"/>
      <c r="J1776" s="33"/>
      <c r="K1776" s="33"/>
      <c r="L1776" s="33"/>
      <c r="M1776" s="33"/>
      <c r="N1776" s="33"/>
      <c r="O1776" s="10" t="s">
        <v>69</v>
      </c>
    </row>
    <row r="1777">
      <c r="A1777" s="9">
        <v>44428.0</v>
      </c>
      <c r="B1777" s="10" t="s">
        <v>69</v>
      </c>
      <c r="C1777" s="10" t="s">
        <v>87</v>
      </c>
      <c r="D1777" s="10" t="s">
        <v>404</v>
      </c>
      <c r="E1777" s="35">
        <v>270.0</v>
      </c>
      <c r="F1777" s="10" t="s">
        <v>14</v>
      </c>
      <c r="G1777" s="37">
        <f t="shared" si="1"/>
        <v>6</v>
      </c>
      <c r="H1777" s="32">
        <f t="shared" si="2"/>
        <v>6</v>
      </c>
      <c r="I1777" s="33"/>
      <c r="J1777" s="33"/>
      <c r="K1777" s="33"/>
      <c r="L1777" s="33"/>
      <c r="M1777" s="33"/>
      <c r="N1777" s="33"/>
      <c r="O1777" s="10" t="s">
        <v>69</v>
      </c>
    </row>
    <row r="1778">
      <c r="A1778" s="9">
        <v>44429.0</v>
      </c>
      <c r="B1778" s="10" t="s">
        <v>23</v>
      </c>
      <c r="C1778" s="10" t="s">
        <v>39</v>
      </c>
      <c r="D1778" s="10" t="s">
        <v>399</v>
      </c>
      <c r="E1778" s="35">
        <v>80.0</v>
      </c>
      <c r="F1778" s="10" t="s">
        <v>31</v>
      </c>
      <c r="G1778" s="37">
        <f t="shared" si="1"/>
        <v>7</v>
      </c>
      <c r="H1778" s="32">
        <f t="shared" si="2"/>
        <v>7</v>
      </c>
      <c r="I1778" s="33"/>
      <c r="J1778" s="33"/>
      <c r="K1778" s="33"/>
      <c r="L1778" s="33"/>
      <c r="M1778" s="33"/>
      <c r="N1778" s="33"/>
      <c r="O1778" s="10" t="s">
        <v>23</v>
      </c>
    </row>
    <row r="1779">
      <c r="A1779" s="9">
        <v>44429.0</v>
      </c>
      <c r="B1779" s="10" t="s">
        <v>254</v>
      </c>
      <c r="C1779" s="10" t="s">
        <v>328</v>
      </c>
      <c r="D1779" s="10" t="s">
        <v>404</v>
      </c>
      <c r="E1779" s="35">
        <v>270.0</v>
      </c>
      <c r="F1779" s="10" t="s">
        <v>14</v>
      </c>
      <c r="G1779" s="37">
        <f t="shared" si="1"/>
        <v>7</v>
      </c>
      <c r="H1779" s="32">
        <f t="shared" si="2"/>
        <v>7</v>
      </c>
      <c r="I1779" s="33"/>
      <c r="J1779" s="33"/>
      <c r="K1779" s="33"/>
      <c r="L1779" s="33"/>
      <c r="M1779" s="33"/>
      <c r="N1779" s="33"/>
      <c r="O1779" s="10" t="s">
        <v>254</v>
      </c>
    </row>
    <row r="1780">
      <c r="A1780" s="9">
        <v>44429.0</v>
      </c>
      <c r="B1780" s="10" t="s">
        <v>254</v>
      </c>
      <c r="C1780" s="10">
        <v>4746.0</v>
      </c>
      <c r="D1780" s="10" t="s">
        <v>398</v>
      </c>
      <c r="E1780" s="35">
        <v>190.0</v>
      </c>
      <c r="F1780" s="10" t="s">
        <v>18</v>
      </c>
      <c r="G1780" s="37">
        <f t="shared" si="1"/>
        <v>7</v>
      </c>
      <c r="H1780" s="32">
        <f t="shared" si="2"/>
        <v>7</v>
      </c>
      <c r="I1780" s="33"/>
      <c r="J1780" s="33"/>
      <c r="K1780" s="33"/>
      <c r="L1780" s="33"/>
      <c r="M1780" s="33"/>
      <c r="N1780" s="33"/>
      <c r="O1780" s="10" t="s">
        <v>254</v>
      </c>
    </row>
    <row r="1781">
      <c r="A1781" s="9">
        <v>44429.0</v>
      </c>
      <c r="B1781" s="10" t="s">
        <v>97</v>
      </c>
      <c r="C1781" s="16">
        <v>1.0E46</v>
      </c>
      <c r="D1781" s="10" t="s">
        <v>398</v>
      </c>
      <c r="E1781" s="35">
        <v>190.0</v>
      </c>
      <c r="F1781" s="10" t="s">
        <v>18</v>
      </c>
      <c r="G1781" s="37">
        <f t="shared" si="1"/>
        <v>7</v>
      </c>
      <c r="H1781" s="32">
        <f t="shared" si="2"/>
        <v>7</v>
      </c>
      <c r="I1781" s="33"/>
      <c r="J1781" s="33"/>
      <c r="K1781" s="33"/>
      <c r="L1781" s="33"/>
      <c r="M1781" s="33"/>
      <c r="N1781" s="33"/>
      <c r="O1781" s="10" t="s">
        <v>97</v>
      </c>
    </row>
    <row r="1782">
      <c r="A1782" s="9">
        <v>44429.0</v>
      </c>
      <c r="B1782" s="10" t="s">
        <v>400</v>
      </c>
      <c r="C1782" s="10" t="s">
        <v>405</v>
      </c>
      <c r="D1782" s="10" t="s">
        <v>399</v>
      </c>
      <c r="E1782" s="35">
        <v>80.0</v>
      </c>
      <c r="F1782" s="10" t="s">
        <v>31</v>
      </c>
      <c r="G1782" s="37">
        <f t="shared" si="1"/>
        <v>7</v>
      </c>
      <c r="H1782" s="32">
        <f t="shared" si="2"/>
        <v>7</v>
      </c>
      <c r="I1782" s="33"/>
      <c r="J1782" s="33"/>
      <c r="K1782" s="33"/>
      <c r="L1782" s="33"/>
      <c r="M1782" s="33"/>
      <c r="N1782" s="33"/>
      <c r="O1782" s="10" t="s">
        <v>400</v>
      </c>
    </row>
    <row r="1783">
      <c r="A1783" s="9">
        <v>44429.0</v>
      </c>
      <c r="B1783" s="10" t="s">
        <v>400</v>
      </c>
      <c r="C1783" s="10">
        <v>6742.0</v>
      </c>
      <c r="D1783" s="10" t="s">
        <v>393</v>
      </c>
      <c r="E1783" s="35">
        <v>260.0</v>
      </c>
      <c r="F1783" s="10" t="s">
        <v>394</v>
      </c>
      <c r="G1783" s="37">
        <f t="shared" si="1"/>
        <v>7</v>
      </c>
      <c r="H1783" s="32">
        <f t="shared" si="2"/>
        <v>7</v>
      </c>
      <c r="I1783" s="33"/>
      <c r="J1783" s="33"/>
      <c r="K1783" s="33"/>
      <c r="L1783" s="33"/>
      <c r="M1783" s="33"/>
      <c r="N1783" s="33"/>
      <c r="O1783" s="10" t="s">
        <v>400</v>
      </c>
    </row>
    <row r="1784">
      <c r="A1784" s="9">
        <v>44429.0</v>
      </c>
      <c r="B1784" s="10" t="s">
        <v>15</v>
      </c>
      <c r="C1784" s="10" t="s">
        <v>181</v>
      </c>
      <c r="D1784" s="10" t="s">
        <v>398</v>
      </c>
      <c r="E1784" s="35">
        <v>190.0</v>
      </c>
      <c r="F1784" s="10" t="s">
        <v>18</v>
      </c>
      <c r="G1784" s="37">
        <f t="shared" si="1"/>
        <v>7</v>
      </c>
      <c r="H1784" s="32">
        <f t="shared" si="2"/>
        <v>7</v>
      </c>
      <c r="I1784" s="33"/>
      <c r="J1784" s="33"/>
      <c r="K1784" s="33"/>
      <c r="L1784" s="33"/>
      <c r="M1784" s="33"/>
      <c r="N1784" s="33"/>
      <c r="O1784" s="10" t="s">
        <v>15</v>
      </c>
    </row>
    <row r="1785">
      <c r="A1785" s="9">
        <v>44429.0</v>
      </c>
      <c r="B1785" s="10" t="s">
        <v>15</v>
      </c>
      <c r="C1785" s="10" t="s">
        <v>217</v>
      </c>
      <c r="D1785" s="10" t="s">
        <v>398</v>
      </c>
      <c r="E1785" s="35">
        <v>190.0</v>
      </c>
      <c r="F1785" s="10" t="s">
        <v>18</v>
      </c>
      <c r="G1785" s="37">
        <f t="shared" si="1"/>
        <v>7</v>
      </c>
      <c r="H1785" s="32">
        <f t="shared" si="2"/>
        <v>7</v>
      </c>
      <c r="I1785" s="33"/>
      <c r="J1785" s="33"/>
      <c r="K1785" s="33"/>
      <c r="L1785" s="33"/>
      <c r="M1785" s="33"/>
      <c r="N1785" s="33"/>
      <c r="O1785" s="10" t="s">
        <v>15</v>
      </c>
    </row>
    <row r="1786">
      <c r="A1786" s="9">
        <v>44429.0</v>
      </c>
      <c r="B1786" s="10" t="s">
        <v>15</v>
      </c>
      <c r="C1786" s="10" t="s">
        <v>132</v>
      </c>
      <c r="D1786" s="10" t="s">
        <v>396</v>
      </c>
      <c r="E1786" s="35">
        <v>300.0</v>
      </c>
      <c r="F1786" s="10" t="s">
        <v>18</v>
      </c>
      <c r="G1786" s="37">
        <f t="shared" si="1"/>
        <v>7</v>
      </c>
      <c r="H1786" s="32">
        <f t="shared" si="2"/>
        <v>7</v>
      </c>
      <c r="I1786" s="33"/>
      <c r="J1786" s="33"/>
      <c r="K1786" s="33"/>
      <c r="L1786" s="33"/>
      <c r="M1786" s="33"/>
      <c r="N1786" s="33"/>
      <c r="O1786" s="10" t="s">
        <v>15</v>
      </c>
    </row>
    <row r="1787">
      <c r="A1787" s="9">
        <v>44429.0</v>
      </c>
      <c r="B1787" s="10" t="s">
        <v>15</v>
      </c>
      <c r="C1787" s="16">
        <v>5.0E49</v>
      </c>
      <c r="D1787" s="10" t="s">
        <v>395</v>
      </c>
      <c r="E1787" s="35">
        <v>250.0</v>
      </c>
      <c r="F1787" s="10" t="s">
        <v>394</v>
      </c>
      <c r="G1787" s="37">
        <f t="shared" si="1"/>
        <v>7</v>
      </c>
      <c r="H1787" s="32">
        <f t="shared" si="2"/>
        <v>7</v>
      </c>
      <c r="I1787" s="33"/>
      <c r="J1787" s="33"/>
      <c r="K1787" s="33"/>
      <c r="L1787" s="33"/>
      <c r="M1787" s="33"/>
      <c r="N1787" s="33"/>
      <c r="O1787" s="10" t="s">
        <v>15</v>
      </c>
    </row>
    <row r="1788">
      <c r="A1788" s="9">
        <v>44429.0</v>
      </c>
      <c r="B1788" s="10" t="s">
        <v>15</v>
      </c>
      <c r="C1788" s="16">
        <v>5.0E49</v>
      </c>
      <c r="D1788" s="10" t="s">
        <v>399</v>
      </c>
      <c r="E1788" s="35">
        <v>80.0</v>
      </c>
      <c r="F1788" s="10" t="s">
        <v>31</v>
      </c>
      <c r="G1788" s="37">
        <f t="shared" si="1"/>
        <v>7</v>
      </c>
      <c r="H1788" s="32">
        <f t="shared" si="2"/>
        <v>7</v>
      </c>
      <c r="I1788" s="33"/>
      <c r="J1788" s="33"/>
      <c r="K1788" s="33"/>
      <c r="L1788" s="33"/>
      <c r="M1788" s="33"/>
      <c r="N1788" s="33"/>
      <c r="O1788" s="10" t="s">
        <v>15</v>
      </c>
    </row>
    <row r="1789">
      <c r="A1789" s="9">
        <v>44429.0</v>
      </c>
      <c r="B1789" s="10" t="s">
        <v>15</v>
      </c>
      <c r="C1789" s="10" t="s">
        <v>134</v>
      </c>
      <c r="D1789" s="10" t="s">
        <v>399</v>
      </c>
      <c r="E1789" s="35">
        <v>80.0</v>
      </c>
      <c r="F1789" s="10" t="s">
        <v>31</v>
      </c>
      <c r="G1789" s="37">
        <f t="shared" si="1"/>
        <v>7</v>
      </c>
      <c r="H1789" s="32">
        <f t="shared" si="2"/>
        <v>7</v>
      </c>
      <c r="I1789" s="33"/>
      <c r="J1789" s="33"/>
      <c r="K1789" s="33"/>
      <c r="L1789" s="33"/>
      <c r="M1789" s="33"/>
      <c r="N1789" s="33"/>
      <c r="O1789" s="10" t="s">
        <v>15</v>
      </c>
    </row>
    <row r="1790">
      <c r="A1790" s="9">
        <v>44429.0</v>
      </c>
      <c r="B1790" s="10" t="s">
        <v>15</v>
      </c>
      <c r="C1790" s="10" t="s">
        <v>219</v>
      </c>
      <c r="D1790" s="10" t="s">
        <v>396</v>
      </c>
      <c r="E1790" s="35">
        <v>300.0</v>
      </c>
      <c r="F1790" s="10" t="s">
        <v>18</v>
      </c>
      <c r="G1790" s="37">
        <f t="shared" si="1"/>
        <v>7</v>
      </c>
      <c r="H1790" s="32">
        <f t="shared" si="2"/>
        <v>7</v>
      </c>
      <c r="I1790" s="33"/>
      <c r="J1790" s="33"/>
      <c r="K1790" s="33"/>
      <c r="L1790" s="33"/>
      <c r="M1790" s="33"/>
      <c r="N1790" s="33"/>
      <c r="O1790" s="10" t="s">
        <v>15</v>
      </c>
    </row>
    <row r="1791">
      <c r="A1791" s="9">
        <v>44429.0</v>
      </c>
      <c r="B1791" s="10" t="s">
        <v>15</v>
      </c>
      <c r="C1791" s="10">
        <v>4645.0</v>
      </c>
      <c r="D1791" s="10" t="s">
        <v>404</v>
      </c>
      <c r="E1791" s="35">
        <v>270.0</v>
      </c>
      <c r="F1791" s="10" t="s">
        <v>14</v>
      </c>
      <c r="G1791" s="37">
        <f t="shared" si="1"/>
        <v>7</v>
      </c>
      <c r="H1791" s="32">
        <f t="shared" si="2"/>
        <v>7</v>
      </c>
      <c r="I1791" s="33"/>
      <c r="J1791" s="33"/>
      <c r="K1791" s="33"/>
      <c r="L1791" s="33"/>
      <c r="M1791" s="33"/>
      <c r="N1791" s="33"/>
      <c r="O1791" s="10" t="s">
        <v>15</v>
      </c>
    </row>
    <row r="1792">
      <c r="A1792" s="9">
        <v>44429.0</v>
      </c>
      <c r="B1792" s="10" t="s">
        <v>15</v>
      </c>
      <c r="C1792" s="10" t="s">
        <v>136</v>
      </c>
      <c r="D1792" s="10" t="s">
        <v>409</v>
      </c>
      <c r="E1792" s="35">
        <v>180.0</v>
      </c>
      <c r="F1792" s="10" t="s">
        <v>21</v>
      </c>
      <c r="G1792" s="37">
        <f t="shared" si="1"/>
        <v>7</v>
      </c>
      <c r="H1792" s="32">
        <f t="shared" si="2"/>
        <v>7</v>
      </c>
      <c r="I1792" s="33"/>
      <c r="J1792" s="33"/>
      <c r="K1792" s="33"/>
      <c r="L1792" s="33"/>
      <c r="M1792" s="33"/>
      <c r="N1792" s="33"/>
      <c r="O1792" s="10" t="s">
        <v>15</v>
      </c>
    </row>
    <row r="1793">
      <c r="A1793" s="9">
        <v>44429.0</v>
      </c>
      <c r="B1793" s="10" t="s">
        <v>15</v>
      </c>
      <c r="C1793" s="10" t="s">
        <v>182</v>
      </c>
      <c r="D1793" s="10" t="s">
        <v>398</v>
      </c>
      <c r="E1793" s="35">
        <v>190.0</v>
      </c>
      <c r="F1793" s="10" t="s">
        <v>18</v>
      </c>
      <c r="G1793" s="37">
        <f t="shared" si="1"/>
        <v>7</v>
      </c>
      <c r="H1793" s="32">
        <f t="shared" si="2"/>
        <v>7</v>
      </c>
      <c r="I1793" s="33"/>
      <c r="J1793" s="33"/>
      <c r="K1793" s="33"/>
      <c r="L1793" s="33"/>
      <c r="M1793" s="33"/>
      <c r="N1793" s="33"/>
      <c r="O1793" s="10" t="s">
        <v>15</v>
      </c>
    </row>
    <row r="1794">
      <c r="A1794" s="9">
        <v>44429.0</v>
      </c>
      <c r="B1794" s="10" t="s">
        <v>15</v>
      </c>
      <c r="C1794" s="10">
        <v>3446.0</v>
      </c>
      <c r="D1794" s="10" t="s">
        <v>402</v>
      </c>
      <c r="E1794" s="35">
        <v>150.0</v>
      </c>
      <c r="F1794" s="10" t="s">
        <v>160</v>
      </c>
      <c r="G1794" s="37">
        <f t="shared" si="1"/>
        <v>7</v>
      </c>
      <c r="H1794" s="32">
        <f t="shared" si="2"/>
        <v>7</v>
      </c>
      <c r="I1794" s="33"/>
      <c r="J1794" s="33"/>
      <c r="K1794" s="33"/>
      <c r="L1794" s="33"/>
      <c r="M1794" s="33"/>
      <c r="N1794" s="33"/>
      <c r="O1794" s="10" t="s">
        <v>15</v>
      </c>
    </row>
    <row r="1795">
      <c r="A1795" s="9">
        <v>44429.0</v>
      </c>
      <c r="B1795" s="10" t="s">
        <v>15</v>
      </c>
      <c r="C1795" s="10" t="s">
        <v>137</v>
      </c>
      <c r="D1795" s="10" t="s">
        <v>395</v>
      </c>
      <c r="E1795" s="35">
        <v>250.0</v>
      </c>
      <c r="F1795" s="10" t="s">
        <v>394</v>
      </c>
      <c r="G1795" s="37">
        <f t="shared" si="1"/>
        <v>7</v>
      </c>
      <c r="H1795" s="32">
        <f t="shared" si="2"/>
        <v>7</v>
      </c>
      <c r="I1795" s="33"/>
      <c r="J1795" s="33"/>
      <c r="K1795" s="33"/>
      <c r="L1795" s="33"/>
      <c r="M1795" s="33"/>
      <c r="N1795" s="33"/>
      <c r="O1795" s="10" t="s">
        <v>15</v>
      </c>
    </row>
    <row r="1796">
      <c r="A1796" s="9">
        <v>44429.0</v>
      </c>
      <c r="B1796" s="10" t="s">
        <v>15</v>
      </c>
      <c r="C1796" s="10" t="s">
        <v>139</v>
      </c>
      <c r="D1796" s="10" t="s">
        <v>393</v>
      </c>
      <c r="E1796" s="35">
        <v>260.0</v>
      </c>
      <c r="F1796" s="10" t="s">
        <v>394</v>
      </c>
      <c r="G1796" s="37">
        <f t="shared" si="1"/>
        <v>7</v>
      </c>
      <c r="H1796" s="32">
        <f t="shared" si="2"/>
        <v>7</v>
      </c>
      <c r="I1796" s="33"/>
      <c r="J1796" s="33"/>
      <c r="K1796" s="33"/>
      <c r="L1796" s="33"/>
      <c r="M1796" s="33"/>
      <c r="N1796" s="33"/>
      <c r="O1796" s="10" t="s">
        <v>15</v>
      </c>
    </row>
    <row r="1797">
      <c r="A1797" s="9">
        <v>44429.0</v>
      </c>
      <c r="B1797" s="10" t="s">
        <v>15</v>
      </c>
      <c r="C1797" s="10" t="s">
        <v>139</v>
      </c>
      <c r="D1797" s="10" t="s">
        <v>399</v>
      </c>
      <c r="E1797" s="35">
        <v>80.0</v>
      </c>
      <c r="F1797" s="10" t="s">
        <v>31</v>
      </c>
      <c r="G1797" s="37">
        <f t="shared" si="1"/>
        <v>7</v>
      </c>
      <c r="H1797" s="32">
        <f t="shared" si="2"/>
        <v>7</v>
      </c>
      <c r="I1797" s="33"/>
      <c r="J1797" s="33"/>
      <c r="K1797" s="33"/>
      <c r="L1797" s="33"/>
      <c r="M1797" s="33"/>
      <c r="N1797" s="33"/>
      <c r="O1797" s="10" t="s">
        <v>15</v>
      </c>
    </row>
    <row r="1798">
      <c r="A1798" s="9">
        <v>44429.0</v>
      </c>
      <c r="B1798" s="10" t="s">
        <v>248</v>
      </c>
      <c r="C1798" s="10" t="s">
        <v>410</v>
      </c>
      <c r="D1798" s="10" t="s">
        <v>398</v>
      </c>
      <c r="E1798" s="35">
        <v>190.0</v>
      </c>
      <c r="F1798" s="10" t="s">
        <v>18</v>
      </c>
      <c r="G1798" s="37">
        <f t="shared" si="1"/>
        <v>7</v>
      </c>
      <c r="H1798" s="32">
        <f t="shared" si="2"/>
        <v>7</v>
      </c>
      <c r="I1798" s="33"/>
      <c r="J1798" s="33"/>
      <c r="K1798" s="33"/>
      <c r="L1798" s="33"/>
      <c r="M1798" s="33"/>
      <c r="N1798" s="33"/>
      <c r="O1798" s="10" t="s">
        <v>248</v>
      </c>
    </row>
    <row r="1799">
      <c r="A1799" s="9">
        <v>44429.0</v>
      </c>
      <c r="B1799" s="10" t="s">
        <v>248</v>
      </c>
      <c r="C1799" s="10" t="s">
        <v>251</v>
      </c>
      <c r="D1799" s="10" t="s">
        <v>396</v>
      </c>
      <c r="E1799" s="35">
        <v>300.0</v>
      </c>
      <c r="F1799" s="10" t="s">
        <v>18</v>
      </c>
      <c r="G1799" s="37">
        <f t="shared" si="1"/>
        <v>7</v>
      </c>
      <c r="H1799" s="32">
        <f t="shared" si="2"/>
        <v>7</v>
      </c>
      <c r="I1799" s="33"/>
      <c r="J1799" s="33"/>
      <c r="K1799" s="33"/>
      <c r="L1799" s="33"/>
      <c r="M1799" s="33"/>
      <c r="N1799" s="33"/>
      <c r="O1799" s="10" t="s">
        <v>248</v>
      </c>
    </row>
    <row r="1800">
      <c r="A1800" s="9">
        <v>44429.0</v>
      </c>
      <c r="B1800" s="10" t="s">
        <v>69</v>
      </c>
      <c r="C1800" s="10" t="s">
        <v>71</v>
      </c>
      <c r="D1800" s="10" t="s">
        <v>399</v>
      </c>
      <c r="E1800" s="35">
        <v>80.0</v>
      </c>
      <c r="F1800" s="10" t="s">
        <v>31</v>
      </c>
      <c r="G1800" s="37">
        <f t="shared" si="1"/>
        <v>7</v>
      </c>
      <c r="H1800" s="32">
        <f t="shared" si="2"/>
        <v>7</v>
      </c>
      <c r="I1800" s="33"/>
      <c r="J1800" s="33"/>
      <c r="K1800" s="33"/>
      <c r="L1800" s="33"/>
      <c r="M1800" s="33"/>
      <c r="N1800" s="33"/>
      <c r="O1800" s="10" t="s">
        <v>69</v>
      </c>
    </row>
    <row r="1801">
      <c r="A1801" s="9">
        <v>44429.0</v>
      </c>
      <c r="B1801" s="10" t="s">
        <v>69</v>
      </c>
      <c r="C1801" s="10" t="s">
        <v>72</v>
      </c>
      <c r="D1801" s="10" t="s">
        <v>398</v>
      </c>
      <c r="E1801" s="35">
        <v>190.0</v>
      </c>
      <c r="F1801" s="10" t="s">
        <v>18</v>
      </c>
      <c r="G1801" s="37">
        <f t="shared" si="1"/>
        <v>7</v>
      </c>
      <c r="H1801" s="32">
        <f t="shared" si="2"/>
        <v>7</v>
      </c>
      <c r="I1801" s="33"/>
      <c r="J1801" s="33"/>
      <c r="K1801" s="33"/>
      <c r="L1801" s="33"/>
      <c r="M1801" s="33"/>
      <c r="N1801" s="33"/>
      <c r="O1801" s="10" t="s">
        <v>69</v>
      </c>
    </row>
    <row r="1802">
      <c r="A1802" s="9">
        <v>44429.0</v>
      </c>
      <c r="B1802" s="10" t="s">
        <v>69</v>
      </c>
      <c r="C1802" s="10" t="s">
        <v>73</v>
      </c>
      <c r="D1802" s="10" t="s">
        <v>398</v>
      </c>
      <c r="E1802" s="35">
        <v>190.0</v>
      </c>
      <c r="F1802" s="10" t="s">
        <v>18</v>
      </c>
      <c r="G1802" s="37">
        <f t="shared" si="1"/>
        <v>7</v>
      </c>
      <c r="H1802" s="32">
        <f t="shared" si="2"/>
        <v>7</v>
      </c>
      <c r="I1802" s="33"/>
      <c r="J1802" s="33"/>
      <c r="K1802" s="33"/>
      <c r="L1802" s="33"/>
      <c r="M1802" s="33"/>
      <c r="N1802" s="33"/>
      <c r="O1802" s="10" t="s">
        <v>69</v>
      </c>
    </row>
    <row r="1803">
      <c r="A1803" s="9">
        <v>44429.0</v>
      </c>
      <c r="B1803" s="10" t="s">
        <v>69</v>
      </c>
      <c r="C1803" s="10" t="s">
        <v>74</v>
      </c>
      <c r="D1803" s="10" t="s">
        <v>398</v>
      </c>
      <c r="E1803" s="35">
        <v>190.0</v>
      </c>
      <c r="F1803" s="10" t="s">
        <v>18</v>
      </c>
      <c r="G1803" s="37">
        <f t="shared" si="1"/>
        <v>7</v>
      </c>
      <c r="H1803" s="32">
        <f t="shared" si="2"/>
        <v>7</v>
      </c>
      <c r="I1803" s="33"/>
      <c r="J1803" s="33"/>
      <c r="K1803" s="33"/>
      <c r="L1803" s="33"/>
      <c r="M1803" s="33"/>
      <c r="N1803" s="33"/>
      <c r="O1803" s="10" t="s">
        <v>69</v>
      </c>
    </row>
    <row r="1804">
      <c r="A1804" s="9">
        <v>44429.0</v>
      </c>
      <c r="B1804" s="10" t="s">
        <v>69</v>
      </c>
      <c r="C1804" s="10">
        <v>7447.0</v>
      </c>
      <c r="D1804" s="10" t="s">
        <v>404</v>
      </c>
      <c r="E1804" s="35">
        <v>270.0</v>
      </c>
      <c r="F1804" s="10" t="s">
        <v>14</v>
      </c>
      <c r="G1804" s="37">
        <f t="shared" si="1"/>
        <v>7</v>
      </c>
      <c r="H1804" s="32">
        <f t="shared" si="2"/>
        <v>7</v>
      </c>
      <c r="I1804" s="33"/>
      <c r="J1804" s="33"/>
      <c r="K1804" s="33"/>
      <c r="L1804" s="33"/>
      <c r="M1804" s="33"/>
      <c r="N1804" s="33"/>
      <c r="O1804" s="10" t="s">
        <v>69</v>
      </c>
    </row>
    <row r="1805">
      <c r="A1805" s="9">
        <v>44429.0</v>
      </c>
      <c r="B1805" s="10" t="s">
        <v>69</v>
      </c>
      <c r="C1805" s="10">
        <v>5649.0</v>
      </c>
      <c r="D1805" s="10" t="s">
        <v>404</v>
      </c>
      <c r="E1805" s="35">
        <v>270.0</v>
      </c>
      <c r="F1805" s="10" t="s">
        <v>14</v>
      </c>
      <c r="G1805" s="37">
        <f t="shared" si="1"/>
        <v>7</v>
      </c>
      <c r="H1805" s="32">
        <f t="shared" si="2"/>
        <v>7</v>
      </c>
      <c r="I1805" s="33"/>
      <c r="J1805" s="33"/>
      <c r="K1805" s="33"/>
      <c r="L1805" s="33"/>
      <c r="M1805" s="33"/>
      <c r="N1805" s="33"/>
      <c r="O1805" s="10" t="s">
        <v>69</v>
      </c>
    </row>
    <row r="1806">
      <c r="A1806" s="9">
        <v>44429.0</v>
      </c>
      <c r="B1806" s="10" t="s">
        <v>69</v>
      </c>
      <c r="C1806" s="10">
        <v>9045.0</v>
      </c>
      <c r="D1806" s="10" t="s">
        <v>409</v>
      </c>
      <c r="E1806" s="35">
        <v>180.0</v>
      </c>
      <c r="F1806" s="10" t="s">
        <v>21</v>
      </c>
      <c r="G1806" s="37">
        <f t="shared" si="1"/>
        <v>7</v>
      </c>
      <c r="H1806" s="32">
        <f t="shared" si="2"/>
        <v>7</v>
      </c>
      <c r="I1806" s="33"/>
      <c r="J1806" s="33"/>
      <c r="K1806" s="33"/>
      <c r="L1806" s="33"/>
      <c r="M1806" s="33"/>
      <c r="N1806" s="33"/>
      <c r="O1806" s="10" t="s">
        <v>69</v>
      </c>
    </row>
    <row r="1807">
      <c r="A1807" s="9">
        <v>44429.0</v>
      </c>
      <c r="B1807" s="10" t="s">
        <v>69</v>
      </c>
      <c r="C1807" s="10" t="s">
        <v>75</v>
      </c>
      <c r="D1807" s="10" t="s">
        <v>399</v>
      </c>
      <c r="E1807" s="35">
        <v>80.0</v>
      </c>
      <c r="F1807" s="10" t="s">
        <v>31</v>
      </c>
      <c r="G1807" s="37">
        <f t="shared" si="1"/>
        <v>7</v>
      </c>
      <c r="H1807" s="32">
        <f t="shared" si="2"/>
        <v>7</v>
      </c>
      <c r="I1807" s="33"/>
      <c r="J1807" s="33"/>
      <c r="K1807" s="33"/>
      <c r="L1807" s="33"/>
      <c r="M1807" s="33"/>
      <c r="N1807" s="33"/>
      <c r="O1807" s="10" t="s">
        <v>69</v>
      </c>
    </row>
    <row r="1808">
      <c r="A1808" s="9">
        <v>44429.0</v>
      </c>
      <c r="B1808" s="10" t="s">
        <v>69</v>
      </c>
      <c r="C1808" s="10">
        <v>843.0</v>
      </c>
      <c r="D1808" s="10" t="s">
        <v>402</v>
      </c>
      <c r="E1808" s="35">
        <v>150.0</v>
      </c>
      <c r="F1808" s="10" t="s">
        <v>160</v>
      </c>
      <c r="G1808" s="37">
        <f t="shared" si="1"/>
        <v>7</v>
      </c>
      <c r="H1808" s="32">
        <f t="shared" si="2"/>
        <v>7</v>
      </c>
      <c r="I1808" s="33"/>
      <c r="J1808" s="33"/>
      <c r="K1808" s="33"/>
      <c r="L1808" s="33"/>
      <c r="M1808" s="33"/>
      <c r="N1808" s="33"/>
      <c r="O1808" s="10" t="s">
        <v>69</v>
      </c>
    </row>
    <row r="1809">
      <c r="A1809" s="9">
        <v>44429.0</v>
      </c>
      <c r="B1809" s="10" t="s">
        <v>69</v>
      </c>
      <c r="C1809" s="10">
        <v>5747.0</v>
      </c>
      <c r="D1809" s="10" t="s">
        <v>398</v>
      </c>
      <c r="E1809" s="35">
        <v>190.0</v>
      </c>
      <c r="F1809" s="10" t="s">
        <v>18</v>
      </c>
      <c r="G1809" s="37">
        <f t="shared" si="1"/>
        <v>7</v>
      </c>
      <c r="H1809" s="32">
        <f t="shared" si="2"/>
        <v>7</v>
      </c>
      <c r="I1809" s="33"/>
      <c r="J1809" s="33"/>
      <c r="K1809" s="33"/>
      <c r="L1809" s="33"/>
      <c r="M1809" s="33"/>
      <c r="N1809" s="33"/>
      <c r="O1809" s="10" t="s">
        <v>69</v>
      </c>
    </row>
    <row r="1810">
      <c r="A1810" s="9">
        <v>44429.0</v>
      </c>
      <c r="B1810" s="10" t="s">
        <v>69</v>
      </c>
      <c r="C1810" s="10" t="s">
        <v>79</v>
      </c>
      <c r="D1810" s="10" t="s">
        <v>398</v>
      </c>
      <c r="E1810" s="35">
        <v>190.0</v>
      </c>
      <c r="F1810" s="10" t="s">
        <v>18</v>
      </c>
      <c r="G1810" s="37">
        <f t="shared" si="1"/>
        <v>7</v>
      </c>
      <c r="H1810" s="32">
        <f t="shared" si="2"/>
        <v>7</v>
      </c>
      <c r="I1810" s="33"/>
      <c r="J1810" s="33"/>
      <c r="K1810" s="33"/>
      <c r="L1810" s="33"/>
      <c r="M1810" s="33"/>
      <c r="N1810" s="33"/>
      <c r="O1810" s="10" t="s">
        <v>69</v>
      </c>
    </row>
    <row r="1811">
      <c r="A1811" s="9">
        <v>44429.0</v>
      </c>
      <c r="B1811" s="10" t="s">
        <v>69</v>
      </c>
      <c r="C1811" s="10" t="s">
        <v>81</v>
      </c>
      <c r="D1811" s="10" t="s">
        <v>398</v>
      </c>
      <c r="E1811" s="35">
        <v>190.0</v>
      </c>
      <c r="F1811" s="10" t="s">
        <v>18</v>
      </c>
      <c r="G1811" s="37">
        <f t="shared" si="1"/>
        <v>7</v>
      </c>
      <c r="H1811" s="32">
        <f t="shared" si="2"/>
        <v>7</v>
      </c>
      <c r="I1811" s="33"/>
      <c r="J1811" s="33"/>
      <c r="K1811" s="33"/>
      <c r="L1811" s="33"/>
      <c r="M1811" s="33"/>
      <c r="N1811" s="33"/>
      <c r="O1811" s="10" t="s">
        <v>69</v>
      </c>
    </row>
    <row r="1812">
      <c r="A1812" s="9">
        <v>44429.0</v>
      </c>
      <c r="B1812" s="10" t="s">
        <v>69</v>
      </c>
      <c r="C1812" s="10" t="s">
        <v>82</v>
      </c>
      <c r="D1812" s="10" t="s">
        <v>393</v>
      </c>
      <c r="E1812" s="35">
        <v>260.0</v>
      </c>
      <c r="F1812" s="10" t="s">
        <v>394</v>
      </c>
      <c r="G1812" s="37">
        <f t="shared" si="1"/>
        <v>7</v>
      </c>
      <c r="H1812" s="32">
        <f t="shared" si="2"/>
        <v>7</v>
      </c>
      <c r="I1812" s="33"/>
      <c r="J1812" s="33"/>
      <c r="K1812" s="33"/>
      <c r="L1812" s="33"/>
      <c r="M1812" s="33"/>
      <c r="N1812" s="33"/>
      <c r="O1812" s="10" t="s">
        <v>69</v>
      </c>
    </row>
    <row r="1813">
      <c r="A1813" s="9">
        <v>44429.0</v>
      </c>
      <c r="B1813" s="10" t="s">
        <v>69</v>
      </c>
      <c r="C1813" s="10" t="s">
        <v>83</v>
      </c>
      <c r="D1813" s="10" t="s">
        <v>396</v>
      </c>
      <c r="E1813" s="35">
        <v>300.0</v>
      </c>
      <c r="F1813" s="10" t="s">
        <v>18</v>
      </c>
      <c r="G1813" s="37">
        <f t="shared" si="1"/>
        <v>7</v>
      </c>
      <c r="H1813" s="32">
        <f t="shared" si="2"/>
        <v>7</v>
      </c>
      <c r="I1813" s="33"/>
      <c r="J1813" s="33"/>
      <c r="K1813" s="33"/>
      <c r="L1813" s="33"/>
      <c r="M1813" s="33"/>
      <c r="N1813" s="33"/>
      <c r="O1813" s="10" t="s">
        <v>69</v>
      </c>
    </row>
    <row r="1814">
      <c r="A1814" s="9">
        <v>44430.0</v>
      </c>
      <c r="B1814" s="10" t="s">
        <v>254</v>
      </c>
      <c r="C1814" s="10" t="s">
        <v>328</v>
      </c>
      <c r="D1814" s="10" t="s">
        <v>409</v>
      </c>
      <c r="E1814" s="35">
        <v>180.0</v>
      </c>
      <c r="F1814" s="10" t="s">
        <v>21</v>
      </c>
      <c r="G1814" s="37">
        <f t="shared" si="1"/>
        <v>1</v>
      </c>
      <c r="H1814" s="32">
        <f t="shared" si="2"/>
        <v>1</v>
      </c>
      <c r="I1814" s="33"/>
      <c r="J1814" s="33"/>
      <c r="K1814" s="33"/>
      <c r="L1814" s="33"/>
      <c r="M1814" s="33"/>
      <c r="N1814" s="33"/>
      <c r="O1814" s="10" t="s">
        <v>254</v>
      </c>
    </row>
    <row r="1815">
      <c r="A1815" s="9">
        <v>44430.0</v>
      </c>
      <c r="B1815" s="10" t="s">
        <v>97</v>
      </c>
      <c r="C1815" s="16">
        <v>1.0E46</v>
      </c>
      <c r="D1815" s="10" t="s">
        <v>413</v>
      </c>
      <c r="E1815" s="35">
        <v>100.0</v>
      </c>
      <c r="F1815" s="10" t="s">
        <v>160</v>
      </c>
      <c r="G1815" s="37">
        <f t="shared" si="1"/>
        <v>1</v>
      </c>
      <c r="H1815" s="32">
        <f t="shared" si="2"/>
        <v>1</v>
      </c>
      <c r="I1815" s="33"/>
      <c r="J1815" s="33"/>
      <c r="K1815" s="33"/>
      <c r="L1815" s="33"/>
      <c r="M1815" s="33"/>
      <c r="N1815" s="33"/>
      <c r="O1815" s="10" t="s">
        <v>97</v>
      </c>
    </row>
    <row r="1816">
      <c r="A1816" s="9">
        <v>44430.0</v>
      </c>
      <c r="B1816" s="10" t="s">
        <v>97</v>
      </c>
      <c r="C1816" s="10">
        <v>4340.0</v>
      </c>
      <c r="D1816" s="10" t="s">
        <v>398</v>
      </c>
      <c r="E1816" s="35">
        <v>190.0</v>
      </c>
      <c r="F1816" s="10" t="s">
        <v>18</v>
      </c>
      <c r="G1816" s="37">
        <f t="shared" si="1"/>
        <v>1</v>
      </c>
      <c r="H1816" s="32">
        <f t="shared" si="2"/>
        <v>1</v>
      </c>
      <c r="I1816" s="33"/>
      <c r="J1816" s="33"/>
      <c r="K1816" s="33"/>
      <c r="L1816" s="33"/>
      <c r="M1816" s="33"/>
      <c r="N1816" s="33"/>
      <c r="O1816" s="10" t="s">
        <v>97</v>
      </c>
    </row>
    <row r="1817">
      <c r="A1817" s="9">
        <v>44430.0</v>
      </c>
      <c r="B1817" s="10" t="s">
        <v>97</v>
      </c>
      <c r="C1817" s="10" t="s">
        <v>105</v>
      </c>
      <c r="D1817" s="10" t="s">
        <v>397</v>
      </c>
      <c r="E1817" s="35">
        <v>330.0</v>
      </c>
      <c r="F1817" s="10" t="s">
        <v>14</v>
      </c>
      <c r="G1817" s="37">
        <f t="shared" si="1"/>
        <v>1</v>
      </c>
      <c r="H1817" s="32">
        <f t="shared" si="2"/>
        <v>1</v>
      </c>
      <c r="I1817" s="33"/>
      <c r="J1817" s="33"/>
      <c r="K1817" s="33"/>
      <c r="L1817" s="33"/>
      <c r="M1817" s="33"/>
      <c r="N1817" s="33"/>
      <c r="O1817" s="10" t="s">
        <v>97</v>
      </c>
    </row>
    <row r="1818">
      <c r="A1818" s="9">
        <v>44430.0</v>
      </c>
      <c r="B1818" s="10" t="s">
        <v>306</v>
      </c>
      <c r="C1818" s="10" t="s">
        <v>414</v>
      </c>
      <c r="D1818" s="10" t="s">
        <v>404</v>
      </c>
      <c r="E1818" s="35">
        <v>270.0</v>
      </c>
      <c r="F1818" s="10" t="s">
        <v>14</v>
      </c>
      <c r="G1818" s="37">
        <f t="shared" si="1"/>
        <v>1</v>
      </c>
      <c r="H1818" s="32">
        <f t="shared" si="2"/>
        <v>1</v>
      </c>
      <c r="I1818" s="33"/>
      <c r="J1818" s="33"/>
      <c r="K1818" s="33"/>
      <c r="L1818" s="33"/>
      <c r="M1818" s="33"/>
      <c r="N1818" s="33"/>
      <c r="O1818" s="10" t="s">
        <v>306</v>
      </c>
    </row>
    <row r="1819">
      <c r="A1819" s="9">
        <v>44430.0</v>
      </c>
      <c r="B1819" s="10" t="s">
        <v>400</v>
      </c>
      <c r="C1819" s="10" t="s">
        <v>403</v>
      </c>
      <c r="D1819" s="10" t="s">
        <v>397</v>
      </c>
      <c r="E1819" s="35">
        <v>330.0</v>
      </c>
      <c r="F1819" s="10" t="s">
        <v>14</v>
      </c>
      <c r="G1819" s="37">
        <f t="shared" si="1"/>
        <v>1</v>
      </c>
      <c r="H1819" s="32">
        <f t="shared" si="2"/>
        <v>1</v>
      </c>
      <c r="I1819" s="33"/>
      <c r="J1819" s="33"/>
      <c r="K1819" s="33"/>
      <c r="L1819" s="33"/>
      <c r="M1819" s="33"/>
      <c r="N1819" s="33"/>
      <c r="O1819" s="10" t="s">
        <v>400</v>
      </c>
    </row>
    <row r="1820">
      <c r="A1820" s="9">
        <v>44430.0</v>
      </c>
      <c r="B1820" s="10" t="s">
        <v>400</v>
      </c>
      <c r="C1820" s="10" t="s">
        <v>405</v>
      </c>
      <c r="D1820" s="10" t="s">
        <v>396</v>
      </c>
      <c r="E1820" s="35">
        <v>300.0</v>
      </c>
      <c r="F1820" s="10" t="s">
        <v>18</v>
      </c>
      <c r="G1820" s="37">
        <f t="shared" si="1"/>
        <v>1</v>
      </c>
      <c r="H1820" s="32">
        <f t="shared" si="2"/>
        <v>1</v>
      </c>
      <c r="I1820" s="33"/>
      <c r="J1820" s="33"/>
      <c r="K1820" s="33"/>
      <c r="L1820" s="33"/>
      <c r="M1820" s="33"/>
      <c r="N1820" s="33"/>
      <c r="O1820" s="10" t="s">
        <v>400</v>
      </c>
    </row>
    <row r="1821">
      <c r="A1821" s="9">
        <v>44430.0</v>
      </c>
      <c r="B1821" s="10" t="s">
        <v>400</v>
      </c>
      <c r="C1821" s="10">
        <v>8741.0</v>
      </c>
      <c r="D1821" s="10" t="s">
        <v>397</v>
      </c>
      <c r="E1821" s="35">
        <v>330.0</v>
      </c>
      <c r="F1821" s="10" t="s">
        <v>14</v>
      </c>
      <c r="G1821" s="37">
        <f t="shared" si="1"/>
        <v>1</v>
      </c>
      <c r="H1821" s="32">
        <f t="shared" si="2"/>
        <v>1</v>
      </c>
      <c r="I1821" s="33"/>
      <c r="J1821" s="33"/>
      <c r="K1821" s="33"/>
      <c r="L1821" s="33"/>
      <c r="M1821" s="33"/>
      <c r="N1821" s="33"/>
      <c r="O1821" s="10" t="s">
        <v>400</v>
      </c>
    </row>
    <row r="1822">
      <c r="A1822" s="9">
        <v>44430.0</v>
      </c>
      <c r="B1822" s="10" t="s">
        <v>400</v>
      </c>
      <c r="C1822" s="10" t="s">
        <v>408</v>
      </c>
      <c r="D1822" s="10" t="s">
        <v>399</v>
      </c>
      <c r="E1822" s="35">
        <v>80.0</v>
      </c>
      <c r="F1822" s="10" t="s">
        <v>31</v>
      </c>
      <c r="G1822" s="37">
        <f t="shared" si="1"/>
        <v>1</v>
      </c>
      <c r="H1822" s="32">
        <f t="shared" si="2"/>
        <v>1</v>
      </c>
      <c r="I1822" s="33"/>
      <c r="J1822" s="33"/>
      <c r="K1822" s="33"/>
      <c r="L1822" s="33"/>
      <c r="M1822" s="33"/>
      <c r="N1822" s="33"/>
      <c r="O1822" s="10" t="s">
        <v>400</v>
      </c>
    </row>
    <row r="1823">
      <c r="A1823" s="9">
        <v>44430.0</v>
      </c>
      <c r="B1823" s="10" t="s">
        <v>15</v>
      </c>
      <c r="C1823" s="10" t="s">
        <v>217</v>
      </c>
      <c r="D1823" s="10" t="s">
        <v>399</v>
      </c>
      <c r="E1823" s="35">
        <v>80.0</v>
      </c>
      <c r="F1823" s="10" t="s">
        <v>31</v>
      </c>
      <c r="G1823" s="37">
        <f t="shared" si="1"/>
        <v>1</v>
      </c>
      <c r="H1823" s="32">
        <f t="shared" si="2"/>
        <v>1</v>
      </c>
      <c r="I1823" s="33"/>
      <c r="J1823" s="33"/>
      <c r="K1823" s="33"/>
      <c r="L1823" s="33"/>
      <c r="M1823" s="33"/>
      <c r="N1823" s="33"/>
      <c r="O1823" s="10" t="s">
        <v>15</v>
      </c>
    </row>
    <row r="1824">
      <c r="A1824" s="9">
        <v>44430.0</v>
      </c>
      <c r="B1824" s="10" t="s">
        <v>15</v>
      </c>
      <c r="C1824" s="10" t="s">
        <v>132</v>
      </c>
      <c r="D1824" s="10" t="s">
        <v>398</v>
      </c>
      <c r="E1824" s="35">
        <v>190.0</v>
      </c>
      <c r="F1824" s="10" t="s">
        <v>18</v>
      </c>
      <c r="G1824" s="37">
        <f t="shared" si="1"/>
        <v>1</v>
      </c>
      <c r="H1824" s="32">
        <f t="shared" si="2"/>
        <v>1</v>
      </c>
      <c r="I1824" s="33"/>
      <c r="J1824" s="33"/>
      <c r="K1824" s="33"/>
      <c r="L1824" s="33"/>
      <c r="M1824" s="33"/>
      <c r="N1824" s="33"/>
      <c r="O1824" s="10" t="s">
        <v>15</v>
      </c>
    </row>
    <row r="1825">
      <c r="A1825" s="9">
        <v>44430.0</v>
      </c>
      <c r="B1825" s="10" t="s">
        <v>15</v>
      </c>
      <c r="C1825" s="16">
        <v>5.0E49</v>
      </c>
      <c r="D1825" s="10" t="s">
        <v>398</v>
      </c>
      <c r="E1825" s="35">
        <v>190.0</v>
      </c>
      <c r="F1825" s="10" t="s">
        <v>18</v>
      </c>
      <c r="G1825" s="37">
        <f t="shared" si="1"/>
        <v>1</v>
      </c>
      <c r="H1825" s="32">
        <f t="shared" si="2"/>
        <v>1</v>
      </c>
      <c r="I1825" s="33"/>
      <c r="J1825" s="33"/>
      <c r="K1825" s="33"/>
      <c r="L1825" s="33"/>
      <c r="M1825" s="33"/>
      <c r="N1825" s="33"/>
      <c r="O1825" s="10" t="s">
        <v>15</v>
      </c>
    </row>
    <row r="1826">
      <c r="A1826" s="9">
        <v>44430.0</v>
      </c>
      <c r="B1826" s="10" t="s">
        <v>15</v>
      </c>
      <c r="C1826" s="16">
        <v>5.0E49</v>
      </c>
      <c r="D1826" s="10" t="s">
        <v>396</v>
      </c>
      <c r="E1826" s="35">
        <v>300.0</v>
      </c>
      <c r="F1826" s="10" t="s">
        <v>18</v>
      </c>
      <c r="G1826" s="37">
        <f t="shared" si="1"/>
        <v>1</v>
      </c>
      <c r="H1826" s="32">
        <f t="shared" si="2"/>
        <v>1</v>
      </c>
      <c r="I1826" s="33"/>
      <c r="J1826" s="33"/>
      <c r="K1826" s="33"/>
      <c r="L1826" s="33"/>
      <c r="M1826" s="33"/>
      <c r="N1826" s="33"/>
      <c r="O1826" s="10" t="s">
        <v>15</v>
      </c>
    </row>
    <row r="1827">
      <c r="A1827" s="9">
        <v>44430.0</v>
      </c>
      <c r="B1827" s="10" t="s">
        <v>15</v>
      </c>
      <c r="C1827" s="10" t="s">
        <v>134</v>
      </c>
      <c r="D1827" s="10" t="s">
        <v>395</v>
      </c>
      <c r="E1827" s="35">
        <v>250.0</v>
      </c>
      <c r="F1827" s="10" t="s">
        <v>394</v>
      </c>
      <c r="G1827" s="37">
        <f t="shared" si="1"/>
        <v>1</v>
      </c>
      <c r="H1827" s="32">
        <f t="shared" si="2"/>
        <v>1</v>
      </c>
      <c r="I1827" s="33"/>
      <c r="J1827" s="33"/>
      <c r="K1827" s="33"/>
      <c r="L1827" s="33"/>
      <c r="M1827" s="33"/>
      <c r="N1827" s="33"/>
      <c r="O1827" s="10" t="s">
        <v>15</v>
      </c>
    </row>
    <row r="1828">
      <c r="A1828" s="9">
        <v>44430.0</v>
      </c>
      <c r="B1828" s="10" t="s">
        <v>15</v>
      </c>
      <c r="C1828" s="10" t="s">
        <v>219</v>
      </c>
      <c r="D1828" s="10" t="s">
        <v>396</v>
      </c>
      <c r="E1828" s="35">
        <v>300.0</v>
      </c>
      <c r="F1828" s="10" t="s">
        <v>18</v>
      </c>
      <c r="G1828" s="37">
        <f t="shared" si="1"/>
        <v>1</v>
      </c>
      <c r="H1828" s="32">
        <f t="shared" si="2"/>
        <v>1</v>
      </c>
      <c r="I1828" s="33"/>
      <c r="J1828" s="33"/>
      <c r="K1828" s="33"/>
      <c r="L1828" s="33"/>
      <c r="M1828" s="33"/>
      <c r="N1828" s="33"/>
      <c r="O1828" s="10" t="s">
        <v>15</v>
      </c>
    </row>
    <row r="1829">
      <c r="A1829" s="9">
        <v>44430.0</v>
      </c>
      <c r="B1829" s="10" t="s">
        <v>15</v>
      </c>
      <c r="C1829" s="10">
        <v>4645.0</v>
      </c>
      <c r="D1829" s="10" t="s">
        <v>409</v>
      </c>
      <c r="E1829" s="35">
        <v>180.0</v>
      </c>
      <c r="F1829" s="10" t="s">
        <v>21</v>
      </c>
      <c r="G1829" s="37">
        <f t="shared" si="1"/>
        <v>1</v>
      </c>
      <c r="H1829" s="32">
        <f t="shared" si="2"/>
        <v>1</v>
      </c>
      <c r="I1829" s="33"/>
      <c r="J1829" s="33"/>
      <c r="K1829" s="33"/>
      <c r="L1829" s="33"/>
      <c r="M1829" s="33"/>
      <c r="N1829" s="33"/>
      <c r="O1829" s="10" t="s">
        <v>15</v>
      </c>
    </row>
    <row r="1830">
      <c r="A1830" s="9">
        <v>44430.0</v>
      </c>
      <c r="B1830" s="10" t="s">
        <v>15</v>
      </c>
      <c r="C1830" s="10" t="s">
        <v>136</v>
      </c>
      <c r="D1830" s="10" t="s">
        <v>402</v>
      </c>
      <c r="E1830" s="35">
        <v>150.0</v>
      </c>
      <c r="F1830" s="10" t="s">
        <v>160</v>
      </c>
      <c r="G1830" s="37">
        <f t="shared" si="1"/>
        <v>1</v>
      </c>
      <c r="H1830" s="32">
        <f t="shared" si="2"/>
        <v>1</v>
      </c>
      <c r="I1830" s="33"/>
      <c r="J1830" s="33"/>
      <c r="K1830" s="33"/>
      <c r="L1830" s="33"/>
      <c r="M1830" s="33"/>
      <c r="N1830" s="33"/>
      <c r="O1830" s="10" t="s">
        <v>15</v>
      </c>
    </row>
    <row r="1831">
      <c r="A1831" s="9">
        <v>44430.0</v>
      </c>
      <c r="B1831" s="10" t="s">
        <v>15</v>
      </c>
      <c r="C1831" s="10" t="s">
        <v>221</v>
      </c>
      <c r="D1831" s="10" t="s">
        <v>397</v>
      </c>
      <c r="E1831" s="35">
        <v>330.0</v>
      </c>
      <c r="F1831" s="10" t="s">
        <v>14</v>
      </c>
      <c r="G1831" s="37">
        <f t="shared" si="1"/>
        <v>1</v>
      </c>
      <c r="H1831" s="32">
        <f t="shared" si="2"/>
        <v>1</v>
      </c>
      <c r="I1831" s="33"/>
      <c r="J1831" s="33"/>
      <c r="K1831" s="33"/>
      <c r="L1831" s="33"/>
      <c r="M1831" s="33"/>
      <c r="N1831" s="33"/>
      <c r="O1831" s="10" t="s">
        <v>15</v>
      </c>
    </row>
    <row r="1832">
      <c r="A1832" s="9">
        <v>44430.0</v>
      </c>
      <c r="B1832" s="10" t="s">
        <v>15</v>
      </c>
      <c r="C1832" s="10" t="s">
        <v>182</v>
      </c>
      <c r="D1832" s="10" t="s">
        <v>409</v>
      </c>
      <c r="E1832" s="35">
        <v>180.0</v>
      </c>
      <c r="F1832" s="10" t="s">
        <v>21</v>
      </c>
      <c r="G1832" s="37">
        <f t="shared" si="1"/>
        <v>1</v>
      </c>
      <c r="H1832" s="32">
        <f t="shared" si="2"/>
        <v>1</v>
      </c>
      <c r="I1832" s="33"/>
      <c r="J1832" s="33"/>
      <c r="K1832" s="33"/>
      <c r="L1832" s="33"/>
      <c r="M1832" s="33"/>
      <c r="N1832" s="33"/>
      <c r="O1832" s="10" t="s">
        <v>15</v>
      </c>
    </row>
    <row r="1833">
      <c r="A1833" s="9">
        <v>44430.0</v>
      </c>
      <c r="B1833" s="10" t="s">
        <v>15</v>
      </c>
      <c r="C1833" s="10" t="s">
        <v>137</v>
      </c>
      <c r="D1833" s="10" t="s">
        <v>402</v>
      </c>
      <c r="E1833" s="35">
        <v>150.0</v>
      </c>
      <c r="F1833" s="10" t="s">
        <v>160</v>
      </c>
      <c r="G1833" s="37">
        <f t="shared" si="1"/>
        <v>1</v>
      </c>
      <c r="H1833" s="32">
        <f t="shared" si="2"/>
        <v>1</v>
      </c>
      <c r="I1833" s="33"/>
      <c r="J1833" s="33"/>
      <c r="K1833" s="33"/>
      <c r="L1833" s="33"/>
      <c r="M1833" s="33"/>
      <c r="N1833" s="33"/>
      <c r="O1833" s="10" t="s">
        <v>15</v>
      </c>
    </row>
    <row r="1834">
      <c r="A1834" s="9">
        <v>44430.0</v>
      </c>
      <c r="B1834" s="10" t="s">
        <v>15</v>
      </c>
      <c r="C1834" s="10" t="s">
        <v>139</v>
      </c>
      <c r="D1834" s="10" t="s">
        <v>397</v>
      </c>
      <c r="E1834" s="35">
        <v>330.0</v>
      </c>
      <c r="F1834" s="10" t="s">
        <v>14</v>
      </c>
      <c r="G1834" s="37">
        <f t="shared" si="1"/>
        <v>1</v>
      </c>
      <c r="H1834" s="32">
        <f t="shared" si="2"/>
        <v>1</v>
      </c>
      <c r="I1834" s="33"/>
      <c r="J1834" s="33"/>
      <c r="K1834" s="33"/>
      <c r="L1834" s="33"/>
      <c r="M1834" s="33"/>
      <c r="N1834" s="33"/>
      <c r="O1834" s="10" t="s">
        <v>15</v>
      </c>
    </row>
    <row r="1835">
      <c r="A1835" s="9">
        <v>44430.0</v>
      </c>
      <c r="B1835" s="10" t="s">
        <v>69</v>
      </c>
      <c r="C1835" s="10" t="s">
        <v>71</v>
      </c>
      <c r="D1835" s="10" t="s">
        <v>402</v>
      </c>
      <c r="E1835" s="35">
        <v>150.0</v>
      </c>
      <c r="F1835" s="10" t="s">
        <v>160</v>
      </c>
      <c r="G1835" s="37">
        <f t="shared" si="1"/>
        <v>1</v>
      </c>
      <c r="H1835" s="32">
        <f t="shared" si="2"/>
        <v>1</v>
      </c>
      <c r="I1835" s="33"/>
      <c r="J1835" s="33"/>
      <c r="K1835" s="33"/>
      <c r="L1835" s="33"/>
      <c r="M1835" s="33"/>
      <c r="N1835" s="33"/>
      <c r="O1835" s="10" t="s">
        <v>69</v>
      </c>
    </row>
    <row r="1836">
      <c r="A1836" s="9">
        <v>44430.0</v>
      </c>
      <c r="B1836" s="10" t="s">
        <v>69</v>
      </c>
      <c r="C1836" s="10" t="s">
        <v>72</v>
      </c>
      <c r="D1836" s="10" t="s">
        <v>413</v>
      </c>
      <c r="E1836" s="35">
        <v>100.0</v>
      </c>
      <c r="F1836" s="10" t="s">
        <v>160</v>
      </c>
      <c r="G1836" s="37">
        <f t="shared" si="1"/>
        <v>1</v>
      </c>
      <c r="H1836" s="32">
        <f t="shared" si="2"/>
        <v>1</v>
      </c>
      <c r="I1836" s="33"/>
      <c r="J1836" s="33"/>
      <c r="K1836" s="33"/>
      <c r="L1836" s="33"/>
      <c r="M1836" s="33"/>
      <c r="N1836" s="33"/>
      <c r="O1836" s="10" t="s">
        <v>69</v>
      </c>
    </row>
    <row r="1837">
      <c r="A1837" s="9">
        <v>44430.0</v>
      </c>
      <c r="B1837" s="10" t="s">
        <v>69</v>
      </c>
      <c r="C1837" s="10" t="s">
        <v>73</v>
      </c>
      <c r="D1837" s="10" t="s">
        <v>393</v>
      </c>
      <c r="E1837" s="35">
        <v>260.0</v>
      </c>
      <c r="F1837" s="10" t="s">
        <v>394</v>
      </c>
      <c r="G1837" s="37">
        <f t="shared" si="1"/>
        <v>1</v>
      </c>
      <c r="H1837" s="32">
        <f t="shared" si="2"/>
        <v>1</v>
      </c>
      <c r="I1837" s="33"/>
      <c r="J1837" s="33"/>
      <c r="K1837" s="33"/>
      <c r="L1837" s="33"/>
      <c r="M1837" s="33"/>
      <c r="N1837" s="33"/>
      <c r="O1837" s="10" t="s">
        <v>69</v>
      </c>
    </row>
    <row r="1838">
      <c r="A1838" s="9">
        <v>44430.0</v>
      </c>
      <c r="B1838" s="10" t="s">
        <v>69</v>
      </c>
      <c r="C1838" s="10" t="s">
        <v>74</v>
      </c>
      <c r="D1838" s="10" t="s">
        <v>409</v>
      </c>
      <c r="E1838" s="35">
        <v>180.0</v>
      </c>
      <c r="F1838" s="10" t="s">
        <v>21</v>
      </c>
      <c r="G1838" s="37">
        <f t="shared" si="1"/>
        <v>1</v>
      </c>
      <c r="H1838" s="32">
        <f t="shared" si="2"/>
        <v>1</v>
      </c>
      <c r="I1838" s="33"/>
      <c r="J1838" s="33"/>
      <c r="K1838" s="33"/>
      <c r="L1838" s="33"/>
      <c r="M1838" s="33"/>
      <c r="N1838" s="33"/>
      <c r="O1838" s="10" t="s">
        <v>69</v>
      </c>
    </row>
    <row r="1839">
      <c r="A1839" s="9">
        <v>44430.0</v>
      </c>
      <c r="B1839" s="10" t="s">
        <v>69</v>
      </c>
      <c r="C1839" s="10">
        <v>7447.0</v>
      </c>
      <c r="D1839" s="10" t="s">
        <v>409</v>
      </c>
      <c r="E1839" s="35">
        <v>180.0</v>
      </c>
      <c r="F1839" s="10" t="s">
        <v>21</v>
      </c>
      <c r="G1839" s="37">
        <f t="shared" si="1"/>
        <v>1</v>
      </c>
      <c r="H1839" s="32">
        <f t="shared" si="2"/>
        <v>1</v>
      </c>
      <c r="I1839" s="33"/>
      <c r="J1839" s="33"/>
      <c r="K1839" s="33"/>
      <c r="L1839" s="33"/>
      <c r="M1839" s="33"/>
      <c r="N1839" s="33"/>
      <c r="O1839" s="10" t="s">
        <v>69</v>
      </c>
    </row>
    <row r="1840">
      <c r="A1840" s="9">
        <v>44430.0</v>
      </c>
      <c r="B1840" s="10" t="s">
        <v>69</v>
      </c>
      <c r="C1840" s="10">
        <v>5649.0</v>
      </c>
      <c r="D1840" s="10" t="s">
        <v>395</v>
      </c>
      <c r="E1840" s="35">
        <v>250.0</v>
      </c>
      <c r="F1840" s="10" t="s">
        <v>394</v>
      </c>
      <c r="G1840" s="37">
        <f t="shared" si="1"/>
        <v>1</v>
      </c>
      <c r="H1840" s="32">
        <f t="shared" si="2"/>
        <v>1</v>
      </c>
      <c r="I1840" s="33"/>
      <c r="J1840" s="33"/>
      <c r="K1840" s="33"/>
      <c r="L1840" s="33"/>
      <c r="M1840" s="33"/>
      <c r="N1840" s="33"/>
      <c r="O1840" s="10" t="s">
        <v>69</v>
      </c>
    </row>
    <row r="1841">
      <c r="A1841" s="9">
        <v>44430.0</v>
      </c>
      <c r="B1841" s="10" t="s">
        <v>69</v>
      </c>
      <c r="C1841" s="10" t="s">
        <v>148</v>
      </c>
      <c r="D1841" s="10" t="s">
        <v>398</v>
      </c>
      <c r="E1841" s="35">
        <v>190.0</v>
      </c>
      <c r="F1841" s="10" t="s">
        <v>18</v>
      </c>
      <c r="G1841" s="37">
        <f t="shared" si="1"/>
        <v>1</v>
      </c>
      <c r="H1841" s="32">
        <f t="shared" si="2"/>
        <v>1</v>
      </c>
      <c r="I1841" s="33"/>
      <c r="J1841" s="33"/>
      <c r="K1841" s="33"/>
      <c r="L1841" s="33"/>
      <c r="M1841" s="33"/>
      <c r="N1841" s="33"/>
      <c r="O1841" s="10" t="s">
        <v>69</v>
      </c>
    </row>
    <row r="1842">
      <c r="A1842" s="9">
        <v>44430.0</v>
      </c>
      <c r="B1842" s="10" t="s">
        <v>69</v>
      </c>
      <c r="C1842" s="10" t="s">
        <v>75</v>
      </c>
      <c r="D1842" s="10" t="s">
        <v>399</v>
      </c>
      <c r="E1842" s="35">
        <v>80.0</v>
      </c>
      <c r="F1842" s="10" t="s">
        <v>31</v>
      </c>
      <c r="G1842" s="37">
        <f t="shared" si="1"/>
        <v>1</v>
      </c>
      <c r="H1842" s="32">
        <f t="shared" si="2"/>
        <v>1</v>
      </c>
      <c r="I1842" s="33"/>
      <c r="J1842" s="33"/>
      <c r="K1842" s="33"/>
      <c r="L1842" s="33"/>
      <c r="M1842" s="33"/>
      <c r="N1842" s="33"/>
      <c r="O1842" s="10" t="s">
        <v>69</v>
      </c>
    </row>
    <row r="1843">
      <c r="A1843" s="9">
        <v>44430.0</v>
      </c>
      <c r="B1843" s="10" t="s">
        <v>69</v>
      </c>
      <c r="C1843" s="10">
        <v>843.0</v>
      </c>
      <c r="D1843" s="10" t="s">
        <v>398</v>
      </c>
      <c r="E1843" s="35">
        <v>190.0</v>
      </c>
      <c r="F1843" s="10" t="s">
        <v>18</v>
      </c>
      <c r="G1843" s="37">
        <f t="shared" si="1"/>
        <v>1</v>
      </c>
      <c r="H1843" s="32">
        <f t="shared" si="2"/>
        <v>1</v>
      </c>
      <c r="I1843" s="33"/>
      <c r="J1843" s="33"/>
      <c r="K1843" s="33"/>
      <c r="L1843" s="33"/>
      <c r="M1843" s="33"/>
      <c r="N1843" s="33"/>
      <c r="O1843" s="10" t="s">
        <v>69</v>
      </c>
    </row>
    <row r="1844">
      <c r="A1844" s="9">
        <v>44430.0</v>
      </c>
      <c r="B1844" s="10" t="s">
        <v>69</v>
      </c>
      <c r="C1844" s="10">
        <v>5747.0</v>
      </c>
      <c r="D1844" s="10" t="s">
        <v>404</v>
      </c>
      <c r="E1844" s="35">
        <v>270.0</v>
      </c>
      <c r="F1844" s="10" t="s">
        <v>14</v>
      </c>
      <c r="G1844" s="37">
        <f t="shared" si="1"/>
        <v>1</v>
      </c>
      <c r="H1844" s="32">
        <f t="shared" si="2"/>
        <v>1</v>
      </c>
      <c r="I1844" s="33"/>
      <c r="J1844" s="33"/>
      <c r="K1844" s="33"/>
      <c r="L1844" s="33"/>
      <c r="M1844" s="33"/>
      <c r="N1844" s="33"/>
      <c r="O1844" s="10" t="s">
        <v>69</v>
      </c>
    </row>
    <row r="1845">
      <c r="A1845" s="9">
        <v>44430.0</v>
      </c>
      <c r="B1845" s="10" t="s">
        <v>69</v>
      </c>
      <c r="C1845" s="10" t="s">
        <v>79</v>
      </c>
      <c r="D1845" s="10" t="s">
        <v>396</v>
      </c>
      <c r="E1845" s="35">
        <v>300.0</v>
      </c>
      <c r="F1845" s="10" t="s">
        <v>18</v>
      </c>
      <c r="G1845" s="37">
        <f t="shared" si="1"/>
        <v>1</v>
      </c>
      <c r="H1845" s="32">
        <f t="shared" si="2"/>
        <v>1</v>
      </c>
      <c r="I1845" s="33"/>
      <c r="J1845" s="33"/>
      <c r="K1845" s="33"/>
      <c r="L1845" s="33"/>
      <c r="M1845" s="33"/>
      <c r="N1845" s="33"/>
      <c r="O1845" s="10" t="s">
        <v>69</v>
      </c>
    </row>
    <row r="1846">
      <c r="A1846" s="9">
        <v>44430.0</v>
      </c>
      <c r="B1846" s="10" t="s">
        <v>69</v>
      </c>
      <c r="C1846" s="10" t="s">
        <v>81</v>
      </c>
      <c r="D1846" s="10" t="s">
        <v>395</v>
      </c>
      <c r="E1846" s="35">
        <v>250.0</v>
      </c>
      <c r="F1846" s="10" t="s">
        <v>394</v>
      </c>
      <c r="G1846" s="37">
        <f t="shared" si="1"/>
        <v>1</v>
      </c>
      <c r="H1846" s="32">
        <f t="shared" si="2"/>
        <v>1</v>
      </c>
      <c r="I1846" s="33"/>
      <c r="J1846" s="33"/>
      <c r="K1846" s="33"/>
      <c r="L1846" s="33"/>
      <c r="M1846" s="33"/>
      <c r="N1846" s="33"/>
      <c r="O1846" s="10" t="s">
        <v>69</v>
      </c>
    </row>
    <row r="1847">
      <c r="A1847" s="9">
        <v>44430.0</v>
      </c>
      <c r="B1847" s="10" t="s">
        <v>69</v>
      </c>
      <c r="C1847" s="10" t="s">
        <v>82</v>
      </c>
      <c r="D1847" s="10" t="s">
        <v>404</v>
      </c>
      <c r="E1847" s="35">
        <v>270.0</v>
      </c>
      <c r="F1847" s="10" t="s">
        <v>14</v>
      </c>
      <c r="G1847" s="37">
        <f t="shared" si="1"/>
        <v>1</v>
      </c>
      <c r="H1847" s="32">
        <f t="shared" si="2"/>
        <v>1</v>
      </c>
      <c r="I1847" s="33"/>
      <c r="J1847" s="33"/>
      <c r="K1847" s="33"/>
      <c r="L1847" s="33"/>
      <c r="M1847" s="33"/>
      <c r="N1847" s="33"/>
      <c r="O1847" s="10" t="s">
        <v>69</v>
      </c>
    </row>
    <row r="1848">
      <c r="A1848" s="9">
        <v>44430.0</v>
      </c>
      <c r="B1848" s="10" t="s">
        <v>69</v>
      </c>
      <c r="C1848" s="10" t="s">
        <v>83</v>
      </c>
      <c r="D1848" s="10" t="s">
        <v>402</v>
      </c>
      <c r="E1848" s="35">
        <v>150.0</v>
      </c>
      <c r="F1848" s="10" t="s">
        <v>160</v>
      </c>
      <c r="G1848" s="37">
        <f t="shared" si="1"/>
        <v>1</v>
      </c>
      <c r="H1848" s="32">
        <f t="shared" si="2"/>
        <v>1</v>
      </c>
      <c r="I1848" s="33"/>
      <c r="J1848" s="33"/>
      <c r="K1848" s="33"/>
      <c r="L1848" s="33"/>
      <c r="M1848" s="33"/>
      <c r="N1848" s="33"/>
      <c r="O1848" s="10" t="s">
        <v>69</v>
      </c>
    </row>
    <row r="1849">
      <c r="A1849" s="9">
        <v>44430.0</v>
      </c>
      <c r="B1849" s="10" t="s">
        <v>69</v>
      </c>
      <c r="C1849" s="10" t="s">
        <v>87</v>
      </c>
      <c r="D1849" s="10" t="s">
        <v>409</v>
      </c>
      <c r="E1849" s="35">
        <v>180.0</v>
      </c>
      <c r="F1849" s="10" t="s">
        <v>21</v>
      </c>
      <c r="G1849" s="37">
        <f t="shared" si="1"/>
        <v>1</v>
      </c>
      <c r="H1849" s="32">
        <f t="shared" si="2"/>
        <v>1</v>
      </c>
      <c r="I1849" s="33"/>
      <c r="J1849" s="33"/>
      <c r="K1849" s="33"/>
      <c r="L1849" s="33"/>
      <c r="M1849" s="33"/>
      <c r="N1849" s="33"/>
      <c r="O1849" s="10" t="s">
        <v>69</v>
      </c>
    </row>
    <row r="1850">
      <c r="A1850" s="9">
        <v>44431.0</v>
      </c>
      <c r="B1850" s="10" t="s">
        <v>97</v>
      </c>
      <c r="C1850" s="16">
        <v>1.0E46</v>
      </c>
      <c r="D1850" s="10" t="s">
        <v>395</v>
      </c>
      <c r="E1850" s="35">
        <v>250.0</v>
      </c>
      <c r="F1850" s="10" t="s">
        <v>394</v>
      </c>
      <c r="G1850" s="37">
        <f t="shared" si="1"/>
        <v>2</v>
      </c>
      <c r="H1850" s="32">
        <f t="shared" si="2"/>
        <v>2</v>
      </c>
      <c r="I1850" s="33"/>
      <c r="J1850" s="33"/>
      <c r="K1850" s="33"/>
      <c r="L1850" s="33"/>
      <c r="M1850" s="33"/>
      <c r="N1850" s="33"/>
      <c r="O1850" s="10" t="s">
        <v>97</v>
      </c>
    </row>
    <row r="1851">
      <c r="A1851" s="9">
        <v>44431.0</v>
      </c>
      <c r="B1851" s="10" t="s">
        <v>400</v>
      </c>
      <c r="C1851" s="10">
        <v>8741.0</v>
      </c>
      <c r="D1851" s="10" t="s">
        <v>413</v>
      </c>
      <c r="E1851" s="35">
        <v>100.0</v>
      </c>
      <c r="F1851" s="10" t="s">
        <v>160</v>
      </c>
      <c r="G1851" s="37">
        <f t="shared" si="1"/>
        <v>2</v>
      </c>
      <c r="H1851" s="32">
        <f t="shared" si="2"/>
        <v>2</v>
      </c>
      <c r="I1851" s="33"/>
      <c r="J1851" s="33"/>
      <c r="K1851" s="33"/>
      <c r="L1851" s="33"/>
      <c r="M1851" s="33"/>
      <c r="N1851" s="33"/>
      <c r="O1851" s="10" t="s">
        <v>400</v>
      </c>
    </row>
    <row r="1852">
      <c r="A1852" s="9">
        <v>44431.0</v>
      </c>
      <c r="B1852" s="10" t="s">
        <v>400</v>
      </c>
      <c r="C1852" s="10" t="s">
        <v>408</v>
      </c>
      <c r="D1852" s="10" t="s">
        <v>395</v>
      </c>
      <c r="E1852" s="35">
        <v>250.0</v>
      </c>
      <c r="F1852" s="10" t="s">
        <v>394</v>
      </c>
      <c r="G1852" s="37">
        <f t="shared" si="1"/>
        <v>2</v>
      </c>
      <c r="H1852" s="32">
        <f t="shared" si="2"/>
        <v>2</v>
      </c>
      <c r="I1852" s="33"/>
      <c r="J1852" s="33"/>
      <c r="K1852" s="33"/>
      <c r="L1852" s="33"/>
      <c r="M1852" s="33"/>
      <c r="N1852" s="33"/>
      <c r="O1852" s="10" t="s">
        <v>400</v>
      </c>
    </row>
    <row r="1853">
      <c r="A1853" s="9">
        <v>44431.0</v>
      </c>
      <c r="B1853" s="10" t="s">
        <v>15</v>
      </c>
      <c r="C1853" s="16">
        <v>5.0E49</v>
      </c>
      <c r="D1853" s="10" t="s">
        <v>396</v>
      </c>
      <c r="E1853" s="35">
        <v>300.0</v>
      </c>
      <c r="F1853" s="10" t="s">
        <v>18</v>
      </c>
      <c r="G1853" s="37">
        <f t="shared" si="1"/>
        <v>2</v>
      </c>
      <c r="H1853" s="32">
        <f t="shared" si="2"/>
        <v>2</v>
      </c>
      <c r="I1853" s="33"/>
      <c r="J1853" s="33"/>
      <c r="K1853" s="33"/>
      <c r="L1853" s="33"/>
      <c r="M1853" s="33"/>
      <c r="N1853" s="33"/>
      <c r="O1853" s="10" t="s">
        <v>15</v>
      </c>
    </row>
    <row r="1854">
      <c r="A1854" s="9">
        <v>44431.0</v>
      </c>
      <c r="B1854" s="10" t="s">
        <v>15</v>
      </c>
      <c r="C1854" s="16">
        <v>5.0E49</v>
      </c>
      <c r="D1854" s="10" t="s">
        <v>395</v>
      </c>
      <c r="E1854" s="35">
        <v>250.0</v>
      </c>
      <c r="F1854" s="10" t="s">
        <v>394</v>
      </c>
      <c r="G1854" s="37">
        <f t="shared" si="1"/>
        <v>2</v>
      </c>
      <c r="H1854" s="32">
        <f t="shared" si="2"/>
        <v>2</v>
      </c>
      <c r="I1854" s="33"/>
      <c r="J1854" s="33"/>
      <c r="K1854" s="33"/>
      <c r="L1854" s="33"/>
      <c r="M1854" s="33"/>
      <c r="N1854" s="33"/>
      <c r="O1854" s="10" t="s">
        <v>15</v>
      </c>
    </row>
    <row r="1855">
      <c r="A1855" s="9">
        <v>44431.0</v>
      </c>
      <c r="B1855" s="10" t="s">
        <v>15</v>
      </c>
      <c r="C1855" s="10" t="s">
        <v>134</v>
      </c>
      <c r="D1855" s="10" t="s">
        <v>393</v>
      </c>
      <c r="E1855" s="35">
        <v>260.0</v>
      </c>
      <c r="F1855" s="10" t="s">
        <v>394</v>
      </c>
      <c r="G1855" s="37">
        <f t="shared" si="1"/>
        <v>2</v>
      </c>
      <c r="H1855" s="32">
        <f t="shared" si="2"/>
        <v>2</v>
      </c>
      <c r="I1855" s="33"/>
      <c r="J1855" s="33"/>
      <c r="K1855" s="33"/>
      <c r="L1855" s="33"/>
      <c r="M1855" s="33"/>
      <c r="N1855" s="33"/>
      <c r="O1855" s="10" t="s">
        <v>15</v>
      </c>
    </row>
    <row r="1856">
      <c r="A1856" s="9">
        <v>44431.0</v>
      </c>
      <c r="B1856" s="10" t="s">
        <v>15</v>
      </c>
      <c r="C1856" s="10" t="s">
        <v>219</v>
      </c>
      <c r="D1856" s="10" t="s">
        <v>396</v>
      </c>
      <c r="E1856" s="35">
        <v>300.0</v>
      </c>
      <c r="F1856" s="10" t="s">
        <v>18</v>
      </c>
      <c r="G1856" s="37">
        <f t="shared" si="1"/>
        <v>2</v>
      </c>
      <c r="H1856" s="32">
        <f t="shared" si="2"/>
        <v>2</v>
      </c>
      <c r="I1856" s="33"/>
      <c r="J1856" s="33"/>
      <c r="K1856" s="33"/>
      <c r="L1856" s="33"/>
      <c r="M1856" s="33"/>
      <c r="N1856" s="33"/>
      <c r="O1856" s="10" t="s">
        <v>15</v>
      </c>
    </row>
    <row r="1857">
      <c r="A1857" s="9">
        <v>44431.0</v>
      </c>
      <c r="B1857" s="10" t="s">
        <v>15</v>
      </c>
      <c r="C1857" s="10">
        <v>4645.0</v>
      </c>
      <c r="D1857" s="10" t="s">
        <v>413</v>
      </c>
      <c r="E1857" s="35">
        <v>100.0</v>
      </c>
      <c r="F1857" s="10" t="s">
        <v>160</v>
      </c>
      <c r="G1857" s="37">
        <f t="shared" si="1"/>
        <v>2</v>
      </c>
      <c r="H1857" s="32">
        <f t="shared" si="2"/>
        <v>2</v>
      </c>
      <c r="I1857" s="33"/>
      <c r="J1857" s="33"/>
      <c r="K1857" s="33"/>
      <c r="L1857" s="33"/>
      <c r="M1857" s="33"/>
      <c r="N1857" s="33"/>
      <c r="O1857" s="10" t="s">
        <v>15</v>
      </c>
    </row>
    <row r="1858">
      <c r="A1858" s="9">
        <v>44431.0</v>
      </c>
      <c r="B1858" s="10" t="s">
        <v>15</v>
      </c>
      <c r="C1858" s="10" t="s">
        <v>136</v>
      </c>
      <c r="D1858" s="10" t="s">
        <v>396</v>
      </c>
      <c r="E1858" s="35">
        <v>300.0</v>
      </c>
      <c r="F1858" s="10" t="s">
        <v>18</v>
      </c>
      <c r="G1858" s="37">
        <f t="shared" si="1"/>
        <v>2</v>
      </c>
      <c r="H1858" s="32">
        <f t="shared" si="2"/>
        <v>2</v>
      </c>
      <c r="I1858" s="33"/>
      <c r="J1858" s="33"/>
      <c r="K1858" s="33"/>
      <c r="L1858" s="33"/>
      <c r="M1858" s="33"/>
      <c r="N1858" s="33"/>
      <c r="O1858" s="10" t="s">
        <v>15</v>
      </c>
    </row>
    <row r="1859">
      <c r="A1859" s="9">
        <v>44431.0</v>
      </c>
      <c r="B1859" s="10" t="s">
        <v>15</v>
      </c>
      <c r="C1859" s="10" t="s">
        <v>137</v>
      </c>
      <c r="D1859" s="10" t="s">
        <v>404</v>
      </c>
      <c r="E1859" s="35">
        <v>270.0</v>
      </c>
      <c r="F1859" s="10" t="s">
        <v>14</v>
      </c>
      <c r="G1859" s="37">
        <f t="shared" si="1"/>
        <v>2</v>
      </c>
      <c r="H1859" s="32">
        <f t="shared" si="2"/>
        <v>2</v>
      </c>
      <c r="I1859" s="33"/>
      <c r="J1859" s="33"/>
      <c r="K1859" s="33"/>
      <c r="L1859" s="33"/>
      <c r="M1859" s="33"/>
      <c r="N1859" s="33"/>
      <c r="O1859" s="10" t="s">
        <v>15</v>
      </c>
    </row>
    <row r="1860">
      <c r="A1860" s="9">
        <v>44431.0</v>
      </c>
      <c r="B1860" s="10" t="s">
        <v>69</v>
      </c>
      <c r="C1860" s="10" t="s">
        <v>71</v>
      </c>
      <c r="D1860" s="10" t="s">
        <v>404</v>
      </c>
      <c r="E1860" s="35">
        <v>270.0</v>
      </c>
      <c r="F1860" s="10" t="s">
        <v>14</v>
      </c>
      <c r="G1860" s="37">
        <f t="shared" si="1"/>
        <v>2</v>
      </c>
      <c r="H1860" s="32">
        <f t="shared" si="2"/>
        <v>2</v>
      </c>
      <c r="I1860" s="33"/>
      <c r="J1860" s="33"/>
      <c r="K1860" s="33"/>
      <c r="L1860" s="33"/>
      <c r="M1860" s="33"/>
      <c r="N1860" s="33"/>
      <c r="O1860" s="10" t="s">
        <v>69</v>
      </c>
    </row>
    <row r="1861">
      <c r="A1861" s="9">
        <v>44431.0</v>
      </c>
      <c r="B1861" s="10" t="s">
        <v>69</v>
      </c>
      <c r="C1861" s="10" t="s">
        <v>72</v>
      </c>
      <c r="D1861" s="10" t="s">
        <v>396</v>
      </c>
      <c r="E1861" s="35">
        <v>300.0</v>
      </c>
      <c r="F1861" s="10" t="s">
        <v>18</v>
      </c>
      <c r="G1861" s="37">
        <f t="shared" si="1"/>
        <v>2</v>
      </c>
      <c r="H1861" s="32">
        <f t="shared" si="2"/>
        <v>2</v>
      </c>
      <c r="I1861" s="33"/>
      <c r="J1861" s="33"/>
      <c r="K1861" s="33"/>
      <c r="L1861" s="33"/>
      <c r="M1861" s="33"/>
      <c r="N1861" s="33"/>
      <c r="O1861" s="10" t="s">
        <v>69</v>
      </c>
    </row>
    <row r="1862">
      <c r="A1862" s="9">
        <v>44431.0</v>
      </c>
      <c r="B1862" s="10" t="s">
        <v>69</v>
      </c>
      <c r="C1862" s="10" t="s">
        <v>73</v>
      </c>
      <c r="D1862" s="10" t="s">
        <v>404</v>
      </c>
      <c r="E1862" s="35">
        <v>270.0</v>
      </c>
      <c r="F1862" s="10" t="s">
        <v>14</v>
      </c>
      <c r="G1862" s="37">
        <f t="shared" si="1"/>
        <v>2</v>
      </c>
      <c r="H1862" s="32">
        <f t="shared" si="2"/>
        <v>2</v>
      </c>
      <c r="I1862" s="33"/>
      <c r="J1862" s="33"/>
      <c r="K1862" s="33"/>
      <c r="L1862" s="33"/>
      <c r="M1862" s="33"/>
      <c r="N1862" s="33"/>
      <c r="O1862" s="10" t="s">
        <v>69</v>
      </c>
    </row>
    <row r="1863">
      <c r="A1863" s="9">
        <v>44431.0</v>
      </c>
      <c r="B1863" s="10" t="s">
        <v>69</v>
      </c>
      <c r="C1863" s="10">
        <v>7447.0</v>
      </c>
      <c r="D1863" s="10" t="s">
        <v>397</v>
      </c>
      <c r="E1863" s="35">
        <v>330.0</v>
      </c>
      <c r="F1863" s="10" t="s">
        <v>14</v>
      </c>
      <c r="G1863" s="37">
        <f t="shared" si="1"/>
        <v>2</v>
      </c>
      <c r="H1863" s="32">
        <f t="shared" si="2"/>
        <v>2</v>
      </c>
      <c r="I1863" s="33"/>
      <c r="J1863" s="33"/>
      <c r="K1863" s="33"/>
      <c r="L1863" s="33"/>
      <c r="M1863" s="33"/>
      <c r="N1863" s="33"/>
      <c r="O1863" s="10" t="s">
        <v>69</v>
      </c>
    </row>
    <row r="1864">
      <c r="A1864" s="9">
        <v>44431.0</v>
      </c>
      <c r="B1864" s="10" t="s">
        <v>69</v>
      </c>
      <c r="C1864" s="10">
        <v>5649.0</v>
      </c>
      <c r="D1864" s="10" t="s">
        <v>399</v>
      </c>
      <c r="E1864" s="35">
        <v>80.0</v>
      </c>
      <c r="F1864" s="10" t="s">
        <v>31</v>
      </c>
      <c r="G1864" s="37">
        <f t="shared" si="1"/>
        <v>2</v>
      </c>
      <c r="H1864" s="32">
        <f t="shared" si="2"/>
        <v>2</v>
      </c>
      <c r="I1864" s="33"/>
      <c r="J1864" s="33"/>
      <c r="K1864" s="33"/>
      <c r="L1864" s="33"/>
      <c r="M1864" s="33"/>
      <c r="N1864" s="33"/>
      <c r="O1864" s="10" t="s">
        <v>69</v>
      </c>
    </row>
    <row r="1865">
      <c r="A1865" s="9">
        <v>44431.0</v>
      </c>
      <c r="B1865" s="10" t="s">
        <v>69</v>
      </c>
      <c r="C1865" s="10" t="s">
        <v>75</v>
      </c>
      <c r="D1865" s="10" t="s">
        <v>398</v>
      </c>
      <c r="E1865" s="35">
        <v>190.0</v>
      </c>
      <c r="F1865" s="10" t="s">
        <v>18</v>
      </c>
      <c r="G1865" s="37">
        <f t="shared" si="1"/>
        <v>2</v>
      </c>
      <c r="H1865" s="32">
        <f t="shared" si="2"/>
        <v>2</v>
      </c>
      <c r="I1865" s="33"/>
      <c r="J1865" s="33"/>
      <c r="K1865" s="33"/>
      <c r="L1865" s="33"/>
      <c r="M1865" s="33"/>
      <c r="N1865" s="33"/>
      <c r="O1865" s="10" t="s">
        <v>69</v>
      </c>
    </row>
    <row r="1866">
      <c r="A1866" s="9">
        <v>44431.0</v>
      </c>
      <c r="B1866" s="10" t="s">
        <v>69</v>
      </c>
      <c r="C1866" s="10">
        <v>843.0</v>
      </c>
      <c r="D1866" s="10" t="s">
        <v>399</v>
      </c>
      <c r="E1866" s="35">
        <v>80.0</v>
      </c>
      <c r="F1866" s="10" t="s">
        <v>31</v>
      </c>
      <c r="G1866" s="37">
        <f t="shared" si="1"/>
        <v>2</v>
      </c>
      <c r="H1866" s="32">
        <f t="shared" si="2"/>
        <v>2</v>
      </c>
      <c r="I1866" s="33"/>
      <c r="J1866" s="33"/>
      <c r="K1866" s="33"/>
      <c r="L1866" s="33"/>
      <c r="M1866" s="33"/>
      <c r="N1866" s="33"/>
      <c r="O1866" s="10" t="s">
        <v>69</v>
      </c>
    </row>
    <row r="1867">
      <c r="A1867" s="9">
        <v>44431.0</v>
      </c>
      <c r="B1867" s="10" t="s">
        <v>69</v>
      </c>
      <c r="C1867" s="10" t="s">
        <v>79</v>
      </c>
      <c r="D1867" s="10" t="s">
        <v>404</v>
      </c>
      <c r="E1867" s="35">
        <v>270.0</v>
      </c>
      <c r="F1867" s="10" t="s">
        <v>14</v>
      </c>
      <c r="G1867" s="37">
        <f t="shared" si="1"/>
        <v>2</v>
      </c>
      <c r="H1867" s="32">
        <f t="shared" si="2"/>
        <v>2</v>
      </c>
      <c r="I1867" s="33"/>
      <c r="J1867" s="33"/>
      <c r="K1867" s="33"/>
      <c r="L1867" s="33"/>
      <c r="M1867" s="33"/>
      <c r="N1867" s="33"/>
      <c r="O1867" s="10" t="s">
        <v>69</v>
      </c>
    </row>
    <row r="1868">
      <c r="A1868" s="9">
        <v>44431.0</v>
      </c>
      <c r="B1868" s="10" t="s">
        <v>69</v>
      </c>
      <c r="C1868" s="10" t="s">
        <v>81</v>
      </c>
      <c r="D1868" s="10" t="s">
        <v>402</v>
      </c>
      <c r="E1868" s="35">
        <v>150.0</v>
      </c>
      <c r="F1868" s="10" t="s">
        <v>160</v>
      </c>
      <c r="G1868" s="37">
        <f t="shared" si="1"/>
        <v>2</v>
      </c>
      <c r="H1868" s="32">
        <f t="shared" si="2"/>
        <v>2</v>
      </c>
      <c r="I1868" s="33"/>
      <c r="J1868" s="33"/>
      <c r="K1868" s="33"/>
      <c r="L1868" s="33"/>
      <c r="M1868" s="33"/>
      <c r="N1868" s="33"/>
      <c r="O1868" s="10" t="s">
        <v>69</v>
      </c>
    </row>
    <row r="1869">
      <c r="A1869" s="9">
        <v>44431.0</v>
      </c>
      <c r="B1869" s="10" t="s">
        <v>69</v>
      </c>
      <c r="C1869" s="10" t="s">
        <v>82</v>
      </c>
      <c r="D1869" s="10" t="s">
        <v>402</v>
      </c>
      <c r="E1869" s="35">
        <v>150.0</v>
      </c>
      <c r="F1869" s="10" t="s">
        <v>160</v>
      </c>
      <c r="G1869" s="37">
        <f t="shared" si="1"/>
        <v>2</v>
      </c>
      <c r="H1869" s="32">
        <f t="shared" si="2"/>
        <v>2</v>
      </c>
      <c r="I1869" s="33"/>
      <c r="J1869" s="33"/>
      <c r="K1869" s="33"/>
      <c r="L1869" s="33"/>
      <c r="M1869" s="33"/>
      <c r="N1869" s="33"/>
      <c r="O1869" s="10" t="s">
        <v>69</v>
      </c>
    </row>
    <row r="1870">
      <c r="A1870" s="9">
        <v>44431.0</v>
      </c>
      <c r="B1870" s="10" t="s">
        <v>69</v>
      </c>
      <c r="C1870" s="10" t="s">
        <v>87</v>
      </c>
      <c r="D1870" s="10" t="s">
        <v>395</v>
      </c>
      <c r="E1870" s="35">
        <v>250.0</v>
      </c>
      <c r="F1870" s="10" t="s">
        <v>394</v>
      </c>
      <c r="G1870" s="37">
        <f t="shared" si="1"/>
        <v>2</v>
      </c>
      <c r="H1870" s="32">
        <f t="shared" si="2"/>
        <v>2</v>
      </c>
      <c r="I1870" s="33"/>
      <c r="J1870" s="33"/>
      <c r="K1870" s="33"/>
      <c r="L1870" s="33"/>
      <c r="M1870" s="33"/>
      <c r="N1870" s="33"/>
      <c r="O1870" s="10" t="s">
        <v>69</v>
      </c>
    </row>
    <row r="1871">
      <c r="A1871" s="9">
        <v>44434.0</v>
      </c>
      <c r="B1871" s="10" t="s">
        <v>400</v>
      </c>
      <c r="C1871" s="10">
        <v>8741.0</v>
      </c>
      <c r="D1871" s="10" t="s">
        <v>415</v>
      </c>
      <c r="E1871" s="35">
        <v>120.0</v>
      </c>
      <c r="F1871" s="10" t="s">
        <v>18</v>
      </c>
      <c r="G1871" s="37">
        <f t="shared" si="1"/>
        <v>5</v>
      </c>
      <c r="H1871" s="32">
        <f t="shared" si="2"/>
        <v>5</v>
      </c>
      <c r="I1871" s="33"/>
      <c r="J1871" s="33"/>
      <c r="K1871" s="33"/>
      <c r="L1871" s="33"/>
      <c r="M1871" s="33"/>
      <c r="N1871" s="33"/>
      <c r="O1871" s="10" t="s">
        <v>400</v>
      </c>
    </row>
    <row r="1872">
      <c r="A1872" s="9">
        <v>44434.0</v>
      </c>
      <c r="B1872" s="10" t="s">
        <v>15</v>
      </c>
      <c r="C1872" s="10" t="s">
        <v>217</v>
      </c>
      <c r="D1872" s="10" t="s">
        <v>416</v>
      </c>
      <c r="E1872" s="35">
        <v>90.0</v>
      </c>
      <c r="F1872" s="10" t="s">
        <v>18</v>
      </c>
      <c r="G1872" s="37">
        <f t="shared" si="1"/>
        <v>5</v>
      </c>
      <c r="H1872" s="32">
        <f t="shared" si="2"/>
        <v>5</v>
      </c>
      <c r="I1872" s="33"/>
      <c r="J1872" s="33"/>
      <c r="K1872" s="33"/>
      <c r="L1872" s="33"/>
      <c r="M1872" s="33"/>
      <c r="N1872" s="33"/>
      <c r="O1872" s="10" t="s">
        <v>15</v>
      </c>
    </row>
    <row r="1873">
      <c r="A1873" s="9">
        <v>44434.0</v>
      </c>
      <c r="B1873" s="10" t="s">
        <v>69</v>
      </c>
      <c r="C1873" s="10" t="s">
        <v>72</v>
      </c>
      <c r="D1873" s="10" t="s">
        <v>417</v>
      </c>
      <c r="E1873" s="35">
        <v>250.0</v>
      </c>
      <c r="F1873" s="10" t="s">
        <v>18</v>
      </c>
      <c r="G1873" s="37">
        <f t="shared" si="1"/>
        <v>5</v>
      </c>
      <c r="H1873" s="32">
        <f t="shared" si="2"/>
        <v>5</v>
      </c>
      <c r="I1873" s="33"/>
      <c r="J1873" s="33"/>
      <c r="K1873" s="33"/>
      <c r="L1873" s="33"/>
      <c r="M1873" s="33"/>
      <c r="N1873" s="33"/>
      <c r="O1873" s="10" t="s">
        <v>69</v>
      </c>
    </row>
    <row r="1874">
      <c r="A1874" s="9">
        <v>44435.0</v>
      </c>
      <c r="B1874" s="10" t="s">
        <v>15</v>
      </c>
      <c r="C1874" s="10" t="s">
        <v>221</v>
      </c>
      <c r="D1874" s="10" t="s">
        <v>416</v>
      </c>
      <c r="E1874" s="35">
        <v>90.0</v>
      </c>
      <c r="F1874" s="10" t="s">
        <v>18</v>
      </c>
      <c r="G1874" s="37">
        <f t="shared" si="1"/>
        <v>6</v>
      </c>
      <c r="H1874" s="32">
        <f t="shared" si="2"/>
        <v>6</v>
      </c>
      <c r="I1874" s="33"/>
      <c r="J1874" s="33"/>
      <c r="K1874" s="33"/>
      <c r="L1874" s="33"/>
      <c r="M1874" s="33"/>
      <c r="N1874" s="33"/>
      <c r="O1874" s="10" t="s">
        <v>15</v>
      </c>
    </row>
    <row r="1875">
      <c r="A1875" s="9">
        <v>44436.0</v>
      </c>
      <c r="B1875" s="10" t="s">
        <v>69</v>
      </c>
      <c r="C1875" s="10" t="s">
        <v>72</v>
      </c>
      <c r="D1875" s="10" t="s">
        <v>418</v>
      </c>
      <c r="E1875" s="35">
        <v>120.0</v>
      </c>
      <c r="F1875" s="10" t="s">
        <v>160</v>
      </c>
      <c r="G1875" s="37">
        <f t="shared" si="1"/>
        <v>7</v>
      </c>
      <c r="H1875" s="32">
        <f t="shared" si="2"/>
        <v>7</v>
      </c>
      <c r="I1875" s="33"/>
      <c r="J1875" s="33"/>
      <c r="K1875" s="33"/>
      <c r="L1875" s="33"/>
      <c r="M1875" s="33"/>
      <c r="N1875" s="33"/>
      <c r="O1875" s="10" t="s">
        <v>69</v>
      </c>
    </row>
    <row r="1876">
      <c r="A1876" s="9">
        <v>44437.0</v>
      </c>
      <c r="B1876" s="10" t="s">
        <v>15</v>
      </c>
      <c r="C1876" s="10" t="s">
        <v>221</v>
      </c>
      <c r="D1876" s="10" t="s">
        <v>415</v>
      </c>
      <c r="E1876" s="35">
        <v>120.0</v>
      </c>
      <c r="F1876" s="10" t="s">
        <v>18</v>
      </c>
      <c r="G1876" s="37">
        <f t="shared" si="1"/>
        <v>1</v>
      </c>
      <c r="H1876" s="32">
        <f t="shared" si="2"/>
        <v>1</v>
      </c>
      <c r="I1876" s="33"/>
      <c r="J1876" s="33"/>
      <c r="K1876" s="33"/>
      <c r="L1876" s="33"/>
      <c r="M1876" s="33"/>
      <c r="N1876" s="33"/>
      <c r="O1876" s="10" t="s">
        <v>15</v>
      </c>
    </row>
    <row r="1877">
      <c r="A1877" s="9">
        <v>44437.0</v>
      </c>
      <c r="B1877" s="10" t="s">
        <v>69</v>
      </c>
      <c r="C1877" s="10" t="s">
        <v>72</v>
      </c>
      <c r="D1877" s="10" t="s">
        <v>415</v>
      </c>
      <c r="E1877" s="35">
        <v>120.0</v>
      </c>
      <c r="F1877" s="10" t="s">
        <v>18</v>
      </c>
      <c r="G1877" s="37">
        <f t="shared" si="1"/>
        <v>1</v>
      </c>
      <c r="H1877" s="32">
        <f t="shared" si="2"/>
        <v>1</v>
      </c>
      <c r="I1877" s="33"/>
      <c r="J1877" s="33"/>
      <c r="K1877" s="33"/>
      <c r="L1877" s="33"/>
      <c r="M1877" s="33"/>
      <c r="N1877" s="33"/>
      <c r="O1877" s="10" t="s">
        <v>69</v>
      </c>
    </row>
    <row r="1878">
      <c r="A1878" s="9">
        <v>44438.0</v>
      </c>
      <c r="B1878" s="10" t="s">
        <v>69</v>
      </c>
      <c r="C1878" s="10" t="s">
        <v>72</v>
      </c>
      <c r="D1878" s="10" t="s">
        <v>417</v>
      </c>
      <c r="E1878" s="35">
        <v>250.0</v>
      </c>
      <c r="F1878" s="10" t="s">
        <v>18</v>
      </c>
      <c r="G1878" s="37">
        <f t="shared" si="1"/>
        <v>2</v>
      </c>
      <c r="H1878" s="32">
        <f t="shared" si="2"/>
        <v>2</v>
      </c>
      <c r="I1878" s="33"/>
      <c r="J1878" s="33"/>
      <c r="K1878" s="33"/>
      <c r="L1878" s="33"/>
      <c r="M1878" s="33"/>
      <c r="N1878" s="33"/>
      <c r="O1878" s="10" t="s">
        <v>69</v>
      </c>
    </row>
  </sheetData>
  <conditionalFormatting sqref="Q1:Q1877 D2:D1878">
    <cfRule type="containsText" dxfId="0" priority="1" operator="containsText" text="unique ">
      <formula>NOT(ISERROR(SEARCH(("unique "),(Q1))))</formula>
    </cfRule>
  </conditionalFormatting>
  <dataValidations>
    <dataValidation type="list" allowBlank="1" showErrorMessage="1" sqref="I5">
      <formula1>'sheet 1'!$B:$B</formula1>
    </dataValidation>
    <dataValidation type="list" allowBlank="1" showErrorMessage="1" sqref="V6">
      <formula1>'Sheet 2'!$U$4:$U$24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 hidden="1"/>
    <row r="3"/>
    <row r="4"/>
    <row r="5"/>
    <row r="6"/>
    <row r="7"/>
    <row r="8" hidden="1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 hidden="1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</sheetData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6.13"/>
    <col customWidth="1" min="6" max="6" width="14.0"/>
    <col customWidth="1" min="7" max="7" width="15.38"/>
    <col customWidth="1" min="10" max="10" width="19.25"/>
  </cols>
  <sheetData>
    <row r="3">
      <c r="B3" s="49" t="s">
        <v>0</v>
      </c>
      <c r="C3" s="49" t="s">
        <v>1</v>
      </c>
      <c r="D3" s="49" t="s">
        <v>2</v>
      </c>
      <c r="E3" s="49" t="s">
        <v>3</v>
      </c>
      <c r="F3" s="49" t="s">
        <v>4</v>
      </c>
      <c r="G3" s="50" t="s">
        <v>5</v>
      </c>
      <c r="H3" s="14" t="s">
        <v>472</v>
      </c>
    </row>
    <row r="4">
      <c r="B4" s="51">
        <v>44409.0</v>
      </c>
      <c r="C4" s="52" t="s">
        <v>9</v>
      </c>
      <c r="D4" s="52" t="s">
        <v>10</v>
      </c>
      <c r="E4" s="52" t="s">
        <v>11</v>
      </c>
      <c r="F4" s="53">
        <v>160.0</v>
      </c>
      <c r="G4" s="54" t="s">
        <v>12</v>
      </c>
      <c r="H4" s="15">
        <f t="shared" ref="H4:H1880" si="1">weekday(B4)</f>
        <v>1</v>
      </c>
    </row>
    <row r="5">
      <c r="B5" s="51">
        <v>44409.0</v>
      </c>
      <c r="C5" s="52" t="s">
        <v>9</v>
      </c>
      <c r="D5" s="52" t="s">
        <v>10</v>
      </c>
      <c r="E5" s="52" t="s">
        <v>13</v>
      </c>
      <c r="F5" s="53">
        <v>230.0</v>
      </c>
      <c r="G5" s="52" t="s">
        <v>14</v>
      </c>
      <c r="H5" s="15">
        <f t="shared" si="1"/>
        <v>1</v>
      </c>
    </row>
    <row r="6">
      <c r="B6" s="51">
        <v>44409.0</v>
      </c>
      <c r="C6" s="52" t="s">
        <v>9</v>
      </c>
      <c r="D6" s="52" t="s">
        <v>10</v>
      </c>
      <c r="E6" s="52" t="s">
        <v>17</v>
      </c>
      <c r="F6" s="53">
        <v>320.0</v>
      </c>
      <c r="G6" s="52" t="s">
        <v>18</v>
      </c>
      <c r="H6" s="15">
        <f t="shared" si="1"/>
        <v>1</v>
      </c>
      <c r="I6" s="14" t="s">
        <v>473</v>
      </c>
      <c r="J6" s="14" t="s">
        <v>474</v>
      </c>
    </row>
    <row r="7">
      <c r="B7" s="51">
        <v>44409.0</v>
      </c>
      <c r="C7" s="52" t="s">
        <v>9</v>
      </c>
      <c r="D7" s="52" t="s">
        <v>10</v>
      </c>
      <c r="E7" s="52" t="s">
        <v>19</v>
      </c>
      <c r="F7" s="53">
        <v>80.0</v>
      </c>
      <c r="G7" s="52" t="s">
        <v>14</v>
      </c>
      <c r="H7" s="15">
        <f t="shared" si="1"/>
        <v>1</v>
      </c>
      <c r="I7" s="15" t="str">
        <f>IFERROR(__xludf.DUMMYFUNCTION("UNIQUE(C4:C1880)"),"Chennai")</f>
        <v>Chennai</v>
      </c>
      <c r="J7" s="14" t="s">
        <v>40</v>
      </c>
    </row>
    <row r="8">
      <c r="B8" s="51">
        <v>44409.0</v>
      </c>
      <c r="C8" s="52" t="s">
        <v>9</v>
      </c>
      <c r="D8" s="52" t="s">
        <v>10</v>
      </c>
      <c r="E8" s="52" t="s">
        <v>20</v>
      </c>
      <c r="F8" s="53">
        <v>220.0</v>
      </c>
      <c r="G8" s="52" t="s">
        <v>21</v>
      </c>
      <c r="H8" s="15">
        <f t="shared" si="1"/>
        <v>1</v>
      </c>
      <c r="I8" s="15" t="str">
        <f>IFERROR(__xludf.DUMMYFUNCTION("""COMPUTED_VALUE"""),"Mumbai")</f>
        <v>Mumbai</v>
      </c>
    </row>
    <row r="9">
      <c r="B9" s="51">
        <v>44409.0</v>
      </c>
      <c r="C9" s="52" t="s">
        <v>9</v>
      </c>
      <c r="D9" s="52" t="s">
        <v>10</v>
      </c>
      <c r="E9" s="52" t="s">
        <v>22</v>
      </c>
      <c r="F9" s="53">
        <v>300.0</v>
      </c>
      <c r="G9" s="52" t="s">
        <v>18</v>
      </c>
      <c r="H9" s="15">
        <f t="shared" si="1"/>
        <v>1</v>
      </c>
      <c r="I9" s="15" t="str">
        <f>IFERROR(__xludf.DUMMYFUNCTION("""COMPUTED_VALUE"""),"Delhi")</f>
        <v>Delhi</v>
      </c>
      <c r="J9" s="14" t="s">
        <v>475</v>
      </c>
    </row>
    <row r="10">
      <c r="B10" s="51">
        <v>44409.0</v>
      </c>
      <c r="C10" s="52" t="s">
        <v>9</v>
      </c>
      <c r="D10" s="52" t="s">
        <v>10</v>
      </c>
      <c r="E10" s="52" t="s">
        <v>22</v>
      </c>
      <c r="F10" s="53">
        <v>300.0</v>
      </c>
      <c r="G10" s="52" t="s">
        <v>18</v>
      </c>
      <c r="H10" s="15">
        <f t="shared" si="1"/>
        <v>1</v>
      </c>
      <c r="I10" s="15" t="str">
        <f>IFERROR(__xludf.DUMMYFUNCTION("""COMPUTED_VALUE"""),"City")</f>
        <v>City</v>
      </c>
      <c r="J10" s="15">
        <f>sumif(C4:C1880,J7,F4:F1880)</f>
        <v>8607.73913</v>
      </c>
    </row>
    <row r="11">
      <c r="B11" s="51">
        <v>44409.0</v>
      </c>
      <c r="C11" s="52" t="s">
        <v>23</v>
      </c>
      <c r="D11" s="52" t="s">
        <v>24</v>
      </c>
      <c r="E11" s="52" t="s">
        <v>22</v>
      </c>
      <c r="F11" s="53">
        <v>300.0</v>
      </c>
      <c r="G11" s="52" t="s">
        <v>18</v>
      </c>
      <c r="H11" s="15">
        <f t="shared" si="1"/>
        <v>1</v>
      </c>
      <c r="I11" s="15" t="str">
        <f>IFERROR(__xludf.DUMMYFUNCTION("""COMPUTED_VALUE"""),"Coimbatore")</f>
        <v>Coimbatore</v>
      </c>
    </row>
    <row r="12">
      <c r="B12" s="51">
        <v>44409.0</v>
      </c>
      <c r="C12" s="52" t="s">
        <v>23</v>
      </c>
      <c r="D12" s="52" t="s">
        <v>25</v>
      </c>
      <c r="E12" s="52" t="s">
        <v>13</v>
      </c>
      <c r="F12" s="53">
        <v>230.0</v>
      </c>
      <c r="G12" s="52" t="s">
        <v>14</v>
      </c>
      <c r="H12" s="15">
        <f t="shared" si="1"/>
        <v>1</v>
      </c>
      <c r="I12" s="15" t="str">
        <f>IFERROR(__xludf.DUMMYFUNCTION("""COMPUTED_VALUE"""),"Indore")</f>
        <v>Indore</v>
      </c>
    </row>
    <row r="13">
      <c r="B13" s="51">
        <v>44409.0</v>
      </c>
      <c r="C13" s="52" t="s">
        <v>23</v>
      </c>
      <c r="D13" s="52" t="s">
        <v>26</v>
      </c>
      <c r="E13" s="52" t="s">
        <v>27</v>
      </c>
      <c r="F13" s="53">
        <v>190.0</v>
      </c>
      <c r="G13" s="52" t="s">
        <v>14</v>
      </c>
      <c r="H13" s="15">
        <f t="shared" si="1"/>
        <v>1</v>
      </c>
      <c r="I13" s="15" t="str">
        <f>IFERROR(__xludf.DUMMYFUNCTION("""COMPUTED_VALUE"""),"Hyderabad")</f>
        <v>Hyderabad</v>
      </c>
    </row>
    <row r="14">
      <c r="B14" s="51">
        <v>44409.0</v>
      </c>
      <c r="C14" s="52" t="s">
        <v>23</v>
      </c>
      <c r="D14" s="52" t="s">
        <v>28</v>
      </c>
      <c r="E14" s="52" t="s">
        <v>19</v>
      </c>
      <c r="F14" s="53">
        <v>80.0</v>
      </c>
      <c r="G14" s="52" t="s">
        <v>14</v>
      </c>
      <c r="H14" s="15">
        <f t="shared" si="1"/>
        <v>1</v>
      </c>
      <c r="I14" s="15" t="str">
        <f>IFERROR(__xludf.DUMMYFUNCTION("""COMPUTED_VALUE"""),"Bhopal")</f>
        <v>Bhopal</v>
      </c>
    </row>
    <row r="15">
      <c r="B15" s="51">
        <v>44409.0</v>
      </c>
      <c r="C15" s="52" t="s">
        <v>23</v>
      </c>
      <c r="D15" s="52" t="s">
        <v>29</v>
      </c>
      <c r="E15" s="52" t="s">
        <v>27</v>
      </c>
      <c r="F15" s="53">
        <v>190.0</v>
      </c>
      <c r="G15" s="52" t="s">
        <v>14</v>
      </c>
      <c r="H15" s="15">
        <f t="shared" si="1"/>
        <v>1</v>
      </c>
      <c r="I15" s="15" t="str">
        <f>IFERROR(__xludf.DUMMYFUNCTION("""COMPUTED_VALUE"""),"Kolkata")</f>
        <v>Kolkata</v>
      </c>
    </row>
    <row r="16">
      <c r="B16" s="51">
        <v>44409.0</v>
      </c>
      <c r="C16" s="52" t="s">
        <v>23</v>
      </c>
      <c r="D16" s="52">
        <v>244.0</v>
      </c>
      <c r="E16" s="52" t="s">
        <v>30</v>
      </c>
      <c r="F16" s="53">
        <v>100.0</v>
      </c>
      <c r="G16" s="52" t="s">
        <v>31</v>
      </c>
      <c r="H16" s="15">
        <f t="shared" si="1"/>
        <v>1</v>
      </c>
      <c r="I16" s="15" t="str">
        <f>IFERROR(__xludf.DUMMYFUNCTION("""COMPUTED_VALUE"""),"Chandigarh")</f>
        <v>Chandigarh</v>
      </c>
    </row>
    <row r="17">
      <c r="B17" s="51">
        <v>44409.0</v>
      </c>
      <c r="C17" s="52" t="s">
        <v>23</v>
      </c>
      <c r="D17" s="52" t="s">
        <v>32</v>
      </c>
      <c r="E17" s="52" t="s">
        <v>20</v>
      </c>
      <c r="F17" s="53">
        <v>220.0</v>
      </c>
      <c r="G17" s="52" t="s">
        <v>21</v>
      </c>
      <c r="H17" s="15">
        <f t="shared" si="1"/>
        <v>1</v>
      </c>
      <c r="I17" s="15" t="str">
        <f>IFERROR(__xludf.DUMMYFUNCTION("""COMPUTED_VALUE"""),"Bangalore")</f>
        <v>Bangalore</v>
      </c>
    </row>
    <row r="18">
      <c r="B18" s="51">
        <v>44409.0</v>
      </c>
      <c r="C18" s="52" t="s">
        <v>23</v>
      </c>
      <c r="D18" s="52" t="s">
        <v>33</v>
      </c>
      <c r="E18" s="52" t="s">
        <v>34</v>
      </c>
      <c r="F18" s="53">
        <v>250.0</v>
      </c>
      <c r="G18" s="52" t="s">
        <v>14</v>
      </c>
      <c r="H18" s="15">
        <f t="shared" si="1"/>
        <v>1</v>
      </c>
      <c r="I18" s="15" t="str">
        <f>IFERROR(__xludf.DUMMYFUNCTION("""COMPUTED_VALUE"""),"Mysore")</f>
        <v>Mysore</v>
      </c>
    </row>
    <row r="19">
      <c r="B19" s="51">
        <v>44409.0</v>
      </c>
      <c r="C19" s="52" t="s">
        <v>23</v>
      </c>
      <c r="D19" s="52" t="s">
        <v>35</v>
      </c>
      <c r="E19" s="52" t="s">
        <v>34</v>
      </c>
      <c r="F19" s="53">
        <v>250.0</v>
      </c>
      <c r="G19" s="52" t="s">
        <v>14</v>
      </c>
      <c r="H19" s="15">
        <f t="shared" si="1"/>
        <v>1</v>
      </c>
      <c r="I19" s="15" t="str">
        <f>IFERROR(__xludf.DUMMYFUNCTION("""COMPUTED_VALUE"""),"Jaipur")</f>
        <v>Jaipur</v>
      </c>
    </row>
    <row r="20">
      <c r="B20" s="51">
        <v>44409.0</v>
      </c>
      <c r="C20" s="52" t="s">
        <v>23</v>
      </c>
      <c r="D20" s="52">
        <v>6340.0</v>
      </c>
      <c r="E20" s="52" t="s">
        <v>34</v>
      </c>
      <c r="F20" s="53">
        <v>250.0</v>
      </c>
      <c r="G20" s="52" t="s">
        <v>14</v>
      </c>
      <c r="H20" s="15">
        <f t="shared" si="1"/>
        <v>1</v>
      </c>
      <c r="I20" s="15" t="str">
        <f>IFERROR(__xludf.DUMMYFUNCTION("""COMPUTED_VALUE"""),"Trivandrum")</f>
        <v>Trivandrum</v>
      </c>
    </row>
    <row r="21">
      <c r="B21" s="51">
        <v>44409.0</v>
      </c>
      <c r="C21" s="52" t="s">
        <v>23</v>
      </c>
      <c r="D21" s="52">
        <v>1041.0</v>
      </c>
      <c r="E21" s="52" t="s">
        <v>20</v>
      </c>
      <c r="F21" s="53">
        <v>220.0</v>
      </c>
      <c r="G21" s="52" t="s">
        <v>21</v>
      </c>
      <c r="H21" s="15">
        <f t="shared" si="1"/>
        <v>1</v>
      </c>
      <c r="I21" s="15" t="str">
        <f>IFERROR(__xludf.DUMMYFUNCTION("""COMPUTED_VALUE"""),"Mangalore")</f>
        <v>Mangalore</v>
      </c>
    </row>
    <row r="22">
      <c r="B22" s="51">
        <v>44409.0</v>
      </c>
      <c r="C22" s="52" t="s">
        <v>23</v>
      </c>
      <c r="D22" s="52">
        <v>6245.0</v>
      </c>
      <c r="E22" s="52" t="s">
        <v>36</v>
      </c>
      <c r="F22" s="53">
        <v>180.0</v>
      </c>
      <c r="G22" s="52" t="s">
        <v>12</v>
      </c>
      <c r="H22" s="15">
        <f t="shared" si="1"/>
        <v>1</v>
      </c>
      <c r="I22" s="15" t="str">
        <f>IFERROR(__xludf.DUMMYFUNCTION("""COMPUTED_VALUE"""),"Vizag")</f>
        <v>Vizag</v>
      </c>
    </row>
    <row r="23">
      <c r="B23" s="51">
        <v>44409.0</v>
      </c>
      <c r="C23" s="52" t="s">
        <v>23</v>
      </c>
      <c r="D23" s="52" t="s">
        <v>37</v>
      </c>
      <c r="E23" s="52" t="s">
        <v>34</v>
      </c>
      <c r="F23" s="53">
        <v>250.0</v>
      </c>
      <c r="G23" s="52" t="s">
        <v>14</v>
      </c>
      <c r="H23" s="15">
        <f t="shared" si="1"/>
        <v>1</v>
      </c>
      <c r="I23" s="15" t="str">
        <f>IFERROR(__xludf.DUMMYFUNCTION("""COMPUTED_VALUE"""),"Guwahati")</f>
        <v>Guwahati</v>
      </c>
    </row>
    <row r="24">
      <c r="B24" s="51">
        <v>44409.0</v>
      </c>
      <c r="C24" s="52" t="s">
        <v>23</v>
      </c>
      <c r="D24" s="52" t="s">
        <v>38</v>
      </c>
      <c r="E24" s="52" t="s">
        <v>30</v>
      </c>
      <c r="F24" s="53">
        <v>100.0</v>
      </c>
      <c r="G24" s="52" t="s">
        <v>31</v>
      </c>
      <c r="H24" s="15">
        <f t="shared" si="1"/>
        <v>1</v>
      </c>
      <c r="I24" s="15" t="str">
        <f>IFERROR(__xludf.DUMMYFUNCTION("""COMPUTED_VALUE"""),"Pune")</f>
        <v>Pune</v>
      </c>
    </row>
    <row r="25">
      <c r="B25" s="51">
        <v>44409.0</v>
      </c>
      <c r="C25" s="52" t="s">
        <v>23</v>
      </c>
      <c r="D25" s="52" t="s">
        <v>39</v>
      </c>
      <c r="E25" s="52" t="s">
        <v>36</v>
      </c>
      <c r="F25" s="53">
        <v>180.0</v>
      </c>
      <c r="G25" s="52" t="s">
        <v>12</v>
      </c>
      <c r="H25" s="15">
        <f t="shared" si="1"/>
        <v>1</v>
      </c>
      <c r="I25" s="15" t="str">
        <f>IFERROR(__xludf.DUMMYFUNCTION("""COMPUTED_VALUE"""),"Noida")</f>
        <v>Noida</v>
      </c>
    </row>
    <row r="26">
      <c r="B26" s="51">
        <v>44409.0</v>
      </c>
      <c r="C26" s="52" t="s">
        <v>40</v>
      </c>
      <c r="D26" s="52" t="s">
        <v>41</v>
      </c>
      <c r="E26" s="52" t="s">
        <v>22</v>
      </c>
      <c r="F26" s="53">
        <v>300.0</v>
      </c>
      <c r="G26" s="52" t="s">
        <v>18</v>
      </c>
      <c r="H26" s="15">
        <f t="shared" si="1"/>
        <v>1</v>
      </c>
      <c r="I26" s="15" t="str">
        <f>IFERROR(__xludf.DUMMYFUNCTION("""COMPUTED_VALUE"""),"Gurgaon")</f>
        <v>Gurgaon</v>
      </c>
    </row>
    <row r="27">
      <c r="B27" s="51">
        <v>44409.0</v>
      </c>
      <c r="C27" s="52" t="s">
        <v>40</v>
      </c>
      <c r="D27" s="52" t="s">
        <v>41</v>
      </c>
      <c r="E27" s="52" t="s">
        <v>22</v>
      </c>
      <c r="F27" s="53">
        <v>300.0</v>
      </c>
      <c r="G27" s="52" t="s">
        <v>18</v>
      </c>
      <c r="H27" s="15">
        <f t="shared" si="1"/>
        <v>1</v>
      </c>
      <c r="I27" s="15" t="str">
        <f>IFERROR(__xludf.DUMMYFUNCTION("""COMPUTED_VALUE"""),"Nagpur")</f>
        <v>Nagpur</v>
      </c>
    </row>
    <row r="28">
      <c r="B28" s="49" t="s">
        <v>0</v>
      </c>
      <c r="C28" s="49" t="s">
        <v>1</v>
      </c>
      <c r="D28" s="49" t="s">
        <v>2</v>
      </c>
      <c r="E28" s="49" t="s">
        <v>3</v>
      </c>
      <c r="F28" s="49" t="s">
        <v>4</v>
      </c>
      <c r="G28" s="50" t="s">
        <v>5</v>
      </c>
      <c r="H28" s="15" t="str">
        <f t="shared" si="1"/>
        <v>#VALUE!</v>
      </c>
    </row>
    <row r="29">
      <c r="B29" s="51">
        <v>44409.0</v>
      </c>
      <c r="C29" s="52" t="s">
        <v>9</v>
      </c>
      <c r="D29" s="52" t="s">
        <v>10</v>
      </c>
      <c r="E29" s="52" t="s">
        <v>11</v>
      </c>
      <c r="F29" s="53">
        <v>220.471014492754</v>
      </c>
      <c r="G29" s="54" t="s">
        <v>12</v>
      </c>
      <c r="H29" s="15">
        <f t="shared" si="1"/>
        <v>1</v>
      </c>
    </row>
    <row r="30">
      <c r="B30" s="51">
        <v>44409.0</v>
      </c>
      <c r="C30" s="52" t="s">
        <v>9</v>
      </c>
      <c r="D30" s="52" t="s">
        <v>10</v>
      </c>
      <c r="E30" s="52" t="s">
        <v>13</v>
      </c>
      <c r="F30" s="53">
        <v>220.775362318841</v>
      </c>
      <c r="G30" s="52" t="s">
        <v>14</v>
      </c>
      <c r="H30" s="15">
        <f t="shared" si="1"/>
        <v>1</v>
      </c>
    </row>
    <row r="31">
      <c r="B31" s="51">
        <v>44409.0</v>
      </c>
      <c r="C31" s="52" t="s">
        <v>9</v>
      </c>
      <c r="D31" s="52" t="s">
        <v>10</v>
      </c>
      <c r="E31" s="52" t="s">
        <v>17</v>
      </c>
      <c r="F31" s="53">
        <v>221.079710144928</v>
      </c>
      <c r="G31" s="52" t="s">
        <v>18</v>
      </c>
      <c r="H31" s="15">
        <f t="shared" si="1"/>
        <v>1</v>
      </c>
    </row>
    <row r="32">
      <c r="B32" s="51">
        <v>44409.0</v>
      </c>
      <c r="C32" s="52" t="s">
        <v>9</v>
      </c>
      <c r="D32" s="52" t="s">
        <v>10</v>
      </c>
      <c r="E32" s="52" t="s">
        <v>19</v>
      </c>
      <c r="F32" s="53">
        <v>221.384057971015</v>
      </c>
      <c r="G32" s="52" t="s">
        <v>14</v>
      </c>
      <c r="H32" s="15">
        <f t="shared" si="1"/>
        <v>1</v>
      </c>
    </row>
    <row r="33">
      <c r="B33" s="51">
        <v>44409.0</v>
      </c>
      <c r="C33" s="52" t="s">
        <v>9</v>
      </c>
      <c r="D33" s="52" t="s">
        <v>10</v>
      </c>
      <c r="E33" s="52" t="s">
        <v>20</v>
      </c>
      <c r="F33" s="53">
        <v>221.688405797102</v>
      </c>
      <c r="G33" s="52" t="s">
        <v>21</v>
      </c>
      <c r="H33" s="15">
        <f t="shared" si="1"/>
        <v>1</v>
      </c>
    </row>
    <row r="34">
      <c r="B34" s="51">
        <v>44409.0</v>
      </c>
      <c r="C34" s="52" t="s">
        <v>9</v>
      </c>
      <c r="D34" s="52" t="s">
        <v>10</v>
      </c>
      <c r="E34" s="52" t="s">
        <v>22</v>
      </c>
      <c r="F34" s="53">
        <v>221.992753623189</v>
      </c>
      <c r="G34" s="52" t="s">
        <v>18</v>
      </c>
      <c r="H34" s="15">
        <f t="shared" si="1"/>
        <v>1</v>
      </c>
    </row>
    <row r="35">
      <c r="B35" s="51">
        <v>44409.0</v>
      </c>
      <c r="C35" s="52" t="s">
        <v>9</v>
      </c>
      <c r="D35" s="52" t="s">
        <v>10</v>
      </c>
      <c r="E35" s="52" t="s">
        <v>22</v>
      </c>
      <c r="F35" s="53">
        <v>222.297101449276</v>
      </c>
      <c r="G35" s="52" t="s">
        <v>18</v>
      </c>
      <c r="H35" s="15">
        <f t="shared" si="1"/>
        <v>1</v>
      </c>
    </row>
    <row r="36">
      <c r="B36" s="51">
        <v>44409.0</v>
      </c>
      <c r="C36" s="52" t="s">
        <v>23</v>
      </c>
      <c r="D36" s="52" t="s">
        <v>42</v>
      </c>
      <c r="E36" s="52" t="s">
        <v>22</v>
      </c>
      <c r="F36" s="53">
        <v>222.601449275363</v>
      </c>
      <c r="G36" s="52" t="s">
        <v>18</v>
      </c>
      <c r="H36" s="15">
        <f t="shared" si="1"/>
        <v>1</v>
      </c>
    </row>
    <row r="37">
      <c r="B37" s="51">
        <v>44409.0</v>
      </c>
      <c r="C37" s="52" t="s">
        <v>23</v>
      </c>
      <c r="D37" s="52" t="s">
        <v>43</v>
      </c>
      <c r="E37" s="52" t="s">
        <v>13</v>
      </c>
      <c r="F37" s="53">
        <v>222.90579710145</v>
      </c>
      <c r="G37" s="52" t="s">
        <v>14</v>
      </c>
      <c r="H37" s="15">
        <f t="shared" si="1"/>
        <v>1</v>
      </c>
    </row>
    <row r="38">
      <c r="B38" s="51">
        <v>44409.0</v>
      </c>
      <c r="C38" s="52" t="s">
        <v>23</v>
      </c>
      <c r="D38" s="52" t="s">
        <v>44</v>
      </c>
      <c r="E38" s="52" t="s">
        <v>27</v>
      </c>
      <c r="F38" s="53">
        <v>223.210144927537</v>
      </c>
      <c r="G38" s="52" t="s">
        <v>14</v>
      </c>
      <c r="H38" s="15">
        <f t="shared" si="1"/>
        <v>1</v>
      </c>
    </row>
    <row r="39">
      <c r="B39" s="51">
        <v>44409.0</v>
      </c>
      <c r="C39" s="52" t="s">
        <v>23</v>
      </c>
      <c r="D39" s="52" t="s">
        <v>28</v>
      </c>
      <c r="E39" s="52" t="s">
        <v>19</v>
      </c>
      <c r="F39" s="53">
        <v>223.514492753624</v>
      </c>
      <c r="G39" s="52" t="s">
        <v>14</v>
      </c>
      <c r="H39" s="15">
        <f t="shared" si="1"/>
        <v>1</v>
      </c>
    </row>
    <row r="40">
      <c r="B40" s="51">
        <v>44409.0</v>
      </c>
      <c r="C40" s="52" t="s">
        <v>23</v>
      </c>
      <c r="D40" s="52" t="s">
        <v>45</v>
      </c>
      <c r="E40" s="52" t="s">
        <v>27</v>
      </c>
      <c r="F40" s="53">
        <v>223.818840579711</v>
      </c>
      <c r="G40" s="52" t="s">
        <v>14</v>
      </c>
      <c r="H40" s="15">
        <f t="shared" si="1"/>
        <v>1</v>
      </c>
    </row>
    <row r="41">
      <c r="B41" s="51">
        <v>44409.0</v>
      </c>
      <c r="C41" s="52" t="s">
        <v>23</v>
      </c>
      <c r="D41" s="52">
        <v>245.0</v>
      </c>
      <c r="E41" s="52" t="s">
        <v>30</v>
      </c>
      <c r="F41" s="53">
        <v>224.123188405797</v>
      </c>
      <c r="G41" s="52" t="s">
        <v>31</v>
      </c>
      <c r="H41" s="15">
        <f t="shared" si="1"/>
        <v>1</v>
      </c>
    </row>
    <row r="42">
      <c r="B42" s="51">
        <v>44409.0</v>
      </c>
      <c r="C42" s="52" t="s">
        <v>23</v>
      </c>
      <c r="D42" s="52" t="s">
        <v>32</v>
      </c>
      <c r="E42" s="52" t="s">
        <v>20</v>
      </c>
      <c r="F42" s="53">
        <v>224.427536231884</v>
      </c>
      <c r="G42" s="52" t="s">
        <v>21</v>
      </c>
      <c r="H42" s="15">
        <f t="shared" si="1"/>
        <v>1</v>
      </c>
    </row>
    <row r="43">
      <c r="B43" s="51">
        <v>44409.0</v>
      </c>
      <c r="C43" s="52" t="s">
        <v>23</v>
      </c>
      <c r="D43" s="52" t="s">
        <v>33</v>
      </c>
      <c r="E43" s="52" t="s">
        <v>34</v>
      </c>
      <c r="F43" s="53">
        <v>224.731884057971</v>
      </c>
      <c r="G43" s="52" t="s">
        <v>14</v>
      </c>
      <c r="H43" s="15">
        <f t="shared" si="1"/>
        <v>1</v>
      </c>
    </row>
    <row r="44">
      <c r="B44" s="51">
        <v>44409.0</v>
      </c>
      <c r="C44" s="52" t="s">
        <v>23</v>
      </c>
      <c r="D44" s="52" t="s">
        <v>35</v>
      </c>
      <c r="E44" s="52" t="s">
        <v>34</v>
      </c>
      <c r="F44" s="53">
        <v>225.036231884058</v>
      </c>
      <c r="G44" s="52" t="s">
        <v>14</v>
      </c>
      <c r="H44" s="15">
        <f t="shared" si="1"/>
        <v>1</v>
      </c>
    </row>
    <row r="45">
      <c r="B45" s="51">
        <v>44409.0</v>
      </c>
      <c r="C45" s="52" t="s">
        <v>23</v>
      </c>
      <c r="D45" s="52">
        <v>4447.0</v>
      </c>
      <c r="E45" s="52" t="s">
        <v>34</v>
      </c>
      <c r="F45" s="53">
        <v>225.340579710145</v>
      </c>
      <c r="G45" s="52" t="s">
        <v>14</v>
      </c>
      <c r="H45" s="15">
        <f t="shared" si="1"/>
        <v>1</v>
      </c>
    </row>
    <row r="46">
      <c r="B46" s="51">
        <v>44409.0</v>
      </c>
      <c r="C46" s="52" t="s">
        <v>23</v>
      </c>
      <c r="D46" s="52">
        <v>4399.5</v>
      </c>
      <c r="E46" s="52" t="s">
        <v>20</v>
      </c>
      <c r="F46" s="53">
        <v>225.644927536232</v>
      </c>
      <c r="G46" s="52" t="s">
        <v>21</v>
      </c>
      <c r="H46" s="15">
        <f t="shared" si="1"/>
        <v>1</v>
      </c>
    </row>
    <row r="47">
      <c r="B47" s="51">
        <v>44409.0</v>
      </c>
      <c r="C47" s="52" t="s">
        <v>23</v>
      </c>
      <c r="D47" s="52">
        <v>4352.0</v>
      </c>
      <c r="E47" s="52" t="s">
        <v>36</v>
      </c>
      <c r="F47" s="53">
        <v>225.949275362319</v>
      </c>
      <c r="G47" s="52" t="s">
        <v>12</v>
      </c>
      <c r="H47" s="15">
        <f t="shared" si="1"/>
        <v>1</v>
      </c>
    </row>
    <row r="48">
      <c r="B48" s="51">
        <v>44409.0</v>
      </c>
      <c r="C48" s="52" t="s">
        <v>23</v>
      </c>
      <c r="D48" s="52" t="s">
        <v>46</v>
      </c>
      <c r="E48" s="52" t="s">
        <v>34</v>
      </c>
      <c r="F48" s="53">
        <v>226.253623188406</v>
      </c>
      <c r="G48" s="52" t="s">
        <v>14</v>
      </c>
      <c r="H48" s="15">
        <f t="shared" si="1"/>
        <v>1</v>
      </c>
    </row>
    <row r="49">
      <c r="B49" s="51">
        <v>44409.0</v>
      </c>
      <c r="C49" s="52" t="s">
        <v>23</v>
      </c>
      <c r="D49" s="52" t="s">
        <v>47</v>
      </c>
      <c r="E49" s="52" t="s">
        <v>30</v>
      </c>
      <c r="F49" s="53">
        <v>226.557971014493</v>
      </c>
      <c r="G49" s="52" t="s">
        <v>31</v>
      </c>
      <c r="H49" s="15">
        <f t="shared" si="1"/>
        <v>1</v>
      </c>
    </row>
    <row r="50">
      <c r="B50" s="51">
        <v>44409.0</v>
      </c>
      <c r="C50" s="52" t="s">
        <v>23</v>
      </c>
      <c r="D50" s="52" t="s">
        <v>39</v>
      </c>
      <c r="E50" s="52" t="s">
        <v>36</v>
      </c>
      <c r="F50" s="53">
        <v>226.86231884058</v>
      </c>
      <c r="G50" s="52" t="s">
        <v>12</v>
      </c>
      <c r="H50" s="15">
        <f t="shared" si="1"/>
        <v>1</v>
      </c>
    </row>
    <row r="51">
      <c r="B51" s="51">
        <v>44409.0</v>
      </c>
      <c r="C51" s="52" t="s">
        <v>40</v>
      </c>
      <c r="D51" s="52" t="s">
        <v>41</v>
      </c>
      <c r="E51" s="52" t="s">
        <v>22</v>
      </c>
      <c r="F51" s="53">
        <v>227.166666666667</v>
      </c>
      <c r="G51" s="52" t="s">
        <v>18</v>
      </c>
      <c r="H51" s="15">
        <f t="shared" si="1"/>
        <v>1</v>
      </c>
    </row>
    <row r="52">
      <c r="B52" s="51">
        <v>44409.0</v>
      </c>
      <c r="C52" s="52" t="s">
        <v>40</v>
      </c>
      <c r="D52" s="52" t="s">
        <v>41</v>
      </c>
      <c r="E52" s="52" t="s">
        <v>22</v>
      </c>
      <c r="F52" s="53">
        <v>227.471014492754</v>
      </c>
      <c r="G52" s="52" t="s">
        <v>18</v>
      </c>
      <c r="H52" s="15">
        <f t="shared" si="1"/>
        <v>1</v>
      </c>
    </row>
    <row r="53">
      <c r="B53" s="49" t="s">
        <v>0</v>
      </c>
      <c r="C53" s="49" t="s">
        <v>1</v>
      </c>
      <c r="D53" s="49" t="s">
        <v>2</v>
      </c>
      <c r="E53" s="49" t="s">
        <v>3</v>
      </c>
      <c r="F53" s="49" t="s">
        <v>4</v>
      </c>
      <c r="G53" s="50" t="s">
        <v>5</v>
      </c>
      <c r="H53" s="15" t="str">
        <f t="shared" si="1"/>
        <v>#VALUE!</v>
      </c>
    </row>
    <row r="54">
      <c r="B54" s="51">
        <v>44409.0</v>
      </c>
      <c r="C54" s="52" t="s">
        <v>9</v>
      </c>
      <c r="D54" s="52" t="s">
        <v>10</v>
      </c>
      <c r="E54" s="52" t="s">
        <v>11</v>
      </c>
      <c r="F54" s="53">
        <v>227.775362318841</v>
      </c>
      <c r="G54" s="54" t="s">
        <v>12</v>
      </c>
      <c r="H54" s="15">
        <f t="shared" si="1"/>
        <v>1</v>
      </c>
    </row>
    <row r="55">
      <c r="B55" s="51">
        <v>44409.0</v>
      </c>
      <c r="C55" s="52" t="s">
        <v>9</v>
      </c>
      <c r="D55" s="52" t="s">
        <v>10</v>
      </c>
      <c r="E55" s="52" t="s">
        <v>13</v>
      </c>
      <c r="F55" s="53">
        <v>228.079710144928</v>
      </c>
      <c r="G55" s="52" t="s">
        <v>14</v>
      </c>
      <c r="H55" s="15">
        <f t="shared" si="1"/>
        <v>1</v>
      </c>
    </row>
    <row r="56">
      <c r="B56" s="51">
        <v>44409.0</v>
      </c>
      <c r="C56" s="52" t="s">
        <v>9</v>
      </c>
      <c r="D56" s="52" t="s">
        <v>10</v>
      </c>
      <c r="E56" s="52" t="s">
        <v>17</v>
      </c>
      <c r="F56" s="53">
        <v>228.384057971015</v>
      </c>
      <c r="G56" s="52" t="s">
        <v>18</v>
      </c>
      <c r="H56" s="15">
        <f t="shared" si="1"/>
        <v>1</v>
      </c>
    </row>
    <row r="57">
      <c r="B57" s="51">
        <v>44409.0</v>
      </c>
      <c r="C57" s="52" t="s">
        <v>9</v>
      </c>
      <c r="D57" s="52" t="s">
        <v>10</v>
      </c>
      <c r="E57" s="52" t="s">
        <v>19</v>
      </c>
      <c r="F57" s="53">
        <v>228.688405797102</v>
      </c>
      <c r="G57" s="52" t="s">
        <v>14</v>
      </c>
      <c r="H57" s="15">
        <f t="shared" si="1"/>
        <v>1</v>
      </c>
    </row>
    <row r="58">
      <c r="B58" s="51">
        <v>44409.0</v>
      </c>
      <c r="C58" s="52" t="s">
        <v>9</v>
      </c>
      <c r="D58" s="52" t="s">
        <v>10</v>
      </c>
      <c r="E58" s="52" t="s">
        <v>20</v>
      </c>
      <c r="F58" s="53">
        <v>228.992753623189</v>
      </c>
      <c r="G58" s="52" t="s">
        <v>21</v>
      </c>
      <c r="H58" s="15">
        <f t="shared" si="1"/>
        <v>1</v>
      </c>
    </row>
    <row r="59">
      <c r="B59" s="51">
        <v>44409.0</v>
      </c>
      <c r="C59" s="52" t="s">
        <v>9</v>
      </c>
      <c r="D59" s="52" t="s">
        <v>10</v>
      </c>
      <c r="E59" s="52" t="s">
        <v>22</v>
      </c>
      <c r="F59" s="53">
        <v>229.297101449276</v>
      </c>
      <c r="G59" s="52" t="s">
        <v>18</v>
      </c>
      <c r="H59" s="15">
        <f t="shared" si="1"/>
        <v>1</v>
      </c>
    </row>
    <row r="60">
      <c r="B60" s="51">
        <v>44409.0</v>
      </c>
      <c r="C60" s="52" t="s">
        <v>9</v>
      </c>
      <c r="D60" s="52" t="s">
        <v>10</v>
      </c>
      <c r="E60" s="52" t="s">
        <v>22</v>
      </c>
      <c r="F60" s="53">
        <v>229.601449275363</v>
      </c>
      <c r="G60" s="52" t="s">
        <v>18</v>
      </c>
      <c r="H60" s="15">
        <f t="shared" si="1"/>
        <v>1</v>
      </c>
    </row>
    <row r="61">
      <c r="B61" s="51">
        <v>44409.0</v>
      </c>
      <c r="C61" s="52" t="s">
        <v>23</v>
      </c>
      <c r="D61" s="52" t="s">
        <v>48</v>
      </c>
      <c r="E61" s="52" t="s">
        <v>22</v>
      </c>
      <c r="F61" s="53">
        <v>229.90579710145</v>
      </c>
      <c r="G61" s="52" t="s">
        <v>18</v>
      </c>
      <c r="H61" s="15">
        <f t="shared" si="1"/>
        <v>1</v>
      </c>
    </row>
    <row r="62">
      <c r="B62" s="51">
        <v>44409.0</v>
      </c>
      <c r="C62" s="52" t="s">
        <v>23</v>
      </c>
      <c r="D62" s="52" t="s">
        <v>49</v>
      </c>
      <c r="E62" s="52" t="s">
        <v>13</v>
      </c>
      <c r="F62" s="53">
        <v>230.210144927537</v>
      </c>
      <c r="G62" s="52" t="s">
        <v>14</v>
      </c>
      <c r="H62" s="15">
        <f t="shared" si="1"/>
        <v>1</v>
      </c>
    </row>
    <row r="63">
      <c r="B63" s="51">
        <v>44409.0</v>
      </c>
      <c r="C63" s="52" t="s">
        <v>23</v>
      </c>
      <c r="D63" s="52" t="s">
        <v>50</v>
      </c>
      <c r="E63" s="52" t="s">
        <v>27</v>
      </c>
      <c r="F63" s="53">
        <v>230.514492753624</v>
      </c>
      <c r="G63" s="52" t="s">
        <v>14</v>
      </c>
      <c r="H63" s="15">
        <f t="shared" si="1"/>
        <v>1</v>
      </c>
    </row>
    <row r="64">
      <c r="B64" s="51">
        <v>44409.0</v>
      </c>
      <c r="C64" s="52" t="s">
        <v>23</v>
      </c>
      <c r="D64" s="52" t="s">
        <v>28</v>
      </c>
      <c r="E64" s="52" t="s">
        <v>19</v>
      </c>
      <c r="F64" s="53">
        <v>230.818840579711</v>
      </c>
      <c r="G64" s="52" t="s">
        <v>14</v>
      </c>
      <c r="H64" s="15">
        <f t="shared" si="1"/>
        <v>1</v>
      </c>
    </row>
    <row r="65">
      <c r="B65" s="51">
        <v>44409.0</v>
      </c>
      <c r="C65" s="52" t="s">
        <v>23</v>
      </c>
      <c r="D65" s="52" t="s">
        <v>51</v>
      </c>
      <c r="E65" s="52" t="s">
        <v>27</v>
      </c>
      <c r="F65" s="53">
        <v>231.123188405797</v>
      </c>
      <c r="G65" s="52" t="s">
        <v>14</v>
      </c>
      <c r="H65" s="15">
        <f t="shared" si="1"/>
        <v>1</v>
      </c>
    </row>
    <row r="66">
      <c r="B66" s="51">
        <v>44409.0</v>
      </c>
      <c r="C66" s="52" t="s">
        <v>23</v>
      </c>
      <c r="D66" s="52">
        <v>246.0</v>
      </c>
      <c r="E66" s="52" t="s">
        <v>30</v>
      </c>
      <c r="F66" s="53">
        <v>231.427536231884</v>
      </c>
      <c r="G66" s="52" t="s">
        <v>31</v>
      </c>
      <c r="H66" s="15">
        <f t="shared" si="1"/>
        <v>1</v>
      </c>
    </row>
    <row r="67">
      <c r="B67" s="51">
        <v>44409.0</v>
      </c>
      <c r="C67" s="52" t="s">
        <v>23</v>
      </c>
      <c r="D67" s="52" t="s">
        <v>32</v>
      </c>
      <c r="E67" s="52" t="s">
        <v>20</v>
      </c>
      <c r="F67" s="53">
        <v>231.731884057971</v>
      </c>
      <c r="G67" s="52" t="s">
        <v>21</v>
      </c>
      <c r="H67" s="15">
        <f t="shared" si="1"/>
        <v>1</v>
      </c>
    </row>
    <row r="68">
      <c r="B68" s="51">
        <v>44409.0</v>
      </c>
      <c r="C68" s="52" t="s">
        <v>23</v>
      </c>
      <c r="D68" s="52" t="s">
        <v>33</v>
      </c>
      <c r="E68" s="52" t="s">
        <v>34</v>
      </c>
      <c r="F68" s="53">
        <v>232.036231884058</v>
      </c>
      <c r="G68" s="52" t="s">
        <v>14</v>
      </c>
      <c r="H68" s="15">
        <f t="shared" si="1"/>
        <v>1</v>
      </c>
    </row>
    <row r="69">
      <c r="B69" s="51">
        <v>44409.0</v>
      </c>
      <c r="C69" s="52" t="s">
        <v>23</v>
      </c>
      <c r="D69" s="52" t="s">
        <v>35</v>
      </c>
      <c r="E69" s="52" t="s">
        <v>34</v>
      </c>
      <c r="F69" s="53">
        <v>232.340579710145</v>
      </c>
      <c r="G69" s="52" t="s">
        <v>14</v>
      </c>
      <c r="H69" s="15">
        <f t="shared" si="1"/>
        <v>1</v>
      </c>
    </row>
    <row r="70">
      <c r="B70" s="51">
        <v>44409.0</v>
      </c>
      <c r="C70" s="52" t="s">
        <v>23</v>
      </c>
      <c r="D70" s="52">
        <v>4304.5</v>
      </c>
      <c r="E70" s="52" t="s">
        <v>34</v>
      </c>
      <c r="F70" s="53">
        <v>232.644927536232</v>
      </c>
      <c r="G70" s="52" t="s">
        <v>14</v>
      </c>
      <c r="H70" s="15">
        <f t="shared" si="1"/>
        <v>1</v>
      </c>
    </row>
    <row r="71">
      <c r="B71" s="51">
        <v>44409.0</v>
      </c>
      <c r="C71" s="52" t="s">
        <v>23</v>
      </c>
      <c r="D71" s="52">
        <v>4257.0</v>
      </c>
      <c r="E71" s="52" t="s">
        <v>20</v>
      </c>
      <c r="F71" s="53">
        <v>232.949275362319</v>
      </c>
      <c r="G71" s="52" t="s">
        <v>21</v>
      </c>
      <c r="H71" s="15">
        <f t="shared" si="1"/>
        <v>1</v>
      </c>
    </row>
    <row r="72">
      <c r="B72" s="51">
        <v>44409.0</v>
      </c>
      <c r="C72" s="52" t="s">
        <v>23</v>
      </c>
      <c r="D72" s="52">
        <v>4209.5</v>
      </c>
      <c r="E72" s="52" t="s">
        <v>36</v>
      </c>
      <c r="F72" s="53">
        <v>233.253623188406</v>
      </c>
      <c r="G72" s="52" t="s">
        <v>12</v>
      </c>
      <c r="H72" s="15">
        <f t="shared" si="1"/>
        <v>1</v>
      </c>
    </row>
    <row r="73">
      <c r="B73" s="51">
        <v>44409.0</v>
      </c>
      <c r="C73" s="52" t="s">
        <v>23</v>
      </c>
      <c r="D73" s="52" t="s">
        <v>52</v>
      </c>
      <c r="E73" s="52" t="s">
        <v>34</v>
      </c>
      <c r="F73" s="53">
        <v>233.557971014493</v>
      </c>
      <c r="G73" s="52" t="s">
        <v>14</v>
      </c>
      <c r="H73" s="15">
        <f t="shared" si="1"/>
        <v>1</v>
      </c>
    </row>
    <row r="74">
      <c r="B74" s="51">
        <v>44409.0</v>
      </c>
      <c r="C74" s="52" t="s">
        <v>23</v>
      </c>
      <c r="D74" s="52" t="s">
        <v>53</v>
      </c>
      <c r="E74" s="52" t="s">
        <v>30</v>
      </c>
      <c r="F74" s="53">
        <v>233.86231884058</v>
      </c>
      <c r="G74" s="52" t="s">
        <v>31</v>
      </c>
      <c r="H74" s="15">
        <f t="shared" si="1"/>
        <v>1</v>
      </c>
    </row>
    <row r="75">
      <c r="B75" s="51">
        <v>44409.0</v>
      </c>
      <c r="C75" s="52" t="s">
        <v>23</v>
      </c>
      <c r="D75" s="52" t="s">
        <v>39</v>
      </c>
      <c r="E75" s="52" t="s">
        <v>36</v>
      </c>
      <c r="F75" s="53">
        <v>234.166666666667</v>
      </c>
      <c r="G75" s="52" t="s">
        <v>12</v>
      </c>
      <c r="H75" s="15">
        <f t="shared" si="1"/>
        <v>1</v>
      </c>
    </row>
    <row r="76">
      <c r="B76" s="51">
        <v>44409.0</v>
      </c>
      <c r="C76" s="52" t="s">
        <v>40</v>
      </c>
      <c r="D76" s="52" t="s">
        <v>41</v>
      </c>
      <c r="E76" s="52" t="s">
        <v>22</v>
      </c>
      <c r="F76" s="53">
        <v>234.471014492754</v>
      </c>
      <c r="G76" s="52" t="s">
        <v>18</v>
      </c>
      <c r="H76" s="15">
        <f t="shared" si="1"/>
        <v>1</v>
      </c>
    </row>
    <row r="77">
      <c r="B77" s="51">
        <v>44409.0</v>
      </c>
      <c r="C77" s="52" t="s">
        <v>40</v>
      </c>
      <c r="D77" s="52" t="s">
        <v>41</v>
      </c>
      <c r="E77" s="52" t="s">
        <v>22</v>
      </c>
      <c r="F77" s="53">
        <v>234.775362318841</v>
      </c>
      <c r="G77" s="52" t="s">
        <v>18</v>
      </c>
      <c r="H77" s="15">
        <f t="shared" si="1"/>
        <v>1</v>
      </c>
    </row>
    <row r="78">
      <c r="B78" s="49" t="s">
        <v>0</v>
      </c>
      <c r="C78" s="49" t="s">
        <v>1</v>
      </c>
      <c r="D78" s="49" t="s">
        <v>2</v>
      </c>
      <c r="E78" s="49" t="s">
        <v>3</v>
      </c>
      <c r="F78" s="49" t="s">
        <v>4</v>
      </c>
      <c r="G78" s="50" t="s">
        <v>5</v>
      </c>
      <c r="H78" s="15" t="str">
        <f t="shared" si="1"/>
        <v>#VALUE!</v>
      </c>
    </row>
    <row r="79">
      <c r="B79" s="51">
        <v>44409.0</v>
      </c>
      <c r="C79" s="52" t="s">
        <v>9</v>
      </c>
      <c r="D79" s="52" t="s">
        <v>10</v>
      </c>
      <c r="E79" s="52" t="s">
        <v>11</v>
      </c>
      <c r="F79" s="53">
        <v>235.079710144928</v>
      </c>
      <c r="G79" s="54" t="s">
        <v>12</v>
      </c>
      <c r="H79" s="15">
        <f t="shared" si="1"/>
        <v>1</v>
      </c>
    </row>
    <row r="80">
      <c r="B80" s="51">
        <v>44409.0</v>
      </c>
      <c r="C80" s="52" t="s">
        <v>9</v>
      </c>
      <c r="D80" s="52" t="s">
        <v>10</v>
      </c>
      <c r="E80" s="52" t="s">
        <v>13</v>
      </c>
      <c r="F80" s="53">
        <v>235.384057971015</v>
      </c>
      <c r="G80" s="52" t="s">
        <v>14</v>
      </c>
      <c r="H80" s="15">
        <f t="shared" si="1"/>
        <v>1</v>
      </c>
    </row>
    <row r="81">
      <c r="B81" s="51">
        <v>44409.0</v>
      </c>
      <c r="C81" s="52" t="s">
        <v>9</v>
      </c>
      <c r="D81" s="52" t="s">
        <v>10</v>
      </c>
      <c r="E81" s="52" t="s">
        <v>17</v>
      </c>
      <c r="F81" s="53">
        <v>235.688405797102</v>
      </c>
      <c r="G81" s="52" t="s">
        <v>18</v>
      </c>
      <c r="H81" s="15">
        <f t="shared" si="1"/>
        <v>1</v>
      </c>
    </row>
    <row r="82">
      <c r="B82" s="51">
        <v>44409.0</v>
      </c>
      <c r="C82" s="52" t="s">
        <v>9</v>
      </c>
      <c r="D82" s="52" t="s">
        <v>10</v>
      </c>
      <c r="E82" s="52" t="s">
        <v>19</v>
      </c>
      <c r="F82" s="53">
        <v>235.992753623189</v>
      </c>
      <c r="G82" s="52" t="s">
        <v>14</v>
      </c>
      <c r="H82" s="15">
        <f t="shared" si="1"/>
        <v>1</v>
      </c>
    </row>
    <row r="83">
      <c r="B83" s="51">
        <v>44409.0</v>
      </c>
      <c r="C83" s="52" t="s">
        <v>9</v>
      </c>
      <c r="D83" s="52" t="s">
        <v>10</v>
      </c>
      <c r="E83" s="52" t="s">
        <v>20</v>
      </c>
      <c r="F83" s="53">
        <v>236.297101449276</v>
      </c>
      <c r="G83" s="52" t="s">
        <v>21</v>
      </c>
      <c r="H83" s="15">
        <f t="shared" si="1"/>
        <v>1</v>
      </c>
    </row>
    <row r="84">
      <c r="B84" s="51">
        <v>44409.0</v>
      </c>
      <c r="C84" s="52" t="s">
        <v>9</v>
      </c>
      <c r="D84" s="52" t="s">
        <v>10</v>
      </c>
      <c r="E84" s="52" t="s">
        <v>22</v>
      </c>
      <c r="F84" s="53">
        <v>236.601449275363</v>
      </c>
      <c r="G84" s="52" t="s">
        <v>18</v>
      </c>
      <c r="H84" s="15">
        <f t="shared" si="1"/>
        <v>1</v>
      </c>
    </row>
    <row r="85">
      <c r="B85" s="51">
        <v>44409.0</v>
      </c>
      <c r="C85" s="52" t="s">
        <v>9</v>
      </c>
      <c r="D85" s="52" t="s">
        <v>10</v>
      </c>
      <c r="E85" s="52" t="s">
        <v>22</v>
      </c>
      <c r="F85" s="53">
        <v>236.90579710145</v>
      </c>
      <c r="G85" s="52" t="s">
        <v>18</v>
      </c>
      <c r="H85" s="15">
        <f t="shared" si="1"/>
        <v>1</v>
      </c>
    </row>
    <row r="86">
      <c r="B86" s="51">
        <v>44409.0</v>
      </c>
      <c r="C86" s="52" t="s">
        <v>23</v>
      </c>
      <c r="D86" s="52" t="s">
        <v>54</v>
      </c>
      <c r="E86" s="52" t="s">
        <v>22</v>
      </c>
      <c r="F86" s="53">
        <v>237.210144927537</v>
      </c>
      <c r="G86" s="52" t="s">
        <v>18</v>
      </c>
      <c r="H86" s="15">
        <f t="shared" si="1"/>
        <v>1</v>
      </c>
    </row>
    <row r="87">
      <c r="B87" s="51">
        <v>44409.0</v>
      </c>
      <c r="C87" s="52" t="s">
        <v>23</v>
      </c>
      <c r="D87" s="52" t="s">
        <v>55</v>
      </c>
      <c r="E87" s="52" t="s">
        <v>13</v>
      </c>
      <c r="F87" s="53">
        <v>237.514492753624</v>
      </c>
      <c r="G87" s="52" t="s">
        <v>14</v>
      </c>
      <c r="H87" s="15">
        <f t="shared" si="1"/>
        <v>1</v>
      </c>
    </row>
    <row r="88">
      <c r="B88" s="51">
        <v>44409.0</v>
      </c>
      <c r="C88" s="52" t="s">
        <v>23</v>
      </c>
      <c r="D88" s="52" t="s">
        <v>56</v>
      </c>
      <c r="E88" s="52" t="s">
        <v>27</v>
      </c>
      <c r="F88" s="53">
        <v>237.818840579711</v>
      </c>
      <c r="G88" s="52" t="s">
        <v>14</v>
      </c>
      <c r="H88" s="15">
        <f t="shared" si="1"/>
        <v>1</v>
      </c>
    </row>
    <row r="89">
      <c r="B89" s="51">
        <v>44409.0</v>
      </c>
      <c r="C89" s="52" t="s">
        <v>23</v>
      </c>
      <c r="D89" s="52" t="s">
        <v>28</v>
      </c>
      <c r="E89" s="52" t="s">
        <v>19</v>
      </c>
      <c r="F89" s="53">
        <v>238.123188405797</v>
      </c>
      <c r="G89" s="52" t="s">
        <v>14</v>
      </c>
      <c r="H89" s="15">
        <f t="shared" si="1"/>
        <v>1</v>
      </c>
    </row>
    <row r="90">
      <c r="B90" s="51">
        <v>44409.0</v>
      </c>
      <c r="C90" s="52" t="s">
        <v>23</v>
      </c>
      <c r="D90" s="52" t="s">
        <v>57</v>
      </c>
      <c r="E90" s="52" t="s">
        <v>27</v>
      </c>
      <c r="F90" s="53">
        <v>238.427536231884</v>
      </c>
      <c r="G90" s="52" t="s">
        <v>14</v>
      </c>
      <c r="H90" s="15">
        <f t="shared" si="1"/>
        <v>1</v>
      </c>
    </row>
    <row r="91">
      <c r="B91" s="51">
        <v>44409.0</v>
      </c>
      <c r="C91" s="52" t="s">
        <v>23</v>
      </c>
      <c r="D91" s="52">
        <v>247.0</v>
      </c>
      <c r="E91" s="52" t="s">
        <v>30</v>
      </c>
      <c r="F91" s="53">
        <v>238.731884057971</v>
      </c>
      <c r="G91" s="52" t="s">
        <v>31</v>
      </c>
      <c r="H91" s="15">
        <f t="shared" si="1"/>
        <v>1</v>
      </c>
    </row>
    <row r="92">
      <c r="B92" s="51">
        <v>44409.0</v>
      </c>
      <c r="C92" s="52" t="s">
        <v>23</v>
      </c>
      <c r="D92" s="52" t="s">
        <v>32</v>
      </c>
      <c r="E92" s="52" t="s">
        <v>20</v>
      </c>
      <c r="F92" s="53">
        <v>239.036231884058</v>
      </c>
      <c r="G92" s="52" t="s">
        <v>21</v>
      </c>
      <c r="H92" s="15">
        <f t="shared" si="1"/>
        <v>1</v>
      </c>
    </row>
    <row r="93">
      <c r="B93" s="51">
        <v>44409.0</v>
      </c>
      <c r="C93" s="52" t="s">
        <v>23</v>
      </c>
      <c r="D93" s="52" t="s">
        <v>33</v>
      </c>
      <c r="E93" s="52" t="s">
        <v>34</v>
      </c>
      <c r="F93" s="53">
        <v>239.340579710145</v>
      </c>
      <c r="G93" s="52" t="s">
        <v>14</v>
      </c>
      <c r="H93" s="15">
        <f t="shared" si="1"/>
        <v>1</v>
      </c>
    </row>
    <row r="94">
      <c r="B94" s="51">
        <v>44409.0</v>
      </c>
      <c r="C94" s="52" t="s">
        <v>23</v>
      </c>
      <c r="D94" s="52" t="s">
        <v>35</v>
      </c>
      <c r="E94" s="52" t="s">
        <v>34</v>
      </c>
      <c r="F94" s="53">
        <v>239.644927536232</v>
      </c>
      <c r="G94" s="52" t="s">
        <v>14</v>
      </c>
      <c r="H94" s="15">
        <f t="shared" si="1"/>
        <v>1</v>
      </c>
    </row>
    <row r="95">
      <c r="B95" s="51">
        <v>44409.0</v>
      </c>
      <c r="C95" s="52" t="s">
        <v>23</v>
      </c>
      <c r="D95" s="52">
        <v>4162.0</v>
      </c>
      <c r="E95" s="52" t="s">
        <v>34</v>
      </c>
      <c r="F95" s="53">
        <v>239.949275362319</v>
      </c>
      <c r="G95" s="52" t="s">
        <v>14</v>
      </c>
      <c r="H95" s="15">
        <f t="shared" si="1"/>
        <v>1</v>
      </c>
    </row>
    <row r="96">
      <c r="B96" s="51">
        <v>44409.0</v>
      </c>
      <c r="C96" s="52" t="s">
        <v>23</v>
      </c>
      <c r="D96" s="52">
        <v>4114.5</v>
      </c>
      <c r="E96" s="52" t="s">
        <v>20</v>
      </c>
      <c r="F96" s="53">
        <v>240.253623188406</v>
      </c>
      <c r="G96" s="52" t="s">
        <v>21</v>
      </c>
      <c r="H96" s="15">
        <f t="shared" si="1"/>
        <v>1</v>
      </c>
    </row>
    <row r="97">
      <c r="B97" s="51">
        <v>44409.0</v>
      </c>
      <c r="C97" s="52" t="s">
        <v>23</v>
      </c>
      <c r="D97" s="52">
        <v>4067.0</v>
      </c>
      <c r="E97" s="52" t="s">
        <v>36</v>
      </c>
      <c r="F97" s="53">
        <v>240.557971014493</v>
      </c>
      <c r="G97" s="52" t="s">
        <v>12</v>
      </c>
      <c r="H97" s="15">
        <f t="shared" si="1"/>
        <v>1</v>
      </c>
    </row>
    <row r="98">
      <c r="B98" s="51">
        <v>44409.0</v>
      </c>
      <c r="C98" s="52" t="s">
        <v>23</v>
      </c>
      <c r="D98" s="52" t="s">
        <v>58</v>
      </c>
      <c r="E98" s="52" t="s">
        <v>34</v>
      </c>
      <c r="F98" s="53">
        <v>240.86231884058</v>
      </c>
      <c r="G98" s="52" t="s">
        <v>14</v>
      </c>
      <c r="H98" s="15">
        <f t="shared" si="1"/>
        <v>1</v>
      </c>
    </row>
    <row r="99">
      <c r="B99" s="51">
        <v>44409.0</v>
      </c>
      <c r="C99" s="52" t="s">
        <v>23</v>
      </c>
      <c r="D99" s="52" t="s">
        <v>59</v>
      </c>
      <c r="E99" s="52" t="s">
        <v>30</v>
      </c>
      <c r="F99" s="53">
        <v>241.166666666667</v>
      </c>
      <c r="G99" s="52" t="s">
        <v>31</v>
      </c>
      <c r="H99" s="15">
        <f t="shared" si="1"/>
        <v>1</v>
      </c>
    </row>
    <row r="100">
      <c r="B100" s="51">
        <v>44409.0</v>
      </c>
      <c r="C100" s="52" t="s">
        <v>23</v>
      </c>
      <c r="D100" s="52" t="s">
        <v>39</v>
      </c>
      <c r="E100" s="52" t="s">
        <v>36</v>
      </c>
      <c r="F100" s="53">
        <v>241.471014492754</v>
      </c>
      <c r="G100" s="52" t="s">
        <v>12</v>
      </c>
      <c r="H100" s="15">
        <f t="shared" si="1"/>
        <v>1</v>
      </c>
    </row>
    <row r="101">
      <c r="B101" s="51">
        <v>44409.0</v>
      </c>
      <c r="C101" s="52" t="s">
        <v>40</v>
      </c>
      <c r="D101" s="52" t="s">
        <v>41</v>
      </c>
      <c r="E101" s="52" t="s">
        <v>22</v>
      </c>
      <c r="F101" s="53">
        <v>241.775362318841</v>
      </c>
      <c r="G101" s="52" t="s">
        <v>18</v>
      </c>
      <c r="H101" s="15">
        <f t="shared" si="1"/>
        <v>1</v>
      </c>
    </row>
    <row r="102">
      <c r="B102" s="51">
        <v>44409.0</v>
      </c>
      <c r="C102" s="52" t="s">
        <v>40</v>
      </c>
      <c r="D102" s="52" t="s">
        <v>41</v>
      </c>
      <c r="E102" s="52" t="s">
        <v>22</v>
      </c>
      <c r="F102" s="53">
        <v>242.079710144928</v>
      </c>
      <c r="G102" s="52" t="s">
        <v>18</v>
      </c>
      <c r="H102" s="15">
        <f t="shared" si="1"/>
        <v>1</v>
      </c>
    </row>
    <row r="103">
      <c r="B103" s="49" t="s">
        <v>0</v>
      </c>
      <c r="C103" s="49" t="s">
        <v>1</v>
      </c>
      <c r="D103" s="49" t="s">
        <v>2</v>
      </c>
      <c r="E103" s="49" t="s">
        <v>3</v>
      </c>
      <c r="F103" s="49" t="s">
        <v>4</v>
      </c>
      <c r="G103" s="50" t="s">
        <v>5</v>
      </c>
      <c r="H103" s="15" t="str">
        <f t="shared" si="1"/>
        <v>#VALUE!</v>
      </c>
    </row>
    <row r="104">
      <c r="B104" s="51">
        <v>44409.0</v>
      </c>
      <c r="C104" s="52" t="s">
        <v>9</v>
      </c>
      <c r="D104" s="52" t="s">
        <v>10</v>
      </c>
      <c r="E104" s="52" t="s">
        <v>11</v>
      </c>
      <c r="F104" s="53">
        <v>242.384057971015</v>
      </c>
      <c r="G104" s="54" t="s">
        <v>12</v>
      </c>
      <c r="H104" s="15">
        <f t="shared" si="1"/>
        <v>1</v>
      </c>
    </row>
    <row r="105">
      <c r="B105" s="51">
        <v>44409.0</v>
      </c>
      <c r="C105" s="52" t="s">
        <v>9</v>
      </c>
      <c r="D105" s="52" t="s">
        <v>10</v>
      </c>
      <c r="E105" s="52" t="s">
        <v>13</v>
      </c>
      <c r="F105" s="53">
        <v>242.688405797102</v>
      </c>
      <c r="G105" s="52" t="s">
        <v>14</v>
      </c>
      <c r="H105" s="15">
        <f t="shared" si="1"/>
        <v>1</v>
      </c>
    </row>
    <row r="106">
      <c r="B106" s="51">
        <v>44409.0</v>
      </c>
      <c r="C106" s="52" t="s">
        <v>9</v>
      </c>
      <c r="D106" s="52" t="s">
        <v>10</v>
      </c>
      <c r="E106" s="52" t="s">
        <v>17</v>
      </c>
      <c r="F106" s="53">
        <v>242.992753623189</v>
      </c>
      <c r="G106" s="52" t="s">
        <v>18</v>
      </c>
      <c r="H106" s="15">
        <f t="shared" si="1"/>
        <v>1</v>
      </c>
    </row>
    <row r="107">
      <c r="B107" s="51">
        <v>44409.0</v>
      </c>
      <c r="C107" s="52" t="s">
        <v>9</v>
      </c>
      <c r="D107" s="52" t="s">
        <v>10</v>
      </c>
      <c r="E107" s="52" t="s">
        <v>19</v>
      </c>
      <c r="F107" s="53">
        <v>243.297101449276</v>
      </c>
      <c r="G107" s="52" t="s">
        <v>14</v>
      </c>
      <c r="H107" s="15">
        <f t="shared" si="1"/>
        <v>1</v>
      </c>
    </row>
    <row r="108">
      <c r="B108" s="51">
        <v>44409.0</v>
      </c>
      <c r="C108" s="52" t="s">
        <v>9</v>
      </c>
      <c r="D108" s="52" t="s">
        <v>10</v>
      </c>
      <c r="E108" s="52" t="s">
        <v>20</v>
      </c>
      <c r="F108" s="53">
        <v>243.601449275363</v>
      </c>
      <c r="G108" s="52" t="s">
        <v>21</v>
      </c>
      <c r="H108" s="15">
        <f t="shared" si="1"/>
        <v>1</v>
      </c>
    </row>
    <row r="109">
      <c r="B109" s="51">
        <v>44409.0</v>
      </c>
      <c r="C109" s="52" t="s">
        <v>9</v>
      </c>
      <c r="D109" s="52" t="s">
        <v>10</v>
      </c>
      <c r="E109" s="52" t="s">
        <v>22</v>
      </c>
      <c r="F109" s="53">
        <v>243.90579710145</v>
      </c>
      <c r="G109" s="52" t="s">
        <v>18</v>
      </c>
      <c r="H109" s="15">
        <f t="shared" si="1"/>
        <v>1</v>
      </c>
    </row>
    <row r="110">
      <c r="B110" s="51">
        <v>44409.0</v>
      </c>
      <c r="C110" s="52" t="s">
        <v>9</v>
      </c>
      <c r="D110" s="52" t="s">
        <v>10</v>
      </c>
      <c r="E110" s="52" t="s">
        <v>22</v>
      </c>
      <c r="F110" s="53">
        <v>244.210144927537</v>
      </c>
      <c r="G110" s="52" t="s">
        <v>18</v>
      </c>
      <c r="H110" s="15">
        <f t="shared" si="1"/>
        <v>1</v>
      </c>
    </row>
    <row r="111">
      <c r="B111" s="51">
        <v>44409.0</v>
      </c>
      <c r="C111" s="52" t="s">
        <v>23</v>
      </c>
      <c r="D111" s="52" t="s">
        <v>60</v>
      </c>
      <c r="E111" s="52" t="s">
        <v>22</v>
      </c>
      <c r="F111" s="53">
        <v>244.514492753624</v>
      </c>
      <c r="G111" s="52" t="s">
        <v>18</v>
      </c>
      <c r="H111" s="15">
        <f t="shared" si="1"/>
        <v>1</v>
      </c>
    </row>
    <row r="112">
      <c r="B112" s="51">
        <v>44409.0</v>
      </c>
      <c r="C112" s="52" t="s">
        <v>23</v>
      </c>
      <c r="D112" s="52" t="s">
        <v>61</v>
      </c>
      <c r="E112" s="52" t="s">
        <v>13</v>
      </c>
      <c r="F112" s="53">
        <v>244.818840579711</v>
      </c>
      <c r="G112" s="52" t="s">
        <v>14</v>
      </c>
      <c r="H112" s="15">
        <f t="shared" si="1"/>
        <v>1</v>
      </c>
    </row>
    <row r="113">
      <c r="B113" s="51">
        <v>44409.0</v>
      </c>
      <c r="C113" s="52" t="s">
        <v>23</v>
      </c>
      <c r="D113" s="52" t="s">
        <v>62</v>
      </c>
      <c r="E113" s="52" t="s">
        <v>27</v>
      </c>
      <c r="F113" s="53">
        <v>245.123188405798</v>
      </c>
      <c r="G113" s="52" t="s">
        <v>14</v>
      </c>
      <c r="H113" s="15">
        <f t="shared" si="1"/>
        <v>1</v>
      </c>
    </row>
    <row r="114">
      <c r="B114" s="51">
        <v>44409.0</v>
      </c>
      <c r="C114" s="52" t="s">
        <v>23</v>
      </c>
      <c r="D114" s="52" t="s">
        <v>28</v>
      </c>
      <c r="E114" s="52" t="s">
        <v>19</v>
      </c>
      <c r="F114" s="53">
        <v>245.427536231884</v>
      </c>
      <c r="G114" s="52" t="s">
        <v>14</v>
      </c>
      <c r="H114" s="15">
        <f t="shared" si="1"/>
        <v>1</v>
      </c>
    </row>
    <row r="115">
      <c r="B115" s="51">
        <v>44409.0</v>
      </c>
      <c r="C115" s="52" t="s">
        <v>23</v>
      </c>
      <c r="D115" s="52" t="s">
        <v>63</v>
      </c>
      <c r="E115" s="52" t="s">
        <v>27</v>
      </c>
      <c r="F115" s="53">
        <v>245.731884057971</v>
      </c>
      <c r="G115" s="52" t="s">
        <v>14</v>
      </c>
      <c r="H115" s="15">
        <f t="shared" si="1"/>
        <v>1</v>
      </c>
    </row>
    <row r="116">
      <c r="B116" s="51">
        <v>44409.0</v>
      </c>
      <c r="C116" s="52" t="s">
        <v>23</v>
      </c>
      <c r="D116" s="52">
        <v>248.0</v>
      </c>
      <c r="E116" s="52" t="s">
        <v>30</v>
      </c>
      <c r="F116" s="53">
        <v>246.036231884058</v>
      </c>
      <c r="G116" s="52" t="s">
        <v>31</v>
      </c>
      <c r="H116" s="15">
        <f t="shared" si="1"/>
        <v>1</v>
      </c>
    </row>
    <row r="117">
      <c r="B117" s="51">
        <v>44409.0</v>
      </c>
      <c r="C117" s="52" t="s">
        <v>16</v>
      </c>
      <c r="D117" s="52" t="s">
        <v>64</v>
      </c>
      <c r="E117" s="52" t="s">
        <v>22</v>
      </c>
      <c r="F117" s="53">
        <v>300.0</v>
      </c>
      <c r="G117" s="52" t="s">
        <v>18</v>
      </c>
      <c r="H117" s="15">
        <f t="shared" si="1"/>
        <v>1</v>
      </c>
    </row>
    <row r="118">
      <c r="B118" s="51">
        <v>44409.0</v>
      </c>
      <c r="C118" s="52" t="s">
        <v>16</v>
      </c>
      <c r="D118" s="52" t="s">
        <v>65</v>
      </c>
      <c r="E118" s="52" t="s">
        <v>19</v>
      </c>
      <c r="F118" s="53">
        <v>80.0</v>
      </c>
      <c r="G118" s="52" t="s">
        <v>14</v>
      </c>
      <c r="H118" s="15">
        <f t="shared" si="1"/>
        <v>1</v>
      </c>
    </row>
    <row r="119">
      <c r="B119" s="51">
        <v>44409.0</v>
      </c>
      <c r="C119" s="52" t="s">
        <v>16</v>
      </c>
      <c r="D119" s="52" t="s">
        <v>66</v>
      </c>
      <c r="E119" s="52" t="s">
        <v>22</v>
      </c>
      <c r="F119" s="53">
        <v>300.0</v>
      </c>
      <c r="G119" s="52" t="s">
        <v>18</v>
      </c>
      <c r="H119" s="15">
        <f t="shared" si="1"/>
        <v>1</v>
      </c>
    </row>
    <row r="120">
      <c r="B120" s="51">
        <v>44409.0</v>
      </c>
      <c r="C120" s="52" t="s">
        <v>16</v>
      </c>
      <c r="D120" s="52" t="s">
        <v>66</v>
      </c>
      <c r="E120" s="52" t="s">
        <v>22</v>
      </c>
      <c r="F120" s="53">
        <v>300.0</v>
      </c>
      <c r="G120" s="52" t="s">
        <v>18</v>
      </c>
      <c r="H120" s="15">
        <f t="shared" si="1"/>
        <v>1</v>
      </c>
    </row>
    <row r="121">
      <c r="B121" s="51">
        <v>44409.0</v>
      </c>
      <c r="C121" s="52" t="s">
        <v>16</v>
      </c>
      <c r="D121" s="52" t="s">
        <v>67</v>
      </c>
      <c r="E121" s="52" t="s">
        <v>17</v>
      </c>
      <c r="F121" s="53">
        <v>320.0</v>
      </c>
      <c r="G121" s="52" t="s">
        <v>18</v>
      </c>
      <c r="H121" s="15">
        <f t="shared" si="1"/>
        <v>1</v>
      </c>
    </row>
    <row r="122">
      <c r="B122" s="51">
        <v>44409.0</v>
      </c>
      <c r="C122" s="52" t="s">
        <v>16</v>
      </c>
      <c r="D122" s="52" t="s">
        <v>68</v>
      </c>
      <c r="E122" s="52" t="s">
        <v>20</v>
      </c>
      <c r="F122" s="53">
        <v>220.0</v>
      </c>
      <c r="G122" s="52" t="s">
        <v>21</v>
      </c>
      <c r="H122" s="15">
        <f t="shared" si="1"/>
        <v>1</v>
      </c>
    </row>
    <row r="123">
      <c r="B123" s="51">
        <v>44409.0</v>
      </c>
      <c r="C123" s="52" t="s">
        <v>69</v>
      </c>
      <c r="D123" s="52" t="s">
        <v>70</v>
      </c>
      <c r="E123" s="52" t="s">
        <v>30</v>
      </c>
      <c r="F123" s="53">
        <v>100.0</v>
      </c>
      <c r="G123" s="52" t="s">
        <v>31</v>
      </c>
      <c r="H123" s="15">
        <f t="shared" si="1"/>
        <v>1</v>
      </c>
    </row>
    <row r="124">
      <c r="B124" s="51">
        <v>44409.0</v>
      </c>
      <c r="C124" s="52" t="s">
        <v>69</v>
      </c>
      <c r="D124" s="52" t="s">
        <v>71</v>
      </c>
      <c r="E124" s="52" t="s">
        <v>34</v>
      </c>
      <c r="F124" s="53">
        <v>250.0</v>
      </c>
      <c r="G124" s="52" t="s">
        <v>14</v>
      </c>
      <c r="H124" s="15">
        <f t="shared" si="1"/>
        <v>1</v>
      </c>
    </row>
    <row r="125">
      <c r="B125" s="51">
        <v>44409.0</v>
      </c>
      <c r="C125" s="52" t="s">
        <v>69</v>
      </c>
      <c r="D125" s="52" t="s">
        <v>72</v>
      </c>
      <c r="E125" s="52" t="s">
        <v>27</v>
      </c>
      <c r="F125" s="53">
        <v>190.0</v>
      </c>
      <c r="G125" s="52" t="s">
        <v>14</v>
      </c>
      <c r="H125" s="15">
        <f t="shared" si="1"/>
        <v>1</v>
      </c>
    </row>
    <row r="126">
      <c r="B126" s="51">
        <v>44409.0</v>
      </c>
      <c r="C126" s="52" t="s">
        <v>69</v>
      </c>
      <c r="D126" s="52" t="s">
        <v>73</v>
      </c>
      <c r="E126" s="52" t="s">
        <v>27</v>
      </c>
      <c r="F126" s="53">
        <v>190.0</v>
      </c>
      <c r="G126" s="52" t="s">
        <v>14</v>
      </c>
      <c r="H126" s="15">
        <f t="shared" si="1"/>
        <v>1</v>
      </c>
    </row>
    <row r="127">
      <c r="B127" s="51">
        <v>44409.0</v>
      </c>
      <c r="C127" s="52" t="s">
        <v>69</v>
      </c>
      <c r="D127" s="52" t="s">
        <v>74</v>
      </c>
      <c r="E127" s="52" t="s">
        <v>34</v>
      </c>
      <c r="F127" s="53">
        <v>250.0</v>
      </c>
      <c r="G127" s="52" t="s">
        <v>14</v>
      </c>
      <c r="H127" s="15">
        <f t="shared" si="1"/>
        <v>1</v>
      </c>
    </row>
    <row r="128">
      <c r="B128" s="51">
        <v>44409.0</v>
      </c>
      <c r="C128" s="52" t="s">
        <v>69</v>
      </c>
      <c r="D128" s="52">
        <v>2340.0</v>
      </c>
      <c r="E128" s="52" t="s">
        <v>17</v>
      </c>
      <c r="F128" s="53">
        <v>320.0</v>
      </c>
      <c r="G128" s="52" t="s">
        <v>18</v>
      </c>
      <c r="H128" s="15">
        <f t="shared" si="1"/>
        <v>1</v>
      </c>
    </row>
    <row r="129">
      <c r="B129" s="51">
        <v>44409.0</v>
      </c>
      <c r="C129" s="52" t="s">
        <v>69</v>
      </c>
      <c r="D129" s="52">
        <v>2440.0</v>
      </c>
      <c r="E129" s="52" t="s">
        <v>13</v>
      </c>
      <c r="F129" s="53">
        <v>230.0</v>
      </c>
      <c r="G129" s="52" t="s">
        <v>14</v>
      </c>
      <c r="H129" s="15">
        <f t="shared" si="1"/>
        <v>1</v>
      </c>
    </row>
    <row r="130">
      <c r="B130" s="51">
        <v>44409.0</v>
      </c>
      <c r="C130" s="52" t="s">
        <v>69</v>
      </c>
      <c r="D130" s="52">
        <v>7447.0</v>
      </c>
      <c r="E130" s="52" t="s">
        <v>27</v>
      </c>
      <c r="F130" s="53">
        <v>190.0</v>
      </c>
      <c r="G130" s="52" t="s">
        <v>14</v>
      </c>
      <c r="H130" s="15">
        <f t="shared" si="1"/>
        <v>1</v>
      </c>
    </row>
    <row r="131">
      <c r="B131" s="51">
        <v>44409.0</v>
      </c>
      <c r="C131" s="52" t="s">
        <v>69</v>
      </c>
      <c r="D131" s="52">
        <v>5649.0</v>
      </c>
      <c r="E131" s="52" t="s">
        <v>11</v>
      </c>
      <c r="F131" s="53">
        <v>160.0</v>
      </c>
      <c r="G131" s="52" t="s">
        <v>12</v>
      </c>
      <c r="H131" s="15">
        <f t="shared" si="1"/>
        <v>1</v>
      </c>
    </row>
    <row r="132">
      <c r="B132" s="51">
        <v>44409.0</v>
      </c>
      <c r="C132" s="52" t="s">
        <v>69</v>
      </c>
      <c r="D132" s="52">
        <v>6444.0</v>
      </c>
      <c r="E132" s="52" t="s">
        <v>34</v>
      </c>
      <c r="F132" s="53">
        <v>250.0</v>
      </c>
      <c r="G132" s="52" t="s">
        <v>14</v>
      </c>
      <c r="H132" s="15">
        <f t="shared" si="1"/>
        <v>1</v>
      </c>
    </row>
    <row r="133">
      <c r="B133" s="51">
        <v>44409.0</v>
      </c>
      <c r="C133" s="52" t="s">
        <v>69</v>
      </c>
      <c r="D133" s="52">
        <v>9045.0</v>
      </c>
      <c r="E133" s="52" t="s">
        <v>20</v>
      </c>
      <c r="F133" s="53">
        <v>220.0</v>
      </c>
      <c r="G133" s="52" t="s">
        <v>21</v>
      </c>
      <c r="H133" s="15">
        <f t="shared" si="1"/>
        <v>1</v>
      </c>
    </row>
    <row r="134">
      <c r="B134" s="51">
        <v>44409.0</v>
      </c>
      <c r="C134" s="52" t="s">
        <v>69</v>
      </c>
      <c r="D134" s="52" t="s">
        <v>75</v>
      </c>
      <c r="E134" s="52" t="s">
        <v>17</v>
      </c>
      <c r="F134" s="53">
        <v>320.0</v>
      </c>
      <c r="G134" s="52" t="s">
        <v>18</v>
      </c>
      <c r="H134" s="15">
        <f t="shared" si="1"/>
        <v>1</v>
      </c>
    </row>
    <row r="135">
      <c r="B135" s="51">
        <v>44409.0</v>
      </c>
      <c r="C135" s="52" t="s">
        <v>69</v>
      </c>
      <c r="D135" s="52">
        <v>843.0</v>
      </c>
      <c r="E135" s="52" t="s">
        <v>22</v>
      </c>
      <c r="F135" s="53">
        <v>300.0</v>
      </c>
      <c r="G135" s="52" t="s">
        <v>18</v>
      </c>
      <c r="H135" s="15">
        <f t="shared" si="1"/>
        <v>1</v>
      </c>
    </row>
    <row r="136">
      <c r="B136" s="51">
        <v>44409.0</v>
      </c>
      <c r="C136" s="52" t="s">
        <v>69</v>
      </c>
      <c r="D136" s="52">
        <v>5747.0</v>
      </c>
      <c r="E136" s="52" t="s">
        <v>11</v>
      </c>
      <c r="F136" s="53">
        <v>160.0</v>
      </c>
      <c r="G136" s="52" t="s">
        <v>12</v>
      </c>
      <c r="H136" s="15">
        <f t="shared" si="1"/>
        <v>1</v>
      </c>
    </row>
    <row r="137">
      <c r="B137" s="51">
        <v>44409.0</v>
      </c>
      <c r="C137" s="52" t="s">
        <v>69</v>
      </c>
      <c r="D137" s="52" t="s">
        <v>76</v>
      </c>
      <c r="E137" s="52" t="s">
        <v>27</v>
      </c>
      <c r="F137" s="53">
        <v>190.0</v>
      </c>
      <c r="G137" s="52" t="s">
        <v>14</v>
      </c>
      <c r="H137" s="15">
        <f t="shared" si="1"/>
        <v>1</v>
      </c>
    </row>
    <row r="138">
      <c r="B138" s="51">
        <v>44409.0</v>
      </c>
      <c r="C138" s="52" t="s">
        <v>69</v>
      </c>
      <c r="D138" s="52" t="s">
        <v>77</v>
      </c>
      <c r="E138" s="52" t="s">
        <v>13</v>
      </c>
      <c r="F138" s="53">
        <v>230.0</v>
      </c>
      <c r="G138" s="52" t="s">
        <v>14</v>
      </c>
      <c r="H138" s="15">
        <f t="shared" si="1"/>
        <v>1</v>
      </c>
    </row>
    <row r="139">
      <c r="B139" s="51">
        <v>44409.0</v>
      </c>
      <c r="C139" s="52" t="s">
        <v>69</v>
      </c>
      <c r="D139" s="52" t="s">
        <v>78</v>
      </c>
      <c r="E139" s="52" t="s">
        <v>17</v>
      </c>
      <c r="F139" s="53">
        <v>320.0</v>
      </c>
      <c r="G139" s="52" t="s">
        <v>18</v>
      </c>
      <c r="H139" s="15">
        <f t="shared" si="1"/>
        <v>1</v>
      </c>
    </row>
    <row r="140">
      <c r="B140" s="51">
        <v>44409.0</v>
      </c>
      <c r="C140" s="52" t="s">
        <v>69</v>
      </c>
      <c r="D140" s="52" t="s">
        <v>79</v>
      </c>
      <c r="E140" s="52" t="s">
        <v>30</v>
      </c>
      <c r="F140" s="53">
        <v>100.0</v>
      </c>
      <c r="G140" s="52" t="s">
        <v>31</v>
      </c>
      <c r="H140" s="15">
        <f t="shared" si="1"/>
        <v>1</v>
      </c>
    </row>
    <row r="141">
      <c r="B141" s="51">
        <v>44409.0</v>
      </c>
      <c r="C141" s="52" t="s">
        <v>69</v>
      </c>
      <c r="D141" s="52" t="s">
        <v>80</v>
      </c>
      <c r="E141" s="52" t="s">
        <v>11</v>
      </c>
      <c r="F141" s="53">
        <v>160.0</v>
      </c>
      <c r="G141" s="52" t="s">
        <v>12</v>
      </c>
      <c r="H141" s="15">
        <f t="shared" si="1"/>
        <v>1</v>
      </c>
    </row>
    <row r="142">
      <c r="B142" s="51">
        <v>44409.0</v>
      </c>
      <c r="C142" s="52" t="s">
        <v>69</v>
      </c>
      <c r="D142" s="52" t="s">
        <v>81</v>
      </c>
      <c r="E142" s="52" t="s">
        <v>13</v>
      </c>
      <c r="F142" s="53">
        <v>230.0</v>
      </c>
      <c r="G142" s="52" t="s">
        <v>14</v>
      </c>
      <c r="H142" s="15">
        <f t="shared" si="1"/>
        <v>1</v>
      </c>
    </row>
    <row r="143">
      <c r="B143" s="51">
        <v>44409.0</v>
      </c>
      <c r="C143" s="52" t="s">
        <v>69</v>
      </c>
      <c r="D143" s="52" t="s">
        <v>82</v>
      </c>
      <c r="E143" s="52" t="s">
        <v>13</v>
      </c>
      <c r="F143" s="53">
        <v>230.0</v>
      </c>
      <c r="G143" s="52" t="s">
        <v>14</v>
      </c>
      <c r="H143" s="15">
        <f t="shared" si="1"/>
        <v>1</v>
      </c>
    </row>
    <row r="144">
      <c r="B144" s="51">
        <v>44409.0</v>
      </c>
      <c r="C144" s="52" t="s">
        <v>69</v>
      </c>
      <c r="D144" s="52" t="s">
        <v>83</v>
      </c>
      <c r="E144" s="52" t="s">
        <v>20</v>
      </c>
      <c r="F144" s="53">
        <v>220.0</v>
      </c>
      <c r="G144" s="52" t="s">
        <v>21</v>
      </c>
      <c r="H144" s="15">
        <f t="shared" si="1"/>
        <v>1</v>
      </c>
    </row>
    <row r="145">
      <c r="B145" s="51">
        <v>44409.0</v>
      </c>
      <c r="C145" s="52" t="s">
        <v>69</v>
      </c>
      <c r="D145" s="52" t="s">
        <v>84</v>
      </c>
      <c r="E145" s="52" t="s">
        <v>27</v>
      </c>
      <c r="F145" s="53">
        <v>190.0</v>
      </c>
      <c r="G145" s="52" t="s">
        <v>14</v>
      </c>
      <c r="H145" s="15">
        <f t="shared" si="1"/>
        <v>1</v>
      </c>
    </row>
    <row r="146">
      <c r="B146" s="51">
        <v>44409.0</v>
      </c>
      <c r="C146" s="52" t="s">
        <v>69</v>
      </c>
      <c r="D146" s="52" t="s">
        <v>85</v>
      </c>
      <c r="E146" s="52" t="s">
        <v>11</v>
      </c>
      <c r="F146" s="53">
        <v>160.0</v>
      </c>
      <c r="G146" s="52" t="s">
        <v>12</v>
      </c>
      <c r="H146" s="15">
        <f t="shared" si="1"/>
        <v>1</v>
      </c>
    </row>
    <row r="147">
      <c r="B147" s="51">
        <v>44409.0</v>
      </c>
      <c r="C147" s="52" t="s">
        <v>69</v>
      </c>
      <c r="D147" s="52" t="s">
        <v>67</v>
      </c>
      <c r="E147" s="52" t="s">
        <v>13</v>
      </c>
      <c r="F147" s="53">
        <v>230.0</v>
      </c>
      <c r="G147" s="52" t="s">
        <v>14</v>
      </c>
      <c r="H147" s="15">
        <f t="shared" si="1"/>
        <v>1</v>
      </c>
    </row>
    <row r="148">
      <c r="B148" s="51">
        <v>44409.0</v>
      </c>
      <c r="C148" s="52" t="s">
        <v>69</v>
      </c>
      <c r="D148" s="52" t="s">
        <v>86</v>
      </c>
      <c r="E148" s="52" t="s">
        <v>13</v>
      </c>
      <c r="F148" s="53">
        <v>230.0</v>
      </c>
      <c r="G148" s="52" t="s">
        <v>14</v>
      </c>
      <c r="H148" s="15">
        <f t="shared" si="1"/>
        <v>1</v>
      </c>
    </row>
    <row r="149">
      <c r="B149" s="51">
        <v>44409.0</v>
      </c>
      <c r="C149" s="52" t="s">
        <v>69</v>
      </c>
      <c r="D149" s="52" t="s">
        <v>87</v>
      </c>
      <c r="E149" s="52" t="s">
        <v>13</v>
      </c>
      <c r="F149" s="53">
        <v>230.0</v>
      </c>
      <c r="G149" s="52" t="s">
        <v>14</v>
      </c>
      <c r="H149" s="15">
        <f t="shared" si="1"/>
        <v>1</v>
      </c>
    </row>
    <row r="150">
      <c r="B150" s="51">
        <v>44409.0</v>
      </c>
      <c r="C150" s="52" t="s">
        <v>69</v>
      </c>
      <c r="D150" s="52" t="s">
        <v>88</v>
      </c>
      <c r="E150" s="52" t="s">
        <v>22</v>
      </c>
      <c r="F150" s="53">
        <v>300.0</v>
      </c>
      <c r="G150" s="52" t="s">
        <v>18</v>
      </c>
      <c r="H150" s="15">
        <f t="shared" si="1"/>
        <v>1</v>
      </c>
    </row>
    <row r="151">
      <c r="B151" s="51">
        <v>44409.0</v>
      </c>
      <c r="C151" s="52" t="s">
        <v>69</v>
      </c>
      <c r="D151" s="52" t="s">
        <v>89</v>
      </c>
      <c r="E151" s="52" t="s">
        <v>27</v>
      </c>
      <c r="F151" s="53">
        <v>190.0</v>
      </c>
      <c r="G151" s="52" t="s">
        <v>14</v>
      </c>
      <c r="H151" s="15">
        <f t="shared" si="1"/>
        <v>1</v>
      </c>
    </row>
    <row r="152">
      <c r="B152" s="51">
        <v>44409.0</v>
      </c>
      <c r="C152" s="52" t="s">
        <v>69</v>
      </c>
      <c r="D152" s="52" t="s">
        <v>90</v>
      </c>
      <c r="E152" s="52" t="s">
        <v>17</v>
      </c>
      <c r="F152" s="53">
        <v>320.0</v>
      </c>
      <c r="G152" s="52" t="s">
        <v>18</v>
      </c>
      <c r="H152" s="15">
        <f t="shared" si="1"/>
        <v>1</v>
      </c>
    </row>
    <row r="153">
      <c r="B153" s="51">
        <v>44409.0</v>
      </c>
      <c r="C153" s="52" t="s">
        <v>69</v>
      </c>
      <c r="D153" s="52" t="s">
        <v>91</v>
      </c>
      <c r="E153" s="52" t="s">
        <v>19</v>
      </c>
      <c r="F153" s="53">
        <v>80.0</v>
      </c>
      <c r="G153" s="52" t="s">
        <v>14</v>
      </c>
      <c r="H153" s="15">
        <f t="shared" si="1"/>
        <v>1</v>
      </c>
    </row>
    <row r="154">
      <c r="B154" s="51">
        <v>44410.0</v>
      </c>
      <c r="C154" s="52" t="s">
        <v>9</v>
      </c>
      <c r="D154" s="52" t="s">
        <v>92</v>
      </c>
      <c r="E154" s="52" t="s">
        <v>13</v>
      </c>
      <c r="F154" s="53">
        <v>230.0</v>
      </c>
      <c r="G154" s="52" t="s">
        <v>14</v>
      </c>
      <c r="H154" s="15">
        <f t="shared" si="1"/>
        <v>2</v>
      </c>
    </row>
    <row r="155">
      <c r="B155" s="51">
        <v>44410.0</v>
      </c>
      <c r="C155" s="52" t="s">
        <v>9</v>
      </c>
      <c r="D155" s="52" t="s">
        <v>93</v>
      </c>
      <c r="E155" s="52" t="s">
        <v>27</v>
      </c>
      <c r="F155" s="53">
        <v>190.0</v>
      </c>
      <c r="G155" s="52" t="s">
        <v>14</v>
      </c>
      <c r="H155" s="15">
        <f t="shared" si="1"/>
        <v>2</v>
      </c>
    </row>
    <row r="156">
      <c r="B156" s="51">
        <v>44410.0</v>
      </c>
      <c r="C156" s="52" t="s">
        <v>23</v>
      </c>
      <c r="D156" s="52" t="s">
        <v>24</v>
      </c>
      <c r="E156" s="52" t="s">
        <v>30</v>
      </c>
      <c r="F156" s="53">
        <v>100.0</v>
      </c>
      <c r="G156" s="52" t="s">
        <v>31</v>
      </c>
      <c r="H156" s="15">
        <f t="shared" si="1"/>
        <v>2</v>
      </c>
    </row>
    <row r="157">
      <c r="B157" s="51">
        <v>44410.0</v>
      </c>
      <c r="C157" s="52" t="s">
        <v>23</v>
      </c>
      <c r="D157" s="52" t="s">
        <v>25</v>
      </c>
      <c r="E157" s="52" t="s">
        <v>13</v>
      </c>
      <c r="F157" s="53">
        <v>230.0</v>
      </c>
      <c r="G157" s="52" t="s">
        <v>14</v>
      </c>
      <c r="H157" s="15">
        <f t="shared" si="1"/>
        <v>2</v>
      </c>
    </row>
    <row r="158">
      <c r="B158" s="51">
        <v>44410.0</v>
      </c>
      <c r="C158" s="52" t="s">
        <v>23</v>
      </c>
      <c r="D158" s="52" t="s">
        <v>26</v>
      </c>
      <c r="E158" s="52" t="s">
        <v>19</v>
      </c>
      <c r="F158" s="53">
        <v>80.0</v>
      </c>
      <c r="G158" s="52" t="s">
        <v>14</v>
      </c>
      <c r="H158" s="15">
        <f t="shared" si="1"/>
        <v>2</v>
      </c>
    </row>
    <row r="159">
      <c r="B159" s="51">
        <v>44410.0</v>
      </c>
      <c r="C159" s="52" t="s">
        <v>23</v>
      </c>
      <c r="D159" s="52" t="s">
        <v>28</v>
      </c>
      <c r="E159" s="52" t="s">
        <v>36</v>
      </c>
      <c r="F159" s="53">
        <v>180.0</v>
      </c>
      <c r="G159" s="52" t="s">
        <v>12</v>
      </c>
      <c r="H159" s="15">
        <f t="shared" si="1"/>
        <v>2</v>
      </c>
    </row>
    <row r="160">
      <c r="B160" s="51">
        <v>44410.0</v>
      </c>
      <c r="C160" s="52" t="s">
        <v>23</v>
      </c>
      <c r="D160" s="52" t="s">
        <v>94</v>
      </c>
      <c r="E160" s="52" t="s">
        <v>30</v>
      </c>
      <c r="F160" s="53">
        <v>100.0</v>
      </c>
      <c r="G160" s="52" t="s">
        <v>31</v>
      </c>
      <c r="H160" s="15">
        <f t="shared" si="1"/>
        <v>2</v>
      </c>
    </row>
    <row r="161">
      <c r="B161" s="51">
        <v>44410.0</v>
      </c>
      <c r="C161" s="52" t="s">
        <v>23</v>
      </c>
      <c r="D161" s="52" t="s">
        <v>32</v>
      </c>
      <c r="E161" s="52" t="s">
        <v>22</v>
      </c>
      <c r="F161" s="53">
        <v>300.0</v>
      </c>
      <c r="G161" s="52" t="s">
        <v>18</v>
      </c>
      <c r="H161" s="15">
        <f t="shared" si="1"/>
        <v>2</v>
      </c>
    </row>
    <row r="162">
      <c r="B162" s="51">
        <v>44410.0</v>
      </c>
      <c r="C162" s="52" t="s">
        <v>23</v>
      </c>
      <c r="D162" s="52" t="s">
        <v>33</v>
      </c>
      <c r="E162" s="52" t="s">
        <v>13</v>
      </c>
      <c r="F162" s="53">
        <v>230.0</v>
      </c>
      <c r="G162" s="52" t="s">
        <v>14</v>
      </c>
      <c r="H162" s="15">
        <f t="shared" si="1"/>
        <v>2</v>
      </c>
    </row>
    <row r="163">
      <c r="B163" s="51">
        <v>44410.0</v>
      </c>
      <c r="C163" s="52" t="s">
        <v>23</v>
      </c>
      <c r="D163" s="52" t="s">
        <v>35</v>
      </c>
      <c r="E163" s="52" t="s">
        <v>11</v>
      </c>
      <c r="F163" s="53">
        <v>160.0</v>
      </c>
      <c r="G163" s="52" t="s">
        <v>12</v>
      </c>
      <c r="H163" s="15">
        <f t="shared" si="1"/>
        <v>2</v>
      </c>
    </row>
    <row r="164">
      <c r="B164" s="51">
        <v>44410.0</v>
      </c>
      <c r="C164" s="52" t="s">
        <v>23</v>
      </c>
      <c r="D164" s="52">
        <v>7742.0</v>
      </c>
      <c r="E164" s="52" t="s">
        <v>20</v>
      </c>
      <c r="F164" s="53">
        <v>220.0</v>
      </c>
      <c r="G164" s="52" t="s">
        <v>21</v>
      </c>
      <c r="H164" s="15">
        <f t="shared" si="1"/>
        <v>2</v>
      </c>
    </row>
    <row r="165">
      <c r="B165" s="51">
        <v>44410.0</v>
      </c>
      <c r="C165" s="52" t="s">
        <v>23</v>
      </c>
      <c r="D165" s="52">
        <v>8240.0</v>
      </c>
      <c r="E165" s="52" t="s">
        <v>27</v>
      </c>
      <c r="F165" s="53">
        <v>190.0</v>
      </c>
      <c r="G165" s="52" t="s">
        <v>14</v>
      </c>
      <c r="H165" s="15">
        <f t="shared" si="1"/>
        <v>2</v>
      </c>
    </row>
    <row r="166">
      <c r="B166" s="51">
        <v>44410.0</v>
      </c>
      <c r="C166" s="52" t="s">
        <v>23</v>
      </c>
      <c r="D166" s="52">
        <v>748.0</v>
      </c>
      <c r="E166" s="52" t="s">
        <v>30</v>
      </c>
      <c r="F166" s="53">
        <v>100.0</v>
      </c>
      <c r="G166" s="52" t="s">
        <v>31</v>
      </c>
      <c r="H166" s="15">
        <f t="shared" si="1"/>
        <v>2</v>
      </c>
    </row>
    <row r="167">
      <c r="B167" s="51">
        <v>44410.0</v>
      </c>
      <c r="C167" s="52" t="s">
        <v>23</v>
      </c>
      <c r="D167" s="52">
        <v>1041.0</v>
      </c>
      <c r="E167" s="52" t="s">
        <v>30</v>
      </c>
      <c r="F167" s="53">
        <v>100.0</v>
      </c>
      <c r="G167" s="52" t="s">
        <v>31</v>
      </c>
      <c r="H167" s="15">
        <f t="shared" si="1"/>
        <v>2</v>
      </c>
    </row>
    <row r="168">
      <c r="B168" s="51">
        <v>44410.0</v>
      </c>
      <c r="C168" s="52" t="s">
        <v>23</v>
      </c>
      <c r="D168" s="52">
        <v>6245.0</v>
      </c>
      <c r="E168" s="52" t="s">
        <v>36</v>
      </c>
      <c r="F168" s="53">
        <v>180.0</v>
      </c>
      <c r="G168" s="52" t="s">
        <v>12</v>
      </c>
      <c r="H168" s="15">
        <f t="shared" si="1"/>
        <v>2</v>
      </c>
    </row>
    <row r="169">
      <c r="B169" s="51">
        <v>44410.0</v>
      </c>
      <c r="C169" s="52" t="s">
        <v>23</v>
      </c>
      <c r="D169" s="52" t="s">
        <v>95</v>
      </c>
      <c r="E169" s="52" t="s">
        <v>22</v>
      </c>
      <c r="F169" s="53">
        <v>300.0</v>
      </c>
      <c r="G169" s="52" t="s">
        <v>18</v>
      </c>
      <c r="H169" s="15">
        <f t="shared" si="1"/>
        <v>2</v>
      </c>
    </row>
    <row r="170">
      <c r="B170" s="51">
        <v>44410.0</v>
      </c>
      <c r="C170" s="52" t="s">
        <v>23</v>
      </c>
      <c r="D170" s="52" t="s">
        <v>37</v>
      </c>
      <c r="E170" s="52" t="s">
        <v>30</v>
      </c>
      <c r="F170" s="53">
        <v>100.0</v>
      </c>
      <c r="G170" s="52" t="s">
        <v>31</v>
      </c>
      <c r="H170" s="15">
        <f t="shared" si="1"/>
        <v>2</v>
      </c>
    </row>
    <row r="171">
      <c r="B171" s="51">
        <v>44410.0</v>
      </c>
      <c r="C171" s="52" t="s">
        <v>23</v>
      </c>
      <c r="D171" s="52" t="s">
        <v>96</v>
      </c>
      <c r="E171" s="52" t="s">
        <v>30</v>
      </c>
      <c r="F171" s="53">
        <v>100.0</v>
      </c>
      <c r="G171" s="52" t="s">
        <v>31</v>
      </c>
      <c r="H171" s="15">
        <f t="shared" si="1"/>
        <v>2</v>
      </c>
    </row>
    <row r="172">
      <c r="B172" s="51">
        <v>44410.0</v>
      </c>
      <c r="C172" s="52" t="s">
        <v>40</v>
      </c>
      <c r="D172" s="52">
        <v>4640.0</v>
      </c>
      <c r="E172" s="52" t="s">
        <v>13</v>
      </c>
      <c r="F172" s="53">
        <v>230.0</v>
      </c>
      <c r="G172" s="52" t="s">
        <v>14</v>
      </c>
      <c r="H172" s="15">
        <f t="shared" si="1"/>
        <v>2</v>
      </c>
    </row>
    <row r="173">
      <c r="B173" s="51">
        <v>44410.0</v>
      </c>
      <c r="C173" s="52" t="s">
        <v>97</v>
      </c>
      <c r="D173" s="55">
        <v>1.0E46</v>
      </c>
      <c r="E173" s="52" t="s">
        <v>19</v>
      </c>
      <c r="F173" s="53">
        <v>80.0</v>
      </c>
      <c r="G173" s="52" t="s">
        <v>14</v>
      </c>
      <c r="H173" s="15">
        <f t="shared" si="1"/>
        <v>2</v>
      </c>
    </row>
    <row r="174">
      <c r="B174" s="51">
        <v>44410.0</v>
      </c>
      <c r="C174" s="52" t="s">
        <v>97</v>
      </c>
      <c r="D174" s="52" t="s">
        <v>98</v>
      </c>
      <c r="E174" s="52" t="s">
        <v>34</v>
      </c>
      <c r="F174" s="53">
        <v>250.0</v>
      </c>
      <c r="G174" s="52" t="s">
        <v>14</v>
      </c>
      <c r="H174" s="15">
        <f t="shared" si="1"/>
        <v>2</v>
      </c>
    </row>
    <row r="175">
      <c r="B175" s="51">
        <v>44410.0</v>
      </c>
      <c r="C175" s="52" t="s">
        <v>97</v>
      </c>
      <c r="D175" s="52" t="s">
        <v>99</v>
      </c>
      <c r="E175" s="52" t="s">
        <v>13</v>
      </c>
      <c r="F175" s="53">
        <v>230.0</v>
      </c>
      <c r="G175" s="52" t="s">
        <v>14</v>
      </c>
      <c r="H175" s="15">
        <f t="shared" si="1"/>
        <v>2</v>
      </c>
    </row>
    <row r="176">
      <c r="B176" s="51">
        <v>44410.0</v>
      </c>
      <c r="C176" s="52" t="s">
        <v>97</v>
      </c>
      <c r="D176" s="55">
        <v>4.0E47</v>
      </c>
      <c r="E176" s="52" t="s">
        <v>36</v>
      </c>
      <c r="F176" s="53">
        <v>180.0</v>
      </c>
      <c r="G176" s="52" t="s">
        <v>12</v>
      </c>
      <c r="H176" s="15">
        <f t="shared" si="1"/>
        <v>2</v>
      </c>
    </row>
    <row r="177">
      <c r="B177" s="51">
        <v>44410.0</v>
      </c>
      <c r="C177" s="52" t="s">
        <v>97</v>
      </c>
      <c r="D177" s="52" t="s">
        <v>100</v>
      </c>
      <c r="E177" s="52" t="s">
        <v>30</v>
      </c>
      <c r="F177" s="53">
        <v>100.0</v>
      </c>
      <c r="G177" s="52" t="s">
        <v>31</v>
      </c>
      <c r="H177" s="15">
        <f t="shared" si="1"/>
        <v>2</v>
      </c>
    </row>
    <row r="178">
      <c r="B178" s="51">
        <v>44410.0</v>
      </c>
      <c r="C178" s="52" t="s">
        <v>97</v>
      </c>
      <c r="D178" s="52" t="s">
        <v>101</v>
      </c>
      <c r="E178" s="52" t="s">
        <v>11</v>
      </c>
      <c r="F178" s="53">
        <v>160.0</v>
      </c>
      <c r="G178" s="52" t="s">
        <v>12</v>
      </c>
      <c r="H178" s="15">
        <f t="shared" si="1"/>
        <v>2</v>
      </c>
    </row>
    <row r="179">
      <c r="B179" s="51">
        <v>44410.0</v>
      </c>
      <c r="C179" s="52" t="s">
        <v>97</v>
      </c>
      <c r="D179" s="52" t="s">
        <v>102</v>
      </c>
      <c r="E179" s="52" t="s">
        <v>22</v>
      </c>
      <c r="F179" s="53">
        <v>300.0</v>
      </c>
      <c r="G179" s="52" t="s">
        <v>18</v>
      </c>
      <c r="H179" s="15">
        <f t="shared" si="1"/>
        <v>2</v>
      </c>
    </row>
    <row r="180">
      <c r="B180" s="51">
        <v>44410.0</v>
      </c>
      <c r="C180" s="52" t="s">
        <v>97</v>
      </c>
      <c r="D180" s="52">
        <v>1544.0</v>
      </c>
      <c r="E180" s="52" t="s">
        <v>22</v>
      </c>
      <c r="F180" s="53">
        <v>300.0</v>
      </c>
      <c r="G180" s="52" t="s">
        <v>18</v>
      </c>
      <c r="H180" s="15">
        <f t="shared" si="1"/>
        <v>2</v>
      </c>
    </row>
    <row r="181">
      <c r="B181" s="51">
        <v>44410.0</v>
      </c>
      <c r="C181" s="52" t="s">
        <v>97</v>
      </c>
      <c r="D181" s="52">
        <v>4340.0</v>
      </c>
      <c r="E181" s="52" t="s">
        <v>22</v>
      </c>
      <c r="F181" s="53">
        <v>300.0</v>
      </c>
      <c r="G181" s="52" t="s">
        <v>18</v>
      </c>
      <c r="H181" s="15">
        <f t="shared" si="1"/>
        <v>2</v>
      </c>
    </row>
    <row r="182">
      <c r="B182" s="51">
        <v>44410.0</v>
      </c>
      <c r="C182" s="52" t="s">
        <v>97</v>
      </c>
      <c r="D182" s="52">
        <v>8041.0</v>
      </c>
      <c r="E182" s="52" t="s">
        <v>22</v>
      </c>
      <c r="F182" s="53">
        <v>300.0</v>
      </c>
      <c r="G182" s="52" t="s">
        <v>18</v>
      </c>
      <c r="H182" s="15">
        <f t="shared" si="1"/>
        <v>2</v>
      </c>
    </row>
    <row r="183">
      <c r="B183" s="51">
        <v>44410.0</v>
      </c>
      <c r="C183" s="52" t="s">
        <v>97</v>
      </c>
      <c r="D183" s="52" t="s">
        <v>103</v>
      </c>
      <c r="E183" s="52" t="s">
        <v>34</v>
      </c>
      <c r="F183" s="53">
        <v>250.0</v>
      </c>
      <c r="G183" s="52" t="s">
        <v>14</v>
      </c>
      <c r="H183" s="15">
        <f t="shared" si="1"/>
        <v>2</v>
      </c>
    </row>
    <row r="184">
      <c r="B184" s="51">
        <v>44410.0</v>
      </c>
      <c r="C184" s="52" t="s">
        <v>97</v>
      </c>
      <c r="D184" s="52" t="s">
        <v>104</v>
      </c>
      <c r="E184" s="52" t="s">
        <v>34</v>
      </c>
      <c r="F184" s="53">
        <v>250.0</v>
      </c>
      <c r="G184" s="52" t="s">
        <v>14</v>
      </c>
      <c r="H184" s="15">
        <f t="shared" si="1"/>
        <v>2</v>
      </c>
    </row>
    <row r="185">
      <c r="B185" s="51">
        <v>44410.0</v>
      </c>
      <c r="C185" s="52" t="s">
        <v>97</v>
      </c>
      <c r="D185" s="52" t="s">
        <v>105</v>
      </c>
      <c r="E185" s="52" t="s">
        <v>36</v>
      </c>
      <c r="F185" s="53">
        <v>180.0</v>
      </c>
      <c r="G185" s="52" t="s">
        <v>12</v>
      </c>
      <c r="H185" s="15">
        <f t="shared" si="1"/>
        <v>2</v>
      </c>
    </row>
    <row r="186">
      <c r="B186" s="51">
        <v>44410.0</v>
      </c>
      <c r="C186" s="52" t="s">
        <v>97</v>
      </c>
      <c r="D186" s="52">
        <v>6145.0</v>
      </c>
      <c r="E186" s="52" t="s">
        <v>22</v>
      </c>
      <c r="F186" s="53">
        <v>300.0</v>
      </c>
      <c r="G186" s="52" t="s">
        <v>18</v>
      </c>
      <c r="H186" s="15">
        <f t="shared" si="1"/>
        <v>2</v>
      </c>
    </row>
    <row r="187">
      <c r="B187" s="51">
        <v>44410.0</v>
      </c>
      <c r="C187" s="52" t="s">
        <v>97</v>
      </c>
      <c r="D187" s="52">
        <v>5049.0</v>
      </c>
      <c r="E187" s="52" t="s">
        <v>22</v>
      </c>
      <c r="F187" s="53">
        <v>300.0</v>
      </c>
      <c r="G187" s="52" t="s">
        <v>18</v>
      </c>
      <c r="H187" s="15">
        <f t="shared" si="1"/>
        <v>2</v>
      </c>
    </row>
    <row r="188">
      <c r="B188" s="51">
        <v>44410.0</v>
      </c>
      <c r="C188" s="52" t="s">
        <v>97</v>
      </c>
      <c r="D188" s="52">
        <v>1342.0</v>
      </c>
      <c r="E188" s="52" t="s">
        <v>20</v>
      </c>
      <c r="F188" s="53">
        <v>220.0</v>
      </c>
      <c r="G188" s="52" t="s">
        <v>21</v>
      </c>
      <c r="H188" s="15">
        <f t="shared" si="1"/>
        <v>2</v>
      </c>
    </row>
    <row r="189">
      <c r="B189" s="51">
        <v>44410.0</v>
      </c>
      <c r="C189" s="52" t="s">
        <v>97</v>
      </c>
      <c r="D189" s="52" t="s">
        <v>106</v>
      </c>
      <c r="E189" s="52" t="s">
        <v>17</v>
      </c>
      <c r="F189" s="53">
        <v>320.0</v>
      </c>
      <c r="G189" s="52" t="s">
        <v>18</v>
      </c>
      <c r="H189" s="15">
        <f t="shared" si="1"/>
        <v>2</v>
      </c>
    </row>
    <row r="190">
      <c r="B190" s="51">
        <v>44410.0</v>
      </c>
      <c r="C190" s="52" t="s">
        <v>97</v>
      </c>
      <c r="D190" s="52" t="s">
        <v>107</v>
      </c>
      <c r="E190" s="52" t="s">
        <v>27</v>
      </c>
      <c r="F190" s="53">
        <v>190.0</v>
      </c>
      <c r="G190" s="52" t="s">
        <v>14</v>
      </c>
      <c r="H190" s="15">
        <f t="shared" si="1"/>
        <v>2</v>
      </c>
    </row>
    <row r="191">
      <c r="B191" s="51">
        <v>44410.0</v>
      </c>
      <c r="C191" s="52" t="s">
        <v>97</v>
      </c>
      <c r="D191" s="52" t="s">
        <v>108</v>
      </c>
      <c r="E191" s="52" t="s">
        <v>27</v>
      </c>
      <c r="F191" s="53">
        <v>190.0</v>
      </c>
      <c r="G191" s="52" t="s">
        <v>14</v>
      </c>
      <c r="H191" s="15">
        <f t="shared" si="1"/>
        <v>2</v>
      </c>
    </row>
    <row r="192">
      <c r="B192" s="51">
        <v>44410.0</v>
      </c>
      <c r="C192" s="52" t="s">
        <v>97</v>
      </c>
      <c r="D192" s="52" t="s">
        <v>109</v>
      </c>
      <c r="E192" s="52" t="s">
        <v>13</v>
      </c>
      <c r="F192" s="53">
        <v>230.0</v>
      </c>
      <c r="G192" s="52" t="s">
        <v>14</v>
      </c>
      <c r="H192" s="15">
        <f t="shared" si="1"/>
        <v>2</v>
      </c>
    </row>
    <row r="193">
      <c r="B193" s="51">
        <v>44410.0</v>
      </c>
      <c r="C193" s="52" t="s">
        <v>97</v>
      </c>
      <c r="D193" s="52" t="s">
        <v>110</v>
      </c>
      <c r="E193" s="52" t="s">
        <v>11</v>
      </c>
      <c r="F193" s="53">
        <v>160.0</v>
      </c>
      <c r="G193" s="52" t="s">
        <v>12</v>
      </c>
      <c r="H193" s="15">
        <f t="shared" si="1"/>
        <v>2</v>
      </c>
    </row>
    <row r="194">
      <c r="B194" s="51">
        <v>44410.0</v>
      </c>
      <c r="C194" s="52" t="s">
        <v>97</v>
      </c>
      <c r="D194" s="52" t="s">
        <v>111</v>
      </c>
      <c r="E194" s="52" t="s">
        <v>27</v>
      </c>
      <c r="F194" s="53">
        <v>190.0</v>
      </c>
      <c r="G194" s="52" t="s">
        <v>14</v>
      </c>
      <c r="H194" s="15">
        <f t="shared" si="1"/>
        <v>2</v>
      </c>
    </row>
    <row r="195">
      <c r="B195" s="51">
        <v>44410.0</v>
      </c>
      <c r="C195" s="52" t="s">
        <v>97</v>
      </c>
      <c r="D195" s="52" t="s">
        <v>112</v>
      </c>
      <c r="E195" s="52" t="s">
        <v>22</v>
      </c>
      <c r="F195" s="53">
        <v>300.0</v>
      </c>
      <c r="G195" s="52" t="s">
        <v>18</v>
      </c>
      <c r="H195" s="15">
        <f t="shared" si="1"/>
        <v>2</v>
      </c>
    </row>
    <row r="196">
      <c r="B196" s="51">
        <v>44410.0</v>
      </c>
      <c r="C196" s="52" t="s">
        <v>113</v>
      </c>
      <c r="D196" s="52">
        <v>7940.0</v>
      </c>
      <c r="E196" s="52" t="s">
        <v>27</v>
      </c>
      <c r="F196" s="53">
        <v>190.0</v>
      </c>
      <c r="G196" s="52" t="s">
        <v>14</v>
      </c>
      <c r="H196" s="15">
        <f t="shared" si="1"/>
        <v>2</v>
      </c>
    </row>
    <row r="197">
      <c r="B197" s="51">
        <v>44410.0</v>
      </c>
      <c r="C197" s="52" t="s">
        <v>113</v>
      </c>
      <c r="D197" s="52">
        <v>7940.0</v>
      </c>
      <c r="E197" s="52" t="s">
        <v>36</v>
      </c>
      <c r="F197" s="53">
        <v>180.0</v>
      </c>
      <c r="G197" s="52" t="s">
        <v>12</v>
      </c>
      <c r="H197" s="15">
        <f t="shared" si="1"/>
        <v>2</v>
      </c>
    </row>
    <row r="198">
      <c r="B198" s="51">
        <v>44410.0</v>
      </c>
      <c r="C198" s="52" t="s">
        <v>113</v>
      </c>
      <c r="D198" s="52">
        <v>7940.0</v>
      </c>
      <c r="E198" s="52" t="s">
        <v>11</v>
      </c>
      <c r="F198" s="53">
        <v>160.0</v>
      </c>
      <c r="G198" s="52" t="s">
        <v>12</v>
      </c>
      <c r="H198" s="15">
        <f t="shared" si="1"/>
        <v>2</v>
      </c>
    </row>
    <row r="199">
      <c r="B199" s="51">
        <v>44410.0</v>
      </c>
      <c r="C199" s="52" t="s">
        <v>113</v>
      </c>
      <c r="D199" s="52">
        <v>7940.0</v>
      </c>
      <c r="E199" s="52" t="s">
        <v>13</v>
      </c>
      <c r="F199" s="53">
        <v>230.0</v>
      </c>
      <c r="G199" s="52" t="s">
        <v>14</v>
      </c>
      <c r="H199" s="15">
        <f t="shared" si="1"/>
        <v>2</v>
      </c>
    </row>
    <row r="200">
      <c r="B200" s="51">
        <v>44410.0</v>
      </c>
      <c r="C200" s="52" t="s">
        <v>113</v>
      </c>
      <c r="D200" s="52">
        <v>7940.0</v>
      </c>
      <c r="E200" s="52" t="s">
        <v>17</v>
      </c>
      <c r="F200" s="53">
        <v>320.0</v>
      </c>
      <c r="G200" s="52" t="s">
        <v>18</v>
      </c>
      <c r="H200" s="15">
        <f t="shared" si="1"/>
        <v>2</v>
      </c>
    </row>
    <row r="201">
      <c r="B201" s="51">
        <v>44410.0</v>
      </c>
      <c r="C201" s="52" t="s">
        <v>113</v>
      </c>
      <c r="D201" s="52">
        <v>7940.0</v>
      </c>
      <c r="E201" s="52" t="s">
        <v>30</v>
      </c>
      <c r="F201" s="53">
        <v>100.0</v>
      </c>
      <c r="G201" s="52" t="s">
        <v>31</v>
      </c>
      <c r="H201" s="15">
        <f t="shared" si="1"/>
        <v>2</v>
      </c>
    </row>
    <row r="202">
      <c r="B202" s="51">
        <v>44410.0</v>
      </c>
      <c r="C202" s="52" t="s">
        <v>113</v>
      </c>
      <c r="D202" s="52">
        <v>7940.0</v>
      </c>
      <c r="E202" s="52" t="s">
        <v>34</v>
      </c>
      <c r="F202" s="53">
        <v>250.0</v>
      </c>
      <c r="G202" s="52" t="s">
        <v>14</v>
      </c>
      <c r="H202" s="15">
        <f t="shared" si="1"/>
        <v>2</v>
      </c>
    </row>
    <row r="203">
      <c r="B203" s="51">
        <v>44410.0</v>
      </c>
      <c r="C203" s="52" t="s">
        <v>113</v>
      </c>
      <c r="D203" s="52">
        <v>7940.0</v>
      </c>
      <c r="E203" s="52" t="s">
        <v>19</v>
      </c>
      <c r="F203" s="53">
        <v>80.0</v>
      </c>
      <c r="G203" s="52" t="s">
        <v>14</v>
      </c>
      <c r="H203" s="15">
        <f t="shared" si="1"/>
        <v>2</v>
      </c>
    </row>
    <row r="204">
      <c r="B204" s="51">
        <v>44410.0</v>
      </c>
      <c r="C204" s="52" t="s">
        <v>113</v>
      </c>
      <c r="D204" s="52">
        <v>7940.0</v>
      </c>
      <c r="E204" s="52" t="s">
        <v>20</v>
      </c>
      <c r="F204" s="53">
        <v>220.0</v>
      </c>
      <c r="G204" s="52" t="s">
        <v>21</v>
      </c>
      <c r="H204" s="15">
        <f t="shared" si="1"/>
        <v>2</v>
      </c>
    </row>
    <row r="205">
      <c r="B205" s="51">
        <v>44410.0</v>
      </c>
      <c r="C205" s="52" t="s">
        <v>113</v>
      </c>
      <c r="D205" s="52">
        <v>7940.0</v>
      </c>
      <c r="E205" s="52" t="s">
        <v>22</v>
      </c>
      <c r="F205" s="53">
        <v>300.0</v>
      </c>
      <c r="G205" s="52" t="s">
        <v>18</v>
      </c>
      <c r="H205" s="15">
        <f t="shared" si="1"/>
        <v>2</v>
      </c>
    </row>
    <row r="206">
      <c r="B206" s="51">
        <v>44410.0</v>
      </c>
      <c r="C206" s="52" t="s">
        <v>114</v>
      </c>
      <c r="D206" s="52">
        <v>5043.0</v>
      </c>
      <c r="E206" s="52" t="s">
        <v>36</v>
      </c>
      <c r="F206" s="53">
        <v>180.0</v>
      </c>
      <c r="G206" s="52" t="s">
        <v>12</v>
      </c>
      <c r="H206" s="15">
        <f t="shared" si="1"/>
        <v>2</v>
      </c>
    </row>
    <row r="207">
      <c r="B207" s="51">
        <v>44410.0</v>
      </c>
      <c r="C207" s="52" t="s">
        <v>114</v>
      </c>
      <c r="D207" s="52">
        <v>5043.0</v>
      </c>
      <c r="E207" s="52" t="s">
        <v>11</v>
      </c>
      <c r="F207" s="53">
        <v>160.0</v>
      </c>
      <c r="G207" s="52" t="s">
        <v>12</v>
      </c>
      <c r="H207" s="15">
        <f t="shared" si="1"/>
        <v>2</v>
      </c>
    </row>
    <row r="208">
      <c r="B208" s="51">
        <v>44410.0</v>
      </c>
      <c r="C208" s="52" t="s">
        <v>114</v>
      </c>
      <c r="D208" s="52">
        <v>5043.0</v>
      </c>
      <c r="E208" s="52" t="s">
        <v>13</v>
      </c>
      <c r="F208" s="53">
        <v>230.0</v>
      </c>
      <c r="G208" s="52" t="s">
        <v>14</v>
      </c>
      <c r="H208" s="15">
        <f t="shared" si="1"/>
        <v>2</v>
      </c>
    </row>
    <row r="209">
      <c r="B209" s="51">
        <v>44410.0</v>
      </c>
      <c r="C209" s="52" t="s">
        <v>114</v>
      </c>
      <c r="D209" s="52">
        <v>5043.0</v>
      </c>
      <c r="E209" s="52" t="s">
        <v>17</v>
      </c>
      <c r="F209" s="53">
        <v>320.0</v>
      </c>
      <c r="G209" s="52" t="s">
        <v>18</v>
      </c>
      <c r="H209" s="15">
        <f t="shared" si="1"/>
        <v>2</v>
      </c>
    </row>
    <row r="210">
      <c r="B210" s="51">
        <v>44410.0</v>
      </c>
      <c r="C210" s="52" t="s">
        <v>114</v>
      </c>
      <c r="D210" s="52">
        <v>5043.0</v>
      </c>
      <c r="E210" s="52" t="s">
        <v>30</v>
      </c>
      <c r="F210" s="53">
        <v>100.0</v>
      </c>
      <c r="G210" s="52" t="s">
        <v>31</v>
      </c>
      <c r="H210" s="15">
        <f t="shared" si="1"/>
        <v>2</v>
      </c>
    </row>
    <row r="211">
      <c r="B211" s="51">
        <v>44410.0</v>
      </c>
      <c r="C211" s="52" t="s">
        <v>114</v>
      </c>
      <c r="D211" s="52">
        <v>5043.0</v>
      </c>
      <c r="E211" s="52" t="s">
        <v>34</v>
      </c>
      <c r="F211" s="53">
        <v>250.0</v>
      </c>
      <c r="G211" s="52" t="s">
        <v>14</v>
      </c>
      <c r="H211" s="15">
        <f t="shared" si="1"/>
        <v>2</v>
      </c>
    </row>
    <row r="212">
      <c r="B212" s="51">
        <v>44410.0</v>
      </c>
      <c r="C212" s="52" t="s">
        <v>115</v>
      </c>
      <c r="D212" s="52" t="s">
        <v>116</v>
      </c>
      <c r="E212" s="52" t="s">
        <v>34</v>
      </c>
      <c r="F212" s="53">
        <v>250.0</v>
      </c>
      <c r="G212" s="52" t="s">
        <v>14</v>
      </c>
      <c r="H212" s="15">
        <f t="shared" si="1"/>
        <v>2</v>
      </c>
    </row>
    <row r="213">
      <c r="B213" s="51">
        <v>44410.0</v>
      </c>
      <c r="C213" s="52" t="s">
        <v>115</v>
      </c>
      <c r="D213" s="55">
        <v>9.0E42</v>
      </c>
      <c r="E213" s="52" t="s">
        <v>36</v>
      </c>
      <c r="F213" s="53">
        <v>180.0</v>
      </c>
      <c r="G213" s="52" t="s">
        <v>12</v>
      </c>
      <c r="H213" s="15">
        <f t="shared" si="1"/>
        <v>2</v>
      </c>
    </row>
    <row r="214">
      <c r="B214" s="51">
        <v>44410.0</v>
      </c>
      <c r="C214" s="52" t="s">
        <v>115</v>
      </c>
      <c r="D214" s="52" t="s">
        <v>117</v>
      </c>
      <c r="E214" s="52" t="s">
        <v>22</v>
      </c>
      <c r="F214" s="53">
        <v>300.0</v>
      </c>
      <c r="G214" s="52" t="s">
        <v>18</v>
      </c>
      <c r="H214" s="15">
        <f t="shared" si="1"/>
        <v>2</v>
      </c>
    </row>
    <row r="215">
      <c r="B215" s="51">
        <v>44410.0</v>
      </c>
      <c r="C215" s="52" t="s">
        <v>115</v>
      </c>
      <c r="D215" s="52">
        <v>8647.0</v>
      </c>
      <c r="E215" s="52" t="s">
        <v>11</v>
      </c>
      <c r="F215" s="53">
        <v>160.0</v>
      </c>
      <c r="G215" s="52" t="s">
        <v>12</v>
      </c>
      <c r="H215" s="15">
        <f t="shared" si="1"/>
        <v>2</v>
      </c>
    </row>
    <row r="216">
      <c r="B216" s="51">
        <v>44410.0</v>
      </c>
      <c r="C216" s="52" t="s">
        <v>115</v>
      </c>
      <c r="D216" s="52" t="s">
        <v>118</v>
      </c>
      <c r="E216" s="52" t="s">
        <v>22</v>
      </c>
      <c r="F216" s="53">
        <v>300.0</v>
      </c>
      <c r="G216" s="52" t="s">
        <v>18</v>
      </c>
      <c r="H216" s="15">
        <f t="shared" si="1"/>
        <v>2</v>
      </c>
    </row>
    <row r="217">
      <c r="B217" s="51">
        <v>44410.0</v>
      </c>
      <c r="C217" s="52" t="s">
        <v>115</v>
      </c>
      <c r="D217" s="52" t="s">
        <v>119</v>
      </c>
      <c r="E217" s="52" t="s">
        <v>30</v>
      </c>
      <c r="F217" s="53">
        <v>100.0</v>
      </c>
      <c r="G217" s="52" t="s">
        <v>31</v>
      </c>
      <c r="H217" s="15">
        <f t="shared" si="1"/>
        <v>2</v>
      </c>
    </row>
    <row r="218">
      <c r="B218" s="51">
        <v>44410.0</v>
      </c>
      <c r="C218" s="52" t="s">
        <v>115</v>
      </c>
      <c r="D218" s="52" t="s">
        <v>120</v>
      </c>
      <c r="E218" s="52" t="s">
        <v>11</v>
      </c>
      <c r="F218" s="53">
        <v>160.0</v>
      </c>
      <c r="G218" s="52" t="s">
        <v>12</v>
      </c>
      <c r="H218" s="15">
        <f t="shared" si="1"/>
        <v>2</v>
      </c>
    </row>
    <row r="219">
      <c r="B219" s="51">
        <v>44410.0</v>
      </c>
      <c r="C219" s="52" t="s">
        <v>115</v>
      </c>
      <c r="D219" s="52" t="s">
        <v>121</v>
      </c>
      <c r="E219" s="52" t="s">
        <v>22</v>
      </c>
      <c r="F219" s="53">
        <v>300.0</v>
      </c>
      <c r="G219" s="52" t="s">
        <v>18</v>
      </c>
      <c r="H219" s="15">
        <f t="shared" si="1"/>
        <v>2</v>
      </c>
    </row>
    <row r="220">
      <c r="B220" s="51">
        <v>44410.0</v>
      </c>
      <c r="C220" s="52" t="s">
        <v>122</v>
      </c>
      <c r="D220" s="52" t="s">
        <v>123</v>
      </c>
      <c r="E220" s="52" t="s">
        <v>30</v>
      </c>
      <c r="F220" s="53">
        <v>100.0</v>
      </c>
      <c r="G220" s="52" t="s">
        <v>31</v>
      </c>
      <c r="H220" s="15">
        <f t="shared" si="1"/>
        <v>2</v>
      </c>
    </row>
    <row r="221">
      <c r="B221" s="51">
        <v>44410.0</v>
      </c>
      <c r="C221" s="52" t="s">
        <v>122</v>
      </c>
      <c r="D221" s="52" t="s">
        <v>124</v>
      </c>
      <c r="E221" s="52" t="s">
        <v>11</v>
      </c>
      <c r="F221" s="53">
        <v>160.0</v>
      </c>
      <c r="G221" s="52" t="s">
        <v>12</v>
      </c>
      <c r="H221" s="15">
        <f t="shared" si="1"/>
        <v>2</v>
      </c>
    </row>
    <row r="222">
      <c r="B222" s="51">
        <v>44410.0</v>
      </c>
      <c r="C222" s="52" t="s">
        <v>122</v>
      </c>
      <c r="D222" s="52" t="s">
        <v>125</v>
      </c>
      <c r="E222" s="52" t="s">
        <v>11</v>
      </c>
      <c r="F222" s="53">
        <v>160.0</v>
      </c>
      <c r="G222" s="52" t="s">
        <v>12</v>
      </c>
      <c r="H222" s="15">
        <f t="shared" si="1"/>
        <v>2</v>
      </c>
    </row>
    <row r="223">
      <c r="B223" s="51">
        <v>44410.0</v>
      </c>
      <c r="C223" s="52" t="s">
        <v>122</v>
      </c>
      <c r="D223" s="52" t="s">
        <v>126</v>
      </c>
      <c r="E223" s="52" t="s">
        <v>30</v>
      </c>
      <c r="F223" s="53">
        <v>100.0</v>
      </c>
      <c r="G223" s="52" t="s">
        <v>31</v>
      </c>
      <c r="H223" s="15">
        <f t="shared" si="1"/>
        <v>2</v>
      </c>
    </row>
    <row r="224">
      <c r="B224" s="51">
        <v>44410.0</v>
      </c>
      <c r="C224" s="52" t="s">
        <v>122</v>
      </c>
      <c r="D224" s="52" t="s">
        <v>127</v>
      </c>
      <c r="E224" s="52" t="s">
        <v>30</v>
      </c>
      <c r="F224" s="53">
        <v>100.0</v>
      </c>
      <c r="G224" s="52" t="s">
        <v>31</v>
      </c>
      <c r="H224" s="15">
        <f t="shared" si="1"/>
        <v>2</v>
      </c>
    </row>
    <row r="225">
      <c r="B225" s="51">
        <v>44410.0</v>
      </c>
      <c r="C225" s="52" t="s">
        <v>122</v>
      </c>
      <c r="D225" s="52" t="s">
        <v>128</v>
      </c>
      <c r="E225" s="52" t="s">
        <v>13</v>
      </c>
      <c r="F225" s="53">
        <v>230.0</v>
      </c>
      <c r="G225" s="52" t="s">
        <v>14</v>
      </c>
      <c r="H225" s="15">
        <f t="shared" si="1"/>
        <v>2</v>
      </c>
    </row>
    <row r="226">
      <c r="B226" s="51">
        <v>44410.0</v>
      </c>
      <c r="C226" s="52" t="s">
        <v>122</v>
      </c>
      <c r="D226" s="52" t="s">
        <v>129</v>
      </c>
      <c r="E226" s="52" t="s">
        <v>22</v>
      </c>
      <c r="F226" s="53">
        <v>300.0</v>
      </c>
      <c r="G226" s="52" t="s">
        <v>18</v>
      </c>
      <c r="H226" s="15">
        <f t="shared" si="1"/>
        <v>2</v>
      </c>
    </row>
    <row r="227">
      <c r="B227" s="51">
        <v>44410.0</v>
      </c>
      <c r="C227" s="52" t="s">
        <v>15</v>
      </c>
      <c r="D227" s="52" t="s">
        <v>130</v>
      </c>
      <c r="E227" s="52" t="s">
        <v>13</v>
      </c>
      <c r="F227" s="53">
        <v>230.0</v>
      </c>
      <c r="G227" s="52" t="s">
        <v>14</v>
      </c>
      <c r="H227" s="15">
        <f t="shared" si="1"/>
        <v>2</v>
      </c>
    </row>
    <row r="228">
      <c r="B228" s="51">
        <v>44410.0</v>
      </c>
      <c r="C228" s="52" t="s">
        <v>15</v>
      </c>
      <c r="D228" s="52" t="s">
        <v>131</v>
      </c>
      <c r="E228" s="52" t="s">
        <v>27</v>
      </c>
      <c r="F228" s="53">
        <v>190.0</v>
      </c>
      <c r="G228" s="52" t="s">
        <v>14</v>
      </c>
      <c r="H228" s="15">
        <f t="shared" si="1"/>
        <v>2</v>
      </c>
    </row>
    <row r="229">
      <c r="B229" s="51">
        <v>44410.0</v>
      </c>
      <c r="C229" s="52" t="s">
        <v>15</v>
      </c>
      <c r="D229" s="52" t="s">
        <v>132</v>
      </c>
      <c r="E229" s="52" t="s">
        <v>36</v>
      </c>
      <c r="F229" s="53">
        <v>180.0</v>
      </c>
      <c r="G229" s="52" t="s">
        <v>12</v>
      </c>
      <c r="H229" s="15">
        <f t="shared" si="1"/>
        <v>2</v>
      </c>
    </row>
    <row r="230">
      <c r="B230" s="51">
        <v>44410.0</v>
      </c>
      <c r="C230" s="52" t="s">
        <v>15</v>
      </c>
      <c r="D230" s="55">
        <v>5.0E49</v>
      </c>
      <c r="E230" s="52" t="s">
        <v>13</v>
      </c>
      <c r="F230" s="53">
        <v>230.0</v>
      </c>
      <c r="G230" s="52" t="s">
        <v>14</v>
      </c>
      <c r="H230" s="15">
        <f t="shared" si="1"/>
        <v>2</v>
      </c>
    </row>
    <row r="231">
      <c r="B231" s="51">
        <v>44410.0</v>
      </c>
      <c r="C231" s="52" t="s">
        <v>15</v>
      </c>
      <c r="D231" s="52" t="s">
        <v>133</v>
      </c>
      <c r="E231" s="52" t="s">
        <v>22</v>
      </c>
      <c r="F231" s="53">
        <v>300.0</v>
      </c>
      <c r="G231" s="52" t="s">
        <v>18</v>
      </c>
      <c r="H231" s="15">
        <f t="shared" si="1"/>
        <v>2</v>
      </c>
    </row>
    <row r="232">
      <c r="B232" s="51">
        <v>44410.0</v>
      </c>
      <c r="C232" s="52" t="s">
        <v>15</v>
      </c>
      <c r="D232" s="52" t="s">
        <v>134</v>
      </c>
      <c r="E232" s="52" t="s">
        <v>27</v>
      </c>
      <c r="F232" s="53">
        <v>190.0</v>
      </c>
      <c r="G232" s="52" t="s">
        <v>14</v>
      </c>
      <c r="H232" s="15">
        <f t="shared" si="1"/>
        <v>2</v>
      </c>
    </row>
    <row r="233">
      <c r="B233" s="51">
        <v>44410.0</v>
      </c>
      <c r="C233" s="52" t="s">
        <v>15</v>
      </c>
      <c r="D233" s="52" t="s">
        <v>135</v>
      </c>
      <c r="E233" s="52" t="s">
        <v>13</v>
      </c>
      <c r="F233" s="53">
        <v>230.0</v>
      </c>
      <c r="G233" s="52" t="s">
        <v>14</v>
      </c>
      <c r="H233" s="15">
        <f t="shared" si="1"/>
        <v>2</v>
      </c>
    </row>
    <row r="234">
      <c r="B234" s="51">
        <v>44410.0</v>
      </c>
      <c r="C234" s="52" t="s">
        <v>15</v>
      </c>
      <c r="D234" s="52" t="s">
        <v>135</v>
      </c>
      <c r="E234" s="52" t="s">
        <v>20</v>
      </c>
      <c r="F234" s="53">
        <v>220.0</v>
      </c>
      <c r="G234" s="52" t="s">
        <v>21</v>
      </c>
      <c r="H234" s="15">
        <f t="shared" si="1"/>
        <v>2</v>
      </c>
    </row>
    <row r="235">
      <c r="B235" s="51">
        <v>44410.0</v>
      </c>
      <c r="C235" s="52" t="s">
        <v>15</v>
      </c>
      <c r="D235" s="52">
        <v>1344.0</v>
      </c>
      <c r="E235" s="52" t="s">
        <v>20</v>
      </c>
      <c r="F235" s="53">
        <v>220.0</v>
      </c>
      <c r="G235" s="52" t="s">
        <v>21</v>
      </c>
      <c r="H235" s="15">
        <f t="shared" si="1"/>
        <v>2</v>
      </c>
    </row>
    <row r="236">
      <c r="B236" s="51">
        <v>44410.0</v>
      </c>
      <c r="C236" s="52" t="s">
        <v>15</v>
      </c>
      <c r="D236" s="52" t="s">
        <v>136</v>
      </c>
      <c r="E236" s="52" t="s">
        <v>36</v>
      </c>
      <c r="F236" s="53">
        <v>180.0</v>
      </c>
      <c r="G236" s="52" t="s">
        <v>12</v>
      </c>
      <c r="H236" s="15">
        <f t="shared" si="1"/>
        <v>2</v>
      </c>
    </row>
    <row r="237">
      <c r="B237" s="51">
        <v>44410.0</v>
      </c>
      <c r="C237" s="52" t="s">
        <v>15</v>
      </c>
      <c r="D237" s="52" t="s">
        <v>137</v>
      </c>
      <c r="E237" s="52" t="s">
        <v>22</v>
      </c>
      <c r="F237" s="53">
        <v>300.0</v>
      </c>
      <c r="G237" s="52" t="s">
        <v>18</v>
      </c>
      <c r="H237" s="15">
        <f t="shared" si="1"/>
        <v>2</v>
      </c>
    </row>
    <row r="238">
      <c r="B238" s="51">
        <v>44410.0</v>
      </c>
      <c r="C238" s="52" t="s">
        <v>15</v>
      </c>
      <c r="D238" s="52" t="s">
        <v>138</v>
      </c>
      <c r="E238" s="52" t="s">
        <v>36</v>
      </c>
      <c r="F238" s="53">
        <v>180.0</v>
      </c>
      <c r="G238" s="52" t="s">
        <v>12</v>
      </c>
      <c r="H238" s="15">
        <f t="shared" si="1"/>
        <v>2</v>
      </c>
    </row>
    <row r="239">
      <c r="B239" s="51">
        <v>44410.0</v>
      </c>
      <c r="C239" s="52" t="s">
        <v>15</v>
      </c>
      <c r="D239" s="52" t="s">
        <v>138</v>
      </c>
      <c r="E239" s="52" t="s">
        <v>30</v>
      </c>
      <c r="F239" s="53">
        <v>100.0</v>
      </c>
      <c r="G239" s="52" t="s">
        <v>31</v>
      </c>
      <c r="H239" s="15">
        <f t="shared" si="1"/>
        <v>2</v>
      </c>
    </row>
    <row r="240">
      <c r="B240" s="51">
        <v>44410.0</v>
      </c>
      <c r="C240" s="52" t="s">
        <v>15</v>
      </c>
      <c r="D240" s="52" t="s">
        <v>139</v>
      </c>
      <c r="E240" s="52" t="s">
        <v>27</v>
      </c>
      <c r="F240" s="53">
        <v>190.0</v>
      </c>
      <c r="G240" s="52" t="s">
        <v>14</v>
      </c>
      <c r="H240" s="15">
        <f t="shared" si="1"/>
        <v>2</v>
      </c>
    </row>
    <row r="241">
      <c r="B241" s="51">
        <v>44410.0</v>
      </c>
      <c r="C241" s="52" t="s">
        <v>15</v>
      </c>
      <c r="D241" s="52" t="s">
        <v>139</v>
      </c>
      <c r="E241" s="52" t="s">
        <v>11</v>
      </c>
      <c r="F241" s="53">
        <v>160.0</v>
      </c>
      <c r="G241" s="52" t="s">
        <v>12</v>
      </c>
      <c r="H241" s="15">
        <f t="shared" si="1"/>
        <v>2</v>
      </c>
    </row>
    <row r="242">
      <c r="B242" s="51">
        <v>44410.0</v>
      </c>
      <c r="C242" s="52" t="s">
        <v>15</v>
      </c>
      <c r="D242" s="52" t="s">
        <v>140</v>
      </c>
      <c r="E242" s="52" t="s">
        <v>22</v>
      </c>
      <c r="F242" s="53">
        <v>300.0</v>
      </c>
      <c r="G242" s="52" t="s">
        <v>18</v>
      </c>
      <c r="H242" s="15">
        <f t="shared" si="1"/>
        <v>2</v>
      </c>
    </row>
    <row r="243">
      <c r="B243" s="51">
        <v>44410.0</v>
      </c>
      <c r="C243" s="52" t="s">
        <v>16</v>
      </c>
      <c r="D243" s="52" t="s">
        <v>141</v>
      </c>
      <c r="E243" s="52" t="s">
        <v>20</v>
      </c>
      <c r="F243" s="53">
        <v>220.0</v>
      </c>
      <c r="G243" s="52" t="s">
        <v>21</v>
      </c>
      <c r="H243" s="15">
        <f t="shared" si="1"/>
        <v>2</v>
      </c>
    </row>
    <row r="244">
      <c r="B244" s="51">
        <v>44410.0</v>
      </c>
      <c r="C244" s="52" t="s">
        <v>16</v>
      </c>
      <c r="D244" s="52" t="s">
        <v>141</v>
      </c>
      <c r="E244" s="52" t="s">
        <v>22</v>
      </c>
      <c r="F244" s="53">
        <v>300.0</v>
      </c>
      <c r="G244" s="52" t="s">
        <v>18</v>
      </c>
      <c r="H244" s="15">
        <f t="shared" si="1"/>
        <v>2</v>
      </c>
    </row>
    <row r="245">
      <c r="B245" s="51">
        <v>44410.0</v>
      </c>
      <c r="C245" s="52" t="s">
        <v>16</v>
      </c>
      <c r="D245" s="52">
        <v>2543.0</v>
      </c>
      <c r="E245" s="52" t="s">
        <v>17</v>
      </c>
      <c r="F245" s="53">
        <v>320.0</v>
      </c>
      <c r="G245" s="52" t="s">
        <v>18</v>
      </c>
      <c r="H245" s="15">
        <f t="shared" si="1"/>
        <v>2</v>
      </c>
    </row>
    <row r="246">
      <c r="B246" s="51">
        <v>44410.0</v>
      </c>
      <c r="C246" s="52" t="s">
        <v>16</v>
      </c>
      <c r="D246" s="52" t="s">
        <v>142</v>
      </c>
      <c r="E246" s="52" t="s">
        <v>20</v>
      </c>
      <c r="F246" s="53">
        <v>220.0</v>
      </c>
      <c r="G246" s="52" t="s">
        <v>21</v>
      </c>
      <c r="H246" s="15">
        <f t="shared" si="1"/>
        <v>2</v>
      </c>
    </row>
    <row r="247">
      <c r="B247" s="51">
        <v>44410.0</v>
      </c>
      <c r="C247" s="52" t="s">
        <v>16</v>
      </c>
      <c r="D247" s="52" t="s">
        <v>142</v>
      </c>
      <c r="E247" s="52" t="s">
        <v>22</v>
      </c>
      <c r="F247" s="53">
        <v>300.0</v>
      </c>
      <c r="G247" s="52" t="s">
        <v>18</v>
      </c>
      <c r="H247" s="15">
        <f t="shared" si="1"/>
        <v>2</v>
      </c>
    </row>
    <row r="248">
      <c r="B248" s="51">
        <v>44410.0</v>
      </c>
      <c r="C248" s="52" t="s">
        <v>16</v>
      </c>
      <c r="D248" s="52" t="s">
        <v>143</v>
      </c>
      <c r="E248" s="52" t="s">
        <v>20</v>
      </c>
      <c r="F248" s="53">
        <v>220.0</v>
      </c>
      <c r="G248" s="52" t="s">
        <v>21</v>
      </c>
      <c r="H248" s="15">
        <f t="shared" si="1"/>
        <v>2</v>
      </c>
    </row>
    <row r="249">
      <c r="B249" s="51">
        <v>44410.0</v>
      </c>
      <c r="C249" s="52" t="s">
        <v>16</v>
      </c>
      <c r="D249" s="52">
        <v>4143.0</v>
      </c>
      <c r="E249" s="52" t="s">
        <v>20</v>
      </c>
      <c r="F249" s="53">
        <v>220.0</v>
      </c>
      <c r="G249" s="52" t="s">
        <v>21</v>
      </c>
      <c r="H249" s="15">
        <f t="shared" si="1"/>
        <v>2</v>
      </c>
    </row>
    <row r="250">
      <c r="B250" s="51">
        <v>44410.0</v>
      </c>
      <c r="C250" s="52" t="s">
        <v>16</v>
      </c>
      <c r="D250" s="52">
        <v>4841.0</v>
      </c>
      <c r="E250" s="52" t="s">
        <v>19</v>
      </c>
      <c r="F250" s="53">
        <v>80.0</v>
      </c>
      <c r="G250" s="52" t="s">
        <v>14</v>
      </c>
      <c r="H250" s="15">
        <f t="shared" si="1"/>
        <v>2</v>
      </c>
    </row>
    <row r="251">
      <c r="B251" s="51">
        <v>44410.0</v>
      </c>
      <c r="C251" s="52" t="s">
        <v>16</v>
      </c>
      <c r="D251" s="52" t="s">
        <v>144</v>
      </c>
      <c r="E251" s="52" t="s">
        <v>22</v>
      </c>
      <c r="F251" s="53">
        <v>300.0</v>
      </c>
      <c r="G251" s="52" t="s">
        <v>18</v>
      </c>
      <c r="H251" s="15">
        <f t="shared" si="1"/>
        <v>2</v>
      </c>
    </row>
    <row r="252">
      <c r="B252" s="51">
        <v>44410.0</v>
      </c>
      <c r="C252" s="52" t="s">
        <v>16</v>
      </c>
      <c r="D252" s="52" t="s">
        <v>145</v>
      </c>
      <c r="E252" s="52" t="s">
        <v>20</v>
      </c>
      <c r="F252" s="53">
        <v>220.0</v>
      </c>
      <c r="G252" s="52" t="s">
        <v>21</v>
      </c>
      <c r="H252" s="15">
        <f t="shared" si="1"/>
        <v>2</v>
      </c>
    </row>
    <row r="253">
      <c r="B253" s="51">
        <v>44410.0</v>
      </c>
      <c r="C253" s="52" t="s">
        <v>16</v>
      </c>
      <c r="D253" s="52">
        <v>6141.0</v>
      </c>
      <c r="E253" s="52" t="s">
        <v>22</v>
      </c>
      <c r="F253" s="53">
        <v>300.0</v>
      </c>
      <c r="G253" s="52" t="s">
        <v>18</v>
      </c>
      <c r="H253" s="15">
        <f t="shared" si="1"/>
        <v>2</v>
      </c>
    </row>
    <row r="254">
      <c r="B254" s="51">
        <v>44410.0</v>
      </c>
      <c r="C254" s="52" t="s">
        <v>16</v>
      </c>
      <c r="D254" s="52">
        <v>1945.0</v>
      </c>
      <c r="E254" s="52" t="s">
        <v>17</v>
      </c>
      <c r="F254" s="53">
        <v>320.0</v>
      </c>
      <c r="G254" s="52" t="s">
        <v>18</v>
      </c>
      <c r="H254" s="15">
        <f t="shared" si="1"/>
        <v>2</v>
      </c>
    </row>
    <row r="255">
      <c r="B255" s="51">
        <v>44410.0</v>
      </c>
      <c r="C255" s="52" t="s">
        <v>16</v>
      </c>
      <c r="D255" s="52" t="s">
        <v>146</v>
      </c>
      <c r="E255" s="52" t="s">
        <v>22</v>
      </c>
      <c r="F255" s="53">
        <v>300.0</v>
      </c>
      <c r="G255" s="52" t="s">
        <v>18</v>
      </c>
      <c r="H255" s="15">
        <f t="shared" si="1"/>
        <v>2</v>
      </c>
    </row>
    <row r="256">
      <c r="B256" s="51">
        <v>44410.0</v>
      </c>
      <c r="C256" s="52" t="s">
        <v>16</v>
      </c>
      <c r="D256" s="52" t="s">
        <v>147</v>
      </c>
      <c r="E256" s="52" t="s">
        <v>20</v>
      </c>
      <c r="F256" s="53">
        <v>220.0</v>
      </c>
      <c r="G256" s="52" t="s">
        <v>21</v>
      </c>
      <c r="H256" s="15">
        <f t="shared" si="1"/>
        <v>2</v>
      </c>
    </row>
    <row r="257">
      <c r="B257" s="51">
        <v>44410.0</v>
      </c>
      <c r="C257" s="52" t="s">
        <v>16</v>
      </c>
      <c r="D257" s="52" t="s">
        <v>67</v>
      </c>
      <c r="E257" s="52" t="s">
        <v>22</v>
      </c>
      <c r="F257" s="53">
        <v>300.0</v>
      </c>
      <c r="G257" s="52" t="s">
        <v>18</v>
      </c>
      <c r="H257" s="15">
        <f t="shared" si="1"/>
        <v>2</v>
      </c>
    </row>
    <row r="258">
      <c r="B258" s="51">
        <v>44410.0</v>
      </c>
      <c r="C258" s="52" t="s">
        <v>69</v>
      </c>
      <c r="D258" s="52" t="s">
        <v>70</v>
      </c>
      <c r="E258" s="52" t="s">
        <v>22</v>
      </c>
      <c r="F258" s="53">
        <v>300.0</v>
      </c>
      <c r="G258" s="52" t="s">
        <v>18</v>
      </c>
      <c r="H258" s="15">
        <f t="shared" si="1"/>
        <v>2</v>
      </c>
    </row>
    <row r="259">
      <c r="B259" s="51">
        <v>44410.0</v>
      </c>
      <c r="C259" s="52" t="s">
        <v>69</v>
      </c>
      <c r="D259" s="52" t="s">
        <v>71</v>
      </c>
      <c r="E259" s="52" t="s">
        <v>11</v>
      </c>
      <c r="F259" s="53">
        <v>160.0</v>
      </c>
      <c r="G259" s="52" t="s">
        <v>12</v>
      </c>
      <c r="H259" s="15">
        <f t="shared" si="1"/>
        <v>2</v>
      </c>
    </row>
    <row r="260">
      <c r="B260" s="51">
        <v>44410.0</v>
      </c>
      <c r="C260" s="52" t="s">
        <v>69</v>
      </c>
      <c r="D260" s="52" t="s">
        <v>72</v>
      </c>
      <c r="E260" s="52" t="s">
        <v>36</v>
      </c>
      <c r="F260" s="53">
        <v>180.0</v>
      </c>
      <c r="G260" s="52" t="s">
        <v>12</v>
      </c>
      <c r="H260" s="15">
        <f t="shared" si="1"/>
        <v>2</v>
      </c>
    </row>
    <row r="261">
      <c r="B261" s="51">
        <v>44410.0</v>
      </c>
      <c r="C261" s="52" t="s">
        <v>69</v>
      </c>
      <c r="D261" s="52" t="s">
        <v>73</v>
      </c>
      <c r="E261" s="52" t="s">
        <v>13</v>
      </c>
      <c r="F261" s="53">
        <v>230.0</v>
      </c>
      <c r="G261" s="52" t="s">
        <v>14</v>
      </c>
      <c r="H261" s="15">
        <f t="shared" si="1"/>
        <v>2</v>
      </c>
    </row>
    <row r="262">
      <c r="B262" s="51">
        <v>44410.0</v>
      </c>
      <c r="C262" s="52" t="s">
        <v>69</v>
      </c>
      <c r="D262" s="52" t="s">
        <v>74</v>
      </c>
      <c r="E262" s="52" t="s">
        <v>20</v>
      </c>
      <c r="F262" s="53">
        <v>220.0</v>
      </c>
      <c r="G262" s="52" t="s">
        <v>21</v>
      </c>
      <c r="H262" s="15">
        <f t="shared" si="1"/>
        <v>2</v>
      </c>
    </row>
    <row r="263">
      <c r="B263" s="51">
        <v>44410.0</v>
      </c>
      <c r="C263" s="52" t="s">
        <v>69</v>
      </c>
      <c r="D263" s="52">
        <v>2340.0</v>
      </c>
      <c r="E263" s="52" t="s">
        <v>27</v>
      </c>
      <c r="F263" s="53">
        <v>190.0</v>
      </c>
      <c r="G263" s="52" t="s">
        <v>14</v>
      </c>
      <c r="H263" s="15">
        <f t="shared" si="1"/>
        <v>2</v>
      </c>
    </row>
    <row r="264">
      <c r="B264" s="51">
        <v>44410.0</v>
      </c>
      <c r="C264" s="52" t="s">
        <v>69</v>
      </c>
      <c r="D264" s="52">
        <v>2440.0</v>
      </c>
      <c r="E264" s="52" t="s">
        <v>17</v>
      </c>
      <c r="F264" s="53">
        <v>320.0</v>
      </c>
      <c r="G264" s="52" t="s">
        <v>18</v>
      </c>
      <c r="H264" s="15">
        <f t="shared" si="1"/>
        <v>2</v>
      </c>
    </row>
    <row r="265">
      <c r="B265" s="51">
        <v>44410.0</v>
      </c>
      <c r="C265" s="52" t="s">
        <v>69</v>
      </c>
      <c r="D265" s="52">
        <v>7447.0</v>
      </c>
      <c r="E265" s="52" t="s">
        <v>11</v>
      </c>
      <c r="F265" s="53">
        <v>160.0</v>
      </c>
      <c r="G265" s="52" t="s">
        <v>12</v>
      </c>
      <c r="H265" s="15">
        <f t="shared" si="1"/>
        <v>2</v>
      </c>
    </row>
    <row r="266">
      <c r="B266" s="51">
        <v>44410.0</v>
      </c>
      <c r="C266" s="52" t="s">
        <v>69</v>
      </c>
      <c r="D266" s="52">
        <v>5649.0</v>
      </c>
      <c r="E266" s="52" t="s">
        <v>30</v>
      </c>
      <c r="F266" s="53">
        <v>100.0</v>
      </c>
      <c r="G266" s="52" t="s">
        <v>31</v>
      </c>
      <c r="H266" s="15">
        <f t="shared" si="1"/>
        <v>2</v>
      </c>
    </row>
    <row r="267">
      <c r="B267" s="51">
        <v>44410.0</v>
      </c>
      <c r="C267" s="52" t="s">
        <v>69</v>
      </c>
      <c r="D267" s="52" t="s">
        <v>148</v>
      </c>
      <c r="E267" s="52" t="s">
        <v>20</v>
      </c>
      <c r="F267" s="53">
        <v>220.0</v>
      </c>
      <c r="G267" s="52" t="s">
        <v>21</v>
      </c>
      <c r="H267" s="15">
        <f t="shared" si="1"/>
        <v>2</v>
      </c>
    </row>
    <row r="268">
      <c r="B268" s="51">
        <v>44410.0</v>
      </c>
      <c r="C268" s="52" t="s">
        <v>69</v>
      </c>
      <c r="D268" s="52">
        <v>9045.0</v>
      </c>
      <c r="E268" s="52" t="s">
        <v>13</v>
      </c>
      <c r="F268" s="53">
        <v>230.0</v>
      </c>
      <c r="G268" s="52" t="s">
        <v>14</v>
      </c>
      <c r="H268" s="15">
        <f t="shared" si="1"/>
        <v>2</v>
      </c>
    </row>
    <row r="269">
      <c r="B269" s="51">
        <v>44410.0</v>
      </c>
      <c r="C269" s="52" t="s">
        <v>69</v>
      </c>
      <c r="D269" s="52" t="s">
        <v>75</v>
      </c>
      <c r="E269" s="52" t="s">
        <v>22</v>
      </c>
      <c r="F269" s="53">
        <v>300.0</v>
      </c>
      <c r="G269" s="52" t="s">
        <v>18</v>
      </c>
      <c r="H269" s="15">
        <f t="shared" si="1"/>
        <v>2</v>
      </c>
    </row>
    <row r="270">
      <c r="B270" s="51">
        <v>44410.0</v>
      </c>
      <c r="C270" s="52" t="s">
        <v>69</v>
      </c>
      <c r="D270" s="52">
        <v>5747.0</v>
      </c>
      <c r="E270" s="52" t="s">
        <v>19</v>
      </c>
      <c r="F270" s="53">
        <v>80.0</v>
      </c>
      <c r="G270" s="52" t="s">
        <v>14</v>
      </c>
      <c r="H270" s="15">
        <f t="shared" si="1"/>
        <v>2</v>
      </c>
    </row>
    <row r="271">
      <c r="B271" s="51">
        <v>44410.0</v>
      </c>
      <c r="C271" s="52" t="s">
        <v>69</v>
      </c>
      <c r="D271" s="52" t="s">
        <v>76</v>
      </c>
      <c r="E271" s="52" t="s">
        <v>30</v>
      </c>
      <c r="F271" s="53">
        <v>100.0</v>
      </c>
      <c r="G271" s="52" t="s">
        <v>31</v>
      </c>
      <c r="H271" s="15">
        <f t="shared" si="1"/>
        <v>2</v>
      </c>
    </row>
    <row r="272">
      <c r="B272" s="51">
        <v>44410.0</v>
      </c>
      <c r="C272" s="52" t="s">
        <v>69</v>
      </c>
      <c r="D272" s="52" t="s">
        <v>77</v>
      </c>
      <c r="E272" s="52" t="s">
        <v>19</v>
      </c>
      <c r="F272" s="53">
        <v>80.0</v>
      </c>
      <c r="G272" s="52" t="s">
        <v>14</v>
      </c>
      <c r="H272" s="15">
        <f t="shared" si="1"/>
        <v>2</v>
      </c>
    </row>
    <row r="273">
      <c r="B273" s="51">
        <v>44410.0</v>
      </c>
      <c r="C273" s="52" t="s">
        <v>69</v>
      </c>
      <c r="D273" s="52" t="s">
        <v>78</v>
      </c>
      <c r="E273" s="52" t="s">
        <v>22</v>
      </c>
      <c r="F273" s="53">
        <v>300.0</v>
      </c>
      <c r="G273" s="52" t="s">
        <v>18</v>
      </c>
      <c r="H273" s="15">
        <f t="shared" si="1"/>
        <v>2</v>
      </c>
    </row>
    <row r="274">
      <c r="B274" s="51">
        <v>44410.0</v>
      </c>
      <c r="C274" s="52" t="s">
        <v>69</v>
      </c>
      <c r="D274" s="52" t="s">
        <v>79</v>
      </c>
      <c r="E274" s="52" t="s">
        <v>27</v>
      </c>
      <c r="F274" s="53">
        <v>190.0</v>
      </c>
      <c r="G274" s="52" t="s">
        <v>14</v>
      </c>
      <c r="H274" s="15">
        <f t="shared" si="1"/>
        <v>2</v>
      </c>
    </row>
    <row r="275">
      <c r="B275" s="51">
        <v>44410.0</v>
      </c>
      <c r="C275" s="52" t="s">
        <v>69</v>
      </c>
      <c r="D275" s="52" t="s">
        <v>80</v>
      </c>
      <c r="E275" s="52" t="s">
        <v>11</v>
      </c>
      <c r="F275" s="53">
        <v>160.0</v>
      </c>
      <c r="G275" s="52" t="s">
        <v>12</v>
      </c>
      <c r="H275" s="15">
        <f t="shared" si="1"/>
        <v>2</v>
      </c>
    </row>
    <row r="276">
      <c r="B276" s="51">
        <v>44410.0</v>
      </c>
      <c r="C276" s="52" t="s">
        <v>69</v>
      </c>
      <c r="D276" s="52" t="s">
        <v>81</v>
      </c>
      <c r="E276" s="52" t="s">
        <v>22</v>
      </c>
      <c r="F276" s="53">
        <v>300.0</v>
      </c>
      <c r="G276" s="52" t="s">
        <v>18</v>
      </c>
      <c r="H276" s="15">
        <f t="shared" si="1"/>
        <v>2</v>
      </c>
    </row>
    <row r="277">
      <c r="B277" s="51">
        <v>44410.0</v>
      </c>
      <c r="C277" s="52" t="s">
        <v>69</v>
      </c>
      <c r="D277" s="52" t="s">
        <v>82</v>
      </c>
      <c r="E277" s="52" t="s">
        <v>13</v>
      </c>
      <c r="F277" s="53">
        <v>230.0</v>
      </c>
      <c r="G277" s="52" t="s">
        <v>14</v>
      </c>
      <c r="H277" s="15">
        <f t="shared" si="1"/>
        <v>2</v>
      </c>
    </row>
    <row r="278">
      <c r="B278" s="51">
        <v>44410.0</v>
      </c>
      <c r="C278" s="52" t="s">
        <v>69</v>
      </c>
      <c r="D278" s="52" t="s">
        <v>83</v>
      </c>
      <c r="E278" s="52" t="s">
        <v>34</v>
      </c>
      <c r="F278" s="53">
        <v>250.0</v>
      </c>
      <c r="G278" s="52" t="s">
        <v>14</v>
      </c>
      <c r="H278" s="15">
        <f t="shared" si="1"/>
        <v>2</v>
      </c>
    </row>
    <row r="279">
      <c r="B279" s="51">
        <v>44410.0</v>
      </c>
      <c r="C279" s="52" t="s">
        <v>69</v>
      </c>
      <c r="D279" s="52" t="s">
        <v>84</v>
      </c>
      <c r="E279" s="52" t="s">
        <v>19</v>
      </c>
      <c r="F279" s="53">
        <v>80.0</v>
      </c>
      <c r="G279" s="52" t="s">
        <v>14</v>
      </c>
      <c r="H279" s="15">
        <f t="shared" si="1"/>
        <v>2</v>
      </c>
    </row>
    <row r="280">
      <c r="B280" s="51">
        <v>44410.0</v>
      </c>
      <c r="C280" s="52" t="s">
        <v>69</v>
      </c>
      <c r="D280" s="52" t="s">
        <v>85</v>
      </c>
      <c r="E280" s="52" t="s">
        <v>13</v>
      </c>
      <c r="F280" s="53">
        <v>230.0</v>
      </c>
      <c r="G280" s="52" t="s">
        <v>14</v>
      </c>
      <c r="H280" s="15">
        <f t="shared" si="1"/>
        <v>2</v>
      </c>
    </row>
    <row r="281">
      <c r="B281" s="51">
        <v>44410.0</v>
      </c>
      <c r="C281" s="52" t="s">
        <v>69</v>
      </c>
      <c r="D281" s="52" t="s">
        <v>67</v>
      </c>
      <c r="E281" s="52" t="s">
        <v>19</v>
      </c>
      <c r="F281" s="53">
        <v>80.0</v>
      </c>
      <c r="G281" s="52" t="s">
        <v>14</v>
      </c>
      <c r="H281" s="15">
        <f t="shared" si="1"/>
        <v>2</v>
      </c>
    </row>
    <row r="282">
      <c r="B282" s="51">
        <v>44410.0</v>
      </c>
      <c r="C282" s="52" t="s">
        <v>69</v>
      </c>
      <c r="D282" s="52" t="s">
        <v>86</v>
      </c>
      <c r="E282" s="52" t="s">
        <v>22</v>
      </c>
      <c r="F282" s="53">
        <v>300.0</v>
      </c>
      <c r="G282" s="52" t="s">
        <v>18</v>
      </c>
      <c r="H282" s="15">
        <f t="shared" si="1"/>
        <v>2</v>
      </c>
    </row>
    <row r="283">
      <c r="B283" s="51">
        <v>44410.0</v>
      </c>
      <c r="C283" s="52" t="s">
        <v>69</v>
      </c>
      <c r="D283" s="52" t="s">
        <v>87</v>
      </c>
      <c r="E283" s="52" t="s">
        <v>30</v>
      </c>
      <c r="F283" s="53">
        <v>100.0</v>
      </c>
      <c r="G283" s="52" t="s">
        <v>31</v>
      </c>
      <c r="H283" s="15">
        <f t="shared" si="1"/>
        <v>2</v>
      </c>
    </row>
    <row r="284">
      <c r="B284" s="51">
        <v>44410.0</v>
      </c>
      <c r="C284" s="52" t="s">
        <v>69</v>
      </c>
      <c r="D284" s="52" t="s">
        <v>88</v>
      </c>
      <c r="E284" s="52" t="s">
        <v>13</v>
      </c>
      <c r="F284" s="53">
        <v>230.0</v>
      </c>
      <c r="G284" s="52" t="s">
        <v>14</v>
      </c>
      <c r="H284" s="15">
        <f t="shared" si="1"/>
        <v>2</v>
      </c>
    </row>
    <row r="285">
      <c r="B285" s="51">
        <v>44410.0</v>
      </c>
      <c r="C285" s="52" t="s">
        <v>69</v>
      </c>
      <c r="D285" s="52" t="s">
        <v>90</v>
      </c>
      <c r="E285" s="52" t="s">
        <v>36</v>
      </c>
      <c r="F285" s="53">
        <v>180.0</v>
      </c>
      <c r="G285" s="52" t="s">
        <v>12</v>
      </c>
      <c r="H285" s="15">
        <f t="shared" si="1"/>
        <v>2</v>
      </c>
    </row>
    <row r="286">
      <c r="B286" s="51">
        <v>44410.0</v>
      </c>
      <c r="C286" s="52" t="s">
        <v>69</v>
      </c>
      <c r="D286" s="52" t="s">
        <v>91</v>
      </c>
      <c r="E286" s="52" t="s">
        <v>34</v>
      </c>
      <c r="F286" s="53">
        <v>250.0</v>
      </c>
      <c r="G286" s="52" t="s">
        <v>14</v>
      </c>
      <c r="H286" s="15">
        <f t="shared" si="1"/>
        <v>2</v>
      </c>
    </row>
    <row r="287">
      <c r="B287" s="51">
        <v>44413.0</v>
      </c>
      <c r="C287" s="52" t="s">
        <v>9</v>
      </c>
      <c r="D287" s="52" t="s">
        <v>149</v>
      </c>
      <c r="E287" s="52" t="s">
        <v>150</v>
      </c>
      <c r="F287" s="53">
        <v>230.0</v>
      </c>
      <c r="G287" s="52" t="s">
        <v>21</v>
      </c>
      <c r="H287" s="15">
        <f t="shared" si="1"/>
        <v>5</v>
      </c>
    </row>
    <row r="288">
      <c r="B288" s="51">
        <v>44413.0</v>
      </c>
      <c r="C288" s="52" t="s">
        <v>9</v>
      </c>
      <c r="D288" s="52" t="s">
        <v>151</v>
      </c>
      <c r="E288" s="52" t="s">
        <v>152</v>
      </c>
      <c r="F288" s="53">
        <v>250.0</v>
      </c>
      <c r="G288" s="52" t="s">
        <v>21</v>
      </c>
      <c r="H288" s="15">
        <f t="shared" si="1"/>
        <v>5</v>
      </c>
    </row>
    <row r="289">
      <c r="B289" s="51">
        <v>44413.0</v>
      </c>
      <c r="C289" s="52" t="s">
        <v>23</v>
      </c>
      <c r="D289" s="52" t="s">
        <v>25</v>
      </c>
      <c r="E289" s="52" t="s">
        <v>153</v>
      </c>
      <c r="F289" s="53">
        <v>220.0</v>
      </c>
      <c r="G289" s="52" t="s">
        <v>12</v>
      </c>
      <c r="H289" s="15">
        <f t="shared" si="1"/>
        <v>5</v>
      </c>
    </row>
    <row r="290">
      <c r="B290" s="51">
        <v>44413.0</v>
      </c>
      <c r="C290" s="52" t="s">
        <v>23</v>
      </c>
      <c r="D290" s="52" t="s">
        <v>154</v>
      </c>
      <c r="E290" s="52" t="s">
        <v>152</v>
      </c>
      <c r="F290" s="53">
        <v>250.0</v>
      </c>
      <c r="G290" s="52" t="s">
        <v>21</v>
      </c>
      <c r="H290" s="15">
        <f t="shared" si="1"/>
        <v>5</v>
      </c>
    </row>
    <row r="291">
      <c r="B291" s="51">
        <v>44413.0</v>
      </c>
      <c r="C291" s="52" t="s">
        <v>23</v>
      </c>
      <c r="D291" s="52" t="s">
        <v>26</v>
      </c>
      <c r="E291" s="52" t="s">
        <v>155</v>
      </c>
      <c r="F291" s="53">
        <v>220.0</v>
      </c>
      <c r="G291" s="52" t="s">
        <v>18</v>
      </c>
      <c r="H291" s="15">
        <f t="shared" si="1"/>
        <v>5</v>
      </c>
    </row>
    <row r="292">
      <c r="B292" s="51">
        <v>44413.0</v>
      </c>
      <c r="C292" s="52" t="s">
        <v>23</v>
      </c>
      <c r="D292" s="52" t="s">
        <v>29</v>
      </c>
      <c r="E292" s="52" t="s">
        <v>156</v>
      </c>
      <c r="F292" s="53">
        <v>120.0</v>
      </c>
      <c r="G292" s="52" t="s">
        <v>21</v>
      </c>
      <c r="H292" s="15">
        <f t="shared" si="1"/>
        <v>5</v>
      </c>
    </row>
    <row r="293">
      <c r="B293" s="51">
        <v>44413.0</v>
      </c>
      <c r="C293" s="52" t="s">
        <v>23</v>
      </c>
      <c r="D293" s="52" t="s">
        <v>157</v>
      </c>
      <c r="E293" s="52" t="s">
        <v>158</v>
      </c>
      <c r="F293" s="53">
        <v>200.0</v>
      </c>
      <c r="G293" s="52" t="s">
        <v>14</v>
      </c>
      <c r="H293" s="15">
        <f t="shared" si="1"/>
        <v>5</v>
      </c>
    </row>
    <row r="294">
      <c r="B294" s="51">
        <v>44413.0</v>
      </c>
      <c r="C294" s="52" t="s">
        <v>23</v>
      </c>
      <c r="D294" s="55">
        <v>7.0E45</v>
      </c>
      <c r="E294" s="52" t="s">
        <v>158</v>
      </c>
      <c r="F294" s="53">
        <v>200.0</v>
      </c>
      <c r="G294" s="52" t="s">
        <v>14</v>
      </c>
      <c r="H294" s="15">
        <f t="shared" si="1"/>
        <v>5</v>
      </c>
    </row>
    <row r="295">
      <c r="B295" s="51">
        <v>44413.0</v>
      </c>
      <c r="C295" s="52" t="s">
        <v>23</v>
      </c>
      <c r="D295" s="52" t="s">
        <v>94</v>
      </c>
      <c r="E295" s="52" t="s">
        <v>159</v>
      </c>
      <c r="F295" s="53">
        <v>90.0</v>
      </c>
      <c r="G295" s="52" t="s">
        <v>160</v>
      </c>
      <c r="H295" s="15">
        <f t="shared" si="1"/>
        <v>5</v>
      </c>
    </row>
    <row r="296">
      <c r="B296" s="51">
        <v>44413.0</v>
      </c>
      <c r="C296" s="52" t="s">
        <v>23</v>
      </c>
      <c r="D296" s="52" t="s">
        <v>35</v>
      </c>
      <c r="E296" s="52" t="s">
        <v>161</v>
      </c>
      <c r="F296" s="53">
        <v>240.0</v>
      </c>
      <c r="G296" s="52" t="s">
        <v>21</v>
      </c>
      <c r="H296" s="15">
        <f t="shared" si="1"/>
        <v>5</v>
      </c>
    </row>
    <row r="297">
      <c r="B297" s="51">
        <v>44413.0</v>
      </c>
      <c r="C297" s="52" t="s">
        <v>23</v>
      </c>
      <c r="D297" s="52">
        <v>1041.0</v>
      </c>
      <c r="E297" s="52" t="s">
        <v>162</v>
      </c>
      <c r="F297" s="53">
        <v>130.0</v>
      </c>
      <c r="G297" s="52" t="s">
        <v>18</v>
      </c>
      <c r="H297" s="15">
        <f t="shared" si="1"/>
        <v>5</v>
      </c>
    </row>
    <row r="298">
      <c r="B298" s="51">
        <v>44413.0</v>
      </c>
      <c r="C298" s="52" t="s">
        <v>23</v>
      </c>
      <c r="D298" s="52">
        <v>2841.0</v>
      </c>
      <c r="E298" s="52" t="s">
        <v>159</v>
      </c>
      <c r="F298" s="53">
        <v>90.0</v>
      </c>
      <c r="G298" s="52" t="s">
        <v>160</v>
      </c>
      <c r="H298" s="15">
        <f t="shared" si="1"/>
        <v>5</v>
      </c>
    </row>
    <row r="299">
      <c r="B299" s="51">
        <v>44413.0</v>
      </c>
      <c r="C299" s="52" t="s">
        <v>23</v>
      </c>
      <c r="D299" s="52">
        <v>6245.0</v>
      </c>
      <c r="E299" s="52" t="s">
        <v>153</v>
      </c>
      <c r="F299" s="53">
        <v>220.0</v>
      </c>
      <c r="G299" s="52" t="s">
        <v>12</v>
      </c>
      <c r="H299" s="15">
        <f t="shared" si="1"/>
        <v>5</v>
      </c>
    </row>
    <row r="300">
      <c r="B300" s="51">
        <v>44413.0</v>
      </c>
      <c r="C300" s="52" t="s">
        <v>23</v>
      </c>
      <c r="D300" s="52" t="s">
        <v>163</v>
      </c>
      <c r="E300" s="52" t="s">
        <v>156</v>
      </c>
      <c r="F300" s="53">
        <v>120.0</v>
      </c>
      <c r="G300" s="52" t="s">
        <v>21</v>
      </c>
      <c r="H300" s="15">
        <f t="shared" si="1"/>
        <v>5</v>
      </c>
    </row>
    <row r="301">
      <c r="B301" s="51">
        <v>44413.0</v>
      </c>
      <c r="C301" s="52" t="s">
        <v>23</v>
      </c>
      <c r="D301" s="52" t="s">
        <v>95</v>
      </c>
      <c r="E301" s="52" t="s">
        <v>159</v>
      </c>
      <c r="F301" s="53">
        <v>90.0</v>
      </c>
      <c r="G301" s="52" t="s">
        <v>160</v>
      </c>
      <c r="H301" s="15">
        <f t="shared" si="1"/>
        <v>5</v>
      </c>
    </row>
    <row r="302">
      <c r="B302" s="51">
        <v>44413.0</v>
      </c>
      <c r="C302" s="52" t="s">
        <v>23</v>
      </c>
      <c r="D302" s="52" t="s">
        <v>164</v>
      </c>
      <c r="E302" s="52" t="s">
        <v>153</v>
      </c>
      <c r="F302" s="53">
        <v>220.0</v>
      </c>
      <c r="G302" s="52" t="s">
        <v>12</v>
      </c>
      <c r="H302" s="15">
        <f t="shared" si="1"/>
        <v>5</v>
      </c>
    </row>
    <row r="303">
      <c r="B303" s="51">
        <v>44413.0</v>
      </c>
      <c r="C303" s="52" t="s">
        <v>23</v>
      </c>
      <c r="D303" s="52" t="s">
        <v>165</v>
      </c>
      <c r="E303" s="52" t="s">
        <v>159</v>
      </c>
      <c r="F303" s="53">
        <v>90.0</v>
      </c>
      <c r="G303" s="52" t="s">
        <v>160</v>
      </c>
      <c r="H303" s="15">
        <f t="shared" si="1"/>
        <v>5</v>
      </c>
    </row>
    <row r="304">
      <c r="B304" s="51">
        <v>44413.0</v>
      </c>
      <c r="C304" s="52" t="s">
        <v>23</v>
      </c>
      <c r="D304" s="52" t="s">
        <v>39</v>
      </c>
      <c r="E304" s="52" t="s">
        <v>159</v>
      </c>
      <c r="F304" s="53">
        <v>90.0</v>
      </c>
      <c r="G304" s="52" t="s">
        <v>160</v>
      </c>
      <c r="H304" s="15">
        <f t="shared" si="1"/>
        <v>5</v>
      </c>
    </row>
    <row r="305">
      <c r="B305" s="51">
        <v>44413.0</v>
      </c>
      <c r="C305" s="52" t="s">
        <v>23</v>
      </c>
      <c r="D305" s="52" t="s">
        <v>96</v>
      </c>
      <c r="E305" s="52" t="s">
        <v>166</v>
      </c>
      <c r="F305" s="53">
        <v>200.0</v>
      </c>
      <c r="G305" s="52" t="s">
        <v>14</v>
      </c>
      <c r="H305" s="15">
        <f t="shared" si="1"/>
        <v>5</v>
      </c>
    </row>
    <row r="306">
      <c r="B306" s="51">
        <v>44413.0</v>
      </c>
      <c r="C306" s="52" t="s">
        <v>40</v>
      </c>
      <c r="D306" s="52" t="s">
        <v>41</v>
      </c>
      <c r="E306" s="52" t="s">
        <v>161</v>
      </c>
      <c r="F306" s="53">
        <v>240.0</v>
      </c>
      <c r="G306" s="52" t="s">
        <v>21</v>
      </c>
      <c r="H306" s="15">
        <f t="shared" si="1"/>
        <v>5</v>
      </c>
    </row>
    <row r="307">
      <c r="B307" s="51">
        <v>44413.0</v>
      </c>
      <c r="C307" s="52" t="s">
        <v>40</v>
      </c>
      <c r="D307" s="52" t="s">
        <v>41</v>
      </c>
      <c r="E307" s="52" t="s">
        <v>159</v>
      </c>
      <c r="F307" s="53">
        <v>90.0</v>
      </c>
      <c r="G307" s="52" t="s">
        <v>160</v>
      </c>
      <c r="H307" s="15">
        <f t="shared" si="1"/>
        <v>5</v>
      </c>
    </row>
    <row r="308">
      <c r="B308" s="51">
        <v>44413.0</v>
      </c>
      <c r="C308" s="52" t="s">
        <v>40</v>
      </c>
      <c r="D308" s="52" t="s">
        <v>41</v>
      </c>
      <c r="E308" s="52" t="s">
        <v>166</v>
      </c>
      <c r="F308" s="53">
        <v>200.0</v>
      </c>
      <c r="G308" s="52" t="s">
        <v>14</v>
      </c>
      <c r="H308" s="15">
        <f t="shared" si="1"/>
        <v>5</v>
      </c>
    </row>
    <row r="309">
      <c r="B309" s="51">
        <v>44413.0</v>
      </c>
      <c r="C309" s="52" t="s">
        <v>40</v>
      </c>
      <c r="D309" s="52" t="s">
        <v>167</v>
      </c>
      <c r="E309" s="52" t="s">
        <v>159</v>
      </c>
      <c r="F309" s="53">
        <v>90.0</v>
      </c>
      <c r="G309" s="52" t="s">
        <v>160</v>
      </c>
      <c r="H309" s="15">
        <f t="shared" si="1"/>
        <v>5</v>
      </c>
    </row>
    <row r="310">
      <c r="B310" s="51">
        <v>44413.0</v>
      </c>
      <c r="C310" s="52" t="s">
        <v>40</v>
      </c>
      <c r="D310" s="52" t="s">
        <v>168</v>
      </c>
      <c r="E310" s="52" t="s">
        <v>156</v>
      </c>
      <c r="F310" s="53">
        <v>120.0</v>
      </c>
      <c r="G310" s="52" t="s">
        <v>21</v>
      </c>
      <c r="H310" s="15">
        <f t="shared" si="1"/>
        <v>5</v>
      </c>
    </row>
    <row r="311">
      <c r="B311" s="51">
        <v>44413.0</v>
      </c>
      <c r="C311" s="52" t="s">
        <v>40</v>
      </c>
      <c r="D311" s="52" t="s">
        <v>169</v>
      </c>
      <c r="E311" s="52" t="s">
        <v>161</v>
      </c>
      <c r="F311" s="53">
        <v>240.0</v>
      </c>
      <c r="G311" s="52" t="s">
        <v>21</v>
      </c>
      <c r="H311" s="15">
        <f t="shared" si="1"/>
        <v>5</v>
      </c>
    </row>
    <row r="312">
      <c r="B312" s="51">
        <v>44413.0</v>
      </c>
      <c r="C312" s="52" t="s">
        <v>97</v>
      </c>
      <c r="D312" s="55">
        <v>1.0E46</v>
      </c>
      <c r="E312" s="52" t="s">
        <v>152</v>
      </c>
      <c r="F312" s="53">
        <v>250.0</v>
      </c>
      <c r="G312" s="52" t="s">
        <v>21</v>
      </c>
      <c r="H312" s="15">
        <f t="shared" si="1"/>
        <v>5</v>
      </c>
    </row>
    <row r="313">
      <c r="B313" s="51">
        <v>44413.0</v>
      </c>
      <c r="C313" s="52" t="s">
        <v>97</v>
      </c>
      <c r="D313" s="52" t="s">
        <v>102</v>
      </c>
      <c r="E313" s="52" t="s">
        <v>155</v>
      </c>
      <c r="F313" s="53">
        <v>220.0</v>
      </c>
      <c r="G313" s="52" t="s">
        <v>18</v>
      </c>
      <c r="H313" s="15">
        <f t="shared" si="1"/>
        <v>5</v>
      </c>
    </row>
    <row r="314">
      <c r="B314" s="51">
        <v>44413.0</v>
      </c>
      <c r="C314" s="52" t="s">
        <v>97</v>
      </c>
      <c r="D314" s="52">
        <v>2649.0</v>
      </c>
      <c r="E314" s="52" t="s">
        <v>159</v>
      </c>
      <c r="F314" s="53">
        <v>90.0</v>
      </c>
      <c r="G314" s="52" t="s">
        <v>160</v>
      </c>
      <c r="H314" s="15">
        <f t="shared" si="1"/>
        <v>5</v>
      </c>
    </row>
    <row r="315">
      <c r="B315" s="51">
        <v>44413.0</v>
      </c>
      <c r="C315" s="52" t="s">
        <v>97</v>
      </c>
      <c r="D315" s="52">
        <v>8041.0</v>
      </c>
      <c r="E315" s="52" t="s">
        <v>159</v>
      </c>
      <c r="F315" s="53">
        <v>90.0</v>
      </c>
      <c r="G315" s="52" t="s">
        <v>160</v>
      </c>
      <c r="H315" s="15">
        <f t="shared" si="1"/>
        <v>5</v>
      </c>
    </row>
    <row r="316">
      <c r="B316" s="51">
        <v>44413.0</v>
      </c>
      <c r="C316" s="52" t="s">
        <v>97</v>
      </c>
      <c r="D316" s="52">
        <v>8345.0</v>
      </c>
      <c r="E316" s="52" t="s">
        <v>156</v>
      </c>
      <c r="F316" s="53">
        <v>120.0</v>
      </c>
      <c r="G316" s="52" t="s">
        <v>21</v>
      </c>
      <c r="H316" s="15">
        <f t="shared" si="1"/>
        <v>5</v>
      </c>
    </row>
    <row r="317">
      <c r="B317" s="51">
        <v>44413.0</v>
      </c>
      <c r="C317" s="52" t="s">
        <v>97</v>
      </c>
      <c r="D317" s="52" t="s">
        <v>103</v>
      </c>
      <c r="E317" s="52" t="s">
        <v>159</v>
      </c>
      <c r="F317" s="53">
        <v>90.0</v>
      </c>
      <c r="G317" s="52" t="s">
        <v>160</v>
      </c>
      <c r="H317" s="15">
        <f t="shared" si="1"/>
        <v>5</v>
      </c>
    </row>
    <row r="318">
      <c r="B318" s="51">
        <v>44413.0</v>
      </c>
      <c r="C318" s="52" t="s">
        <v>97</v>
      </c>
      <c r="D318" s="52">
        <v>7941.0</v>
      </c>
      <c r="E318" s="52" t="s">
        <v>156</v>
      </c>
      <c r="F318" s="53">
        <v>120.0</v>
      </c>
      <c r="G318" s="52" t="s">
        <v>21</v>
      </c>
      <c r="H318" s="15">
        <f t="shared" si="1"/>
        <v>5</v>
      </c>
    </row>
    <row r="319">
      <c r="B319" s="51">
        <v>44413.0</v>
      </c>
      <c r="C319" s="52" t="s">
        <v>97</v>
      </c>
      <c r="D319" s="52" t="s">
        <v>105</v>
      </c>
      <c r="E319" s="52" t="s">
        <v>166</v>
      </c>
      <c r="F319" s="53">
        <v>200.0</v>
      </c>
      <c r="G319" s="52" t="s">
        <v>14</v>
      </c>
      <c r="H319" s="15">
        <f t="shared" si="1"/>
        <v>5</v>
      </c>
    </row>
    <row r="320">
      <c r="B320" s="51">
        <v>44413.0</v>
      </c>
      <c r="C320" s="52" t="s">
        <v>97</v>
      </c>
      <c r="D320" s="52">
        <v>5049.0</v>
      </c>
      <c r="E320" s="52" t="s">
        <v>161</v>
      </c>
      <c r="F320" s="53">
        <v>240.0</v>
      </c>
      <c r="G320" s="52" t="s">
        <v>21</v>
      </c>
      <c r="H320" s="15">
        <f t="shared" si="1"/>
        <v>5</v>
      </c>
    </row>
    <row r="321">
      <c r="B321" s="51">
        <v>44413.0</v>
      </c>
      <c r="C321" s="52" t="s">
        <v>97</v>
      </c>
      <c r="D321" s="52">
        <v>1342.0</v>
      </c>
      <c r="E321" s="52" t="s">
        <v>166</v>
      </c>
      <c r="F321" s="53">
        <v>200.0</v>
      </c>
      <c r="G321" s="52" t="s">
        <v>14</v>
      </c>
      <c r="H321" s="15">
        <f t="shared" si="1"/>
        <v>5</v>
      </c>
    </row>
    <row r="322">
      <c r="B322" s="51">
        <v>44413.0</v>
      </c>
      <c r="C322" s="52" t="s">
        <v>97</v>
      </c>
      <c r="D322" s="52">
        <v>5048.0</v>
      </c>
      <c r="E322" s="52" t="s">
        <v>161</v>
      </c>
      <c r="F322" s="53">
        <v>240.0</v>
      </c>
      <c r="G322" s="52" t="s">
        <v>21</v>
      </c>
      <c r="H322" s="15">
        <f t="shared" si="1"/>
        <v>5</v>
      </c>
    </row>
    <row r="323">
      <c r="B323" s="51">
        <v>44413.0</v>
      </c>
      <c r="C323" s="52" t="s">
        <v>97</v>
      </c>
      <c r="D323" s="52">
        <v>1641.0</v>
      </c>
      <c r="E323" s="52" t="s">
        <v>156</v>
      </c>
      <c r="F323" s="53">
        <v>120.0</v>
      </c>
      <c r="G323" s="52" t="s">
        <v>21</v>
      </c>
      <c r="H323" s="15">
        <f t="shared" si="1"/>
        <v>5</v>
      </c>
    </row>
    <row r="324">
      <c r="B324" s="51">
        <v>44413.0</v>
      </c>
      <c r="C324" s="52" t="s">
        <v>97</v>
      </c>
      <c r="D324" s="52" t="s">
        <v>107</v>
      </c>
      <c r="E324" s="52" t="s">
        <v>159</v>
      </c>
      <c r="F324" s="53">
        <v>90.0</v>
      </c>
      <c r="G324" s="52" t="s">
        <v>160</v>
      </c>
      <c r="H324" s="15">
        <f t="shared" si="1"/>
        <v>5</v>
      </c>
    </row>
    <row r="325">
      <c r="B325" s="51">
        <v>44413.0</v>
      </c>
      <c r="C325" s="52" t="s">
        <v>97</v>
      </c>
      <c r="D325" s="52" t="s">
        <v>109</v>
      </c>
      <c r="E325" s="52" t="s">
        <v>152</v>
      </c>
      <c r="F325" s="53">
        <v>250.0</v>
      </c>
      <c r="G325" s="52" t="s">
        <v>21</v>
      </c>
      <c r="H325" s="15">
        <f t="shared" si="1"/>
        <v>5</v>
      </c>
    </row>
    <row r="326">
      <c r="B326" s="51">
        <v>44413.0</v>
      </c>
      <c r="C326" s="52" t="s">
        <v>97</v>
      </c>
      <c r="D326" s="52" t="s">
        <v>110</v>
      </c>
      <c r="E326" s="52" t="s">
        <v>166</v>
      </c>
      <c r="F326" s="53">
        <v>200.0</v>
      </c>
      <c r="G326" s="52" t="s">
        <v>14</v>
      </c>
      <c r="H326" s="15">
        <f t="shared" si="1"/>
        <v>5</v>
      </c>
    </row>
    <row r="327">
      <c r="B327" s="51">
        <v>44413.0</v>
      </c>
      <c r="C327" s="52" t="s">
        <v>97</v>
      </c>
      <c r="D327" s="52" t="s">
        <v>170</v>
      </c>
      <c r="E327" s="52" t="s">
        <v>153</v>
      </c>
      <c r="F327" s="53">
        <v>220.0</v>
      </c>
      <c r="G327" s="52" t="s">
        <v>12</v>
      </c>
      <c r="H327" s="15">
        <f t="shared" si="1"/>
        <v>5</v>
      </c>
    </row>
    <row r="328">
      <c r="B328" s="51">
        <v>44413.0</v>
      </c>
      <c r="C328" s="52" t="s">
        <v>97</v>
      </c>
      <c r="D328" s="52" t="s">
        <v>171</v>
      </c>
      <c r="E328" s="52" t="s">
        <v>156</v>
      </c>
      <c r="F328" s="53">
        <v>120.0</v>
      </c>
      <c r="G328" s="52" t="s">
        <v>21</v>
      </c>
      <c r="H328" s="15">
        <f t="shared" si="1"/>
        <v>5</v>
      </c>
    </row>
    <row r="329">
      <c r="B329" s="51">
        <v>44413.0</v>
      </c>
      <c r="C329" s="52" t="s">
        <v>97</v>
      </c>
      <c r="D329" s="52" t="s">
        <v>172</v>
      </c>
      <c r="E329" s="52" t="s">
        <v>161</v>
      </c>
      <c r="F329" s="53">
        <v>240.0</v>
      </c>
      <c r="G329" s="52" t="s">
        <v>21</v>
      </c>
      <c r="H329" s="15">
        <f t="shared" si="1"/>
        <v>5</v>
      </c>
    </row>
    <row r="330">
      <c r="B330" s="51">
        <v>44413.0</v>
      </c>
      <c r="C330" s="52" t="s">
        <v>97</v>
      </c>
      <c r="D330" s="52" t="s">
        <v>173</v>
      </c>
      <c r="E330" s="52" t="s">
        <v>150</v>
      </c>
      <c r="F330" s="53">
        <v>230.0</v>
      </c>
      <c r="G330" s="52" t="s">
        <v>21</v>
      </c>
      <c r="H330" s="15">
        <f t="shared" si="1"/>
        <v>5</v>
      </c>
    </row>
    <row r="331">
      <c r="B331" s="51">
        <v>44413.0</v>
      </c>
      <c r="C331" s="52" t="s">
        <v>114</v>
      </c>
      <c r="D331" s="52">
        <v>5043.0</v>
      </c>
      <c r="E331" s="52" t="s">
        <v>150</v>
      </c>
      <c r="F331" s="53">
        <v>230.0</v>
      </c>
      <c r="G331" s="52" t="s">
        <v>21</v>
      </c>
      <c r="H331" s="15">
        <f t="shared" si="1"/>
        <v>5</v>
      </c>
    </row>
    <row r="332">
      <c r="B332" s="51">
        <v>44413.0</v>
      </c>
      <c r="C332" s="52" t="s">
        <v>114</v>
      </c>
      <c r="D332" s="52">
        <v>5043.0</v>
      </c>
      <c r="E332" s="52" t="s">
        <v>158</v>
      </c>
      <c r="F332" s="53">
        <v>200.0</v>
      </c>
      <c r="G332" s="52" t="s">
        <v>14</v>
      </c>
      <c r="H332" s="15">
        <f t="shared" si="1"/>
        <v>5</v>
      </c>
    </row>
    <row r="333">
      <c r="B333" s="51">
        <v>44413.0</v>
      </c>
      <c r="C333" s="52" t="s">
        <v>114</v>
      </c>
      <c r="D333" s="52">
        <v>5043.0</v>
      </c>
      <c r="E333" s="52" t="s">
        <v>159</v>
      </c>
      <c r="F333" s="53">
        <v>90.0</v>
      </c>
      <c r="G333" s="52" t="s">
        <v>160</v>
      </c>
      <c r="H333" s="15">
        <f t="shared" si="1"/>
        <v>5</v>
      </c>
    </row>
    <row r="334">
      <c r="B334" s="51">
        <v>44413.0</v>
      </c>
      <c r="C334" s="52" t="s">
        <v>114</v>
      </c>
      <c r="D334" s="52">
        <v>5043.0</v>
      </c>
      <c r="E334" s="52" t="s">
        <v>166</v>
      </c>
      <c r="F334" s="53">
        <v>200.0</v>
      </c>
      <c r="G334" s="52" t="s">
        <v>14</v>
      </c>
      <c r="H334" s="15">
        <f t="shared" si="1"/>
        <v>5</v>
      </c>
    </row>
    <row r="335">
      <c r="B335" s="51">
        <v>44413.0</v>
      </c>
      <c r="C335" s="52" t="s">
        <v>114</v>
      </c>
      <c r="D335" s="52">
        <v>5043.0</v>
      </c>
      <c r="E335" s="52" t="s">
        <v>153</v>
      </c>
      <c r="F335" s="53">
        <v>220.0</v>
      </c>
      <c r="G335" s="52" t="s">
        <v>12</v>
      </c>
      <c r="H335" s="15">
        <f t="shared" si="1"/>
        <v>5</v>
      </c>
    </row>
    <row r="336">
      <c r="B336" s="51">
        <v>44413.0</v>
      </c>
      <c r="C336" s="52" t="s">
        <v>114</v>
      </c>
      <c r="D336" s="52">
        <v>5043.0</v>
      </c>
      <c r="E336" s="52" t="s">
        <v>152</v>
      </c>
      <c r="F336" s="53">
        <v>250.0</v>
      </c>
      <c r="G336" s="52" t="s">
        <v>21</v>
      </c>
      <c r="H336" s="15">
        <f t="shared" si="1"/>
        <v>5</v>
      </c>
    </row>
    <row r="337">
      <c r="B337" s="51">
        <v>44413.0</v>
      </c>
      <c r="C337" s="52" t="s">
        <v>115</v>
      </c>
      <c r="D337" s="52" t="s">
        <v>174</v>
      </c>
      <c r="E337" s="52" t="s">
        <v>159</v>
      </c>
      <c r="F337" s="53">
        <v>90.0</v>
      </c>
      <c r="G337" s="52" t="s">
        <v>160</v>
      </c>
      <c r="H337" s="15">
        <f t="shared" si="1"/>
        <v>5</v>
      </c>
    </row>
    <row r="338">
      <c r="B338" s="51">
        <v>44413.0</v>
      </c>
      <c r="C338" s="52" t="s">
        <v>115</v>
      </c>
      <c r="D338" s="55">
        <v>9.0E42</v>
      </c>
      <c r="E338" s="52" t="s">
        <v>162</v>
      </c>
      <c r="F338" s="53">
        <v>130.0</v>
      </c>
      <c r="G338" s="52" t="s">
        <v>18</v>
      </c>
      <c r="H338" s="15">
        <f t="shared" si="1"/>
        <v>5</v>
      </c>
    </row>
    <row r="339">
      <c r="B339" s="51">
        <v>44413.0</v>
      </c>
      <c r="C339" s="52" t="s">
        <v>115</v>
      </c>
      <c r="D339" s="52">
        <v>6840.0</v>
      </c>
      <c r="E339" s="52" t="s">
        <v>153</v>
      </c>
      <c r="F339" s="53">
        <v>220.0</v>
      </c>
      <c r="G339" s="52" t="s">
        <v>12</v>
      </c>
      <c r="H339" s="15">
        <f t="shared" si="1"/>
        <v>5</v>
      </c>
    </row>
    <row r="340">
      <c r="B340" s="51">
        <v>44413.0</v>
      </c>
      <c r="C340" s="52" t="s">
        <v>115</v>
      </c>
      <c r="D340" s="52">
        <v>9645.0</v>
      </c>
      <c r="E340" s="52" t="s">
        <v>150</v>
      </c>
      <c r="F340" s="53">
        <v>230.0</v>
      </c>
      <c r="G340" s="52" t="s">
        <v>21</v>
      </c>
      <c r="H340" s="15">
        <f t="shared" si="1"/>
        <v>5</v>
      </c>
    </row>
    <row r="341">
      <c r="B341" s="51">
        <v>44413.0</v>
      </c>
      <c r="C341" s="52" t="s">
        <v>115</v>
      </c>
      <c r="D341" s="52">
        <v>8647.0</v>
      </c>
      <c r="E341" s="52" t="s">
        <v>153</v>
      </c>
      <c r="F341" s="53">
        <v>220.0</v>
      </c>
      <c r="G341" s="52" t="s">
        <v>12</v>
      </c>
      <c r="H341" s="15">
        <f t="shared" si="1"/>
        <v>5</v>
      </c>
    </row>
    <row r="342">
      <c r="B342" s="51">
        <v>44413.0</v>
      </c>
      <c r="C342" s="52" t="s">
        <v>115</v>
      </c>
      <c r="D342" s="52" t="s">
        <v>119</v>
      </c>
      <c r="E342" s="52" t="s">
        <v>150</v>
      </c>
      <c r="F342" s="53">
        <v>230.0</v>
      </c>
      <c r="G342" s="52" t="s">
        <v>21</v>
      </c>
      <c r="H342" s="15">
        <f t="shared" si="1"/>
        <v>5</v>
      </c>
    </row>
    <row r="343">
      <c r="B343" s="51">
        <v>44413.0</v>
      </c>
      <c r="C343" s="52" t="s">
        <v>115</v>
      </c>
      <c r="D343" s="52" t="s">
        <v>120</v>
      </c>
      <c r="E343" s="52" t="s">
        <v>153</v>
      </c>
      <c r="F343" s="53">
        <v>220.0</v>
      </c>
      <c r="G343" s="52" t="s">
        <v>12</v>
      </c>
      <c r="H343" s="15">
        <f t="shared" si="1"/>
        <v>5</v>
      </c>
    </row>
    <row r="344">
      <c r="B344" s="51">
        <v>44413.0</v>
      </c>
      <c r="C344" s="52" t="s">
        <v>115</v>
      </c>
      <c r="D344" s="52" t="s">
        <v>175</v>
      </c>
      <c r="E344" s="52" t="s">
        <v>158</v>
      </c>
      <c r="F344" s="53">
        <v>200.0</v>
      </c>
      <c r="G344" s="52" t="s">
        <v>14</v>
      </c>
      <c r="H344" s="15">
        <f t="shared" si="1"/>
        <v>5</v>
      </c>
    </row>
    <row r="345">
      <c r="B345" s="51">
        <v>44413.0</v>
      </c>
      <c r="C345" s="52" t="s">
        <v>115</v>
      </c>
      <c r="D345" s="52" t="s">
        <v>176</v>
      </c>
      <c r="E345" s="52" t="s">
        <v>162</v>
      </c>
      <c r="F345" s="53">
        <v>130.0</v>
      </c>
      <c r="G345" s="52" t="s">
        <v>18</v>
      </c>
      <c r="H345" s="15">
        <f t="shared" si="1"/>
        <v>5</v>
      </c>
    </row>
    <row r="346">
      <c r="B346" s="51">
        <v>44413.0</v>
      </c>
      <c r="C346" s="52" t="s">
        <v>115</v>
      </c>
      <c r="D346" s="52" t="s">
        <v>177</v>
      </c>
      <c r="E346" s="52" t="s">
        <v>153</v>
      </c>
      <c r="F346" s="53">
        <v>220.0</v>
      </c>
      <c r="G346" s="52" t="s">
        <v>12</v>
      </c>
      <c r="H346" s="15">
        <f t="shared" si="1"/>
        <v>5</v>
      </c>
    </row>
    <row r="347">
      <c r="B347" s="51">
        <v>44413.0</v>
      </c>
      <c r="C347" s="52" t="s">
        <v>122</v>
      </c>
      <c r="D347" s="52" t="s">
        <v>124</v>
      </c>
      <c r="E347" s="52" t="s">
        <v>166</v>
      </c>
      <c r="F347" s="53">
        <v>200.0</v>
      </c>
      <c r="G347" s="52" t="s">
        <v>14</v>
      </c>
      <c r="H347" s="15">
        <f t="shared" si="1"/>
        <v>5</v>
      </c>
    </row>
    <row r="348">
      <c r="B348" s="51">
        <v>44413.0</v>
      </c>
      <c r="C348" s="52" t="s">
        <v>122</v>
      </c>
      <c r="D348" s="52" t="s">
        <v>178</v>
      </c>
      <c r="E348" s="52" t="s">
        <v>158</v>
      </c>
      <c r="F348" s="53">
        <v>200.0</v>
      </c>
      <c r="G348" s="52" t="s">
        <v>14</v>
      </c>
      <c r="H348" s="15">
        <f t="shared" si="1"/>
        <v>5</v>
      </c>
    </row>
    <row r="349">
      <c r="B349" s="51">
        <v>44413.0</v>
      </c>
      <c r="C349" s="52" t="s">
        <v>122</v>
      </c>
      <c r="D349" s="52" t="s">
        <v>179</v>
      </c>
      <c r="E349" s="52" t="s">
        <v>153</v>
      </c>
      <c r="F349" s="53">
        <v>220.0</v>
      </c>
      <c r="G349" s="52" t="s">
        <v>12</v>
      </c>
      <c r="H349" s="15">
        <f t="shared" si="1"/>
        <v>5</v>
      </c>
    </row>
    <row r="350">
      <c r="B350" s="51">
        <v>44413.0</v>
      </c>
      <c r="C350" s="52" t="s">
        <v>122</v>
      </c>
      <c r="D350" s="52" t="s">
        <v>125</v>
      </c>
      <c r="E350" s="52" t="s">
        <v>158</v>
      </c>
      <c r="F350" s="53">
        <v>200.0</v>
      </c>
      <c r="G350" s="52" t="s">
        <v>14</v>
      </c>
      <c r="H350" s="15">
        <f t="shared" si="1"/>
        <v>5</v>
      </c>
    </row>
    <row r="351">
      <c r="B351" s="51">
        <v>44413.0</v>
      </c>
      <c r="C351" s="52" t="s">
        <v>122</v>
      </c>
      <c r="D351" s="52" t="s">
        <v>127</v>
      </c>
      <c r="E351" s="52" t="s">
        <v>161</v>
      </c>
      <c r="F351" s="53">
        <v>240.0</v>
      </c>
      <c r="G351" s="52" t="s">
        <v>21</v>
      </c>
      <c r="H351" s="15">
        <f t="shared" si="1"/>
        <v>5</v>
      </c>
    </row>
    <row r="352">
      <c r="B352" s="51">
        <v>44413.0</v>
      </c>
      <c r="C352" s="52" t="s">
        <v>122</v>
      </c>
      <c r="D352" s="52" t="s">
        <v>180</v>
      </c>
      <c r="E352" s="52" t="s">
        <v>155</v>
      </c>
      <c r="F352" s="53">
        <v>220.0</v>
      </c>
      <c r="G352" s="52" t="s">
        <v>18</v>
      </c>
      <c r="H352" s="15">
        <f t="shared" si="1"/>
        <v>5</v>
      </c>
    </row>
    <row r="353">
      <c r="B353" s="51">
        <v>44413.0</v>
      </c>
      <c r="C353" s="52" t="s">
        <v>15</v>
      </c>
      <c r="D353" s="52" t="s">
        <v>181</v>
      </c>
      <c r="E353" s="52" t="s">
        <v>159</v>
      </c>
      <c r="F353" s="53">
        <v>90.0</v>
      </c>
      <c r="G353" s="52" t="s">
        <v>160</v>
      </c>
      <c r="H353" s="15">
        <f t="shared" si="1"/>
        <v>5</v>
      </c>
    </row>
    <row r="354">
      <c r="B354" s="51">
        <v>44413.0</v>
      </c>
      <c r="C354" s="52" t="s">
        <v>15</v>
      </c>
      <c r="D354" s="52" t="s">
        <v>131</v>
      </c>
      <c r="E354" s="52" t="s">
        <v>161</v>
      </c>
      <c r="F354" s="53">
        <v>240.0</v>
      </c>
      <c r="G354" s="52" t="s">
        <v>21</v>
      </c>
      <c r="H354" s="15">
        <f t="shared" si="1"/>
        <v>5</v>
      </c>
    </row>
    <row r="355">
      <c r="B355" s="51">
        <v>44413.0</v>
      </c>
      <c r="C355" s="52" t="s">
        <v>15</v>
      </c>
      <c r="D355" s="52" t="s">
        <v>132</v>
      </c>
      <c r="E355" s="52" t="s">
        <v>150</v>
      </c>
      <c r="F355" s="53">
        <v>230.0</v>
      </c>
      <c r="G355" s="52" t="s">
        <v>21</v>
      </c>
      <c r="H355" s="15">
        <f t="shared" si="1"/>
        <v>5</v>
      </c>
    </row>
    <row r="356">
      <c r="B356" s="51">
        <v>44413.0</v>
      </c>
      <c r="C356" s="52" t="s">
        <v>15</v>
      </c>
      <c r="D356" s="55">
        <v>5.0E49</v>
      </c>
      <c r="E356" s="52" t="s">
        <v>159</v>
      </c>
      <c r="F356" s="53">
        <v>90.0</v>
      </c>
      <c r="G356" s="52" t="s">
        <v>160</v>
      </c>
      <c r="H356" s="15">
        <f t="shared" si="1"/>
        <v>5</v>
      </c>
    </row>
    <row r="357">
      <c r="B357" s="51">
        <v>44413.0</v>
      </c>
      <c r="C357" s="52" t="s">
        <v>15</v>
      </c>
      <c r="D357" s="55">
        <v>5.0E49</v>
      </c>
      <c r="E357" s="52" t="s">
        <v>153</v>
      </c>
      <c r="F357" s="53">
        <v>220.0</v>
      </c>
      <c r="G357" s="52" t="s">
        <v>12</v>
      </c>
      <c r="H357" s="15">
        <f t="shared" si="1"/>
        <v>5</v>
      </c>
    </row>
    <row r="358">
      <c r="B358" s="51">
        <v>44413.0</v>
      </c>
      <c r="C358" s="52" t="s">
        <v>15</v>
      </c>
      <c r="D358" s="52" t="s">
        <v>133</v>
      </c>
      <c r="E358" s="52" t="s">
        <v>150</v>
      </c>
      <c r="F358" s="53">
        <v>230.0</v>
      </c>
      <c r="G358" s="52" t="s">
        <v>21</v>
      </c>
      <c r="H358" s="15">
        <f t="shared" si="1"/>
        <v>5</v>
      </c>
    </row>
    <row r="359">
      <c r="B359" s="51">
        <v>44413.0</v>
      </c>
      <c r="C359" s="52" t="s">
        <v>15</v>
      </c>
      <c r="D359" s="52" t="s">
        <v>133</v>
      </c>
      <c r="E359" s="52" t="s">
        <v>159</v>
      </c>
      <c r="F359" s="53">
        <v>90.0</v>
      </c>
      <c r="G359" s="52" t="s">
        <v>160</v>
      </c>
      <c r="H359" s="15">
        <f t="shared" si="1"/>
        <v>5</v>
      </c>
    </row>
    <row r="360">
      <c r="B360" s="51">
        <v>44413.0</v>
      </c>
      <c r="C360" s="52" t="s">
        <v>15</v>
      </c>
      <c r="D360" s="52" t="s">
        <v>135</v>
      </c>
      <c r="E360" s="52" t="s">
        <v>159</v>
      </c>
      <c r="F360" s="53">
        <v>90.0</v>
      </c>
      <c r="G360" s="52" t="s">
        <v>160</v>
      </c>
      <c r="H360" s="15">
        <f t="shared" si="1"/>
        <v>5</v>
      </c>
    </row>
    <row r="361">
      <c r="B361" s="51">
        <v>44413.0</v>
      </c>
      <c r="C361" s="52" t="s">
        <v>15</v>
      </c>
      <c r="D361" s="52" t="s">
        <v>135</v>
      </c>
      <c r="E361" s="52" t="s">
        <v>152</v>
      </c>
      <c r="F361" s="53">
        <v>250.0</v>
      </c>
      <c r="G361" s="52" t="s">
        <v>21</v>
      </c>
      <c r="H361" s="15">
        <f t="shared" si="1"/>
        <v>5</v>
      </c>
    </row>
    <row r="362">
      <c r="B362" s="51">
        <v>44413.0</v>
      </c>
      <c r="C362" s="52" t="s">
        <v>15</v>
      </c>
      <c r="D362" s="52">
        <v>1344.0</v>
      </c>
      <c r="E362" s="52" t="s">
        <v>159</v>
      </c>
      <c r="F362" s="53">
        <v>90.0</v>
      </c>
      <c r="G362" s="52" t="s">
        <v>160</v>
      </c>
      <c r="H362" s="15">
        <f t="shared" si="1"/>
        <v>5</v>
      </c>
    </row>
    <row r="363">
      <c r="B363" s="51">
        <v>44413.0</v>
      </c>
      <c r="C363" s="52" t="s">
        <v>15</v>
      </c>
      <c r="D363" s="52">
        <v>4645.0</v>
      </c>
      <c r="E363" s="52" t="s">
        <v>158</v>
      </c>
      <c r="F363" s="53">
        <v>200.0</v>
      </c>
      <c r="G363" s="52" t="s">
        <v>14</v>
      </c>
      <c r="H363" s="15">
        <f t="shared" si="1"/>
        <v>5</v>
      </c>
    </row>
    <row r="364">
      <c r="B364" s="51">
        <v>44413.0</v>
      </c>
      <c r="C364" s="52" t="s">
        <v>15</v>
      </c>
      <c r="D364" s="52">
        <v>9841.0</v>
      </c>
      <c r="E364" s="52" t="s">
        <v>161</v>
      </c>
      <c r="F364" s="53">
        <v>240.0</v>
      </c>
      <c r="G364" s="52" t="s">
        <v>21</v>
      </c>
      <c r="H364" s="15">
        <f t="shared" si="1"/>
        <v>5</v>
      </c>
    </row>
    <row r="365">
      <c r="B365" s="51">
        <v>44413.0</v>
      </c>
      <c r="C365" s="52" t="s">
        <v>15</v>
      </c>
      <c r="D365" s="52" t="s">
        <v>182</v>
      </c>
      <c r="E365" s="52" t="s">
        <v>159</v>
      </c>
      <c r="F365" s="53">
        <v>90.0</v>
      </c>
      <c r="G365" s="52" t="s">
        <v>160</v>
      </c>
      <c r="H365" s="15">
        <f t="shared" si="1"/>
        <v>5</v>
      </c>
    </row>
    <row r="366">
      <c r="B366" s="51">
        <v>44413.0</v>
      </c>
      <c r="C366" s="52" t="s">
        <v>15</v>
      </c>
      <c r="D366" s="52">
        <v>3446.0</v>
      </c>
      <c r="E366" s="52" t="s">
        <v>150</v>
      </c>
      <c r="F366" s="53">
        <v>230.0</v>
      </c>
      <c r="G366" s="52" t="s">
        <v>21</v>
      </c>
      <c r="H366" s="15">
        <f t="shared" si="1"/>
        <v>5</v>
      </c>
    </row>
    <row r="367">
      <c r="B367" s="51">
        <v>44413.0</v>
      </c>
      <c r="C367" s="52" t="s">
        <v>15</v>
      </c>
      <c r="D367" s="52" t="s">
        <v>183</v>
      </c>
      <c r="E367" s="52" t="s">
        <v>150</v>
      </c>
      <c r="F367" s="53">
        <v>230.0</v>
      </c>
      <c r="G367" s="52" t="s">
        <v>21</v>
      </c>
      <c r="H367" s="15">
        <f t="shared" si="1"/>
        <v>5</v>
      </c>
    </row>
    <row r="368">
      <c r="B368" s="51">
        <v>44413.0</v>
      </c>
      <c r="C368" s="52" t="s">
        <v>15</v>
      </c>
      <c r="D368" s="52">
        <v>8943.0</v>
      </c>
      <c r="E368" s="52" t="s">
        <v>161</v>
      </c>
      <c r="F368" s="53">
        <v>240.0</v>
      </c>
      <c r="G368" s="52" t="s">
        <v>21</v>
      </c>
      <c r="H368" s="15">
        <f t="shared" si="1"/>
        <v>5</v>
      </c>
    </row>
    <row r="369">
      <c r="B369" s="51">
        <v>44413.0</v>
      </c>
      <c r="C369" s="52" t="s">
        <v>15</v>
      </c>
      <c r="D369" s="52" t="s">
        <v>184</v>
      </c>
      <c r="E369" s="52" t="s">
        <v>153</v>
      </c>
      <c r="F369" s="53">
        <v>220.0</v>
      </c>
      <c r="G369" s="52" t="s">
        <v>12</v>
      </c>
      <c r="H369" s="15">
        <f t="shared" si="1"/>
        <v>5</v>
      </c>
    </row>
    <row r="370">
      <c r="B370" s="51">
        <v>44413.0</v>
      </c>
      <c r="C370" s="52" t="s">
        <v>15</v>
      </c>
      <c r="D370" s="52" t="s">
        <v>185</v>
      </c>
      <c r="E370" s="52" t="s">
        <v>159</v>
      </c>
      <c r="F370" s="53">
        <v>90.0</v>
      </c>
      <c r="G370" s="52" t="s">
        <v>160</v>
      </c>
      <c r="H370" s="15">
        <f t="shared" si="1"/>
        <v>5</v>
      </c>
    </row>
    <row r="371">
      <c r="B371" s="51">
        <v>44413.0</v>
      </c>
      <c r="C371" s="52" t="s">
        <v>15</v>
      </c>
      <c r="D371" s="52" t="s">
        <v>139</v>
      </c>
      <c r="E371" s="52" t="s">
        <v>152</v>
      </c>
      <c r="F371" s="53">
        <v>250.0</v>
      </c>
      <c r="G371" s="52" t="s">
        <v>21</v>
      </c>
      <c r="H371" s="15">
        <f t="shared" si="1"/>
        <v>5</v>
      </c>
    </row>
    <row r="372">
      <c r="B372" s="51">
        <v>44413.0</v>
      </c>
      <c r="C372" s="52" t="s">
        <v>15</v>
      </c>
      <c r="D372" s="52" t="s">
        <v>139</v>
      </c>
      <c r="E372" s="52" t="s">
        <v>155</v>
      </c>
      <c r="F372" s="53">
        <v>220.0</v>
      </c>
      <c r="G372" s="52" t="s">
        <v>18</v>
      </c>
      <c r="H372" s="15">
        <f t="shared" si="1"/>
        <v>5</v>
      </c>
    </row>
    <row r="373">
      <c r="B373" s="51">
        <v>44413.0</v>
      </c>
      <c r="C373" s="52" t="s">
        <v>15</v>
      </c>
      <c r="D373" s="52" t="s">
        <v>129</v>
      </c>
      <c r="E373" s="52" t="s">
        <v>166</v>
      </c>
      <c r="F373" s="53">
        <v>200.0</v>
      </c>
      <c r="G373" s="52" t="s">
        <v>14</v>
      </c>
      <c r="H373" s="15">
        <f t="shared" si="1"/>
        <v>5</v>
      </c>
    </row>
    <row r="374">
      <c r="B374" s="51">
        <v>44413.0</v>
      </c>
      <c r="C374" s="52" t="s">
        <v>16</v>
      </c>
      <c r="D374" s="55">
        <v>5.0E41</v>
      </c>
      <c r="E374" s="52" t="s">
        <v>159</v>
      </c>
      <c r="F374" s="53">
        <v>90.0</v>
      </c>
      <c r="G374" s="52" t="s">
        <v>160</v>
      </c>
      <c r="H374" s="15">
        <f t="shared" si="1"/>
        <v>5</v>
      </c>
    </row>
    <row r="375">
      <c r="B375" s="51">
        <v>44413.0</v>
      </c>
      <c r="C375" s="52" t="s">
        <v>16</v>
      </c>
      <c r="D375" s="52" t="s">
        <v>186</v>
      </c>
      <c r="E375" s="52" t="s">
        <v>152</v>
      </c>
      <c r="F375" s="53">
        <v>250.0</v>
      </c>
      <c r="G375" s="52" t="s">
        <v>21</v>
      </c>
      <c r="H375" s="15">
        <f t="shared" si="1"/>
        <v>5</v>
      </c>
    </row>
    <row r="376">
      <c r="B376" s="51">
        <v>44413.0</v>
      </c>
      <c r="C376" s="52" t="s">
        <v>16</v>
      </c>
      <c r="D376" s="52" t="s">
        <v>187</v>
      </c>
      <c r="E376" s="52" t="s">
        <v>155</v>
      </c>
      <c r="F376" s="53">
        <v>220.0</v>
      </c>
      <c r="G376" s="52" t="s">
        <v>18</v>
      </c>
      <c r="H376" s="15">
        <f t="shared" si="1"/>
        <v>5</v>
      </c>
    </row>
    <row r="377">
      <c r="B377" s="51">
        <v>44413.0</v>
      </c>
      <c r="C377" s="52" t="s">
        <v>16</v>
      </c>
      <c r="D377" s="52" t="s">
        <v>188</v>
      </c>
      <c r="E377" s="52" t="s">
        <v>162</v>
      </c>
      <c r="F377" s="53">
        <v>130.0</v>
      </c>
      <c r="G377" s="52" t="s">
        <v>18</v>
      </c>
      <c r="H377" s="15">
        <f t="shared" si="1"/>
        <v>5</v>
      </c>
    </row>
    <row r="378">
      <c r="B378" s="51">
        <v>44413.0</v>
      </c>
      <c r="C378" s="52" t="s">
        <v>16</v>
      </c>
      <c r="D378" s="52">
        <v>7848.0</v>
      </c>
      <c r="E378" s="52" t="s">
        <v>162</v>
      </c>
      <c r="F378" s="53">
        <v>130.0</v>
      </c>
      <c r="G378" s="52" t="s">
        <v>18</v>
      </c>
      <c r="H378" s="15">
        <f t="shared" si="1"/>
        <v>5</v>
      </c>
    </row>
    <row r="379">
      <c r="B379" s="51">
        <v>44413.0</v>
      </c>
      <c r="C379" s="52" t="s">
        <v>16</v>
      </c>
      <c r="D379" s="52" t="s">
        <v>145</v>
      </c>
      <c r="E379" s="52" t="s">
        <v>159</v>
      </c>
      <c r="F379" s="53">
        <v>90.0</v>
      </c>
      <c r="G379" s="52" t="s">
        <v>160</v>
      </c>
      <c r="H379" s="15">
        <f t="shared" si="1"/>
        <v>5</v>
      </c>
    </row>
    <row r="380">
      <c r="B380" s="51">
        <v>44413.0</v>
      </c>
      <c r="C380" s="52" t="s">
        <v>16</v>
      </c>
      <c r="D380" s="52">
        <v>6141.0</v>
      </c>
      <c r="E380" s="52" t="s">
        <v>159</v>
      </c>
      <c r="F380" s="53">
        <v>90.0</v>
      </c>
      <c r="G380" s="52" t="s">
        <v>160</v>
      </c>
      <c r="H380" s="15">
        <f t="shared" si="1"/>
        <v>5</v>
      </c>
    </row>
    <row r="381">
      <c r="B381" s="51">
        <v>44413.0</v>
      </c>
      <c r="C381" s="52" t="s">
        <v>16</v>
      </c>
      <c r="D381" s="52" t="s">
        <v>189</v>
      </c>
      <c r="E381" s="52" t="s">
        <v>159</v>
      </c>
      <c r="F381" s="53">
        <v>90.0</v>
      </c>
      <c r="G381" s="52" t="s">
        <v>160</v>
      </c>
      <c r="H381" s="15">
        <f t="shared" si="1"/>
        <v>5</v>
      </c>
    </row>
    <row r="382">
      <c r="B382" s="51">
        <v>44413.0</v>
      </c>
      <c r="C382" s="52" t="s">
        <v>16</v>
      </c>
      <c r="D382" s="52">
        <v>1945.0</v>
      </c>
      <c r="E382" s="52" t="s">
        <v>159</v>
      </c>
      <c r="F382" s="53">
        <v>90.0</v>
      </c>
      <c r="G382" s="52" t="s">
        <v>160</v>
      </c>
      <c r="H382" s="15">
        <f t="shared" si="1"/>
        <v>5</v>
      </c>
    </row>
    <row r="383">
      <c r="B383" s="51">
        <v>44413.0</v>
      </c>
      <c r="C383" s="52" t="s">
        <v>16</v>
      </c>
      <c r="D383" s="52" t="s">
        <v>190</v>
      </c>
      <c r="E383" s="52" t="s">
        <v>155</v>
      </c>
      <c r="F383" s="53">
        <v>220.0</v>
      </c>
      <c r="G383" s="52" t="s">
        <v>18</v>
      </c>
      <c r="H383" s="15">
        <f t="shared" si="1"/>
        <v>5</v>
      </c>
    </row>
    <row r="384">
      <c r="B384" s="51">
        <v>44413.0</v>
      </c>
      <c r="C384" s="52" t="s">
        <v>16</v>
      </c>
      <c r="D384" s="52" t="s">
        <v>191</v>
      </c>
      <c r="E384" s="52" t="s">
        <v>152</v>
      </c>
      <c r="F384" s="53">
        <v>250.0</v>
      </c>
      <c r="G384" s="52" t="s">
        <v>21</v>
      </c>
      <c r="H384" s="15">
        <f t="shared" si="1"/>
        <v>5</v>
      </c>
    </row>
    <row r="385">
      <c r="B385" s="51">
        <v>44413.0</v>
      </c>
      <c r="C385" s="52" t="s">
        <v>16</v>
      </c>
      <c r="D385" s="52" t="s">
        <v>192</v>
      </c>
      <c r="E385" s="52" t="s">
        <v>159</v>
      </c>
      <c r="F385" s="53">
        <v>90.0</v>
      </c>
      <c r="G385" s="52" t="s">
        <v>160</v>
      </c>
      <c r="H385" s="15">
        <f t="shared" si="1"/>
        <v>5</v>
      </c>
    </row>
    <row r="386">
      <c r="B386" s="51">
        <v>44413.0</v>
      </c>
      <c r="C386" s="52" t="s">
        <v>16</v>
      </c>
      <c r="D386" s="52" t="s">
        <v>193</v>
      </c>
      <c r="E386" s="52" t="s">
        <v>152</v>
      </c>
      <c r="F386" s="53">
        <v>250.0</v>
      </c>
      <c r="G386" s="52" t="s">
        <v>21</v>
      </c>
      <c r="H386" s="15">
        <f t="shared" si="1"/>
        <v>5</v>
      </c>
    </row>
    <row r="387">
      <c r="B387" s="51">
        <v>44413.0</v>
      </c>
      <c r="C387" s="52" t="s">
        <v>16</v>
      </c>
      <c r="D387" s="52" t="s">
        <v>194</v>
      </c>
      <c r="E387" s="52" t="s">
        <v>162</v>
      </c>
      <c r="F387" s="53">
        <v>130.0</v>
      </c>
      <c r="G387" s="52" t="s">
        <v>18</v>
      </c>
      <c r="H387" s="15">
        <f t="shared" si="1"/>
        <v>5</v>
      </c>
    </row>
    <row r="388">
      <c r="B388" s="51">
        <v>44413.0</v>
      </c>
      <c r="C388" s="52" t="s">
        <v>69</v>
      </c>
      <c r="D388" s="52" t="s">
        <v>70</v>
      </c>
      <c r="E388" s="52" t="s">
        <v>156</v>
      </c>
      <c r="F388" s="53">
        <v>120.0</v>
      </c>
      <c r="G388" s="52" t="s">
        <v>21</v>
      </c>
      <c r="H388" s="15">
        <f t="shared" si="1"/>
        <v>5</v>
      </c>
    </row>
    <row r="389">
      <c r="B389" s="51">
        <v>44413.0</v>
      </c>
      <c r="C389" s="52" t="s">
        <v>69</v>
      </c>
      <c r="D389" s="52" t="s">
        <v>71</v>
      </c>
      <c r="E389" s="52" t="s">
        <v>153</v>
      </c>
      <c r="F389" s="53">
        <v>220.0</v>
      </c>
      <c r="G389" s="52" t="s">
        <v>12</v>
      </c>
      <c r="H389" s="15">
        <f t="shared" si="1"/>
        <v>5</v>
      </c>
    </row>
    <row r="390">
      <c r="B390" s="51">
        <v>44413.0</v>
      </c>
      <c r="C390" s="52" t="s">
        <v>69</v>
      </c>
      <c r="D390" s="52" t="s">
        <v>72</v>
      </c>
      <c r="E390" s="52" t="s">
        <v>156</v>
      </c>
      <c r="F390" s="53">
        <v>120.0</v>
      </c>
      <c r="G390" s="52" t="s">
        <v>21</v>
      </c>
      <c r="H390" s="15">
        <f t="shared" si="1"/>
        <v>5</v>
      </c>
    </row>
    <row r="391">
      <c r="B391" s="51">
        <v>44413.0</v>
      </c>
      <c r="C391" s="52" t="s">
        <v>69</v>
      </c>
      <c r="D391" s="52" t="s">
        <v>195</v>
      </c>
      <c r="E391" s="52" t="s">
        <v>159</v>
      </c>
      <c r="F391" s="53">
        <v>90.0</v>
      </c>
      <c r="G391" s="52" t="s">
        <v>160</v>
      </c>
      <c r="H391" s="15">
        <f t="shared" si="1"/>
        <v>5</v>
      </c>
    </row>
    <row r="392">
      <c r="B392" s="51">
        <v>44413.0</v>
      </c>
      <c r="C392" s="52" t="s">
        <v>69</v>
      </c>
      <c r="D392" s="52" t="s">
        <v>73</v>
      </c>
      <c r="E392" s="52" t="s">
        <v>166</v>
      </c>
      <c r="F392" s="53">
        <v>200.0</v>
      </c>
      <c r="G392" s="52" t="s">
        <v>14</v>
      </c>
      <c r="H392" s="15">
        <f t="shared" si="1"/>
        <v>5</v>
      </c>
    </row>
    <row r="393">
      <c r="B393" s="51">
        <v>44413.0</v>
      </c>
      <c r="C393" s="52" t="s">
        <v>69</v>
      </c>
      <c r="D393" s="52" t="s">
        <v>74</v>
      </c>
      <c r="E393" s="52" t="s">
        <v>156</v>
      </c>
      <c r="F393" s="53">
        <v>120.0</v>
      </c>
      <c r="G393" s="52" t="s">
        <v>21</v>
      </c>
      <c r="H393" s="15">
        <f t="shared" si="1"/>
        <v>5</v>
      </c>
    </row>
    <row r="394">
      <c r="B394" s="51">
        <v>44413.0</v>
      </c>
      <c r="C394" s="52" t="s">
        <v>69</v>
      </c>
      <c r="D394" s="52">
        <v>2340.0</v>
      </c>
      <c r="E394" s="52" t="s">
        <v>159</v>
      </c>
      <c r="F394" s="53">
        <v>90.0</v>
      </c>
      <c r="G394" s="52" t="s">
        <v>160</v>
      </c>
      <c r="H394" s="15">
        <f t="shared" si="1"/>
        <v>5</v>
      </c>
    </row>
    <row r="395">
      <c r="B395" s="51">
        <v>44413.0</v>
      </c>
      <c r="C395" s="52" t="s">
        <v>69</v>
      </c>
      <c r="D395" s="52">
        <v>2440.0</v>
      </c>
      <c r="E395" s="52" t="s">
        <v>152</v>
      </c>
      <c r="F395" s="53">
        <v>250.0</v>
      </c>
      <c r="G395" s="52" t="s">
        <v>21</v>
      </c>
      <c r="H395" s="15">
        <f t="shared" si="1"/>
        <v>5</v>
      </c>
    </row>
    <row r="396">
      <c r="B396" s="51">
        <v>44413.0</v>
      </c>
      <c r="C396" s="52" t="s">
        <v>69</v>
      </c>
      <c r="D396" s="52">
        <v>7447.0</v>
      </c>
      <c r="E396" s="52" t="s">
        <v>150</v>
      </c>
      <c r="F396" s="53">
        <v>230.0</v>
      </c>
      <c r="G396" s="52" t="s">
        <v>21</v>
      </c>
      <c r="H396" s="15">
        <f t="shared" si="1"/>
        <v>5</v>
      </c>
    </row>
    <row r="397">
      <c r="B397" s="51">
        <v>44413.0</v>
      </c>
      <c r="C397" s="52" t="s">
        <v>69</v>
      </c>
      <c r="D397" s="52">
        <v>9045.0</v>
      </c>
      <c r="E397" s="52" t="s">
        <v>156</v>
      </c>
      <c r="F397" s="53">
        <v>120.0</v>
      </c>
      <c r="G397" s="52" t="s">
        <v>21</v>
      </c>
      <c r="H397" s="15">
        <f t="shared" si="1"/>
        <v>5</v>
      </c>
    </row>
    <row r="398">
      <c r="B398" s="51">
        <v>44413.0</v>
      </c>
      <c r="C398" s="52" t="s">
        <v>69</v>
      </c>
      <c r="D398" s="52" t="s">
        <v>75</v>
      </c>
      <c r="E398" s="52" t="s">
        <v>159</v>
      </c>
      <c r="F398" s="53">
        <v>90.0</v>
      </c>
      <c r="G398" s="52" t="s">
        <v>160</v>
      </c>
      <c r="H398" s="15">
        <f t="shared" si="1"/>
        <v>5</v>
      </c>
    </row>
    <row r="399">
      <c r="B399" s="51">
        <v>44413.0</v>
      </c>
      <c r="C399" s="52" t="s">
        <v>69</v>
      </c>
      <c r="D399" s="52">
        <v>843.0</v>
      </c>
      <c r="E399" s="52" t="s">
        <v>156</v>
      </c>
      <c r="F399" s="53">
        <v>120.0</v>
      </c>
      <c r="G399" s="52" t="s">
        <v>21</v>
      </c>
      <c r="H399" s="15">
        <f t="shared" si="1"/>
        <v>5</v>
      </c>
    </row>
    <row r="400">
      <c r="B400" s="51">
        <v>44413.0</v>
      </c>
      <c r="C400" s="52" t="s">
        <v>69</v>
      </c>
      <c r="D400" s="52">
        <v>5747.0</v>
      </c>
      <c r="E400" s="52" t="s">
        <v>159</v>
      </c>
      <c r="F400" s="53">
        <v>90.0</v>
      </c>
      <c r="G400" s="52" t="s">
        <v>160</v>
      </c>
      <c r="H400" s="15">
        <f t="shared" si="1"/>
        <v>5</v>
      </c>
    </row>
    <row r="401">
      <c r="B401" s="51">
        <v>44413.0</v>
      </c>
      <c r="C401" s="52" t="s">
        <v>69</v>
      </c>
      <c r="D401" s="52" t="s">
        <v>196</v>
      </c>
      <c r="E401" s="52" t="s">
        <v>159</v>
      </c>
      <c r="F401" s="53">
        <v>90.0</v>
      </c>
      <c r="G401" s="52" t="s">
        <v>160</v>
      </c>
      <c r="H401" s="15">
        <f t="shared" si="1"/>
        <v>5</v>
      </c>
    </row>
    <row r="402">
      <c r="B402" s="51">
        <v>44413.0</v>
      </c>
      <c r="C402" s="52" t="s">
        <v>69</v>
      </c>
      <c r="D402" s="52" t="s">
        <v>76</v>
      </c>
      <c r="E402" s="52" t="s">
        <v>161</v>
      </c>
      <c r="F402" s="53">
        <v>240.0</v>
      </c>
      <c r="G402" s="52" t="s">
        <v>21</v>
      </c>
      <c r="H402" s="15">
        <f t="shared" si="1"/>
        <v>5</v>
      </c>
    </row>
    <row r="403">
      <c r="B403" s="51">
        <v>44413.0</v>
      </c>
      <c r="C403" s="52" t="s">
        <v>69</v>
      </c>
      <c r="D403" s="52" t="s">
        <v>81</v>
      </c>
      <c r="E403" s="52" t="s">
        <v>159</v>
      </c>
      <c r="F403" s="53">
        <v>90.0</v>
      </c>
      <c r="G403" s="52" t="s">
        <v>160</v>
      </c>
      <c r="H403" s="15">
        <f t="shared" si="1"/>
        <v>5</v>
      </c>
    </row>
    <row r="404">
      <c r="B404" s="51">
        <v>44413.0</v>
      </c>
      <c r="C404" s="52" t="s">
        <v>69</v>
      </c>
      <c r="D404" s="52" t="s">
        <v>82</v>
      </c>
      <c r="E404" s="52" t="s">
        <v>166</v>
      </c>
      <c r="F404" s="53">
        <v>200.0</v>
      </c>
      <c r="G404" s="52" t="s">
        <v>14</v>
      </c>
      <c r="H404" s="15">
        <f t="shared" si="1"/>
        <v>5</v>
      </c>
    </row>
    <row r="405">
      <c r="B405" s="51">
        <v>44413.0</v>
      </c>
      <c r="C405" s="52" t="s">
        <v>69</v>
      </c>
      <c r="D405" s="52" t="s">
        <v>83</v>
      </c>
      <c r="E405" s="52" t="s">
        <v>152</v>
      </c>
      <c r="F405" s="53">
        <v>250.0</v>
      </c>
      <c r="G405" s="52" t="s">
        <v>21</v>
      </c>
      <c r="H405" s="15">
        <f t="shared" si="1"/>
        <v>5</v>
      </c>
    </row>
    <row r="406">
      <c r="B406" s="51">
        <v>44413.0</v>
      </c>
      <c r="C406" s="52" t="s">
        <v>69</v>
      </c>
      <c r="D406" s="52" t="s">
        <v>84</v>
      </c>
      <c r="E406" s="52" t="s">
        <v>155</v>
      </c>
      <c r="F406" s="53">
        <v>220.0</v>
      </c>
      <c r="G406" s="52" t="s">
        <v>18</v>
      </c>
      <c r="H406" s="15">
        <f t="shared" si="1"/>
        <v>5</v>
      </c>
    </row>
    <row r="407">
      <c r="B407" s="51">
        <v>44413.0</v>
      </c>
      <c r="C407" s="52" t="s">
        <v>69</v>
      </c>
      <c r="D407" s="52" t="s">
        <v>86</v>
      </c>
      <c r="E407" s="52" t="s">
        <v>158</v>
      </c>
      <c r="F407" s="53">
        <v>200.0</v>
      </c>
      <c r="G407" s="52" t="s">
        <v>14</v>
      </c>
      <c r="H407" s="15">
        <f t="shared" si="1"/>
        <v>5</v>
      </c>
    </row>
    <row r="408">
      <c r="B408" s="51">
        <v>44413.0</v>
      </c>
      <c r="C408" s="52" t="s">
        <v>69</v>
      </c>
      <c r="D408" s="52" t="s">
        <v>86</v>
      </c>
      <c r="E408" s="52" t="s">
        <v>152</v>
      </c>
      <c r="F408" s="53">
        <v>250.0</v>
      </c>
      <c r="G408" s="52" t="s">
        <v>21</v>
      </c>
      <c r="H408" s="15">
        <f t="shared" si="1"/>
        <v>5</v>
      </c>
    </row>
    <row r="409">
      <c r="B409" s="51">
        <v>44413.0</v>
      </c>
      <c r="C409" s="52" t="s">
        <v>69</v>
      </c>
      <c r="D409" s="52" t="s">
        <v>87</v>
      </c>
      <c r="E409" s="52" t="s">
        <v>158</v>
      </c>
      <c r="F409" s="53">
        <v>200.0</v>
      </c>
      <c r="G409" s="52" t="s">
        <v>14</v>
      </c>
      <c r="H409" s="15">
        <f t="shared" si="1"/>
        <v>5</v>
      </c>
    </row>
    <row r="410">
      <c r="B410" s="51">
        <v>44413.0</v>
      </c>
      <c r="C410" s="52" t="s">
        <v>69</v>
      </c>
      <c r="D410" s="52" t="s">
        <v>88</v>
      </c>
      <c r="E410" s="52" t="s">
        <v>162</v>
      </c>
      <c r="F410" s="53">
        <v>130.0</v>
      </c>
      <c r="G410" s="52" t="s">
        <v>18</v>
      </c>
      <c r="H410" s="15">
        <f t="shared" si="1"/>
        <v>5</v>
      </c>
    </row>
    <row r="411">
      <c r="B411" s="51">
        <v>44413.0</v>
      </c>
      <c r="C411" s="52" t="s">
        <v>69</v>
      </c>
      <c r="D411" s="52" t="s">
        <v>89</v>
      </c>
      <c r="E411" s="52" t="s">
        <v>153</v>
      </c>
      <c r="F411" s="53">
        <v>220.0</v>
      </c>
      <c r="G411" s="52" t="s">
        <v>12</v>
      </c>
      <c r="H411" s="15">
        <f t="shared" si="1"/>
        <v>5</v>
      </c>
    </row>
    <row r="412">
      <c r="B412" s="51">
        <v>44413.0</v>
      </c>
      <c r="C412" s="52" t="s">
        <v>69</v>
      </c>
      <c r="D412" s="52" t="s">
        <v>90</v>
      </c>
      <c r="E412" s="52" t="s">
        <v>159</v>
      </c>
      <c r="F412" s="53">
        <v>90.0</v>
      </c>
      <c r="G412" s="52" t="s">
        <v>160</v>
      </c>
      <c r="H412" s="15">
        <f t="shared" si="1"/>
        <v>5</v>
      </c>
    </row>
    <row r="413">
      <c r="B413" s="51">
        <v>44413.0</v>
      </c>
      <c r="C413" s="52" t="s">
        <v>69</v>
      </c>
      <c r="D413" s="52" t="s">
        <v>91</v>
      </c>
      <c r="E413" s="52" t="s">
        <v>152</v>
      </c>
      <c r="F413" s="53">
        <v>250.0</v>
      </c>
      <c r="G413" s="52" t="s">
        <v>21</v>
      </c>
      <c r="H413" s="15">
        <f t="shared" si="1"/>
        <v>5</v>
      </c>
    </row>
    <row r="414">
      <c r="B414" s="51">
        <v>44414.0</v>
      </c>
      <c r="C414" s="52" t="s">
        <v>9</v>
      </c>
      <c r="D414" s="52" t="s">
        <v>197</v>
      </c>
      <c r="E414" s="52" t="s">
        <v>152</v>
      </c>
      <c r="F414" s="53">
        <v>250.0</v>
      </c>
      <c r="G414" s="52" t="s">
        <v>21</v>
      </c>
      <c r="H414" s="15">
        <f t="shared" si="1"/>
        <v>6</v>
      </c>
    </row>
    <row r="415">
      <c r="B415" s="51">
        <v>44414.0</v>
      </c>
      <c r="C415" s="52" t="s">
        <v>9</v>
      </c>
      <c r="D415" s="52" t="s">
        <v>149</v>
      </c>
      <c r="E415" s="52" t="s">
        <v>158</v>
      </c>
      <c r="F415" s="53">
        <v>200.0</v>
      </c>
      <c r="G415" s="52" t="s">
        <v>14</v>
      </c>
      <c r="H415" s="15">
        <f t="shared" si="1"/>
        <v>6</v>
      </c>
    </row>
    <row r="416">
      <c r="B416" s="51">
        <v>44414.0</v>
      </c>
      <c r="C416" s="52" t="s">
        <v>9</v>
      </c>
      <c r="D416" s="52">
        <v>7843.0</v>
      </c>
      <c r="E416" s="52" t="s">
        <v>152</v>
      </c>
      <c r="F416" s="53">
        <v>250.0</v>
      </c>
      <c r="G416" s="52" t="s">
        <v>21</v>
      </c>
      <c r="H416" s="15">
        <f t="shared" si="1"/>
        <v>6</v>
      </c>
    </row>
    <row r="417">
      <c r="B417" s="51">
        <v>44414.0</v>
      </c>
      <c r="C417" s="52" t="s">
        <v>9</v>
      </c>
      <c r="D417" s="52" t="s">
        <v>92</v>
      </c>
      <c r="E417" s="52" t="s">
        <v>158</v>
      </c>
      <c r="F417" s="53">
        <v>200.0</v>
      </c>
      <c r="G417" s="52" t="s">
        <v>14</v>
      </c>
      <c r="H417" s="15">
        <f t="shared" si="1"/>
        <v>6</v>
      </c>
    </row>
    <row r="418">
      <c r="B418" s="51">
        <v>44414.0</v>
      </c>
      <c r="C418" s="52" t="s">
        <v>23</v>
      </c>
      <c r="D418" s="52" t="s">
        <v>198</v>
      </c>
      <c r="E418" s="52" t="s">
        <v>162</v>
      </c>
      <c r="F418" s="53">
        <v>130.0</v>
      </c>
      <c r="G418" s="52" t="s">
        <v>18</v>
      </c>
      <c r="H418" s="15">
        <f t="shared" si="1"/>
        <v>6</v>
      </c>
    </row>
    <row r="419">
      <c r="B419" s="51">
        <v>44414.0</v>
      </c>
      <c r="C419" s="52" t="s">
        <v>23</v>
      </c>
      <c r="D419" s="52" t="s">
        <v>199</v>
      </c>
      <c r="E419" s="52" t="s">
        <v>156</v>
      </c>
      <c r="F419" s="53">
        <v>120.0</v>
      </c>
      <c r="G419" s="52" t="s">
        <v>21</v>
      </c>
      <c r="H419" s="15">
        <f t="shared" si="1"/>
        <v>6</v>
      </c>
    </row>
    <row r="420">
      <c r="B420" s="51">
        <v>44414.0</v>
      </c>
      <c r="C420" s="52" t="s">
        <v>23</v>
      </c>
      <c r="D420" s="52" t="s">
        <v>25</v>
      </c>
      <c r="E420" s="52" t="s">
        <v>162</v>
      </c>
      <c r="F420" s="53">
        <v>130.0</v>
      </c>
      <c r="G420" s="52" t="s">
        <v>18</v>
      </c>
      <c r="H420" s="15">
        <f t="shared" si="1"/>
        <v>6</v>
      </c>
    </row>
    <row r="421">
      <c r="B421" s="51">
        <v>44414.0</v>
      </c>
      <c r="C421" s="52" t="s">
        <v>23</v>
      </c>
      <c r="D421" s="52" t="s">
        <v>154</v>
      </c>
      <c r="E421" s="52" t="s">
        <v>156</v>
      </c>
      <c r="F421" s="53">
        <v>120.0</v>
      </c>
      <c r="G421" s="52" t="s">
        <v>21</v>
      </c>
      <c r="H421" s="15">
        <f t="shared" si="1"/>
        <v>6</v>
      </c>
    </row>
    <row r="422">
      <c r="B422" s="51">
        <v>44414.0</v>
      </c>
      <c r="C422" s="52" t="s">
        <v>23</v>
      </c>
      <c r="D422" s="52" t="s">
        <v>200</v>
      </c>
      <c r="E422" s="52" t="s">
        <v>152</v>
      </c>
      <c r="F422" s="53">
        <v>250.0</v>
      </c>
      <c r="G422" s="52" t="s">
        <v>21</v>
      </c>
      <c r="H422" s="15">
        <f t="shared" si="1"/>
        <v>6</v>
      </c>
    </row>
    <row r="423">
      <c r="B423" s="51">
        <v>44414.0</v>
      </c>
      <c r="C423" s="52" t="s">
        <v>23</v>
      </c>
      <c r="D423" s="52" t="s">
        <v>26</v>
      </c>
      <c r="E423" s="52" t="s">
        <v>153</v>
      </c>
      <c r="F423" s="53">
        <v>220.0</v>
      </c>
      <c r="G423" s="52" t="s">
        <v>12</v>
      </c>
      <c r="H423" s="15">
        <f t="shared" si="1"/>
        <v>6</v>
      </c>
    </row>
    <row r="424">
      <c r="B424" s="51">
        <v>44414.0</v>
      </c>
      <c r="C424" s="52" t="s">
        <v>23</v>
      </c>
      <c r="D424" s="52" t="s">
        <v>29</v>
      </c>
      <c r="E424" s="52" t="s">
        <v>152</v>
      </c>
      <c r="F424" s="53">
        <v>250.0</v>
      </c>
      <c r="G424" s="52" t="s">
        <v>21</v>
      </c>
      <c r="H424" s="15">
        <f t="shared" si="1"/>
        <v>6</v>
      </c>
    </row>
    <row r="425">
      <c r="B425" s="51">
        <v>44414.0</v>
      </c>
      <c r="C425" s="52" t="s">
        <v>23</v>
      </c>
      <c r="D425" s="55">
        <v>7.0E45</v>
      </c>
      <c r="E425" s="52" t="s">
        <v>156</v>
      </c>
      <c r="F425" s="53">
        <v>120.0</v>
      </c>
      <c r="G425" s="52" t="s">
        <v>21</v>
      </c>
      <c r="H425" s="15">
        <f t="shared" si="1"/>
        <v>6</v>
      </c>
    </row>
    <row r="426">
      <c r="B426" s="51">
        <v>44414.0</v>
      </c>
      <c r="C426" s="52" t="s">
        <v>23</v>
      </c>
      <c r="D426" s="52" t="s">
        <v>94</v>
      </c>
      <c r="E426" s="52" t="s">
        <v>166</v>
      </c>
      <c r="F426" s="53">
        <v>200.0</v>
      </c>
      <c r="G426" s="52" t="s">
        <v>14</v>
      </c>
      <c r="H426" s="15">
        <f t="shared" si="1"/>
        <v>6</v>
      </c>
    </row>
    <row r="427">
      <c r="B427" s="51">
        <v>44414.0</v>
      </c>
      <c r="C427" s="52" t="s">
        <v>23</v>
      </c>
      <c r="D427" s="52" t="s">
        <v>94</v>
      </c>
      <c r="E427" s="52" t="s">
        <v>156</v>
      </c>
      <c r="F427" s="53">
        <v>120.0</v>
      </c>
      <c r="G427" s="52" t="s">
        <v>21</v>
      </c>
      <c r="H427" s="15">
        <f t="shared" si="1"/>
        <v>6</v>
      </c>
    </row>
    <row r="428">
      <c r="B428" s="51">
        <v>44414.0</v>
      </c>
      <c r="C428" s="52" t="s">
        <v>23</v>
      </c>
      <c r="D428" s="52" t="s">
        <v>33</v>
      </c>
      <c r="E428" s="52" t="s">
        <v>156</v>
      </c>
      <c r="F428" s="53">
        <v>120.0</v>
      </c>
      <c r="G428" s="52" t="s">
        <v>21</v>
      </c>
      <c r="H428" s="15">
        <f t="shared" si="1"/>
        <v>6</v>
      </c>
    </row>
    <row r="429">
      <c r="B429" s="51">
        <v>44414.0</v>
      </c>
      <c r="C429" s="52" t="s">
        <v>23</v>
      </c>
      <c r="D429" s="52" t="s">
        <v>35</v>
      </c>
      <c r="E429" s="52" t="s">
        <v>156</v>
      </c>
      <c r="F429" s="53">
        <v>120.0</v>
      </c>
      <c r="G429" s="52" t="s">
        <v>21</v>
      </c>
      <c r="H429" s="15">
        <f t="shared" si="1"/>
        <v>6</v>
      </c>
    </row>
    <row r="430">
      <c r="B430" s="51">
        <v>44414.0</v>
      </c>
      <c r="C430" s="52" t="s">
        <v>23</v>
      </c>
      <c r="D430" s="52" t="s">
        <v>35</v>
      </c>
      <c r="E430" s="52" t="s">
        <v>153</v>
      </c>
      <c r="F430" s="53">
        <v>220.0</v>
      </c>
      <c r="G430" s="52" t="s">
        <v>12</v>
      </c>
      <c r="H430" s="15">
        <f t="shared" si="1"/>
        <v>6</v>
      </c>
    </row>
    <row r="431">
      <c r="B431" s="51">
        <v>44414.0</v>
      </c>
      <c r="C431" s="52" t="s">
        <v>23</v>
      </c>
      <c r="D431" s="52" t="s">
        <v>201</v>
      </c>
      <c r="E431" s="52" t="s">
        <v>155</v>
      </c>
      <c r="F431" s="53">
        <v>220.0</v>
      </c>
      <c r="G431" s="52" t="s">
        <v>18</v>
      </c>
      <c r="H431" s="15">
        <f t="shared" si="1"/>
        <v>6</v>
      </c>
    </row>
    <row r="432">
      <c r="B432" s="51">
        <v>44414.0</v>
      </c>
      <c r="C432" s="52" t="s">
        <v>23</v>
      </c>
      <c r="D432" s="52">
        <v>7742.0</v>
      </c>
      <c r="E432" s="52" t="s">
        <v>155</v>
      </c>
      <c r="F432" s="53">
        <v>220.0</v>
      </c>
      <c r="G432" s="52" t="s">
        <v>18</v>
      </c>
      <c r="H432" s="15">
        <f t="shared" si="1"/>
        <v>6</v>
      </c>
    </row>
    <row r="433">
      <c r="B433" s="51">
        <v>44414.0</v>
      </c>
      <c r="C433" s="52" t="s">
        <v>23</v>
      </c>
      <c r="D433" s="52">
        <v>748.0</v>
      </c>
      <c r="E433" s="52" t="s">
        <v>166</v>
      </c>
      <c r="F433" s="53">
        <v>200.0</v>
      </c>
      <c r="G433" s="52" t="s">
        <v>14</v>
      </c>
      <c r="H433" s="15">
        <f t="shared" si="1"/>
        <v>6</v>
      </c>
    </row>
    <row r="434">
      <c r="B434" s="51">
        <v>44414.0</v>
      </c>
      <c r="C434" s="52" t="s">
        <v>23</v>
      </c>
      <c r="D434" s="52">
        <v>748.0</v>
      </c>
      <c r="E434" s="52" t="s">
        <v>155</v>
      </c>
      <c r="F434" s="53">
        <v>220.0</v>
      </c>
      <c r="G434" s="52" t="s">
        <v>18</v>
      </c>
      <c r="H434" s="15">
        <f t="shared" si="1"/>
        <v>6</v>
      </c>
    </row>
    <row r="435">
      <c r="B435" s="51">
        <v>44414.0</v>
      </c>
      <c r="C435" s="52" t="s">
        <v>23</v>
      </c>
      <c r="D435" s="52">
        <v>2841.0</v>
      </c>
      <c r="E435" s="52" t="s">
        <v>166</v>
      </c>
      <c r="F435" s="53">
        <v>200.0</v>
      </c>
      <c r="G435" s="52" t="s">
        <v>14</v>
      </c>
      <c r="H435" s="15">
        <f t="shared" si="1"/>
        <v>6</v>
      </c>
    </row>
    <row r="436">
      <c r="B436" s="51">
        <v>44414.0</v>
      </c>
      <c r="C436" s="52" t="s">
        <v>23</v>
      </c>
      <c r="D436" s="52">
        <v>6245.0</v>
      </c>
      <c r="E436" s="52" t="s">
        <v>166</v>
      </c>
      <c r="F436" s="53">
        <v>200.0</v>
      </c>
      <c r="G436" s="52" t="s">
        <v>14</v>
      </c>
      <c r="H436" s="15">
        <f t="shared" si="1"/>
        <v>6</v>
      </c>
    </row>
    <row r="437">
      <c r="B437" s="51">
        <v>44414.0</v>
      </c>
      <c r="C437" s="52" t="s">
        <v>23</v>
      </c>
      <c r="D437" s="52">
        <v>7449.0</v>
      </c>
      <c r="E437" s="52" t="s">
        <v>156</v>
      </c>
      <c r="F437" s="53">
        <v>120.0</v>
      </c>
      <c r="G437" s="52" t="s">
        <v>21</v>
      </c>
      <c r="H437" s="15">
        <f t="shared" si="1"/>
        <v>6</v>
      </c>
    </row>
    <row r="438">
      <c r="B438" s="51">
        <v>44414.0</v>
      </c>
      <c r="C438" s="52" t="s">
        <v>23</v>
      </c>
      <c r="D438" s="52" t="s">
        <v>163</v>
      </c>
      <c r="E438" s="52" t="s">
        <v>153</v>
      </c>
      <c r="F438" s="53">
        <v>220.0</v>
      </c>
      <c r="G438" s="52" t="s">
        <v>12</v>
      </c>
      <c r="H438" s="15">
        <f t="shared" si="1"/>
        <v>6</v>
      </c>
    </row>
    <row r="439">
      <c r="B439" s="51">
        <v>44414.0</v>
      </c>
      <c r="C439" s="52" t="s">
        <v>23</v>
      </c>
      <c r="D439" s="52" t="s">
        <v>95</v>
      </c>
      <c r="E439" s="52" t="s">
        <v>162</v>
      </c>
      <c r="F439" s="53">
        <v>130.0</v>
      </c>
      <c r="G439" s="52" t="s">
        <v>18</v>
      </c>
      <c r="H439" s="15">
        <f t="shared" si="1"/>
        <v>6</v>
      </c>
    </row>
    <row r="440">
      <c r="B440" s="51">
        <v>44414.0</v>
      </c>
      <c r="C440" s="52" t="s">
        <v>23</v>
      </c>
      <c r="D440" s="52" t="s">
        <v>202</v>
      </c>
      <c r="E440" s="52" t="s">
        <v>156</v>
      </c>
      <c r="F440" s="53">
        <v>120.0</v>
      </c>
      <c r="G440" s="52" t="s">
        <v>21</v>
      </c>
      <c r="H440" s="15">
        <f t="shared" si="1"/>
        <v>6</v>
      </c>
    </row>
    <row r="441">
      <c r="B441" s="51">
        <v>44414.0</v>
      </c>
      <c r="C441" s="52" t="s">
        <v>23</v>
      </c>
      <c r="D441" s="52" t="s">
        <v>96</v>
      </c>
      <c r="E441" s="52" t="s">
        <v>156</v>
      </c>
      <c r="F441" s="53">
        <v>120.0</v>
      </c>
      <c r="G441" s="52" t="s">
        <v>21</v>
      </c>
      <c r="H441" s="15">
        <f t="shared" si="1"/>
        <v>6</v>
      </c>
    </row>
    <row r="442">
      <c r="B442" s="51">
        <v>44414.0</v>
      </c>
      <c r="C442" s="52" t="s">
        <v>40</v>
      </c>
      <c r="D442" s="52" t="s">
        <v>41</v>
      </c>
      <c r="E442" s="52" t="s">
        <v>158</v>
      </c>
      <c r="F442" s="53">
        <v>200.0</v>
      </c>
      <c r="G442" s="52" t="s">
        <v>14</v>
      </c>
      <c r="H442" s="15">
        <f t="shared" si="1"/>
        <v>6</v>
      </c>
    </row>
    <row r="443">
      <c r="B443" s="51">
        <v>44414.0</v>
      </c>
      <c r="C443" s="52" t="s">
        <v>40</v>
      </c>
      <c r="D443" s="52" t="s">
        <v>41</v>
      </c>
      <c r="E443" s="52" t="s">
        <v>162</v>
      </c>
      <c r="F443" s="53">
        <v>130.0</v>
      </c>
      <c r="G443" s="52" t="s">
        <v>18</v>
      </c>
      <c r="H443" s="15">
        <f t="shared" si="1"/>
        <v>6</v>
      </c>
    </row>
    <row r="444">
      <c r="B444" s="51">
        <v>44414.0</v>
      </c>
      <c r="C444" s="52" t="s">
        <v>40</v>
      </c>
      <c r="D444" s="52" t="s">
        <v>167</v>
      </c>
      <c r="E444" s="52" t="s">
        <v>150</v>
      </c>
      <c r="F444" s="53">
        <v>230.0</v>
      </c>
      <c r="G444" s="52" t="s">
        <v>21</v>
      </c>
      <c r="H444" s="15">
        <f t="shared" si="1"/>
        <v>6</v>
      </c>
    </row>
    <row r="445">
      <c r="B445" s="51">
        <v>44414.0</v>
      </c>
      <c r="C445" s="52" t="s">
        <v>40</v>
      </c>
      <c r="D445" s="52">
        <v>4640.0</v>
      </c>
      <c r="E445" s="52" t="s">
        <v>156</v>
      </c>
      <c r="F445" s="53">
        <v>120.0</v>
      </c>
      <c r="G445" s="52" t="s">
        <v>21</v>
      </c>
      <c r="H445" s="15">
        <f t="shared" si="1"/>
        <v>6</v>
      </c>
    </row>
    <row r="446">
      <c r="B446" s="51">
        <v>44414.0</v>
      </c>
      <c r="C446" s="52" t="s">
        <v>40</v>
      </c>
      <c r="D446" s="52" t="s">
        <v>168</v>
      </c>
      <c r="E446" s="52" t="s">
        <v>158</v>
      </c>
      <c r="F446" s="53">
        <v>200.0</v>
      </c>
      <c r="G446" s="52" t="s">
        <v>14</v>
      </c>
      <c r="H446" s="15">
        <f t="shared" si="1"/>
        <v>6</v>
      </c>
    </row>
    <row r="447">
      <c r="B447" s="51">
        <v>44414.0</v>
      </c>
      <c r="C447" s="52" t="s">
        <v>40</v>
      </c>
      <c r="D447" s="52" t="s">
        <v>169</v>
      </c>
      <c r="E447" s="52" t="s">
        <v>158</v>
      </c>
      <c r="F447" s="53">
        <v>200.0</v>
      </c>
      <c r="G447" s="52" t="s">
        <v>14</v>
      </c>
      <c r="H447" s="15">
        <f t="shared" si="1"/>
        <v>6</v>
      </c>
    </row>
    <row r="448">
      <c r="B448" s="51">
        <v>44414.0</v>
      </c>
      <c r="C448" s="52" t="s">
        <v>97</v>
      </c>
      <c r="D448" s="52" t="s">
        <v>203</v>
      </c>
      <c r="E448" s="52" t="s">
        <v>156</v>
      </c>
      <c r="F448" s="53">
        <v>120.0</v>
      </c>
      <c r="G448" s="52" t="s">
        <v>21</v>
      </c>
      <c r="H448" s="15">
        <f t="shared" si="1"/>
        <v>6</v>
      </c>
    </row>
    <row r="449">
      <c r="B449" s="51">
        <v>44414.0</v>
      </c>
      <c r="C449" s="52" t="s">
        <v>97</v>
      </c>
      <c r="D449" s="55">
        <v>1.0E46</v>
      </c>
      <c r="E449" s="52" t="s">
        <v>155</v>
      </c>
      <c r="F449" s="53">
        <v>220.0</v>
      </c>
      <c r="G449" s="52" t="s">
        <v>18</v>
      </c>
      <c r="H449" s="15">
        <f t="shared" si="1"/>
        <v>6</v>
      </c>
    </row>
    <row r="450">
      <c r="B450" s="51">
        <v>44414.0</v>
      </c>
      <c r="C450" s="52" t="s">
        <v>97</v>
      </c>
      <c r="D450" s="52" t="s">
        <v>98</v>
      </c>
      <c r="E450" s="52" t="s">
        <v>156</v>
      </c>
      <c r="F450" s="53">
        <v>120.0</v>
      </c>
      <c r="G450" s="52" t="s">
        <v>21</v>
      </c>
      <c r="H450" s="15">
        <f t="shared" si="1"/>
        <v>6</v>
      </c>
    </row>
    <row r="451">
      <c r="B451" s="51">
        <v>44414.0</v>
      </c>
      <c r="C451" s="52" t="s">
        <v>97</v>
      </c>
      <c r="D451" s="55">
        <v>4.0E47</v>
      </c>
      <c r="E451" s="52" t="s">
        <v>159</v>
      </c>
      <c r="F451" s="53">
        <v>90.0</v>
      </c>
      <c r="G451" s="52" t="s">
        <v>160</v>
      </c>
      <c r="H451" s="15">
        <f t="shared" si="1"/>
        <v>6</v>
      </c>
    </row>
    <row r="452">
      <c r="B452" s="51">
        <v>44414.0</v>
      </c>
      <c r="C452" s="52" t="s">
        <v>97</v>
      </c>
      <c r="D452" s="52" t="s">
        <v>204</v>
      </c>
      <c r="E452" s="52" t="s">
        <v>156</v>
      </c>
      <c r="F452" s="53">
        <v>120.0</v>
      </c>
      <c r="G452" s="52" t="s">
        <v>21</v>
      </c>
      <c r="H452" s="15">
        <f t="shared" si="1"/>
        <v>6</v>
      </c>
    </row>
    <row r="453">
      <c r="B453" s="51">
        <v>44414.0</v>
      </c>
      <c r="C453" s="52" t="s">
        <v>97</v>
      </c>
      <c r="D453" s="52" t="s">
        <v>100</v>
      </c>
      <c r="E453" s="52" t="s">
        <v>166</v>
      </c>
      <c r="F453" s="53">
        <v>200.0</v>
      </c>
      <c r="G453" s="52" t="s">
        <v>14</v>
      </c>
      <c r="H453" s="15">
        <f t="shared" si="1"/>
        <v>6</v>
      </c>
    </row>
    <row r="454">
      <c r="B454" s="51">
        <v>44414.0</v>
      </c>
      <c r="C454" s="52" t="s">
        <v>97</v>
      </c>
      <c r="D454" s="52" t="s">
        <v>101</v>
      </c>
      <c r="E454" s="52" t="s">
        <v>166</v>
      </c>
      <c r="F454" s="53">
        <v>200.0</v>
      </c>
      <c r="G454" s="52" t="s">
        <v>14</v>
      </c>
      <c r="H454" s="15">
        <f t="shared" si="1"/>
        <v>6</v>
      </c>
    </row>
    <row r="455">
      <c r="B455" s="51">
        <v>44414.0</v>
      </c>
      <c r="C455" s="52" t="s">
        <v>97</v>
      </c>
      <c r="D455" s="52">
        <v>2649.0</v>
      </c>
      <c r="E455" s="52" t="s">
        <v>158</v>
      </c>
      <c r="F455" s="53">
        <v>200.0</v>
      </c>
      <c r="G455" s="52" t="s">
        <v>14</v>
      </c>
      <c r="H455" s="15">
        <f t="shared" si="1"/>
        <v>6</v>
      </c>
    </row>
    <row r="456">
      <c r="B456" s="51">
        <v>44414.0</v>
      </c>
      <c r="C456" s="52" t="s">
        <v>97</v>
      </c>
      <c r="D456" s="52">
        <v>2649.0</v>
      </c>
      <c r="E456" s="52" t="s">
        <v>166</v>
      </c>
      <c r="F456" s="53">
        <v>200.0</v>
      </c>
      <c r="G456" s="52" t="s">
        <v>14</v>
      </c>
      <c r="H456" s="15">
        <f t="shared" si="1"/>
        <v>6</v>
      </c>
    </row>
    <row r="457">
      <c r="B457" s="51">
        <v>44414.0</v>
      </c>
      <c r="C457" s="52" t="s">
        <v>97</v>
      </c>
      <c r="D457" s="52">
        <v>8043.0</v>
      </c>
      <c r="E457" s="52" t="s">
        <v>159</v>
      </c>
      <c r="F457" s="53">
        <v>90.0</v>
      </c>
      <c r="G457" s="52" t="s">
        <v>160</v>
      </c>
      <c r="H457" s="15">
        <f t="shared" si="1"/>
        <v>6</v>
      </c>
    </row>
    <row r="458">
      <c r="B458" s="51">
        <v>44414.0</v>
      </c>
      <c r="C458" s="52" t="s">
        <v>97</v>
      </c>
      <c r="D458" s="52" t="s">
        <v>103</v>
      </c>
      <c r="E458" s="52" t="s">
        <v>153</v>
      </c>
      <c r="F458" s="53">
        <v>220.0</v>
      </c>
      <c r="G458" s="52" t="s">
        <v>12</v>
      </c>
      <c r="H458" s="15">
        <f t="shared" si="1"/>
        <v>6</v>
      </c>
    </row>
    <row r="459">
      <c r="B459" s="51">
        <v>44414.0</v>
      </c>
      <c r="C459" s="52" t="s">
        <v>97</v>
      </c>
      <c r="D459" s="52">
        <v>6145.0</v>
      </c>
      <c r="E459" s="52" t="s">
        <v>152</v>
      </c>
      <c r="F459" s="53">
        <v>250.0</v>
      </c>
      <c r="G459" s="52" t="s">
        <v>21</v>
      </c>
      <c r="H459" s="15">
        <f t="shared" si="1"/>
        <v>6</v>
      </c>
    </row>
    <row r="460">
      <c r="B460" s="51">
        <v>44414.0</v>
      </c>
      <c r="C460" s="52" t="s">
        <v>97</v>
      </c>
      <c r="D460" s="52">
        <v>1342.0</v>
      </c>
      <c r="E460" s="52" t="s">
        <v>159</v>
      </c>
      <c r="F460" s="53">
        <v>90.0</v>
      </c>
      <c r="G460" s="52" t="s">
        <v>160</v>
      </c>
      <c r="H460" s="15">
        <f t="shared" si="1"/>
        <v>6</v>
      </c>
    </row>
    <row r="461">
      <c r="B461" s="51">
        <v>44414.0</v>
      </c>
      <c r="C461" s="52" t="s">
        <v>97</v>
      </c>
      <c r="D461" s="52">
        <v>5048.0</v>
      </c>
      <c r="E461" s="52" t="s">
        <v>152</v>
      </c>
      <c r="F461" s="53">
        <v>250.0</v>
      </c>
      <c r="G461" s="52" t="s">
        <v>21</v>
      </c>
      <c r="H461" s="15">
        <f t="shared" si="1"/>
        <v>6</v>
      </c>
    </row>
    <row r="462">
      <c r="B462" s="51">
        <v>44414.0</v>
      </c>
      <c r="C462" s="52" t="s">
        <v>97</v>
      </c>
      <c r="D462" s="52">
        <v>8247.0</v>
      </c>
      <c r="E462" s="52" t="s">
        <v>156</v>
      </c>
      <c r="F462" s="53">
        <v>120.0</v>
      </c>
      <c r="G462" s="52" t="s">
        <v>21</v>
      </c>
      <c r="H462" s="15">
        <f t="shared" si="1"/>
        <v>6</v>
      </c>
    </row>
    <row r="463">
      <c r="B463" s="51">
        <v>44414.0</v>
      </c>
      <c r="C463" s="52" t="s">
        <v>97</v>
      </c>
      <c r="D463" s="52" t="s">
        <v>109</v>
      </c>
      <c r="E463" s="52" t="s">
        <v>159</v>
      </c>
      <c r="F463" s="53">
        <v>90.0</v>
      </c>
      <c r="G463" s="52" t="s">
        <v>160</v>
      </c>
      <c r="H463" s="15">
        <f t="shared" si="1"/>
        <v>6</v>
      </c>
    </row>
    <row r="464">
      <c r="B464" s="51">
        <v>44414.0</v>
      </c>
      <c r="C464" s="52" t="s">
        <v>97</v>
      </c>
      <c r="D464" s="52" t="s">
        <v>205</v>
      </c>
      <c r="E464" s="52" t="s">
        <v>156</v>
      </c>
      <c r="F464" s="53">
        <v>120.0</v>
      </c>
      <c r="G464" s="52" t="s">
        <v>21</v>
      </c>
      <c r="H464" s="15">
        <f t="shared" si="1"/>
        <v>6</v>
      </c>
    </row>
    <row r="465">
      <c r="B465" s="51">
        <v>44414.0</v>
      </c>
      <c r="C465" s="52" t="s">
        <v>97</v>
      </c>
      <c r="D465" s="52" t="s">
        <v>170</v>
      </c>
      <c r="E465" s="52" t="s">
        <v>166</v>
      </c>
      <c r="F465" s="53">
        <v>200.0</v>
      </c>
      <c r="G465" s="52" t="s">
        <v>14</v>
      </c>
      <c r="H465" s="15">
        <f t="shared" si="1"/>
        <v>6</v>
      </c>
    </row>
    <row r="466">
      <c r="B466" s="51">
        <v>44414.0</v>
      </c>
      <c r="C466" s="52" t="s">
        <v>97</v>
      </c>
      <c r="D466" s="52" t="s">
        <v>206</v>
      </c>
      <c r="E466" s="52" t="s">
        <v>152</v>
      </c>
      <c r="F466" s="53">
        <v>250.0</v>
      </c>
      <c r="G466" s="52" t="s">
        <v>21</v>
      </c>
      <c r="H466" s="15">
        <f t="shared" si="1"/>
        <v>6</v>
      </c>
    </row>
    <row r="467">
      <c r="B467" s="51">
        <v>44414.0</v>
      </c>
      <c r="C467" s="52" t="s">
        <v>97</v>
      </c>
      <c r="D467" s="52" t="s">
        <v>207</v>
      </c>
      <c r="E467" s="52" t="s">
        <v>156</v>
      </c>
      <c r="F467" s="53">
        <v>120.0</v>
      </c>
      <c r="G467" s="52" t="s">
        <v>21</v>
      </c>
      <c r="H467" s="15">
        <f t="shared" si="1"/>
        <v>6</v>
      </c>
    </row>
    <row r="468">
      <c r="B468" s="51">
        <v>44414.0</v>
      </c>
      <c r="C468" s="52" t="s">
        <v>97</v>
      </c>
      <c r="D468" s="52" t="s">
        <v>208</v>
      </c>
      <c r="E468" s="52" t="s">
        <v>159</v>
      </c>
      <c r="F468" s="53">
        <v>90.0</v>
      </c>
      <c r="G468" s="52" t="s">
        <v>160</v>
      </c>
      <c r="H468" s="15">
        <f t="shared" si="1"/>
        <v>6</v>
      </c>
    </row>
    <row r="469">
      <c r="B469" s="51">
        <v>44414.0</v>
      </c>
      <c r="C469" s="52" t="s">
        <v>97</v>
      </c>
      <c r="D469" s="52" t="s">
        <v>171</v>
      </c>
      <c r="E469" s="52" t="s">
        <v>159</v>
      </c>
      <c r="F469" s="53">
        <v>90.0</v>
      </c>
      <c r="G469" s="52" t="s">
        <v>160</v>
      </c>
      <c r="H469" s="15">
        <f t="shared" si="1"/>
        <v>6</v>
      </c>
    </row>
    <row r="470">
      <c r="B470" s="51">
        <v>44414.0</v>
      </c>
      <c r="C470" s="52" t="s">
        <v>97</v>
      </c>
      <c r="D470" s="52" t="s">
        <v>172</v>
      </c>
      <c r="E470" s="52" t="s">
        <v>156</v>
      </c>
      <c r="F470" s="53">
        <v>120.0</v>
      </c>
      <c r="G470" s="52" t="s">
        <v>21</v>
      </c>
      <c r="H470" s="15">
        <f t="shared" si="1"/>
        <v>6</v>
      </c>
    </row>
    <row r="471">
      <c r="B471" s="51">
        <v>44414.0</v>
      </c>
      <c r="C471" s="52" t="s">
        <v>97</v>
      </c>
      <c r="D471" s="52" t="s">
        <v>173</v>
      </c>
      <c r="E471" s="52" t="s">
        <v>166</v>
      </c>
      <c r="F471" s="53">
        <v>200.0</v>
      </c>
      <c r="G471" s="52" t="s">
        <v>14</v>
      </c>
      <c r="H471" s="15">
        <f t="shared" si="1"/>
        <v>6</v>
      </c>
    </row>
    <row r="472">
      <c r="B472" s="51">
        <v>44414.0</v>
      </c>
      <c r="C472" s="52" t="s">
        <v>97</v>
      </c>
      <c r="D472" s="52" t="s">
        <v>209</v>
      </c>
      <c r="E472" s="52" t="s">
        <v>166</v>
      </c>
      <c r="F472" s="53">
        <v>200.0</v>
      </c>
      <c r="G472" s="52" t="s">
        <v>14</v>
      </c>
      <c r="H472" s="15">
        <f t="shared" si="1"/>
        <v>6</v>
      </c>
    </row>
    <row r="473">
      <c r="B473" s="51">
        <v>44414.0</v>
      </c>
      <c r="C473" s="52" t="s">
        <v>97</v>
      </c>
      <c r="D473" s="52" t="s">
        <v>210</v>
      </c>
      <c r="E473" s="52" t="s">
        <v>153</v>
      </c>
      <c r="F473" s="53">
        <v>220.0</v>
      </c>
      <c r="G473" s="52" t="s">
        <v>12</v>
      </c>
      <c r="H473" s="15">
        <f t="shared" si="1"/>
        <v>6</v>
      </c>
    </row>
    <row r="474">
      <c r="B474" s="51">
        <v>44414.0</v>
      </c>
      <c r="C474" s="52" t="s">
        <v>114</v>
      </c>
      <c r="D474" s="52">
        <v>5043.0</v>
      </c>
      <c r="E474" s="52" t="s">
        <v>161</v>
      </c>
      <c r="F474" s="53">
        <v>240.0</v>
      </c>
      <c r="G474" s="52" t="s">
        <v>21</v>
      </c>
      <c r="H474" s="15">
        <f t="shared" si="1"/>
        <v>6</v>
      </c>
    </row>
    <row r="475">
      <c r="B475" s="51">
        <v>44414.0</v>
      </c>
      <c r="C475" s="52" t="s">
        <v>114</v>
      </c>
      <c r="D475" s="52">
        <v>5043.0</v>
      </c>
      <c r="E475" s="52" t="s">
        <v>150</v>
      </c>
      <c r="F475" s="53">
        <v>230.0</v>
      </c>
      <c r="G475" s="52" t="s">
        <v>21</v>
      </c>
      <c r="H475" s="15">
        <f t="shared" si="1"/>
        <v>6</v>
      </c>
    </row>
    <row r="476">
      <c r="B476" s="51">
        <v>44414.0</v>
      </c>
      <c r="C476" s="52" t="s">
        <v>114</v>
      </c>
      <c r="D476" s="52">
        <v>5043.0</v>
      </c>
      <c r="E476" s="52" t="s">
        <v>158</v>
      </c>
      <c r="F476" s="53">
        <v>200.0</v>
      </c>
      <c r="G476" s="52" t="s">
        <v>14</v>
      </c>
      <c r="H476" s="15">
        <f t="shared" si="1"/>
        <v>6</v>
      </c>
    </row>
    <row r="477">
      <c r="B477" s="51">
        <v>44414.0</v>
      </c>
      <c r="C477" s="52" t="s">
        <v>114</v>
      </c>
      <c r="D477" s="52">
        <v>5043.0</v>
      </c>
      <c r="E477" s="52" t="s">
        <v>166</v>
      </c>
      <c r="F477" s="53">
        <v>200.0</v>
      </c>
      <c r="G477" s="52" t="s">
        <v>14</v>
      </c>
      <c r="H477" s="15">
        <f t="shared" si="1"/>
        <v>6</v>
      </c>
    </row>
    <row r="478">
      <c r="B478" s="51">
        <v>44414.0</v>
      </c>
      <c r="C478" s="52" t="s">
        <v>114</v>
      </c>
      <c r="D478" s="52">
        <v>5043.0</v>
      </c>
      <c r="E478" s="52" t="s">
        <v>156</v>
      </c>
      <c r="F478" s="53">
        <v>120.0</v>
      </c>
      <c r="G478" s="52" t="s">
        <v>21</v>
      </c>
      <c r="H478" s="15">
        <f t="shared" si="1"/>
        <v>6</v>
      </c>
    </row>
    <row r="479">
      <c r="B479" s="51">
        <v>44414.0</v>
      </c>
      <c r="C479" s="52" t="s">
        <v>114</v>
      </c>
      <c r="D479" s="52">
        <v>5043.0</v>
      </c>
      <c r="E479" s="52" t="s">
        <v>153</v>
      </c>
      <c r="F479" s="53">
        <v>220.0</v>
      </c>
      <c r="G479" s="52" t="s">
        <v>12</v>
      </c>
      <c r="H479" s="15">
        <f t="shared" si="1"/>
        <v>6</v>
      </c>
    </row>
    <row r="480">
      <c r="B480" s="51">
        <v>44414.0</v>
      </c>
      <c r="C480" s="52" t="s">
        <v>211</v>
      </c>
      <c r="D480" s="52">
        <v>4142.0</v>
      </c>
      <c r="E480" s="52" t="s">
        <v>156</v>
      </c>
      <c r="F480" s="53">
        <v>120.0</v>
      </c>
      <c r="G480" s="52" t="s">
        <v>21</v>
      </c>
      <c r="H480" s="15">
        <f t="shared" si="1"/>
        <v>6</v>
      </c>
    </row>
    <row r="481">
      <c r="B481" s="51">
        <v>44414.0</v>
      </c>
      <c r="C481" s="52" t="s">
        <v>211</v>
      </c>
      <c r="D481" s="52" t="s">
        <v>212</v>
      </c>
      <c r="E481" s="52" t="s">
        <v>150</v>
      </c>
      <c r="F481" s="53">
        <v>230.0</v>
      </c>
      <c r="G481" s="52" t="s">
        <v>21</v>
      </c>
      <c r="H481" s="15">
        <f t="shared" si="1"/>
        <v>6</v>
      </c>
    </row>
    <row r="482">
      <c r="B482" s="51">
        <v>44414.0</v>
      </c>
      <c r="C482" s="52" t="s">
        <v>211</v>
      </c>
      <c r="D482" s="52" t="s">
        <v>212</v>
      </c>
      <c r="E482" s="52" t="s">
        <v>150</v>
      </c>
      <c r="F482" s="53">
        <v>230.0</v>
      </c>
      <c r="G482" s="52" t="s">
        <v>21</v>
      </c>
      <c r="H482" s="15">
        <f t="shared" si="1"/>
        <v>6</v>
      </c>
    </row>
    <row r="483">
      <c r="B483" s="51">
        <v>44414.0</v>
      </c>
      <c r="C483" s="52" t="s">
        <v>211</v>
      </c>
      <c r="D483" s="52">
        <v>7744.0</v>
      </c>
      <c r="E483" s="52" t="s">
        <v>158</v>
      </c>
      <c r="F483" s="53">
        <v>200.0</v>
      </c>
      <c r="G483" s="52" t="s">
        <v>14</v>
      </c>
      <c r="H483" s="15">
        <f t="shared" si="1"/>
        <v>6</v>
      </c>
    </row>
    <row r="484">
      <c r="B484" s="51">
        <v>44414.0</v>
      </c>
      <c r="C484" s="52" t="s">
        <v>211</v>
      </c>
      <c r="D484" s="52">
        <v>540.0</v>
      </c>
      <c r="E484" s="52" t="s">
        <v>156</v>
      </c>
      <c r="F484" s="53">
        <v>120.0</v>
      </c>
      <c r="G484" s="52" t="s">
        <v>21</v>
      </c>
      <c r="H484" s="15">
        <f t="shared" si="1"/>
        <v>6</v>
      </c>
    </row>
    <row r="485">
      <c r="B485" s="51">
        <v>44414.0</v>
      </c>
      <c r="C485" s="52" t="s">
        <v>115</v>
      </c>
      <c r="D485" s="52" t="s">
        <v>116</v>
      </c>
      <c r="E485" s="52" t="s">
        <v>156</v>
      </c>
      <c r="F485" s="53">
        <v>120.0</v>
      </c>
      <c r="G485" s="52" t="s">
        <v>21</v>
      </c>
      <c r="H485" s="15">
        <f t="shared" si="1"/>
        <v>6</v>
      </c>
    </row>
    <row r="486">
      <c r="B486" s="51">
        <v>44414.0</v>
      </c>
      <c r="C486" s="52" t="s">
        <v>115</v>
      </c>
      <c r="D486" s="52" t="s">
        <v>213</v>
      </c>
      <c r="E486" s="52" t="s">
        <v>159</v>
      </c>
      <c r="F486" s="53">
        <v>90.0</v>
      </c>
      <c r="G486" s="52" t="s">
        <v>160</v>
      </c>
      <c r="H486" s="15">
        <f t="shared" si="1"/>
        <v>6</v>
      </c>
    </row>
    <row r="487">
      <c r="B487" s="51">
        <v>44414.0</v>
      </c>
      <c r="C487" s="52" t="s">
        <v>115</v>
      </c>
      <c r="D487" s="52">
        <v>6840.0</v>
      </c>
      <c r="E487" s="52" t="s">
        <v>153</v>
      </c>
      <c r="F487" s="53">
        <v>220.0</v>
      </c>
      <c r="G487" s="52" t="s">
        <v>12</v>
      </c>
      <c r="H487" s="15">
        <f t="shared" si="1"/>
        <v>6</v>
      </c>
    </row>
    <row r="488">
      <c r="B488" s="51">
        <v>44414.0</v>
      </c>
      <c r="C488" s="52" t="s">
        <v>115</v>
      </c>
      <c r="D488" s="52" t="s">
        <v>214</v>
      </c>
      <c r="E488" s="52" t="s">
        <v>162</v>
      </c>
      <c r="F488" s="53">
        <v>130.0</v>
      </c>
      <c r="G488" s="52" t="s">
        <v>18</v>
      </c>
      <c r="H488" s="15">
        <f t="shared" si="1"/>
        <v>6</v>
      </c>
    </row>
    <row r="489">
      <c r="B489" s="51">
        <v>44414.0</v>
      </c>
      <c r="C489" s="52" t="s">
        <v>115</v>
      </c>
      <c r="D489" s="52" t="s">
        <v>119</v>
      </c>
      <c r="E489" s="52" t="s">
        <v>153</v>
      </c>
      <c r="F489" s="53">
        <v>220.0</v>
      </c>
      <c r="G489" s="52" t="s">
        <v>12</v>
      </c>
      <c r="H489" s="15">
        <f t="shared" si="1"/>
        <v>6</v>
      </c>
    </row>
    <row r="490">
      <c r="B490" s="51">
        <v>44414.0</v>
      </c>
      <c r="C490" s="52" t="s">
        <v>115</v>
      </c>
      <c r="D490" s="52" t="s">
        <v>120</v>
      </c>
      <c r="E490" s="52" t="s">
        <v>156</v>
      </c>
      <c r="F490" s="53">
        <v>120.0</v>
      </c>
      <c r="G490" s="52" t="s">
        <v>21</v>
      </c>
      <c r="H490" s="15">
        <f t="shared" si="1"/>
        <v>6</v>
      </c>
    </row>
    <row r="491">
      <c r="B491" s="51">
        <v>44414.0</v>
      </c>
      <c r="C491" s="52" t="s">
        <v>115</v>
      </c>
      <c r="D491" s="52" t="s">
        <v>175</v>
      </c>
      <c r="E491" s="52" t="s">
        <v>153</v>
      </c>
      <c r="F491" s="53">
        <v>220.0</v>
      </c>
      <c r="G491" s="52" t="s">
        <v>12</v>
      </c>
      <c r="H491" s="15">
        <f t="shared" si="1"/>
        <v>6</v>
      </c>
    </row>
    <row r="492">
      <c r="B492" s="51">
        <v>44414.0</v>
      </c>
      <c r="C492" s="52" t="s">
        <v>115</v>
      </c>
      <c r="D492" s="52" t="s">
        <v>121</v>
      </c>
      <c r="E492" s="52" t="s">
        <v>152</v>
      </c>
      <c r="F492" s="53">
        <v>250.0</v>
      </c>
      <c r="G492" s="52" t="s">
        <v>21</v>
      </c>
      <c r="H492" s="15">
        <f t="shared" si="1"/>
        <v>6</v>
      </c>
    </row>
    <row r="493">
      <c r="B493" s="51">
        <v>44414.0</v>
      </c>
      <c r="C493" s="52" t="s">
        <v>115</v>
      </c>
      <c r="D493" s="52" t="s">
        <v>176</v>
      </c>
      <c r="E493" s="52" t="s">
        <v>158</v>
      </c>
      <c r="F493" s="53">
        <v>200.0</v>
      </c>
      <c r="G493" s="52" t="s">
        <v>14</v>
      </c>
      <c r="H493" s="15">
        <f t="shared" si="1"/>
        <v>6</v>
      </c>
    </row>
    <row r="494">
      <c r="B494" s="51">
        <v>44414.0</v>
      </c>
      <c r="C494" s="52" t="s">
        <v>122</v>
      </c>
      <c r="D494" s="52" t="s">
        <v>123</v>
      </c>
      <c r="E494" s="52" t="s">
        <v>158</v>
      </c>
      <c r="F494" s="53">
        <v>200.0</v>
      </c>
      <c r="G494" s="52" t="s">
        <v>14</v>
      </c>
      <c r="H494" s="15">
        <f t="shared" si="1"/>
        <v>6</v>
      </c>
    </row>
    <row r="495">
      <c r="B495" s="51">
        <v>44414.0</v>
      </c>
      <c r="C495" s="52" t="s">
        <v>122</v>
      </c>
      <c r="D495" s="52" t="s">
        <v>124</v>
      </c>
      <c r="E495" s="52" t="s">
        <v>155</v>
      </c>
      <c r="F495" s="53">
        <v>220.0</v>
      </c>
      <c r="G495" s="52" t="s">
        <v>18</v>
      </c>
      <c r="H495" s="15">
        <f t="shared" si="1"/>
        <v>6</v>
      </c>
    </row>
    <row r="496">
      <c r="B496" s="51">
        <v>44414.0</v>
      </c>
      <c r="C496" s="52" t="s">
        <v>122</v>
      </c>
      <c r="D496" s="52" t="s">
        <v>125</v>
      </c>
      <c r="E496" s="52" t="s">
        <v>156</v>
      </c>
      <c r="F496" s="53">
        <v>120.0</v>
      </c>
      <c r="G496" s="52" t="s">
        <v>21</v>
      </c>
      <c r="H496" s="15">
        <f t="shared" si="1"/>
        <v>6</v>
      </c>
    </row>
    <row r="497">
      <c r="B497" s="51">
        <v>44414.0</v>
      </c>
      <c r="C497" s="52" t="s">
        <v>122</v>
      </c>
      <c r="D497" s="52" t="s">
        <v>127</v>
      </c>
      <c r="E497" s="52" t="s">
        <v>152</v>
      </c>
      <c r="F497" s="53">
        <v>250.0</v>
      </c>
      <c r="G497" s="52" t="s">
        <v>21</v>
      </c>
      <c r="H497" s="15">
        <f t="shared" si="1"/>
        <v>6</v>
      </c>
    </row>
    <row r="498">
      <c r="B498" s="51">
        <v>44414.0</v>
      </c>
      <c r="C498" s="52" t="s">
        <v>122</v>
      </c>
      <c r="D498" s="52" t="s">
        <v>215</v>
      </c>
      <c r="E498" s="52" t="s">
        <v>162</v>
      </c>
      <c r="F498" s="53">
        <v>130.0</v>
      </c>
      <c r="G498" s="52" t="s">
        <v>18</v>
      </c>
      <c r="H498" s="15">
        <f t="shared" si="1"/>
        <v>6</v>
      </c>
    </row>
    <row r="499">
      <c r="B499" s="51">
        <v>44414.0</v>
      </c>
      <c r="C499" s="52" t="s">
        <v>122</v>
      </c>
      <c r="D499" s="52" t="s">
        <v>180</v>
      </c>
      <c r="E499" s="52" t="s">
        <v>162</v>
      </c>
      <c r="F499" s="53">
        <v>130.0</v>
      </c>
      <c r="G499" s="52" t="s">
        <v>18</v>
      </c>
      <c r="H499" s="15">
        <f t="shared" si="1"/>
        <v>6</v>
      </c>
    </row>
    <row r="500">
      <c r="B500" s="51">
        <v>44414.0</v>
      </c>
      <c r="C500" s="52" t="s">
        <v>15</v>
      </c>
      <c r="D500" s="52" t="s">
        <v>216</v>
      </c>
      <c r="E500" s="52" t="s">
        <v>153</v>
      </c>
      <c r="F500" s="53">
        <v>220.0</v>
      </c>
      <c r="G500" s="52" t="s">
        <v>12</v>
      </c>
      <c r="H500" s="15">
        <f t="shared" si="1"/>
        <v>6</v>
      </c>
    </row>
    <row r="501">
      <c r="B501" s="51">
        <v>44414.0</v>
      </c>
      <c r="C501" s="52" t="s">
        <v>15</v>
      </c>
      <c r="D501" s="52" t="s">
        <v>181</v>
      </c>
      <c r="E501" s="52" t="s">
        <v>159</v>
      </c>
      <c r="F501" s="53">
        <v>90.0</v>
      </c>
      <c r="G501" s="52" t="s">
        <v>160</v>
      </c>
      <c r="H501" s="15">
        <f t="shared" si="1"/>
        <v>6</v>
      </c>
    </row>
    <row r="502">
      <c r="B502" s="51">
        <v>44414.0</v>
      </c>
      <c r="C502" s="52" t="s">
        <v>15</v>
      </c>
      <c r="D502" s="52" t="s">
        <v>131</v>
      </c>
      <c r="E502" s="52" t="s">
        <v>153</v>
      </c>
      <c r="F502" s="53">
        <v>220.0</v>
      </c>
      <c r="G502" s="52" t="s">
        <v>12</v>
      </c>
      <c r="H502" s="15">
        <f t="shared" si="1"/>
        <v>6</v>
      </c>
    </row>
    <row r="503">
      <c r="B503" s="51">
        <v>44414.0</v>
      </c>
      <c r="C503" s="52" t="s">
        <v>15</v>
      </c>
      <c r="D503" s="52" t="s">
        <v>217</v>
      </c>
      <c r="E503" s="52" t="s">
        <v>159</v>
      </c>
      <c r="F503" s="53">
        <v>90.0</v>
      </c>
      <c r="G503" s="52" t="s">
        <v>160</v>
      </c>
      <c r="H503" s="15">
        <f t="shared" si="1"/>
        <v>6</v>
      </c>
    </row>
    <row r="504">
      <c r="B504" s="51">
        <v>44414.0</v>
      </c>
      <c r="C504" s="52" t="s">
        <v>15</v>
      </c>
      <c r="D504" s="52" t="s">
        <v>132</v>
      </c>
      <c r="E504" s="52" t="s">
        <v>156</v>
      </c>
      <c r="F504" s="53">
        <v>120.0</v>
      </c>
      <c r="G504" s="52" t="s">
        <v>21</v>
      </c>
      <c r="H504" s="15">
        <f t="shared" si="1"/>
        <v>6</v>
      </c>
    </row>
    <row r="505">
      <c r="B505" s="51">
        <v>44414.0</v>
      </c>
      <c r="C505" s="52" t="s">
        <v>15</v>
      </c>
      <c r="D505" s="55">
        <v>5.0E49</v>
      </c>
      <c r="E505" s="52" t="s">
        <v>150</v>
      </c>
      <c r="F505" s="53">
        <v>230.0</v>
      </c>
      <c r="G505" s="52" t="s">
        <v>21</v>
      </c>
      <c r="H505" s="15">
        <f t="shared" si="1"/>
        <v>6</v>
      </c>
    </row>
    <row r="506">
      <c r="B506" s="51">
        <v>44414.0</v>
      </c>
      <c r="C506" s="52" t="s">
        <v>15</v>
      </c>
      <c r="D506" s="55">
        <v>5.0E49</v>
      </c>
      <c r="E506" s="52" t="s">
        <v>152</v>
      </c>
      <c r="F506" s="53">
        <v>250.0</v>
      </c>
      <c r="G506" s="52" t="s">
        <v>21</v>
      </c>
      <c r="H506" s="15">
        <f t="shared" si="1"/>
        <v>6</v>
      </c>
    </row>
    <row r="507">
      <c r="B507" s="51">
        <v>44414.0</v>
      </c>
      <c r="C507" s="52" t="s">
        <v>15</v>
      </c>
      <c r="D507" s="52" t="s">
        <v>124</v>
      </c>
      <c r="E507" s="52" t="s">
        <v>156</v>
      </c>
      <c r="F507" s="53">
        <v>120.0</v>
      </c>
      <c r="G507" s="52" t="s">
        <v>21</v>
      </c>
      <c r="H507" s="15">
        <f t="shared" si="1"/>
        <v>6</v>
      </c>
    </row>
    <row r="508">
      <c r="B508" s="51">
        <v>44414.0</v>
      </c>
      <c r="C508" s="52" t="s">
        <v>15</v>
      </c>
      <c r="D508" s="52" t="s">
        <v>133</v>
      </c>
      <c r="E508" s="52" t="s">
        <v>166</v>
      </c>
      <c r="F508" s="53">
        <v>200.0</v>
      </c>
      <c r="G508" s="52" t="s">
        <v>14</v>
      </c>
      <c r="H508" s="15">
        <f t="shared" si="1"/>
        <v>6</v>
      </c>
    </row>
    <row r="509">
      <c r="B509" s="51">
        <v>44414.0</v>
      </c>
      <c r="C509" s="52" t="s">
        <v>15</v>
      </c>
      <c r="D509" s="52" t="s">
        <v>133</v>
      </c>
      <c r="E509" s="52" t="s">
        <v>152</v>
      </c>
      <c r="F509" s="53">
        <v>250.0</v>
      </c>
      <c r="G509" s="52" t="s">
        <v>21</v>
      </c>
      <c r="H509" s="15">
        <f t="shared" si="1"/>
        <v>6</v>
      </c>
    </row>
    <row r="510">
      <c r="B510" s="51">
        <v>44414.0</v>
      </c>
      <c r="C510" s="52" t="s">
        <v>15</v>
      </c>
      <c r="D510" s="55">
        <v>6.0E40</v>
      </c>
      <c r="E510" s="52" t="s">
        <v>159</v>
      </c>
      <c r="F510" s="53">
        <v>90.0</v>
      </c>
      <c r="G510" s="52" t="s">
        <v>160</v>
      </c>
      <c r="H510" s="15">
        <f t="shared" si="1"/>
        <v>6</v>
      </c>
    </row>
    <row r="511">
      <c r="B511" s="51">
        <v>44414.0</v>
      </c>
      <c r="C511" s="52" t="s">
        <v>15</v>
      </c>
      <c r="D511" s="55">
        <v>6.0E40</v>
      </c>
      <c r="E511" s="52" t="s">
        <v>152</v>
      </c>
      <c r="F511" s="53">
        <v>250.0</v>
      </c>
      <c r="G511" s="52" t="s">
        <v>21</v>
      </c>
      <c r="H511" s="15">
        <f t="shared" si="1"/>
        <v>6</v>
      </c>
    </row>
    <row r="512">
      <c r="B512" s="51">
        <v>44414.0</v>
      </c>
      <c r="C512" s="52" t="s">
        <v>15</v>
      </c>
      <c r="D512" s="52" t="s">
        <v>218</v>
      </c>
      <c r="E512" s="52" t="s">
        <v>159</v>
      </c>
      <c r="F512" s="53">
        <v>90.0</v>
      </c>
      <c r="G512" s="52" t="s">
        <v>160</v>
      </c>
      <c r="H512" s="15">
        <f t="shared" si="1"/>
        <v>6</v>
      </c>
    </row>
    <row r="513">
      <c r="B513" s="51">
        <v>44414.0</v>
      </c>
      <c r="C513" s="52" t="s">
        <v>15</v>
      </c>
      <c r="D513" s="52" t="s">
        <v>219</v>
      </c>
      <c r="E513" s="52" t="s">
        <v>159</v>
      </c>
      <c r="F513" s="53">
        <v>90.0</v>
      </c>
      <c r="G513" s="52" t="s">
        <v>160</v>
      </c>
      <c r="H513" s="15">
        <f t="shared" si="1"/>
        <v>6</v>
      </c>
    </row>
    <row r="514">
      <c r="B514" s="51">
        <v>44414.0</v>
      </c>
      <c r="C514" s="52" t="s">
        <v>15</v>
      </c>
      <c r="D514" s="52" t="s">
        <v>219</v>
      </c>
      <c r="E514" s="52" t="s">
        <v>152</v>
      </c>
      <c r="F514" s="53">
        <v>250.0</v>
      </c>
      <c r="G514" s="52" t="s">
        <v>21</v>
      </c>
      <c r="H514" s="15">
        <f t="shared" si="1"/>
        <v>6</v>
      </c>
    </row>
    <row r="515">
      <c r="B515" s="51">
        <v>44414.0</v>
      </c>
      <c r="C515" s="52" t="s">
        <v>15</v>
      </c>
      <c r="D515" s="52" t="s">
        <v>135</v>
      </c>
      <c r="E515" s="52" t="s">
        <v>150</v>
      </c>
      <c r="F515" s="53">
        <v>230.0</v>
      </c>
      <c r="G515" s="52" t="s">
        <v>21</v>
      </c>
      <c r="H515" s="15">
        <f t="shared" si="1"/>
        <v>6</v>
      </c>
    </row>
    <row r="516">
      <c r="B516" s="51">
        <v>44414.0</v>
      </c>
      <c r="C516" s="52" t="s">
        <v>15</v>
      </c>
      <c r="D516" s="52" t="s">
        <v>135</v>
      </c>
      <c r="E516" s="52" t="s">
        <v>156</v>
      </c>
      <c r="F516" s="53">
        <v>120.0</v>
      </c>
      <c r="G516" s="52" t="s">
        <v>21</v>
      </c>
      <c r="H516" s="15">
        <f t="shared" si="1"/>
        <v>6</v>
      </c>
    </row>
    <row r="517">
      <c r="B517" s="51">
        <v>44414.0</v>
      </c>
      <c r="C517" s="52" t="s">
        <v>15</v>
      </c>
      <c r="D517" s="52" t="s">
        <v>220</v>
      </c>
      <c r="E517" s="52" t="s">
        <v>159</v>
      </c>
      <c r="F517" s="53">
        <v>90.0</v>
      </c>
      <c r="G517" s="52" t="s">
        <v>160</v>
      </c>
      <c r="H517" s="15">
        <f t="shared" si="1"/>
        <v>6</v>
      </c>
    </row>
    <row r="518">
      <c r="B518" s="51">
        <v>44414.0</v>
      </c>
      <c r="C518" s="52" t="s">
        <v>15</v>
      </c>
      <c r="D518" s="52">
        <v>4645.0</v>
      </c>
      <c r="E518" s="52" t="s">
        <v>150</v>
      </c>
      <c r="F518" s="53">
        <v>230.0</v>
      </c>
      <c r="G518" s="52" t="s">
        <v>21</v>
      </c>
      <c r="H518" s="15">
        <f t="shared" si="1"/>
        <v>6</v>
      </c>
    </row>
    <row r="519">
      <c r="B519" s="51">
        <v>44414.0</v>
      </c>
      <c r="C519" s="52" t="s">
        <v>15</v>
      </c>
      <c r="D519" s="52" t="s">
        <v>221</v>
      </c>
      <c r="E519" s="52" t="s">
        <v>153</v>
      </c>
      <c r="F519" s="53">
        <v>220.0</v>
      </c>
      <c r="G519" s="52" t="s">
        <v>12</v>
      </c>
      <c r="H519" s="15">
        <f t="shared" si="1"/>
        <v>6</v>
      </c>
    </row>
    <row r="520">
      <c r="B520" s="51">
        <v>44414.0</v>
      </c>
      <c r="C520" s="52" t="s">
        <v>15</v>
      </c>
      <c r="D520" s="52">
        <v>3446.0</v>
      </c>
      <c r="E520" s="52" t="s">
        <v>156</v>
      </c>
      <c r="F520" s="53">
        <v>120.0</v>
      </c>
      <c r="G520" s="52" t="s">
        <v>21</v>
      </c>
      <c r="H520" s="15">
        <f t="shared" si="1"/>
        <v>6</v>
      </c>
    </row>
    <row r="521">
      <c r="B521" s="51">
        <v>44414.0</v>
      </c>
      <c r="C521" s="52" t="s">
        <v>15</v>
      </c>
      <c r="D521" s="52" t="s">
        <v>222</v>
      </c>
      <c r="E521" s="52" t="s">
        <v>150</v>
      </c>
      <c r="F521" s="53">
        <v>230.0</v>
      </c>
      <c r="G521" s="52" t="s">
        <v>21</v>
      </c>
      <c r="H521" s="15">
        <f t="shared" si="1"/>
        <v>6</v>
      </c>
    </row>
    <row r="522">
      <c r="B522" s="51">
        <v>44414.0</v>
      </c>
      <c r="C522" s="52" t="s">
        <v>15</v>
      </c>
      <c r="D522" s="52" t="s">
        <v>222</v>
      </c>
      <c r="E522" s="52" t="s">
        <v>156</v>
      </c>
      <c r="F522" s="53">
        <v>120.0</v>
      </c>
      <c r="G522" s="52" t="s">
        <v>21</v>
      </c>
      <c r="H522" s="15">
        <f t="shared" si="1"/>
        <v>6</v>
      </c>
    </row>
    <row r="523">
      <c r="B523" s="51">
        <v>44414.0</v>
      </c>
      <c r="C523" s="52" t="s">
        <v>15</v>
      </c>
      <c r="D523" s="52" t="s">
        <v>184</v>
      </c>
      <c r="E523" s="52" t="s">
        <v>166</v>
      </c>
      <c r="F523" s="53">
        <v>200.0</v>
      </c>
      <c r="G523" s="52" t="s">
        <v>14</v>
      </c>
      <c r="H523" s="15">
        <f t="shared" si="1"/>
        <v>6</v>
      </c>
    </row>
    <row r="524">
      <c r="B524" s="51">
        <v>44414.0</v>
      </c>
      <c r="C524" s="52" t="s">
        <v>15</v>
      </c>
      <c r="D524" s="52" t="s">
        <v>223</v>
      </c>
      <c r="E524" s="52" t="s">
        <v>159</v>
      </c>
      <c r="F524" s="53">
        <v>90.0</v>
      </c>
      <c r="G524" s="52" t="s">
        <v>160</v>
      </c>
      <c r="H524" s="15">
        <f t="shared" si="1"/>
        <v>6</v>
      </c>
    </row>
    <row r="525">
      <c r="B525" s="51">
        <v>44414.0</v>
      </c>
      <c r="C525" s="52" t="s">
        <v>15</v>
      </c>
      <c r="D525" s="52" t="s">
        <v>224</v>
      </c>
      <c r="E525" s="52" t="s">
        <v>152</v>
      </c>
      <c r="F525" s="53">
        <v>250.0</v>
      </c>
      <c r="G525" s="52" t="s">
        <v>21</v>
      </c>
      <c r="H525" s="15">
        <f t="shared" si="1"/>
        <v>6</v>
      </c>
    </row>
    <row r="526">
      <c r="B526" s="51">
        <v>44414.0</v>
      </c>
      <c r="C526" s="52" t="s">
        <v>15</v>
      </c>
      <c r="D526" s="52" t="s">
        <v>225</v>
      </c>
      <c r="E526" s="52" t="s">
        <v>152</v>
      </c>
      <c r="F526" s="53">
        <v>250.0</v>
      </c>
      <c r="G526" s="52" t="s">
        <v>21</v>
      </c>
      <c r="H526" s="15">
        <f t="shared" si="1"/>
        <v>6</v>
      </c>
    </row>
    <row r="527">
      <c r="B527" s="51">
        <v>44414.0</v>
      </c>
      <c r="C527" s="52" t="s">
        <v>15</v>
      </c>
      <c r="D527" s="52" t="s">
        <v>140</v>
      </c>
      <c r="E527" s="52" t="s">
        <v>159</v>
      </c>
      <c r="F527" s="53">
        <v>90.0</v>
      </c>
      <c r="G527" s="52" t="s">
        <v>160</v>
      </c>
      <c r="H527" s="15">
        <f t="shared" si="1"/>
        <v>6</v>
      </c>
    </row>
    <row r="528">
      <c r="B528" s="51">
        <v>44414.0</v>
      </c>
      <c r="C528" s="52" t="s">
        <v>15</v>
      </c>
      <c r="D528" s="52" t="s">
        <v>226</v>
      </c>
      <c r="E528" s="52" t="s">
        <v>158</v>
      </c>
      <c r="F528" s="53">
        <v>200.0</v>
      </c>
      <c r="G528" s="52" t="s">
        <v>14</v>
      </c>
      <c r="H528" s="15">
        <f t="shared" si="1"/>
        <v>6</v>
      </c>
    </row>
    <row r="529">
      <c r="B529" s="51">
        <v>44414.0</v>
      </c>
      <c r="C529" s="52" t="s">
        <v>15</v>
      </c>
      <c r="D529" s="52" t="s">
        <v>226</v>
      </c>
      <c r="E529" s="52" t="s">
        <v>162</v>
      </c>
      <c r="F529" s="53">
        <v>130.0</v>
      </c>
      <c r="G529" s="52" t="s">
        <v>18</v>
      </c>
      <c r="H529" s="15">
        <f t="shared" si="1"/>
        <v>6</v>
      </c>
    </row>
    <row r="530">
      <c r="B530" s="51">
        <v>44414.0</v>
      </c>
      <c r="C530" s="52" t="s">
        <v>16</v>
      </c>
      <c r="D530" s="52" t="s">
        <v>227</v>
      </c>
      <c r="E530" s="52" t="s">
        <v>159</v>
      </c>
      <c r="F530" s="53">
        <v>90.0</v>
      </c>
      <c r="G530" s="52" t="s">
        <v>160</v>
      </c>
      <c r="H530" s="15">
        <f t="shared" si="1"/>
        <v>6</v>
      </c>
    </row>
    <row r="531">
      <c r="B531" s="51">
        <v>44414.0</v>
      </c>
      <c r="C531" s="52" t="s">
        <v>16</v>
      </c>
      <c r="D531" s="52" t="s">
        <v>227</v>
      </c>
      <c r="E531" s="52" t="s">
        <v>152</v>
      </c>
      <c r="F531" s="53">
        <v>250.0</v>
      </c>
      <c r="G531" s="52" t="s">
        <v>21</v>
      </c>
      <c r="H531" s="15">
        <f t="shared" si="1"/>
        <v>6</v>
      </c>
    </row>
    <row r="532">
      <c r="B532" s="51">
        <v>44414.0</v>
      </c>
      <c r="C532" s="52" t="s">
        <v>16</v>
      </c>
      <c r="D532" s="52" t="s">
        <v>187</v>
      </c>
      <c r="E532" s="52" t="s">
        <v>159</v>
      </c>
      <c r="F532" s="53">
        <v>90.0</v>
      </c>
      <c r="G532" s="52" t="s">
        <v>160</v>
      </c>
      <c r="H532" s="15">
        <f t="shared" si="1"/>
        <v>6</v>
      </c>
    </row>
    <row r="533">
      <c r="B533" s="51">
        <v>44414.0</v>
      </c>
      <c r="C533" s="52" t="s">
        <v>16</v>
      </c>
      <c r="D533" s="52">
        <v>4643.0</v>
      </c>
      <c r="E533" s="52" t="s">
        <v>159</v>
      </c>
      <c r="F533" s="53">
        <v>90.0</v>
      </c>
      <c r="G533" s="52" t="s">
        <v>160</v>
      </c>
      <c r="H533" s="15">
        <f t="shared" si="1"/>
        <v>6</v>
      </c>
    </row>
    <row r="534">
      <c r="B534" s="51">
        <v>44414.0</v>
      </c>
      <c r="C534" s="52" t="s">
        <v>16</v>
      </c>
      <c r="D534" s="52" t="s">
        <v>142</v>
      </c>
      <c r="E534" s="52" t="s">
        <v>159</v>
      </c>
      <c r="F534" s="53">
        <v>90.0</v>
      </c>
      <c r="G534" s="52" t="s">
        <v>160</v>
      </c>
      <c r="H534" s="15">
        <f t="shared" si="1"/>
        <v>6</v>
      </c>
    </row>
    <row r="535">
      <c r="B535" s="51">
        <v>44414.0</v>
      </c>
      <c r="C535" s="52" t="s">
        <v>16</v>
      </c>
      <c r="D535" s="52" t="s">
        <v>145</v>
      </c>
      <c r="E535" s="52" t="s">
        <v>159</v>
      </c>
      <c r="F535" s="53">
        <v>90.0</v>
      </c>
      <c r="G535" s="52" t="s">
        <v>160</v>
      </c>
      <c r="H535" s="15">
        <f t="shared" si="1"/>
        <v>6</v>
      </c>
    </row>
    <row r="536">
      <c r="B536" s="51">
        <v>44414.0</v>
      </c>
      <c r="C536" s="52" t="s">
        <v>16</v>
      </c>
      <c r="D536" s="52">
        <v>6141.0</v>
      </c>
      <c r="E536" s="52" t="s">
        <v>152</v>
      </c>
      <c r="F536" s="53">
        <v>250.0</v>
      </c>
      <c r="G536" s="52" t="s">
        <v>21</v>
      </c>
      <c r="H536" s="15">
        <f t="shared" si="1"/>
        <v>6</v>
      </c>
    </row>
    <row r="537">
      <c r="B537" s="51">
        <v>44414.0</v>
      </c>
      <c r="C537" s="52" t="s">
        <v>16</v>
      </c>
      <c r="D537" s="52" t="s">
        <v>228</v>
      </c>
      <c r="E537" s="52" t="s">
        <v>152</v>
      </c>
      <c r="F537" s="53">
        <v>250.0</v>
      </c>
      <c r="G537" s="52" t="s">
        <v>21</v>
      </c>
      <c r="H537" s="15">
        <f t="shared" si="1"/>
        <v>6</v>
      </c>
    </row>
    <row r="538">
      <c r="B538" s="51">
        <v>44414.0</v>
      </c>
      <c r="C538" s="52" t="s">
        <v>16</v>
      </c>
      <c r="D538" s="52">
        <v>4340.0</v>
      </c>
      <c r="E538" s="52" t="s">
        <v>152</v>
      </c>
      <c r="F538" s="53">
        <v>250.0</v>
      </c>
      <c r="G538" s="52" t="s">
        <v>21</v>
      </c>
      <c r="H538" s="15">
        <f t="shared" si="1"/>
        <v>6</v>
      </c>
    </row>
    <row r="539">
      <c r="B539" s="51">
        <v>44414.0</v>
      </c>
      <c r="C539" s="52" t="s">
        <v>16</v>
      </c>
      <c r="D539" s="52">
        <v>1945.0</v>
      </c>
      <c r="E539" s="52" t="s">
        <v>162</v>
      </c>
      <c r="F539" s="53">
        <v>130.0</v>
      </c>
      <c r="G539" s="52" t="s">
        <v>18</v>
      </c>
      <c r="H539" s="15">
        <f t="shared" si="1"/>
        <v>6</v>
      </c>
    </row>
    <row r="540">
      <c r="B540" s="51">
        <v>44414.0</v>
      </c>
      <c r="C540" s="52" t="s">
        <v>16</v>
      </c>
      <c r="D540" s="52" t="s">
        <v>229</v>
      </c>
      <c r="E540" s="52" t="s">
        <v>162</v>
      </c>
      <c r="F540" s="53">
        <v>130.0</v>
      </c>
      <c r="G540" s="52" t="s">
        <v>18</v>
      </c>
      <c r="H540" s="15">
        <f t="shared" si="1"/>
        <v>6</v>
      </c>
    </row>
    <row r="541">
      <c r="B541" s="51">
        <v>44414.0</v>
      </c>
      <c r="C541" s="52" t="s">
        <v>16</v>
      </c>
      <c r="D541" s="52" t="s">
        <v>230</v>
      </c>
      <c r="E541" s="52" t="s">
        <v>159</v>
      </c>
      <c r="F541" s="53">
        <v>90.0</v>
      </c>
      <c r="G541" s="52" t="s">
        <v>160</v>
      </c>
      <c r="H541" s="15">
        <f t="shared" si="1"/>
        <v>6</v>
      </c>
    </row>
    <row r="542">
      <c r="B542" s="51">
        <v>44414.0</v>
      </c>
      <c r="C542" s="52" t="s">
        <v>16</v>
      </c>
      <c r="D542" s="52" t="s">
        <v>110</v>
      </c>
      <c r="E542" s="52" t="s">
        <v>159</v>
      </c>
      <c r="F542" s="53">
        <v>90.0</v>
      </c>
      <c r="G542" s="52" t="s">
        <v>160</v>
      </c>
      <c r="H542" s="15">
        <f t="shared" si="1"/>
        <v>6</v>
      </c>
    </row>
    <row r="543">
      <c r="B543" s="51">
        <v>44414.0</v>
      </c>
      <c r="C543" s="52" t="s">
        <v>16</v>
      </c>
      <c r="D543" s="52" t="s">
        <v>190</v>
      </c>
      <c r="E543" s="52" t="s">
        <v>159</v>
      </c>
      <c r="F543" s="53">
        <v>90.0</v>
      </c>
      <c r="G543" s="52" t="s">
        <v>160</v>
      </c>
      <c r="H543" s="15">
        <f t="shared" si="1"/>
        <v>6</v>
      </c>
    </row>
    <row r="544">
      <c r="B544" s="51">
        <v>44414.0</v>
      </c>
      <c r="C544" s="52" t="s">
        <v>69</v>
      </c>
      <c r="D544" s="52" t="s">
        <v>70</v>
      </c>
      <c r="E544" s="52" t="s">
        <v>152</v>
      </c>
      <c r="F544" s="53">
        <v>250.0</v>
      </c>
      <c r="G544" s="52" t="s">
        <v>21</v>
      </c>
      <c r="H544" s="15">
        <f t="shared" si="1"/>
        <v>6</v>
      </c>
    </row>
    <row r="545">
      <c r="B545" s="51">
        <v>44414.0</v>
      </c>
      <c r="C545" s="52" t="s">
        <v>69</v>
      </c>
      <c r="D545" s="52" t="s">
        <v>71</v>
      </c>
      <c r="E545" s="52" t="s">
        <v>156</v>
      </c>
      <c r="F545" s="53">
        <v>120.0</v>
      </c>
      <c r="G545" s="52" t="s">
        <v>21</v>
      </c>
      <c r="H545" s="15">
        <f t="shared" si="1"/>
        <v>6</v>
      </c>
    </row>
    <row r="546">
      <c r="B546" s="51">
        <v>44414.0</v>
      </c>
      <c r="C546" s="52" t="s">
        <v>69</v>
      </c>
      <c r="D546" s="52" t="s">
        <v>195</v>
      </c>
      <c r="E546" s="52" t="s">
        <v>166</v>
      </c>
      <c r="F546" s="53">
        <v>200.0</v>
      </c>
      <c r="G546" s="52" t="s">
        <v>14</v>
      </c>
      <c r="H546" s="15">
        <f t="shared" si="1"/>
        <v>6</v>
      </c>
    </row>
    <row r="547">
      <c r="B547" s="51">
        <v>44414.0</v>
      </c>
      <c r="C547" s="52" t="s">
        <v>69</v>
      </c>
      <c r="D547" s="52" t="s">
        <v>74</v>
      </c>
      <c r="E547" s="52" t="s">
        <v>150</v>
      </c>
      <c r="F547" s="53">
        <v>230.0</v>
      </c>
      <c r="G547" s="52" t="s">
        <v>21</v>
      </c>
      <c r="H547" s="15">
        <f t="shared" si="1"/>
        <v>6</v>
      </c>
    </row>
    <row r="548">
      <c r="B548" s="51">
        <v>44414.0</v>
      </c>
      <c r="C548" s="52" t="s">
        <v>69</v>
      </c>
      <c r="D548" s="52">
        <v>2340.0</v>
      </c>
      <c r="E548" s="52" t="s">
        <v>155</v>
      </c>
      <c r="F548" s="53">
        <v>220.0</v>
      </c>
      <c r="G548" s="52" t="s">
        <v>18</v>
      </c>
      <c r="H548" s="15">
        <f t="shared" si="1"/>
        <v>6</v>
      </c>
    </row>
    <row r="549">
      <c r="B549" s="51">
        <v>44414.0</v>
      </c>
      <c r="C549" s="52" t="s">
        <v>69</v>
      </c>
      <c r="D549" s="52">
        <v>2440.0</v>
      </c>
      <c r="E549" s="52" t="s">
        <v>153</v>
      </c>
      <c r="F549" s="53">
        <v>220.0</v>
      </c>
      <c r="G549" s="52" t="s">
        <v>12</v>
      </c>
      <c r="H549" s="15">
        <f t="shared" si="1"/>
        <v>6</v>
      </c>
    </row>
    <row r="550">
      <c r="B550" s="51">
        <v>44414.0</v>
      </c>
      <c r="C550" s="52" t="s">
        <v>69</v>
      </c>
      <c r="D550" s="52">
        <v>7447.0</v>
      </c>
      <c r="E550" s="52" t="s">
        <v>159</v>
      </c>
      <c r="F550" s="53">
        <v>90.0</v>
      </c>
      <c r="G550" s="52" t="s">
        <v>160</v>
      </c>
      <c r="H550" s="15">
        <f t="shared" si="1"/>
        <v>6</v>
      </c>
    </row>
    <row r="551">
      <c r="B551" s="51">
        <v>44414.0</v>
      </c>
      <c r="C551" s="52" t="s">
        <v>69</v>
      </c>
      <c r="D551" s="52">
        <v>9045.0</v>
      </c>
      <c r="E551" s="52" t="s">
        <v>153</v>
      </c>
      <c r="F551" s="53">
        <v>220.0</v>
      </c>
      <c r="G551" s="52" t="s">
        <v>12</v>
      </c>
      <c r="H551" s="15">
        <f t="shared" si="1"/>
        <v>6</v>
      </c>
    </row>
    <row r="552">
      <c r="B552" s="51">
        <v>44414.0</v>
      </c>
      <c r="C552" s="52" t="s">
        <v>69</v>
      </c>
      <c r="D552" s="52" t="s">
        <v>75</v>
      </c>
      <c r="E552" s="52" t="s">
        <v>152</v>
      </c>
      <c r="F552" s="53">
        <v>250.0</v>
      </c>
      <c r="G552" s="52" t="s">
        <v>21</v>
      </c>
      <c r="H552" s="15">
        <f t="shared" si="1"/>
        <v>6</v>
      </c>
    </row>
    <row r="553">
      <c r="B553" s="51">
        <v>44414.0</v>
      </c>
      <c r="C553" s="52" t="s">
        <v>69</v>
      </c>
      <c r="D553" s="52">
        <v>5747.0</v>
      </c>
      <c r="E553" s="52" t="s">
        <v>152</v>
      </c>
      <c r="F553" s="53">
        <v>250.0</v>
      </c>
      <c r="G553" s="52" t="s">
        <v>21</v>
      </c>
      <c r="H553" s="15">
        <f t="shared" si="1"/>
        <v>6</v>
      </c>
    </row>
    <row r="554">
      <c r="B554" s="51">
        <v>44414.0</v>
      </c>
      <c r="C554" s="52" t="s">
        <v>69</v>
      </c>
      <c r="D554" s="52" t="s">
        <v>196</v>
      </c>
      <c r="E554" s="52" t="s">
        <v>162</v>
      </c>
      <c r="F554" s="53">
        <v>130.0</v>
      </c>
      <c r="G554" s="52" t="s">
        <v>18</v>
      </c>
      <c r="H554" s="15">
        <f t="shared" si="1"/>
        <v>6</v>
      </c>
    </row>
    <row r="555">
      <c r="B555" s="51">
        <v>44414.0</v>
      </c>
      <c r="C555" s="52" t="s">
        <v>69</v>
      </c>
      <c r="D555" s="52" t="s">
        <v>76</v>
      </c>
      <c r="E555" s="52" t="s">
        <v>166</v>
      </c>
      <c r="F555" s="53">
        <v>200.0</v>
      </c>
      <c r="G555" s="52" t="s">
        <v>14</v>
      </c>
      <c r="H555" s="15">
        <f t="shared" si="1"/>
        <v>6</v>
      </c>
    </row>
    <row r="556">
      <c r="B556" s="51">
        <v>44414.0</v>
      </c>
      <c r="C556" s="52" t="s">
        <v>69</v>
      </c>
      <c r="D556" s="52" t="s">
        <v>79</v>
      </c>
      <c r="E556" s="52" t="s">
        <v>166</v>
      </c>
      <c r="F556" s="53">
        <v>200.0</v>
      </c>
      <c r="G556" s="52" t="s">
        <v>14</v>
      </c>
      <c r="H556" s="15">
        <f t="shared" si="1"/>
        <v>6</v>
      </c>
    </row>
    <row r="557">
      <c r="B557" s="51">
        <v>44414.0</v>
      </c>
      <c r="C557" s="52" t="s">
        <v>69</v>
      </c>
      <c r="D557" s="52" t="s">
        <v>81</v>
      </c>
      <c r="E557" s="52" t="s">
        <v>166</v>
      </c>
      <c r="F557" s="53">
        <v>200.0</v>
      </c>
      <c r="G557" s="52" t="s">
        <v>14</v>
      </c>
      <c r="H557" s="15">
        <f t="shared" si="1"/>
        <v>6</v>
      </c>
    </row>
    <row r="558">
      <c r="B558" s="51">
        <v>44414.0</v>
      </c>
      <c r="C558" s="52" t="s">
        <v>69</v>
      </c>
      <c r="D558" s="52" t="s">
        <v>82</v>
      </c>
      <c r="E558" s="52" t="s">
        <v>150</v>
      </c>
      <c r="F558" s="53">
        <v>230.0</v>
      </c>
      <c r="G558" s="52" t="s">
        <v>21</v>
      </c>
      <c r="H558" s="15">
        <f t="shared" si="1"/>
        <v>6</v>
      </c>
    </row>
    <row r="559">
      <c r="B559" s="51">
        <v>44414.0</v>
      </c>
      <c r="C559" s="52" t="s">
        <v>69</v>
      </c>
      <c r="D559" s="52" t="s">
        <v>83</v>
      </c>
      <c r="E559" s="52" t="s">
        <v>150</v>
      </c>
      <c r="F559" s="53">
        <v>230.0</v>
      </c>
      <c r="G559" s="52" t="s">
        <v>21</v>
      </c>
      <c r="H559" s="15">
        <f t="shared" si="1"/>
        <v>6</v>
      </c>
    </row>
    <row r="560">
      <c r="B560" s="51">
        <v>44414.0</v>
      </c>
      <c r="C560" s="52" t="s">
        <v>69</v>
      </c>
      <c r="D560" s="52" t="s">
        <v>84</v>
      </c>
      <c r="E560" s="52" t="s">
        <v>159</v>
      </c>
      <c r="F560" s="53">
        <v>90.0</v>
      </c>
      <c r="G560" s="52" t="s">
        <v>160</v>
      </c>
      <c r="H560" s="15">
        <f t="shared" si="1"/>
        <v>6</v>
      </c>
    </row>
    <row r="561">
      <c r="B561" s="51">
        <v>44414.0</v>
      </c>
      <c r="C561" s="52" t="s">
        <v>69</v>
      </c>
      <c r="D561" s="52" t="s">
        <v>85</v>
      </c>
      <c r="E561" s="52" t="s">
        <v>158</v>
      </c>
      <c r="F561" s="53">
        <v>200.0</v>
      </c>
      <c r="G561" s="52" t="s">
        <v>14</v>
      </c>
      <c r="H561" s="15">
        <f t="shared" si="1"/>
        <v>6</v>
      </c>
    </row>
    <row r="562">
      <c r="B562" s="51">
        <v>44414.0</v>
      </c>
      <c r="C562" s="52" t="s">
        <v>69</v>
      </c>
      <c r="D562" s="52" t="s">
        <v>86</v>
      </c>
      <c r="E562" s="52" t="s">
        <v>159</v>
      </c>
      <c r="F562" s="53">
        <v>90.0</v>
      </c>
      <c r="G562" s="52" t="s">
        <v>160</v>
      </c>
      <c r="H562" s="15">
        <f t="shared" si="1"/>
        <v>6</v>
      </c>
    </row>
    <row r="563">
      <c r="B563" s="51">
        <v>44414.0</v>
      </c>
      <c r="C563" s="52" t="s">
        <v>69</v>
      </c>
      <c r="D563" s="52" t="s">
        <v>87</v>
      </c>
      <c r="E563" s="52" t="s">
        <v>150</v>
      </c>
      <c r="F563" s="53">
        <v>230.0</v>
      </c>
      <c r="G563" s="52" t="s">
        <v>21</v>
      </c>
      <c r="H563" s="15">
        <f t="shared" si="1"/>
        <v>6</v>
      </c>
    </row>
    <row r="564">
      <c r="B564" s="51">
        <v>44414.0</v>
      </c>
      <c r="C564" s="52" t="s">
        <v>69</v>
      </c>
      <c r="D564" s="52" t="s">
        <v>89</v>
      </c>
      <c r="E564" s="52" t="s">
        <v>156</v>
      </c>
      <c r="F564" s="53">
        <v>120.0</v>
      </c>
      <c r="G564" s="52" t="s">
        <v>21</v>
      </c>
      <c r="H564" s="15">
        <f t="shared" si="1"/>
        <v>6</v>
      </c>
    </row>
    <row r="565">
      <c r="B565" s="51">
        <v>44414.0</v>
      </c>
      <c r="C565" s="52" t="s">
        <v>69</v>
      </c>
      <c r="D565" s="52" t="s">
        <v>91</v>
      </c>
      <c r="E565" s="52" t="s">
        <v>158</v>
      </c>
      <c r="F565" s="53">
        <v>200.0</v>
      </c>
      <c r="G565" s="52" t="s">
        <v>14</v>
      </c>
      <c r="H565" s="15">
        <f t="shared" si="1"/>
        <v>6</v>
      </c>
    </row>
    <row r="566">
      <c r="B566" s="51">
        <v>44415.0</v>
      </c>
      <c r="C566" s="52" t="s">
        <v>9</v>
      </c>
      <c r="D566" s="52" t="s">
        <v>231</v>
      </c>
      <c r="E566" s="52" t="s">
        <v>158</v>
      </c>
      <c r="F566" s="53">
        <v>200.0</v>
      </c>
      <c r="G566" s="52" t="s">
        <v>14</v>
      </c>
      <c r="H566" s="15">
        <f t="shared" si="1"/>
        <v>7</v>
      </c>
    </row>
    <row r="567">
      <c r="B567" s="51">
        <v>44415.0</v>
      </c>
      <c r="C567" s="52" t="s">
        <v>9</v>
      </c>
      <c r="D567" s="55">
        <v>4.0E47</v>
      </c>
      <c r="E567" s="52" t="s">
        <v>158</v>
      </c>
      <c r="F567" s="53">
        <v>200.0</v>
      </c>
      <c r="G567" s="52" t="s">
        <v>14</v>
      </c>
      <c r="H567" s="15">
        <f t="shared" si="1"/>
        <v>7</v>
      </c>
    </row>
    <row r="568">
      <c r="B568" s="51">
        <v>44415.0</v>
      </c>
      <c r="C568" s="52" t="s">
        <v>9</v>
      </c>
      <c r="D568" s="55">
        <v>4.0E47</v>
      </c>
      <c r="E568" s="52" t="s">
        <v>159</v>
      </c>
      <c r="F568" s="53">
        <v>90.0</v>
      </c>
      <c r="G568" s="52" t="s">
        <v>160</v>
      </c>
      <c r="H568" s="15">
        <f t="shared" si="1"/>
        <v>7</v>
      </c>
    </row>
    <row r="569">
      <c r="B569" s="51">
        <v>44415.0</v>
      </c>
      <c r="C569" s="52" t="s">
        <v>9</v>
      </c>
      <c r="D569" s="52" t="s">
        <v>232</v>
      </c>
      <c r="E569" s="52" t="s">
        <v>150</v>
      </c>
      <c r="F569" s="53">
        <v>230.0</v>
      </c>
      <c r="G569" s="52" t="s">
        <v>21</v>
      </c>
      <c r="H569" s="15">
        <f t="shared" si="1"/>
        <v>7</v>
      </c>
    </row>
    <row r="570">
      <c r="B570" s="51">
        <v>44415.0</v>
      </c>
      <c r="C570" s="52" t="s">
        <v>9</v>
      </c>
      <c r="D570" s="52" t="s">
        <v>233</v>
      </c>
      <c r="E570" s="52" t="s">
        <v>159</v>
      </c>
      <c r="F570" s="53">
        <v>90.0</v>
      </c>
      <c r="G570" s="52" t="s">
        <v>160</v>
      </c>
      <c r="H570" s="15">
        <f t="shared" si="1"/>
        <v>7</v>
      </c>
    </row>
    <row r="571">
      <c r="B571" s="51">
        <v>44415.0</v>
      </c>
      <c r="C571" s="52" t="s">
        <v>9</v>
      </c>
      <c r="D571" s="52" t="s">
        <v>151</v>
      </c>
      <c r="E571" s="52" t="s">
        <v>152</v>
      </c>
      <c r="F571" s="53">
        <v>250.0</v>
      </c>
      <c r="G571" s="52" t="s">
        <v>21</v>
      </c>
      <c r="H571" s="15">
        <f t="shared" si="1"/>
        <v>7</v>
      </c>
    </row>
    <row r="572">
      <c r="B572" s="51">
        <v>44415.0</v>
      </c>
      <c r="C572" s="52" t="s">
        <v>9</v>
      </c>
      <c r="D572" s="52" t="s">
        <v>234</v>
      </c>
      <c r="E572" s="52" t="s">
        <v>158</v>
      </c>
      <c r="F572" s="53">
        <v>200.0</v>
      </c>
      <c r="G572" s="52" t="s">
        <v>14</v>
      </c>
      <c r="H572" s="15">
        <f t="shared" si="1"/>
        <v>7</v>
      </c>
    </row>
    <row r="573">
      <c r="B573" s="51">
        <v>44415.0</v>
      </c>
      <c r="C573" s="52" t="s">
        <v>23</v>
      </c>
      <c r="D573" s="52" t="s">
        <v>235</v>
      </c>
      <c r="E573" s="52" t="s">
        <v>153</v>
      </c>
      <c r="F573" s="53">
        <v>220.0</v>
      </c>
      <c r="G573" s="52" t="s">
        <v>12</v>
      </c>
      <c r="H573" s="15">
        <f t="shared" si="1"/>
        <v>7</v>
      </c>
    </row>
    <row r="574">
      <c r="B574" s="51">
        <v>44415.0</v>
      </c>
      <c r="C574" s="52" t="s">
        <v>23</v>
      </c>
      <c r="D574" s="52" t="s">
        <v>24</v>
      </c>
      <c r="E574" s="52" t="s">
        <v>166</v>
      </c>
      <c r="F574" s="53">
        <v>200.0</v>
      </c>
      <c r="G574" s="52" t="s">
        <v>14</v>
      </c>
      <c r="H574" s="15">
        <f t="shared" si="1"/>
        <v>7</v>
      </c>
    </row>
    <row r="575">
      <c r="B575" s="51">
        <v>44415.0</v>
      </c>
      <c r="C575" s="52" t="s">
        <v>23</v>
      </c>
      <c r="D575" s="52" t="s">
        <v>25</v>
      </c>
      <c r="E575" s="52" t="s">
        <v>159</v>
      </c>
      <c r="F575" s="53">
        <v>90.0</v>
      </c>
      <c r="G575" s="52" t="s">
        <v>160</v>
      </c>
      <c r="H575" s="15">
        <f t="shared" si="1"/>
        <v>7</v>
      </c>
    </row>
    <row r="576">
      <c r="B576" s="51">
        <v>44415.0</v>
      </c>
      <c r="C576" s="52" t="s">
        <v>23</v>
      </c>
      <c r="D576" s="52" t="s">
        <v>200</v>
      </c>
      <c r="E576" s="52" t="s">
        <v>159</v>
      </c>
      <c r="F576" s="53">
        <v>90.0</v>
      </c>
      <c r="G576" s="52" t="s">
        <v>160</v>
      </c>
      <c r="H576" s="15">
        <f t="shared" si="1"/>
        <v>7</v>
      </c>
    </row>
    <row r="577">
      <c r="B577" s="51">
        <v>44415.0</v>
      </c>
      <c r="C577" s="52" t="s">
        <v>23</v>
      </c>
      <c r="D577" s="52" t="s">
        <v>26</v>
      </c>
      <c r="E577" s="52" t="s">
        <v>156</v>
      </c>
      <c r="F577" s="53">
        <v>120.0</v>
      </c>
      <c r="G577" s="52" t="s">
        <v>21</v>
      </c>
      <c r="H577" s="15">
        <f t="shared" si="1"/>
        <v>7</v>
      </c>
    </row>
    <row r="578">
      <c r="B578" s="51">
        <v>44415.0</v>
      </c>
      <c r="C578" s="52" t="s">
        <v>23</v>
      </c>
      <c r="D578" s="52" t="s">
        <v>157</v>
      </c>
      <c r="E578" s="52" t="s">
        <v>159</v>
      </c>
      <c r="F578" s="53">
        <v>90.0</v>
      </c>
      <c r="G578" s="52" t="s">
        <v>160</v>
      </c>
      <c r="H578" s="15">
        <f t="shared" si="1"/>
        <v>7</v>
      </c>
    </row>
    <row r="579">
      <c r="B579" s="51">
        <v>44415.0</v>
      </c>
      <c r="C579" s="52" t="s">
        <v>23</v>
      </c>
      <c r="D579" s="55">
        <v>7.0E45</v>
      </c>
      <c r="E579" s="52" t="s">
        <v>158</v>
      </c>
      <c r="F579" s="53">
        <v>200.0</v>
      </c>
      <c r="G579" s="52" t="s">
        <v>14</v>
      </c>
      <c r="H579" s="15">
        <f t="shared" si="1"/>
        <v>7</v>
      </c>
    </row>
    <row r="580">
      <c r="B580" s="51">
        <v>44415.0</v>
      </c>
      <c r="C580" s="52" t="s">
        <v>23</v>
      </c>
      <c r="D580" s="52" t="s">
        <v>94</v>
      </c>
      <c r="E580" s="52" t="s">
        <v>161</v>
      </c>
      <c r="F580" s="53">
        <v>240.0</v>
      </c>
      <c r="G580" s="52" t="s">
        <v>21</v>
      </c>
      <c r="H580" s="15">
        <f t="shared" si="1"/>
        <v>7</v>
      </c>
    </row>
    <row r="581">
      <c r="B581" s="51">
        <v>44415.0</v>
      </c>
      <c r="C581" s="52" t="s">
        <v>23</v>
      </c>
      <c r="D581" s="52" t="s">
        <v>33</v>
      </c>
      <c r="E581" s="52" t="s">
        <v>153</v>
      </c>
      <c r="F581" s="53">
        <v>220.0</v>
      </c>
      <c r="G581" s="52" t="s">
        <v>12</v>
      </c>
      <c r="H581" s="15">
        <f t="shared" si="1"/>
        <v>7</v>
      </c>
    </row>
    <row r="582">
      <c r="B582" s="51">
        <v>44415.0</v>
      </c>
      <c r="C582" s="52" t="s">
        <v>23</v>
      </c>
      <c r="D582" s="52">
        <v>8240.0</v>
      </c>
      <c r="E582" s="52" t="s">
        <v>159</v>
      </c>
      <c r="F582" s="53">
        <v>90.0</v>
      </c>
      <c r="G582" s="52" t="s">
        <v>160</v>
      </c>
      <c r="H582" s="15">
        <f t="shared" si="1"/>
        <v>7</v>
      </c>
    </row>
    <row r="583">
      <c r="B583" s="51">
        <v>44415.0</v>
      </c>
      <c r="C583" s="52" t="s">
        <v>23</v>
      </c>
      <c r="D583" s="52">
        <v>2440.0</v>
      </c>
      <c r="E583" s="52" t="s">
        <v>156</v>
      </c>
      <c r="F583" s="53">
        <v>120.0</v>
      </c>
      <c r="G583" s="52" t="s">
        <v>21</v>
      </c>
      <c r="H583" s="15">
        <f t="shared" si="1"/>
        <v>7</v>
      </c>
    </row>
    <row r="584">
      <c r="B584" s="51">
        <v>44415.0</v>
      </c>
      <c r="C584" s="52" t="s">
        <v>23</v>
      </c>
      <c r="D584" s="52" t="s">
        <v>37</v>
      </c>
      <c r="E584" s="52" t="s">
        <v>156</v>
      </c>
      <c r="F584" s="53">
        <v>120.0</v>
      </c>
      <c r="G584" s="52" t="s">
        <v>21</v>
      </c>
      <c r="H584" s="15">
        <f t="shared" si="1"/>
        <v>7</v>
      </c>
    </row>
    <row r="585">
      <c r="B585" s="51">
        <v>44415.0</v>
      </c>
      <c r="C585" s="52" t="s">
        <v>23</v>
      </c>
      <c r="D585" s="52" t="s">
        <v>39</v>
      </c>
      <c r="E585" s="52" t="s">
        <v>150</v>
      </c>
      <c r="F585" s="53">
        <v>230.0</v>
      </c>
      <c r="G585" s="52" t="s">
        <v>21</v>
      </c>
      <c r="H585" s="15">
        <f t="shared" si="1"/>
        <v>7</v>
      </c>
    </row>
    <row r="586">
      <c r="B586" s="51">
        <v>44415.0</v>
      </c>
      <c r="C586" s="52" t="s">
        <v>23</v>
      </c>
      <c r="D586" s="52" t="s">
        <v>236</v>
      </c>
      <c r="E586" s="52" t="s">
        <v>156</v>
      </c>
      <c r="F586" s="53">
        <v>120.0</v>
      </c>
      <c r="G586" s="52" t="s">
        <v>21</v>
      </c>
      <c r="H586" s="15">
        <f t="shared" si="1"/>
        <v>7</v>
      </c>
    </row>
    <row r="587">
      <c r="B587" s="51">
        <v>44415.0</v>
      </c>
      <c r="C587" s="52" t="s">
        <v>23</v>
      </c>
      <c r="D587" s="52" t="s">
        <v>96</v>
      </c>
      <c r="E587" s="52" t="s">
        <v>166</v>
      </c>
      <c r="F587" s="53">
        <v>200.0</v>
      </c>
      <c r="G587" s="52" t="s">
        <v>14</v>
      </c>
      <c r="H587" s="15">
        <f t="shared" si="1"/>
        <v>7</v>
      </c>
    </row>
    <row r="588">
      <c r="B588" s="51">
        <v>44415.0</v>
      </c>
      <c r="C588" s="52" t="s">
        <v>40</v>
      </c>
      <c r="D588" s="52" t="s">
        <v>41</v>
      </c>
      <c r="E588" s="52" t="s">
        <v>156</v>
      </c>
      <c r="F588" s="53">
        <v>120.0</v>
      </c>
      <c r="G588" s="52" t="s">
        <v>21</v>
      </c>
      <c r="H588" s="15">
        <f t="shared" si="1"/>
        <v>7</v>
      </c>
    </row>
    <row r="589">
      <c r="B589" s="51">
        <v>44415.0</v>
      </c>
      <c r="C589" s="52" t="s">
        <v>40</v>
      </c>
      <c r="D589" s="52" t="s">
        <v>41</v>
      </c>
      <c r="E589" s="52" t="s">
        <v>153</v>
      </c>
      <c r="F589" s="53">
        <v>220.0</v>
      </c>
      <c r="G589" s="52" t="s">
        <v>12</v>
      </c>
      <c r="H589" s="15">
        <f t="shared" si="1"/>
        <v>7</v>
      </c>
    </row>
    <row r="590">
      <c r="B590" s="51">
        <v>44415.0</v>
      </c>
      <c r="C590" s="52" t="s">
        <v>40</v>
      </c>
      <c r="D590" s="52" t="s">
        <v>167</v>
      </c>
      <c r="E590" s="52" t="s">
        <v>162</v>
      </c>
      <c r="F590" s="53">
        <v>130.0</v>
      </c>
      <c r="G590" s="52" t="s">
        <v>18</v>
      </c>
      <c r="H590" s="15">
        <f t="shared" si="1"/>
        <v>7</v>
      </c>
    </row>
    <row r="591">
      <c r="B591" s="51">
        <v>44415.0</v>
      </c>
      <c r="C591" s="52" t="s">
        <v>40</v>
      </c>
      <c r="D591" s="52" t="s">
        <v>168</v>
      </c>
      <c r="E591" s="52" t="s">
        <v>152</v>
      </c>
      <c r="F591" s="53">
        <v>250.0</v>
      </c>
      <c r="G591" s="52" t="s">
        <v>21</v>
      </c>
      <c r="H591" s="15">
        <f t="shared" si="1"/>
        <v>7</v>
      </c>
    </row>
    <row r="592">
      <c r="B592" s="51">
        <v>44415.0</v>
      </c>
      <c r="C592" s="52" t="s">
        <v>97</v>
      </c>
      <c r="D592" s="55">
        <v>1.0E46</v>
      </c>
      <c r="E592" s="52" t="s">
        <v>150</v>
      </c>
      <c r="F592" s="53">
        <v>230.0</v>
      </c>
      <c r="G592" s="52" t="s">
        <v>21</v>
      </c>
      <c r="H592" s="15">
        <f t="shared" si="1"/>
        <v>7</v>
      </c>
    </row>
    <row r="593">
      <c r="B593" s="51">
        <v>44415.0</v>
      </c>
      <c r="C593" s="52" t="s">
        <v>97</v>
      </c>
      <c r="D593" s="52" t="s">
        <v>237</v>
      </c>
      <c r="E593" s="52" t="s">
        <v>155</v>
      </c>
      <c r="F593" s="53">
        <v>220.0</v>
      </c>
      <c r="G593" s="52" t="s">
        <v>18</v>
      </c>
      <c r="H593" s="15">
        <f t="shared" si="1"/>
        <v>7</v>
      </c>
    </row>
    <row r="594">
      <c r="B594" s="51">
        <v>44415.0</v>
      </c>
      <c r="C594" s="52" t="s">
        <v>97</v>
      </c>
      <c r="D594" s="52" t="s">
        <v>98</v>
      </c>
      <c r="E594" s="52" t="s">
        <v>162</v>
      </c>
      <c r="F594" s="53">
        <v>130.0</v>
      </c>
      <c r="G594" s="52" t="s">
        <v>18</v>
      </c>
      <c r="H594" s="15">
        <f t="shared" si="1"/>
        <v>7</v>
      </c>
    </row>
    <row r="595">
      <c r="B595" s="51">
        <v>44415.0</v>
      </c>
      <c r="C595" s="52" t="s">
        <v>97</v>
      </c>
      <c r="D595" s="52" t="s">
        <v>204</v>
      </c>
      <c r="E595" s="52" t="s">
        <v>159</v>
      </c>
      <c r="F595" s="53">
        <v>90.0</v>
      </c>
      <c r="G595" s="52" t="s">
        <v>160</v>
      </c>
      <c r="H595" s="15">
        <f t="shared" si="1"/>
        <v>7</v>
      </c>
    </row>
    <row r="596">
      <c r="B596" s="51">
        <v>44415.0</v>
      </c>
      <c r="C596" s="52" t="s">
        <v>97</v>
      </c>
      <c r="D596" s="52" t="s">
        <v>101</v>
      </c>
      <c r="E596" s="52" t="s">
        <v>161</v>
      </c>
      <c r="F596" s="53">
        <v>240.0</v>
      </c>
      <c r="G596" s="52" t="s">
        <v>21</v>
      </c>
      <c r="H596" s="15">
        <f t="shared" si="1"/>
        <v>7</v>
      </c>
    </row>
    <row r="597">
      <c r="B597" s="51">
        <v>44415.0</v>
      </c>
      <c r="C597" s="52" t="s">
        <v>97</v>
      </c>
      <c r="D597" s="55">
        <v>9.0E45</v>
      </c>
      <c r="E597" s="52" t="s">
        <v>155</v>
      </c>
      <c r="F597" s="53">
        <v>220.0</v>
      </c>
      <c r="G597" s="52" t="s">
        <v>18</v>
      </c>
      <c r="H597" s="15">
        <f t="shared" si="1"/>
        <v>7</v>
      </c>
    </row>
    <row r="598">
      <c r="B598" s="51">
        <v>44415.0</v>
      </c>
      <c r="C598" s="52" t="s">
        <v>97</v>
      </c>
      <c r="D598" s="52">
        <v>8041.0</v>
      </c>
      <c r="E598" s="52" t="s">
        <v>150</v>
      </c>
      <c r="F598" s="53">
        <v>230.0</v>
      </c>
      <c r="G598" s="52" t="s">
        <v>21</v>
      </c>
      <c r="H598" s="15">
        <f t="shared" si="1"/>
        <v>7</v>
      </c>
    </row>
    <row r="599">
      <c r="B599" s="51">
        <v>44415.0</v>
      </c>
      <c r="C599" s="52" t="s">
        <v>97</v>
      </c>
      <c r="D599" s="52">
        <v>8345.0</v>
      </c>
      <c r="E599" s="52" t="s">
        <v>166</v>
      </c>
      <c r="F599" s="53">
        <v>200.0</v>
      </c>
      <c r="G599" s="52" t="s">
        <v>14</v>
      </c>
      <c r="H599" s="15">
        <f t="shared" si="1"/>
        <v>7</v>
      </c>
    </row>
    <row r="600">
      <c r="B600" s="51">
        <v>44415.0</v>
      </c>
      <c r="C600" s="52" t="s">
        <v>97</v>
      </c>
      <c r="D600" s="52">
        <v>8744.0</v>
      </c>
      <c r="E600" s="52" t="s">
        <v>161</v>
      </c>
      <c r="F600" s="53">
        <v>240.0</v>
      </c>
      <c r="G600" s="52" t="s">
        <v>21</v>
      </c>
      <c r="H600" s="15">
        <f t="shared" si="1"/>
        <v>7</v>
      </c>
    </row>
    <row r="601">
      <c r="B601" s="51">
        <v>44415.0</v>
      </c>
      <c r="C601" s="52" t="s">
        <v>97</v>
      </c>
      <c r="D601" s="52" t="s">
        <v>238</v>
      </c>
      <c r="E601" s="52" t="s">
        <v>158</v>
      </c>
      <c r="F601" s="53">
        <v>200.0</v>
      </c>
      <c r="G601" s="52" t="s">
        <v>14</v>
      </c>
      <c r="H601" s="15">
        <f t="shared" si="1"/>
        <v>7</v>
      </c>
    </row>
    <row r="602">
      <c r="B602" s="51">
        <v>44415.0</v>
      </c>
      <c r="C602" s="52" t="s">
        <v>97</v>
      </c>
      <c r="D602" s="52" t="s">
        <v>239</v>
      </c>
      <c r="E602" s="52" t="s">
        <v>153</v>
      </c>
      <c r="F602" s="53">
        <v>220.0</v>
      </c>
      <c r="G602" s="52" t="s">
        <v>12</v>
      </c>
      <c r="H602" s="15">
        <f t="shared" si="1"/>
        <v>7</v>
      </c>
    </row>
    <row r="603">
      <c r="B603" s="51">
        <v>44415.0</v>
      </c>
      <c r="C603" s="52" t="s">
        <v>97</v>
      </c>
      <c r="D603" s="52">
        <v>6145.0</v>
      </c>
      <c r="E603" s="52" t="s">
        <v>155</v>
      </c>
      <c r="F603" s="53">
        <v>220.0</v>
      </c>
      <c r="G603" s="52" t="s">
        <v>18</v>
      </c>
      <c r="H603" s="15">
        <f t="shared" si="1"/>
        <v>7</v>
      </c>
    </row>
    <row r="604">
      <c r="B604" s="51">
        <v>44415.0</v>
      </c>
      <c r="C604" s="52" t="s">
        <v>97</v>
      </c>
      <c r="D604" s="52">
        <v>8247.0</v>
      </c>
      <c r="E604" s="52" t="s">
        <v>159</v>
      </c>
      <c r="F604" s="53">
        <v>90.0</v>
      </c>
      <c r="G604" s="52" t="s">
        <v>160</v>
      </c>
      <c r="H604" s="15">
        <f t="shared" si="1"/>
        <v>7</v>
      </c>
    </row>
    <row r="605">
      <c r="B605" s="51">
        <v>44415.0</v>
      </c>
      <c r="C605" s="52" t="s">
        <v>97</v>
      </c>
      <c r="D605" s="52" t="s">
        <v>172</v>
      </c>
      <c r="E605" s="52" t="s">
        <v>161</v>
      </c>
      <c r="F605" s="53">
        <v>240.0</v>
      </c>
      <c r="G605" s="52" t="s">
        <v>21</v>
      </c>
      <c r="H605" s="15">
        <f t="shared" si="1"/>
        <v>7</v>
      </c>
    </row>
    <row r="606">
      <c r="B606" s="51">
        <v>44415.0</v>
      </c>
      <c r="C606" s="52" t="s">
        <v>114</v>
      </c>
      <c r="D606" s="52">
        <v>5043.0</v>
      </c>
      <c r="E606" s="52" t="s">
        <v>150</v>
      </c>
      <c r="F606" s="53">
        <v>230.0</v>
      </c>
      <c r="G606" s="52" t="s">
        <v>21</v>
      </c>
      <c r="H606" s="15">
        <f t="shared" si="1"/>
        <v>7</v>
      </c>
    </row>
    <row r="607">
      <c r="B607" s="51">
        <v>44415.0</v>
      </c>
      <c r="C607" s="52" t="s">
        <v>114</v>
      </c>
      <c r="D607" s="52">
        <v>5043.0</v>
      </c>
      <c r="E607" s="52" t="s">
        <v>158</v>
      </c>
      <c r="F607" s="53">
        <v>200.0</v>
      </c>
      <c r="G607" s="52" t="s">
        <v>14</v>
      </c>
      <c r="H607" s="15">
        <f t="shared" si="1"/>
        <v>7</v>
      </c>
    </row>
    <row r="608">
      <c r="B608" s="51">
        <v>44415.0</v>
      </c>
      <c r="C608" s="52" t="s">
        <v>114</v>
      </c>
      <c r="D608" s="52">
        <v>5043.0</v>
      </c>
      <c r="E608" s="52" t="s">
        <v>159</v>
      </c>
      <c r="F608" s="53">
        <v>90.0</v>
      </c>
      <c r="G608" s="52" t="s">
        <v>160</v>
      </c>
      <c r="H608" s="15">
        <f t="shared" si="1"/>
        <v>7</v>
      </c>
    </row>
    <row r="609">
      <c r="B609" s="51">
        <v>44415.0</v>
      </c>
      <c r="C609" s="52" t="s">
        <v>114</v>
      </c>
      <c r="D609" s="52">
        <v>5043.0</v>
      </c>
      <c r="E609" s="52" t="s">
        <v>153</v>
      </c>
      <c r="F609" s="53">
        <v>220.0</v>
      </c>
      <c r="G609" s="52" t="s">
        <v>12</v>
      </c>
      <c r="H609" s="15">
        <f t="shared" si="1"/>
        <v>7</v>
      </c>
    </row>
    <row r="610">
      <c r="B610" s="51">
        <v>44415.0</v>
      </c>
      <c r="C610" s="52" t="s">
        <v>114</v>
      </c>
      <c r="D610" s="52">
        <v>5043.0</v>
      </c>
      <c r="E610" s="52" t="s">
        <v>152</v>
      </c>
      <c r="F610" s="53">
        <v>250.0</v>
      </c>
      <c r="G610" s="52" t="s">
        <v>21</v>
      </c>
      <c r="H610" s="15">
        <f t="shared" si="1"/>
        <v>7</v>
      </c>
    </row>
    <row r="611">
      <c r="B611" s="51">
        <v>44415.0</v>
      </c>
      <c r="C611" s="52" t="s">
        <v>211</v>
      </c>
      <c r="D611" s="52" t="s">
        <v>212</v>
      </c>
      <c r="E611" s="52" t="s">
        <v>159</v>
      </c>
      <c r="F611" s="53">
        <v>90.0</v>
      </c>
      <c r="G611" s="52" t="s">
        <v>160</v>
      </c>
      <c r="H611" s="15">
        <f t="shared" si="1"/>
        <v>7</v>
      </c>
    </row>
    <row r="612">
      <c r="B612" s="51">
        <v>44415.0</v>
      </c>
      <c r="C612" s="52" t="s">
        <v>211</v>
      </c>
      <c r="D612" s="52" t="s">
        <v>212</v>
      </c>
      <c r="E612" s="52" t="s">
        <v>152</v>
      </c>
      <c r="F612" s="53">
        <v>250.0</v>
      </c>
      <c r="G612" s="52" t="s">
        <v>21</v>
      </c>
      <c r="H612" s="15">
        <f t="shared" si="1"/>
        <v>7</v>
      </c>
    </row>
    <row r="613">
      <c r="B613" s="51">
        <v>44415.0</v>
      </c>
      <c r="C613" s="52" t="s">
        <v>115</v>
      </c>
      <c r="D613" s="52" t="s">
        <v>116</v>
      </c>
      <c r="E613" s="52" t="s">
        <v>166</v>
      </c>
      <c r="F613" s="53">
        <v>200.0</v>
      </c>
      <c r="G613" s="52" t="s">
        <v>14</v>
      </c>
      <c r="H613" s="15">
        <f t="shared" si="1"/>
        <v>7</v>
      </c>
    </row>
    <row r="614">
      <c r="B614" s="51">
        <v>44415.0</v>
      </c>
      <c r="C614" s="52" t="s">
        <v>115</v>
      </c>
      <c r="D614" s="55">
        <v>9.0E42</v>
      </c>
      <c r="E614" s="52" t="s">
        <v>153</v>
      </c>
      <c r="F614" s="53">
        <v>220.0</v>
      </c>
      <c r="G614" s="52" t="s">
        <v>12</v>
      </c>
      <c r="H614" s="15">
        <f t="shared" si="1"/>
        <v>7</v>
      </c>
    </row>
    <row r="615">
      <c r="B615" s="51">
        <v>44415.0</v>
      </c>
      <c r="C615" s="52" t="s">
        <v>115</v>
      </c>
      <c r="D615" s="52">
        <v>6840.0</v>
      </c>
      <c r="E615" s="52" t="s">
        <v>153</v>
      </c>
      <c r="F615" s="53">
        <v>220.0</v>
      </c>
      <c r="G615" s="52" t="s">
        <v>12</v>
      </c>
      <c r="H615" s="15">
        <f t="shared" si="1"/>
        <v>7</v>
      </c>
    </row>
    <row r="616">
      <c r="B616" s="51">
        <v>44415.0</v>
      </c>
      <c r="C616" s="52" t="s">
        <v>115</v>
      </c>
      <c r="D616" s="52">
        <v>9645.0</v>
      </c>
      <c r="E616" s="52" t="s">
        <v>150</v>
      </c>
      <c r="F616" s="53">
        <v>230.0</v>
      </c>
      <c r="G616" s="52" t="s">
        <v>21</v>
      </c>
      <c r="H616" s="15">
        <f t="shared" si="1"/>
        <v>7</v>
      </c>
    </row>
    <row r="617">
      <c r="B617" s="51">
        <v>44415.0</v>
      </c>
      <c r="C617" s="52" t="s">
        <v>115</v>
      </c>
      <c r="D617" s="52">
        <v>8647.0</v>
      </c>
      <c r="E617" s="52" t="s">
        <v>153</v>
      </c>
      <c r="F617" s="53">
        <v>220.0</v>
      </c>
      <c r="G617" s="52" t="s">
        <v>12</v>
      </c>
      <c r="H617" s="15">
        <f t="shared" si="1"/>
        <v>7</v>
      </c>
    </row>
    <row r="618">
      <c r="B618" s="51">
        <v>44415.0</v>
      </c>
      <c r="C618" s="52" t="s">
        <v>115</v>
      </c>
      <c r="D618" s="52" t="s">
        <v>118</v>
      </c>
      <c r="E618" s="52" t="s">
        <v>156</v>
      </c>
      <c r="F618" s="53">
        <v>120.0</v>
      </c>
      <c r="G618" s="52" t="s">
        <v>21</v>
      </c>
      <c r="H618" s="15">
        <f t="shared" si="1"/>
        <v>7</v>
      </c>
    </row>
    <row r="619">
      <c r="B619" s="51">
        <v>44415.0</v>
      </c>
      <c r="C619" s="52" t="s">
        <v>115</v>
      </c>
      <c r="D619" s="52" t="s">
        <v>240</v>
      </c>
      <c r="E619" s="52" t="s">
        <v>156</v>
      </c>
      <c r="F619" s="53">
        <v>120.0</v>
      </c>
      <c r="G619" s="52" t="s">
        <v>21</v>
      </c>
      <c r="H619" s="15">
        <f t="shared" si="1"/>
        <v>7</v>
      </c>
    </row>
    <row r="620">
      <c r="B620" s="51">
        <v>44415.0</v>
      </c>
      <c r="C620" s="52" t="s">
        <v>115</v>
      </c>
      <c r="D620" s="52" t="s">
        <v>119</v>
      </c>
      <c r="E620" s="52" t="s">
        <v>158</v>
      </c>
      <c r="F620" s="53">
        <v>200.0</v>
      </c>
      <c r="G620" s="52" t="s">
        <v>14</v>
      </c>
      <c r="H620" s="15">
        <f t="shared" si="1"/>
        <v>7</v>
      </c>
    </row>
    <row r="621">
      <c r="B621" s="51">
        <v>44415.0</v>
      </c>
      <c r="C621" s="52" t="s">
        <v>115</v>
      </c>
      <c r="D621" s="52" t="s">
        <v>176</v>
      </c>
      <c r="E621" s="52" t="s">
        <v>153</v>
      </c>
      <c r="F621" s="53">
        <v>220.0</v>
      </c>
      <c r="G621" s="52" t="s">
        <v>12</v>
      </c>
      <c r="H621" s="15">
        <f t="shared" si="1"/>
        <v>7</v>
      </c>
    </row>
    <row r="622">
      <c r="B622" s="51">
        <v>44415.0</v>
      </c>
      <c r="C622" s="52" t="s">
        <v>122</v>
      </c>
      <c r="D622" s="52" t="s">
        <v>241</v>
      </c>
      <c r="E622" s="52" t="s">
        <v>155</v>
      </c>
      <c r="F622" s="53">
        <v>220.0</v>
      </c>
      <c r="G622" s="52" t="s">
        <v>18</v>
      </c>
      <c r="H622" s="15">
        <f t="shared" si="1"/>
        <v>7</v>
      </c>
    </row>
    <row r="623">
      <c r="B623" s="51">
        <v>44415.0</v>
      </c>
      <c r="C623" s="52" t="s">
        <v>122</v>
      </c>
      <c r="D623" s="52" t="s">
        <v>123</v>
      </c>
      <c r="E623" s="52" t="s">
        <v>155</v>
      </c>
      <c r="F623" s="53">
        <v>220.0</v>
      </c>
      <c r="G623" s="52" t="s">
        <v>18</v>
      </c>
      <c r="H623" s="15">
        <f t="shared" si="1"/>
        <v>7</v>
      </c>
    </row>
    <row r="624">
      <c r="B624" s="51">
        <v>44415.0</v>
      </c>
      <c r="C624" s="52" t="s">
        <v>122</v>
      </c>
      <c r="D624" s="52" t="s">
        <v>179</v>
      </c>
      <c r="E624" s="52" t="s">
        <v>166</v>
      </c>
      <c r="F624" s="53">
        <v>200.0</v>
      </c>
      <c r="G624" s="52" t="s">
        <v>14</v>
      </c>
      <c r="H624" s="15">
        <f t="shared" si="1"/>
        <v>7</v>
      </c>
    </row>
    <row r="625">
      <c r="B625" s="51">
        <v>44415.0</v>
      </c>
      <c r="C625" s="52" t="s">
        <v>122</v>
      </c>
      <c r="D625" s="52" t="s">
        <v>125</v>
      </c>
      <c r="E625" s="52" t="s">
        <v>153</v>
      </c>
      <c r="F625" s="53">
        <v>220.0</v>
      </c>
      <c r="G625" s="52" t="s">
        <v>12</v>
      </c>
      <c r="H625" s="15">
        <f t="shared" si="1"/>
        <v>7</v>
      </c>
    </row>
    <row r="626">
      <c r="B626" s="51">
        <v>44415.0</v>
      </c>
      <c r="C626" s="52" t="s">
        <v>122</v>
      </c>
      <c r="D626" s="52" t="s">
        <v>242</v>
      </c>
      <c r="E626" s="52" t="s">
        <v>159</v>
      </c>
      <c r="F626" s="53">
        <v>90.0</v>
      </c>
      <c r="G626" s="52" t="s">
        <v>160</v>
      </c>
      <c r="H626" s="15">
        <f t="shared" si="1"/>
        <v>7</v>
      </c>
    </row>
    <row r="627">
      <c r="B627" s="51">
        <v>44415.0</v>
      </c>
      <c r="C627" s="52" t="s">
        <v>122</v>
      </c>
      <c r="D627" s="52" t="s">
        <v>243</v>
      </c>
      <c r="E627" s="52" t="s">
        <v>153</v>
      </c>
      <c r="F627" s="53">
        <v>220.0</v>
      </c>
      <c r="G627" s="52" t="s">
        <v>12</v>
      </c>
      <c r="H627" s="15">
        <f t="shared" si="1"/>
        <v>7</v>
      </c>
    </row>
    <row r="628">
      <c r="B628" s="51">
        <v>44415.0</v>
      </c>
      <c r="C628" s="52" t="s">
        <v>244</v>
      </c>
      <c r="D628" s="52">
        <v>7841.0</v>
      </c>
      <c r="E628" s="52" t="s">
        <v>159</v>
      </c>
      <c r="F628" s="53">
        <v>90.0</v>
      </c>
      <c r="G628" s="52" t="s">
        <v>160</v>
      </c>
      <c r="H628" s="15">
        <f t="shared" si="1"/>
        <v>7</v>
      </c>
    </row>
    <row r="629">
      <c r="B629" s="51">
        <v>44415.0</v>
      </c>
      <c r="C629" s="52" t="s">
        <v>244</v>
      </c>
      <c r="D629" s="52">
        <v>7841.0</v>
      </c>
      <c r="E629" s="52" t="s">
        <v>153</v>
      </c>
      <c r="F629" s="53">
        <v>220.0</v>
      </c>
      <c r="G629" s="52" t="s">
        <v>12</v>
      </c>
      <c r="H629" s="15">
        <f t="shared" si="1"/>
        <v>7</v>
      </c>
    </row>
    <row r="630">
      <c r="B630" s="51">
        <v>44415.0</v>
      </c>
      <c r="C630" s="52" t="s">
        <v>15</v>
      </c>
      <c r="D630" s="52" t="s">
        <v>245</v>
      </c>
      <c r="E630" s="52" t="s">
        <v>159</v>
      </c>
      <c r="F630" s="53">
        <v>90.0</v>
      </c>
      <c r="G630" s="52" t="s">
        <v>160</v>
      </c>
      <c r="H630" s="15">
        <f t="shared" si="1"/>
        <v>7</v>
      </c>
    </row>
    <row r="631">
      <c r="B631" s="51">
        <v>44415.0</v>
      </c>
      <c r="C631" s="52" t="s">
        <v>15</v>
      </c>
      <c r="D631" s="52" t="s">
        <v>130</v>
      </c>
      <c r="E631" s="52" t="s">
        <v>156</v>
      </c>
      <c r="F631" s="53">
        <v>120.0</v>
      </c>
      <c r="G631" s="52" t="s">
        <v>21</v>
      </c>
      <c r="H631" s="15">
        <f t="shared" si="1"/>
        <v>7</v>
      </c>
    </row>
    <row r="632">
      <c r="B632" s="51">
        <v>44415.0</v>
      </c>
      <c r="C632" s="52" t="s">
        <v>15</v>
      </c>
      <c r="D632" s="52" t="s">
        <v>130</v>
      </c>
      <c r="E632" s="52" t="s">
        <v>153</v>
      </c>
      <c r="F632" s="53">
        <v>220.0</v>
      </c>
      <c r="G632" s="52" t="s">
        <v>12</v>
      </c>
      <c r="H632" s="15">
        <f t="shared" si="1"/>
        <v>7</v>
      </c>
    </row>
    <row r="633">
      <c r="B633" s="51">
        <v>44415.0</v>
      </c>
      <c r="C633" s="52" t="s">
        <v>15</v>
      </c>
      <c r="D633" s="52" t="s">
        <v>181</v>
      </c>
      <c r="E633" s="52" t="s">
        <v>150</v>
      </c>
      <c r="F633" s="53">
        <v>230.0</v>
      </c>
      <c r="G633" s="52" t="s">
        <v>21</v>
      </c>
      <c r="H633" s="15">
        <f t="shared" si="1"/>
        <v>7</v>
      </c>
    </row>
    <row r="634">
      <c r="B634" s="51">
        <v>44415.0</v>
      </c>
      <c r="C634" s="52" t="s">
        <v>15</v>
      </c>
      <c r="D634" s="52" t="s">
        <v>131</v>
      </c>
      <c r="E634" s="52" t="s">
        <v>166</v>
      </c>
      <c r="F634" s="53">
        <v>200.0</v>
      </c>
      <c r="G634" s="52" t="s">
        <v>14</v>
      </c>
      <c r="H634" s="15">
        <f t="shared" si="1"/>
        <v>7</v>
      </c>
    </row>
    <row r="635">
      <c r="B635" s="51">
        <v>44415.0</v>
      </c>
      <c r="C635" s="52" t="s">
        <v>15</v>
      </c>
      <c r="D635" s="52" t="s">
        <v>217</v>
      </c>
      <c r="E635" s="52" t="s">
        <v>152</v>
      </c>
      <c r="F635" s="53">
        <v>250.0</v>
      </c>
      <c r="G635" s="52" t="s">
        <v>21</v>
      </c>
      <c r="H635" s="15">
        <f t="shared" si="1"/>
        <v>7</v>
      </c>
    </row>
    <row r="636">
      <c r="B636" s="51">
        <v>44415.0</v>
      </c>
      <c r="C636" s="52" t="s">
        <v>15</v>
      </c>
      <c r="D636" s="52" t="s">
        <v>132</v>
      </c>
      <c r="E636" s="52" t="s">
        <v>150</v>
      </c>
      <c r="F636" s="53">
        <v>230.0</v>
      </c>
      <c r="G636" s="52" t="s">
        <v>21</v>
      </c>
      <c r="H636" s="15">
        <f t="shared" si="1"/>
        <v>7</v>
      </c>
    </row>
    <row r="637">
      <c r="B637" s="51">
        <v>44415.0</v>
      </c>
      <c r="C637" s="52" t="s">
        <v>15</v>
      </c>
      <c r="D637" s="55">
        <v>5.0E49</v>
      </c>
      <c r="E637" s="52" t="s">
        <v>166</v>
      </c>
      <c r="F637" s="53">
        <v>200.0</v>
      </c>
      <c r="G637" s="52" t="s">
        <v>14</v>
      </c>
      <c r="H637" s="15">
        <f t="shared" si="1"/>
        <v>7</v>
      </c>
    </row>
    <row r="638">
      <c r="B638" s="51">
        <v>44415.0</v>
      </c>
      <c r="C638" s="52" t="s">
        <v>15</v>
      </c>
      <c r="D638" s="55">
        <v>5.0E49</v>
      </c>
      <c r="E638" s="52" t="s">
        <v>156</v>
      </c>
      <c r="F638" s="53">
        <v>120.0</v>
      </c>
      <c r="G638" s="52" t="s">
        <v>21</v>
      </c>
      <c r="H638" s="15">
        <f t="shared" si="1"/>
        <v>7</v>
      </c>
    </row>
    <row r="639">
      <c r="B639" s="51">
        <v>44415.0</v>
      </c>
      <c r="C639" s="52" t="s">
        <v>15</v>
      </c>
      <c r="D639" s="52" t="s">
        <v>133</v>
      </c>
      <c r="E639" s="52" t="s">
        <v>156</v>
      </c>
      <c r="F639" s="53">
        <v>120.0</v>
      </c>
      <c r="G639" s="52" t="s">
        <v>21</v>
      </c>
      <c r="H639" s="15">
        <f t="shared" si="1"/>
        <v>7</v>
      </c>
    </row>
    <row r="640">
      <c r="B640" s="51">
        <v>44415.0</v>
      </c>
      <c r="C640" s="52" t="s">
        <v>15</v>
      </c>
      <c r="D640" s="52" t="s">
        <v>219</v>
      </c>
      <c r="E640" s="52" t="s">
        <v>150</v>
      </c>
      <c r="F640" s="53">
        <v>230.0</v>
      </c>
      <c r="G640" s="52" t="s">
        <v>21</v>
      </c>
      <c r="H640" s="15">
        <f t="shared" si="1"/>
        <v>7</v>
      </c>
    </row>
    <row r="641">
      <c r="B641" s="51">
        <v>44415.0</v>
      </c>
      <c r="C641" s="52" t="s">
        <v>15</v>
      </c>
      <c r="D641" s="52" t="s">
        <v>219</v>
      </c>
      <c r="E641" s="52" t="s">
        <v>156</v>
      </c>
      <c r="F641" s="53">
        <v>120.0</v>
      </c>
      <c r="G641" s="52" t="s">
        <v>21</v>
      </c>
      <c r="H641" s="15">
        <f t="shared" si="1"/>
        <v>7</v>
      </c>
    </row>
    <row r="642">
      <c r="B642" s="51">
        <v>44415.0</v>
      </c>
      <c r="C642" s="52" t="s">
        <v>15</v>
      </c>
      <c r="D642" s="52" t="s">
        <v>135</v>
      </c>
      <c r="E642" s="52" t="s">
        <v>159</v>
      </c>
      <c r="F642" s="53">
        <v>90.0</v>
      </c>
      <c r="G642" s="52" t="s">
        <v>160</v>
      </c>
      <c r="H642" s="15">
        <f t="shared" si="1"/>
        <v>7</v>
      </c>
    </row>
    <row r="643">
      <c r="B643" s="51">
        <v>44415.0</v>
      </c>
      <c r="C643" s="52" t="s">
        <v>15</v>
      </c>
      <c r="D643" s="52" t="s">
        <v>220</v>
      </c>
      <c r="E643" s="52" t="s">
        <v>166</v>
      </c>
      <c r="F643" s="53">
        <v>200.0</v>
      </c>
      <c r="G643" s="52" t="s">
        <v>14</v>
      </c>
      <c r="H643" s="15">
        <f t="shared" si="1"/>
        <v>7</v>
      </c>
    </row>
    <row r="644">
      <c r="B644" s="51">
        <v>44415.0</v>
      </c>
      <c r="C644" s="52" t="s">
        <v>15</v>
      </c>
      <c r="D644" s="52" t="s">
        <v>182</v>
      </c>
      <c r="E644" s="52" t="s">
        <v>156</v>
      </c>
      <c r="F644" s="53">
        <v>120.0</v>
      </c>
      <c r="G644" s="52" t="s">
        <v>21</v>
      </c>
      <c r="H644" s="15">
        <f t="shared" si="1"/>
        <v>7</v>
      </c>
    </row>
    <row r="645">
      <c r="B645" s="51">
        <v>44415.0</v>
      </c>
      <c r="C645" s="52" t="s">
        <v>15</v>
      </c>
      <c r="D645" s="52">
        <v>3446.0</v>
      </c>
      <c r="E645" s="52" t="s">
        <v>150</v>
      </c>
      <c r="F645" s="53">
        <v>230.0</v>
      </c>
      <c r="G645" s="52" t="s">
        <v>21</v>
      </c>
      <c r="H645" s="15">
        <f t="shared" si="1"/>
        <v>7</v>
      </c>
    </row>
    <row r="646">
      <c r="B646" s="51">
        <v>44415.0</v>
      </c>
      <c r="C646" s="52" t="s">
        <v>15</v>
      </c>
      <c r="D646" s="52" t="s">
        <v>246</v>
      </c>
      <c r="E646" s="52" t="s">
        <v>159</v>
      </c>
      <c r="F646" s="53">
        <v>90.0</v>
      </c>
      <c r="G646" s="52" t="s">
        <v>160</v>
      </c>
      <c r="H646" s="15">
        <f t="shared" si="1"/>
        <v>7</v>
      </c>
    </row>
    <row r="647">
      <c r="B647" s="51">
        <v>44415.0</v>
      </c>
      <c r="C647" s="52" t="s">
        <v>15</v>
      </c>
      <c r="D647" s="52" t="s">
        <v>137</v>
      </c>
      <c r="E647" s="52" t="s">
        <v>158</v>
      </c>
      <c r="F647" s="53">
        <v>200.0</v>
      </c>
      <c r="G647" s="52" t="s">
        <v>14</v>
      </c>
      <c r="H647" s="15">
        <f t="shared" si="1"/>
        <v>7</v>
      </c>
    </row>
    <row r="648">
      <c r="B648" s="51">
        <v>44415.0</v>
      </c>
      <c r="C648" s="52" t="s">
        <v>15</v>
      </c>
      <c r="D648" s="52" t="s">
        <v>185</v>
      </c>
      <c r="E648" s="52" t="s">
        <v>159</v>
      </c>
      <c r="F648" s="53">
        <v>90.0</v>
      </c>
      <c r="G648" s="52" t="s">
        <v>160</v>
      </c>
      <c r="H648" s="15">
        <f t="shared" si="1"/>
        <v>7</v>
      </c>
    </row>
    <row r="649">
      <c r="B649" s="51">
        <v>44415.0</v>
      </c>
      <c r="C649" s="52" t="s">
        <v>15</v>
      </c>
      <c r="D649" s="52" t="s">
        <v>223</v>
      </c>
      <c r="E649" s="52" t="s">
        <v>150</v>
      </c>
      <c r="F649" s="53">
        <v>230.0</v>
      </c>
      <c r="G649" s="52" t="s">
        <v>21</v>
      </c>
      <c r="H649" s="15">
        <f t="shared" si="1"/>
        <v>7</v>
      </c>
    </row>
    <row r="650">
      <c r="B650" s="51">
        <v>44415.0</v>
      </c>
      <c r="C650" s="52" t="s">
        <v>15</v>
      </c>
      <c r="D650" s="52" t="s">
        <v>225</v>
      </c>
      <c r="E650" s="52" t="s">
        <v>156</v>
      </c>
      <c r="F650" s="53">
        <v>120.0</v>
      </c>
      <c r="G650" s="52" t="s">
        <v>21</v>
      </c>
      <c r="H650" s="15">
        <f t="shared" si="1"/>
        <v>7</v>
      </c>
    </row>
    <row r="651">
      <c r="B651" s="51">
        <v>44415.0</v>
      </c>
      <c r="C651" s="52" t="s">
        <v>247</v>
      </c>
      <c r="D651" s="52" t="s">
        <v>138</v>
      </c>
      <c r="E651" s="52" t="s">
        <v>159</v>
      </c>
      <c r="F651" s="53">
        <v>90.0</v>
      </c>
      <c r="G651" s="52" t="s">
        <v>160</v>
      </c>
      <c r="H651" s="15">
        <f t="shared" si="1"/>
        <v>7</v>
      </c>
    </row>
    <row r="652">
      <c r="B652" s="51">
        <v>44415.0</v>
      </c>
      <c r="C652" s="52" t="s">
        <v>247</v>
      </c>
      <c r="D652" s="52" t="s">
        <v>138</v>
      </c>
      <c r="E652" s="52" t="s">
        <v>152</v>
      </c>
      <c r="F652" s="53">
        <v>250.0</v>
      </c>
      <c r="G652" s="52" t="s">
        <v>21</v>
      </c>
      <c r="H652" s="15">
        <f t="shared" si="1"/>
        <v>7</v>
      </c>
    </row>
    <row r="653">
      <c r="B653" s="51">
        <v>44415.0</v>
      </c>
      <c r="C653" s="52" t="s">
        <v>247</v>
      </c>
      <c r="D653" s="52" t="s">
        <v>138</v>
      </c>
      <c r="E653" s="52" t="s">
        <v>162</v>
      </c>
      <c r="F653" s="53">
        <v>130.0</v>
      </c>
      <c r="G653" s="52" t="s">
        <v>18</v>
      </c>
      <c r="H653" s="15">
        <f t="shared" si="1"/>
        <v>7</v>
      </c>
    </row>
    <row r="654">
      <c r="B654" s="51">
        <v>44415.0</v>
      </c>
      <c r="C654" s="52" t="s">
        <v>247</v>
      </c>
      <c r="D654" s="52" t="s">
        <v>138</v>
      </c>
      <c r="E654" s="52" t="s">
        <v>155</v>
      </c>
      <c r="F654" s="53">
        <v>220.0</v>
      </c>
      <c r="G654" s="52" t="s">
        <v>18</v>
      </c>
      <c r="H654" s="15">
        <f t="shared" si="1"/>
        <v>7</v>
      </c>
    </row>
    <row r="655">
      <c r="B655" s="51">
        <v>44415.0</v>
      </c>
      <c r="C655" s="52" t="s">
        <v>248</v>
      </c>
      <c r="D655" s="52" t="s">
        <v>249</v>
      </c>
      <c r="E655" s="52" t="s">
        <v>159</v>
      </c>
      <c r="F655" s="53">
        <v>90.0</v>
      </c>
      <c r="G655" s="52" t="s">
        <v>160</v>
      </c>
      <c r="H655" s="15">
        <f t="shared" si="1"/>
        <v>7</v>
      </c>
    </row>
    <row r="656">
      <c r="B656" s="51">
        <v>44415.0</v>
      </c>
      <c r="C656" s="52" t="s">
        <v>248</v>
      </c>
      <c r="D656" s="52">
        <v>5348.0</v>
      </c>
      <c r="E656" s="52" t="s">
        <v>150</v>
      </c>
      <c r="F656" s="53">
        <v>230.0</v>
      </c>
      <c r="G656" s="52" t="s">
        <v>21</v>
      </c>
      <c r="H656" s="15">
        <f t="shared" si="1"/>
        <v>7</v>
      </c>
    </row>
    <row r="657">
      <c r="B657" s="51">
        <v>44415.0</v>
      </c>
      <c r="C657" s="52" t="s">
        <v>248</v>
      </c>
      <c r="D657" s="52" t="s">
        <v>250</v>
      </c>
      <c r="E657" s="52" t="s">
        <v>159</v>
      </c>
      <c r="F657" s="53">
        <v>90.0</v>
      </c>
      <c r="G657" s="52" t="s">
        <v>160</v>
      </c>
      <c r="H657" s="15">
        <f t="shared" si="1"/>
        <v>7</v>
      </c>
    </row>
    <row r="658">
      <c r="B658" s="51">
        <v>44415.0</v>
      </c>
      <c r="C658" s="52" t="s">
        <v>248</v>
      </c>
      <c r="D658" s="52" t="s">
        <v>251</v>
      </c>
      <c r="E658" s="52" t="s">
        <v>152</v>
      </c>
      <c r="F658" s="53">
        <v>250.0</v>
      </c>
      <c r="G658" s="52" t="s">
        <v>21</v>
      </c>
      <c r="H658" s="15">
        <f t="shared" si="1"/>
        <v>7</v>
      </c>
    </row>
    <row r="659">
      <c r="B659" s="51">
        <v>44415.0</v>
      </c>
      <c r="C659" s="52" t="s">
        <v>69</v>
      </c>
      <c r="D659" s="52" t="s">
        <v>71</v>
      </c>
      <c r="E659" s="52" t="s">
        <v>150</v>
      </c>
      <c r="F659" s="53">
        <v>230.0</v>
      </c>
      <c r="G659" s="52" t="s">
        <v>21</v>
      </c>
      <c r="H659" s="15">
        <f t="shared" si="1"/>
        <v>7</v>
      </c>
    </row>
    <row r="660">
      <c r="B660" s="51">
        <v>44415.0</v>
      </c>
      <c r="C660" s="52" t="s">
        <v>69</v>
      </c>
      <c r="D660" s="52" t="s">
        <v>72</v>
      </c>
      <c r="E660" s="52" t="s">
        <v>166</v>
      </c>
      <c r="F660" s="53">
        <v>200.0</v>
      </c>
      <c r="G660" s="52" t="s">
        <v>14</v>
      </c>
      <c r="H660" s="15">
        <f t="shared" si="1"/>
        <v>7</v>
      </c>
    </row>
    <row r="661">
      <c r="B661" s="51">
        <v>44415.0</v>
      </c>
      <c r="C661" s="52" t="s">
        <v>69</v>
      </c>
      <c r="D661" s="52" t="s">
        <v>195</v>
      </c>
      <c r="E661" s="52" t="s">
        <v>158</v>
      </c>
      <c r="F661" s="53">
        <v>200.0</v>
      </c>
      <c r="G661" s="52" t="s">
        <v>14</v>
      </c>
      <c r="H661" s="15">
        <f t="shared" si="1"/>
        <v>7</v>
      </c>
    </row>
    <row r="662">
      <c r="B662" s="51">
        <v>44415.0</v>
      </c>
      <c r="C662" s="52" t="s">
        <v>69</v>
      </c>
      <c r="D662" s="52" t="s">
        <v>73</v>
      </c>
      <c r="E662" s="52" t="s">
        <v>156</v>
      </c>
      <c r="F662" s="53">
        <v>120.0</v>
      </c>
      <c r="G662" s="52" t="s">
        <v>21</v>
      </c>
      <c r="H662" s="15">
        <f t="shared" si="1"/>
        <v>7</v>
      </c>
    </row>
    <row r="663">
      <c r="B663" s="51">
        <v>44415.0</v>
      </c>
      <c r="C663" s="52" t="s">
        <v>69</v>
      </c>
      <c r="D663" s="52" t="s">
        <v>74</v>
      </c>
      <c r="E663" s="52" t="s">
        <v>166</v>
      </c>
      <c r="F663" s="53">
        <v>200.0</v>
      </c>
      <c r="G663" s="52" t="s">
        <v>14</v>
      </c>
      <c r="H663" s="15">
        <f t="shared" si="1"/>
        <v>7</v>
      </c>
    </row>
    <row r="664">
      <c r="B664" s="51">
        <v>44415.0</v>
      </c>
      <c r="C664" s="52" t="s">
        <v>69</v>
      </c>
      <c r="D664" s="52">
        <v>2340.0</v>
      </c>
      <c r="E664" s="52" t="s">
        <v>155</v>
      </c>
      <c r="F664" s="53">
        <v>220.0</v>
      </c>
      <c r="G664" s="52" t="s">
        <v>18</v>
      </c>
      <c r="H664" s="15">
        <f t="shared" si="1"/>
        <v>7</v>
      </c>
    </row>
    <row r="665">
      <c r="B665" s="51">
        <v>44415.0</v>
      </c>
      <c r="C665" s="52" t="s">
        <v>69</v>
      </c>
      <c r="D665" s="52">
        <v>2440.0</v>
      </c>
      <c r="E665" s="52" t="s">
        <v>162</v>
      </c>
      <c r="F665" s="53">
        <v>130.0</v>
      </c>
      <c r="G665" s="52" t="s">
        <v>18</v>
      </c>
      <c r="H665" s="15">
        <f t="shared" si="1"/>
        <v>7</v>
      </c>
    </row>
    <row r="666">
      <c r="B666" s="51">
        <v>44415.0</v>
      </c>
      <c r="C666" s="52" t="s">
        <v>69</v>
      </c>
      <c r="D666" s="52">
        <v>7447.0</v>
      </c>
      <c r="E666" s="52" t="s">
        <v>156</v>
      </c>
      <c r="F666" s="53">
        <v>120.0</v>
      </c>
      <c r="G666" s="52" t="s">
        <v>21</v>
      </c>
      <c r="H666" s="15">
        <f t="shared" si="1"/>
        <v>7</v>
      </c>
    </row>
    <row r="667">
      <c r="B667" s="51">
        <v>44415.0</v>
      </c>
      <c r="C667" s="52" t="s">
        <v>69</v>
      </c>
      <c r="D667" s="52" t="s">
        <v>75</v>
      </c>
      <c r="E667" s="52" t="s">
        <v>155</v>
      </c>
      <c r="F667" s="53">
        <v>220.0</v>
      </c>
      <c r="G667" s="52" t="s">
        <v>18</v>
      </c>
      <c r="H667" s="15">
        <f t="shared" si="1"/>
        <v>7</v>
      </c>
    </row>
    <row r="668">
      <c r="B668" s="51">
        <v>44415.0</v>
      </c>
      <c r="C668" s="52" t="s">
        <v>69</v>
      </c>
      <c r="D668" s="52">
        <v>5747.0</v>
      </c>
      <c r="E668" s="52" t="s">
        <v>150</v>
      </c>
      <c r="F668" s="53">
        <v>230.0</v>
      </c>
      <c r="G668" s="52" t="s">
        <v>21</v>
      </c>
      <c r="H668" s="15">
        <f t="shared" si="1"/>
        <v>7</v>
      </c>
    </row>
    <row r="669">
      <c r="B669" s="51">
        <v>44415.0</v>
      </c>
      <c r="C669" s="52" t="s">
        <v>69</v>
      </c>
      <c r="D669" s="52">
        <v>5747.0</v>
      </c>
      <c r="E669" s="52" t="s">
        <v>155</v>
      </c>
      <c r="F669" s="53">
        <v>220.0</v>
      </c>
      <c r="G669" s="52" t="s">
        <v>18</v>
      </c>
      <c r="H669" s="15">
        <f t="shared" si="1"/>
        <v>7</v>
      </c>
    </row>
    <row r="670">
      <c r="B670" s="51">
        <v>44415.0</v>
      </c>
      <c r="C670" s="52" t="s">
        <v>69</v>
      </c>
      <c r="D670" s="52" t="s">
        <v>196</v>
      </c>
      <c r="E670" s="52" t="s">
        <v>156</v>
      </c>
      <c r="F670" s="53">
        <v>120.0</v>
      </c>
      <c r="G670" s="52" t="s">
        <v>21</v>
      </c>
      <c r="H670" s="15">
        <f t="shared" si="1"/>
        <v>7</v>
      </c>
    </row>
    <row r="671">
      <c r="B671" s="51">
        <v>44415.0</v>
      </c>
      <c r="C671" s="52" t="s">
        <v>69</v>
      </c>
      <c r="D671" s="52" t="s">
        <v>76</v>
      </c>
      <c r="E671" s="52" t="s">
        <v>156</v>
      </c>
      <c r="F671" s="53">
        <v>120.0</v>
      </c>
      <c r="G671" s="52" t="s">
        <v>21</v>
      </c>
      <c r="H671" s="15">
        <f t="shared" si="1"/>
        <v>7</v>
      </c>
    </row>
    <row r="672">
      <c r="B672" s="51">
        <v>44415.0</v>
      </c>
      <c r="C672" s="52" t="s">
        <v>69</v>
      </c>
      <c r="D672" s="52" t="s">
        <v>79</v>
      </c>
      <c r="E672" s="52" t="s">
        <v>153</v>
      </c>
      <c r="F672" s="53">
        <v>220.0</v>
      </c>
      <c r="G672" s="52" t="s">
        <v>12</v>
      </c>
      <c r="H672" s="15">
        <f t="shared" si="1"/>
        <v>7</v>
      </c>
    </row>
    <row r="673">
      <c r="B673" s="51">
        <v>44415.0</v>
      </c>
      <c r="C673" s="52" t="s">
        <v>69</v>
      </c>
      <c r="D673" s="52" t="s">
        <v>252</v>
      </c>
      <c r="E673" s="52" t="s">
        <v>155</v>
      </c>
      <c r="F673" s="53">
        <v>220.0</v>
      </c>
      <c r="G673" s="52" t="s">
        <v>18</v>
      </c>
      <c r="H673" s="15">
        <f t="shared" si="1"/>
        <v>7</v>
      </c>
    </row>
    <row r="674">
      <c r="B674" s="51">
        <v>44415.0</v>
      </c>
      <c r="C674" s="52" t="s">
        <v>69</v>
      </c>
      <c r="D674" s="52" t="s">
        <v>81</v>
      </c>
      <c r="E674" s="52" t="s">
        <v>166</v>
      </c>
      <c r="F674" s="53">
        <v>200.0</v>
      </c>
      <c r="G674" s="52" t="s">
        <v>14</v>
      </c>
      <c r="H674" s="15">
        <f t="shared" si="1"/>
        <v>7</v>
      </c>
    </row>
    <row r="675">
      <c r="B675" s="51">
        <v>44415.0</v>
      </c>
      <c r="C675" s="52" t="s">
        <v>69</v>
      </c>
      <c r="D675" s="52" t="s">
        <v>82</v>
      </c>
      <c r="E675" s="52" t="s">
        <v>155</v>
      </c>
      <c r="F675" s="53">
        <v>220.0</v>
      </c>
      <c r="G675" s="52" t="s">
        <v>18</v>
      </c>
      <c r="H675" s="15">
        <f t="shared" si="1"/>
        <v>7</v>
      </c>
    </row>
    <row r="676">
      <c r="B676" s="51">
        <v>44415.0</v>
      </c>
      <c r="C676" s="52" t="s">
        <v>69</v>
      </c>
      <c r="D676" s="52" t="s">
        <v>83</v>
      </c>
      <c r="E676" s="52" t="s">
        <v>155</v>
      </c>
      <c r="F676" s="53">
        <v>220.0</v>
      </c>
      <c r="G676" s="52" t="s">
        <v>18</v>
      </c>
      <c r="H676" s="15">
        <f t="shared" si="1"/>
        <v>7</v>
      </c>
    </row>
    <row r="677">
      <c r="B677" s="51">
        <v>44415.0</v>
      </c>
      <c r="C677" s="52" t="s">
        <v>69</v>
      </c>
      <c r="D677" s="52" t="s">
        <v>85</v>
      </c>
      <c r="E677" s="52" t="s">
        <v>158</v>
      </c>
      <c r="F677" s="53">
        <v>200.0</v>
      </c>
      <c r="G677" s="52" t="s">
        <v>14</v>
      </c>
      <c r="H677" s="15">
        <f t="shared" si="1"/>
        <v>7</v>
      </c>
    </row>
    <row r="678">
      <c r="B678" s="51">
        <v>44415.0</v>
      </c>
      <c r="C678" s="52" t="s">
        <v>69</v>
      </c>
      <c r="D678" s="52" t="s">
        <v>86</v>
      </c>
      <c r="E678" s="52" t="s">
        <v>150</v>
      </c>
      <c r="F678" s="53">
        <v>230.0</v>
      </c>
      <c r="G678" s="52" t="s">
        <v>21</v>
      </c>
      <c r="H678" s="15">
        <f t="shared" si="1"/>
        <v>7</v>
      </c>
    </row>
    <row r="679">
      <c r="B679" s="51">
        <v>44415.0</v>
      </c>
      <c r="C679" s="52" t="s">
        <v>69</v>
      </c>
      <c r="D679" s="52" t="s">
        <v>86</v>
      </c>
      <c r="E679" s="52" t="s">
        <v>152</v>
      </c>
      <c r="F679" s="53">
        <v>250.0</v>
      </c>
      <c r="G679" s="52" t="s">
        <v>21</v>
      </c>
      <c r="H679" s="15">
        <f t="shared" si="1"/>
        <v>7</v>
      </c>
    </row>
    <row r="680">
      <c r="B680" s="51">
        <v>44415.0</v>
      </c>
      <c r="C680" s="52" t="s">
        <v>69</v>
      </c>
      <c r="D680" s="52" t="s">
        <v>87</v>
      </c>
      <c r="E680" s="52" t="s">
        <v>155</v>
      </c>
      <c r="F680" s="53">
        <v>220.0</v>
      </c>
      <c r="G680" s="52" t="s">
        <v>18</v>
      </c>
      <c r="H680" s="15">
        <f t="shared" si="1"/>
        <v>7</v>
      </c>
    </row>
    <row r="681">
      <c r="B681" s="51">
        <v>44415.0</v>
      </c>
      <c r="C681" s="52" t="s">
        <v>69</v>
      </c>
      <c r="D681" s="52" t="s">
        <v>89</v>
      </c>
      <c r="E681" s="52" t="s">
        <v>150</v>
      </c>
      <c r="F681" s="53">
        <v>230.0</v>
      </c>
      <c r="G681" s="52" t="s">
        <v>21</v>
      </c>
      <c r="H681" s="15">
        <f t="shared" si="1"/>
        <v>7</v>
      </c>
    </row>
    <row r="682">
      <c r="B682" s="51">
        <v>44415.0</v>
      </c>
      <c r="C682" s="52" t="s">
        <v>69</v>
      </c>
      <c r="D682" s="52" t="s">
        <v>91</v>
      </c>
      <c r="E682" s="52" t="s">
        <v>150</v>
      </c>
      <c r="F682" s="53">
        <v>230.0</v>
      </c>
      <c r="G682" s="52" t="s">
        <v>21</v>
      </c>
      <c r="H682" s="15">
        <f t="shared" si="1"/>
        <v>7</v>
      </c>
    </row>
    <row r="683">
      <c r="B683" s="51">
        <v>44416.0</v>
      </c>
      <c r="C683" s="52" t="s">
        <v>9</v>
      </c>
      <c r="D683" s="52" t="s">
        <v>253</v>
      </c>
      <c r="E683" s="52" t="s">
        <v>150</v>
      </c>
      <c r="F683" s="53">
        <v>230.0</v>
      </c>
      <c r="G683" s="52" t="s">
        <v>21</v>
      </c>
      <c r="H683" s="15">
        <f t="shared" si="1"/>
        <v>1</v>
      </c>
    </row>
    <row r="684">
      <c r="B684" s="51">
        <v>44416.0</v>
      </c>
      <c r="C684" s="52" t="s">
        <v>9</v>
      </c>
      <c r="D684" s="52" t="s">
        <v>233</v>
      </c>
      <c r="E684" s="52" t="s">
        <v>159</v>
      </c>
      <c r="F684" s="53">
        <v>90.0</v>
      </c>
      <c r="G684" s="52" t="s">
        <v>160</v>
      </c>
      <c r="H684" s="15">
        <f t="shared" si="1"/>
        <v>1</v>
      </c>
    </row>
    <row r="685">
      <c r="B685" s="51">
        <v>44416.0</v>
      </c>
      <c r="C685" s="52" t="s">
        <v>9</v>
      </c>
      <c r="D685" s="52" t="s">
        <v>151</v>
      </c>
      <c r="E685" s="52" t="s">
        <v>155</v>
      </c>
      <c r="F685" s="53">
        <v>220.0</v>
      </c>
      <c r="G685" s="52" t="s">
        <v>18</v>
      </c>
      <c r="H685" s="15">
        <f t="shared" si="1"/>
        <v>1</v>
      </c>
    </row>
    <row r="686">
      <c r="B686" s="51">
        <v>44416.0</v>
      </c>
      <c r="C686" s="52" t="s">
        <v>23</v>
      </c>
      <c r="D686" s="52" t="s">
        <v>25</v>
      </c>
      <c r="E686" s="52" t="s">
        <v>150</v>
      </c>
      <c r="F686" s="53">
        <v>230.0</v>
      </c>
      <c r="G686" s="52" t="s">
        <v>21</v>
      </c>
      <c r="H686" s="15">
        <f t="shared" si="1"/>
        <v>1</v>
      </c>
    </row>
    <row r="687">
      <c r="B687" s="51">
        <v>44416.0</v>
      </c>
      <c r="C687" s="52" t="s">
        <v>23</v>
      </c>
      <c r="D687" s="55">
        <v>7.0E45</v>
      </c>
      <c r="E687" s="52" t="s">
        <v>166</v>
      </c>
      <c r="F687" s="53">
        <v>200.0</v>
      </c>
      <c r="G687" s="52" t="s">
        <v>14</v>
      </c>
      <c r="H687" s="15">
        <f t="shared" si="1"/>
        <v>1</v>
      </c>
    </row>
    <row r="688">
      <c r="B688" s="51">
        <v>44416.0</v>
      </c>
      <c r="C688" s="52" t="s">
        <v>23</v>
      </c>
      <c r="D688" s="52" t="s">
        <v>32</v>
      </c>
      <c r="E688" s="52" t="s">
        <v>153</v>
      </c>
      <c r="F688" s="53">
        <v>220.0</v>
      </c>
      <c r="G688" s="52" t="s">
        <v>12</v>
      </c>
      <c r="H688" s="15">
        <f t="shared" si="1"/>
        <v>1</v>
      </c>
    </row>
    <row r="689">
      <c r="B689" s="51">
        <v>44416.0</v>
      </c>
      <c r="C689" s="52" t="s">
        <v>23</v>
      </c>
      <c r="D689" s="52" t="s">
        <v>33</v>
      </c>
      <c r="E689" s="52" t="s">
        <v>158</v>
      </c>
      <c r="F689" s="53">
        <v>200.0</v>
      </c>
      <c r="G689" s="52" t="s">
        <v>14</v>
      </c>
      <c r="H689" s="15">
        <f t="shared" si="1"/>
        <v>1</v>
      </c>
    </row>
    <row r="690">
      <c r="B690" s="51">
        <v>44416.0</v>
      </c>
      <c r="C690" s="52" t="s">
        <v>23</v>
      </c>
      <c r="D690" s="52">
        <v>2841.0</v>
      </c>
      <c r="E690" s="52" t="s">
        <v>156</v>
      </c>
      <c r="F690" s="53">
        <v>120.0</v>
      </c>
      <c r="G690" s="52" t="s">
        <v>21</v>
      </c>
      <c r="H690" s="15">
        <f t="shared" si="1"/>
        <v>1</v>
      </c>
    </row>
    <row r="691">
      <c r="B691" s="51">
        <v>44416.0</v>
      </c>
      <c r="C691" s="52" t="s">
        <v>23</v>
      </c>
      <c r="D691" s="52">
        <v>6245.0</v>
      </c>
      <c r="E691" s="52" t="s">
        <v>166</v>
      </c>
      <c r="F691" s="53">
        <v>200.0</v>
      </c>
      <c r="G691" s="52" t="s">
        <v>14</v>
      </c>
      <c r="H691" s="15">
        <f t="shared" si="1"/>
        <v>1</v>
      </c>
    </row>
    <row r="692">
      <c r="B692" s="51">
        <v>44416.0</v>
      </c>
      <c r="C692" s="52" t="s">
        <v>23</v>
      </c>
      <c r="D692" s="52" t="s">
        <v>164</v>
      </c>
      <c r="E692" s="52" t="s">
        <v>153</v>
      </c>
      <c r="F692" s="53">
        <v>220.0</v>
      </c>
      <c r="G692" s="52" t="s">
        <v>12</v>
      </c>
      <c r="H692" s="15">
        <f t="shared" si="1"/>
        <v>1</v>
      </c>
    </row>
    <row r="693">
      <c r="B693" s="51">
        <v>44416.0</v>
      </c>
      <c r="C693" s="52" t="s">
        <v>23</v>
      </c>
      <c r="D693" s="52" t="s">
        <v>147</v>
      </c>
      <c r="E693" s="52" t="s">
        <v>152</v>
      </c>
      <c r="F693" s="53">
        <v>250.0</v>
      </c>
      <c r="G693" s="52" t="s">
        <v>21</v>
      </c>
      <c r="H693" s="15">
        <f t="shared" si="1"/>
        <v>1</v>
      </c>
    </row>
    <row r="694">
      <c r="B694" s="51">
        <v>44416.0</v>
      </c>
      <c r="C694" s="52" t="s">
        <v>23</v>
      </c>
      <c r="D694" s="52" t="s">
        <v>39</v>
      </c>
      <c r="E694" s="52" t="s">
        <v>155</v>
      </c>
      <c r="F694" s="53">
        <v>220.0</v>
      </c>
      <c r="G694" s="52" t="s">
        <v>18</v>
      </c>
      <c r="H694" s="15">
        <f t="shared" si="1"/>
        <v>1</v>
      </c>
    </row>
    <row r="695">
      <c r="B695" s="51">
        <v>44416.0</v>
      </c>
      <c r="C695" s="52" t="s">
        <v>254</v>
      </c>
      <c r="D695" s="55">
        <v>0.0</v>
      </c>
      <c r="E695" s="52" t="s">
        <v>158</v>
      </c>
      <c r="F695" s="53">
        <v>200.0</v>
      </c>
      <c r="G695" s="52" t="s">
        <v>14</v>
      </c>
      <c r="H695" s="15">
        <f t="shared" si="1"/>
        <v>1</v>
      </c>
    </row>
    <row r="696">
      <c r="B696" s="51">
        <v>44416.0</v>
      </c>
      <c r="C696" s="52" t="s">
        <v>254</v>
      </c>
      <c r="D696" s="52" t="s">
        <v>255</v>
      </c>
      <c r="E696" s="52" t="s">
        <v>150</v>
      </c>
      <c r="F696" s="53">
        <v>230.0</v>
      </c>
      <c r="G696" s="52" t="s">
        <v>21</v>
      </c>
      <c r="H696" s="15">
        <f t="shared" si="1"/>
        <v>1</v>
      </c>
    </row>
    <row r="697">
      <c r="B697" s="51">
        <v>44416.0</v>
      </c>
      <c r="C697" s="52" t="s">
        <v>254</v>
      </c>
      <c r="D697" s="52" t="s">
        <v>255</v>
      </c>
      <c r="E697" s="52" t="s">
        <v>155</v>
      </c>
      <c r="F697" s="53">
        <v>220.0</v>
      </c>
      <c r="G697" s="52" t="s">
        <v>18</v>
      </c>
      <c r="H697" s="15">
        <f t="shared" si="1"/>
        <v>1</v>
      </c>
    </row>
    <row r="698">
      <c r="B698" s="51">
        <v>44416.0</v>
      </c>
      <c r="C698" s="52" t="s">
        <v>254</v>
      </c>
      <c r="D698" s="52" t="s">
        <v>256</v>
      </c>
      <c r="E698" s="52" t="s">
        <v>153</v>
      </c>
      <c r="F698" s="53">
        <v>220.0</v>
      </c>
      <c r="G698" s="52" t="s">
        <v>12</v>
      </c>
      <c r="H698" s="15">
        <f t="shared" si="1"/>
        <v>1</v>
      </c>
    </row>
    <row r="699">
      <c r="B699" s="51">
        <v>44416.0</v>
      </c>
      <c r="C699" s="52" t="s">
        <v>254</v>
      </c>
      <c r="D699" s="52" t="s">
        <v>257</v>
      </c>
      <c r="E699" s="52" t="s">
        <v>159</v>
      </c>
      <c r="F699" s="53">
        <v>90.0</v>
      </c>
      <c r="G699" s="52" t="s">
        <v>160</v>
      </c>
      <c r="H699" s="15">
        <f t="shared" si="1"/>
        <v>1</v>
      </c>
    </row>
    <row r="700">
      <c r="B700" s="51">
        <v>44416.0</v>
      </c>
      <c r="C700" s="52" t="s">
        <v>254</v>
      </c>
      <c r="D700" s="52">
        <v>140.0</v>
      </c>
      <c r="E700" s="52" t="s">
        <v>166</v>
      </c>
      <c r="F700" s="53">
        <v>200.0</v>
      </c>
      <c r="G700" s="52" t="s">
        <v>14</v>
      </c>
      <c r="H700" s="15">
        <f t="shared" si="1"/>
        <v>1</v>
      </c>
    </row>
    <row r="701">
      <c r="B701" s="51">
        <v>44416.0</v>
      </c>
      <c r="C701" s="52" t="s">
        <v>254</v>
      </c>
      <c r="D701" s="52">
        <v>8249.0</v>
      </c>
      <c r="E701" s="52" t="s">
        <v>158</v>
      </c>
      <c r="F701" s="53">
        <v>200.0</v>
      </c>
      <c r="G701" s="52" t="s">
        <v>14</v>
      </c>
      <c r="H701" s="15">
        <f t="shared" si="1"/>
        <v>1</v>
      </c>
    </row>
    <row r="702">
      <c r="B702" s="51">
        <v>44416.0</v>
      </c>
      <c r="C702" s="52" t="s">
        <v>254</v>
      </c>
      <c r="D702" s="52" t="s">
        <v>258</v>
      </c>
      <c r="E702" s="52" t="s">
        <v>156</v>
      </c>
      <c r="F702" s="53">
        <v>120.0</v>
      </c>
      <c r="G702" s="52" t="s">
        <v>21</v>
      </c>
      <c r="H702" s="15">
        <f t="shared" si="1"/>
        <v>1</v>
      </c>
    </row>
    <row r="703">
      <c r="B703" s="51">
        <v>44416.0</v>
      </c>
      <c r="C703" s="52" t="s">
        <v>254</v>
      </c>
      <c r="D703" s="52" t="s">
        <v>259</v>
      </c>
      <c r="E703" s="52" t="s">
        <v>152</v>
      </c>
      <c r="F703" s="53">
        <v>250.0</v>
      </c>
      <c r="G703" s="52" t="s">
        <v>21</v>
      </c>
      <c r="H703" s="15">
        <f t="shared" si="1"/>
        <v>1</v>
      </c>
    </row>
    <row r="704">
      <c r="B704" s="51">
        <v>44416.0</v>
      </c>
      <c r="C704" s="52" t="s">
        <v>254</v>
      </c>
      <c r="D704" s="52" t="s">
        <v>260</v>
      </c>
      <c r="E704" s="52" t="s">
        <v>150</v>
      </c>
      <c r="F704" s="53">
        <v>230.0</v>
      </c>
      <c r="G704" s="52" t="s">
        <v>21</v>
      </c>
      <c r="H704" s="15">
        <f t="shared" si="1"/>
        <v>1</v>
      </c>
    </row>
    <row r="705">
      <c r="B705" s="51">
        <v>44416.0</v>
      </c>
      <c r="C705" s="52" t="s">
        <v>254</v>
      </c>
      <c r="D705" s="52" t="s">
        <v>261</v>
      </c>
      <c r="E705" s="52" t="s">
        <v>152</v>
      </c>
      <c r="F705" s="53">
        <v>250.0</v>
      </c>
      <c r="G705" s="52" t="s">
        <v>21</v>
      </c>
      <c r="H705" s="15">
        <f t="shared" si="1"/>
        <v>1</v>
      </c>
    </row>
    <row r="706">
      <c r="B706" s="51">
        <v>44416.0</v>
      </c>
      <c r="C706" s="52" t="s">
        <v>40</v>
      </c>
      <c r="D706" s="52" t="s">
        <v>167</v>
      </c>
      <c r="E706" s="52" t="s">
        <v>162</v>
      </c>
      <c r="F706" s="53">
        <v>130.0</v>
      </c>
      <c r="G706" s="52" t="s">
        <v>18</v>
      </c>
      <c r="H706" s="15">
        <f t="shared" si="1"/>
        <v>1</v>
      </c>
    </row>
    <row r="707">
      <c r="B707" s="51">
        <v>44416.0</v>
      </c>
      <c r="C707" s="52" t="s">
        <v>40</v>
      </c>
      <c r="D707" s="52" t="s">
        <v>168</v>
      </c>
      <c r="E707" s="52" t="s">
        <v>155</v>
      </c>
      <c r="F707" s="53">
        <v>220.0</v>
      </c>
      <c r="G707" s="52" t="s">
        <v>18</v>
      </c>
      <c r="H707" s="15">
        <f t="shared" si="1"/>
        <v>1</v>
      </c>
    </row>
    <row r="708">
      <c r="B708" s="51">
        <v>44416.0</v>
      </c>
      <c r="C708" s="52" t="s">
        <v>97</v>
      </c>
      <c r="D708" s="55">
        <v>1.0E46</v>
      </c>
      <c r="E708" s="52" t="s">
        <v>162</v>
      </c>
      <c r="F708" s="53">
        <v>130.0</v>
      </c>
      <c r="G708" s="52" t="s">
        <v>18</v>
      </c>
      <c r="H708" s="15">
        <f t="shared" si="1"/>
        <v>1</v>
      </c>
    </row>
    <row r="709">
      <c r="B709" s="51">
        <v>44416.0</v>
      </c>
      <c r="C709" s="52" t="s">
        <v>97</v>
      </c>
      <c r="D709" s="52" t="s">
        <v>98</v>
      </c>
      <c r="E709" s="52" t="s">
        <v>162</v>
      </c>
      <c r="F709" s="53">
        <v>130.0</v>
      </c>
      <c r="G709" s="52" t="s">
        <v>18</v>
      </c>
      <c r="H709" s="15">
        <f t="shared" si="1"/>
        <v>1</v>
      </c>
    </row>
    <row r="710">
      <c r="B710" s="51">
        <v>44416.0</v>
      </c>
      <c r="C710" s="52" t="s">
        <v>97</v>
      </c>
      <c r="D710" s="52" t="s">
        <v>262</v>
      </c>
      <c r="E710" s="52" t="s">
        <v>158</v>
      </c>
      <c r="F710" s="53">
        <v>200.0</v>
      </c>
      <c r="G710" s="52" t="s">
        <v>14</v>
      </c>
      <c r="H710" s="15">
        <f t="shared" si="1"/>
        <v>1</v>
      </c>
    </row>
    <row r="711">
      <c r="B711" s="51">
        <v>44416.0</v>
      </c>
      <c r="C711" s="52" t="s">
        <v>97</v>
      </c>
      <c r="D711" s="52" t="s">
        <v>100</v>
      </c>
      <c r="E711" s="52" t="s">
        <v>156</v>
      </c>
      <c r="F711" s="53">
        <v>120.0</v>
      </c>
      <c r="G711" s="52" t="s">
        <v>21</v>
      </c>
      <c r="H711" s="15">
        <f t="shared" si="1"/>
        <v>1</v>
      </c>
    </row>
    <row r="712">
      <c r="B712" s="51">
        <v>44416.0</v>
      </c>
      <c r="C712" s="52" t="s">
        <v>97</v>
      </c>
      <c r="D712" s="52" t="s">
        <v>101</v>
      </c>
      <c r="E712" s="52" t="s">
        <v>153</v>
      </c>
      <c r="F712" s="53">
        <v>220.0</v>
      </c>
      <c r="G712" s="52" t="s">
        <v>12</v>
      </c>
      <c r="H712" s="15">
        <f t="shared" si="1"/>
        <v>1</v>
      </c>
    </row>
    <row r="713">
      <c r="B713" s="51">
        <v>44416.0</v>
      </c>
      <c r="C713" s="52" t="s">
        <v>97</v>
      </c>
      <c r="D713" s="52">
        <v>8041.0</v>
      </c>
      <c r="E713" s="52" t="s">
        <v>155</v>
      </c>
      <c r="F713" s="53">
        <v>220.0</v>
      </c>
      <c r="G713" s="52" t="s">
        <v>18</v>
      </c>
      <c r="H713" s="15">
        <f t="shared" si="1"/>
        <v>1</v>
      </c>
    </row>
    <row r="714">
      <c r="B714" s="51">
        <v>44416.0</v>
      </c>
      <c r="C714" s="52" t="s">
        <v>97</v>
      </c>
      <c r="D714" s="52" t="s">
        <v>105</v>
      </c>
      <c r="E714" s="52" t="s">
        <v>161</v>
      </c>
      <c r="F714" s="53">
        <v>240.0</v>
      </c>
      <c r="G714" s="52" t="s">
        <v>21</v>
      </c>
      <c r="H714" s="15">
        <f t="shared" si="1"/>
        <v>1</v>
      </c>
    </row>
    <row r="715">
      <c r="B715" s="51">
        <v>44416.0</v>
      </c>
      <c r="C715" s="52" t="s">
        <v>97</v>
      </c>
      <c r="D715" s="52">
        <v>1342.0</v>
      </c>
      <c r="E715" s="52" t="s">
        <v>161</v>
      </c>
      <c r="F715" s="53">
        <v>240.0</v>
      </c>
      <c r="G715" s="52" t="s">
        <v>21</v>
      </c>
      <c r="H715" s="15">
        <f t="shared" si="1"/>
        <v>1</v>
      </c>
    </row>
    <row r="716">
      <c r="B716" s="51">
        <v>44416.0</v>
      </c>
      <c r="C716" s="52" t="s">
        <v>97</v>
      </c>
      <c r="D716" s="52" t="s">
        <v>108</v>
      </c>
      <c r="E716" s="52" t="s">
        <v>153</v>
      </c>
      <c r="F716" s="53">
        <v>220.0</v>
      </c>
      <c r="G716" s="52" t="s">
        <v>12</v>
      </c>
      <c r="H716" s="15">
        <f t="shared" si="1"/>
        <v>1</v>
      </c>
    </row>
    <row r="717">
      <c r="B717" s="51">
        <v>44416.0</v>
      </c>
      <c r="C717" s="52" t="s">
        <v>97</v>
      </c>
      <c r="D717" s="52" t="s">
        <v>109</v>
      </c>
      <c r="E717" s="52" t="s">
        <v>162</v>
      </c>
      <c r="F717" s="53">
        <v>130.0</v>
      </c>
      <c r="G717" s="52" t="s">
        <v>18</v>
      </c>
      <c r="H717" s="15">
        <f t="shared" si="1"/>
        <v>1</v>
      </c>
    </row>
    <row r="718">
      <c r="B718" s="51">
        <v>44416.0</v>
      </c>
      <c r="C718" s="52" t="s">
        <v>97</v>
      </c>
      <c r="D718" s="52" t="s">
        <v>111</v>
      </c>
      <c r="E718" s="52" t="s">
        <v>152</v>
      </c>
      <c r="F718" s="53">
        <v>250.0</v>
      </c>
      <c r="G718" s="52" t="s">
        <v>21</v>
      </c>
      <c r="H718" s="15">
        <f t="shared" si="1"/>
        <v>1</v>
      </c>
    </row>
    <row r="719">
      <c r="B719" s="51">
        <v>44416.0</v>
      </c>
      <c r="C719" s="52" t="s">
        <v>97</v>
      </c>
      <c r="D719" s="52" t="s">
        <v>172</v>
      </c>
      <c r="E719" s="52" t="s">
        <v>156</v>
      </c>
      <c r="F719" s="53">
        <v>120.0</v>
      </c>
      <c r="G719" s="52" t="s">
        <v>21</v>
      </c>
      <c r="H719" s="15">
        <f t="shared" si="1"/>
        <v>1</v>
      </c>
    </row>
    <row r="720">
      <c r="B720" s="51">
        <v>44416.0</v>
      </c>
      <c r="C720" s="52" t="s">
        <v>97</v>
      </c>
      <c r="D720" s="52" t="s">
        <v>112</v>
      </c>
      <c r="E720" s="52" t="s">
        <v>156</v>
      </c>
      <c r="F720" s="53">
        <v>120.0</v>
      </c>
      <c r="G720" s="52" t="s">
        <v>21</v>
      </c>
      <c r="H720" s="15">
        <f t="shared" si="1"/>
        <v>1</v>
      </c>
    </row>
    <row r="721">
      <c r="B721" s="51">
        <v>44416.0</v>
      </c>
      <c r="C721" s="52" t="s">
        <v>97</v>
      </c>
      <c r="D721" s="52" t="s">
        <v>263</v>
      </c>
      <c r="E721" s="52" t="s">
        <v>156</v>
      </c>
      <c r="F721" s="53">
        <v>120.0</v>
      </c>
      <c r="G721" s="52" t="s">
        <v>21</v>
      </c>
      <c r="H721" s="15">
        <f t="shared" si="1"/>
        <v>1</v>
      </c>
    </row>
    <row r="722">
      <c r="B722" s="51">
        <v>44416.0</v>
      </c>
      <c r="C722" s="52" t="s">
        <v>114</v>
      </c>
      <c r="D722" s="52">
        <v>5043.0</v>
      </c>
      <c r="E722" s="52" t="s">
        <v>158</v>
      </c>
      <c r="F722" s="53">
        <v>200.0</v>
      </c>
      <c r="G722" s="52" t="s">
        <v>14</v>
      </c>
      <c r="H722" s="15">
        <f t="shared" si="1"/>
        <v>1</v>
      </c>
    </row>
    <row r="723">
      <c r="B723" s="51">
        <v>44416.0</v>
      </c>
      <c r="C723" s="52" t="s">
        <v>114</v>
      </c>
      <c r="D723" s="52">
        <v>5043.0</v>
      </c>
      <c r="E723" s="52" t="s">
        <v>156</v>
      </c>
      <c r="F723" s="53">
        <v>120.0</v>
      </c>
      <c r="G723" s="52" t="s">
        <v>21</v>
      </c>
      <c r="H723" s="15">
        <f t="shared" si="1"/>
        <v>1</v>
      </c>
    </row>
    <row r="724">
      <c r="B724" s="51">
        <v>44416.0</v>
      </c>
      <c r="C724" s="52" t="s">
        <v>114</v>
      </c>
      <c r="D724" s="52">
        <v>5043.0</v>
      </c>
      <c r="E724" s="52" t="s">
        <v>153</v>
      </c>
      <c r="F724" s="53">
        <v>220.0</v>
      </c>
      <c r="G724" s="52" t="s">
        <v>12</v>
      </c>
      <c r="H724" s="15">
        <f t="shared" si="1"/>
        <v>1</v>
      </c>
    </row>
    <row r="725">
      <c r="B725" s="51">
        <v>44416.0</v>
      </c>
      <c r="C725" s="52" t="s">
        <v>114</v>
      </c>
      <c r="D725" s="52">
        <v>5043.0</v>
      </c>
      <c r="E725" s="52" t="s">
        <v>152</v>
      </c>
      <c r="F725" s="53">
        <v>250.0</v>
      </c>
      <c r="G725" s="52" t="s">
        <v>21</v>
      </c>
      <c r="H725" s="15">
        <f t="shared" si="1"/>
        <v>1</v>
      </c>
    </row>
    <row r="726">
      <c r="B726" s="51">
        <v>44416.0</v>
      </c>
      <c r="C726" s="52" t="s">
        <v>114</v>
      </c>
      <c r="D726" s="52">
        <v>5043.0</v>
      </c>
      <c r="E726" s="52" t="s">
        <v>155</v>
      </c>
      <c r="F726" s="53">
        <v>220.0</v>
      </c>
      <c r="G726" s="52" t="s">
        <v>18</v>
      </c>
      <c r="H726" s="15">
        <f t="shared" si="1"/>
        <v>1</v>
      </c>
    </row>
    <row r="727">
      <c r="B727" s="51">
        <v>44416.0</v>
      </c>
      <c r="C727" s="52" t="s">
        <v>115</v>
      </c>
      <c r="D727" s="52" t="s">
        <v>176</v>
      </c>
      <c r="E727" s="52" t="s">
        <v>158</v>
      </c>
      <c r="F727" s="53">
        <v>200.0</v>
      </c>
      <c r="G727" s="52" t="s">
        <v>14</v>
      </c>
      <c r="H727" s="15">
        <f t="shared" si="1"/>
        <v>1</v>
      </c>
    </row>
    <row r="728">
      <c r="B728" s="51">
        <v>44416.0</v>
      </c>
      <c r="C728" s="52" t="s">
        <v>122</v>
      </c>
      <c r="D728" s="52" t="s">
        <v>123</v>
      </c>
      <c r="E728" s="52" t="s">
        <v>152</v>
      </c>
      <c r="F728" s="53">
        <v>250.0</v>
      </c>
      <c r="G728" s="52" t="s">
        <v>21</v>
      </c>
      <c r="H728" s="15">
        <f t="shared" si="1"/>
        <v>1</v>
      </c>
    </row>
    <row r="729">
      <c r="B729" s="51">
        <v>44416.0</v>
      </c>
      <c r="C729" s="52" t="s">
        <v>122</v>
      </c>
      <c r="D729" s="52" t="s">
        <v>125</v>
      </c>
      <c r="E729" s="52" t="s">
        <v>158</v>
      </c>
      <c r="F729" s="53">
        <v>200.0</v>
      </c>
      <c r="G729" s="52" t="s">
        <v>14</v>
      </c>
      <c r="H729" s="15">
        <f t="shared" si="1"/>
        <v>1</v>
      </c>
    </row>
    <row r="730">
      <c r="B730" s="51">
        <v>44416.0</v>
      </c>
      <c r="C730" s="52" t="s">
        <v>122</v>
      </c>
      <c r="D730" s="52" t="s">
        <v>127</v>
      </c>
      <c r="E730" s="52" t="s">
        <v>152</v>
      </c>
      <c r="F730" s="53">
        <v>250.0</v>
      </c>
      <c r="G730" s="52" t="s">
        <v>21</v>
      </c>
      <c r="H730" s="15">
        <f t="shared" si="1"/>
        <v>1</v>
      </c>
    </row>
    <row r="731">
      <c r="B731" s="51">
        <v>44416.0</v>
      </c>
      <c r="C731" s="52" t="s">
        <v>122</v>
      </c>
      <c r="D731" s="52" t="s">
        <v>215</v>
      </c>
      <c r="E731" s="52" t="s">
        <v>153</v>
      </c>
      <c r="F731" s="53">
        <v>220.0</v>
      </c>
      <c r="G731" s="52" t="s">
        <v>12</v>
      </c>
      <c r="H731" s="15">
        <f t="shared" si="1"/>
        <v>1</v>
      </c>
    </row>
    <row r="732">
      <c r="B732" s="51">
        <v>44416.0</v>
      </c>
      <c r="C732" s="52" t="s">
        <v>122</v>
      </c>
      <c r="D732" s="52" t="s">
        <v>264</v>
      </c>
      <c r="E732" s="52" t="s">
        <v>161</v>
      </c>
      <c r="F732" s="53">
        <v>240.0</v>
      </c>
      <c r="G732" s="52" t="s">
        <v>21</v>
      </c>
      <c r="H732" s="15">
        <f t="shared" si="1"/>
        <v>1</v>
      </c>
    </row>
    <row r="733">
      <c r="B733" s="51">
        <v>44416.0</v>
      </c>
      <c r="C733" s="52" t="s">
        <v>122</v>
      </c>
      <c r="D733" s="52" t="s">
        <v>180</v>
      </c>
      <c r="E733" s="52" t="s">
        <v>155</v>
      </c>
      <c r="F733" s="53">
        <v>220.0</v>
      </c>
      <c r="G733" s="52" t="s">
        <v>18</v>
      </c>
      <c r="H733" s="15">
        <f t="shared" si="1"/>
        <v>1</v>
      </c>
    </row>
    <row r="734">
      <c r="B734" s="51">
        <v>44416.0</v>
      </c>
      <c r="C734" s="52" t="s">
        <v>15</v>
      </c>
      <c r="D734" s="52" t="s">
        <v>245</v>
      </c>
      <c r="E734" s="52" t="s">
        <v>150</v>
      </c>
      <c r="F734" s="53">
        <v>230.0</v>
      </c>
      <c r="G734" s="52" t="s">
        <v>21</v>
      </c>
      <c r="H734" s="15">
        <f t="shared" si="1"/>
        <v>1</v>
      </c>
    </row>
    <row r="735">
      <c r="B735" s="51">
        <v>44416.0</v>
      </c>
      <c r="C735" s="52" t="s">
        <v>15</v>
      </c>
      <c r="D735" s="52" t="s">
        <v>216</v>
      </c>
      <c r="E735" s="52" t="s">
        <v>152</v>
      </c>
      <c r="F735" s="53">
        <v>250.0</v>
      </c>
      <c r="G735" s="52" t="s">
        <v>21</v>
      </c>
      <c r="H735" s="15">
        <f t="shared" si="1"/>
        <v>1</v>
      </c>
    </row>
    <row r="736">
      <c r="B736" s="51">
        <v>44416.0</v>
      </c>
      <c r="C736" s="52" t="s">
        <v>15</v>
      </c>
      <c r="D736" s="52" t="s">
        <v>130</v>
      </c>
      <c r="E736" s="52" t="s">
        <v>158</v>
      </c>
      <c r="F736" s="53">
        <v>200.0</v>
      </c>
      <c r="G736" s="52" t="s">
        <v>14</v>
      </c>
      <c r="H736" s="15">
        <f t="shared" si="1"/>
        <v>1</v>
      </c>
    </row>
    <row r="737">
      <c r="B737" s="51">
        <v>44416.0</v>
      </c>
      <c r="C737" s="52" t="s">
        <v>15</v>
      </c>
      <c r="D737" s="52" t="s">
        <v>130</v>
      </c>
      <c r="E737" s="52" t="s">
        <v>162</v>
      </c>
      <c r="F737" s="53">
        <v>130.0</v>
      </c>
      <c r="G737" s="52" t="s">
        <v>18</v>
      </c>
      <c r="H737" s="15">
        <f t="shared" si="1"/>
        <v>1</v>
      </c>
    </row>
    <row r="738">
      <c r="B738" s="51">
        <v>44416.0</v>
      </c>
      <c r="C738" s="52" t="s">
        <v>15</v>
      </c>
      <c r="D738" s="52" t="s">
        <v>181</v>
      </c>
      <c r="E738" s="52" t="s">
        <v>152</v>
      </c>
      <c r="F738" s="53">
        <v>250.0</v>
      </c>
      <c r="G738" s="52" t="s">
        <v>21</v>
      </c>
      <c r="H738" s="15">
        <f t="shared" si="1"/>
        <v>1</v>
      </c>
    </row>
    <row r="739">
      <c r="B739" s="51">
        <v>44416.0</v>
      </c>
      <c r="C739" s="52" t="s">
        <v>15</v>
      </c>
      <c r="D739" s="52" t="s">
        <v>131</v>
      </c>
      <c r="E739" s="52" t="s">
        <v>158</v>
      </c>
      <c r="F739" s="53">
        <v>200.0</v>
      </c>
      <c r="G739" s="52" t="s">
        <v>14</v>
      </c>
      <c r="H739" s="15">
        <f t="shared" si="1"/>
        <v>1</v>
      </c>
    </row>
    <row r="740">
      <c r="B740" s="51">
        <v>44416.0</v>
      </c>
      <c r="C740" s="52" t="s">
        <v>15</v>
      </c>
      <c r="D740" s="52" t="s">
        <v>132</v>
      </c>
      <c r="E740" s="52" t="s">
        <v>156</v>
      </c>
      <c r="F740" s="53">
        <v>120.0</v>
      </c>
      <c r="G740" s="52" t="s">
        <v>21</v>
      </c>
      <c r="H740" s="15">
        <f t="shared" si="1"/>
        <v>1</v>
      </c>
    </row>
    <row r="741">
      <c r="B741" s="51">
        <v>44416.0</v>
      </c>
      <c r="C741" s="52" t="s">
        <v>15</v>
      </c>
      <c r="D741" s="55">
        <v>5.0E49</v>
      </c>
      <c r="E741" s="52" t="s">
        <v>152</v>
      </c>
      <c r="F741" s="53">
        <v>250.0</v>
      </c>
      <c r="G741" s="52" t="s">
        <v>21</v>
      </c>
      <c r="H741" s="15">
        <f t="shared" si="1"/>
        <v>1</v>
      </c>
    </row>
    <row r="742">
      <c r="B742" s="51">
        <v>44416.0</v>
      </c>
      <c r="C742" s="52" t="s">
        <v>15</v>
      </c>
      <c r="D742" s="55">
        <v>5.0E49</v>
      </c>
      <c r="E742" s="52" t="s">
        <v>155</v>
      </c>
      <c r="F742" s="53">
        <v>220.0</v>
      </c>
      <c r="G742" s="52" t="s">
        <v>18</v>
      </c>
      <c r="H742" s="15">
        <f t="shared" si="1"/>
        <v>1</v>
      </c>
    </row>
    <row r="743">
      <c r="B743" s="51">
        <v>44416.0</v>
      </c>
      <c r="C743" s="52" t="s">
        <v>15</v>
      </c>
      <c r="D743" s="52" t="s">
        <v>124</v>
      </c>
      <c r="E743" s="52" t="s">
        <v>159</v>
      </c>
      <c r="F743" s="53">
        <v>90.0</v>
      </c>
      <c r="G743" s="52" t="s">
        <v>160</v>
      </c>
      <c r="H743" s="15">
        <f t="shared" si="1"/>
        <v>1</v>
      </c>
    </row>
    <row r="744">
      <c r="B744" s="51">
        <v>44416.0</v>
      </c>
      <c r="C744" s="52" t="s">
        <v>15</v>
      </c>
      <c r="D744" s="55">
        <v>6.0E40</v>
      </c>
      <c r="E744" s="52" t="s">
        <v>159</v>
      </c>
      <c r="F744" s="53">
        <v>90.0</v>
      </c>
      <c r="G744" s="52" t="s">
        <v>160</v>
      </c>
      <c r="H744" s="15">
        <f t="shared" si="1"/>
        <v>1</v>
      </c>
    </row>
    <row r="745">
      <c r="B745" s="51">
        <v>44416.0</v>
      </c>
      <c r="C745" s="52" t="s">
        <v>15</v>
      </c>
      <c r="D745" s="55">
        <v>6.0E40</v>
      </c>
      <c r="E745" s="52" t="s">
        <v>159</v>
      </c>
      <c r="F745" s="53">
        <v>90.0</v>
      </c>
      <c r="G745" s="52" t="s">
        <v>160</v>
      </c>
      <c r="H745" s="15">
        <f t="shared" si="1"/>
        <v>1</v>
      </c>
    </row>
    <row r="746">
      <c r="B746" s="51">
        <v>44416.0</v>
      </c>
      <c r="C746" s="52" t="s">
        <v>15</v>
      </c>
      <c r="D746" s="55">
        <v>6.0E40</v>
      </c>
      <c r="E746" s="52" t="s">
        <v>152</v>
      </c>
      <c r="F746" s="53">
        <v>250.0</v>
      </c>
      <c r="G746" s="52" t="s">
        <v>21</v>
      </c>
      <c r="H746" s="15">
        <f t="shared" si="1"/>
        <v>1</v>
      </c>
    </row>
    <row r="747">
      <c r="B747" s="51">
        <v>44416.0</v>
      </c>
      <c r="C747" s="52" t="s">
        <v>15</v>
      </c>
      <c r="D747" s="52" t="s">
        <v>218</v>
      </c>
      <c r="E747" s="52" t="s">
        <v>159</v>
      </c>
      <c r="F747" s="53">
        <v>90.0</v>
      </c>
      <c r="G747" s="52" t="s">
        <v>160</v>
      </c>
      <c r="H747" s="15">
        <f t="shared" si="1"/>
        <v>1</v>
      </c>
    </row>
    <row r="748">
      <c r="B748" s="51">
        <v>44416.0</v>
      </c>
      <c r="C748" s="52" t="s">
        <v>15</v>
      </c>
      <c r="D748" s="52" t="s">
        <v>219</v>
      </c>
      <c r="E748" s="52" t="s">
        <v>150</v>
      </c>
      <c r="F748" s="53">
        <v>230.0</v>
      </c>
      <c r="G748" s="52" t="s">
        <v>21</v>
      </c>
      <c r="H748" s="15">
        <f t="shared" si="1"/>
        <v>1</v>
      </c>
    </row>
    <row r="749">
      <c r="B749" s="51">
        <v>44416.0</v>
      </c>
      <c r="C749" s="52" t="s">
        <v>15</v>
      </c>
      <c r="D749" s="52" t="s">
        <v>219</v>
      </c>
      <c r="E749" s="52" t="s">
        <v>158</v>
      </c>
      <c r="F749" s="53">
        <v>200.0</v>
      </c>
      <c r="G749" s="52" t="s">
        <v>14</v>
      </c>
      <c r="H749" s="15">
        <f t="shared" si="1"/>
        <v>1</v>
      </c>
    </row>
    <row r="750">
      <c r="B750" s="51">
        <v>44416.0</v>
      </c>
      <c r="C750" s="52" t="s">
        <v>15</v>
      </c>
      <c r="D750" s="52" t="s">
        <v>135</v>
      </c>
      <c r="E750" s="52" t="s">
        <v>156</v>
      </c>
      <c r="F750" s="53">
        <v>120.0</v>
      </c>
      <c r="G750" s="52" t="s">
        <v>21</v>
      </c>
      <c r="H750" s="15">
        <f t="shared" si="1"/>
        <v>1</v>
      </c>
    </row>
    <row r="751">
      <c r="B751" s="51">
        <v>44416.0</v>
      </c>
      <c r="C751" s="52" t="s">
        <v>15</v>
      </c>
      <c r="D751" s="52" t="s">
        <v>135</v>
      </c>
      <c r="E751" s="52" t="s">
        <v>162</v>
      </c>
      <c r="F751" s="53">
        <v>130.0</v>
      </c>
      <c r="G751" s="52" t="s">
        <v>18</v>
      </c>
      <c r="H751" s="15">
        <f t="shared" si="1"/>
        <v>1</v>
      </c>
    </row>
    <row r="752">
      <c r="B752" s="51">
        <v>44416.0</v>
      </c>
      <c r="C752" s="52" t="s">
        <v>15</v>
      </c>
      <c r="D752" s="52" t="s">
        <v>220</v>
      </c>
      <c r="E752" s="52" t="s">
        <v>158</v>
      </c>
      <c r="F752" s="53">
        <v>200.0</v>
      </c>
      <c r="G752" s="52" t="s">
        <v>14</v>
      </c>
      <c r="H752" s="15">
        <f t="shared" si="1"/>
        <v>1</v>
      </c>
    </row>
    <row r="753">
      <c r="B753" s="51">
        <v>44416.0</v>
      </c>
      <c r="C753" s="52" t="s">
        <v>15</v>
      </c>
      <c r="D753" s="52" t="s">
        <v>220</v>
      </c>
      <c r="E753" s="52" t="s">
        <v>152</v>
      </c>
      <c r="F753" s="53">
        <v>250.0</v>
      </c>
      <c r="G753" s="52" t="s">
        <v>21</v>
      </c>
      <c r="H753" s="15">
        <f t="shared" si="1"/>
        <v>1</v>
      </c>
    </row>
    <row r="754">
      <c r="B754" s="51">
        <v>44416.0</v>
      </c>
      <c r="C754" s="52" t="s">
        <v>15</v>
      </c>
      <c r="D754" s="52" t="s">
        <v>220</v>
      </c>
      <c r="E754" s="52" t="s">
        <v>155</v>
      </c>
      <c r="F754" s="53">
        <v>220.0</v>
      </c>
      <c r="G754" s="52" t="s">
        <v>18</v>
      </c>
      <c r="H754" s="15">
        <f t="shared" si="1"/>
        <v>1</v>
      </c>
    </row>
    <row r="755">
      <c r="B755" s="51">
        <v>44416.0</v>
      </c>
      <c r="C755" s="52" t="s">
        <v>15</v>
      </c>
      <c r="D755" s="52" t="s">
        <v>182</v>
      </c>
      <c r="E755" s="52" t="s">
        <v>161</v>
      </c>
      <c r="F755" s="53">
        <v>240.0</v>
      </c>
      <c r="G755" s="52" t="s">
        <v>21</v>
      </c>
      <c r="H755" s="15">
        <f t="shared" si="1"/>
        <v>1</v>
      </c>
    </row>
    <row r="756">
      <c r="B756" s="51">
        <v>44416.0</v>
      </c>
      <c r="C756" s="52" t="s">
        <v>15</v>
      </c>
      <c r="D756" s="52">
        <v>3446.0</v>
      </c>
      <c r="E756" s="52" t="s">
        <v>156</v>
      </c>
      <c r="F756" s="53">
        <v>120.0</v>
      </c>
      <c r="G756" s="52" t="s">
        <v>21</v>
      </c>
      <c r="H756" s="15">
        <f t="shared" si="1"/>
        <v>1</v>
      </c>
    </row>
    <row r="757">
      <c r="B757" s="51">
        <v>44416.0</v>
      </c>
      <c r="C757" s="52" t="s">
        <v>15</v>
      </c>
      <c r="D757" s="52">
        <v>8943.0</v>
      </c>
      <c r="E757" s="52" t="s">
        <v>161</v>
      </c>
      <c r="F757" s="53">
        <v>240.0</v>
      </c>
      <c r="G757" s="52" t="s">
        <v>21</v>
      </c>
      <c r="H757" s="15">
        <f t="shared" si="1"/>
        <v>1</v>
      </c>
    </row>
    <row r="758">
      <c r="B758" s="51">
        <v>44416.0</v>
      </c>
      <c r="C758" s="52" t="s">
        <v>15</v>
      </c>
      <c r="D758" s="52" t="s">
        <v>222</v>
      </c>
      <c r="E758" s="52" t="s">
        <v>150</v>
      </c>
      <c r="F758" s="53">
        <v>230.0</v>
      </c>
      <c r="G758" s="52" t="s">
        <v>21</v>
      </c>
      <c r="H758" s="15">
        <f t="shared" si="1"/>
        <v>1</v>
      </c>
    </row>
    <row r="759">
      <c r="B759" s="51">
        <v>44416.0</v>
      </c>
      <c r="C759" s="52" t="s">
        <v>15</v>
      </c>
      <c r="D759" s="52" t="s">
        <v>222</v>
      </c>
      <c r="E759" s="52" t="s">
        <v>156</v>
      </c>
      <c r="F759" s="53">
        <v>120.0</v>
      </c>
      <c r="G759" s="52" t="s">
        <v>21</v>
      </c>
      <c r="H759" s="15">
        <f t="shared" si="1"/>
        <v>1</v>
      </c>
    </row>
    <row r="760">
      <c r="B760" s="51">
        <v>44416.0</v>
      </c>
      <c r="C760" s="52" t="s">
        <v>15</v>
      </c>
      <c r="D760" s="52" t="s">
        <v>137</v>
      </c>
      <c r="E760" s="52" t="s">
        <v>162</v>
      </c>
      <c r="F760" s="53">
        <v>130.0</v>
      </c>
      <c r="G760" s="52" t="s">
        <v>18</v>
      </c>
      <c r="H760" s="15">
        <f t="shared" si="1"/>
        <v>1</v>
      </c>
    </row>
    <row r="761">
      <c r="B761" s="51">
        <v>44416.0</v>
      </c>
      <c r="C761" s="52" t="s">
        <v>15</v>
      </c>
      <c r="D761" s="52" t="s">
        <v>111</v>
      </c>
      <c r="E761" s="52" t="s">
        <v>161</v>
      </c>
      <c r="F761" s="53">
        <v>240.0</v>
      </c>
      <c r="G761" s="52" t="s">
        <v>21</v>
      </c>
      <c r="H761" s="15">
        <f t="shared" si="1"/>
        <v>1</v>
      </c>
    </row>
    <row r="762">
      <c r="B762" s="51">
        <v>44416.0</v>
      </c>
      <c r="C762" s="52" t="s">
        <v>15</v>
      </c>
      <c r="D762" s="52" t="s">
        <v>111</v>
      </c>
      <c r="E762" s="52" t="s">
        <v>150</v>
      </c>
      <c r="F762" s="53">
        <v>230.0</v>
      </c>
      <c r="G762" s="52" t="s">
        <v>21</v>
      </c>
      <c r="H762" s="15">
        <f t="shared" si="1"/>
        <v>1</v>
      </c>
    </row>
    <row r="763">
      <c r="B763" s="51">
        <v>44416.0</v>
      </c>
      <c r="C763" s="52" t="s">
        <v>15</v>
      </c>
      <c r="D763" s="52" t="s">
        <v>265</v>
      </c>
      <c r="E763" s="52" t="s">
        <v>152</v>
      </c>
      <c r="F763" s="53">
        <v>250.0</v>
      </c>
      <c r="G763" s="52" t="s">
        <v>21</v>
      </c>
      <c r="H763" s="15">
        <f t="shared" si="1"/>
        <v>1</v>
      </c>
    </row>
    <row r="764">
      <c r="B764" s="51">
        <v>44416.0</v>
      </c>
      <c r="C764" s="52" t="s">
        <v>15</v>
      </c>
      <c r="D764" s="52" t="s">
        <v>223</v>
      </c>
      <c r="E764" s="52" t="s">
        <v>152</v>
      </c>
      <c r="F764" s="53">
        <v>250.0</v>
      </c>
      <c r="G764" s="52" t="s">
        <v>21</v>
      </c>
      <c r="H764" s="15">
        <f t="shared" si="1"/>
        <v>1</v>
      </c>
    </row>
    <row r="765">
      <c r="B765" s="51">
        <v>44416.0</v>
      </c>
      <c r="C765" s="52" t="s">
        <v>15</v>
      </c>
      <c r="D765" s="52" t="s">
        <v>224</v>
      </c>
      <c r="E765" s="52" t="s">
        <v>153</v>
      </c>
      <c r="F765" s="53">
        <v>220.0</v>
      </c>
      <c r="G765" s="52" t="s">
        <v>12</v>
      </c>
      <c r="H765" s="15">
        <f t="shared" si="1"/>
        <v>1</v>
      </c>
    </row>
    <row r="766">
      <c r="B766" s="51">
        <v>44416.0</v>
      </c>
      <c r="C766" s="52" t="s">
        <v>15</v>
      </c>
      <c r="D766" s="52" t="s">
        <v>226</v>
      </c>
      <c r="E766" s="52" t="s">
        <v>150</v>
      </c>
      <c r="F766" s="53">
        <v>230.0</v>
      </c>
      <c r="G766" s="52" t="s">
        <v>21</v>
      </c>
      <c r="H766" s="15">
        <f t="shared" si="1"/>
        <v>1</v>
      </c>
    </row>
    <row r="767">
      <c r="B767" s="51">
        <v>44416.0</v>
      </c>
      <c r="C767" s="52" t="s">
        <v>15</v>
      </c>
      <c r="D767" s="52" t="s">
        <v>226</v>
      </c>
      <c r="E767" s="52" t="s">
        <v>158</v>
      </c>
      <c r="F767" s="53">
        <v>200.0</v>
      </c>
      <c r="G767" s="52" t="s">
        <v>14</v>
      </c>
      <c r="H767" s="15">
        <f t="shared" si="1"/>
        <v>1</v>
      </c>
    </row>
    <row r="768">
      <c r="B768" s="51">
        <v>44416.0</v>
      </c>
      <c r="C768" s="52" t="s">
        <v>16</v>
      </c>
      <c r="D768" s="52" t="s">
        <v>227</v>
      </c>
      <c r="E768" s="52" t="s">
        <v>162</v>
      </c>
      <c r="F768" s="53">
        <v>130.0</v>
      </c>
      <c r="G768" s="52" t="s">
        <v>18</v>
      </c>
      <c r="H768" s="15">
        <f t="shared" si="1"/>
        <v>1</v>
      </c>
    </row>
    <row r="769">
      <c r="B769" s="51">
        <v>44416.0</v>
      </c>
      <c r="C769" s="52" t="s">
        <v>16</v>
      </c>
      <c r="D769" s="52" t="s">
        <v>266</v>
      </c>
      <c r="E769" s="52" t="s">
        <v>152</v>
      </c>
      <c r="F769" s="53">
        <v>250.0</v>
      </c>
      <c r="G769" s="52" t="s">
        <v>21</v>
      </c>
      <c r="H769" s="15">
        <f t="shared" si="1"/>
        <v>1</v>
      </c>
    </row>
    <row r="770">
      <c r="B770" s="51">
        <v>44416.0</v>
      </c>
      <c r="C770" s="52" t="s">
        <v>16</v>
      </c>
      <c r="D770" s="52" t="s">
        <v>142</v>
      </c>
      <c r="E770" s="52" t="s">
        <v>159</v>
      </c>
      <c r="F770" s="53">
        <v>90.0</v>
      </c>
      <c r="G770" s="52" t="s">
        <v>160</v>
      </c>
      <c r="H770" s="15">
        <f t="shared" si="1"/>
        <v>1</v>
      </c>
    </row>
    <row r="771">
      <c r="B771" s="51">
        <v>44416.0</v>
      </c>
      <c r="C771" s="52" t="s">
        <v>16</v>
      </c>
      <c r="D771" s="52">
        <v>4841.0</v>
      </c>
      <c r="E771" s="52" t="s">
        <v>155</v>
      </c>
      <c r="F771" s="53">
        <v>220.0</v>
      </c>
      <c r="G771" s="52" t="s">
        <v>18</v>
      </c>
      <c r="H771" s="15">
        <f t="shared" si="1"/>
        <v>1</v>
      </c>
    </row>
    <row r="772">
      <c r="B772" s="51">
        <v>44416.0</v>
      </c>
      <c r="C772" s="52" t="s">
        <v>16</v>
      </c>
      <c r="D772" s="52" t="s">
        <v>228</v>
      </c>
      <c r="E772" s="52" t="s">
        <v>152</v>
      </c>
      <c r="F772" s="53">
        <v>250.0</v>
      </c>
      <c r="G772" s="52" t="s">
        <v>21</v>
      </c>
      <c r="H772" s="15">
        <f t="shared" si="1"/>
        <v>1</v>
      </c>
    </row>
    <row r="773">
      <c r="B773" s="51">
        <v>44416.0</v>
      </c>
      <c r="C773" s="52" t="s">
        <v>16</v>
      </c>
      <c r="D773" s="52">
        <v>4340.0</v>
      </c>
      <c r="E773" s="52" t="s">
        <v>159</v>
      </c>
      <c r="F773" s="53">
        <v>90.0</v>
      </c>
      <c r="G773" s="52" t="s">
        <v>160</v>
      </c>
      <c r="H773" s="15">
        <f t="shared" si="1"/>
        <v>1</v>
      </c>
    </row>
    <row r="774">
      <c r="B774" s="51">
        <v>44416.0</v>
      </c>
      <c r="C774" s="52" t="s">
        <v>16</v>
      </c>
      <c r="D774" s="52" t="s">
        <v>267</v>
      </c>
      <c r="E774" s="52" t="s">
        <v>159</v>
      </c>
      <c r="F774" s="53">
        <v>90.0</v>
      </c>
      <c r="G774" s="52" t="s">
        <v>160</v>
      </c>
      <c r="H774" s="15">
        <f t="shared" si="1"/>
        <v>1</v>
      </c>
    </row>
    <row r="775">
      <c r="B775" s="51">
        <v>44416.0</v>
      </c>
      <c r="C775" s="52" t="s">
        <v>16</v>
      </c>
      <c r="D775" s="52" t="s">
        <v>229</v>
      </c>
      <c r="E775" s="52" t="s">
        <v>152</v>
      </c>
      <c r="F775" s="53">
        <v>250.0</v>
      </c>
      <c r="G775" s="52" t="s">
        <v>21</v>
      </c>
      <c r="H775" s="15">
        <f t="shared" si="1"/>
        <v>1</v>
      </c>
    </row>
    <row r="776">
      <c r="B776" s="51">
        <v>44416.0</v>
      </c>
      <c r="C776" s="52" t="s">
        <v>16</v>
      </c>
      <c r="D776" s="52" t="s">
        <v>229</v>
      </c>
      <c r="E776" s="52" t="s">
        <v>155</v>
      </c>
      <c r="F776" s="53">
        <v>220.0</v>
      </c>
      <c r="G776" s="52" t="s">
        <v>18</v>
      </c>
      <c r="H776" s="15">
        <f t="shared" si="1"/>
        <v>1</v>
      </c>
    </row>
    <row r="777">
      <c r="B777" s="51">
        <v>44416.0</v>
      </c>
      <c r="C777" s="52" t="s">
        <v>16</v>
      </c>
      <c r="D777" s="52" t="s">
        <v>230</v>
      </c>
      <c r="E777" s="52" t="s">
        <v>152</v>
      </c>
      <c r="F777" s="53">
        <v>250.0</v>
      </c>
      <c r="G777" s="52" t="s">
        <v>21</v>
      </c>
      <c r="H777" s="15">
        <f t="shared" si="1"/>
        <v>1</v>
      </c>
    </row>
    <row r="778">
      <c r="B778" s="51">
        <v>44416.0</v>
      </c>
      <c r="C778" s="52" t="s">
        <v>16</v>
      </c>
      <c r="D778" s="52" t="s">
        <v>251</v>
      </c>
      <c r="E778" s="52" t="s">
        <v>155</v>
      </c>
      <c r="F778" s="53">
        <v>220.0</v>
      </c>
      <c r="G778" s="52" t="s">
        <v>18</v>
      </c>
      <c r="H778" s="15">
        <f t="shared" si="1"/>
        <v>1</v>
      </c>
    </row>
    <row r="779">
      <c r="B779" s="51">
        <v>44416.0</v>
      </c>
      <c r="C779" s="52" t="s">
        <v>69</v>
      </c>
      <c r="D779" s="52" t="s">
        <v>70</v>
      </c>
      <c r="E779" s="52" t="s">
        <v>152</v>
      </c>
      <c r="F779" s="53">
        <v>250.0</v>
      </c>
      <c r="G779" s="52" t="s">
        <v>21</v>
      </c>
      <c r="H779" s="15">
        <f t="shared" si="1"/>
        <v>1</v>
      </c>
    </row>
    <row r="780">
      <c r="B780" s="51">
        <v>44416.0</v>
      </c>
      <c r="C780" s="52" t="s">
        <v>69</v>
      </c>
      <c r="D780" s="52" t="s">
        <v>71</v>
      </c>
      <c r="E780" s="52" t="s">
        <v>166</v>
      </c>
      <c r="F780" s="53">
        <v>200.0</v>
      </c>
      <c r="G780" s="52" t="s">
        <v>14</v>
      </c>
      <c r="H780" s="15">
        <f t="shared" si="1"/>
        <v>1</v>
      </c>
    </row>
    <row r="781">
      <c r="B781" s="51">
        <v>44416.0</v>
      </c>
      <c r="C781" s="52" t="s">
        <v>69</v>
      </c>
      <c r="D781" s="52" t="s">
        <v>72</v>
      </c>
      <c r="E781" s="52" t="s">
        <v>150</v>
      </c>
      <c r="F781" s="53">
        <v>230.0</v>
      </c>
      <c r="G781" s="52" t="s">
        <v>21</v>
      </c>
      <c r="H781" s="15">
        <f t="shared" si="1"/>
        <v>1</v>
      </c>
    </row>
    <row r="782">
      <c r="B782" s="51">
        <v>44416.0</v>
      </c>
      <c r="C782" s="52" t="s">
        <v>69</v>
      </c>
      <c r="D782" s="52" t="s">
        <v>195</v>
      </c>
      <c r="E782" s="52" t="s">
        <v>156</v>
      </c>
      <c r="F782" s="53">
        <v>120.0</v>
      </c>
      <c r="G782" s="52" t="s">
        <v>21</v>
      </c>
      <c r="H782" s="15">
        <f t="shared" si="1"/>
        <v>1</v>
      </c>
    </row>
    <row r="783">
      <c r="B783" s="51">
        <v>44416.0</v>
      </c>
      <c r="C783" s="52" t="s">
        <v>69</v>
      </c>
      <c r="D783" s="52" t="s">
        <v>73</v>
      </c>
      <c r="E783" s="52" t="s">
        <v>153</v>
      </c>
      <c r="F783" s="53">
        <v>220.0</v>
      </c>
      <c r="G783" s="52" t="s">
        <v>12</v>
      </c>
      <c r="H783" s="15">
        <f t="shared" si="1"/>
        <v>1</v>
      </c>
    </row>
    <row r="784">
      <c r="B784" s="51">
        <v>44416.0</v>
      </c>
      <c r="C784" s="52" t="s">
        <v>69</v>
      </c>
      <c r="D784" s="52" t="s">
        <v>74</v>
      </c>
      <c r="E784" s="52" t="s">
        <v>162</v>
      </c>
      <c r="F784" s="53">
        <v>130.0</v>
      </c>
      <c r="G784" s="52" t="s">
        <v>18</v>
      </c>
      <c r="H784" s="15">
        <f t="shared" si="1"/>
        <v>1</v>
      </c>
    </row>
    <row r="785">
      <c r="B785" s="51">
        <v>44416.0</v>
      </c>
      <c r="C785" s="52" t="s">
        <v>69</v>
      </c>
      <c r="D785" s="52">
        <v>2340.0</v>
      </c>
      <c r="E785" s="52" t="s">
        <v>155</v>
      </c>
      <c r="F785" s="53">
        <v>220.0</v>
      </c>
      <c r="G785" s="52" t="s">
        <v>18</v>
      </c>
      <c r="H785" s="15">
        <f t="shared" si="1"/>
        <v>1</v>
      </c>
    </row>
    <row r="786">
      <c r="B786" s="51">
        <v>44416.0</v>
      </c>
      <c r="C786" s="52" t="s">
        <v>69</v>
      </c>
      <c r="D786" s="52">
        <v>2440.0</v>
      </c>
      <c r="E786" s="52" t="s">
        <v>158</v>
      </c>
      <c r="F786" s="53">
        <v>200.0</v>
      </c>
      <c r="G786" s="52" t="s">
        <v>14</v>
      </c>
      <c r="H786" s="15">
        <f t="shared" si="1"/>
        <v>1</v>
      </c>
    </row>
    <row r="787">
      <c r="B787" s="51">
        <v>44416.0</v>
      </c>
      <c r="C787" s="52" t="s">
        <v>69</v>
      </c>
      <c r="D787" s="52">
        <v>7447.0</v>
      </c>
      <c r="E787" s="52" t="s">
        <v>161</v>
      </c>
      <c r="F787" s="53">
        <v>240.0</v>
      </c>
      <c r="G787" s="52" t="s">
        <v>21</v>
      </c>
      <c r="H787" s="15">
        <f t="shared" si="1"/>
        <v>1</v>
      </c>
    </row>
    <row r="788">
      <c r="B788" s="51">
        <v>44416.0</v>
      </c>
      <c r="C788" s="52" t="s">
        <v>69</v>
      </c>
      <c r="D788" s="52" t="s">
        <v>148</v>
      </c>
      <c r="E788" s="52" t="s">
        <v>150</v>
      </c>
      <c r="F788" s="53">
        <v>230.0</v>
      </c>
      <c r="G788" s="52" t="s">
        <v>21</v>
      </c>
      <c r="H788" s="15">
        <f t="shared" si="1"/>
        <v>1</v>
      </c>
    </row>
    <row r="789">
      <c r="B789" s="51">
        <v>44416.0</v>
      </c>
      <c r="C789" s="52" t="s">
        <v>69</v>
      </c>
      <c r="D789" s="52" t="s">
        <v>148</v>
      </c>
      <c r="E789" s="52" t="s">
        <v>152</v>
      </c>
      <c r="F789" s="53">
        <v>250.0</v>
      </c>
      <c r="G789" s="52" t="s">
        <v>21</v>
      </c>
      <c r="H789" s="15">
        <f t="shared" si="1"/>
        <v>1</v>
      </c>
    </row>
    <row r="790">
      <c r="B790" s="51">
        <v>44416.0</v>
      </c>
      <c r="C790" s="52" t="s">
        <v>69</v>
      </c>
      <c r="D790" s="52" t="s">
        <v>75</v>
      </c>
      <c r="E790" s="52" t="s">
        <v>158</v>
      </c>
      <c r="F790" s="53">
        <v>200.0</v>
      </c>
      <c r="G790" s="52" t="s">
        <v>14</v>
      </c>
      <c r="H790" s="15">
        <f t="shared" si="1"/>
        <v>1</v>
      </c>
    </row>
    <row r="791">
      <c r="B791" s="51">
        <v>44416.0</v>
      </c>
      <c r="C791" s="52" t="s">
        <v>69</v>
      </c>
      <c r="D791" s="52">
        <v>5747.0</v>
      </c>
      <c r="E791" s="52" t="s">
        <v>155</v>
      </c>
      <c r="F791" s="53">
        <v>220.0</v>
      </c>
      <c r="G791" s="52" t="s">
        <v>18</v>
      </c>
      <c r="H791" s="15">
        <f t="shared" si="1"/>
        <v>1</v>
      </c>
    </row>
    <row r="792">
      <c r="B792" s="51">
        <v>44416.0</v>
      </c>
      <c r="C792" s="52" t="s">
        <v>69</v>
      </c>
      <c r="D792" s="52" t="s">
        <v>196</v>
      </c>
      <c r="E792" s="52" t="s">
        <v>162</v>
      </c>
      <c r="F792" s="53">
        <v>130.0</v>
      </c>
      <c r="G792" s="52" t="s">
        <v>18</v>
      </c>
      <c r="H792" s="15">
        <f t="shared" si="1"/>
        <v>1</v>
      </c>
    </row>
    <row r="793">
      <c r="B793" s="51">
        <v>44416.0</v>
      </c>
      <c r="C793" s="52" t="s">
        <v>69</v>
      </c>
      <c r="D793" s="52" t="s">
        <v>76</v>
      </c>
      <c r="E793" s="52" t="s">
        <v>159</v>
      </c>
      <c r="F793" s="53">
        <v>90.0</v>
      </c>
      <c r="G793" s="52" t="s">
        <v>160</v>
      </c>
      <c r="H793" s="15">
        <f t="shared" si="1"/>
        <v>1</v>
      </c>
    </row>
    <row r="794">
      <c r="B794" s="51">
        <v>44416.0</v>
      </c>
      <c r="C794" s="52" t="s">
        <v>69</v>
      </c>
      <c r="D794" s="52" t="s">
        <v>79</v>
      </c>
      <c r="E794" s="52" t="s">
        <v>166</v>
      </c>
      <c r="F794" s="53">
        <v>200.0</v>
      </c>
      <c r="G794" s="52" t="s">
        <v>14</v>
      </c>
      <c r="H794" s="15">
        <f t="shared" si="1"/>
        <v>1</v>
      </c>
    </row>
    <row r="795">
      <c r="B795" s="51">
        <v>44416.0</v>
      </c>
      <c r="C795" s="52" t="s">
        <v>69</v>
      </c>
      <c r="D795" s="52" t="s">
        <v>252</v>
      </c>
      <c r="E795" s="52" t="s">
        <v>155</v>
      </c>
      <c r="F795" s="53">
        <v>220.0</v>
      </c>
      <c r="G795" s="52" t="s">
        <v>18</v>
      </c>
      <c r="H795" s="15">
        <f t="shared" si="1"/>
        <v>1</v>
      </c>
    </row>
    <row r="796">
      <c r="B796" s="51">
        <v>44416.0</v>
      </c>
      <c r="C796" s="52" t="s">
        <v>69</v>
      </c>
      <c r="D796" s="52" t="s">
        <v>81</v>
      </c>
      <c r="E796" s="52" t="s">
        <v>150</v>
      </c>
      <c r="F796" s="53">
        <v>230.0</v>
      </c>
      <c r="G796" s="52" t="s">
        <v>21</v>
      </c>
      <c r="H796" s="15">
        <f t="shared" si="1"/>
        <v>1</v>
      </c>
    </row>
    <row r="797">
      <c r="B797" s="51">
        <v>44416.0</v>
      </c>
      <c r="C797" s="52" t="s">
        <v>69</v>
      </c>
      <c r="D797" s="52" t="s">
        <v>82</v>
      </c>
      <c r="E797" s="52" t="s">
        <v>150</v>
      </c>
      <c r="F797" s="53">
        <v>230.0</v>
      </c>
      <c r="G797" s="52" t="s">
        <v>21</v>
      </c>
      <c r="H797" s="15">
        <f t="shared" si="1"/>
        <v>1</v>
      </c>
    </row>
    <row r="798">
      <c r="B798" s="51">
        <v>44416.0</v>
      </c>
      <c r="C798" s="52" t="s">
        <v>69</v>
      </c>
      <c r="D798" s="52" t="s">
        <v>83</v>
      </c>
      <c r="E798" s="52" t="s">
        <v>156</v>
      </c>
      <c r="F798" s="53">
        <v>120.0</v>
      </c>
      <c r="G798" s="52" t="s">
        <v>21</v>
      </c>
      <c r="H798" s="15">
        <f t="shared" si="1"/>
        <v>1</v>
      </c>
    </row>
    <row r="799">
      <c r="B799" s="51">
        <v>44416.0</v>
      </c>
      <c r="C799" s="52" t="s">
        <v>69</v>
      </c>
      <c r="D799" s="52" t="s">
        <v>84</v>
      </c>
      <c r="E799" s="52" t="s">
        <v>150</v>
      </c>
      <c r="F799" s="53">
        <v>230.0</v>
      </c>
      <c r="G799" s="52" t="s">
        <v>21</v>
      </c>
      <c r="H799" s="15">
        <f t="shared" si="1"/>
        <v>1</v>
      </c>
    </row>
    <row r="800">
      <c r="B800" s="51">
        <v>44416.0</v>
      </c>
      <c r="C800" s="52" t="s">
        <v>69</v>
      </c>
      <c r="D800" s="52" t="s">
        <v>85</v>
      </c>
      <c r="E800" s="52" t="s">
        <v>155</v>
      </c>
      <c r="F800" s="53">
        <v>220.0</v>
      </c>
      <c r="G800" s="52" t="s">
        <v>18</v>
      </c>
      <c r="H800" s="15">
        <f t="shared" si="1"/>
        <v>1</v>
      </c>
    </row>
    <row r="801">
      <c r="B801" s="51">
        <v>44416.0</v>
      </c>
      <c r="C801" s="52" t="s">
        <v>69</v>
      </c>
      <c r="D801" s="52" t="s">
        <v>86</v>
      </c>
      <c r="E801" s="52" t="s">
        <v>155</v>
      </c>
      <c r="F801" s="53">
        <v>220.0</v>
      </c>
      <c r="G801" s="52" t="s">
        <v>18</v>
      </c>
      <c r="H801" s="15">
        <f t="shared" si="1"/>
        <v>1</v>
      </c>
    </row>
    <row r="802">
      <c r="B802" s="51">
        <v>44416.0</v>
      </c>
      <c r="C802" s="52" t="s">
        <v>69</v>
      </c>
      <c r="D802" s="52" t="s">
        <v>87</v>
      </c>
      <c r="E802" s="52" t="s">
        <v>150</v>
      </c>
      <c r="F802" s="53">
        <v>230.0</v>
      </c>
      <c r="G802" s="52" t="s">
        <v>21</v>
      </c>
      <c r="H802" s="15">
        <f t="shared" si="1"/>
        <v>1</v>
      </c>
    </row>
    <row r="803">
      <c r="B803" s="51">
        <v>44416.0</v>
      </c>
      <c r="C803" s="52" t="s">
        <v>69</v>
      </c>
      <c r="D803" s="52" t="s">
        <v>89</v>
      </c>
      <c r="E803" s="52" t="s">
        <v>152</v>
      </c>
      <c r="F803" s="53">
        <v>250.0</v>
      </c>
      <c r="G803" s="52" t="s">
        <v>21</v>
      </c>
      <c r="H803" s="15">
        <f t="shared" si="1"/>
        <v>1</v>
      </c>
    </row>
    <row r="804">
      <c r="B804" s="51">
        <v>44416.0</v>
      </c>
      <c r="C804" s="52" t="s">
        <v>69</v>
      </c>
      <c r="D804" s="52" t="s">
        <v>91</v>
      </c>
      <c r="E804" s="52" t="s">
        <v>158</v>
      </c>
      <c r="F804" s="53">
        <v>200.0</v>
      </c>
      <c r="G804" s="52" t="s">
        <v>14</v>
      </c>
      <c r="H804" s="15">
        <f t="shared" si="1"/>
        <v>1</v>
      </c>
    </row>
    <row r="805">
      <c r="B805" s="51">
        <v>44417.0</v>
      </c>
      <c r="C805" s="52" t="s">
        <v>9</v>
      </c>
      <c r="D805" s="52">
        <v>1345.0</v>
      </c>
      <c r="E805" s="52" t="s">
        <v>159</v>
      </c>
      <c r="F805" s="53">
        <v>90.0</v>
      </c>
      <c r="G805" s="52" t="s">
        <v>160</v>
      </c>
      <c r="H805" s="15">
        <f t="shared" si="1"/>
        <v>2</v>
      </c>
    </row>
    <row r="806">
      <c r="B806" s="51">
        <v>44417.0</v>
      </c>
      <c r="C806" s="52" t="s">
        <v>9</v>
      </c>
      <c r="D806" s="52">
        <v>2247.0</v>
      </c>
      <c r="E806" s="52" t="s">
        <v>161</v>
      </c>
      <c r="F806" s="53">
        <v>240.0</v>
      </c>
      <c r="G806" s="52" t="s">
        <v>21</v>
      </c>
      <c r="H806" s="15">
        <f t="shared" si="1"/>
        <v>2</v>
      </c>
    </row>
    <row r="807">
      <c r="B807" s="51">
        <v>44417.0</v>
      </c>
      <c r="C807" s="52" t="s">
        <v>9</v>
      </c>
      <c r="D807" s="52" t="s">
        <v>268</v>
      </c>
      <c r="E807" s="52" t="s">
        <v>152</v>
      </c>
      <c r="F807" s="53">
        <v>250.0</v>
      </c>
      <c r="G807" s="52" t="s">
        <v>21</v>
      </c>
      <c r="H807" s="15">
        <f t="shared" si="1"/>
        <v>2</v>
      </c>
    </row>
    <row r="808">
      <c r="B808" s="51">
        <v>44417.0</v>
      </c>
      <c r="C808" s="52" t="s">
        <v>9</v>
      </c>
      <c r="D808" s="52" t="s">
        <v>93</v>
      </c>
      <c r="E808" s="52" t="s">
        <v>161</v>
      </c>
      <c r="F808" s="53">
        <v>240.0</v>
      </c>
      <c r="G808" s="52" t="s">
        <v>21</v>
      </c>
      <c r="H808" s="15">
        <f t="shared" si="1"/>
        <v>2</v>
      </c>
    </row>
    <row r="809">
      <c r="B809" s="51">
        <v>44417.0</v>
      </c>
      <c r="C809" s="52" t="s">
        <v>23</v>
      </c>
      <c r="D809" s="52" t="s">
        <v>199</v>
      </c>
      <c r="E809" s="52" t="s">
        <v>166</v>
      </c>
      <c r="F809" s="53">
        <v>200.0</v>
      </c>
      <c r="G809" s="52" t="s">
        <v>14</v>
      </c>
      <c r="H809" s="15">
        <f t="shared" si="1"/>
        <v>2</v>
      </c>
    </row>
    <row r="810">
      <c r="B810" s="51">
        <v>44417.0</v>
      </c>
      <c r="C810" s="52" t="s">
        <v>23</v>
      </c>
      <c r="D810" s="52" t="s">
        <v>26</v>
      </c>
      <c r="E810" s="52" t="s">
        <v>150</v>
      </c>
      <c r="F810" s="53">
        <v>230.0</v>
      </c>
      <c r="G810" s="52" t="s">
        <v>21</v>
      </c>
      <c r="H810" s="15">
        <f t="shared" si="1"/>
        <v>2</v>
      </c>
    </row>
    <row r="811">
      <c r="B811" s="51">
        <v>44417.0</v>
      </c>
      <c r="C811" s="52" t="s">
        <v>23</v>
      </c>
      <c r="D811" s="55">
        <v>7.0E45</v>
      </c>
      <c r="E811" s="52" t="s">
        <v>158</v>
      </c>
      <c r="F811" s="53">
        <v>200.0</v>
      </c>
      <c r="G811" s="52" t="s">
        <v>14</v>
      </c>
      <c r="H811" s="15">
        <f t="shared" si="1"/>
        <v>2</v>
      </c>
    </row>
    <row r="812">
      <c r="B812" s="51">
        <v>44417.0</v>
      </c>
      <c r="C812" s="52" t="s">
        <v>23</v>
      </c>
      <c r="D812" s="52" t="s">
        <v>32</v>
      </c>
      <c r="E812" s="52" t="s">
        <v>153</v>
      </c>
      <c r="F812" s="53">
        <v>220.0</v>
      </c>
      <c r="G812" s="52" t="s">
        <v>12</v>
      </c>
      <c r="H812" s="15">
        <f t="shared" si="1"/>
        <v>2</v>
      </c>
    </row>
    <row r="813">
      <c r="B813" s="51">
        <v>44417.0</v>
      </c>
      <c r="C813" s="52" t="s">
        <v>23</v>
      </c>
      <c r="D813" s="52" t="s">
        <v>33</v>
      </c>
      <c r="E813" s="52" t="s">
        <v>166</v>
      </c>
      <c r="F813" s="53">
        <v>200.0</v>
      </c>
      <c r="G813" s="52" t="s">
        <v>14</v>
      </c>
      <c r="H813" s="15">
        <f t="shared" si="1"/>
        <v>2</v>
      </c>
    </row>
    <row r="814">
      <c r="B814" s="51">
        <v>44417.0</v>
      </c>
      <c r="C814" s="52" t="s">
        <v>23</v>
      </c>
      <c r="D814" s="52" t="s">
        <v>35</v>
      </c>
      <c r="E814" s="52" t="s">
        <v>161</v>
      </c>
      <c r="F814" s="53">
        <v>240.0</v>
      </c>
      <c r="G814" s="52" t="s">
        <v>21</v>
      </c>
      <c r="H814" s="15">
        <f t="shared" si="1"/>
        <v>2</v>
      </c>
    </row>
    <row r="815">
      <c r="B815" s="51">
        <v>44417.0</v>
      </c>
      <c r="C815" s="52" t="s">
        <v>23</v>
      </c>
      <c r="D815" s="52">
        <v>8240.0</v>
      </c>
      <c r="E815" s="52" t="s">
        <v>156</v>
      </c>
      <c r="F815" s="53">
        <v>120.0</v>
      </c>
      <c r="G815" s="52" t="s">
        <v>21</v>
      </c>
      <c r="H815" s="15">
        <f t="shared" si="1"/>
        <v>2</v>
      </c>
    </row>
    <row r="816">
      <c r="B816" s="51">
        <v>44417.0</v>
      </c>
      <c r="C816" s="52" t="s">
        <v>23</v>
      </c>
      <c r="D816" s="52">
        <v>1041.0</v>
      </c>
      <c r="E816" s="52" t="s">
        <v>155</v>
      </c>
      <c r="F816" s="53">
        <v>220.0</v>
      </c>
      <c r="G816" s="52" t="s">
        <v>18</v>
      </c>
      <c r="H816" s="15">
        <f t="shared" si="1"/>
        <v>2</v>
      </c>
    </row>
    <row r="817">
      <c r="B817" s="51">
        <v>44417.0</v>
      </c>
      <c r="C817" s="52" t="s">
        <v>23</v>
      </c>
      <c r="D817" s="52" t="s">
        <v>37</v>
      </c>
      <c r="E817" s="52" t="s">
        <v>156</v>
      </c>
      <c r="F817" s="53">
        <v>120.0</v>
      </c>
      <c r="G817" s="52" t="s">
        <v>21</v>
      </c>
      <c r="H817" s="15">
        <f t="shared" si="1"/>
        <v>2</v>
      </c>
    </row>
    <row r="818">
      <c r="B818" s="51">
        <v>44417.0</v>
      </c>
      <c r="C818" s="52" t="s">
        <v>23</v>
      </c>
      <c r="D818" s="52" t="s">
        <v>164</v>
      </c>
      <c r="E818" s="52" t="s">
        <v>158</v>
      </c>
      <c r="F818" s="53">
        <v>200.0</v>
      </c>
      <c r="G818" s="52" t="s">
        <v>14</v>
      </c>
      <c r="H818" s="15">
        <f t="shared" si="1"/>
        <v>2</v>
      </c>
    </row>
    <row r="819">
      <c r="B819" s="51">
        <v>44417.0</v>
      </c>
      <c r="C819" s="52" t="s">
        <v>23</v>
      </c>
      <c r="D819" s="52" t="s">
        <v>38</v>
      </c>
      <c r="E819" s="52" t="s">
        <v>166</v>
      </c>
      <c r="F819" s="53">
        <v>200.0</v>
      </c>
      <c r="G819" s="52" t="s">
        <v>14</v>
      </c>
      <c r="H819" s="15">
        <f t="shared" si="1"/>
        <v>2</v>
      </c>
    </row>
    <row r="820">
      <c r="B820" s="51">
        <v>44417.0</v>
      </c>
      <c r="C820" s="52" t="s">
        <v>254</v>
      </c>
      <c r="D820" s="52" t="s">
        <v>269</v>
      </c>
      <c r="E820" s="52" t="s">
        <v>150</v>
      </c>
      <c r="F820" s="53">
        <v>230.0</v>
      </c>
      <c r="G820" s="52" t="s">
        <v>21</v>
      </c>
      <c r="H820" s="15">
        <f t="shared" si="1"/>
        <v>2</v>
      </c>
    </row>
    <row r="821">
      <c r="B821" s="51">
        <v>44417.0</v>
      </c>
      <c r="C821" s="52" t="s">
        <v>254</v>
      </c>
      <c r="D821" s="52" t="s">
        <v>270</v>
      </c>
      <c r="E821" s="52" t="s">
        <v>156</v>
      </c>
      <c r="F821" s="53">
        <v>120.0</v>
      </c>
      <c r="G821" s="52" t="s">
        <v>21</v>
      </c>
      <c r="H821" s="15">
        <f t="shared" si="1"/>
        <v>2</v>
      </c>
    </row>
    <row r="822">
      <c r="B822" s="51">
        <v>44417.0</v>
      </c>
      <c r="C822" s="52" t="s">
        <v>254</v>
      </c>
      <c r="D822" s="52" t="s">
        <v>260</v>
      </c>
      <c r="E822" s="52" t="s">
        <v>162</v>
      </c>
      <c r="F822" s="53">
        <v>130.0</v>
      </c>
      <c r="G822" s="52" t="s">
        <v>18</v>
      </c>
      <c r="H822" s="15">
        <f t="shared" si="1"/>
        <v>2</v>
      </c>
    </row>
    <row r="823">
      <c r="B823" s="51">
        <v>44417.0</v>
      </c>
      <c r="C823" s="52" t="s">
        <v>254</v>
      </c>
      <c r="D823" s="52" t="s">
        <v>271</v>
      </c>
      <c r="E823" s="52" t="s">
        <v>150</v>
      </c>
      <c r="F823" s="53">
        <v>230.0</v>
      </c>
      <c r="G823" s="52" t="s">
        <v>21</v>
      </c>
      <c r="H823" s="15">
        <f t="shared" si="1"/>
        <v>2</v>
      </c>
    </row>
    <row r="824">
      <c r="B824" s="51">
        <v>44417.0</v>
      </c>
      <c r="C824" s="52" t="s">
        <v>97</v>
      </c>
      <c r="D824" s="55">
        <v>1.0E46</v>
      </c>
      <c r="E824" s="52" t="s">
        <v>158</v>
      </c>
      <c r="F824" s="53">
        <v>200.0</v>
      </c>
      <c r="G824" s="52" t="s">
        <v>14</v>
      </c>
      <c r="H824" s="15">
        <f t="shared" si="1"/>
        <v>2</v>
      </c>
    </row>
    <row r="825">
      <c r="B825" s="51">
        <v>44417.0</v>
      </c>
      <c r="C825" s="52" t="s">
        <v>97</v>
      </c>
      <c r="D825" s="52" t="s">
        <v>98</v>
      </c>
      <c r="E825" s="52" t="s">
        <v>150</v>
      </c>
      <c r="F825" s="53">
        <v>230.0</v>
      </c>
      <c r="G825" s="52" t="s">
        <v>21</v>
      </c>
      <c r="H825" s="15">
        <f t="shared" si="1"/>
        <v>2</v>
      </c>
    </row>
    <row r="826">
      <c r="B826" s="51">
        <v>44417.0</v>
      </c>
      <c r="C826" s="52" t="s">
        <v>97</v>
      </c>
      <c r="D826" s="52" t="s">
        <v>101</v>
      </c>
      <c r="E826" s="52" t="s">
        <v>166</v>
      </c>
      <c r="F826" s="53">
        <v>200.0</v>
      </c>
      <c r="G826" s="52" t="s">
        <v>14</v>
      </c>
      <c r="H826" s="15">
        <f t="shared" si="1"/>
        <v>2</v>
      </c>
    </row>
    <row r="827">
      <c r="B827" s="51">
        <v>44417.0</v>
      </c>
      <c r="C827" s="52" t="s">
        <v>97</v>
      </c>
      <c r="D827" s="55">
        <v>9.0E45</v>
      </c>
      <c r="E827" s="52" t="s">
        <v>150</v>
      </c>
      <c r="F827" s="53">
        <v>230.0</v>
      </c>
      <c r="G827" s="52" t="s">
        <v>21</v>
      </c>
      <c r="H827" s="15">
        <f t="shared" si="1"/>
        <v>2</v>
      </c>
    </row>
    <row r="828">
      <c r="B828" s="51">
        <v>44417.0</v>
      </c>
      <c r="C828" s="52" t="s">
        <v>97</v>
      </c>
      <c r="D828" s="52">
        <v>1544.0</v>
      </c>
      <c r="E828" s="52" t="s">
        <v>159</v>
      </c>
      <c r="F828" s="53">
        <v>90.0</v>
      </c>
      <c r="G828" s="52" t="s">
        <v>160</v>
      </c>
      <c r="H828" s="15">
        <f t="shared" si="1"/>
        <v>2</v>
      </c>
    </row>
    <row r="829">
      <c r="B829" s="51">
        <v>44417.0</v>
      </c>
      <c r="C829" s="52" t="s">
        <v>97</v>
      </c>
      <c r="D829" s="52">
        <v>4340.0</v>
      </c>
      <c r="E829" s="52" t="s">
        <v>156</v>
      </c>
      <c r="F829" s="53">
        <v>120.0</v>
      </c>
      <c r="G829" s="52" t="s">
        <v>21</v>
      </c>
      <c r="H829" s="15">
        <f t="shared" si="1"/>
        <v>2</v>
      </c>
    </row>
    <row r="830">
      <c r="B830" s="51">
        <v>44417.0</v>
      </c>
      <c r="C830" s="52" t="s">
        <v>97</v>
      </c>
      <c r="D830" s="52">
        <v>8041.0</v>
      </c>
      <c r="E830" s="52" t="s">
        <v>162</v>
      </c>
      <c r="F830" s="53">
        <v>130.0</v>
      </c>
      <c r="G830" s="52" t="s">
        <v>18</v>
      </c>
      <c r="H830" s="15">
        <f t="shared" si="1"/>
        <v>2</v>
      </c>
    </row>
    <row r="831">
      <c r="B831" s="51">
        <v>44417.0</v>
      </c>
      <c r="C831" s="52" t="s">
        <v>97</v>
      </c>
      <c r="D831" s="52">
        <v>8345.0</v>
      </c>
      <c r="E831" s="52" t="s">
        <v>166</v>
      </c>
      <c r="F831" s="53">
        <v>200.0</v>
      </c>
      <c r="G831" s="52" t="s">
        <v>14</v>
      </c>
      <c r="H831" s="15">
        <f t="shared" si="1"/>
        <v>2</v>
      </c>
    </row>
    <row r="832">
      <c r="B832" s="51">
        <v>44417.0</v>
      </c>
      <c r="C832" s="52" t="s">
        <v>97</v>
      </c>
      <c r="D832" s="52" t="s">
        <v>103</v>
      </c>
      <c r="E832" s="52" t="s">
        <v>156</v>
      </c>
      <c r="F832" s="53">
        <v>120.0</v>
      </c>
      <c r="G832" s="52" t="s">
        <v>21</v>
      </c>
      <c r="H832" s="15">
        <f t="shared" si="1"/>
        <v>2</v>
      </c>
    </row>
    <row r="833">
      <c r="B833" s="51">
        <v>44417.0</v>
      </c>
      <c r="C833" s="52" t="s">
        <v>97</v>
      </c>
      <c r="D833" s="52" t="s">
        <v>239</v>
      </c>
      <c r="E833" s="52" t="s">
        <v>159</v>
      </c>
      <c r="F833" s="53">
        <v>90.0</v>
      </c>
      <c r="G833" s="52" t="s">
        <v>160</v>
      </c>
      <c r="H833" s="15">
        <f t="shared" si="1"/>
        <v>2</v>
      </c>
    </row>
    <row r="834">
      <c r="B834" s="51">
        <v>44417.0</v>
      </c>
      <c r="C834" s="52" t="s">
        <v>97</v>
      </c>
      <c r="D834" s="52">
        <v>6145.0</v>
      </c>
      <c r="E834" s="52" t="s">
        <v>156</v>
      </c>
      <c r="F834" s="53">
        <v>120.0</v>
      </c>
      <c r="G834" s="52" t="s">
        <v>21</v>
      </c>
      <c r="H834" s="15">
        <f t="shared" si="1"/>
        <v>2</v>
      </c>
    </row>
    <row r="835">
      <c r="B835" s="51">
        <v>44417.0</v>
      </c>
      <c r="C835" s="52" t="s">
        <v>97</v>
      </c>
      <c r="D835" s="52">
        <v>5049.0</v>
      </c>
      <c r="E835" s="52" t="s">
        <v>156</v>
      </c>
      <c r="F835" s="53">
        <v>120.0</v>
      </c>
      <c r="G835" s="52" t="s">
        <v>21</v>
      </c>
      <c r="H835" s="15">
        <f t="shared" si="1"/>
        <v>2</v>
      </c>
    </row>
    <row r="836">
      <c r="B836" s="51">
        <v>44417.0</v>
      </c>
      <c r="C836" s="52" t="s">
        <v>97</v>
      </c>
      <c r="D836" s="52">
        <v>1342.0</v>
      </c>
      <c r="E836" s="52" t="s">
        <v>156</v>
      </c>
      <c r="F836" s="53">
        <v>120.0</v>
      </c>
      <c r="G836" s="52" t="s">
        <v>21</v>
      </c>
      <c r="H836" s="15">
        <f t="shared" si="1"/>
        <v>2</v>
      </c>
    </row>
    <row r="837">
      <c r="B837" s="51">
        <v>44417.0</v>
      </c>
      <c r="C837" s="52" t="s">
        <v>97</v>
      </c>
      <c r="D837" s="52" t="s">
        <v>107</v>
      </c>
      <c r="E837" s="52" t="s">
        <v>155</v>
      </c>
      <c r="F837" s="53">
        <v>220.0</v>
      </c>
      <c r="G837" s="52" t="s">
        <v>18</v>
      </c>
      <c r="H837" s="15">
        <f t="shared" si="1"/>
        <v>2</v>
      </c>
    </row>
    <row r="838">
      <c r="B838" s="51">
        <v>44417.0</v>
      </c>
      <c r="C838" s="52" t="s">
        <v>97</v>
      </c>
      <c r="D838" s="52">
        <v>8247.0</v>
      </c>
      <c r="E838" s="52" t="s">
        <v>161</v>
      </c>
      <c r="F838" s="53">
        <v>240.0</v>
      </c>
      <c r="G838" s="52" t="s">
        <v>21</v>
      </c>
      <c r="H838" s="15">
        <f t="shared" si="1"/>
        <v>2</v>
      </c>
    </row>
    <row r="839">
      <c r="B839" s="51">
        <v>44417.0</v>
      </c>
      <c r="C839" s="52" t="s">
        <v>97</v>
      </c>
      <c r="D839" s="52" t="s">
        <v>170</v>
      </c>
      <c r="E839" s="52" t="s">
        <v>166</v>
      </c>
      <c r="F839" s="53">
        <v>200.0</v>
      </c>
      <c r="G839" s="52" t="s">
        <v>14</v>
      </c>
      <c r="H839" s="15">
        <f t="shared" si="1"/>
        <v>2</v>
      </c>
    </row>
    <row r="840">
      <c r="B840" s="51">
        <v>44417.0</v>
      </c>
      <c r="C840" s="52" t="s">
        <v>97</v>
      </c>
      <c r="D840" s="52" t="s">
        <v>111</v>
      </c>
      <c r="E840" s="52" t="s">
        <v>159</v>
      </c>
      <c r="F840" s="53">
        <v>90.0</v>
      </c>
      <c r="G840" s="52" t="s">
        <v>160</v>
      </c>
      <c r="H840" s="15">
        <f t="shared" si="1"/>
        <v>2</v>
      </c>
    </row>
    <row r="841">
      <c r="B841" s="51">
        <v>44417.0</v>
      </c>
      <c r="C841" s="52" t="s">
        <v>97</v>
      </c>
      <c r="D841" s="52" t="s">
        <v>272</v>
      </c>
      <c r="E841" s="52" t="s">
        <v>153</v>
      </c>
      <c r="F841" s="53">
        <v>220.0</v>
      </c>
      <c r="G841" s="52" t="s">
        <v>12</v>
      </c>
      <c r="H841" s="15">
        <f t="shared" si="1"/>
        <v>2</v>
      </c>
    </row>
    <row r="842">
      <c r="B842" s="51">
        <v>44417.0</v>
      </c>
      <c r="C842" s="52" t="s">
        <v>97</v>
      </c>
      <c r="D842" s="52" t="s">
        <v>172</v>
      </c>
      <c r="E842" s="52" t="s">
        <v>166</v>
      </c>
      <c r="F842" s="53">
        <v>200.0</v>
      </c>
      <c r="G842" s="52" t="s">
        <v>14</v>
      </c>
      <c r="H842" s="15">
        <f t="shared" si="1"/>
        <v>2</v>
      </c>
    </row>
    <row r="843">
      <c r="B843" s="51">
        <v>44417.0</v>
      </c>
      <c r="C843" s="52" t="s">
        <v>97</v>
      </c>
      <c r="D843" s="52" t="s">
        <v>112</v>
      </c>
      <c r="E843" s="52" t="s">
        <v>158</v>
      </c>
      <c r="F843" s="53">
        <v>200.0</v>
      </c>
      <c r="G843" s="52" t="s">
        <v>14</v>
      </c>
      <c r="H843" s="15">
        <f t="shared" si="1"/>
        <v>2</v>
      </c>
    </row>
    <row r="844">
      <c r="B844" s="51">
        <v>44417.0</v>
      </c>
      <c r="C844" s="52" t="s">
        <v>97</v>
      </c>
      <c r="D844" s="52" t="s">
        <v>209</v>
      </c>
      <c r="E844" s="52" t="s">
        <v>159</v>
      </c>
      <c r="F844" s="53">
        <v>90.0</v>
      </c>
      <c r="G844" s="52" t="s">
        <v>160</v>
      </c>
      <c r="H844" s="15">
        <f t="shared" si="1"/>
        <v>2</v>
      </c>
    </row>
    <row r="845">
      <c r="B845" s="51">
        <v>44417.0</v>
      </c>
      <c r="C845" s="52" t="s">
        <v>97</v>
      </c>
      <c r="D845" s="52" t="s">
        <v>263</v>
      </c>
      <c r="E845" s="52" t="s">
        <v>159</v>
      </c>
      <c r="F845" s="53">
        <v>90.0</v>
      </c>
      <c r="G845" s="52" t="s">
        <v>160</v>
      </c>
      <c r="H845" s="15">
        <f t="shared" si="1"/>
        <v>2</v>
      </c>
    </row>
    <row r="846">
      <c r="B846" s="51">
        <v>44417.0</v>
      </c>
      <c r="C846" s="52" t="s">
        <v>114</v>
      </c>
      <c r="D846" s="52">
        <v>5043.0</v>
      </c>
      <c r="E846" s="52" t="s">
        <v>161</v>
      </c>
      <c r="F846" s="53">
        <v>240.0</v>
      </c>
      <c r="G846" s="52" t="s">
        <v>21</v>
      </c>
      <c r="H846" s="15">
        <f t="shared" si="1"/>
        <v>2</v>
      </c>
    </row>
    <row r="847">
      <c r="B847" s="51">
        <v>44417.0</v>
      </c>
      <c r="C847" s="52" t="s">
        <v>114</v>
      </c>
      <c r="D847" s="52">
        <v>5043.0</v>
      </c>
      <c r="E847" s="52" t="s">
        <v>150</v>
      </c>
      <c r="F847" s="53">
        <v>230.0</v>
      </c>
      <c r="G847" s="52" t="s">
        <v>21</v>
      </c>
      <c r="H847" s="15">
        <f t="shared" si="1"/>
        <v>2</v>
      </c>
    </row>
    <row r="848">
      <c r="B848" s="51">
        <v>44417.0</v>
      </c>
      <c r="C848" s="52" t="s">
        <v>114</v>
      </c>
      <c r="D848" s="52">
        <v>5043.0</v>
      </c>
      <c r="E848" s="52" t="s">
        <v>158</v>
      </c>
      <c r="F848" s="53">
        <v>200.0</v>
      </c>
      <c r="G848" s="52" t="s">
        <v>14</v>
      </c>
      <c r="H848" s="15">
        <f t="shared" si="1"/>
        <v>2</v>
      </c>
    </row>
    <row r="849">
      <c r="B849" s="51">
        <v>44417.0</v>
      </c>
      <c r="C849" s="52" t="s">
        <v>114</v>
      </c>
      <c r="D849" s="52">
        <v>5043.0</v>
      </c>
      <c r="E849" s="52" t="s">
        <v>166</v>
      </c>
      <c r="F849" s="53">
        <v>200.0</v>
      </c>
      <c r="G849" s="52" t="s">
        <v>14</v>
      </c>
      <c r="H849" s="15">
        <f t="shared" si="1"/>
        <v>2</v>
      </c>
    </row>
    <row r="850">
      <c r="B850" s="51">
        <v>44417.0</v>
      </c>
      <c r="C850" s="52" t="s">
        <v>114</v>
      </c>
      <c r="D850" s="52">
        <v>5043.0</v>
      </c>
      <c r="E850" s="52" t="s">
        <v>153</v>
      </c>
      <c r="F850" s="53">
        <v>220.0</v>
      </c>
      <c r="G850" s="52" t="s">
        <v>12</v>
      </c>
      <c r="H850" s="15">
        <f t="shared" si="1"/>
        <v>2</v>
      </c>
    </row>
    <row r="851">
      <c r="B851" s="51">
        <v>44417.0</v>
      </c>
      <c r="C851" s="52" t="s">
        <v>114</v>
      </c>
      <c r="D851" s="52">
        <v>5043.0</v>
      </c>
      <c r="E851" s="52" t="s">
        <v>152</v>
      </c>
      <c r="F851" s="53">
        <v>250.0</v>
      </c>
      <c r="G851" s="52" t="s">
        <v>21</v>
      </c>
      <c r="H851" s="15">
        <f t="shared" si="1"/>
        <v>2</v>
      </c>
    </row>
    <row r="852">
      <c r="B852" s="51">
        <v>44417.0</v>
      </c>
      <c r="C852" s="52" t="s">
        <v>115</v>
      </c>
      <c r="D852" s="52" t="s">
        <v>174</v>
      </c>
      <c r="E852" s="52" t="s">
        <v>150</v>
      </c>
      <c r="F852" s="53">
        <v>230.0</v>
      </c>
      <c r="G852" s="52" t="s">
        <v>21</v>
      </c>
      <c r="H852" s="15">
        <f t="shared" si="1"/>
        <v>2</v>
      </c>
    </row>
    <row r="853">
      <c r="B853" s="51">
        <v>44417.0</v>
      </c>
      <c r="C853" s="52" t="s">
        <v>115</v>
      </c>
      <c r="D853" s="55">
        <v>9.0E42</v>
      </c>
      <c r="E853" s="52" t="s">
        <v>153</v>
      </c>
      <c r="F853" s="53">
        <v>220.0</v>
      </c>
      <c r="G853" s="52" t="s">
        <v>12</v>
      </c>
      <c r="H853" s="15">
        <f t="shared" si="1"/>
        <v>2</v>
      </c>
    </row>
    <row r="854">
      <c r="B854" s="51">
        <v>44417.0</v>
      </c>
      <c r="C854" s="52" t="s">
        <v>115</v>
      </c>
      <c r="D854" s="52" t="s">
        <v>118</v>
      </c>
      <c r="E854" s="52" t="s">
        <v>166</v>
      </c>
      <c r="F854" s="53">
        <v>200.0</v>
      </c>
      <c r="G854" s="52" t="s">
        <v>14</v>
      </c>
      <c r="H854" s="15">
        <f t="shared" si="1"/>
        <v>2</v>
      </c>
    </row>
    <row r="855">
      <c r="B855" s="51">
        <v>44417.0</v>
      </c>
      <c r="C855" s="52" t="s">
        <v>115</v>
      </c>
      <c r="D855" s="52" t="s">
        <v>119</v>
      </c>
      <c r="E855" s="52" t="s">
        <v>150</v>
      </c>
      <c r="F855" s="53">
        <v>230.0</v>
      </c>
      <c r="G855" s="52" t="s">
        <v>21</v>
      </c>
      <c r="H855" s="15">
        <f t="shared" si="1"/>
        <v>2</v>
      </c>
    </row>
    <row r="856">
      <c r="B856" s="51">
        <v>44417.0</v>
      </c>
      <c r="C856" s="52" t="s">
        <v>115</v>
      </c>
      <c r="D856" s="52" t="s">
        <v>121</v>
      </c>
      <c r="E856" s="52" t="s">
        <v>152</v>
      </c>
      <c r="F856" s="53">
        <v>250.0</v>
      </c>
      <c r="G856" s="52" t="s">
        <v>21</v>
      </c>
      <c r="H856" s="15">
        <f t="shared" si="1"/>
        <v>2</v>
      </c>
    </row>
    <row r="857">
      <c r="B857" s="51">
        <v>44417.0</v>
      </c>
      <c r="C857" s="52" t="s">
        <v>115</v>
      </c>
      <c r="D857" s="52" t="s">
        <v>176</v>
      </c>
      <c r="E857" s="52" t="s">
        <v>162</v>
      </c>
      <c r="F857" s="53">
        <v>130.0</v>
      </c>
      <c r="G857" s="52" t="s">
        <v>18</v>
      </c>
      <c r="H857" s="15">
        <f t="shared" si="1"/>
        <v>2</v>
      </c>
    </row>
    <row r="858">
      <c r="B858" s="51">
        <v>44417.0</v>
      </c>
      <c r="C858" s="52" t="s">
        <v>122</v>
      </c>
      <c r="D858" s="52" t="s">
        <v>273</v>
      </c>
      <c r="E858" s="52" t="s">
        <v>156</v>
      </c>
      <c r="F858" s="53">
        <v>120.0</v>
      </c>
      <c r="G858" s="52" t="s">
        <v>21</v>
      </c>
      <c r="H858" s="15">
        <f t="shared" si="1"/>
        <v>2</v>
      </c>
    </row>
    <row r="859">
      <c r="B859" s="51">
        <v>44417.0</v>
      </c>
      <c r="C859" s="52" t="s">
        <v>122</v>
      </c>
      <c r="D859" s="52" t="s">
        <v>273</v>
      </c>
      <c r="E859" s="52" t="s">
        <v>153</v>
      </c>
      <c r="F859" s="53">
        <v>220.0</v>
      </c>
      <c r="G859" s="52" t="s">
        <v>12</v>
      </c>
      <c r="H859" s="15">
        <f t="shared" si="1"/>
        <v>2</v>
      </c>
    </row>
    <row r="860">
      <c r="B860" s="51">
        <v>44417.0</v>
      </c>
      <c r="C860" s="52" t="s">
        <v>122</v>
      </c>
      <c r="D860" s="52" t="s">
        <v>123</v>
      </c>
      <c r="E860" s="52" t="s">
        <v>166</v>
      </c>
      <c r="F860" s="53">
        <v>200.0</v>
      </c>
      <c r="G860" s="52" t="s">
        <v>14</v>
      </c>
      <c r="H860" s="15">
        <f t="shared" si="1"/>
        <v>2</v>
      </c>
    </row>
    <row r="861">
      <c r="B861" s="51">
        <v>44417.0</v>
      </c>
      <c r="C861" s="52" t="s">
        <v>122</v>
      </c>
      <c r="D861" s="52" t="s">
        <v>179</v>
      </c>
      <c r="E861" s="52" t="s">
        <v>166</v>
      </c>
      <c r="F861" s="53">
        <v>200.0</v>
      </c>
      <c r="G861" s="52" t="s">
        <v>14</v>
      </c>
      <c r="H861" s="15">
        <f t="shared" si="1"/>
        <v>2</v>
      </c>
    </row>
    <row r="862">
      <c r="B862" s="51">
        <v>44417.0</v>
      </c>
      <c r="C862" s="52" t="s">
        <v>122</v>
      </c>
      <c r="D862" s="52" t="s">
        <v>125</v>
      </c>
      <c r="E862" s="52" t="s">
        <v>153</v>
      </c>
      <c r="F862" s="53">
        <v>220.0</v>
      </c>
      <c r="G862" s="52" t="s">
        <v>12</v>
      </c>
      <c r="H862" s="15">
        <f t="shared" si="1"/>
        <v>2</v>
      </c>
    </row>
    <row r="863">
      <c r="B863" s="51">
        <v>44417.0</v>
      </c>
      <c r="C863" s="52" t="s">
        <v>122</v>
      </c>
      <c r="D863" s="52" t="s">
        <v>128</v>
      </c>
      <c r="E863" s="52" t="s">
        <v>158</v>
      </c>
      <c r="F863" s="53">
        <v>200.0</v>
      </c>
      <c r="G863" s="52" t="s">
        <v>14</v>
      </c>
      <c r="H863" s="15">
        <f t="shared" si="1"/>
        <v>2</v>
      </c>
    </row>
    <row r="864">
      <c r="B864" s="51">
        <v>44417.0</v>
      </c>
      <c r="C864" s="52" t="s">
        <v>15</v>
      </c>
      <c r="D864" s="52" t="s">
        <v>245</v>
      </c>
      <c r="E864" s="52" t="s">
        <v>156</v>
      </c>
      <c r="F864" s="53">
        <v>120.0</v>
      </c>
      <c r="G864" s="52" t="s">
        <v>21</v>
      </c>
      <c r="H864" s="15">
        <f t="shared" si="1"/>
        <v>2</v>
      </c>
    </row>
    <row r="865">
      <c r="B865" s="51">
        <v>44417.0</v>
      </c>
      <c r="C865" s="52" t="s">
        <v>15</v>
      </c>
      <c r="D865" s="52" t="s">
        <v>216</v>
      </c>
      <c r="E865" s="52" t="s">
        <v>153</v>
      </c>
      <c r="F865" s="53">
        <v>220.0</v>
      </c>
      <c r="G865" s="52" t="s">
        <v>12</v>
      </c>
      <c r="H865" s="15">
        <f t="shared" si="1"/>
        <v>2</v>
      </c>
    </row>
    <row r="866">
      <c r="B866" s="51">
        <v>44417.0</v>
      </c>
      <c r="C866" s="52" t="s">
        <v>15</v>
      </c>
      <c r="D866" s="52" t="s">
        <v>130</v>
      </c>
      <c r="E866" s="52" t="s">
        <v>161</v>
      </c>
      <c r="F866" s="53">
        <v>240.0</v>
      </c>
      <c r="G866" s="52" t="s">
        <v>21</v>
      </c>
      <c r="H866" s="15">
        <f t="shared" si="1"/>
        <v>2</v>
      </c>
    </row>
    <row r="867">
      <c r="B867" s="51">
        <v>44417.0</v>
      </c>
      <c r="C867" s="52" t="s">
        <v>15</v>
      </c>
      <c r="D867" s="52" t="s">
        <v>181</v>
      </c>
      <c r="E867" s="52" t="s">
        <v>162</v>
      </c>
      <c r="F867" s="53">
        <v>130.0</v>
      </c>
      <c r="G867" s="52" t="s">
        <v>18</v>
      </c>
      <c r="H867" s="15">
        <f t="shared" si="1"/>
        <v>2</v>
      </c>
    </row>
    <row r="868">
      <c r="B868" s="51">
        <v>44417.0</v>
      </c>
      <c r="C868" s="52" t="s">
        <v>15</v>
      </c>
      <c r="D868" s="52" t="s">
        <v>131</v>
      </c>
      <c r="E868" s="52" t="s">
        <v>161</v>
      </c>
      <c r="F868" s="53">
        <v>240.0</v>
      </c>
      <c r="G868" s="52" t="s">
        <v>21</v>
      </c>
      <c r="H868" s="15">
        <f t="shared" si="1"/>
        <v>2</v>
      </c>
    </row>
    <row r="869">
      <c r="B869" s="51">
        <v>44417.0</v>
      </c>
      <c r="C869" s="52" t="s">
        <v>15</v>
      </c>
      <c r="D869" s="52" t="s">
        <v>132</v>
      </c>
      <c r="E869" s="52" t="s">
        <v>166</v>
      </c>
      <c r="F869" s="53">
        <v>200.0</v>
      </c>
      <c r="G869" s="52" t="s">
        <v>14</v>
      </c>
      <c r="H869" s="15">
        <f t="shared" si="1"/>
        <v>2</v>
      </c>
    </row>
    <row r="870">
      <c r="B870" s="51">
        <v>44417.0</v>
      </c>
      <c r="C870" s="52" t="s">
        <v>15</v>
      </c>
      <c r="D870" s="55">
        <v>5.0E49</v>
      </c>
      <c r="E870" s="52" t="s">
        <v>166</v>
      </c>
      <c r="F870" s="53">
        <v>200.0</v>
      </c>
      <c r="G870" s="52" t="s">
        <v>14</v>
      </c>
      <c r="H870" s="15">
        <f t="shared" si="1"/>
        <v>2</v>
      </c>
    </row>
    <row r="871">
      <c r="B871" s="51">
        <v>44417.0</v>
      </c>
      <c r="C871" s="52" t="s">
        <v>15</v>
      </c>
      <c r="D871" s="55">
        <v>5.0E49</v>
      </c>
      <c r="E871" s="52" t="s">
        <v>156</v>
      </c>
      <c r="F871" s="53">
        <v>120.0</v>
      </c>
      <c r="G871" s="52" t="s">
        <v>21</v>
      </c>
      <c r="H871" s="15">
        <f t="shared" si="1"/>
        <v>2</v>
      </c>
    </row>
    <row r="872">
      <c r="B872" s="51">
        <v>44417.0</v>
      </c>
      <c r="C872" s="52" t="s">
        <v>15</v>
      </c>
      <c r="D872" s="52" t="s">
        <v>124</v>
      </c>
      <c r="E872" s="52" t="s">
        <v>156</v>
      </c>
      <c r="F872" s="53">
        <v>120.0</v>
      </c>
      <c r="G872" s="52" t="s">
        <v>21</v>
      </c>
      <c r="H872" s="15">
        <f t="shared" si="1"/>
        <v>2</v>
      </c>
    </row>
    <row r="873">
      <c r="B873" s="51">
        <v>44417.0</v>
      </c>
      <c r="C873" s="52" t="s">
        <v>15</v>
      </c>
      <c r="D873" s="52" t="s">
        <v>133</v>
      </c>
      <c r="E873" s="52" t="s">
        <v>162</v>
      </c>
      <c r="F873" s="53">
        <v>130.0</v>
      </c>
      <c r="G873" s="52" t="s">
        <v>18</v>
      </c>
      <c r="H873" s="15">
        <f t="shared" si="1"/>
        <v>2</v>
      </c>
    </row>
    <row r="874">
      <c r="B874" s="51">
        <v>44417.0</v>
      </c>
      <c r="C874" s="52" t="s">
        <v>15</v>
      </c>
      <c r="D874" s="52" t="s">
        <v>134</v>
      </c>
      <c r="E874" s="52" t="s">
        <v>150</v>
      </c>
      <c r="F874" s="53">
        <v>230.0</v>
      </c>
      <c r="G874" s="52" t="s">
        <v>21</v>
      </c>
      <c r="H874" s="15">
        <f t="shared" si="1"/>
        <v>2</v>
      </c>
    </row>
    <row r="875">
      <c r="B875" s="51">
        <v>44417.0</v>
      </c>
      <c r="C875" s="52" t="s">
        <v>15</v>
      </c>
      <c r="D875" s="52" t="s">
        <v>219</v>
      </c>
      <c r="E875" s="52" t="s">
        <v>150</v>
      </c>
      <c r="F875" s="53">
        <v>230.0</v>
      </c>
      <c r="G875" s="52" t="s">
        <v>21</v>
      </c>
      <c r="H875" s="15">
        <f t="shared" si="1"/>
        <v>2</v>
      </c>
    </row>
    <row r="876">
      <c r="B876" s="51">
        <v>44417.0</v>
      </c>
      <c r="C876" s="52" t="s">
        <v>15</v>
      </c>
      <c r="D876" s="52" t="s">
        <v>219</v>
      </c>
      <c r="E876" s="52" t="s">
        <v>156</v>
      </c>
      <c r="F876" s="53">
        <v>120.0</v>
      </c>
      <c r="G876" s="52" t="s">
        <v>21</v>
      </c>
      <c r="H876" s="15">
        <f t="shared" si="1"/>
        <v>2</v>
      </c>
    </row>
    <row r="877">
      <c r="B877" s="51">
        <v>44417.0</v>
      </c>
      <c r="C877" s="52" t="s">
        <v>15</v>
      </c>
      <c r="D877" s="52" t="s">
        <v>135</v>
      </c>
      <c r="E877" s="52" t="s">
        <v>152</v>
      </c>
      <c r="F877" s="53">
        <v>250.0</v>
      </c>
      <c r="G877" s="52" t="s">
        <v>21</v>
      </c>
      <c r="H877" s="15">
        <f t="shared" si="1"/>
        <v>2</v>
      </c>
    </row>
    <row r="878">
      <c r="B878" s="51">
        <v>44417.0</v>
      </c>
      <c r="C878" s="52" t="s">
        <v>15</v>
      </c>
      <c r="D878" s="52" t="s">
        <v>135</v>
      </c>
      <c r="E878" s="52" t="s">
        <v>155</v>
      </c>
      <c r="F878" s="53">
        <v>220.0</v>
      </c>
      <c r="G878" s="52" t="s">
        <v>18</v>
      </c>
      <c r="H878" s="15">
        <f t="shared" si="1"/>
        <v>2</v>
      </c>
    </row>
    <row r="879">
      <c r="B879" s="51">
        <v>44417.0</v>
      </c>
      <c r="C879" s="52" t="s">
        <v>15</v>
      </c>
      <c r="D879" s="52" t="s">
        <v>220</v>
      </c>
      <c r="E879" s="52" t="s">
        <v>156</v>
      </c>
      <c r="F879" s="53">
        <v>120.0</v>
      </c>
      <c r="G879" s="52" t="s">
        <v>21</v>
      </c>
      <c r="H879" s="15">
        <f t="shared" si="1"/>
        <v>2</v>
      </c>
    </row>
    <row r="880">
      <c r="B880" s="51">
        <v>44417.0</v>
      </c>
      <c r="C880" s="52" t="s">
        <v>15</v>
      </c>
      <c r="D880" s="52">
        <v>1344.0</v>
      </c>
      <c r="E880" s="52" t="s">
        <v>166</v>
      </c>
      <c r="F880" s="53">
        <v>200.0</v>
      </c>
      <c r="G880" s="52" t="s">
        <v>14</v>
      </c>
      <c r="H880" s="15">
        <f t="shared" si="1"/>
        <v>2</v>
      </c>
    </row>
    <row r="881">
      <c r="B881" s="51">
        <v>44417.0</v>
      </c>
      <c r="C881" s="52" t="s">
        <v>15</v>
      </c>
      <c r="D881" s="52">
        <v>1546.0</v>
      </c>
      <c r="E881" s="52" t="s">
        <v>159</v>
      </c>
      <c r="F881" s="53">
        <v>90.0</v>
      </c>
      <c r="G881" s="52" t="s">
        <v>160</v>
      </c>
      <c r="H881" s="15">
        <f t="shared" si="1"/>
        <v>2</v>
      </c>
    </row>
    <row r="882">
      <c r="B882" s="51">
        <v>44417.0</v>
      </c>
      <c r="C882" s="52" t="s">
        <v>15</v>
      </c>
      <c r="D882" s="52" t="s">
        <v>136</v>
      </c>
      <c r="E882" s="52" t="s">
        <v>156</v>
      </c>
      <c r="F882" s="53">
        <v>120.0</v>
      </c>
      <c r="G882" s="52" t="s">
        <v>21</v>
      </c>
      <c r="H882" s="15">
        <f t="shared" si="1"/>
        <v>2</v>
      </c>
    </row>
    <row r="883">
      <c r="B883" s="51">
        <v>44417.0</v>
      </c>
      <c r="C883" s="52" t="s">
        <v>15</v>
      </c>
      <c r="D883" s="52" t="s">
        <v>221</v>
      </c>
      <c r="E883" s="52" t="s">
        <v>153</v>
      </c>
      <c r="F883" s="53">
        <v>220.0</v>
      </c>
      <c r="G883" s="52" t="s">
        <v>12</v>
      </c>
      <c r="H883" s="15">
        <f t="shared" si="1"/>
        <v>2</v>
      </c>
    </row>
    <row r="884">
      <c r="B884" s="51">
        <v>44417.0</v>
      </c>
      <c r="C884" s="52" t="s">
        <v>15</v>
      </c>
      <c r="D884" s="52" t="s">
        <v>220</v>
      </c>
      <c r="E884" s="52" t="s">
        <v>158</v>
      </c>
      <c r="F884" s="53">
        <v>200.0</v>
      </c>
      <c r="G884" s="52" t="s">
        <v>14</v>
      </c>
      <c r="H884" s="15">
        <f t="shared" si="1"/>
        <v>2</v>
      </c>
    </row>
    <row r="885">
      <c r="B885" s="51">
        <v>44417.0</v>
      </c>
      <c r="C885" s="52" t="s">
        <v>15</v>
      </c>
      <c r="D885" s="52" t="s">
        <v>220</v>
      </c>
      <c r="E885" s="52" t="s">
        <v>156</v>
      </c>
      <c r="F885" s="53">
        <v>120.0</v>
      </c>
      <c r="G885" s="52" t="s">
        <v>21</v>
      </c>
      <c r="H885" s="15">
        <f t="shared" si="1"/>
        <v>2</v>
      </c>
    </row>
    <row r="886">
      <c r="B886" s="51">
        <v>44417.0</v>
      </c>
      <c r="C886" s="52" t="s">
        <v>15</v>
      </c>
      <c r="D886" s="52" t="s">
        <v>182</v>
      </c>
      <c r="E886" s="52" t="s">
        <v>159</v>
      </c>
      <c r="F886" s="53">
        <v>90.0</v>
      </c>
      <c r="G886" s="52" t="s">
        <v>160</v>
      </c>
      <c r="H886" s="15">
        <f t="shared" si="1"/>
        <v>2</v>
      </c>
    </row>
    <row r="887">
      <c r="B887" s="51">
        <v>44417.0</v>
      </c>
      <c r="C887" s="52" t="s">
        <v>15</v>
      </c>
      <c r="D887" s="52" t="s">
        <v>274</v>
      </c>
      <c r="E887" s="52" t="s">
        <v>153</v>
      </c>
      <c r="F887" s="53">
        <v>220.0</v>
      </c>
      <c r="G887" s="52" t="s">
        <v>12</v>
      </c>
      <c r="H887" s="15">
        <f t="shared" si="1"/>
        <v>2</v>
      </c>
    </row>
    <row r="888">
      <c r="B888" s="51">
        <v>44417.0</v>
      </c>
      <c r="C888" s="52" t="s">
        <v>15</v>
      </c>
      <c r="D888" s="52" t="s">
        <v>274</v>
      </c>
      <c r="E888" s="52" t="s">
        <v>155</v>
      </c>
      <c r="F888" s="53">
        <v>220.0</v>
      </c>
      <c r="G888" s="52" t="s">
        <v>18</v>
      </c>
      <c r="H888" s="15">
        <f t="shared" si="1"/>
        <v>2</v>
      </c>
    </row>
    <row r="889">
      <c r="B889" s="51">
        <v>44417.0</v>
      </c>
      <c r="C889" s="52" t="s">
        <v>15</v>
      </c>
      <c r="D889" s="52">
        <v>3446.0</v>
      </c>
      <c r="E889" s="52" t="s">
        <v>158</v>
      </c>
      <c r="F889" s="53">
        <v>200.0</v>
      </c>
      <c r="G889" s="52" t="s">
        <v>14</v>
      </c>
      <c r="H889" s="15">
        <f t="shared" si="1"/>
        <v>2</v>
      </c>
    </row>
    <row r="890">
      <c r="B890" s="51">
        <v>44417.0</v>
      </c>
      <c r="C890" s="52" t="s">
        <v>15</v>
      </c>
      <c r="D890" s="52" t="s">
        <v>183</v>
      </c>
      <c r="E890" s="52" t="s">
        <v>152</v>
      </c>
      <c r="F890" s="53">
        <v>250.0</v>
      </c>
      <c r="G890" s="52" t="s">
        <v>21</v>
      </c>
      <c r="H890" s="15">
        <f t="shared" si="1"/>
        <v>2</v>
      </c>
    </row>
    <row r="891">
      <c r="B891" s="51">
        <v>44417.0</v>
      </c>
      <c r="C891" s="52" t="s">
        <v>15</v>
      </c>
      <c r="D891" s="52" t="s">
        <v>246</v>
      </c>
      <c r="E891" s="52" t="s">
        <v>156</v>
      </c>
      <c r="F891" s="53">
        <v>120.0</v>
      </c>
      <c r="G891" s="52" t="s">
        <v>21</v>
      </c>
      <c r="H891" s="15">
        <f t="shared" si="1"/>
        <v>2</v>
      </c>
    </row>
    <row r="892">
      <c r="B892" s="51">
        <v>44417.0</v>
      </c>
      <c r="C892" s="52" t="s">
        <v>15</v>
      </c>
      <c r="D892" s="52" t="s">
        <v>137</v>
      </c>
      <c r="E892" s="52" t="s">
        <v>150</v>
      </c>
      <c r="F892" s="53">
        <v>230.0</v>
      </c>
      <c r="G892" s="52" t="s">
        <v>21</v>
      </c>
      <c r="H892" s="15">
        <f t="shared" si="1"/>
        <v>2</v>
      </c>
    </row>
    <row r="893">
      <c r="B893" s="51">
        <v>44417.0</v>
      </c>
      <c r="C893" s="52" t="s">
        <v>15</v>
      </c>
      <c r="D893" s="52" t="s">
        <v>111</v>
      </c>
      <c r="E893" s="52" t="s">
        <v>156</v>
      </c>
      <c r="F893" s="53">
        <v>120.0</v>
      </c>
      <c r="G893" s="52" t="s">
        <v>21</v>
      </c>
      <c r="H893" s="15">
        <f t="shared" si="1"/>
        <v>2</v>
      </c>
    </row>
    <row r="894">
      <c r="B894" s="51">
        <v>44417.0</v>
      </c>
      <c r="C894" s="52" t="s">
        <v>15</v>
      </c>
      <c r="D894" s="52" t="s">
        <v>111</v>
      </c>
      <c r="E894" s="52" t="s">
        <v>153</v>
      </c>
      <c r="F894" s="53">
        <v>220.0</v>
      </c>
      <c r="G894" s="52" t="s">
        <v>12</v>
      </c>
      <c r="H894" s="15">
        <f t="shared" si="1"/>
        <v>2</v>
      </c>
    </row>
    <row r="895">
      <c r="B895" s="51">
        <v>44417.0</v>
      </c>
      <c r="C895" s="52" t="s">
        <v>15</v>
      </c>
      <c r="D895" s="52" t="s">
        <v>184</v>
      </c>
      <c r="E895" s="52" t="s">
        <v>153</v>
      </c>
      <c r="F895" s="53">
        <v>220.0</v>
      </c>
      <c r="G895" s="52" t="s">
        <v>12</v>
      </c>
      <c r="H895" s="15">
        <f t="shared" si="1"/>
        <v>2</v>
      </c>
    </row>
    <row r="896">
      <c r="B896" s="51">
        <v>44417.0</v>
      </c>
      <c r="C896" s="52" t="s">
        <v>15</v>
      </c>
      <c r="D896" s="52" t="s">
        <v>265</v>
      </c>
      <c r="E896" s="52" t="s">
        <v>156</v>
      </c>
      <c r="F896" s="53">
        <v>120.0</v>
      </c>
      <c r="G896" s="52" t="s">
        <v>21</v>
      </c>
      <c r="H896" s="15">
        <f t="shared" si="1"/>
        <v>2</v>
      </c>
    </row>
    <row r="897">
      <c r="B897" s="51">
        <v>44417.0</v>
      </c>
      <c r="C897" s="52" t="s">
        <v>15</v>
      </c>
      <c r="D897" s="52" t="s">
        <v>223</v>
      </c>
      <c r="E897" s="52" t="s">
        <v>159</v>
      </c>
      <c r="F897" s="53">
        <v>90.0</v>
      </c>
      <c r="G897" s="52" t="s">
        <v>160</v>
      </c>
      <c r="H897" s="15">
        <f t="shared" si="1"/>
        <v>2</v>
      </c>
    </row>
    <row r="898">
      <c r="B898" s="51">
        <v>44417.0</v>
      </c>
      <c r="C898" s="52" t="s">
        <v>15</v>
      </c>
      <c r="D898" s="52" t="s">
        <v>139</v>
      </c>
      <c r="E898" s="52" t="s">
        <v>152</v>
      </c>
      <c r="F898" s="53">
        <v>250.0</v>
      </c>
      <c r="G898" s="52" t="s">
        <v>21</v>
      </c>
      <c r="H898" s="15">
        <f t="shared" si="1"/>
        <v>2</v>
      </c>
    </row>
    <row r="899">
      <c r="B899" s="51">
        <v>44417.0</v>
      </c>
      <c r="C899" s="52" t="s">
        <v>15</v>
      </c>
      <c r="D899" s="52" t="s">
        <v>225</v>
      </c>
      <c r="E899" s="52" t="s">
        <v>156</v>
      </c>
      <c r="F899" s="53">
        <v>120.0</v>
      </c>
      <c r="G899" s="52" t="s">
        <v>21</v>
      </c>
      <c r="H899" s="15">
        <f t="shared" si="1"/>
        <v>2</v>
      </c>
    </row>
    <row r="900">
      <c r="B900" s="51">
        <v>44417.0</v>
      </c>
      <c r="C900" s="52" t="s">
        <v>16</v>
      </c>
      <c r="D900" s="55">
        <v>5.0E48</v>
      </c>
      <c r="E900" s="52" t="s">
        <v>152</v>
      </c>
      <c r="F900" s="53">
        <v>250.0</v>
      </c>
      <c r="G900" s="52" t="s">
        <v>21</v>
      </c>
      <c r="H900" s="15">
        <f t="shared" si="1"/>
        <v>2</v>
      </c>
    </row>
    <row r="901">
      <c r="B901" s="51">
        <v>44417.0</v>
      </c>
      <c r="C901" s="52" t="s">
        <v>16</v>
      </c>
      <c r="D901" s="55">
        <v>5.0E48</v>
      </c>
      <c r="E901" s="52" t="s">
        <v>155</v>
      </c>
      <c r="F901" s="53">
        <v>220.0</v>
      </c>
      <c r="G901" s="52" t="s">
        <v>18</v>
      </c>
      <c r="H901" s="15">
        <f t="shared" si="1"/>
        <v>2</v>
      </c>
    </row>
    <row r="902">
      <c r="B902" s="51">
        <v>44417.0</v>
      </c>
      <c r="C902" s="52" t="s">
        <v>16</v>
      </c>
      <c r="D902" s="52" t="s">
        <v>275</v>
      </c>
      <c r="E902" s="52" t="s">
        <v>159</v>
      </c>
      <c r="F902" s="53">
        <v>90.0</v>
      </c>
      <c r="G902" s="52" t="s">
        <v>160</v>
      </c>
      <c r="H902" s="15">
        <f t="shared" si="1"/>
        <v>2</v>
      </c>
    </row>
    <row r="903">
      <c r="B903" s="51">
        <v>44417.0</v>
      </c>
      <c r="C903" s="52" t="s">
        <v>16</v>
      </c>
      <c r="D903" s="52" t="s">
        <v>107</v>
      </c>
      <c r="E903" s="52" t="s">
        <v>159</v>
      </c>
      <c r="F903" s="53">
        <v>90.0</v>
      </c>
      <c r="G903" s="52" t="s">
        <v>160</v>
      </c>
      <c r="H903" s="15">
        <f t="shared" si="1"/>
        <v>2</v>
      </c>
    </row>
    <row r="904">
      <c r="B904" s="51">
        <v>44417.0</v>
      </c>
      <c r="C904" s="52" t="s">
        <v>16</v>
      </c>
      <c r="D904" s="52" t="s">
        <v>107</v>
      </c>
      <c r="E904" s="52" t="s">
        <v>152</v>
      </c>
      <c r="F904" s="53">
        <v>250.0</v>
      </c>
      <c r="G904" s="52" t="s">
        <v>21</v>
      </c>
      <c r="H904" s="15">
        <f t="shared" si="1"/>
        <v>2</v>
      </c>
    </row>
    <row r="905">
      <c r="B905" s="51">
        <v>44417.0</v>
      </c>
      <c r="C905" s="52" t="s">
        <v>16</v>
      </c>
      <c r="D905" s="52" t="s">
        <v>107</v>
      </c>
      <c r="E905" s="52" t="s">
        <v>155</v>
      </c>
      <c r="F905" s="53">
        <v>220.0</v>
      </c>
      <c r="G905" s="52" t="s">
        <v>18</v>
      </c>
      <c r="H905" s="15">
        <f t="shared" si="1"/>
        <v>2</v>
      </c>
    </row>
    <row r="906">
      <c r="B906" s="51">
        <v>44417.0</v>
      </c>
      <c r="C906" s="52" t="s">
        <v>16</v>
      </c>
      <c r="D906" s="52" t="s">
        <v>146</v>
      </c>
      <c r="E906" s="52" t="s">
        <v>159</v>
      </c>
      <c r="F906" s="53">
        <v>90.0</v>
      </c>
      <c r="G906" s="52" t="s">
        <v>160</v>
      </c>
      <c r="H906" s="15">
        <f t="shared" si="1"/>
        <v>2</v>
      </c>
    </row>
    <row r="907">
      <c r="B907" s="51">
        <v>44417.0</v>
      </c>
      <c r="C907" s="52" t="s">
        <v>16</v>
      </c>
      <c r="D907" s="52" t="s">
        <v>190</v>
      </c>
      <c r="E907" s="52" t="s">
        <v>152</v>
      </c>
      <c r="F907" s="53">
        <v>250.0</v>
      </c>
      <c r="G907" s="52" t="s">
        <v>21</v>
      </c>
      <c r="H907" s="15">
        <f t="shared" si="1"/>
        <v>2</v>
      </c>
    </row>
    <row r="908">
      <c r="B908" s="51">
        <v>44417.0</v>
      </c>
      <c r="C908" s="52" t="s">
        <v>69</v>
      </c>
      <c r="D908" s="52" t="s">
        <v>70</v>
      </c>
      <c r="E908" s="52" t="s">
        <v>152</v>
      </c>
      <c r="F908" s="53">
        <v>250.0</v>
      </c>
      <c r="G908" s="52" t="s">
        <v>21</v>
      </c>
      <c r="H908" s="15">
        <f t="shared" si="1"/>
        <v>2</v>
      </c>
    </row>
    <row r="909">
      <c r="B909" s="51">
        <v>44417.0</v>
      </c>
      <c r="C909" s="52" t="s">
        <v>69</v>
      </c>
      <c r="D909" s="52" t="s">
        <v>71</v>
      </c>
      <c r="E909" s="52" t="s">
        <v>150</v>
      </c>
      <c r="F909" s="53">
        <v>230.0</v>
      </c>
      <c r="G909" s="52" t="s">
        <v>21</v>
      </c>
      <c r="H909" s="15">
        <f t="shared" si="1"/>
        <v>2</v>
      </c>
    </row>
    <row r="910">
      <c r="B910" s="51">
        <v>44417.0</v>
      </c>
      <c r="C910" s="52" t="s">
        <v>69</v>
      </c>
      <c r="D910" s="52" t="s">
        <v>72</v>
      </c>
      <c r="E910" s="52" t="s">
        <v>166</v>
      </c>
      <c r="F910" s="53">
        <v>200.0</v>
      </c>
      <c r="G910" s="52" t="s">
        <v>14</v>
      </c>
      <c r="H910" s="15">
        <f t="shared" si="1"/>
        <v>2</v>
      </c>
    </row>
    <row r="911">
      <c r="B911" s="51">
        <v>44417.0</v>
      </c>
      <c r="C911" s="52" t="s">
        <v>69</v>
      </c>
      <c r="D911" s="52" t="s">
        <v>73</v>
      </c>
      <c r="E911" s="52" t="s">
        <v>162</v>
      </c>
      <c r="F911" s="53">
        <v>130.0</v>
      </c>
      <c r="G911" s="52" t="s">
        <v>18</v>
      </c>
      <c r="H911" s="15">
        <f t="shared" si="1"/>
        <v>2</v>
      </c>
    </row>
    <row r="912">
      <c r="B912" s="51">
        <v>44417.0</v>
      </c>
      <c r="C912" s="52" t="s">
        <v>69</v>
      </c>
      <c r="D912" s="52" t="s">
        <v>74</v>
      </c>
      <c r="E912" s="52" t="s">
        <v>150</v>
      </c>
      <c r="F912" s="53">
        <v>230.0</v>
      </c>
      <c r="G912" s="52" t="s">
        <v>21</v>
      </c>
      <c r="H912" s="15">
        <f t="shared" si="1"/>
        <v>2</v>
      </c>
    </row>
    <row r="913">
      <c r="B913" s="51">
        <v>44417.0</v>
      </c>
      <c r="C913" s="52" t="s">
        <v>69</v>
      </c>
      <c r="D913" s="52">
        <v>1247.0</v>
      </c>
      <c r="E913" s="52" t="s">
        <v>161</v>
      </c>
      <c r="F913" s="53">
        <v>240.0</v>
      </c>
      <c r="G913" s="52" t="s">
        <v>21</v>
      </c>
      <c r="H913" s="15">
        <f t="shared" si="1"/>
        <v>2</v>
      </c>
    </row>
    <row r="914">
      <c r="B914" s="51">
        <v>44417.0</v>
      </c>
      <c r="C914" s="52" t="s">
        <v>69</v>
      </c>
      <c r="D914" s="52">
        <v>2340.0</v>
      </c>
      <c r="E914" s="52" t="s">
        <v>156</v>
      </c>
      <c r="F914" s="53">
        <v>120.0</v>
      </c>
      <c r="G914" s="52" t="s">
        <v>21</v>
      </c>
      <c r="H914" s="15">
        <f t="shared" si="1"/>
        <v>2</v>
      </c>
    </row>
    <row r="915">
      <c r="B915" s="51">
        <v>44417.0</v>
      </c>
      <c r="C915" s="52" t="s">
        <v>69</v>
      </c>
      <c r="D915" s="52">
        <v>2440.0</v>
      </c>
      <c r="E915" s="52" t="s">
        <v>150</v>
      </c>
      <c r="F915" s="53">
        <v>230.0</v>
      </c>
      <c r="G915" s="52" t="s">
        <v>21</v>
      </c>
      <c r="H915" s="15">
        <f t="shared" si="1"/>
        <v>2</v>
      </c>
    </row>
    <row r="916">
      <c r="B916" s="51">
        <v>44417.0</v>
      </c>
      <c r="C916" s="52" t="s">
        <v>69</v>
      </c>
      <c r="D916" s="52">
        <v>7447.0</v>
      </c>
      <c r="E916" s="52" t="s">
        <v>166</v>
      </c>
      <c r="F916" s="53">
        <v>200.0</v>
      </c>
      <c r="G916" s="52" t="s">
        <v>14</v>
      </c>
      <c r="H916" s="15">
        <f t="shared" si="1"/>
        <v>2</v>
      </c>
    </row>
    <row r="917">
      <c r="B917" s="51">
        <v>44417.0</v>
      </c>
      <c r="C917" s="52" t="s">
        <v>69</v>
      </c>
      <c r="D917" s="52">
        <v>1649.0</v>
      </c>
      <c r="E917" s="52" t="s">
        <v>150</v>
      </c>
      <c r="F917" s="53">
        <v>230.0</v>
      </c>
      <c r="G917" s="52" t="s">
        <v>21</v>
      </c>
      <c r="H917" s="15">
        <f t="shared" si="1"/>
        <v>2</v>
      </c>
    </row>
    <row r="918">
      <c r="B918" s="51">
        <v>44417.0</v>
      </c>
      <c r="C918" s="52" t="s">
        <v>69</v>
      </c>
      <c r="D918" s="52" t="s">
        <v>148</v>
      </c>
      <c r="E918" s="52" t="s">
        <v>150</v>
      </c>
      <c r="F918" s="53">
        <v>230.0</v>
      </c>
      <c r="G918" s="52" t="s">
        <v>21</v>
      </c>
      <c r="H918" s="15">
        <f t="shared" si="1"/>
        <v>2</v>
      </c>
    </row>
    <row r="919">
      <c r="B919" s="51">
        <v>44417.0</v>
      </c>
      <c r="C919" s="52" t="s">
        <v>69</v>
      </c>
      <c r="D919" s="52" t="s">
        <v>75</v>
      </c>
      <c r="E919" s="52" t="s">
        <v>150</v>
      </c>
      <c r="F919" s="53">
        <v>230.0</v>
      </c>
      <c r="G919" s="52" t="s">
        <v>21</v>
      </c>
      <c r="H919" s="15">
        <f t="shared" si="1"/>
        <v>2</v>
      </c>
    </row>
    <row r="920">
      <c r="B920" s="51">
        <v>44417.0</v>
      </c>
      <c r="C920" s="52" t="s">
        <v>69</v>
      </c>
      <c r="D920" s="52">
        <v>843.0</v>
      </c>
      <c r="E920" s="52" t="s">
        <v>150</v>
      </c>
      <c r="F920" s="53">
        <v>230.0</v>
      </c>
      <c r="G920" s="52" t="s">
        <v>21</v>
      </c>
      <c r="H920" s="15">
        <f t="shared" si="1"/>
        <v>2</v>
      </c>
    </row>
    <row r="921">
      <c r="B921" s="51">
        <v>44417.0</v>
      </c>
      <c r="C921" s="52" t="s">
        <v>69</v>
      </c>
      <c r="D921" s="52" t="s">
        <v>196</v>
      </c>
      <c r="E921" s="52" t="s">
        <v>153</v>
      </c>
      <c r="F921" s="53">
        <v>220.0</v>
      </c>
      <c r="G921" s="52" t="s">
        <v>12</v>
      </c>
      <c r="H921" s="15">
        <f t="shared" si="1"/>
        <v>2</v>
      </c>
    </row>
    <row r="922">
      <c r="B922" s="51">
        <v>44417.0</v>
      </c>
      <c r="C922" s="52" t="s">
        <v>69</v>
      </c>
      <c r="D922" s="52" t="s">
        <v>76</v>
      </c>
      <c r="E922" s="52" t="s">
        <v>152</v>
      </c>
      <c r="F922" s="53">
        <v>250.0</v>
      </c>
      <c r="G922" s="52" t="s">
        <v>21</v>
      </c>
      <c r="H922" s="15">
        <f t="shared" si="1"/>
        <v>2</v>
      </c>
    </row>
    <row r="923">
      <c r="B923" s="51">
        <v>44417.0</v>
      </c>
      <c r="C923" s="52" t="s">
        <v>69</v>
      </c>
      <c r="D923" s="52" t="s">
        <v>81</v>
      </c>
      <c r="E923" s="52" t="s">
        <v>153</v>
      </c>
      <c r="F923" s="53">
        <v>220.0</v>
      </c>
      <c r="G923" s="52" t="s">
        <v>12</v>
      </c>
      <c r="H923" s="15">
        <f t="shared" si="1"/>
        <v>2</v>
      </c>
    </row>
    <row r="924">
      <c r="B924" s="51">
        <v>44417.0</v>
      </c>
      <c r="C924" s="52" t="s">
        <v>69</v>
      </c>
      <c r="D924" s="52" t="s">
        <v>82</v>
      </c>
      <c r="E924" s="52" t="s">
        <v>152</v>
      </c>
      <c r="F924" s="53">
        <v>250.0</v>
      </c>
      <c r="G924" s="52" t="s">
        <v>21</v>
      </c>
      <c r="H924" s="15">
        <f t="shared" si="1"/>
        <v>2</v>
      </c>
    </row>
    <row r="925">
      <c r="B925" s="51">
        <v>44417.0</v>
      </c>
      <c r="C925" s="52" t="s">
        <v>69</v>
      </c>
      <c r="D925" s="52" t="s">
        <v>83</v>
      </c>
      <c r="E925" s="52" t="s">
        <v>150</v>
      </c>
      <c r="F925" s="53">
        <v>230.0</v>
      </c>
      <c r="G925" s="52" t="s">
        <v>21</v>
      </c>
      <c r="H925" s="15">
        <f t="shared" si="1"/>
        <v>2</v>
      </c>
    </row>
    <row r="926">
      <c r="B926" s="51">
        <v>44417.0</v>
      </c>
      <c r="C926" s="52" t="s">
        <v>69</v>
      </c>
      <c r="D926" s="52" t="s">
        <v>84</v>
      </c>
      <c r="E926" s="52" t="s">
        <v>159</v>
      </c>
      <c r="F926" s="53">
        <v>90.0</v>
      </c>
      <c r="G926" s="52" t="s">
        <v>160</v>
      </c>
      <c r="H926" s="15">
        <f t="shared" si="1"/>
        <v>2</v>
      </c>
    </row>
    <row r="927">
      <c r="B927" s="51">
        <v>44417.0</v>
      </c>
      <c r="C927" s="52" t="s">
        <v>69</v>
      </c>
      <c r="D927" s="52" t="s">
        <v>85</v>
      </c>
      <c r="E927" s="52" t="s">
        <v>158</v>
      </c>
      <c r="F927" s="53">
        <v>200.0</v>
      </c>
      <c r="G927" s="52" t="s">
        <v>14</v>
      </c>
      <c r="H927" s="15">
        <f t="shared" si="1"/>
        <v>2</v>
      </c>
    </row>
    <row r="928">
      <c r="B928" s="51">
        <v>44417.0</v>
      </c>
      <c r="C928" s="52" t="s">
        <v>69</v>
      </c>
      <c r="D928" s="52" t="s">
        <v>86</v>
      </c>
      <c r="E928" s="52" t="s">
        <v>158</v>
      </c>
      <c r="F928" s="53">
        <v>200.0</v>
      </c>
      <c r="G928" s="52" t="s">
        <v>14</v>
      </c>
      <c r="H928" s="15">
        <f t="shared" si="1"/>
        <v>2</v>
      </c>
    </row>
    <row r="929">
      <c r="B929" s="51">
        <v>44417.0</v>
      </c>
      <c r="C929" s="52" t="s">
        <v>69</v>
      </c>
      <c r="D929" s="52" t="s">
        <v>87</v>
      </c>
      <c r="E929" s="52" t="s">
        <v>158</v>
      </c>
      <c r="F929" s="53">
        <v>200.0</v>
      </c>
      <c r="G929" s="52" t="s">
        <v>14</v>
      </c>
      <c r="H929" s="15">
        <f t="shared" si="1"/>
        <v>2</v>
      </c>
    </row>
    <row r="930">
      <c r="B930" s="51">
        <v>44417.0</v>
      </c>
      <c r="C930" s="52" t="s">
        <v>69</v>
      </c>
      <c r="D930" s="52" t="s">
        <v>89</v>
      </c>
      <c r="E930" s="52" t="s">
        <v>156</v>
      </c>
      <c r="F930" s="53">
        <v>120.0</v>
      </c>
      <c r="G930" s="52" t="s">
        <v>21</v>
      </c>
      <c r="H930" s="15">
        <f t="shared" si="1"/>
        <v>2</v>
      </c>
    </row>
    <row r="931">
      <c r="B931" s="51">
        <v>44417.0</v>
      </c>
      <c r="C931" s="52" t="s">
        <v>69</v>
      </c>
      <c r="D931" s="52" t="s">
        <v>91</v>
      </c>
      <c r="E931" s="52" t="s">
        <v>155</v>
      </c>
      <c r="F931" s="53">
        <v>220.0</v>
      </c>
      <c r="G931" s="52" t="s">
        <v>18</v>
      </c>
      <c r="H931" s="15">
        <f t="shared" si="1"/>
        <v>2</v>
      </c>
    </row>
    <row r="932">
      <c r="B932" s="51">
        <v>44420.0</v>
      </c>
      <c r="C932" s="52" t="s">
        <v>9</v>
      </c>
      <c r="D932" s="52" t="s">
        <v>276</v>
      </c>
      <c r="E932" s="52" t="s">
        <v>277</v>
      </c>
      <c r="F932" s="53">
        <v>350.0</v>
      </c>
      <c r="G932" s="52" t="s">
        <v>14</v>
      </c>
      <c r="H932" s="15">
        <f t="shared" si="1"/>
        <v>5</v>
      </c>
    </row>
    <row r="933">
      <c r="B933" s="51">
        <v>44420.0</v>
      </c>
      <c r="C933" s="52" t="s">
        <v>9</v>
      </c>
      <c r="D933" s="52" t="s">
        <v>231</v>
      </c>
      <c r="E933" s="52" t="s">
        <v>278</v>
      </c>
      <c r="F933" s="53">
        <v>130.0</v>
      </c>
      <c r="G933" s="52" t="s">
        <v>21</v>
      </c>
      <c r="H933" s="15">
        <f t="shared" si="1"/>
        <v>5</v>
      </c>
    </row>
    <row r="934">
      <c r="B934" s="51">
        <v>44420.0</v>
      </c>
      <c r="C934" s="52" t="s">
        <v>9</v>
      </c>
      <c r="D934" s="55">
        <v>4.0E47</v>
      </c>
      <c r="E934" s="52" t="s">
        <v>279</v>
      </c>
      <c r="F934" s="53">
        <v>170.0</v>
      </c>
      <c r="G934" s="52" t="s">
        <v>12</v>
      </c>
      <c r="H934" s="15">
        <f t="shared" si="1"/>
        <v>5</v>
      </c>
    </row>
    <row r="935">
      <c r="B935" s="51">
        <v>44420.0</v>
      </c>
      <c r="C935" s="52" t="s">
        <v>9</v>
      </c>
      <c r="D935" s="55">
        <v>4.0E47</v>
      </c>
      <c r="E935" s="52" t="s">
        <v>280</v>
      </c>
      <c r="F935" s="53">
        <v>280.0</v>
      </c>
      <c r="G935" s="52" t="s">
        <v>18</v>
      </c>
      <c r="H935" s="15">
        <f t="shared" si="1"/>
        <v>5</v>
      </c>
    </row>
    <row r="936">
      <c r="B936" s="51">
        <v>44420.0</v>
      </c>
      <c r="C936" s="52" t="s">
        <v>9</v>
      </c>
      <c r="D936" s="52" t="s">
        <v>197</v>
      </c>
      <c r="E936" s="52" t="s">
        <v>280</v>
      </c>
      <c r="F936" s="53">
        <v>280.0</v>
      </c>
      <c r="G936" s="52" t="s">
        <v>18</v>
      </c>
      <c r="H936" s="15">
        <f t="shared" si="1"/>
        <v>5</v>
      </c>
    </row>
    <row r="937">
      <c r="B937" s="51">
        <v>44420.0</v>
      </c>
      <c r="C937" s="52" t="s">
        <v>9</v>
      </c>
      <c r="D937" s="52" t="s">
        <v>281</v>
      </c>
      <c r="E937" s="52" t="s">
        <v>277</v>
      </c>
      <c r="F937" s="53">
        <v>350.0</v>
      </c>
      <c r="G937" s="52" t="s">
        <v>14</v>
      </c>
      <c r="H937" s="15">
        <f t="shared" si="1"/>
        <v>5</v>
      </c>
    </row>
    <row r="938">
      <c r="B938" s="51">
        <v>44420.0</v>
      </c>
      <c r="C938" s="52" t="s">
        <v>9</v>
      </c>
      <c r="D938" s="52" t="s">
        <v>268</v>
      </c>
      <c r="E938" s="52" t="s">
        <v>282</v>
      </c>
      <c r="F938" s="53">
        <v>200.0</v>
      </c>
      <c r="G938" s="52" t="s">
        <v>14</v>
      </c>
      <c r="H938" s="15">
        <f t="shared" si="1"/>
        <v>5</v>
      </c>
    </row>
    <row r="939">
      <c r="B939" s="51">
        <v>44420.0</v>
      </c>
      <c r="C939" s="52" t="s">
        <v>9</v>
      </c>
      <c r="D939" s="52" t="s">
        <v>283</v>
      </c>
      <c r="E939" s="52" t="s">
        <v>284</v>
      </c>
      <c r="F939" s="53">
        <v>140.0</v>
      </c>
      <c r="G939" s="52" t="s">
        <v>12</v>
      </c>
      <c r="H939" s="15">
        <f t="shared" si="1"/>
        <v>5</v>
      </c>
    </row>
    <row r="940">
      <c r="B940" s="51">
        <v>44420.0</v>
      </c>
      <c r="C940" s="52" t="s">
        <v>23</v>
      </c>
      <c r="D940" s="52" t="s">
        <v>198</v>
      </c>
      <c r="E940" s="52" t="s">
        <v>284</v>
      </c>
      <c r="F940" s="53">
        <v>140.0</v>
      </c>
      <c r="G940" s="52" t="s">
        <v>12</v>
      </c>
      <c r="H940" s="15">
        <f t="shared" si="1"/>
        <v>5</v>
      </c>
    </row>
    <row r="941">
      <c r="B941" s="51">
        <v>44420.0</v>
      </c>
      <c r="C941" s="52" t="s">
        <v>23</v>
      </c>
      <c r="D941" s="52" t="s">
        <v>199</v>
      </c>
      <c r="E941" s="52" t="s">
        <v>280</v>
      </c>
      <c r="F941" s="53">
        <v>280.0</v>
      </c>
      <c r="G941" s="52" t="s">
        <v>18</v>
      </c>
      <c r="H941" s="15">
        <f t="shared" si="1"/>
        <v>5</v>
      </c>
    </row>
    <row r="942">
      <c r="B942" s="51">
        <v>44420.0</v>
      </c>
      <c r="C942" s="52" t="s">
        <v>23</v>
      </c>
      <c r="D942" s="52" t="s">
        <v>24</v>
      </c>
      <c r="E942" s="52" t="s">
        <v>285</v>
      </c>
      <c r="F942" s="53">
        <v>270.0</v>
      </c>
      <c r="G942" s="52" t="s">
        <v>18</v>
      </c>
      <c r="H942" s="15">
        <f t="shared" si="1"/>
        <v>5</v>
      </c>
    </row>
    <row r="943">
      <c r="B943" s="51">
        <v>44420.0</v>
      </c>
      <c r="C943" s="52" t="s">
        <v>23</v>
      </c>
      <c r="D943" s="52" t="s">
        <v>200</v>
      </c>
      <c r="E943" s="52" t="s">
        <v>278</v>
      </c>
      <c r="F943" s="53">
        <v>130.0</v>
      </c>
      <c r="G943" s="52" t="s">
        <v>21</v>
      </c>
      <c r="H943" s="15">
        <f t="shared" si="1"/>
        <v>5</v>
      </c>
    </row>
    <row r="944">
      <c r="B944" s="51">
        <v>44420.0</v>
      </c>
      <c r="C944" s="52" t="s">
        <v>23</v>
      </c>
      <c r="D944" s="52" t="s">
        <v>29</v>
      </c>
      <c r="E944" s="52" t="s">
        <v>286</v>
      </c>
      <c r="F944" s="53">
        <v>130.0</v>
      </c>
      <c r="G944" s="52" t="s">
        <v>31</v>
      </c>
      <c r="H944" s="15">
        <f t="shared" si="1"/>
        <v>5</v>
      </c>
    </row>
    <row r="945">
      <c r="B945" s="51">
        <v>44420.0</v>
      </c>
      <c r="C945" s="52" t="s">
        <v>23</v>
      </c>
      <c r="D945" s="55">
        <v>7.0E45</v>
      </c>
      <c r="E945" s="52" t="s">
        <v>287</v>
      </c>
      <c r="F945" s="53">
        <v>110.0</v>
      </c>
      <c r="G945" s="52" t="s">
        <v>31</v>
      </c>
      <c r="H945" s="15">
        <f t="shared" si="1"/>
        <v>5</v>
      </c>
    </row>
    <row r="946">
      <c r="B946" s="51">
        <v>44420.0</v>
      </c>
      <c r="C946" s="52" t="s">
        <v>23</v>
      </c>
      <c r="D946" s="52">
        <v>244.0</v>
      </c>
      <c r="E946" s="52" t="s">
        <v>279</v>
      </c>
      <c r="F946" s="53">
        <v>170.0</v>
      </c>
      <c r="G946" s="52" t="s">
        <v>12</v>
      </c>
      <c r="H946" s="15">
        <f t="shared" si="1"/>
        <v>5</v>
      </c>
    </row>
    <row r="947">
      <c r="B947" s="51">
        <v>44420.0</v>
      </c>
      <c r="C947" s="52" t="s">
        <v>23</v>
      </c>
      <c r="D947" s="52" t="s">
        <v>32</v>
      </c>
      <c r="E947" s="52" t="s">
        <v>284</v>
      </c>
      <c r="F947" s="53">
        <v>140.0</v>
      </c>
      <c r="G947" s="52" t="s">
        <v>12</v>
      </c>
      <c r="H947" s="15">
        <f t="shared" si="1"/>
        <v>5</v>
      </c>
    </row>
    <row r="948">
      <c r="B948" s="51">
        <v>44420.0</v>
      </c>
      <c r="C948" s="52" t="s">
        <v>23</v>
      </c>
      <c r="D948" s="52" t="s">
        <v>33</v>
      </c>
      <c r="E948" s="52" t="s">
        <v>285</v>
      </c>
      <c r="F948" s="53">
        <v>270.0</v>
      </c>
      <c r="G948" s="52" t="s">
        <v>18</v>
      </c>
      <c r="H948" s="15">
        <f t="shared" si="1"/>
        <v>5</v>
      </c>
    </row>
    <row r="949">
      <c r="B949" s="51">
        <v>44420.0</v>
      </c>
      <c r="C949" s="52" t="s">
        <v>23</v>
      </c>
      <c r="D949" s="52">
        <v>1041.0</v>
      </c>
      <c r="E949" s="52" t="s">
        <v>280</v>
      </c>
      <c r="F949" s="53">
        <v>280.0</v>
      </c>
      <c r="G949" s="52" t="s">
        <v>18</v>
      </c>
      <c r="H949" s="15">
        <f t="shared" si="1"/>
        <v>5</v>
      </c>
    </row>
    <row r="950">
      <c r="B950" s="51">
        <v>44420.0</v>
      </c>
      <c r="C950" s="52" t="s">
        <v>23</v>
      </c>
      <c r="D950" s="52">
        <v>2440.0</v>
      </c>
      <c r="E950" s="52" t="s">
        <v>277</v>
      </c>
      <c r="F950" s="53">
        <v>350.0</v>
      </c>
      <c r="G950" s="52" t="s">
        <v>14</v>
      </c>
      <c r="H950" s="15">
        <f t="shared" si="1"/>
        <v>5</v>
      </c>
    </row>
    <row r="951">
      <c r="B951" s="51">
        <v>44420.0</v>
      </c>
      <c r="C951" s="52" t="s">
        <v>23</v>
      </c>
      <c r="D951" s="52">
        <v>2841.0</v>
      </c>
      <c r="E951" s="52" t="s">
        <v>288</v>
      </c>
      <c r="F951" s="53">
        <v>280.0</v>
      </c>
      <c r="G951" s="52" t="s">
        <v>14</v>
      </c>
      <c r="H951" s="15">
        <f t="shared" si="1"/>
        <v>5</v>
      </c>
    </row>
    <row r="952">
      <c r="B952" s="51">
        <v>44420.0</v>
      </c>
      <c r="C952" s="52" t="s">
        <v>23</v>
      </c>
      <c r="D952" s="52">
        <v>6245.0</v>
      </c>
      <c r="E952" s="52" t="s">
        <v>285</v>
      </c>
      <c r="F952" s="53">
        <v>270.0</v>
      </c>
      <c r="G952" s="52" t="s">
        <v>18</v>
      </c>
      <c r="H952" s="15">
        <f t="shared" si="1"/>
        <v>5</v>
      </c>
    </row>
    <row r="953">
      <c r="B953" s="51">
        <v>44420.0</v>
      </c>
      <c r="C953" s="52" t="s">
        <v>23</v>
      </c>
      <c r="D953" s="52" t="s">
        <v>95</v>
      </c>
      <c r="E953" s="52" t="s">
        <v>277</v>
      </c>
      <c r="F953" s="53">
        <v>350.0</v>
      </c>
      <c r="G953" s="52" t="s">
        <v>14</v>
      </c>
      <c r="H953" s="15">
        <f t="shared" si="1"/>
        <v>5</v>
      </c>
    </row>
    <row r="954">
      <c r="B954" s="51">
        <v>44420.0</v>
      </c>
      <c r="C954" s="52" t="s">
        <v>23</v>
      </c>
      <c r="D954" s="52" t="s">
        <v>37</v>
      </c>
      <c r="E954" s="52" t="s">
        <v>285</v>
      </c>
      <c r="F954" s="53">
        <v>270.0</v>
      </c>
      <c r="G954" s="52" t="s">
        <v>18</v>
      </c>
      <c r="H954" s="15">
        <f t="shared" si="1"/>
        <v>5</v>
      </c>
    </row>
    <row r="955">
      <c r="B955" s="51">
        <v>44420.0</v>
      </c>
      <c r="C955" s="52" t="s">
        <v>23</v>
      </c>
      <c r="D955" s="52" t="s">
        <v>164</v>
      </c>
      <c r="E955" s="52" t="s">
        <v>279</v>
      </c>
      <c r="F955" s="53">
        <v>170.0</v>
      </c>
      <c r="G955" s="52" t="s">
        <v>12</v>
      </c>
      <c r="H955" s="15">
        <f t="shared" si="1"/>
        <v>5</v>
      </c>
    </row>
    <row r="956">
      <c r="B956" s="51">
        <v>44420.0</v>
      </c>
      <c r="C956" s="52" t="s">
        <v>23</v>
      </c>
      <c r="D956" s="52" t="s">
        <v>38</v>
      </c>
      <c r="E956" s="52" t="s">
        <v>285</v>
      </c>
      <c r="F956" s="53">
        <v>270.0</v>
      </c>
      <c r="G956" s="52" t="s">
        <v>18</v>
      </c>
      <c r="H956" s="15">
        <f t="shared" si="1"/>
        <v>5</v>
      </c>
    </row>
    <row r="957">
      <c r="B957" s="51">
        <v>44420.0</v>
      </c>
      <c r="C957" s="52" t="s">
        <v>23</v>
      </c>
      <c r="D957" s="52" t="s">
        <v>39</v>
      </c>
      <c r="E957" s="52" t="s">
        <v>288</v>
      </c>
      <c r="F957" s="53">
        <v>280.0</v>
      </c>
      <c r="G957" s="52" t="s">
        <v>14</v>
      </c>
      <c r="H957" s="15">
        <f t="shared" si="1"/>
        <v>5</v>
      </c>
    </row>
    <row r="958">
      <c r="B958" s="51">
        <v>44420.0</v>
      </c>
      <c r="C958" s="52" t="s">
        <v>23</v>
      </c>
      <c r="D958" s="52" t="s">
        <v>236</v>
      </c>
      <c r="E958" s="52" t="s">
        <v>287</v>
      </c>
      <c r="F958" s="53">
        <v>110.0</v>
      </c>
      <c r="G958" s="52" t="s">
        <v>31</v>
      </c>
      <c r="H958" s="15">
        <f t="shared" si="1"/>
        <v>5</v>
      </c>
    </row>
    <row r="959">
      <c r="B959" s="51">
        <v>44420.0</v>
      </c>
      <c r="C959" s="52" t="s">
        <v>23</v>
      </c>
      <c r="D959" s="52" t="s">
        <v>289</v>
      </c>
      <c r="E959" s="52" t="s">
        <v>279</v>
      </c>
      <c r="F959" s="53">
        <v>170.0</v>
      </c>
      <c r="G959" s="52" t="s">
        <v>12</v>
      </c>
      <c r="H959" s="15">
        <f t="shared" si="1"/>
        <v>5</v>
      </c>
    </row>
    <row r="960">
      <c r="B960" s="51">
        <v>44420.0</v>
      </c>
      <c r="C960" s="52" t="s">
        <v>254</v>
      </c>
      <c r="D960" s="52" t="s">
        <v>290</v>
      </c>
      <c r="E960" s="52" t="s">
        <v>288</v>
      </c>
      <c r="F960" s="53">
        <v>280.0</v>
      </c>
      <c r="G960" s="52" t="s">
        <v>14</v>
      </c>
      <c r="H960" s="15">
        <f t="shared" si="1"/>
        <v>5</v>
      </c>
    </row>
    <row r="961">
      <c r="B961" s="51">
        <v>44420.0</v>
      </c>
      <c r="C961" s="52" t="s">
        <v>254</v>
      </c>
      <c r="D961" s="52" t="s">
        <v>291</v>
      </c>
      <c r="E961" s="52" t="s">
        <v>277</v>
      </c>
      <c r="F961" s="53">
        <v>350.0</v>
      </c>
      <c r="G961" s="52" t="s">
        <v>14</v>
      </c>
      <c r="H961" s="15">
        <f t="shared" si="1"/>
        <v>5</v>
      </c>
    </row>
    <row r="962">
      <c r="B962" s="51">
        <v>44420.0</v>
      </c>
      <c r="C962" s="52" t="s">
        <v>254</v>
      </c>
      <c r="D962" s="52" t="s">
        <v>269</v>
      </c>
      <c r="E962" s="52" t="s">
        <v>292</v>
      </c>
      <c r="F962" s="53">
        <v>60.0</v>
      </c>
      <c r="G962" s="52" t="s">
        <v>31</v>
      </c>
      <c r="H962" s="15">
        <f t="shared" si="1"/>
        <v>5</v>
      </c>
    </row>
    <row r="963">
      <c r="B963" s="51">
        <v>44420.0</v>
      </c>
      <c r="C963" s="52" t="s">
        <v>254</v>
      </c>
      <c r="D963" s="52">
        <v>5446.0</v>
      </c>
      <c r="E963" s="52" t="s">
        <v>279</v>
      </c>
      <c r="F963" s="53">
        <v>170.0</v>
      </c>
      <c r="G963" s="52" t="s">
        <v>12</v>
      </c>
      <c r="H963" s="15">
        <f t="shared" si="1"/>
        <v>5</v>
      </c>
    </row>
    <row r="964">
      <c r="B964" s="51">
        <v>44420.0</v>
      </c>
      <c r="C964" s="52" t="s">
        <v>254</v>
      </c>
      <c r="D964" s="52" t="s">
        <v>293</v>
      </c>
      <c r="E964" s="52" t="s">
        <v>277</v>
      </c>
      <c r="F964" s="53">
        <v>350.0</v>
      </c>
      <c r="G964" s="52" t="s">
        <v>14</v>
      </c>
      <c r="H964" s="15">
        <f t="shared" si="1"/>
        <v>5</v>
      </c>
    </row>
    <row r="965">
      <c r="B965" s="51">
        <v>44420.0</v>
      </c>
      <c r="C965" s="52" t="s">
        <v>254</v>
      </c>
      <c r="D965" s="52">
        <v>6141.0</v>
      </c>
      <c r="E965" s="52" t="s">
        <v>285</v>
      </c>
      <c r="F965" s="53">
        <v>270.0</v>
      </c>
      <c r="G965" s="52" t="s">
        <v>18</v>
      </c>
      <c r="H965" s="15">
        <f t="shared" si="1"/>
        <v>5</v>
      </c>
    </row>
    <row r="966">
      <c r="B966" s="51">
        <v>44420.0</v>
      </c>
      <c r="C966" s="52" t="s">
        <v>254</v>
      </c>
      <c r="D966" s="52">
        <v>6347.0</v>
      </c>
      <c r="E966" s="52" t="s">
        <v>292</v>
      </c>
      <c r="F966" s="53">
        <v>60.0</v>
      </c>
      <c r="G966" s="52" t="s">
        <v>31</v>
      </c>
      <c r="H966" s="15">
        <f t="shared" si="1"/>
        <v>5</v>
      </c>
    </row>
    <row r="967">
      <c r="B967" s="51">
        <v>44420.0</v>
      </c>
      <c r="C967" s="52" t="s">
        <v>254</v>
      </c>
      <c r="D967" s="52" t="s">
        <v>294</v>
      </c>
      <c r="E967" s="52" t="s">
        <v>284</v>
      </c>
      <c r="F967" s="53">
        <v>140.0</v>
      </c>
      <c r="G967" s="52" t="s">
        <v>12</v>
      </c>
      <c r="H967" s="15">
        <f t="shared" si="1"/>
        <v>5</v>
      </c>
    </row>
    <row r="968">
      <c r="B968" s="51">
        <v>44420.0</v>
      </c>
      <c r="C968" s="52" t="s">
        <v>254</v>
      </c>
      <c r="D968" s="52" t="s">
        <v>270</v>
      </c>
      <c r="E968" s="52" t="s">
        <v>280</v>
      </c>
      <c r="F968" s="53">
        <v>280.0</v>
      </c>
      <c r="G968" s="52" t="s">
        <v>18</v>
      </c>
      <c r="H968" s="15">
        <f t="shared" si="1"/>
        <v>5</v>
      </c>
    </row>
    <row r="969">
      <c r="B969" s="51">
        <v>44420.0</v>
      </c>
      <c r="C969" s="52" t="s">
        <v>254</v>
      </c>
      <c r="D969" s="52" t="s">
        <v>295</v>
      </c>
      <c r="E969" s="52" t="s">
        <v>280</v>
      </c>
      <c r="F969" s="53">
        <v>280.0</v>
      </c>
      <c r="G969" s="52" t="s">
        <v>18</v>
      </c>
      <c r="H969" s="15">
        <f t="shared" si="1"/>
        <v>5</v>
      </c>
    </row>
    <row r="970">
      <c r="B970" s="51">
        <v>44420.0</v>
      </c>
      <c r="C970" s="52" t="s">
        <v>254</v>
      </c>
      <c r="D970" s="52" t="s">
        <v>296</v>
      </c>
      <c r="E970" s="52" t="s">
        <v>280</v>
      </c>
      <c r="F970" s="53">
        <v>280.0</v>
      </c>
      <c r="G970" s="52" t="s">
        <v>18</v>
      </c>
      <c r="H970" s="15">
        <f t="shared" si="1"/>
        <v>5</v>
      </c>
    </row>
    <row r="971">
      <c r="B971" s="51">
        <v>44420.0</v>
      </c>
      <c r="C971" s="52" t="s">
        <v>254</v>
      </c>
      <c r="D971" s="52" t="s">
        <v>260</v>
      </c>
      <c r="E971" s="52" t="s">
        <v>292</v>
      </c>
      <c r="F971" s="53">
        <v>60.0</v>
      </c>
      <c r="G971" s="52" t="s">
        <v>31</v>
      </c>
      <c r="H971" s="15">
        <f t="shared" si="1"/>
        <v>5</v>
      </c>
    </row>
    <row r="972">
      <c r="B972" s="51">
        <v>44420.0</v>
      </c>
      <c r="C972" s="52" t="s">
        <v>254</v>
      </c>
      <c r="D972" s="52" t="s">
        <v>297</v>
      </c>
      <c r="E972" s="52" t="s">
        <v>286</v>
      </c>
      <c r="F972" s="53">
        <v>130.0</v>
      </c>
      <c r="G972" s="52" t="s">
        <v>31</v>
      </c>
      <c r="H972" s="15">
        <f t="shared" si="1"/>
        <v>5</v>
      </c>
    </row>
    <row r="973">
      <c r="B973" s="51">
        <v>44420.0</v>
      </c>
      <c r="C973" s="52" t="s">
        <v>254</v>
      </c>
      <c r="D973" s="52" t="s">
        <v>271</v>
      </c>
      <c r="E973" s="52" t="s">
        <v>279</v>
      </c>
      <c r="F973" s="53">
        <v>170.0</v>
      </c>
      <c r="G973" s="52" t="s">
        <v>12</v>
      </c>
      <c r="H973" s="15">
        <f t="shared" si="1"/>
        <v>5</v>
      </c>
    </row>
    <row r="974">
      <c r="B974" s="51">
        <v>44420.0</v>
      </c>
      <c r="C974" s="52" t="s">
        <v>254</v>
      </c>
      <c r="D974" s="52" t="s">
        <v>298</v>
      </c>
      <c r="E974" s="52" t="s">
        <v>280</v>
      </c>
      <c r="F974" s="53">
        <v>280.0</v>
      </c>
      <c r="G974" s="52" t="s">
        <v>18</v>
      </c>
      <c r="H974" s="15">
        <f t="shared" si="1"/>
        <v>5</v>
      </c>
    </row>
    <row r="975">
      <c r="B975" s="51">
        <v>44420.0</v>
      </c>
      <c r="C975" s="52" t="s">
        <v>40</v>
      </c>
      <c r="D975" s="52" t="s">
        <v>299</v>
      </c>
      <c r="E975" s="52" t="s">
        <v>286</v>
      </c>
      <c r="F975" s="53">
        <v>130.0</v>
      </c>
      <c r="G975" s="52" t="s">
        <v>31</v>
      </c>
      <c r="H975" s="15">
        <f t="shared" si="1"/>
        <v>5</v>
      </c>
    </row>
    <row r="976">
      <c r="B976" s="51">
        <v>44420.0</v>
      </c>
      <c r="C976" s="52" t="s">
        <v>40</v>
      </c>
      <c r="D976" s="52" t="s">
        <v>41</v>
      </c>
      <c r="E976" s="52" t="s">
        <v>280</v>
      </c>
      <c r="F976" s="53">
        <v>280.0</v>
      </c>
      <c r="G976" s="52" t="s">
        <v>18</v>
      </c>
      <c r="H976" s="15">
        <f t="shared" si="1"/>
        <v>5</v>
      </c>
    </row>
    <row r="977">
      <c r="B977" s="51">
        <v>44420.0</v>
      </c>
      <c r="C977" s="52" t="s">
        <v>40</v>
      </c>
      <c r="D977" s="52" t="s">
        <v>41</v>
      </c>
      <c r="E977" s="52" t="s">
        <v>278</v>
      </c>
      <c r="F977" s="53">
        <v>130.0</v>
      </c>
      <c r="G977" s="52" t="s">
        <v>21</v>
      </c>
      <c r="H977" s="15">
        <f t="shared" si="1"/>
        <v>5</v>
      </c>
    </row>
    <row r="978">
      <c r="B978" s="51">
        <v>44420.0</v>
      </c>
      <c r="C978" s="52" t="s">
        <v>40</v>
      </c>
      <c r="D978" s="52" t="s">
        <v>167</v>
      </c>
      <c r="E978" s="52" t="s">
        <v>277</v>
      </c>
      <c r="F978" s="53">
        <v>350.0</v>
      </c>
      <c r="G978" s="52" t="s">
        <v>14</v>
      </c>
      <c r="H978" s="15">
        <f t="shared" si="1"/>
        <v>5</v>
      </c>
    </row>
    <row r="979">
      <c r="B979" s="51">
        <v>44420.0</v>
      </c>
      <c r="C979" s="52" t="s">
        <v>40</v>
      </c>
      <c r="D979" s="52" t="s">
        <v>167</v>
      </c>
      <c r="E979" s="52" t="s">
        <v>278</v>
      </c>
      <c r="F979" s="53">
        <v>130.0</v>
      </c>
      <c r="G979" s="52" t="s">
        <v>21</v>
      </c>
      <c r="H979" s="15">
        <f t="shared" si="1"/>
        <v>5</v>
      </c>
    </row>
    <row r="980">
      <c r="B980" s="51">
        <v>44420.0</v>
      </c>
      <c r="C980" s="52" t="s">
        <v>40</v>
      </c>
      <c r="D980" s="52" t="s">
        <v>168</v>
      </c>
      <c r="E980" s="52" t="s">
        <v>285</v>
      </c>
      <c r="F980" s="53">
        <v>270.0</v>
      </c>
      <c r="G980" s="52" t="s">
        <v>18</v>
      </c>
      <c r="H980" s="15">
        <f t="shared" si="1"/>
        <v>5</v>
      </c>
    </row>
    <row r="981">
      <c r="B981" s="51">
        <v>44420.0</v>
      </c>
      <c r="C981" s="52" t="s">
        <v>40</v>
      </c>
      <c r="D981" s="52" t="s">
        <v>169</v>
      </c>
      <c r="E981" s="52" t="s">
        <v>285</v>
      </c>
      <c r="F981" s="53">
        <v>270.0</v>
      </c>
      <c r="G981" s="52" t="s">
        <v>18</v>
      </c>
      <c r="H981" s="15">
        <f t="shared" si="1"/>
        <v>5</v>
      </c>
    </row>
    <row r="982">
      <c r="B982" s="51">
        <v>44420.0</v>
      </c>
      <c r="C982" s="52" t="s">
        <v>97</v>
      </c>
      <c r="D982" s="52" t="s">
        <v>203</v>
      </c>
      <c r="E982" s="52" t="s">
        <v>278</v>
      </c>
      <c r="F982" s="53">
        <v>130.0</v>
      </c>
      <c r="G982" s="52" t="s">
        <v>21</v>
      </c>
      <c r="H982" s="15">
        <f t="shared" si="1"/>
        <v>5</v>
      </c>
    </row>
    <row r="983">
      <c r="B983" s="51">
        <v>44420.0</v>
      </c>
      <c r="C983" s="52" t="s">
        <v>97</v>
      </c>
      <c r="D983" s="55">
        <v>1.0E46</v>
      </c>
      <c r="E983" s="52" t="s">
        <v>287</v>
      </c>
      <c r="F983" s="53">
        <v>110.0</v>
      </c>
      <c r="G983" s="52" t="s">
        <v>31</v>
      </c>
      <c r="H983" s="15">
        <f t="shared" si="1"/>
        <v>5</v>
      </c>
    </row>
    <row r="984">
      <c r="B984" s="51">
        <v>44420.0</v>
      </c>
      <c r="C984" s="52" t="s">
        <v>97</v>
      </c>
      <c r="D984" s="52" t="s">
        <v>98</v>
      </c>
      <c r="E984" s="52" t="s">
        <v>278</v>
      </c>
      <c r="F984" s="53">
        <v>130.0</v>
      </c>
      <c r="G984" s="52" t="s">
        <v>21</v>
      </c>
      <c r="H984" s="15">
        <f t="shared" si="1"/>
        <v>5</v>
      </c>
    </row>
    <row r="985">
      <c r="B985" s="51">
        <v>44420.0</v>
      </c>
      <c r="C985" s="52" t="s">
        <v>97</v>
      </c>
      <c r="D985" s="52" t="s">
        <v>204</v>
      </c>
      <c r="E985" s="52" t="s">
        <v>287</v>
      </c>
      <c r="F985" s="53">
        <v>110.0</v>
      </c>
      <c r="G985" s="52" t="s">
        <v>31</v>
      </c>
      <c r="H985" s="15">
        <f t="shared" si="1"/>
        <v>5</v>
      </c>
    </row>
    <row r="986">
      <c r="B986" s="51">
        <v>44420.0</v>
      </c>
      <c r="C986" s="52" t="s">
        <v>97</v>
      </c>
      <c r="D986" s="52">
        <v>1044.0</v>
      </c>
      <c r="E986" s="52" t="s">
        <v>279</v>
      </c>
      <c r="F986" s="53">
        <v>170.0</v>
      </c>
      <c r="G986" s="52" t="s">
        <v>12</v>
      </c>
      <c r="H986" s="15">
        <f t="shared" si="1"/>
        <v>5</v>
      </c>
    </row>
    <row r="987">
      <c r="B987" s="51">
        <v>44420.0</v>
      </c>
      <c r="C987" s="52" t="s">
        <v>97</v>
      </c>
      <c r="D987" s="52">
        <v>2649.0</v>
      </c>
      <c r="E987" s="52" t="s">
        <v>277</v>
      </c>
      <c r="F987" s="53">
        <v>350.0</v>
      </c>
      <c r="G987" s="52" t="s">
        <v>14</v>
      </c>
      <c r="H987" s="15">
        <f t="shared" si="1"/>
        <v>5</v>
      </c>
    </row>
    <row r="988">
      <c r="B988" s="51">
        <v>44420.0</v>
      </c>
      <c r="C988" s="52" t="s">
        <v>97</v>
      </c>
      <c r="D988" s="52">
        <v>8345.0</v>
      </c>
      <c r="E988" s="52" t="s">
        <v>285</v>
      </c>
      <c r="F988" s="53">
        <v>270.0</v>
      </c>
      <c r="G988" s="52" t="s">
        <v>18</v>
      </c>
      <c r="H988" s="15">
        <f t="shared" si="1"/>
        <v>5</v>
      </c>
    </row>
    <row r="989">
      <c r="B989" s="51">
        <v>44420.0</v>
      </c>
      <c r="C989" s="52" t="s">
        <v>97</v>
      </c>
      <c r="D989" s="52" t="s">
        <v>103</v>
      </c>
      <c r="E989" s="52" t="s">
        <v>286</v>
      </c>
      <c r="F989" s="53">
        <v>130.0</v>
      </c>
      <c r="G989" s="52" t="s">
        <v>31</v>
      </c>
      <c r="H989" s="15">
        <f t="shared" si="1"/>
        <v>5</v>
      </c>
    </row>
    <row r="990">
      <c r="B990" s="51">
        <v>44420.0</v>
      </c>
      <c r="C990" s="52" t="s">
        <v>97</v>
      </c>
      <c r="D990" s="52">
        <v>7941.0</v>
      </c>
      <c r="E990" s="52" t="s">
        <v>278</v>
      </c>
      <c r="F990" s="53">
        <v>130.0</v>
      </c>
      <c r="G990" s="52" t="s">
        <v>21</v>
      </c>
      <c r="H990" s="15">
        <f t="shared" si="1"/>
        <v>5</v>
      </c>
    </row>
    <row r="991">
      <c r="B991" s="51">
        <v>44420.0</v>
      </c>
      <c r="C991" s="52" t="s">
        <v>97</v>
      </c>
      <c r="D991" s="52" t="s">
        <v>300</v>
      </c>
      <c r="E991" s="52" t="s">
        <v>277</v>
      </c>
      <c r="F991" s="53">
        <v>350.0</v>
      </c>
      <c r="G991" s="52" t="s">
        <v>14</v>
      </c>
      <c r="H991" s="15">
        <f t="shared" si="1"/>
        <v>5</v>
      </c>
    </row>
    <row r="992">
      <c r="B992" s="51">
        <v>44420.0</v>
      </c>
      <c r="C992" s="52" t="s">
        <v>97</v>
      </c>
      <c r="D992" s="52" t="s">
        <v>104</v>
      </c>
      <c r="E992" s="52" t="s">
        <v>277</v>
      </c>
      <c r="F992" s="53">
        <v>350.0</v>
      </c>
      <c r="G992" s="52" t="s">
        <v>14</v>
      </c>
      <c r="H992" s="15">
        <f t="shared" si="1"/>
        <v>5</v>
      </c>
    </row>
    <row r="993">
      <c r="B993" s="51">
        <v>44420.0</v>
      </c>
      <c r="C993" s="52" t="s">
        <v>97</v>
      </c>
      <c r="D993" s="52">
        <v>6145.0</v>
      </c>
      <c r="E993" s="52" t="s">
        <v>287</v>
      </c>
      <c r="F993" s="53">
        <v>110.0</v>
      </c>
      <c r="G993" s="52" t="s">
        <v>31</v>
      </c>
      <c r="H993" s="15">
        <f t="shared" si="1"/>
        <v>5</v>
      </c>
    </row>
    <row r="994">
      <c r="B994" s="51">
        <v>44420.0</v>
      </c>
      <c r="C994" s="52" t="s">
        <v>97</v>
      </c>
      <c r="D994" s="52">
        <v>5049.0</v>
      </c>
      <c r="E994" s="52" t="s">
        <v>285</v>
      </c>
      <c r="F994" s="53">
        <v>270.0</v>
      </c>
      <c r="G994" s="52" t="s">
        <v>18</v>
      </c>
      <c r="H994" s="15">
        <f t="shared" si="1"/>
        <v>5</v>
      </c>
    </row>
    <row r="995">
      <c r="B995" s="51">
        <v>44420.0</v>
      </c>
      <c r="C995" s="52" t="s">
        <v>97</v>
      </c>
      <c r="D995" s="52">
        <v>5048.0</v>
      </c>
      <c r="E995" s="52" t="s">
        <v>277</v>
      </c>
      <c r="F995" s="53">
        <v>350.0</v>
      </c>
      <c r="G995" s="52" t="s">
        <v>14</v>
      </c>
      <c r="H995" s="15">
        <f t="shared" si="1"/>
        <v>5</v>
      </c>
    </row>
    <row r="996">
      <c r="B996" s="51">
        <v>44420.0</v>
      </c>
      <c r="C996" s="52" t="s">
        <v>97</v>
      </c>
      <c r="D996" s="52" t="s">
        <v>107</v>
      </c>
      <c r="E996" s="52" t="s">
        <v>278</v>
      </c>
      <c r="F996" s="53">
        <v>130.0</v>
      </c>
      <c r="G996" s="52" t="s">
        <v>21</v>
      </c>
      <c r="H996" s="15">
        <f t="shared" si="1"/>
        <v>5</v>
      </c>
    </row>
    <row r="997">
      <c r="B997" s="51">
        <v>44420.0</v>
      </c>
      <c r="C997" s="52" t="s">
        <v>97</v>
      </c>
      <c r="D997" s="52">
        <v>8247.0</v>
      </c>
      <c r="E997" s="52" t="s">
        <v>278</v>
      </c>
      <c r="F997" s="53">
        <v>130.0</v>
      </c>
      <c r="G997" s="52" t="s">
        <v>21</v>
      </c>
      <c r="H997" s="15">
        <f t="shared" si="1"/>
        <v>5</v>
      </c>
    </row>
    <row r="998">
      <c r="B998" s="51">
        <v>44420.0</v>
      </c>
      <c r="C998" s="52" t="s">
        <v>97</v>
      </c>
      <c r="D998" s="52" t="s">
        <v>301</v>
      </c>
      <c r="E998" s="52" t="s">
        <v>278</v>
      </c>
      <c r="F998" s="53">
        <v>130.0</v>
      </c>
      <c r="G998" s="52" t="s">
        <v>21</v>
      </c>
      <c r="H998" s="15">
        <f t="shared" si="1"/>
        <v>5</v>
      </c>
    </row>
    <row r="999">
      <c r="B999" s="51">
        <v>44420.0</v>
      </c>
      <c r="C999" s="52" t="s">
        <v>97</v>
      </c>
      <c r="D999" s="52" t="s">
        <v>302</v>
      </c>
      <c r="E999" s="52" t="s">
        <v>280</v>
      </c>
      <c r="F999" s="53">
        <v>280.0</v>
      </c>
      <c r="G999" s="52" t="s">
        <v>18</v>
      </c>
      <c r="H999" s="15">
        <f t="shared" si="1"/>
        <v>5</v>
      </c>
    </row>
    <row r="1000">
      <c r="B1000" s="51">
        <v>44420.0</v>
      </c>
      <c r="C1000" s="52" t="s">
        <v>97</v>
      </c>
      <c r="D1000" s="52" t="s">
        <v>109</v>
      </c>
      <c r="E1000" s="52" t="s">
        <v>282</v>
      </c>
      <c r="F1000" s="53">
        <v>200.0</v>
      </c>
      <c r="G1000" s="52" t="s">
        <v>14</v>
      </c>
      <c r="H1000" s="15">
        <f t="shared" si="1"/>
        <v>5</v>
      </c>
    </row>
    <row r="1001">
      <c r="B1001" s="51">
        <v>44420.0</v>
      </c>
      <c r="C1001" s="52" t="s">
        <v>97</v>
      </c>
      <c r="D1001" s="52" t="s">
        <v>170</v>
      </c>
      <c r="E1001" s="52" t="s">
        <v>277</v>
      </c>
      <c r="F1001" s="53">
        <v>350.0</v>
      </c>
      <c r="G1001" s="52" t="s">
        <v>14</v>
      </c>
      <c r="H1001" s="15">
        <f t="shared" si="1"/>
        <v>5</v>
      </c>
    </row>
    <row r="1002">
      <c r="B1002" s="51">
        <v>44420.0</v>
      </c>
      <c r="C1002" s="52" t="s">
        <v>97</v>
      </c>
      <c r="D1002" s="52" t="s">
        <v>207</v>
      </c>
      <c r="E1002" s="52" t="s">
        <v>285</v>
      </c>
      <c r="F1002" s="53">
        <v>270.0</v>
      </c>
      <c r="G1002" s="52" t="s">
        <v>18</v>
      </c>
      <c r="H1002" s="15">
        <f t="shared" si="1"/>
        <v>5</v>
      </c>
    </row>
    <row r="1003">
      <c r="B1003" s="49" t="s">
        <v>0</v>
      </c>
      <c r="C1003" s="49" t="s">
        <v>1</v>
      </c>
      <c r="D1003" s="49" t="s">
        <v>2</v>
      </c>
      <c r="E1003" s="49" t="s">
        <v>3</v>
      </c>
      <c r="F1003" s="56" t="s">
        <v>4</v>
      </c>
      <c r="G1003" s="49" t="s">
        <v>5</v>
      </c>
      <c r="H1003" s="15" t="str">
        <f t="shared" si="1"/>
        <v>#VALUE!</v>
      </c>
    </row>
    <row r="1004">
      <c r="B1004" s="51">
        <v>44409.0</v>
      </c>
      <c r="C1004" s="52" t="s">
        <v>9</v>
      </c>
      <c r="D1004" s="52" t="s">
        <v>10</v>
      </c>
      <c r="E1004" s="52" t="s">
        <v>11</v>
      </c>
      <c r="F1004" s="53">
        <v>184.912066374992</v>
      </c>
      <c r="G1004" s="52" t="s">
        <v>12</v>
      </c>
      <c r="H1004" s="15">
        <f t="shared" si="1"/>
        <v>1</v>
      </c>
    </row>
    <row r="1005">
      <c r="B1005" s="51">
        <v>44420.0</v>
      </c>
      <c r="C1005" s="52" t="s">
        <v>97</v>
      </c>
      <c r="D1005" s="52" t="s">
        <v>172</v>
      </c>
      <c r="E1005" s="52" t="s">
        <v>277</v>
      </c>
      <c r="F1005" s="53">
        <v>350.0</v>
      </c>
      <c r="G1005" s="52" t="s">
        <v>14</v>
      </c>
      <c r="H1005" s="15">
        <f t="shared" si="1"/>
        <v>5</v>
      </c>
    </row>
    <row r="1006">
      <c r="B1006" s="51">
        <v>44420.0</v>
      </c>
      <c r="C1006" s="52" t="s">
        <v>97</v>
      </c>
      <c r="D1006" s="52" t="s">
        <v>67</v>
      </c>
      <c r="E1006" s="52" t="s">
        <v>277</v>
      </c>
      <c r="F1006" s="53">
        <v>350.0</v>
      </c>
      <c r="G1006" s="52" t="s">
        <v>14</v>
      </c>
      <c r="H1006" s="15">
        <f t="shared" si="1"/>
        <v>5</v>
      </c>
    </row>
    <row r="1007">
      <c r="B1007" s="51">
        <v>44420.0</v>
      </c>
      <c r="C1007" s="52" t="s">
        <v>97</v>
      </c>
      <c r="D1007" s="52" t="s">
        <v>303</v>
      </c>
      <c r="E1007" s="52" t="s">
        <v>287</v>
      </c>
      <c r="F1007" s="53">
        <v>110.0</v>
      </c>
      <c r="G1007" s="52" t="s">
        <v>31</v>
      </c>
      <c r="H1007" s="15">
        <f t="shared" si="1"/>
        <v>5</v>
      </c>
    </row>
    <row r="1008">
      <c r="B1008" s="51">
        <v>44420.0</v>
      </c>
      <c r="C1008" s="52" t="s">
        <v>97</v>
      </c>
      <c r="D1008" s="52" t="s">
        <v>209</v>
      </c>
      <c r="E1008" s="52" t="s">
        <v>285</v>
      </c>
      <c r="F1008" s="53">
        <v>270.0</v>
      </c>
      <c r="G1008" s="52" t="s">
        <v>18</v>
      </c>
      <c r="H1008" s="15">
        <f t="shared" si="1"/>
        <v>5</v>
      </c>
    </row>
    <row r="1009">
      <c r="B1009" s="51">
        <v>44420.0</v>
      </c>
      <c r="C1009" s="52" t="s">
        <v>114</v>
      </c>
      <c r="D1009" s="52">
        <v>5043.0</v>
      </c>
      <c r="E1009" s="52" t="s">
        <v>277</v>
      </c>
      <c r="F1009" s="53">
        <v>350.0</v>
      </c>
      <c r="G1009" s="52" t="s">
        <v>14</v>
      </c>
      <c r="H1009" s="15">
        <f t="shared" si="1"/>
        <v>5</v>
      </c>
    </row>
    <row r="1010">
      <c r="B1010" s="51">
        <v>44420.0</v>
      </c>
      <c r="C1010" s="52" t="s">
        <v>114</v>
      </c>
      <c r="D1010" s="52">
        <v>5043.0</v>
      </c>
      <c r="E1010" s="52" t="s">
        <v>279</v>
      </c>
      <c r="F1010" s="53">
        <v>170.0</v>
      </c>
      <c r="G1010" s="52" t="s">
        <v>12</v>
      </c>
      <c r="H1010" s="15">
        <f t="shared" si="1"/>
        <v>5</v>
      </c>
    </row>
    <row r="1011">
      <c r="B1011" s="51">
        <v>44420.0</v>
      </c>
      <c r="C1011" s="52" t="s">
        <v>114</v>
      </c>
      <c r="D1011" s="52">
        <v>5043.0</v>
      </c>
      <c r="E1011" s="52" t="s">
        <v>280</v>
      </c>
      <c r="F1011" s="53">
        <v>280.0</v>
      </c>
      <c r="G1011" s="52" t="s">
        <v>18</v>
      </c>
      <c r="H1011" s="15">
        <f t="shared" si="1"/>
        <v>5</v>
      </c>
    </row>
    <row r="1012">
      <c r="B1012" s="51">
        <v>44420.0</v>
      </c>
      <c r="C1012" s="52" t="s">
        <v>114</v>
      </c>
      <c r="D1012" s="52">
        <v>5043.0</v>
      </c>
      <c r="E1012" s="52" t="s">
        <v>284</v>
      </c>
      <c r="F1012" s="53">
        <v>140.0</v>
      </c>
      <c r="G1012" s="52" t="s">
        <v>12</v>
      </c>
      <c r="H1012" s="15">
        <f t="shared" si="1"/>
        <v>5</v>
      </c>
    </row>
    <row r="1013">
      <c r="B1013" s="51">
        <v>44420.0</v>
      </c>
      <c r="C1013" s="52" t="s">
        <v>114</v>
      </c>
      <c r="D1013" s="52">
        <v>5043.0</v>
      </c>
      <c r="E1013" s="52" t="s">
        <v>282</v>
      </c>
      <c r="F1013" s="53">
        <v>200.0</v>
      </c>
      <c r="G1013" s="52" t="s">
        <v>14</v>
      </c>
      <c r="H1013" s="15">
        <f t="shared" si="1"/>
        <v>5</v>
      </c>
    </row>
    <row r="1014">
      <c r="B1014" s="51">
        <v>44420.0</v>
      </c>
      <c r="C1014" s="52" t="s">
        <v>114</v>
      </c>
      <c r="D1014" s="52">
        <v>5043.0</v>
      </c>
      <c r="E1014" s="52" t="s">
        <v>304</v>
      </c>
      <c r="F1014" s="53">
        <v>190.0</v>
      </c>
      <c r="G1014" s="52" t="s">
        <v>160</v>
      </c>
      <c r="H1014" s="15">
        <f t="shared" si="1"/>
        <v>5</v>
      </c>
    </row>
    <row r="1015">
      <c r="B1015" s="51">
        <v>44420.0</v>
      </c>
      <c r="C1015" s="52" t="s">
        <v>211</v>
      </c>
      <c r="D1015" s="52" t="s">
        <v>212</v>
      </c>
      <c r="E1015" s="52" t="s">
        <v>288</v>
      </c>
      <c r="F1015" s="53">
        <v>280.0</v>
      </c>
      <c r="G1015" s="52" t="s">
        <v>14</v>
      </c>
      <c r="H1015" s="15">
        <f t="shared" si="1"/>
        <v>5</v>
      </c>
    </row>
    <row r="1016">
      <c r="B1016" s="51">
        <v>44420.0</v>
      </c>
      <c r="C1016" s="52" t="s">
        <v>211</v>
      </c>
      <c r="D1016" s="52">
        <v>7744.0</v>
      </c>
      <c r="E1016" s="52" t="s">
        <v>287</v>
      </c>
      <c r="F1016" s="53">
        <v>110.0</v>
      </c>
      <c r="G1016" s="52" t="s">
        <v>31</v>
      </c>
      <c r="H1016" s="15">
        <f t="shared" si="1"/>
        <v>5</v>
      </c>
    </row>
    <row r="1017">
      <c r="B1017" s="51">
        <v>44420.0</v>
      </c>
      <c r="C1017" s="52" t="s">
        <v>211</v>
      </c>
      <c r="D1017" s="52" t="s">
        <v>305</v>
      </c>
      <c r="E1017" s="52" t="s">
        <v>278</v>
      </c>
      <c r="F1017" s="53">
        <v>130.0</v>
      </c>
      <c r="G1017" s="52" t="s">
        <v>21</v>
      </c>
      <c r="H1017" s="15">
        <f t="shared" si="1"/>
        <v>5</v>
      </c>
    </row>
    <row r="1018">
      <c r="B1018" s="51">
        <v>44420.0</v>
      </c>
      <c r="C1018" s="52" t="s">
        <v>211</v>
      </c>
      <c r="D1018" s="52" t="s">
        <v>305</v>
      </c>
      <c r="E1018" s="52" t="s">
        <v>288</v>
      </c>
      <c r="F1018" s="53">
        <v>280.0</v>
      </c>
      <c r="G1018" s="52" t="s">
        <v>14</v>
      </c>
      <c r="H1018" s="15">
        <f t="shared" si="1"/>
        <v>5</v>
      </c>
    </row>
    <row r="1019">
      <c r="B1019" s="51">
        <v>44420.0</v>
      </c>
      <c r="C1019" s="52" t="s">
        <v>306</v>
      </c>
      <c r="D1019" s="52">
        <v>2942.0</v>
      </c>
      <c r="E1019" s="52" t="s">
        <v>278</v>
      </c>
      <c r="F1019" s="53">
        <v>130.0</v>
      </c>
      <c r="G1019" s="52" t="s">
        <v>21</v>
      </c>
      <c r="H1019" s="15">
        <f t="shared" si="1"/>
        <v>5</v>
      </c>
    </row>
    <row r="1020">
      <c r="B1020" s="51">
        <v>44420.0</v>
      </c>
      <c r="C1020" s="52" t="s">
        <v>306</v>
      </c>
      <c r="D1020" s="52" t="s">
        <v>307</v>
      </c>
      <c r="E1020" s="52" t="s">
        <v>280</v>
      </c>
      <c r="F1020" s="53">
        <v>280.0</v>
      </c>
      <c r="G1020" s="52" t="s">
        <v>18</v>
      </c>
      <c r="H1020" s="15">
        <f t="shared" si="1"/>
        <v>5</v>
      </c>
    </row>
    <row r="1021">
      <c r="B1021" s="51">
        <v>44420.0</v>
      </c>
      <c r="C1021" s="52" t="s">
        <v>115</v>
      </c>
      <c r="D1021" s="52" t="s">
        <v>116</v>
      </c>
      <c r="E1021" s="52" t="s">
        <v>286</v>
      </c>
      <c r="F1021" s="53">
        <v>130.0</v>
      </c>
      <c r="G1021" s="52" t="s">
        <v>31</v>
      </c>
      <c r="H1021" s="15">
        <f t="shared" si="1"/>
        <v>5</v>
      </c>
    </row>
    <row r="1022">
      <c r="B1022" s="51">
        <v>44420.0</v>
      </c>
      <c r="C1022" s="52" t="s">
        <v>115</v>
      </c>
      <c r="D1022" s="52">
        <v>8647.0</v>
      </c>
      <c r="E1022" s="52" t="s">
        <v>279</v>
      </c>
      <c r="F1022" s="53">
        <v>170.0</v>
      </c>
      <c r="G1022" s="52" t="s">
        <v>12</v>
      </c>
      <c r="H1022" s="15">
        <f t="shared" si="1"/>
        <v>5</v>
      </c>
    </row>
    <row r="1023">
      <c r="B1023" s="51">
        <v>44420.0</v>
      </c>
      <c r="C1023" s="52" t="s">
        <v>115</v>
      </c>
      <c r="D1023" s="52" t="s">
        <v>214</v>
      </c>
      <c r="E1023" s="52" t="s">
        <v>287</v>
      </c>
      <c r="F1023" s="53">
        <v>110.0</v>
      </c>
      <c r="G1023" s="52" t="s">
        <v>31</v>
      </c>
      <c r="H1023" s="15">
        <f t="shared" si="1"/>
        <v>5</v>
      </c>
    </row>
    <row r="1024">
      <c r="B1024" s="51">
        <v>44420.0</v>
      </c>
      <c r="C1024" s="52" t="s">
        <v>115</v>
      </c>
      <c r="D1024" s="52" t="s">
        <v>240</v>
      </c>
      <c r="E1024" s="52" t="s">
        <v>277</v>
      </c>
      <c r="F1024" s="53">
        <v>350.0</v>
      </c>
      <c r="G1024" s="52" t="s">
        <v>14</v>
      </c>
      <c r="H1024" s="15">
        <f t="shared" si="1"/>
        <v>5</v>
      </c>
    </row>
    <row r="1025">
      <c r="B1025" s="51">
        <v>44420.0</v>
      </c>
      <c r="C1025" s="52" t="s">
        <v>115</v>
      </c>
      <c r="D1025" s="52" t="s">
        <v>119</v>
      </c>
      <c r="E1025" s="52" t="s">
        <v>279</v>
      </c>
      <c r="F1025" s="53">
        <v>170.0</v>
      </c>
      <c r="G1025" s="52" t="s">
        <v>12</v>
      </c>
      <c r="H1025" s="15">
        <f t="shared" si="1"/>
        <v>5</v>
      </c>
    </row>
    <row r="1026">
      <c r="B1026" s="51">
        <v>44420.0</v>
      </c>
      <c r="C1026" s="52" t="s">
        <v>115</v>
      </c>
      <c r="D1026" s="52" t="s">
        <v>120</v>
      </c>
      <c r="E1026" s="52" t="s">
        <v>279</v>
      </c>
      <c r="F1026" s="53">
        <v>170.0</v>
      </c>
      <c r="G1026" s="52" t="s">
        <v>12</v>
      </c>
      <c r="H1026" s="15">
        <f t="shared" si="1"/>
        <v>5</v>
      </c>
    </row>
    <row r="1027">
      <c r="B1027" s="51">
        <v>44420.0</v>
      </c>
      <c r="C1027" s="52" t="s">
        <v>115</v>
      </c>
      <c r="D1027" s="52" t="s">
        <v>121</v>
      </c>
      <c r="E1027" s="52" t="s">
        <v>280</v>
      </c>
      <c r="F1027" s="53">
        <v>280.0</v>
      </c>
      <c r="G1027" s="52" t="s">
        <v>18</v>
      </c>
      <c r="H1027" s="15">
        <f t="shared" si="1"/>
        <v>5</v>
      </c>
    </row>
    <row r="1028">
      <c r="B1028" s="51">
        <v>44420.0</v>
      </c>
      <c r="C1028" s="52" t="s">
        <v>115</v>
      </c>
      <c r="D1028" s="52" t="s">
        <v>177</v>
      </c>
      <c r="E1028" s="52" t="s">
        <v>284</v>
      </c>
      <c r="F1028" s="53">
        <v>140.0</v>
      </c>
      <c r="G1028" s="52" t="s">
        <v>12</v>
      </c>
      <c r="H1028" s="15">
        <f t="shared" si="1"/>
        <v>5</v>
      </c>
    </row>
    <row r="1029">
      <c r="B1029" s="51">
        <v>44420.0</v>
      </c>
      <c r="C1029" s="52" t="s">
        <v>122</v>
      </c>
      <c r="D1029" s="52" t="s">
        <v>273</v>
      </c>
      <c r="E1029" s="52" t="s">
        <v>279</v>
      </c>
      <c r="F1029" s="53">
        <v>170.0</v>
      </c>
      <c r="G1029" s="52" t="s">
        <v>12</v>
      </c>
      <c r="H1029" s="15">
        <f t="shared" si="1"/>
        <v>5</v>
      </c>
    </row>
    <row r="1030">
      <c r="B1030" s="51">
        <v>44420.0</v>
      </c>
      <c r="C1030" s="52" t="s">
        <v>122</v>
      </c>
      <c r="D1030" s="52" t="s">
        <v>308</v>
      </c>
      <c r="E1030" s="52" t="s">
        <v>285</v>
      </c>
      <c r="F1030" s="53">
        <v>270.0</v>
      </c>
      <c r="G1030" s="52" t="s">
        <v>18</v>
      </c>
      <c r="H1030" s="15">
        <f t="shared" si="1"/>
        <v>5</v>
      </c>
    </row>
    <row r="1031">
      <c r="B1031" s="51">
        <v>44420.0</v>
      </c>
      <c r="C1031" s="52" t="s">
        <v>122</v>
      </c>
      <c r="D1031" s="52" t="s">
        <v>309</v>
      </c>
      <c r="E1031" s="52" t="s">
        <v>285</v>
      </c>
      <c r="F1031" s="53">
        <v>270.0</v>
      </c>
      <c r="G1031" s="52" t="s">
        <v>18</v>
      </c>
      <c r="H1031" s="15">
        <f t="shared" si="1"/>
        <v>5</v>
      </c>
    </row>
    <row r="1032">
      <c r="B1032" s="51">
        <v>44420.0</v>
      </c>
      <c r="C1032" s="52" t="s">
        <v>122</v>
      </c>
      <c r="D1032" s="52" t="s">
        <v>123</v>
      </c>
      <c r="E1032" s="52" t="s">
        <v>285</v>
      </c>
      <c r="F1032" s="53">
        <v>270.0</v>
      </c>
      <c r="G1032" s="52" t="s">
        <v>18</v>
      </c>
      <c r="H1032" s="15">
        <f t="shared" si="1"/>
        <v>5</v>
      </c>
    </row>
    <row r="1033">
      <c r="B1033" s="51">
        <v>44420.0</v>
      </c>
      <c r="C1033" s="52" t="s">
        <v>122</v>
      </c>
      <c r="D1033" s="52" t="s">
        <v>124</v>
      </c>
      <c r="E1033" s="52" t="s">
        <v>284</v>
      </c>
      <c r="F1033" s="53">
        <v>140.0</v>
      </c>
      <c r="G1033" s="52" t="s">
        <v>12</v>
      </c>
      <c r="H1033" s="15">
        <f t="shared" si="1"/>
        <v>5</v>
      </c>
    </row>
    <row r="1034">
      <c r="B1034" s="51">
        <v>44420.0</v>
      </c>
      <c r="C1034" s="52" t="s">
        <v>122</v>
      </c>
      <c r="D1034" s="52" t="s">
        <v>178</v>
      </c>
      <c r="E1034" s="52" t="s">
        <v>282</v>
      </c>
      <c r="F1034" s="53">
        <v>200.0</v>
      </c>
      <c r="G1034" s="52" t="s">
        <v>14</v>
      </c>
      <c r="H1034" s="15">
        <f t="shared" si="1"/>
        <v>5</v>
      </c>
    </row>
    <row r="1035">
      <c r="B1035" s="51">
        <v>44420.0</v>
      </c>
      <c r="C1035" s="52" t="s">
        <v>122</v>
      </c>
      <c r="D1035" s="55">
        <v>9.0E49</v>
      </c>
      <c r="E1035" s="52" t="s">
        <v>278</v>
      </c>
      <c r="F1035" s="53">
        <v>130.0</v>
      </c>
      <c r="G1035" s="52" t="s">
        <v>21</v>
      </c>
      <c r="H1035" s="15">
        <f t="shared" si="1"/>
        <v>5</v>
      </c>
    </row>
    <row r="1036">
      <c r="B1036" s="51">
        <v>44420.0</v>
      </c>
      <c r="C1036" s="52" t="s">
        <v>122</v>
      </c>
      <c r="D1036" s="52" t="s">
        <v>179</v>
      </c>
      <c r="E1036" s="52" t="s">
        <v>279</v>
      </c>
      <c r="F1036" s="53">
        <v>170.0</v>
      </c>
      <c r="G1036" s="52" t="s">
        <v>12</v>
      </c>
      <c r="H1036" s="15">
        <f t="shared" si="1"/>
        <v>5</v>
      </c>
    </row>
    <row r="1037">
      <c r="B1037" s="51">
        <v>44420.0</v>
      </c>
      <c r="C1037" s="52" t="s">
        <v>122</v>
      </c>
      <c r="D1037" s="52" t="s">
        <v>126</v>
      </c>
      <c r="E1037" s="52" t="s">
        <v>284</v>
      </c>
      <c r="F1037" s="53">
        <v>140.0</v>
      </c>
      <c r="G1037" s="52" t="s">
        <v>12</v>
      </c>
      <c r="H1037" s="15">
        <f t="shared" si="1"/>
        <v>5</v>
      </c>
    </row>
    <row r="1038">
      <c r="B1038" s="51">
        <v>44420.0</v>
      </c>
      <c r="C1038" s="52" t="s">
        <v>122</v>
      </c>
      <c r="D1038" s="52" t="s">
        <v>310</v>
      </c>
      <c r="E1038" s="52" t="s">
        <v>287</v>
      </c>
      <c r="F1038" s="53">
        <v>110.0</v>
      </c>
      <c r="G1038" s="52" t="s">
        <v>31</v>
      </c>
      <c r="H1038" s="15">
        <f t="shared" si="1"/>
        <v>5</v>
      </c>
    </row>
    <row r="1039">
      <c r="B1039" s="51">
        <v>44420.0</v>
      </c>
      <c r="C1039" s="52" t="s">
        <v>122</v>
      </c>
      <c r="D1039" s="52" t="s">
        <v>127</v>
      </c>
      <c r="E1039" s="52" t="s">
        <v>286</v>
      </c>
      <c r="F1039" s="53">
        <v>130.0</v>
      </c>
      <c r="G1039" s="52" t="s">
        <v>31</v>
      </c>
      <c r="H1039" s="15">
        <f t="shared" si="1"/>
        <v>5</v>
      </c>
    </row>
    <row r="1040">
      <c r="B1040" s="51">
        <v>44420.0</v>
      </c>
      <c r="C1040" s="52" t="s">
        <v>122</v>
      </c>
      <c r="D1040" s="52" t="s">
        <v>128</v>
      </c>
      <c r="E1040" s="52" t="s">
        <v>280</v>
      </c>
      <c r="F1040" s="53">
        <v>280.0</v>
      </c>
      <c r="G1040" s="52" t="s">
        <v>18</v>
      </c>
      <c r="H1040" s="15">
        <f t="shared" si="1"/>
        <v>5</v>
      </c>
    </row>
    <row r="1041">
      <c r="B1041" s="51">
        <v>44420.0</v>
      </c>
      <c r="C1041" s="52" t="s">
        <v>122</v>
      </c>
      <c r="D1041" s="52" t="s">
        <v>215</v>
      </c>
      <c r="E1041" s="52" t="s">
        <v>280</v>
      </c>
      <c r="F1041" s="53">
        <v>280.0</v>
      </c>
      <c r="G1041" s="52" t="s">
        <v>18</v>
      </c>
      <c r="H1041" s="15">
        <f t="shared" si="1"/>
        <v>5</v>
      </c>
    </row>
    <row r="1042">
      <c r="B1042" s="51">
        <v>44420.0</v>
      </c>
      <c r="C1042" s="52" t="s">
        <v>122</v>
      </c>
      <c r="D1042" s="52" t="s">
        <v>215</v>
      </c>
      <c r="E1042" s="52" t="s">
        <v>288</v>
      </c>
      <c r="F1042" s="53">
        <v>280.0</v>
      </c>
      <c r="G1042" s="52" t="s">
        <v>14</v>
      </c>
      <c r="H1042" s="15">
        <f t="shared" si="1"/>
        <v>5</v>
      </c>
    </row>
    <row r="1043">
      <c r="B1043" s="51">
        <v>44420.0</v>
      </c>
      <c r="C1043" s="52" t="s">
        <v>122</v>
      </c>
      <c r="D1043" s="52" t="s">
        <v>311</v>
      </c>
      <c r="E1043" s="52" t="s">
        <v>277</v>
      </c>
      <c r="F1043" s="53">
        <v>350.0</v>
      </c>
      <c r="G1043" s="52" t="s">
        <v>14</v>
      </c>
      <c r="H1043" s="15">
        <f t="shared" si="1"/>
        <v>5</v>
      </c>
    </row>
    <row r="1044">
      <c r="B1044" s="51">
        <v>44420.0</v>
      </c>
      <c r="C1044" s="52" t="s">
        <v>122</v>
      </c>
      <c r="D1044" s="52" t="s">
        <v>243</v>
      </c>
      <c r="E1044" s="52" t="s">
        <v>292</v>
      </c>
      <c r="F1044" s="53">
        <v>60.0</v>
      </c>
      <c r="G1044" s="52" t="s">
        <v>31</v>
      </c>
      <c r="H1044" s="15">
        <f t="shared" si="1"/>
        <v>5</v>
      </c>
    </row>
    <row r="1045">
      <c r="B1045" s="51">
        <v>44420.0</v>
      </c>
      <c r="C1045" s="52" t="s">
        <v>244</v>
      </c>
      <c r="D1045" s="52">
        <v>7841.0</v>
      </c>
      <c r="E1045" s="52" t="s">
        <v>282</v>
      </c>
      <c r="F1045" s="53">
        <v>200.0</v>
      </c>
      <c r="G1045" s="52" t="s">
        <v>14</v>
      </c>
      <c r="H1045" s="15">
        <f t="shared" si="1"/>
        <v>5</v>
      </c>
    </row>
    <row r="1046">
      <c r="B1046" s="51">
        <v>44420.0</v>
      </c>
      <c r="C1046" s="52" t="s">
        <v>244</v>
      </c>
      <c r="D1046" s="52">
        <v>7841.0</v>
      </c>
      <c r="E1046" s="52" t="s">
        <v>282</v>
      </c>
      <c r="F1046" s="53">
        <v>200.0</v>
      </c>
      <c r="G1046" s="52" t="s">
        <v>14</v>
      </c>
      <c r="H1046" s="15">
        <f t="shared" si="1"/>
        <v>5</v>
      </c>
    </row>
    <row r="1047">
      <c r="B1047" s="51">
        <v>44420.0</v>
      </c>
      <c r="C1047" s="52" t="s">
        <v>15</v>
      </c>
      <c r="D1047" s="52" t="s">
        <v>217</v>
      </c>
      <c r="E1047" s="52" t="s">
        <v>278</v>
      </c>
      <c r="F1047" s="53">
        <v>130.0</v>
      </c>
      <c r="G1047" s="52" t="s">
        <v>21</v>
      </c>
      <c r="H1047" s="15">
        <f t="shared" si="1"/>
        <v>5</v>
      </c>
    </row>
    <row r="1048">
      <c r="B1048" s="51">
        <v>44420.0</v>
      </c>
      <c r="C1048" s="52" t="s">
        <v>15</v>
      </c>
      <c r="D1048" s="55">
        <v>5.0E49</v>
      </c>
      <c r="E1048" s="52" t="s">
        <v>277</v>
      </c>
      <c r="F1048" s="53">
        <v>350.0</v>
      </c>
      <c r="G1048" s="52" t="s">
        <v>14</v>
      </c>
      <c r="H1048" s="15">
        <f t="shared" si="1"/>
        <v>5</v>
      </c>
    </row>
    <row r="1049">
      <c r="B1049" s="51">
        <v>44420.0</v>
      </c>
      <c r="C1049" s="52" t="s">
        <v>15</v>
      </c>
      <c r="D1049" s="55">
        <v>5.0E49</v>
      </c>
      <c r="E1049" s="52" t="s">
        <v>284</v>
      </c>
      <c r="F1049" s="53">
        <v>140.0</v>
      </c>
      <c r="G1049" s="52" t="s">
        <v>12</v>
      </c>
      <c r="H1049" s="15">
        <f t="shared" si="1"/>
        <v>5</v>
      </c>
    </row>
    <row r="1050">
      <c r="B1050" s="51">
        <v>44420.0</v>
      </c>
      <c r="C1050" s="52" t="s">
        <v>15</v>
      </c>
      <c r="D1050" s="52" t="s">
        <v>133</v>
      </c>
      <c r="E1050" s="52" t="s">
        <v>292</v>
      </c>
      <c r="F1050" s="53">
        <v>60.0</v>
      </c>
      <c r="G1050" s="52" t="s">
        <v>31</v>
      </c>
      <c r="H1050" s="15">
        <f t="shared" si="1"/>
        <v>5</v>
      </c>
    </row>
    <row r="1051">
      <c r="B1051" s="51">
        <v>44420.0</v>
      </c>
      <c r="C1051" s="52" t="s">
        <v>15</v>
      </c>
      <c r="D1051" s="52" t="s">
        <v>133</v>
      </c>
      <c r="E1051" s="52" t="s">
        <v>280</v>
      </c>
      <c r="F1051" s="53">
        <v>280.0</v>
      </c>
      <c r="G1051" s="52" t="s">
        <v>18</v>
      </c>
      <c r="H1051" s="15">
        <f t="shared" si="1"/>
        <v>5</v>
      </c>
    </row>
    <row r="1052">
      <c r="B1052" s="51">
        <v>44420.0</v>
      </c>
      <c r="C1052" s="52" t="s">
        <v>15</v>
      </c>
      <c r="D1052" s="52" t="s">
        <v>134</v>
      </c>
      <c r="E1052" s="52" t="s">
        <v>286</v>
      </c>
      <c r="F1052" s="53">
        <v>130.0</v>
      </c>
      <c r="G1052" s="52" t="s">
        <v>31</v>
      </c>
      <c r="H1052" s="15">
        <f t="shared" si="1"/>
        <v>5</v>
      </c>
    </row>
    <row r="1053">
      <c r="B1053" s="51">
        <v>44420.0</v>
      </c>
      <c r="C1053" s="52" t="s">
        <v>15</v>
      </c>
      <c r="D1053" s="52" t="s">
        <v>219</v>
      </c>
      <c r="E1053" s="52" t="s">
        <v>287</v>
      </c>
      <c r="F1053" s="53">
        <v>110.0</v>
      </c>
      <c r="G1053" s="52" t="s">
        <v>31</v>
      </c>
      <c r="H1053" s="15">
        <f t="shared" si="1"/>
        <v>5</v>
      </c>
    </row>
    <row r="1054">
      <c r="B1054" s="51">
        <v>44420.0</v>
      </c>
      <c r="C1054" s="52" t="s">
        <v>15</v>
      </c>
      <c r="D1054" s="52" t="s">
        <v>220</v>
      </c>
      <c r="E1054" s="52" t="s">
        <v>282</v>
      </c>
      <c r="F1054" s="53">
        <v>200.0</v>
      </c>
      <c r="G1054" s="52" t="s">
        <v>14</v>
      </c>
      <c r="H1054" s="15">
        <f t="shared" si="1"/>
        <v>5</v>
      </c>
    </row>
    <row r="1055">
      <c r="B1055" s="51">
        <v>44420.0</v>
      </c>
      <c r="C1055" s="52" t="s">
        <v>15</v>
      </c>
      <c r="D1055" s="52">
        <v>1344.0</v>
      </c>
      <c r="E1055" s="52" t="s">
        <v>277</v>
      </c>
      <c r="F1055" s="53">
        <v>350.0</v>
      </c>
      <c r="G1055" s="52" t="s">
        <v>14</v>
      </c>
      <c r="H1055" s="15">
        <f t="shared" si="1"/>
        <v>5</v>
      </c>
    </row>
    <row r="1056">
      <c r="B1056" s="51">
        <v>44420.0</v>
      </c>
      <c r="C1056" s="52" t="s">
        <v>15</v>
      </c>
      <c r="D1056" s="52">
        <v>4645.0</v>
      </c>
      <c r="E1056" s="52" t="s">
        <v>280</v>
      </c>
      <c r="F1056" s="53">
        <v>280.0</v>
      </c>
      <c r="G1056" s="52" t="s">
        <v>18</v>
      </c>
      <c r="H1056" s="15">
        <f t="shared" si="1"/>
        <v>5</v>
      </c>
    </row>
    <row r="1057">
      <c r="B1057" s="51">
        <v>44420.0</v>
      </c>
      <c r="C1057" s="52" t="s">
        <v>15</v>
      </c>
      <c r="D1057" s="52" t="s">
        <v>182</v>
      </c>
      <c r="E1057" s="52" t="s">
        <v>277</v>
      </c>
      <c r="F1057" s="53">
        <v>350.0</v>
      </c>
      <c r="G1057" s="52" t="s">
        <v>14</v>
      </c>
      <c r="H1057" s="15">
        <f t="shared" si="1"/>
        <v>5</v>
      </c>
    </row>
    <row r="1058">
      <c r="B1058" s="51">
        <v>44420.0</v>
      </c>
      <c r="C1058" s="52" t="s">
        <v>15</v>
      </c>
      <c r="D1058" s="52" t="s">
        <v>246</v>
      </c>
      <c r="E1058" s="52" t="s">
        <v>280</v>
      </c>
      <c r="F1058" s="53">
        <v>280.0</v>
      </c>
      <c r="G1058" s="52" t="s">
        <v>18</v>
      </c>
      <c r="H1058" s="15">
        <f t="shared" si="1"/>
        <v>5</v>
      </c>
    </row>
    <row r="1059">
      <c r="B1059" s="51">
        <v>44420.0</v>
      </c>
      <c r="C1059" s="52" t="s">
        <v>15</v>
      </c>
      <c r="D1059" s="52" t="s">
        <v>137</v>
      </c>
      <c r="E1059" s="52" t="s">
        <v>285</v>
      </c>
      <c r="F1059" s="53">
        <v>270.0</v>
      </c>
      <c r="G1059" s="52" t="s">
        <v>18</v>
      </c>
      <c r="H1059" s="15">
        <f t="shared" si="1"/>
        <v>5</v>
      </c>
    </row>
    <row r="1060">
      <c r="B1060" s="51">
        <v>44420.0</v>
      </c>
      <c r="C1060" s="52" t="s">
        <v>15</v>
      </c>
      <c r="D1060" s="52" t="s">
        <v>184</v>
      </c>
      <c r="E1060" s="52" t="s">
        <v>280</v>
      </c>
      <c r="F1060" s="53">
        <v>280.0</v>
      </c>
      <c r="G1060" s="52" t="s">
        <v>18</v>
      </c>
      <c r="H1060" s="15">
        <f t="shared" si="1"/>
        <v>5</v>
      </c>
    </row>
    <row r="1061">
      <c r="B1061" s="51">
        <v>44420.0</v>
      </c>
      <c r="C1061" s="52" t="s">
        <v>15</v>
      </c>
      <c r="D1061" s="52" t="s">
        <v>185</v>
      </c>
      <c r="E1061" s="52" t="s">
        <v>277</v>
      </c>
      <c r="F1061" s="53">
        <v>350.0</v>
      </c>
      <c r="G1061" s="52" t="s">
        <v>14</v>
      </c>
      <c r="H1061" s="15">
        <f t="shared" si="1"/>
        <v>5</v>
      </c>
    </row>
    <row r="1062">
      <c r="B1062" s="51">
        <v>44420.0</v>
      </c>
      <c r="C1062" s="52" t="s">
        <v>15</v>
      </c>
      <c r="D1062" s="52" t="s">
        <v>312</v>
      </c>
      <c r="E1062" s="52" t="s">
        <v>277</v>
      </c>
      <c r="F1062" s="53">
        <v>350.0</v>
      </c>
      <c r="G1062" s="52" t="s">
        <v>14</v>
      </c>
      <c r="H1062" s="15">
        <f t="shared" si="1"/>
        <v>5</v>
      </c>
    </row>
    <row r="1063">
      <c r="B1063" s="51">
        <v>44420.0</v>
      </c>
      <c r="C1063" s="52" t="s">
        <v>16</v>
      </c>
      <c r="D1063" s="55">
        <v>1.0E48</v>
      </c>
      <c r="E1063" s="52" t="s">
        <v>280</v>
      </c>
      <c r="F1063" s="53">
        <v>280.0</v>
      </c>
      <c r="G1063" s="52" t="s">
        <v>18</v>
      </c>
      <c r="H1063" s="15">
        <f t="shared" si="1"/>
        <v>5</v>
      </c>
    </row>
    <row r="1064">
      <c r="B1064" s="51">
        <v>44420.0</v>
      </c>
      <c r="C1064" s="52" t="s">
        <v>16</v>
      </c>
      <c r="D1064" s="52" t="s">
        <v>313</v>
      </c>
      <c r="E1064" s="52" t="s">
        <v>278</v>
      </c>
      <c r="F1064" s="53">
        <v>130.0</v>
      </c>
      <c r="G1064" s="52" t="s">
        <v>21</v>
      </c>
      <c r="H1064" s="15">
        <f t="shared" si="1"/>
        <v>5</v>
      </c>
    </row>
    <row r="1065">
      <c r="B1065" s="51">
        <v>44420.0</v>
      </c>
      <c r="C1065" s="52" t="s">
        <v>16</v>
      </c>
      <c r="D1065" s="55">
        <v>5.0E48</v>
      </c>
      <c r="E1065" s="52" t="s">
        <v>278</v>
      </c>
      <c r="F1065" s="53">
        <v>130.0</v>
      </c>
      <c r="G1065" s="52" t="s">
        <v>21</v>
      </c>
      <c r="H1065" s="15">
        <f t="shared" si="1"/>
        <v>5</v>
      </c>
    </row>
    <row r="1066">
      <c r="B1066" s="51">
        <v>44420.0</v>
      </c>
      <c r="C1066" s="52" t="s">
        <v>16</v>
      </c>
      <c r="D1066" s="55">
        <v>6.0E40</v>
      </c>
      <c r="E1066" s="52" t="s">
        <v>287</v>
      </c>
      <c r="F1066" s="53">
        <v>110.0</v>
      </c>
      <c r="G1066" s="52" t="s">
        <v>31</v>
      </c>
      <c r="H1066" s="15">
        <f t="shared" si="1"/>
        <v>5</v>
      </c>
    </row>
    <row r="1067">
      <c r="B1067" s="51">
        <v>44420.0</v>
      </c>
      <c r="C1067" s="52" t="s">
        <v>16</v>
      </c>
      <c r="D1067" s="52" t="s">
        <v>314</v>
      </c>
      <c r="E1067" s="52" t="s">
        <v>280</v>
      </c>
      <c r="F1067" s="53">
        <v>280.0</v>
      </c>
      <c r="G1067" s="52" t="s">
        <v>18</v>
      </c>
      <c r="H1067" s="15">
        <f t="shared" si="1"/>
        <v>5</v>
      </c>
    </row>
    <row r="1068">
      <c r="B1068" s="51">
        <v>44420.0</v>
      </c>
      <c r="C1068" s="52" t="s">
        <v>16</v>
      </c>
      <c r="D1068" s="52" t="s">
        <v>315</v>
      </c>
      <c r="E1068" s="52" t="s">
        <v>280</v>
      </c>
      <c r="F1068" s="53">
        <v>280.0</v>
      </c>
      <c r="G1068" s="52" t="s">
        <v>18</v>
      </c>
      <c r="H1068" s="15">
        <f t="shared" si="1"/>
        <v>5</v>
      </c>
    </row>
    <row r="1069">
      <c r="B1069" s="51">
        <v>44420.0</v>
      </c>
      <c r="C1069" s="52" t="s">
        <v>16</v>
      </c>
      <c r="D1069" s="52" t="s">
        <v>142</v>
      </c>
      <c r="E1069" s="52" t="s">
        <v>304</v>
      </c>
      <c r="F1069" s="53">
        <v>190.0</v>
      </c>
      <c r="G1069" s="52" t="s">
        <v>160</v>
      </c>
      <c r="H1069" s="15">
        <f t="shared" si="1"/>
        <v>5</v>
      </c>
    </row>
    <row r="1070">
      <c r="B1070" s="51">
        <v>44420.0</v>
      </c>
      <c r="C1070" s="52" t="s">
        <v>16</v>
      </c>
      <c r="D1070" s="52" t="s">
        <v>316</v>
      </c>
      <c r="E1070" s="52" t="s">
        <v>280</v>
      </c>
      <c r="F1070" s="53">
        <v>280.0</v>
      </c>
      <c r="G1070" s="52" t="s">
        <v>18</v>
      </c>
      <c r="H1070" s="15">
        <f t="shared" si="1"/>
        <v>5</v>
      </c>
    </row>
    <row r="1071">
      <c r="B1071" s="51">
        <v>44420.0</v>
      </c>
      <c r="C1071" s="52" t="s">
        <v>16</v>
      </c>
      <c r="D1071" s="52" t="s">
        <v>143</v>
      </c>
      <c r="E1071" s="52" t="s">
        <v>287</v>
      </c>
      <c r="F1071" s="53">
        <v>110.0</v>
      </c>
      <c r="G1071" s="52" t="s">
        <v>31</v>
      </c>
      <c r="H1071" s="15">
        <f t="shared" si="1"/>
        <v>5</v>
      </c>
    </row>
    <row r="1072">
      <c r="B1072" s="51">
        <v>44420.0</v>
      </c>
      <c r="C1072" s="52" t="s">
        <v>16</v>
      </c>
      <c r="D1072" s="52" t="s">
        <v>315</v>
      </c>
      <c r="E1072" s="52" t="s">
        <v>278</v>
      </c>
      <c r="F1072" s="53">
        <v>130.0</v>
      </c>
      <c r="G1072" s="52" t="s">
        <v>21</v>
      </c>
      <c r="H1072" s="15">
        <f t="shared" si="1"/>
        <v>5</v>
      </c>
    </row>
    <row r="1073">
      <c r="B1073" s="51">
        <v>44420.0</v>
      </c>
      <c r="C1073" s="52" t="s">
        <v>16</v>
      </c>
      <c r="D1073" s="52" t="s">
        <v>144</v>
      </c>
      <c r="E1073" s="52" t="s">
        <v>278</v>
      </c>
      <c r="F1073" s="53">
        <v>130.0</v>
      </c>
      <c r="G1073" s="52" t="s">
        <v>21</v>
      </c>
      <c r="H1073" s="15">
        <f t="shared" si="1"/>
        <v>5</v>
      </c>
    </row>
    <row r="1074">
      <c r="B1074" s="51">
        <v>44420.0</v>
      </c>
      <c r="C1074" s="52" t="s">
        <v>16</v>
      </c>
      <c r="D1074" s="52" t="s">
        <v>145</v>
      </c>
      <c r="E1074" s="52" t="s">
        <v>287</v>
      </c>
      <c r="F1074" s="53">
        <v>110.0</v>
      </c>
      <c r="G1074" s="52" t="s">
        <v>31</v>
      </c>
      <c r="H1074" s="15">
        <f t="shared" si="1"/>
        <v>5</v>
      </c>
    </row>
    <row r="1075">
      <c r="B1075" s="51">
        <v>44420.0</v>
      </c>
      <c r="C1075" s="52" t="s">
        <v>16</v>
      </c>
      <c r="D1075" s="52" t="s">
        <v>190</v>
      </c>
      <c r="E1075" s="52" t="s">
        <v>280</v>
      </c>
      <c r="F1075" s="53">
        <v>280.0</v>
      </c>
      <c r="G1075" s="52" t="s">
        <v>18</v>
      </c>
      <c r="H1075" s="15">
        <f t="shared" si="1"/>
        <v>5</v>
      </c>
    </row>
    <row r="1076">
      <c r="B1076" s="51">
        <v>44420.0</v>
      </c>
      <c r="C1076" s="52" t="s">
        <v>16</v>
      </c>
      <c r="D1076" s="52" t="s">
        <v>317</v>
      </c>
      <c r="E1076" s="52" t="s">
        <v>278</v>
      </c>
      <c r="F1076" s="53">
        <v>130.0</v>
      </c>
      <c r="G1076" s="52" t="s">
        <v>21</v>
      </c>
      <c r="H1076" s="15">
        <f t="shared" si="1"/>
        <v>5</v>
      </c>
    </row>
    <row r="1077">
      <c r="B1077" s="51">
        <v>44420.0</v>
      </c>
      <c r="C1077" s="52" t="s">
        <v>16</v>
      </c>
      <c r="D1077" s="52" t="s">
        <v>318</v>
      </c>
      <c r="E1077" s="52" t="s">
        <v>287</v>
      </c>
      <c r="F1077" s="53">
        <v>110.0</v>
      </c>
      <c r="G1077" s="52" t="s">
        <v>31</v>
      </c>
      <c r="H1077" s="15">
        <f t="shared" si="1"/>
        <v>5</v>
      </c>
    </row>
    <row r="1078">
      <c r="B1078" s="51">
        <v>44420.0</v>
      </c>
      <c r="C1078" s="52" t="s">
        <v>16</v>
      </c>
      <c r="D1078" s="52" t="s">
        <v>192</v>
      </c>
      <c r="E1078" s="52" t="s">
        <v>287</v>
      </c>
      <c r="F1078" s="53">
        <v>110.0</v>
      </c>
      <c r="G1078" s="52" t="s">
        <v>31</v>
      </c>
      <c r="H1078" s="15">
        <f t="shared" si="1"/>
        <v>5</v>
      </c>
    </row>
    <row r="1079">
      <c r="B1079" s="51">
        <v>44420.0</v>
      </c>
      <c r="C1079" s="52" t="s">
        <v>16</v>
      </c>
      <c r="D1079" s="52" t="s">
        <v>194</v>
      </c>
      <c r="E1079" s="52" t="s">
        <v>287</v>
      </c>
      <c r="F1079" s="53">
        <v>110.0</v>
      </c>
      <c r="G1079" s="52" t="s">
        <v>31</v>
      </c>
      <c r="H1079" s="15">
        <f t="shared" si="1"/>
        <v>5</v>
      </c>
    </row>
    <row r="1080">
      <c r="B1080" s="51">
        <v>44420.0</v>
      </c>
      <c r="C1080" s="52" t="s">
        <v>248</v>
      </c>
      <c r="D1080" s="52" t="s">
        <v>319</v>
      </c>
      <c r="E1080" s="52" t="s">
        <v>279</v>
      </c>
      <c r="F1080" s="53">
        <v>170.0</v>
      </c>
      <c r="G1080" s="52" t="s">
        <v>12</v>
      </c>
      <c r="H1080" s="15">
        <f t="shared" si="1"/>
        <v>5</v>
      </c>
    </row>
    <row r="1081">
      <c r="B1081" s="51">
        <v>44420.0</v>
      </c>
      <c r="C1081" s="52" t="s">
        <v>248</v>
      </c>
      <c r="D1081" s="52">
        <v>5348.0</v>
      </c>
      <c r="E1081" s="52" t="s">
        <v>278</v>
      </c>
      <c r="F1081" s="53">
        <v>130.0</v>
      </c>
      <c r="G1081" s="52" t="s">
        <v>21</v>
      </c>
      <c r="H1081" s="15">
        <f t="shared" si="1"/>
        <v>5</v>
      </c>
    </row>
    <row r="1082">
      <c r="B1082" s="51">
        <v>44420.0</v>
      </c>
      <c r="C1082" s="52" t="s">
        <v>248</v>
      </c>
      <c r="D1082" s="52" t="s">
        <v>146</v>
      </c>
      <c r="E1082" s="52" t="s">
        <v>280</v>
      </c>
      <c r="F1082" s="53">
        <v>280.0</v>
      </c>
      <c r="G1082" s="52" t="s">
        <v>18</v>
      </c>
      <c r="H1082" s="15">
        <f t="shared" si="1"/>
        <v>5</v>
      </c>
    </row>
    <row r="1083">
      <c r="B1083" s="51">
        <v>44420.0</v>
      </c>
      <c r="C1083" s="52" t="s">
        <v>248</v>
      </c>
      <c r="D1083" s="52" t="s">
        <v>250</v>
      </c>
      <c r="E1083" s="52" t="s">
        <v>288</v>
      </c>
      <c r="F1083" s="53">
        <v>280.0</v>
      </c>
      <c r="G1083" s="52" t="s">
        <v>14</v>
      </c>
      <c r="H1083" s="15">
        <f t="shared" si="1"/>
        <v>5</v>
      </c>
    </row>
    <row r="1084">
      <c r="B1084" s="51">
        <v>44420.0</v>
      </c>
      <c r="C1084" s="52" t="s">
        <v>248</v>
      </c>
      <c r="D1084" s="52" t="s">
        <v>320</v>
      </c>
      <c r="E1084" s="52" t="s">
        <v>288</v>
      </c>
      <c r="F1084" s="53">
        <v>280.0</v>
      </c>
      <c r="G1084" s="52" t="s">
        <v>14</v>
      </c>
      <c r="H1084" s="15">
        <f t="shared" si="1"/>
        <v>5</v>
      </c>
    </row>
    <row r="1085">
      <c r="B1085" s="51">
        <v>44420.0</v>
      </c>
      <c r="C1085" s="52" t="s">
        <v>248</v>
      </c>
      <c r="D1085" s="52" t="s">
        <v>251</v>
      </c>
      <c r="E1085" s="52" t="s">
        <v>280</v>
      </c>
      <c r="F1085" s="53">
        <v>280.0</v>
      </c>
      <c r="G1085" s="52" t="s">
        <v>18</v>
      </c>
      <c r="H1085" s="15">
        <f t="shared" si="1"/>
        <v>5</v>
      </c>
    </row>
    <row r="1086">
      <c r="B1086" s="51">
        <v>44420.0</v>
      </c>
      <c r="C1086" s="52" t="s">
        <v>69</v>
      </c>
      <c r="D1086" s="52" t="s">
        <v>71</v>
      </c>
      <c r="E1086" s="52" t="s">
        <v>279</v>
      </c>
      <c r="F1086" s="53">
        <v>170.0</v>
      </c>
      <c r="G1086" s="52" t="s">
        <v>12</v>
      </c>
      <c r="H1086" s="15">
        <f t="shared" si="1"/>
        <v>5</v>
      </c>
    </row>
    <row r="1087">
      <c r="B1087" s="51">
        <v>44420.0</v>
      </c>
      <c r="C1087" s="52" t="s">
        <v>69</v>
      </c>
      <c r="D1087" s="52" t="s">
        <v>72</v>
      </c>
      <c r="E1087" s="52" t="s">
        <v>278</v>
      </c>
      <c r="F1087" s="53">
        <v>130.0</v>
      </c>
      <c r="G1087" s="52" t="s">
        <v>21</v>
      </c>
      <c r="H1087" s="15">
        <f t="shared" si="1"/>
        <v>5</v>
      </c>
    </row>
    <row r="1088">
      <c r="B1088" s="51">
        <v>44420.0</v>
      </c>
      <c r="C1088" s="52" t="s">
        <v>69</v>
      </c>
      <c r="D1088" s="52" t="s">
        <v>73</v>
      </c>
      <c r="E1088" s="52" t="s">
        <v>288</v>
      </c>
      <c r="F1088" s="53">
        <v>280.0</v>
      </c>
      <c r="G1088" s="52" t="s">
        <v>14</v>
      </c>
      <c r="H1088" s="15">
        <f t="shared" si="1"/>
        <v>5</v>
      </c>
    </row>
    <row r="1089">
      <c r="B1089" s="51">
        <v>44420.0</v>
      </c>
      <c r="C1089" s="52" t="s">
        <v>69</v>
      </c>
      <c r="D1089" s="52" t="s">
        <v>74</v>
      </c>
      <c r="E1089" s="52" t="s">
        <v>287</v>
      </c>
      <c r="F1089" s="53">
        <v>110.0</v>
      </c>
      <c r="G1089" s="52" t="s">
        <v>31</v>
      </c>
      <c r="H1089" s="15">
        <f t="shared" si="1"/>
        <v>5</v>
      </c>
    </row>
    <row r="1090">
      <c r="B1090" s="51">
        <v>44420.0</v>
      </c>
      <c r="C1090" s="52" t="s">
        <v>69</v>
      </c>
      <c r="D1090" s="52">
        <v>2340.0</v>
      </c>
      <c r="E1090" s="52" t="s">
        <v>287</v>
      </c>
      <c r="F1090" s="53">
        <v>110.0</v>
      </c>
      <c r="G1090" s="52" t="s">
        <v>31</v>
      </c>
      <c r="H1090" s="15">
        <f t="shared" si="1"/>
        <v>5</v>
      </c>
    </row>
    <row r="1091">
      <c r="B1091" s="51">
        <v>44420.0</v>
      </c>
      <c r="C1091" s="52" t="s">
        <v>69</v>
      </c>
      <c r="D1091" s="52">
        <v>7447.0</v>
      </c>
      <c r="E1091" s="52" t="s">
        <v>280</v>
      </c>
      <c r="F1091" s="53">
        <v>280.0</v>
      </c>
      <c r="G1091" s="52" t="s">
        <v>18</v>
      </c>
      <c r="H1091" s="15">
        <f t="shared" si="1"/>
        <v>5</v>
      </c>
    </row>
    <row r="1092">
      <c r="B1092" s="51">
        <v>44420.0</v>
      </c>
      <c r="C1092" s="52" t="s">
        <v>69</v>
      </c>
      <c r="D1092" s="52">
        <v>5649.0</v>
      </c>
      <c r="E1092" s="52" t="s">
        <v>292</v>
      </c>
      <c r="F1092" s="53">
        <v>60.0</v>
      </c>
      <c r="G1092" s="52" t="s">
        <v>31</v>
      </c>
      <c r="H1092" s="15">
        <f t="shared" si="1"/>
        <v>5</v>
      </c>
    </row>
    <row r="1093">
      <c r="B1093" s="51">
        <v>44420.0</v>
      </c>
      <c r="C1093" s="52" t="s">
        <v>69</v>
      </c>
      <c r="D1093" s="52">
        <v>9045.0</v>
      </c>
      <c r="E1093" s="52" t="s">
        <v>285</v>
      </c>
      <c r="F1093" s="53">
        <v>270.0</v>
      </c>
      <c r="G1093" s="52" t="s">
        <v>18</v>
      </c>
      <c r="H1093" s="15">
        <f t="shared" si="1"/>
        <v>5</v>
      </c>
    </row>
    <row r="1094">
      <c r="B1094" s="51">
        <v>44420.0</v>
      </c>
      <c r="C1094" s="52" t="s">
        <v>69</v>
      </c>
      <c r="D1094" s="52" t="s">
        <v>75</v>
      </c>
      <c r="E1094" s="52" t="s">
        <v>282</v>
      </c>
      <c r="F1094" s="53">
        <v>200.0</v>
      </c>
      <c r="G1094" s="52" t="s">
        <v>14</v>
      </c>
      <c r="H1094" s="15">
        <f t="shared" si="1"/>
        <v>5</v>
      </c>
    </row>
    <row r="1095">
      <c r="B1095" s="51">
        <v>44420.0</v>
      </c>
      <c r="C1095" s="52" t="s">
        <v>69</v>
      </c>
      <c r="D1095" s="52">
        <v>5747.0</v>
      </c>
      <c r="E1095" s="52" t="s">
        <v>287</v>
      </c>
      <c r="F1095" s="53">
        <v>110.0</v>
      </c>
      <c r="G1095" s="52" t="s">
        <v>31</v>
      </c>
      <c r="H1095" s="15">
        <f t="shared" si="1"/>
        <v>5</v>
      </c>
    </row>
    <row r="1096">
      <c r="B1096" s="51">
        <v>44420.0</v>
      </c>
      <c r="C1096" s="52" t="s">
        <v>69</v>
      </c>
      <c r="D1096" s="52" t="s">
        <v>76</v>
      </c>
      <c r="E1096" s="52" t="s">
        <v>287</v>
      </c>
      <c r="F1096" s="53">
        <v>110.0</v>
      </c>
      <c r="G1096" s="52" t="s">
        <v>31</v>
      </c>
      <c r="H1096" s="15">
        <f t="shared" si="1"/>
        <v>5</v>
      </c>
    </row>
    <row r="1097">
      <c r="B1097" s="51">
        <v>44420.0</v>
      </c>
      <c r="C1097" s="52" t="s">
        <v>69</v>
      </c>
      <c r="D1097" s="52" t="s">
        <v>79</v>
      </c>
      <c r="E1097" s="52" t="s">
        <v>285</v>
      </c>
      <c r="F1097" s="53">
        <v>270.0</v>
      </c>
      <c r="G1097" s="52" t="s">
        <v>18</v>
      </c>
      <c r="H1097" s="15">
        <f t="shared" si="1"/>
        <v>5</v>
      </c>
    </row>
    <row r="1098">
      <c r="B1098" s="51">
        <v>44420.0</v>
      </c>
      <c r="C1098" s="52" t="s">
        <v>69</v>
      </c>
      <c r="D1098" s="52" t="s">
        <v>252</v>
      </c>
      <c r="E1098" s="52" t="s">
        <v>286</v>
      </c>
      <c r="F1098" s="53">
        <v>130.0</v>
      </c>
      <c r="G1098" s="52" t="s">
        <v>31</v>
      </c>
      <c r="H1098" s="15">
        <f t="shared" si="1"/>
        <v>5</v>
      </c>
    </row>
    <row r="1099">
      <c r="B1099" s="51">
        <v>44420.0</v>
      </c>
      <c r="C1099" s="52" t="s">
        <v>69</v>
      </c>
      <c r="D1099" s="52" t="s">
        <v>81</v>
      </c>
      <c r="E1099" s="52" t="s">
        <v>278</v>
      </c>
      <c r="F1099" s="53">
        <v>130.0</v>
      </c>
      <c r="G1099" s="52" t="s">
        <v>21</v>
      </c>
      <c r="H1099" s="15">
        <f t="shared" si="1"/>
        <v>5</v>
      </c>
    </row>
    <row r="1100">
      <c r="B1100" s="51">
        <v>44420.0</v>
      </c>
      <c r="C1100" s="52" t="s">
        <v>69</v>
      </c>
      <c r="D1100" s="52" t="s">
        <v>82</v>
      </c>
      <c r="E1100" s="52" t="s">
        <v>278</v>
      </c>
      <c r="F1100" s="53">
        <v>130.0</v>
      </c>
      <c r="G1100" s="52" t="s">
        <v>21</v>
      </c>
      <c r="H1100" s="15">
        <f t="shared" si="1"/>
        <v>5</v>
      </c>
    </row>
    <row r="1101">
      <c r="B1101" s="51">
        <v>44420.0</v>
      </c>
      <c r="C1101" s="52" t="s">
        <v>69</v>
      </c>
      <c r="D1101" s="52" t="s">
        <v>84</v>
      </c>
      <c r="E1101" s="52" t="s">
        <v>280</v>
      </c>
      <c r="F1101" s="53">
        <v>280.0</v>
      </c>
      <c r="G1101" s="52" t="s">
        <v>18</v>
      </c>
      <c r="H1101" s="15">
        <f t="shared" si="1"/>
        <v>5</v>
      </c>
    </row>
    <row r="1102">
      <c r="B1102" s="51">
        <v>44420.0</v>
      </c>
      <c r="C1102" s="52" t="s">
        <v>69</v>
      </c>
      <c r="D1102" s="52" t="s">
        <v>85</v>
      </c>
      <c r="E1102" s="52" t="s">
        <v>278</v>
      </c>
      <c r="F1102" s="53">
        <v>130.0</v>
      </c>
      <c r="G1102" s="52" t="s">
        <v>21</v>
      </c>
      <c r="H1102" s="15">
        <f t="shared" si="1"/>
        <v>5</v>
      </c>
    </row>
    <row r="1103">
      <c r="B1103" s="51">
        <v>44420.0</v>
      </c>
      <c r="C1103" s="52" t="s">
        <v>69</v>
      </c>
      <c r="D1103" s="52" t="s">
        <v>321</v>
      </c>
      <c r="E1103" s="52" t="s">
        <v>288</v>
      </c>
      <c r="F1103" s="53">
        <v>280.0</v>
      </c>
      <c r="G1103" s="52" t="s">
        <v>14</v>
      </c>
      <c r="H1103" s="15">
        <f t="shared" si="1"/>
        <v>5</v>
      </c>
    </row>
    <row r="1104">
      <c r="B1104" s="51">
        <v>44420.0</v>
      </c>
      <c r="C1104" s="52" t="s">
        <v>69</v>
      </c>
      <c r="D1104" s="52" t="s">
        <v>87</v>
      </c>
      <c r="E1104" s="52" t="s">
        <v>277</v>
      </c>
      <c r="F1104" s="53">
        <v>350.0</v>
      </c>
      <c r="G1104" s="52" t="s">
        <v>14</v>
      </c>
      <c r="H1104" s="15">
        <f t="shared" si="1"/>
        <v>5</v>
      </c>
    </row>
    <row r="1105">
      <c r="B1105" s="51">
        <v>44420.0</v>
      </c>
      <c r="C1105" s="52" t="s">
        <v>69</v>
      </c>
      <c r="D1105" s="52" t="s">
        <v>89</v>
      </c>
      <c r="E1105" s="52" t="s">
        <v>287</v>
      </c>
      <c r="F1105" s="53">
        <v>110.0</v>
      </c>
      <c r="G1105" s="52" t="s">
        <v>31</v>
      </c>
      <c r="H1105" s="15">
        <f t="shared" si="1"/>
        <v>5</v>
      </c>
    </row>
    <row r="1106">
      <c r="B1106" s="51">
        <v>44421.0</v>
      </c>
      <c r="C1106" s="52" t="s">
        <v>9</v>
      </c>
      <c r="D1106" s="52" t="s">
        <v>322</v>
      </c>
      <c r="E1106" s="52" t="s">
        <v>280</v>
      </c>
      <c r="F1106" s="53">
        <v>280.0</v>
      </c>
      <c r="G1106" s="52" t="s">
        <v>18</v>
      </c>
      <c r="H1106" s="15">
        <f t="shared" si="1"/>
        <v>6</v>
      </c>
    </row>
    <row r="1107">
      <c r="B1107" s="51">
        <v>44421.0</v>
      </c>
      <c r="C1107" s="52" t="s">
        <v>9</v>
      </c>
      <c r="D1107" s="52" t="s">
        <v>323</v>
      </c>
      <c r="E1107" s="52" t="s">
        <v>286</v>
      </c>
      <c r="F1107" s="53">
        <v>130.0</v>
      </c>
      <c r="G1107" s="52" t="s">
        <v>31</v>
      </c>
      <c r="H1107" s="15">
        <f t="shared" si="1"/>
        <v>6</v>
      </c>
    </row>
    <row r="1108">
      <c r="B1108" s="51">
        <v>44421.0</v>
      </c>
      <c r="C1108" s="52" t="s">
        <v>9</v>
      </c>
      <c r="D1108" s="52" t="s">
        <v>324</v>
      </c>
      <c r="E1108" s="52" t="s">
        <v>284</v>
      </c>
      <c r="F1108" s="53">
        <v>140.0</v>
      </c>
      <c r="G1108" s="52" t="s">
        <v>12</v>
      </c>
      <c r="H1108" s="15">
        <f t="shared" si="1"/>
        <v>6</v>
      </c>
    </row>
    <row r="1109">
      <c r="B1109" s="51">
        <v>44421.0</v>
      </c>
      <c r="C1109" s="52" t="s">
        <v>9</v>
      </c>
      <c r="D1109" s="52" t="s">
        <v>268</v>
      </c>
      <c r="E1109" s="52" t="s">
        <v>288</v>
      </c>
      <c r="F1109" s="53">
        <v>280.0</v>
      </c>
      <c r="G1109" s="52" t="s">
        <v>14</v>
      </c>
      <c r="H1109" s="15">
        <f t="shared" si="1"/>
        <v>6</v>
      </c>
    </row>
    <row r="1110">
      <c r="B1110" s="51">
        <v>44421.0</v>
      </c>
      <c r="C1110" s="52" t="s">
        <v>9</v>
      </c>
      <c r="D1110" s="52" t="s">
        <v>325</v>
      </c>
      <c r="E1110" s="52" t="s">
        <v>279</v>
      </c>
      <c r="F1110" s="53">
        <v>170.0</v>
      </c>
      <c r="G1110" s="52" t="s">
        <v>12</v>
      </c>
      <c r="H1110" s="15">
        <f t="shared" si="1"/>
        <v>6</v>
      </c>
    </row>
    <row r="1111">
      <c r="B1111" s="51">
        <v>44421.0</v>
      </c>
      <c r="C1111" s="52" t="s">
        <v>9</v>
      </c>
      <c r="D1111" s="52" t="s">
        <v>92</v>
      </c>
      <c r="E1111" s="52" t="s">
        <v>288</v>
      </c>
      <c r="F1111" s="53">
        <v>280.0</v>
      </c>
      <c r="G1111" s="52" t="s">
        <v>14</v>
      </c>
      <c r="H1111" s="15">
        <f t="shared" si="1"/>
        <v>6</v>
      </c>
    </row>
    <row r="1112">
      <c r="B1112" s="51">
        <v>44421.0</v>
      </c>
      <c r="C1112" s="52" t="s">
        <v>23</v>
      </c>
      <c r="D1112" s="52" t="s">
        <v>24</v>
      </c>
      <c r="E1112" s="52" t="s">
        <v>286</v>
      </c>
      <c r="F1112" s="53">
        <v>130.0</v>
      </c>
      <c r="G1112" s="52" t="s">
        <v>31</v>
      </c>
      <c r="H1112" s="15">
        <f t="shared" si="1"/>
        <v>6</v>
      </c>
    </row>
    <row r="1113">
      <c r="B1113" s="51">
        <v>44421.0</v>
      </c>
      <c r="C1113" s="52" t="s">
        <v>23</v>
      </c>
      <c r="D1113" s="52" t="s">
        <v>200</v>
      </c>
      <c r="E1113" s="52" t="s">
        <v>277</v>
      </c>
      <c r="F1113" s="53">
        <v>350.0</v>
      </c>
      <c r="G1113" s="52" t="s">
        <v>14</v>
      </c>
      <c r="H1113" s="15">
        <f t="shared" si="1"/>
        <v>6</v>
      </c>
    </row>
    <row r="1114">
      <c r="B1114" s="51">
        <v>44421.0</v>
      </c>
      <c r="C1114" s="52" t="s">
        <v>23</v>
      </c>
      <c r="D1114" s="52" t="s">
        <v>157</v>
      </c>
      <c r="E1114" s="52" t="s">
        <v>277</v>
      </c>
      <c r="F1114" s="53">
        <v>350.0</v>
      </c>
      <c r="G1114" s="52" t="s">
        <v>14</v>
      </c>
      <c r="H1114" s="15">
        <f t="shared" si="1"/>
        <v>6</v>
      </c>
    </row>
    <row r="1115">
      <c r="B1115" s="51">
        <v>44421.0</v>
      </c>
      <c r="C1115" s="52" t="s">
        <v>23</v>
      </c>
      <c r="D1115" s="55">
        <v>7.0E45</v>
      </c>
      <c r="E1115" s="52" t="s">
        <v>284</v>
      </c>
      <c r="F1115" s="53">
        <v>140.0</v>
      </c>
      <c r="G1115" s="52" t="s">
        <v>12</v>
      </c>
      <c r="H1115" s="15">
        <f t="shared" si="1"/>
        <v>6</v>
      </c>
    </row>
    <row r="1116">
      <c r="B1116" s="51">
        <v>44421.0</v>
      </c>
      <c r="C1116" s="52" t="s">
        <v>23</v>
      </c>
      <c r="D1116" s="52">
        <v>244.0</v>
      </c>
      <c r="E1116" s="52" t="s">
        <v>286</v>
      </c>
      <c r="F1116" s="53">
        <v>130.0</v>
      </c>
      <c r="G1116" s="52" t="s">
        <v>31</v>
      </c>
      <c r="H1116" s="15">
        <f t="shared" si="1"/>
        <v>6</v>
      </c>
    </row>
    <row r="1117">
      <c r="B1117" s="51">
        <v>44421.0</v>
      </c>
      <c r="C1117" s="52" t="s">
        <v>23</v>
      </c>
      <c r="D1117" s="52" t="s">
        <v>33</v>
      </c>
      <c r="E1117" s="52" t="s">
        <v>277</v>
      </c>
      <c r="F1117" s="53">
        <v>350.0</v>
      </c>
      <c r="G1117" s="52" t="s">
        <v>14</v>
      </c>
      <c r="H1117" s="15">
        <f t="shared" si="1"/>
        <v>6</v>
      </c>
    </row>
    <row r="1118">
      <c r="B1118" s="51">
        <v>44421.0</v>
      </c>
      <c r="C1118" s="52" t="s">
        <v>23</v>
      </c>
      <c r="D1118" s="52">
        <v>2542.0</v>
      </c>
      <c r="E1118" s="52" t="s">
        <v>286</v>
      </c>
      <c r="F1118" s="53">
        <v>130.0</v>
      </c>
      <c r="G1118" s="52" t="s">
        <v>31</v>
      </c>
      <c r="H1118" s="15">
        <f t="shared" si="1"/>
        <v>6</v>
      </c>
    </row>
    <row r="1119">
      <c r="B1119" s="51">
        <v>44421.0</v>
      </c>
      <c r="C1119" s="52" t="s">
        <v>23</v>
      </c>
      <c r="D1119" s="52">
        <v>2348.0</v>
      </c>
      <c r="E1119" s="52" t="s">
        <v>279</v>
      </c>
      <c r="F1119" s="53">
        <v>170.0</v>
      </c>
      <c r="G1119" s="52" t="s">
        <v>12</v>
      </c>
      <c r="H1119" s="15">
        <f t="shared" si="1"/>
        <v>6</v>
      </c>
    </row>
    <row r="1120">
      <c r="B1120" s="51">
        <v>44421.0</v>
      </c>
      <c r="C1120" s="52" t="s">
        <v>23</v>
      </c>
      <c r="D1120" s="52">
        <v>2440.0</v>
      </c>
      <c r="E1120" s="52" t="s">
        <v>292</v>
      </c>
      <c r="F1120" s="53">
        <v>60.0</v>
      </c>
      <c r="G1120" s="52" t="s">
        <v>31</v>
      </c>
      <c r="H1120" s="15">
        <f t="shared" si="1"/>
        <v>6</v>
      </c>
    </row>
    <row r="1121">
      <c r="B1121" s="51">
        <v>44421.0</v>
      </c>
      <c r="C1121" s="52" t="s">
        <v>23</v>
      </c>
      <c r="D1121" s="52">
        <v>6245.0</v>
      </c>
      <c r="E1121" s="52" t="s">
        <v>278</v>
      </c>
      <c r="F1121" s="53">
        <v>130.0</v>
      </c>
      <c r="G1121" s="52" t="s">
        <v>21</v>
      </c>
      <c r="H1121" s="15">
        <f t="shared" si="1"/>
        <v>6</v>
      </c>
    </row>
    <row r="1122">
      <c r="B1122" s="51">
        <v>44421.0</v>
      </c>
      <c r="C1122" s="52" t="s">
        <v>23</v>
      </c>
      <c r="D1122" s="52">
        <v>7449.0</v>
      </c>
      <c r="E1122" s="52" t="s">
        <v>285</v>
      </c>
      <c r="F1122" s="53">
        <v>270.0</v>
      </c>
      <c r="G1122" s="52" t="s">
        <v>18</v>
      </c>
      <c r="H1122" s="15">
        <f t="shared" si="1"/>
        <v>6</v>
      </c>
    </row>
    <row r="1123">
      <c r="B1123" s="51">
        <v>44421.0</v>
      </c>
      <c r="C1123" s="52" t="s">
        <v>23</v>
      </c>
      <c r="D1123" s="52" t="s">
        <v>163</v>
      </c>
      <c r="E1123" s="52" t="s">
        <v>284</v>
      </c>
      <c r="F1123" s="53">
        <v>140.0</v>
      </c>
      <c r="G1123" s="52" t="s">
        <v>12</v>
      </c>
      <c r="H1123" s="15">
        <f t="shared" si="1"/>
        <v>6</v>
      </c>
    </row>
    <row r="1124">
      <c r="B1124" s="51">
        <v>44421.0</v>
      </c>
      <c r="C1124" s="52" t="s">
        <v>23</v>
      </c>
      <c r="D1124" s="52" t="s">
        <v>95</v>
      </c>
      <c r="E1124" s="52" t="s">
        <v>288</v>
      </c>
      <c r="F1124" s="53">
        <v>280.0</v>
      </c>
      <c r="G1124" s="52" t="s">
        <v>14</v>
      </c>
      <c r="H1124" s="15">
        <f t="shared" si="1"/>
        <v>6</v>
      </c>
    </row>
    <row r="1125">
      <c r="B1125" s="51">
        <v>44421.0</v>
      </c>
      <c r="C1125" s="52" t="s">
        <v>23</v>
      </c>
      <c r="D1125" s="52" t="s">
        <v>326</v>
      </c>
      <c r="E1125" s="52" t="s">
        <v>288</v>
      </c>
      <c r="F1125" s="53">
        <v>280.0</v>
      </c>
      <c r="G1125" s="52" t="s">
        <v>14</v>
      </c>
      <c r="H1125" s="15">
        <f t="shared" si="1"/>
        <v>6</v>
      </c>
    </row>
    <row r="1126">
      <c r="B1126" s="51">
        <v>44421.0</v>
      </c>
      <c r="C1126" s="52" t="s">
        <v>23</v>
      </c>
      <c r="D1126" s="52" t="s">
        <v>327</v>
      </c>
      <c r="E1126" s="52" t="s">
        <v>277</v>
      </c>
      <c r="F1126" s="53">
        <v>350.0</v>
      </c>
      <c r="G1126" s="52" t="s">
        <v>14</v>
      </c>
      <c r="H1126" s="15">
        <f t="shared" si="1"/>
        <v>6</v>
      </c>
    </row>
    <row r="1127">
      <c r="B1127" s="51">
        <v>44421.0</v>
      </c>
      <c r="C1127" s="52" t="s">
        <v>23</v>
      </c>
      <c r="D1127" s="52" t="s">
        <v>327</v>
      </c>
      <c r="E1127" s="52" t="s">
        <v>279</v>
      </c>
      <c r="F1127" s="53">
        <v>170.0</v>
      </c>
      <c r="G1127" s="52" t="s">
        <v>12</v>
      </c>
      <c r="H1127" s="15">
        <f t="shared" si="1"/>
        <v>6</v>
      </c>
    </row>
    <row r="1128">
      <c r="B1128" s="51">
        <v>44421.0</v>
      </c>
      <c r="C1128" s="52" t="s">
        <v>23</v>
      </c>
      <c r="D1128" s="52" t="s">
        <v>38</v>
      </c>
      <c r="E1128" s="52" t="s">
        <v>278</v>
      </c>
      <c r="F1128" s="53">
        <v>130.0</v>
      </c>
      <c r="G1128" s="52" t="s">
        <v>21</v>
      </c>
      <c r="H1128" s="15">
        <f t="shared" si="1"/>
        <v>6</v>
      </c>
    </row>
    <row r="1129">
      <c r="B1129" s="51">
        <v>44421.0</v>
      </c>
      <c r="C1129" s="52" t="s">
        <v>23</v>
      </c>
      <c r="D1129" s="52" t="s">
        <v>202</v>
      </c>
      <c r="E1129" s="52" t="s">
        <v>277</v>
      </c>
      <c r="F1129" s="53">
        <v>350.0</v>
      </c>
      <c r="G1129" s="52" t="s">
        <v>14</v>
      </c>
      <c r="H1129" s="15">
        <f t="shared" si="1"/>
        <v>6</v>
      </c>
    </row>
    <row r="1130">
      <c r="B1130" s="51">
        <v>44421.0</v>
      </c>
      <c r="C1130" s="52" t="s">
        <v>254</v>
      </c>
      <c r="D1130" s="52" t="s">
        <v>255</v>
      </c>
      <c r="E1130" s="52" t="s">
        <v>280</v>
      </c>
      <c r="F1130" s="53">
        <v>280.0</v>
      </c>
      <c r="G1130" s="52" t="s">
        <v>18</v>
      </c>
      <c r="H1130" s="15">
        <f t="shared" si="1"/>
        <v>6</v>
      </c>
    </row>
    <row r="1131">
      <c r="B1131" s="51">
        <v>44421.0</v>
      </c>
      <c r="C1131" s="52" t="s">
        <v>254</v>
      </c>
      <c r="D1131" s="52" t="s">
        <v>328</v>
      </c>
      <c r="E1131" s="52" t="s">
        <v>285</v>
      </c>
      <c r="F1131" s="53">
        <v>270.0</v>
      </c>
      <c r="G1131" s="52" t="s">
        <v>18</v>
      </c>
      <c r="H1131" s="15">
        <f t="shared" si="1"/>
        <v>6</v>
      </c>
    </row>
    <row r="1132">
      <c r="B1132" s="51">
        <v>44421.0</v>
      </c>
      <c r="C1132" s="52" t="s">
        <v>254</v>
      </c>
      <c r="D1132" s="52" t="s">
        <v>257</v>
      </c>
      <c r="E1132" s="52" t="s">
        <v>284</v>
      </c>
      <c r="F1132" s="53">
        <v>140.0</v>
      </c>
      <c r="G1132" s="52" t="s">
        <v>12</v>
      </c>
      <c r="H1132" s="15">
        <f t="shared" si="1"/>
        <v>6</v>
      </c>
    </row>
    <row r="1133">
      <c r="B1133" s="51">
        <v>44421.0</v>
      </c>
      <c r="C1133" s="52" t="s">
        <v>254</v>
      </c>
      <c r="D1133" s="52" t="s">
        <v>291</v>
      </c>
      <c r="E1133" s="52" t="s">
        <v>288</v>
      </c>
      <c r="F1133" s="53">
        <v>280.0</v>
      </c>
      <c r="G1133" s="52" t="s">
        <v>14</v>
      </c>
      <c r="H1133" s="15">
        <f t="shared" si="1"/>
        <v>6</v>
      </c>
    </row>
    <row r="1134">
      <c r="B1134" s="51">
        <v>44421.0</v>
      </c>
      <c r="C1134" s="52" t="s">
        <v>254</v>
      </c>
      <c r="D1134" s="52" t="s">
        <v>269</v>
      </c>
      <c r="E1134" s="52" t="s">
        <v>278</v>
      </c>
      <c r="F1134" s="53">
        <v>130.0</v>
      </c>
      <c r="G1134" s="52" t="s">
        <v>21</v>
      </c>
      <c r="H1134" s="15">
        <f t="shared" si="1"/>
        <v>6</v>
      </c>
    </row>
    <row r="1135">
      <c r="B1135" s="51">
        <v>44421.0</v>
      </c>
      <c r="C1135" s="52" t="s">
        <v>254</v>
      </c>
      <c r="D1135" s="52">
        <v>6740.0</v>
      </c>
      <c r="E1135" s="52" t="s">
        <v>280</v>
      </c>
      <c r="F1135" s="53">
        <v>280.0</v>
      </c>
      <c r="G1135" s="52" t="s">
        <v>18</v>
      </c>
      <c r="H1135" s="15">
        <f t="shared" si="1"/>
        <v>6</v>
      </c>
    </row>
    <row r="1136">
      <c r="B1136" s="51">
        <v>44421.0</v>
      </c>
      <c r="C1136" s="52" t="s">
        <v>254</v>
      </c>
      <c r="D1136" s="52">
        <v>8249.0</v>
      </c>
      <c r="E1136" s="52" t="s">
        <v>286</v>
      </c>
      <c r="F1136" s="53">
        <v>130.0</v>
      </c>
      <c r="G1136" s="52" t="s">
        <v>31</v>
      </c>
      <c r="H1136" s="15">
        <f t="shared" si="1"/>
        <v>6</v>
      </c>
    </row>
    <row r="1137">
      <c r="B1137" s="51">
        <v>44421.0</v>
      </c>
      <c r="C1137" s="52" t="s">
        <v>254</v>
      </c>
      <c r="D1137" s="52">
        <v>445.0</v>
      </c>
      <c r="E1137" s="52" t="s">
        <v>279</v>
      </c>
      <c r="F1137" s="53">
        <v>170.0</v>
      </c>
      <c r="G1137" s="52" t="s">
        <v>12</v>
      </c>
      <c r="H1137" s="15">
        <f t="shared" si="1"/>
        <v>6</v>
      </c>
    </row>
    <row r="1138">
      <c r="B1138" s="51">
        <v>44421.0</v>
      </c>
      <c r="C1138" s="52" t="s">
        <v>254</v>
      </c>
      <c r="D1138" s="52">
        <v>445.0</v>
      </c>
      <c r="E1138" s="52" t="s">
        <v>284</v>
      </c>
      <c r="F1138" s="53">
        <v>140.0</v>
      </c>
      <c r="G1138" s="52" t="s">
        <v>12</v>
      </c>
      <c r="H1138" s="15">
        <f t="shared" si="1"/>
        <v>6</v>
      </c>
    </row>
    <row r="1139">
      <c r="B1139" s="51">
        <v>44421.0</v>
      </c>
      <c r="C1139" s="52" t="s">
        <v>254</v>
      </c>
      <c r="D1139" s="52" t="s">
        <v>293</v>
      </c>
      <c r="E1139" s="52" t="s">
        <v>287</v>
      </c>
      <c r="F1139" s="53">
        <v>110.0</v>
      </c>
      <c r="G1139" s="52" t="s">
        <v>31</v>
      </c>
      <c r="H1139" s="15">
        <f t="shared" si="1"/>
        <v>6</v>
      </c>
    </row>
    <row r="1140">
      <c r="B1140" s="51">
        <v>44421.0</v>
      </c>
      <c r="C1140" s="52" t="s">
        <v>254</v>
      </c>
      <c r="D1140" s="52">
        <v>6347.0</v>
      </c>
      <c r="E1140" s="52" t="s">
        <v>288</v>
      </c>
      <c r="F1140" s="53">
        <v>280.0</v>
      </c>
      <c r="G1140" s="52" t="s">
        <v>14</v>
      </c>
      <c r="H1140" s="15">
        <f t="shared" si="1"/>
        <v>6</v>
      </c>
    </row>
    <row r="1141">
      <c r="B1141" s="51">
        <v>44421.0</v>
      </c>
      <c r="C1141" s="52" t="s">
        <v>254</v>
      </c>
      <c r="D1141" s="52" t="s">
        <v>294</v>
      </c>
      <c r="E1141" s="52" t="s">
        <v>280</v>
      </c>
      <c r="F1141" s="53">
        <v>280.0</v>
      </c>
      <c r="G1141" s="52" t="s">
        <v>18</v>
      </c>
      <c r="H1141" s="15">
        <f t="shared" si="1"/>
        <v>6</v>
      </c>
    </row>
    <row r="1142">
      <c r="B1142" s="51">
        <v>44421.0</v>
      </c>
      <c r="C1142" s="52" t="s">
        <v>254</v>
      </c>
      <c r="D1142" s="52">
        <v>5742.0</v>
      </c>
      <c r="E1142" s="52" t="s">
        <v>280</v>
      </c>
      <c r="F1142" s="53">
        <v>280.0</v>
      </c>
      <c r="G1142" s="52" t="s">
        <v>18</v>
      </c>
      <c r="H1142" s="15">
        <f t="shared" si="1"/>
        <v>6</v>
      </c>
    </row>
    <row r="1143">
      <c r="B1143" s="51">
        <v>44421.0</v>
      </c>
      <c r="C1143" s="52" t="s">
        <v>254</v>
      </c>
      <c r="D1143" s="52">
        <v>7042.0</v>
      </c>
      <c r="E1143" s="52" t="s">
        <v>277</v>
      </c>
      <c r="F1143" s="53">
        <v>350.0</v>
      </c>
      <c r="G1143" s="52" t="s">
        <v>14</v>
      </c>
      <c r="H1143" s="15">
        <f t="shared" si="1"/>
        <v>6</v>
      </c>
    </row>
    <row r="1144">
      <c r="B1144" s="51">
        <v>44421.0</v>
      </c>
      <c r="C1144" s="52" t="s">
        <v>254</v>
      </c>
      <c r="D1144" s="52" t="s">
        <v>258</v>
      </c>
      <c r="E1144" s="52" t="s">
        <v>285</v>
      </c>
      <c r="F1144" s="53">
        <v>270.0</v>
      </c>
      <c r="G1144" s="52" t="s">
        <v>18</v>
      </c>
      <c r="H1144" s="15">
        <f t="shared" si="1"/>
        <v>6</v>
      </c>
    </row>
    <row r="1145">
      <c r="B1145" s="51">
        <v>44421.0</v>
      </c>
      <c r="C1145" s="52" t="s">
        <v>254</v>
      </c>
      <c r="D1145" s="52" t="s">
        <v>329</v>
      </c>
      <c r="E1145" s="52" t="s">
        <v>288</v>
      </c>
      <c r="F1145" s="53">
        <v>280.0</v>
      </c>
      <c r="G1145" s="52" t="s">
        <v>14</v>
      </c>
      <c r="H1145" s="15">
        <f t="shared" si="1"/>
        <v>6</v>
      </c>
    </row>
    <row r="1146">
      <c r="B1146" s="51">
        <v>44421.0</v>
      </c>
      <c r="C1146" s="52" t="s">
        <v>254</v>
      </c>
      <c r="D1146" s="52" t="s">
        <v>259</v>
      </c>
      <c r="E1146" s="52" t="s">
        <v>285</v>
      </c>
      <c r="F1146" s="53">
        <v>270.0</v>
      </c>
      <c r="G1146" s="52" t="s">
        <v>18</v>
      </c>
      <c r="H1146" s="15">
        <f t="shared" si="1"/>
        <v>6</v>
      </c>
    </row>
    <row r="1147">
      <c r="B1147" s="51">
        <v>44421.0</v>
      </c>
      <c r="C1147" s="52" t="s">
        <v>254</v>
      </c>
      <c r="D1147" s="52" t="s">
        <v>260</v>
      </c>
      <c r="E1147" s="52" t="s">
        <v>285</v>
      </c>
      <c r="F1147" s="53">
        <v>270.0</v>
      </c>
      <c r="G1147" s="52" t="s">
        <v>18</v>
      </c>
      <c r="H1147" s="15">
        <f t="shared" si="1"/>
        <v>6</v>
      </c>
    </row>
    <row r="1148">
      <c r="B1148" s="51">
        <v>44421.0</v>
      </c>
      <c r="C1148" s="52" t="s">
        <v>254</v>
      </c>
      <c r="D1148" s="52" t="s">
        <v>68</v>
      </c>
      <c r="E1148" s="52" t="s">
        <v>286</v>
      </c>
      <c r="F1148" s="53">
        <v>130.0</v>
      </c>
      <c r="G1148" s="52" t="s">
        <v>31</v>
      </c>
      <c r="H1148" s="15">
        <f t="shared" si="1"/>
        <v>6</v>
      </c>
    </row>
    <row r="1149">
      <c r="B1149" s="51">
        <v>44421.0</v>
      </c>
      <c r="C1149" s="52" t="s">
        <v>40</v>
      </c>
      <c r="D1149" s="52" t="s">
        <v>41</v>
      </c>
      <c r="E1149" s="52" t="s">
        <v>277</v>
      </c>
      <c r="F1149" s="53">
        <v>350.0</v>
      </c>
      <c r="G1149" s="52" t="s">
        <v>14</v>
      </c>
      <c r="H1149" s="15">
        <f t="shared" si="1"/>
        <v>6</v>
      </c>
    </row>
    <row r="1150">
      <c r="B1150" s="51">
        <v>44421.0</v>
      </c>
      <c r="C1150" s="52" t="s">
        <v>40</v>
      </c>
      <c r="D1150" s="52" t="s">
        <v>167</v>
      </c>
      <c r="E1150" s="52" t="s">
        <v>284</v>
      </c>
      <c r="F1150" s="53">
        <v>140.0</v>
      </c>
      <c r="G1150" s="52" t="s">
        <v>12</v>
      </c>
      <c r="H1150" s="15">
        <f t="shared" si="1"/>
        <v>6</v>
      </c>
    </row>
    <row r="1151">
      <c r="B1151" s="51">
        <v>44421.0</v>
      </c>
      <c r="C1151" s="52" t="s">
        <v>40</v>
      </c>
      <c r="D1151" s="52" t="s">
        <v>169</v>
      </c>
      <c r="E1151" s="52" t="s">
        <v>282</v>
      </c>
      <c r="F1151" s="53">
        <v>200.0</v>
      </c>
      <c r="G1151" s="52" t="s">
        <v>14</v>
      </c>
      <c r="H1151" s="15">
        <f t="shared" si="1"/>
        <v>6</v>
      </c>
    </row>
    <row r="1152">
      <c r="B1152" s="51">
        <v>44421.0</v>
      </c>
      <c r="C1152" s="52" t="s">
        <v>97</v>
      </c>
      <c r="D1152" s="55">
        <v>1.0E46</v>
      </c>
      <c r="E1152" s="52" t="s">
        <v>279</v>
      </c>
      <c r="F1152" s="53">
        <v>170.0</v>
      </c>
      <c r="G1152" s="52" t="s">
        <v>12</v>
      </c>
      <c r="H1152" s="15">
        <f t="shared" si="1"/>
        <v>6</v>
      </c>
    </row>
    <row r="1153">
      <c r="B1153" s="51">
        <v>44421.0</v>
      </c>
      <c r="C1153" s="52" t="s">
        <v>97</v>
      </c>
      <c r="D1153" s="52" t="s">
        <v>98</v>
      </c>
      <c r="E1153" s="52" t="s">
        <v>280</v>
      </c>
      <c r="F1153" s="53">
        <v>280.0</v>
      </c>
      <c r="G1153" s="52" t="s">
        <v>18</v>
      </c>
      <c r="H1153" s="15">
        <f t="shared" si="1"/>
        <v>6</v>
      </c>
    </row>
    <row r="1154">
      <c r="B1154" s="51">
        <v>44421.0</v>
      </c>
      <c r="C1154" s="52" t="s">
        <v>97</v>
      </c>
      <c r="D1154" s="55">
        <v>4.0E47</v>
      </c>
      <c r="E1154" s="52" t="s">
        <v>279</v>
      </c>
      <c r="F1154" s="53">
        <v>170.0</v>
      </c>
      <c r="G1154" s="52" t="s">
        <v>12</v>
      </c>
      <c r="H1154" s="15">
        <f t="shared" si="1"/>
        <v>6</v>
      </c>
    </row>
    <row r="1155">
      <c r="B1155" s="51">
        <v>44421.0</v>
      </c>
      <c r="C1155" s="52" t="s">
        <v>97</v>
      </c>
      <c r="D1155" s="52" t="s">
        <v>330</v>
      </c>
      <c r="E1155" s="52" t="s">
        <v>277</v>
      </c>
      <c r="F1155" s="53">
        <v>350.0</v>
      </c>
      <c r="G1155" s="52" t="s">
        <v>14</v>
      </c>
      <c r="H1155" s="15">
        <f t="shared" si="1"/>
        <v>6</v>
      </c>
    </row>
    <row r="1156">
      <c r="B1156" s="51">
        <v>44421.0</v>
      </c>
      <c r="C1156" s="52" t="s">
        <v>97</v>
      </c>
      <c r="D1156" s="52" t="s">
        <v>100</v>
      </c>
      <c r="E1156" s="52" t="s">
        <v>285</v>
      </c>
      <c r="F1156" s="53">
        <v>270.0</v>
      </c>
      <c r="G1156" s="52" t="s">
        <v>18</v>
      </c>
      <c r="H1156" s="15">
        <f t="shared" si="1"/>
        <v>6</v>
      </c>
    </row>
    <row r="1157">
      <c r="B1157" s="51">
        <v>44421.0</v>
      </c>
      <c r="C1157" s="52" t="s">
        <v>97</v>
      </c>
      <c r="D1157" s="52" t="s">
        <v>101</v>
      </c>
      <c r="E1157" s="52" t="s">
        <v>277</v>
      </c>
      <c r="F1157" s="53">
        <v>350.0</v>
      </c>
      <c r="G1157" s="52" t="s">
        <v>14</v>
      </c>
      <c r="H1157" s="15">
        <f t="shared" si="1"/>
        <v>6</v>
      </c>
    </row>
    <row r="1158">
      <c r="B1158" s="51">
        <v>44421.0</v>
      </c>
      <c r="C1158" s="52" t="s">
        <v>97</v>
      </c>
      <c r="D1158" s="52" t="s">
        <v>331</v>
      </c>
      <c r="E1158" s="52" t="s">
        <v>277</v>
      </c>
      <c r="F1158" s="53">
        <v>350.0</v>
      </c>
      <c r="G1158" s="52" t="s">
        <v>14</v>
      </c>
      <c r="H1158" s="15">
        <f t="shared" si="1"/>
        <v>6</v>
      </c>
    </row>
    <row r="1159">
      <c r="B1159" s="51">
        <v>44421.0</v>
      </c>
      <c r="C1159" s="52" t="s">
        <v>97</v>
      </c>
      <c r="D1159" s="52" t="s">
        <v>102</v>
      </c>
      <c r="E1159" s="52" t="s">
        <v>284</v>
      </c>
      <c r="F1159" s="53">
        <v>140.0</v>
      </c>
      <c r="G1159" s="52" t="s">
        <v>12</v>
      </c>
      <c r="H1159" s="15">
        <f t="shared" si="1"/>
        <v>6</v>
      </c>
    </row>
    <row r="1160">
      <c r="B1160" s="51">
        <v>44421.0</v>
      </c>
      <c r="C1160" s="52" t="s">
        <v>97</v>
      </c>
      <c r="D1160" s="52">
        <v>1044.0</v>
      </c>
      <c r="E1160" s="52" t="s">
        <v>280</v>
      </c>
      <c r="F1160" s="53">
        <v>280.0</v>
      </c>
      <c r="G1160" s="52" t="s">
        <v>18</v>
      </c>
      <c r="H1160" s="15">
        <f t="shared" si="1"/>
        <v>6</v>
      </c>
    </row>
    <row r="1161">
      <c r="B1161" s="51">
        <v>44421.0</v>
      </c>
      <c r="C1161" s="52" t="s">
        <v>97</v>
      </c>
      <c r="D1161" s="52">
        <v>8043.0</v>
      </c>
      <c r="E1161" s="52" t="s">
        <v>277</v>
      </c>
      <c r="F1161" s="53">
        <v>350.0</v>
      </c>
      <c r="G1161" s="52" t="s">
        <v>14</v>
      </c>
      <c r="H1161" s="15">
        <f t="shared" si="1"/>
        <v>6</v>
      </c>
    </row>
    <row r="1162">
      <c r="B1162" s="51">
        <v>44421.0</v>
      </c>
      <c r="C1162" s="52" t="s">
        <v>97</v>
      </c>
      <c r="D1162" s="52" t="s">
        <v>103</v>
      </c>
      <c r="E1162" s="52" t="s">
        <v>285</v>
      </c>
      <c r="F1162" s="53">
        <v>270.0</v>
      </c>
      <c r="G1162" s="52" t="s">
        <v>18</v>
      </c>
      <c r="H1162" s="15">
        <f t="shared" si="1"/>
        <v>6</v>
      </c>
    </row>
    <row r="1163">
      <c r="B1163" s="51">
        <v>44421.0</v>
      </c>
      <c r="C1163" s="52" t="s">
        <v>97</v>
      </c>
      <c r="D1163" s="52" t="s">
        <v>332</v>
      </c>
      <c r="E1163" s="52" t="s">
        <v>277</v>
      </c>
      <c r="F1163" s="53">
        <v>350.0</v>
      </c>
      <c r="G1163" s="52" t="s">
        <v>14</v>
      </c>
      <c r="H1163" s="15">
        <f t="shared" si="1"/>
        <v>6</v>
      </c>
    </row>
    <row r="1164">
      <c r="B1164" s="51">
        <v>44421.0</v>
      </c>
      <c r="C1164" s="52" t="s">
        <v>97</v>
      </c>
      <c r="D1164" s="52" t="s">
        <v>239</v>
      </c>
      <c r="E1164" s="52" t="s">
        <v>285</v>
      </c>
      <c r="F1164" s="53">
        <v>270.0</v>
      </c>
      <c r="G1164" s="52" t="s">
        <v>18</v>
      </c>
      <c r="H1164" s="15">
        <f t="shared" si="1"/>
        <v>6</v>
      </c>
    </row>
    <row r="1165">
      <c r="B1165" s="51">
        <v>44421.0</v>
      </c>
      <c r="C1165" s="52" t="s">
        <v>97</v>
      </c>
      <c r="D1165" s="52">
        <v>6145.0</v>
      </c>
      <c r="E1165" s="52" t="s">
        <v>285</v>
      </c>
      <c r="F1165" s="53">
        <v>270.0</v>
      </c>
      <c r="G1165" s="52" t="s">
        <v>18</v>
      </c>
      <c r="H1165" s="15">
        <f t="shared" si="1"/>
        <v>6</v>
      </c>
    </row>
    <row r="1166">
      <c r="B1166" s="51">
        <v>44421.0</v>
      </c>
      <c r="C1166" s="52" t="s">
        <v>97</v>
      </c>
      <c r="D1166" s="52">
        <v>5049.0</v>
      </c>
      <c r="E1166" s="52" t="s">
        <v>279</v>
      </c>
      <c r="F1166" s="53">
        <v>170.0</v>
      </c>
      <c r="G1166" s="52" t="s">
        <v>12</v>
      </c>
      <c r="H1166" s="15">
        <f t="shared" si="1"/>
        <v>6</v>
      </c>
    </row>
    <row r="1167">
      <c r="B1167" s="51">
        <v>44421.0</v>
      </c>
      <c r="C1167" s="52" t="s">
        <v>97</v>
      </c>
      <c r="D1167" s="52">
        <v>1342.0</v>
      </c>
      <c r="E1167" s="52" t="s">
        <v>284</v>
      </c>
      <c r="F1167" s="53">
        <v>140.0</v>
      </c>
      <c r="G1167" s="52" t="s">
        <v>12</v>
      </c>
      <c r="H1167" s="15">
        <f t="shared" si="1"/>
        <v>6</v>
      </c>
    </row>
    <row r="1168">
      <c r="B1168" s="51">
        <v>44421.0</v>
      </c>
      <c r="C1168" s="52" t="s">
        <v>97</v>
      </c>
      <c r="D1168" s="52">
        <v>5048.0</v>
      </c>
      <c r="E1168" s="52" t="s">
        <v>288</v>
      </c>
      <c r="F1168" s="53">
        <v>280.0</v>
      </c>
      <c r="G1168" s="52" t="s">
        <v>14</v>
      </c>
      <c r="H1168" s="15">
        <f t="shared" si="1"/>
        <v>6</v>
      </c>
    </row>
    <row r="1169">
      <c r="B1169" s="51">
        <v>44421.0</v>
      </c>
      <c r="C1169" s="52" t="s">
        <v>97</v>
      </c>
      <c r="D1169" s="52">
        <v>1641.0</v>
      </c>
      <c r="E1169" s="52" t="s">
        <v>285</v>
      </c>
      <c r="F1169" s="53">
        <v>270.0</v>
      </c>
      <c r="G1169" s="52" t="s">
        <v>18</v>
      </c>
      <c r="H1169" s="15">
        <f t="shared" si="1"/>
        <v>6</v>
      </c>
    </row>
    <row r="1170">
      <c r="B1170" s="51">
        <v>44421.0</v>
      </c>
      <c r="C1170" s="52" t="s">
        <v>97</v>
      </c>
      <c r="D1170" s="52" t="s">
        <v>333</v>
      </c>
      <c r="E1170" s="52" t="s">
        <v>284</v>
      </c>
      <c r="F1170" s="53">
        <v>140.0</v>
      </c>
      <c r="G1170" s="52" t="s">
        <v>12</v>
      </c>
      <c r="H1170" s="15">
        <f t="shared" si="1"/>
        <v>6</v>
      </c>
    </row>
    <row r="1171">
      <c r="B1171" s="51">
        <v>44421.0</v>
      </c>
      <c r="C1171" s="52" t="s">
        <v>97</v>
      </c>
      <c r="D1171" s="52" t="s">
        <v>301</v>
      </c>
      <c r="E1171" s="52" t="s">
        <v>304</v>
      </c>
      <c r="F1171" s="53">
        <v>190.0</v>
      </c>
      <c r="G1171" s="52" t="s">
        <v>160</v>
      </c>
      <c r="H1171" s="15">
        <f t="shared" si="1"/>
        <v>6</v>
      </c>
    </row>
    <row r="1172">
      <c r="B1172" s="51">
        <v>44421.0</v>
      </c>
      <c r="C1172" s="52" t="s">
        <v>97</v>
      </c>
      <c r="D1172" s="52" t="s">
        <v>334</v>
      </c>
      <c r="E1172" s="52" t="s">
        <v>277</v>
      </c>
      <c r="F1172" s="53">
        <v>350.0</v>
      </c>
      <c r="G1172" s="52" t="s">
        <v>14</v>
      </c>
      <c r="H1172" s="15">
        <f t="shared" si="1"/>
        <v>6</v>
      </c>
    </row>
    <row r="1173">
      <c r="B1173" s="51">
        <v>44421.0</v>
      </c>
      <c r="C1173" s="52" t="s">
        <v>97</v>
      </c>
      <c r="D1173" s="52" t="s">
        <v>109</v>
      </c>
      <c r="E1173" s="52" t="s">
        <v>288</v>
      </c>
      <c r="F1173" s="53">
        <v>280.0</v>
      </c>
      <c r="G1173" s="52" t="s">
        <v>14</v>
      </c>
      <c r="H1173" s="15">
        <f t="shared" si="1"/>
        <v>6</v>
      </c>
    </row>
    <row r="1174">
      <c r="B1174" s="51">
        <v>44421.0</v>
      </c>
      <c r="C1174" s="52" t="s">
        <v>97</v>
      </c>
      <c r="D1174" s="52" t="s">
        <v>171</v>
      </c>
      <c r="E1174" s="52" t="s">
        <v>278</v>
      </c>
      <c r="F1174" s="53">
        <v>130.0</v>
      </c>
      <c r="G1174" s="52" t="s">
        <v>21</v>
      </c>
      <c r="H1174" s="15">
        <f t="shared" si="1"/>
        <v>6</v>
      </c>
    </row>
    <row r="1175">
      <c r="B1175" s="51">
        <v>44421.0</v>
      </c>
      <c r="C1175" s="52" t="s">
        <v>97</v>
      </c>
      <c r="D1175" s="52" t="s">
        <v>67</v>
      </c>
      <c r="E1175" s="52" t="s">
        <v>286</v>
      </c>
      <c r="F1175" s="53">
        <v>130.0</v>
      </c>
      <c r="G1175" s="52" t="s">
        <v>31</v>
      </c>
      <c r="H1175" s="15">
        <f t="shared" si="1"/>
        <v>6</v>
      </c>
    </row>
    <row r="1176">
      <c r="B1176" s="51">
        <v>44421.0</v>
      </c>
      <c r="C1176" s="52" t="s">
        <v>97</v>
      </c>
      <c r="D1176" s="52" t="s">
        <v>210</v>
      </c>
      <c r="E1176" s="52" t="s">
        <v>285</v>
      </c>
      <c r="F1176" s="53">
        <v>270.0</v>
      </c>
      <c r="G1176" s="52" t="s">
        <v>18</v>
      </c>
      <c r="H1176" s="15">
        <f t="shared" si="1"/>
        <v>6</v>
      </c>
    </row>
    <row r="1177">
      <c r="B1177" s="51">
        <v>44421.0</v>
      </c>
      <c r="C1177" s="52" t="s">
        <v>97</v>
      </c>
      <c r="D1177" s="52" t="s">
        <v>335</v>
      </c>
      <c r="E1177" s="52" t="s">
        <v>277</v>
      </c>
      <c r="F1177" s="53">
        <v>350.0</v>
      </c>
      <c r="G1177" s="52" t="s">
        <v>14</v>
      </c>
      <c r="H1177" s="15">
        <f t="shared" si="1"/>
        <v>6</v>
      </c>
    </row>
    <row r="1178">
      <c r="B1178" s="51">
        <v>44421.0</v>
      </c>
      <c r="C1178" s="52" t="s">
        <v>336</v>
      </c>
      <c r="D1178" s="52" t="s">
        <v>337</v>
      </c>
      <c r="E1178" s="52" t="s">
        <v>277</v>
      </c>
      <c r="F1178" s="53">
        <v>350.0</v>
      </c>
      <c r="G1178" s="52" t="s">
        <v>14</v>
      </c>
      <c r="H1178" s="15">
        <f t="shared" si="1"/>
        <v>6</v>
      </c>
    </row>
    <row r="1179">
      <c r="B1179" s="51">
        <v>44421.0</v>
      </c>
      <c r="C1179" s="52" t="s">
        <v>336</v>
      </c>
      <c r="D1179" s="52" t="s">
        <v>337</v>
      </c>
      <c r="E1179" s="52" t="s">
        <v>280</v>
      </c>
      <c r="F1179" s="53">
        <v>280.0</v>
      </c>
      <c r="G1179" s="52" t="s">
        <v>18</v>
      </c>
      <c r="H1179" s="15">
        <f t="shared" si="1"/>
        <v>6</v>
      </c>
    </row>
    <row r="1180">
      <c r="B1180" s="51">
        <v>44421.0</v>
      </c>
      <c r="C1180" s="52" t="s">
        <v>336</v>
      </c>
      <c r="D1180" s="52" t="s">
        <v>337</v>
      </c>
      <c r="E1180" s="52" t="s">
        <v>278</v>
      </c>
      <c r="F1180" s="53">
        <v>130.0</v>
      </c>
      <c r="G1180" s="52" t="s">
        <v>21</v>
      </c>
      <c r="H1180" s="15">
        <f t="shared" si="1"/>
        <v>6</v>
      </c>
    </row>
    <row r="1181">
      <c r="B1181" s="51">
        <v>44421.0</v>
      </c>
      <c r="C1181" s="52" t="s">
        <v>336</v>
      </c>
      <c r="D1181" s="52" t="s">
        <v>337</v>
      </c>
      <c r="E1181" s="52" t="s">
        <v>282</v>
      </c>
      <c r="F1181" s="53">
        <v>200.0</v>
      </c>
      <c r="G1181" s="52" t="s">
        <v>14</v>
      </c>
      <c r="H1181" s="15">
        <f t="shared" si="1"/>
        <v>6</v>
      </c>
    </row>
    <row r="1182">
      <c r="B1182" s="51">
        <v>44421.0</v>
      </c>
      <c r="C1182" s="52" t="s">
        <v>114</v>
      </c>
      <c r="D1182" s="52">
        <v>5043.0</v>
      </c>
      <c r="E1182" s="52" t="s">
        <v>277</v>
      </c>
      <c r="F1182" s="53">
        <v>350.0</v>
      </c>
      <c r="G1182" s="52" t="s">
        <v>14</v>
      </c>
      <c r="H1182" s="15">
        <f t="shared" si="1"/>
        <v>6</v>
      </c>
    </row>
    <row r="1183">
      <c r="B1183" s="51">
        <v>44421.0</v>
      </c>
      <c r="C1183" s="52" t="s">
        <v>114</v>
      </c>
      <c r="D1183" s="52">
        <v>5043.0</v>
      </c>
      <c r="E1183" s="52" t="s">
        <v>279</v>
      </c>
      <c r="F1183" s="53">
        <v>170.0</v>
      </c>
      <c r="G1183" s="52" t="s">
        <v>12</v>
      </c>
      <c r="H1183" s="15">
        <f t="shared" si="1"/>
        <v>6</v>
      </c>
    </row>
    <row r="1184">
      <c r="B1184" s="51">
        <v>44421.0</v>
      </c>
      <c r="C1184" s="52" t="s">
        <v>114</v>
      </c>
      <c r="D1184" s="52">
        <v>5043.0</v>
      </c>
      <c r="E1184" s="52" t="s">
        <v>280</v>
      </c>
      <c r="F1184" s="53">
        <v>280.0</v>
      </c>
      <c r="G1184" s="52" t="s">
        <v>18</v>
      </c>
      <c r="H1184" s="15">
        <f t="shared" si="1"/>
        <v>6</v>
      </c>
    </row>
    <row r="1185">
      <c r="B1185" s="51">
        <v>44421.0</v>
      </c>
      <c r="C1185" s="52" t="s">
        <v>114</v>
      </c>
      <c r="D1185" s="52">
        <v>5043.0</v>
      </c>
      <c r="E1185" s="52" t="s">
        <v>284</v>
      </c>
      <c r="F1185" s="53">
        <v>140.0</v>
      </c>
      <c r="G1185" s="52" t="s">
        <v>12</v>
      </c>
      <c r="H1185" s="15">
        <f t="shared" si="1"/>
        <v>6</v>
      </c>
    </row>
    <row r="1186">
      <c r="B1186" s="51">
        <v>44421.0</v>
      </c>
      <c r="C1186" s="52" t="s">
        <v>211</v>
      </c>
      <c r="D1186" s="52" t="s">
        <v>212</v>
      </c>
      <c r="E1186" s="52" t="s">
        <v>278</v>
      </c>
      <c r="F1186" s="53">
        <v>130.0</v>
      </c>
      <c r="G1186" s="52" t="s">
        <v>21</v>
      </c>
      <c r="H1186" s="15">
        <f t="shared" si="1"/>
        <v>6</v>
      </c>
    </row>
    <row r="1187">
      <c r="B1187" s="51">
        <v>44421.0</v>
      </c>
      <c r="C1187" s="52" t="s">
        <v>211</v>
      </c>
      <c r="D1187" s="52">
        <v>540.0</v>
      </c>
      <c r="E1187" s="52" t="s">
        <v>278</v>
      </c>
      <c r="F1187" s="53">
        <v>130.0</v>
      </c>
      <c r="G1187" s="52" t="s">
        <v>21</v>
      </c>
      <c r="H1187" s="15">
        <f t="shared" si="1"/>
        <v>6</v>
      </c>
    </row>
    <row r="1188">
      <c r="B1188" s="51">
        <v>44421.0</v>
      </c>
      <c r="C1188" s="52" t="s">
        <v>211</v>
      </c>
      <c r="D1188" s="52">
        <v>6249.0</v>
      </c>
      <c r="E1188" s="52" t="s">
        <v>277</v>
      </c>
      <c r="F1188" s="53">
        <v>350.0</v>
      </c>
      <c r="G1188" s="52" t="s">
        <v>14</v>
      </c>
      <c r="H1188" s="15">
        <f t="shared" si="1"/>
        <v>6</v>
      </c>
    </row>
    <row r="1189">
      <c r="B1189" s="51">
        <v>44421.0</v>
      </c>
      <c r="C1189" s="52" t="s">
        <v>306</v>
      </c>
      <c r="D1189" s="52">
        <v>2942.0</v>
      </c>
      <c r="E1189" s="52" t="s">
        <v>280</v>
      </c>
      <c r="F1189" s="53">
        <v>280.0</v>
      </c>
      <c r="G1189" s="52" t="s">
        <v>18</v>
      </c>
      <c r="H1189" s="15">
        <f t="shared" si="1"/>
        <v>6</v>
      </c>
    </row>
    <row r="1190">
      <c r="B1190" s="51">
        <v>44421.0</v>
      </c>
      <c r="C1190" s="52" t="s">
        <v>306</v>
      </c>
      <c r="D1190" s="52" t="s">
        <v>338</v>
      </c>
      <c r="E1190" s="52" t="s">
        <v>285</v>
      </c>
      <c r="F1190" s="53">
        <v>270.0</v>
      </c>
      <c r="G1190" s="52" t="s">
        <v>18</v>
      </c>
      <c r="H1190" s="15">
        <f t="shared" si="1"/>
        <v>6</v>
      </c>
    </row>
    <row r="1191">
      <c r="B1191" s="51">
        <v>44421.0</v>
      </c>
      <c r="C1191" s="52" t="s">
        <v>306</v>
      </c>
      <c r="D1191" s="52" t="s">
        <v>339</v>
      </c>
      <c r="E1191" s="52" t="s">
        <v>285</v>
      </c>
      <c r="F1191" s="53">
        <v>270.0</v>
      </c>
      <c r="G1191" s="52" t="s">
        <v>18</v>
      </c>
      <c r="H1191" s="15">
        <f t="shared" si="1"/>
        <v>6</v>
      </c>
    </row>
    <row r="1192">
      <c r="B1192" s="51">
        <v>44421.0</v>
      </c>
      <c r="C1192" s="52" t="s">
        <v>306</v>
      </c>
      <c r="D1192" s="52" t="s">
        <v>340</v>
      </c>
      <c r="E1192" s="52" t="s">
        <v>285</v>
      </c>
      <c r="F1192" s="53">
        <v>270.0</v>
      </c>
      <c r="G1192" s="52" t="s">
        <v>18</v>
      </c>
      <c r="H1192" s="15">
        <f t="shared" si="1"/>
        <v>6</v>
      </c>
    </row>
    <row r="1193">
      <c r="B1193" s="51">
        <v>44421.0</v>
      </c>
      <c r="C1193" s="52" t="s">
        <v>306</v>
      </c>
      <c r="D1193" s="52" t="s">
        <v>341</v>
      </c>
      <c r="E1193" s="52" t="s">
        <v>287</v>
      </c>
      <c r="F1193" s="53">
        <v>110.0</v>
      </c>
      <c r="G1193" s="52" t="s">
        <v>31</v>
      </c>
      <c r="H1193" s="15">
        <f t="shared" si="1"/>
        <v>6</v>
      </c>
    </row>
    <row r="1194">
      <c r="B1194" s="51">
        <v>44421.0</v>
      </c>
      <c r="C1194" s="52" t="s">
        <v>115</v>
      </c>
      <c r="D1194" s="52" t="s">
        <v>116</v>
      </c>
      <c r="E1194" s="52" t="s">
        <v>285</v>
      </c>
      <c r="F1194" s="53">
        <v>270.0</v>
      </c>
      <c r="G1194" s="52" t="s">
        <v>18</v>
      </c>
      <c r="H1194" s="15">
        <f t="shared" si="1"/>
        <v>6</v>
      </c>
    </row>
    <row r="1195">
      <c r="B1195" s="51">
        <v>44421.0</v>
      </c>
      <c r="C1195" s="52" t="s">
        <v>115</v>
      </c>
      <c r="D1195" s="52" t="s">
        <v>174</v>
      </c>
      <c r="E1195" s="52" t="s">
        <v>287</v>
      </c>
      <c r="F1195" s="53">
        <v>110.0</v>
      </c>
      <c r="G1195" s="52" t="s">
        <v>31</v>
      </c>
      <c r="H1195" s="15">
        <f t="shared" si="1"/>
        <v>6</v>
      </c>
    </row>
    <row r="1196">
      <c r="B1196" s="51">
        <v>44421.0</v>
      </c>
      <c r="C1196" s="52" t="s">
        <v>115</v>
      </c>
      <c r="D1196" s="52">
        <v>8647.0</v>
      </c>
      <c r="E1196" s="52" t="s">
        <v>277</v>
      </c>
      <c r="F1196" s="53">
        <v>350.0</v>
      </c>
      <c r="G1196" s="52" t="s">
        <v>14</v>
      </c>
      <c r="H1196" s="15">
        <f t="shared" si="1"/>
        <v>6</v>
      </c>
    </row>
    <row r="1197">
      <c r="B1197" s="51">
        <v>44421.0</v>
      </c>
      <c r="C1197" s="52" t="s">
        <v>115</v>
      </c>
      <c r="D1197" s="52" t="s">
        <v>118</v>
      </c>
      <c r="E1197" s="52" t="s">
        <v>287</v>
      </c>
      <c r="F1197" s="53">
        <v>110.0</v>
      </c>
      <c r="G1197" s="52" t="s">
        <v>31</v>
      </c>
      <c r="H1197" s="15">
        <f t="shared" si="1"/>
        <v>6</v>
      </c>
    </row>
    <row r="1198">
      <c r="B1198" s="51">
        <v>44421.0</v>
      </c>
      <c r="C1198" s="52" t="s">
        <v>115</v>
      </c>
      <c r="D1198" s="52" t="s">
        <v>240</v>
      </c>
      <c r="E1198" s="52" t="s">
        <v>277</v>
      </c>
      <c r="F1198" s="53">
        <v>350.0</v>
      </c>
      <c r="G1198" s="52" t="s">
        <v>14</v>
      </c>
      <c r="H1198" s="15">
        <f t="shared" si="1"/>
        <v>6</v>
      </c>
    </row>
    <row r="1199">
      <c r="B1199" s="51">
        <v>44421.0</v>
      </c>
      <c r="C1199" s="52" t="s">
        <v>115</v>
      </c>
      <c r="D1199" s="52" t="s">
        <v>119</v>
      </c>
      <c r="E1199" s="52" t="s">
        <v>284</v>
      </c>
      <c r="F1199" s="53">
        <v>140.0</v>
      </c>
      <c r="G1199" s="52" t="s">
        <v>12</v>
      </c>
      <c r="H1199" s="15">
        <f t="shared" si="1"/>
        <v>6</v>
      </c>
    </row>
    <row r="1200">
      <c r="B1200" s="51">
        <v>44421.0</v>
      </c>
      <c r="C1200" s="52" t="s">
        <v>115</v>
      </c>
      <c r="D1200" s="52" t="s">
        <v>120</v>
      </c>
      <c r="E1200" s="52" t="s">
        <v>278</v>
      </c>
      <c r="F1200" s="53">
        <v>130.0</v>
      </c>
      <c r="G1200" s="52" t="s">
        <v>21</v>
      </c>
      <c r="H1200" s="15">
        <f t="shared" si="1"/>
        <v>6</v>
      </c>
    </row>
    <row r="1201">
      <c r="B1201" s="51">
        <v>44421.0</v>
      </c>
      <c r="C1201" s="52" t="s">
        <v>115</v>
      </c>
      <c r="D1201" s="52" t="s">
        <v>175</v>
      </c>
      <c r="E1201" s="52" t="s">
        <v>285</v>
      </c>
      <c r="F1201" s="53">
        <v>270.0</v>
      </c>
      <c r="G1201" s="52" t="s">
        <v>18</v>
      </c>
      <c r="H1201" s="15">
        <f t="shared" si="1"/>
        <v>6</v>
      </c>
    </row>
    <row r="1202">
      <c r="B1202" s="51">
        <v>44421.0</v>
      </c>
      <c r="C1202" s="52" t="s">
        <v>115</v>
      </c>
      <c r="D1202" s="52" t="s">
        <v>176</v>
      </c>
      <c r="E1202" s="52" t="s">
        <v>279</v>
      </c>
      <c r="F1202" s="53">
        <v>170.0</v>
      </c>
      <c r="G1202" s="52" t="s">
        <v>12</v>
      </c>
      <c r="H1202" s="15">
        <f t="shared" si="1"/>
        <v>6</v>
      </c>
    </row>
    <row r="1203">
      <c r="B1203" s="51">
        <v>44421.0</v>
      </c>
      <c r="C1203" s="52" t="s">
        <v>122</v>
      </c>
      <c r="D1203" s="52" t="s">
        <v>241</v>
      </c>
      <c r="E1203" s="52" t="s">
        <v>279</v>
      </c>
      <c r="F1203" s="53">
        <v>170.0</v>
      </c>
      <c r="G1203" s="52" t="s">
        <v>12</v>
      </c>
      <c r="H1203" s="15">
        <f t="shared" si="1"/>
        <v>6</v>
      </c>
    </row>
    <row r="1204">
      <c r="B1204" s="51">
        <v>44421.0</v>
      </c>
      <c r="C1204" s="52" t="s">
        <v>122</v>
      </c>
      <c r="D1204" s="52" t="s">
        <v>309</v>
      </c>
      <c r="E1204" s="52" t="s">
        <v>285</v>
      </c>
      <c r="F1204" s="53">
        <v>270.0</v>
      </c>
      <c r="G1204" s="52" t="s">
        <v>18</v>
      </c>
      <c r="H1204" s="15">
        <f t="shared" si="1"/>
        <v>6</v>
      </c>
    </row>
    <row r="1205">
      <c r="B1205" s="51">
        <v>44421.0</v>
      </c>
      <c r="C1205" s="52" t="s">
        <v>122</v>
      </c>
      <c r="D1205" s="52" t="s">
        <v>123</v>
      </c>
      <c r="E1205" s="52" t="s">
        <v>284</v>
      </c>
      <c r="F1205" s="53">
        <v>140.0</v>
      </c>
      <c r="G1205" s="52" t="s">
        <v>12</v>
      </c>
      <c r="H1205" s="15">
        <f t="shared" si="1"/>
        <v>6</v>
      </c>
    </row>
    <row r="1206">
      <c r="B1206" s="51">
        <v>44421.0</v>
      </c>
      <c r="C1206" s="52" t="s">
        <v>122</v>
      </c>
      <c r="D1206" s="52" t="s">
        <v>124</v>
      </c>
      <c r="E1206" s="52" t="s">
        <v>280</v>
      </c>
      <c r="F1206" s="53">
        <v>280.0</v>
      </c>
      <c r="G1206" s="52" t="s">
        <v>18</v>
      </c>
      <c r="H1206" s="15">
        <f t="shared" si="1"/>
        <v>6</v>
      </c>
    </row>
    <row r="1207">
      <c r="B1207" s="51">
        <v>44421.0</v>
      </c>
      <c r="C1207" s="52" t="s">
        <v>122</v>
      </c>
      <c r="D1207" s="52" t="s">
        <v>179</v>
      </c>
      <c r="E1207" s="52" t="s">
        <v>278</v>
      </c>
      <c r="F1207" s="53">
        <v>130.0</v>
      </c>
      <c r="G1207" s="52" t="s">
        <v>21</v>
      </c>
      <c r="H1207" s="15">
        <f t="shared" si="1"/>
        <v>6</v>
      </c>
    </row>
    <row r="1208">
      <c r="B1208" s="51">
        <v>44421.0</v>
      </c>
      <c r="C1208" s="52" t="s">
        <v>122</v>
      </c>
      <c r="D1208" s="52" t="s">
        <v>125</v>
      </c>
      <c r="E1208" s="52" t="s">
        <v>288</v>
      </c>
      <c r="F1208" s="53">
        <v>280.0</v>
      </c>
      <c r="G1208" s="52" t="s">
        <v>14</v>
      </c>
      <c r="H1208" s="15">
        <f t="shared" si="1"/>
        <v>6</v>
      </c>
    </row>
    <row r="1209">
      <c r="B1209" s="51">
        <v>44421.0</v>
      </c>
      <c r="C1209" s="52" t="s">
        <v>122</v>
      </c>
      <c r="D1209" s="52" t="s">
        <v>126</v>
      </c>
      <c r="E1209" s="52" t="s">
        <v>286</v>
      </c>
      <c r="F1209" s="53">
        <v>130.0</v>
      </c>
      <c r="G1209" s="52" t="s">
        <v>31</v>
      </c>
      <c r="H1209" s="15">
        <f t="shared" si="1"/>
        <v>6</v>
      </c>
    </row>
    <row r="1210">
      <c r="B1210" s="51">
        <v>44421.0</v>
      </c>
      <c r="C1210" s="52" t="s">
        <v>122</v>
      </c>
      <c r="D1210" s="52" t="s">
        <v>310</v>
      </c>
      <c r="E1210" s="52" t="s">
        <v>280</v>
      </c>
      <c r="F1210" s="53">
        <v>280.0</v>
      </c>
      <c r="G1210" s="52" t="s">
        <v>18</v>
      </c>
      <c r="H1210" s="15">
        <f t="shared" si="1"/>
        <v>6</v>
      </c>
    </row>
    <row r="1211">
      <c r="B1211" s="51">
        <v>44421.0</v>
      </c>
      <c r="C1211" s="52" t="s">
        <v>122</v>
      </c>
      <c r="D1211" s="52" t="s">
        <v>127</v>
      </c>
      <c r="E1211" s="52" t="s">
        <v>282</v>
      </c>
      <c r="F1211" s="53">
        <v>200.0</v>
      </c>
      <c r="G1211" s="52" t="s">
        <v>14</v>
      </c>
      <c r="H1211" s="15">
        <f t="shared" si="1"/>
        <v>6</v>
      </c>
    </row>
    <row r="1212">
      <c r="B1212" s="51">
        <v>44421.0</v>
      </c>
      <c r="C1212" s="52" t="s">
        <v>122</v>
      </c>
      <c r="D1212" s="52" t="s">
        <v>215</v>
      </c>
      <c r="E1212" s="52" t="s">
        <v>279</v>
      </c>
      <c r="F1212" s="53">
        <v>170.0</v>
      </c>
      <c r="G1212" s="52" t="s">
        <v>12</v>
      </c>
      <c r="H1212" s="15">
        <f t="shared" si="1"/>
        <v>6</v>
      </c>
    </row>
    <row r="1213">
      <c r="B1213" s="51">
        <v>44421.0</v>
      </c>
      <c r="C1213" s="52" t="s">
        <v>122</v>
      </c>
      <c r="D1213" s="52" t="s">
        <v>215</v>
      </c>
      <c r="E1213" s="52" t="s">
        <v>282</v>
      </c>
      <c r="F1213" s="53">
        <v>200.0</v>
      </c>
      <c r="G1213" s="52" t="s">
        <v>14</v>
      </c>
      <c r="H1213" s="15">
        <f t="shared" si="1"/>
        <v>6</v>
      </c>
    </row>
    <row r="1214">
      <c r="B1214" s="51">
        <v>44421.0</v>
      </c>
      <c r="C1214" s="52" t="s">
        <v>122</v>
      </c>
      <c r="D1214" s="52" t="s">
        <v>311</v>
      </c>
      <c r="E1214" s="52" t="s">
        <v>288</v>
      </c>
      <c r="F1214" s="53">
        <v>280.0</v>
      </c>
      <c r="G1214" s="52" t="s">
        <v>14</v>
      </c>
      <c r="H1214" s="15">
        <f t="shared" si="1"/>
        <v>6</v>
      </c>
    </row>
    <row r="1215">
      <c r="B1215" s="51">
        <v>44421.0</v>
      </c>
      <c r="C1215" s="52" t="s">
        <v>122</v>
      </c>
      <c r="D1215" s="52" t="s">
        <v>342</v>
      </c>
      <c r="E1215" s="52" t="s">
        <v>282</v>
      </c>
      <c r="F1215" s="53">
        <v>200.0</v>
      </c>
      <c r="G1215" s="52" t="s">
        <v>14</v>
      </c>
      <c r="H1215" s="15">
        <f t="shared" si="1"/>
        <v>6</v>
      </c>
    </row>
    <row r="1216">
      <c r="B1216" s="51">
        <v>44421.0</v>
      </c>
      <c r="C1216" s="52" t="s">
        <v>122</v>
      </c>
      <c r="D1216" s="52" t="s">
        <v>243</v>
      </c>
      <c r="E1216" s="52" t="s">
        <v>278</v>
      </c>
      <c r="F1216" s="53">
        <v>130.0</v>
      </c>
      <c r="G1216" s="52" t="s">
        <v>21</v>
      </c>
      <c r="H1216" s="15">
        <f t="shared" si="1"/>
        <v>6</v>
      </c>
    </row>
    <row r="1217">
      <c r="B1217" s="51">
        <v>44421.0</v>
      </c>
      <c r="C1217" s="52" t="s">
        <v>244</v>
      </c>
      <c r="D1217" s="52">
        <v>7841.0</v>
      </c>
      <c r="E1217" s="52" t="s">
        <v>282</v>
      </c>
      <c r="F1217" s="53">
        <v>200.0</v>
      </c>
      <c r="G1217" s="52" t="s">
        <v>14</v>
      </c>
      <c r="H1217" s="15">
        <f t="shared" si="1"/>
        <v>6</v>
      </c>
    </row>
    <row r="1218">
      <c r="B1218" s="51">
        <v>44421.0</v>
      </c>
      <c r="C1218" s="52" t="s">
        <v>15</v>
      </c>
      <c r="D1218" s="52" t="s">
        <v>216</v>
      </c>
      <c r="E1218" s="52" t="s">
        <v>285</v>
      </c>
      <c r="F1218" s="53">
        <v>270.0</v>
      </c>
      <c r="G1218" s="52" t="s">
        <v>18</v>
      </c>
      <c r="H1218" s="15">
        <f t="shared" si="1"/>
        <v>6</v>
      </c>
    </row>
    <row r="1219">
      <c r="B1219" s="51">
        <v>44421.0</v>
      </c>
      <c r="C1219" s="52" t="s">
        <v>15</v>
      </c>
      <c r="D1219" s="52" t="s">
        <v>181</v>
      </c>
      <c r="E1219" s="52" t="s">
        <v>280</v>
      </c>
      <c r="F1219" s="53">
        <v>280.0</v>
      </c>
      <c r="G1219" s="52" t="s">
        <v>18</v>
      </c>
      <c r="H1219" s="15">
        <f t="shared" si="1"/>
        <v>6</v>
      </c>
    </row>
    <row r="1220">
      <c r="B1220" s="51">
        <v>44421.0</v>
      </c>
      <c r="C1220" s="52" t="s">
        <v>15</v>
      </c>
      <c r="D1220" s="55">
        <v>3.0E45</v>
      </c>
      <c r="E1220" s="52" t="s">
        <v>285</v>
      </c>
      <c r="F1220" s="53">
        <v>270.0</v>
      </c>
      <c r="G1220" s="52" t="s">
        <v>18</v>
      </c>
      <c r="H1220" s="15">
        <f t="shared" si="1"/>
        <v>6</v>
      </c>
    </row>
    <row r="1221">
      <c r="B1221" s="51">
        <v>44421.0</v>
      </c>
      <c r="C1221" s="52" t="s">
        <v>15</v>
      </c>
      <c r="D1221" s="52" t="s">
        <v>132</v>
      </c>
      <c r="E1221" s="52" t="s">
        <v>278</v>
      </c>
      <c r="F1221" s="53">
        <v>130.0</v>
      </c>
      <c r="G1221" s="52" t="s">
        <v>21</v>
      </c>
      <c r="H1221" s="15">
        <f t="shared" si="1"/>
        <v>6</v>
      </c>
    </row>
    <row r="1222">
      <c r="B1222" s="51">
        <v>44421.0</v>
      </c>
      <c r="C1222" s="52" t="s">
        <v>15</v>
      </c>
      <c r="D1222" s="55">
        <v>5.0E49</v>
      </c>
      <c r="E1222" s="52" t="s">
        <v>280</v>
      </c>
      <c r="F1222" s="53">
        <v>280.0</v>
      </c>
      <c r="G1222" s="52" t="s">
        <v>18</v>
      </c>
      <c r="H1222" s="15">
        <f t="shared" si="1"/>
        <v>6</v>
      </c>
    </row>
    <row r="1223">
      <c r="B1223" s="51">
        <v>44421.0</v>
      </c>
      <c r="C1223" s="52" t="s">
        <v>15</v>
      </c>
      <c r="D1223" s="55">
        <v>5.0E49</v>
      </c>
      <c r="E1223" s="52" t="s">
        <v>287</v>
      </c>
      <c r="F1223" s="53">
        <v>110.0</v>
      </c>
      <c r="G1223" s="52" t="s">
        <v>31</v>
      </c>
      <c r="H1223" s="15">
        <f t="shared" si="1"/>
        <v>6</v>
      </c>
    </row>
    <row r="1224">
      <c r="B1224" s="51">
        <v>44421.0</v>
      </c>
      <c r="C1224" s="52" t="s">
        <v>15</v>
      </c>
      <c r="D1224" s="52" t="s">
        <v>133</v>
      </c>
      <c r="E1224" s="52" t="s">
        <v>277</v>
      </c>
      <c r="F1224" s="53">
        <v>350.0</v>
      </c>
      <c r="G1224" s="52" t="s">
        <v>14</v>
      </c>
      <c r="H1224" s="15">
        <f t="shared" si="1"/>
        <v>6</v>
      </c>
    </row>
    <row r="1225">
      <c r="B1225" s="51">
        <v>44421.0</v>
      </c>
      <c r="C1225" s="52" t="s">
        <v>15</v>
      </c>
      <c r="D1225" s="55">
        <v>6.0E40</v>
      </c>
      <c r="E1225" s="52" t="s">
        <v>277</v>
      </c>
      <c r="F1225" s="53">
        <v>350.0</v>
      </c>
      <c r="G1225" s="52" t="s">
        <v>14</v>
      </c>
      <c r="H1225" s="15">
        <f t="shared" si="1"/>
        <v>6</v>
      </c>
    </row>
    <row r="1226">
      <c r="B1226" s="51">
        <v>44421.0</v>
      </c>
      <c r="C1226" s="52" t="s">
        <v>15</v>
      </c>
      <c r="D1226" s="55">
        <v>6.0E40</v>
      </c>
      <c r="E1226" s="52" t="s">
        <v>288</v>
      </c>
      <c r="F1226" s="53">
        <v>280.0</v>
      </c>
      <c r="G1226" s="52" t="s">
        <v>14</v>
      </c>
      <c r="H1226" s="15">
        <f t="shared" si="1"/>
        <v>6</v>
      </c>
    </row>
    <row r="1227">
      <c r="B1227" s="51">
        <v>44421.0</v>
      </c>
      <c r="C1227" s="52" t="s">
        <v>15</v>
      </c>
      <c r="D1227" s="52" t="s">
        <v>134</v>
      </c>
      <c r="E1227" s="52" t="s">
        <v>280</v>
      </c>
      <c r="F1227" s="53">
        <v>280.0</v>
      </c>
      <c r="G1227" s="52" t="s">
        <v>18</v>
      </c>
      <c r="H1227" s="15">
        <f t="shared" si="1"/>
        <v>6</v>
      </c>
    </row>
    <row r="1228">
      <c r="B1228" s="51">
        <v>44421.0</v>
      </c>
      <c r="C1228" s="52" t="s">
        <v>15</v>
      </c>
      <c r="D1228" s="52" t="s">
        <v>219</v>
      </c>
      <c r="E1228" s="52" t="s">
        <v>277</v>
      </c>
      <c r="F1228" s="53">
        <v>350.0</v>
      </c>
      <c r="G1228" s="52" t="s">
        <v>14</v>
      </c>
      <c r="H1228" s="15">
        <f t="shared" si="1"/>
        <v>6</v>
      </c>
    </row>
    <row r="1229">
      <c r="B1229" s="51">
        <v>44421.0</v>
      </c>
      <c r="C1229" s="52" t="s">
        <v>15</v>
      </c>
      <c r="D1229" s="52" t="s">
        <v>220</v>
      </c>
      <c r="E1229" s="52" t="s">
        <v>285</v>
      </c>
      <c r="F1229" s="53">
        <v>270.0</v>
      </c>
      <c r="G1229" s="52" t="s">
        <v>18</v>
      </c>
      <c r="H1229" s="15">
        <f t="shared" si="1"/>
        <v>6</v>
      </c>
    </row>
    <row r="1230">
      <c r="B1230" s="51">
        <v>44421.0</v>
      </c>
      <c r="C1230" s="52" t="s">
        <v>15</v>
      </c>
      <c r="D1230" s="52">
        <v>4645.0</v>
      </c>
      <c r="E1230" s="52" t="s">
        <v>280</v>
      </c>
      <c r="F1230" s="53">
        <v>280.0</v>
      </c>
      <c r="G1230" s="52" t="s">
        <v>18</v>
      </c>
      <c r="H1230" s="15">
        <f t="shared" si="1"/>
        <v>6</v>
      </c>
    </row>
    <row r="1231">
      <c r="B1231" s="51">
        <v>44421.0</v>
      </c>
      <c r="C1231" s="52" t="s">
        <v>15</v>
      </c>
      <c r="D1231" s="52">
        <v>4645.0</v>
      </c>
      <c r="E1231" s="52" t="s">
        <v>280</v>
      </c>
      <c r="F1231" s="53">
        <v>280.0</v>
      </c>
      <c r="G1231" s="52" t="s">
        <v>18</v>
      </c>
      <c r="H1231" s="15">
        <f t="shared" si="1"/>
        <v>6</v>
      </c>
    </row>
    <row r="1232">
      <c r="B1232" s="51">
        <v>44421.0</v>
      </c>
      <c r="C1232" s="52" t="s">
        <v>15</v>
      </c>
      <c r="D1232" s="52" t="s">
        <v>136</v>
      </c>
      <c r="E1232" s="52" t="s">
        <v>285</v>
      </c>
      <c r="F1232" s="53">
        <v>270.0</v>
      </c>
      <c r="G1232" s="52" t="s">
        <v>18</v>
      </c>
      <c r="H1232" s="15">
        <f t="shared" si="1"/>
        <v>6</v>
      </c>
    </row>
    <row r="1233">
      <c r="B1233" s="51">
        <v>44421.0</v>
      </c>
      <c r="C1233" s="52" t="s">
        <v>15</v>
      </c>
      <c r="D1233" s="52">
        <v>9841.0</v>
      </c>
      <c r="E1233" s="52" t="s">
        <v>287</v>
      </c>
      <c r="F1233" s="53">
        <v>110.0</v>
      </c>
      <c r="G1233" s="52" t="s">
        <v>31</v>
      </c>
      <c r="H1233" s="15">
        <f t="shared" si="1"/>
        <v>6</v>
      </c>
    </row>
    <row r="1234">
      <c r="B1234" s="51">
        <v>44421.0</v>
      </c>
      <c r="C1234" s="52" t="s">
        <v>15</v>
      </c>
      <c r="D1234" s="52" t="s">
        <v>221</v>
      </c>
      <c r="E1234" s="52" t="s">
        <v>286</v>
      </c>
      <c r="F1234" s="53">
        <v>130.0</v>
      </c>
      <c r="G1234" s="52" t="s">
        <v>31</v>
      </c>
      <c r="H1234" s="15">
        <f t="shared" si="1"/>
        <v>6</v>
      </c>
    </row>
    <row r="1235">
      <c r="B1235" s="51">
        <v>44421.0</v>
      </c>
      <c r="C1235" s="52" t="s">
        <v>15</v>
      </c>
      <c r="D1235" s="52" t="s">
        <v>183</v>
      </c>
      <c r="E1235" s="52" t="s">
        <v>288</v>
      </c>
      <c r="F1235" s="53">
        <v>280.0</v>
      </c>
      <c r="G1235" s="52" t="s">
        <v>14</v>
      </c>
      <c r="H1235" s="15">
        <f t="shared" si="1"/>
        <v>6</v>
      </c>
    </row>
    <row r="1236">
      <c r="B1236" s="51">
        <v>44421.0</v>
      </c>
      <c r="C1236" s="52" t="s">
        <v>15</v>
      </c>
      <c r="D1236" s="52" t="s">
        <v>222</v>
      </c>
      <c r="E1236" s="52" t="s">
        <v>279</v>
      </c>
      <c r="F1236" s="53">
        <v>170.0</v>
      </c>
      <c r="G1236" s="52" t="s">
        <v>12</v>
      </c>
      <c r="H1236" s="15">
        <f t="shared" si="1"/>
        <v>6</v>
      </c>
    </row>
    <row r="1237">
      <c r="B1237" s="51">
        <v>44421.0</v>
      </c>
      <c r="C1237" s="52" t="s">
        <v>15</v>
      </c>
      <c r="D1237" s="52" t="s">
        <v>222</v>
      </c>
      <c r="E1237" s="52" t="s">
        <v>287</v>
      </c>
      <c r="F1237" s="53">
        <v>110.0</v>
      </c>
      <c r="G1237" s="52" t="s">
        <v>31</v>
      </c>
      <c r="H1237" s="15">
        <f t="shared" si="1"/>
        <v>6</v>
      </c>
    </row>
    <row r="1238">
      <c r="B1238" s="51">
        <v>44421.0</v>
      </c>
      <c r="C1238" s="52" t="s">
        <v>15</v>
      </c>
      <c r="D1238" s="52" t="s">
        <v>137</v>
      </c>
      <c r="E1238" s="52" t="s">
        <v>280</v>
      </c>
      <c r="F1238" s="53">
        <v>280.0</v>
      </c>
      <c r="G1238" s="52" t="s">
        <v>18</v>
      </c>
      <c r="H1238" s="15">
        <f t="shared" si="1"/>
        <v>6</v>
      </c>
    </row>
    <row r="1239">
      <c r="B1239" s="51">
        <v>44421.0</v>
      </c>
      <c r="C1239" s="52" t="s">
        <v>15</v>
      </c>
      <c r="D1239" s="52" t="s">
        <v>184</v>
      </c>
      <c r="E1239" s="52" t="s">
        <v>277</v>
      </c>
      <c r="F1239" s="53">
        <v>350.0</v>
      </c>
      <c r="G1239" s="52" t="s">
        <v>14</v>
      </c>
      <c r="H1239" s="15">
        <f t="shared" si="1"/>
        <v>6</v>
      </c>
    </row>
    <row r="1240">
      <c r="B1240" s="51">
        <v>44421.0</v>
      </c>
      <c r="C1240" s="52" t="s">
        <v>15</v>
      </c>
      <c r="D1240" s="52" t="s">
        <v>185</v>
      </c>
      <c r="E1240" s="52" t="s">
        <v>277</v>
      </c>
      <c r="F1240" s="53">
        <v>350.0</v>
      </c>
      <c r="G1240" s="52" t="s">
        <v>14</v>
      </c>
      <c r="H1240" s="15">
        <f t="shared" si="1"/>
        <v>6</v>
      </c>
    </row>
    <row r="1241">
      <c r="B1241" s="51">
        <v>44421.0</v>
      </c>
      <c r="C1241" s="52" t="s">
        <v>15</v>
      </c>
      <c r="D1241" s="52" t="s">
        <v>312</v>
      </c>
      <c r="E1241" s="52" t="s">
        <v>280</v>
      </c>
      <c r="F1241" s="53">
        <v>280.0</v>
      </c>
      <c r="G1241" s="52" t="s">
        <v>18</v>
      </c>
      <c r="H1241" s="15">
        <f t="shared" si="1"/>
        <v>6</v>
      </c>
    </row>
    <row r="1242">
      <c r="B1242" s="51">
        <v>44421.0</v>
      </c>
      <c r="C1242" s="52" t="s">
        <v>15</v>
      </c>
      <c r="D1242" s="52" t="s">
        <v>223</v>
      </c>
      <c r="E1242" s="52" t="s">
        <v>280</v>
      </c>
      <c r="F1242" s="53">
        <v>280.0</v>
      </c>
      <c r="G1242" s="52" t="s">
        <v>18</v>
      </c>
      <c r="H1242" s="15">
        <f t="shared" si="1"/>
        <v>6</v>
      </c>
    </row>
    <row r="1243">
      <c r="B1243" s="51">
        <v>44421.0</v>
      </c>
      <c r="C1243" s="52" t="s">
        <v>15</v>
      </c>
      <c r="D1243" s="52" t="s">
        <v>224</v>
      </c>
      <c r="E1243" s="52" t="s">
        <v>277</v>
      </c>
      <c r="F1243" s="53">
        <v>350.0</v>
      </c>
      <c r="G1243" s="52" t="s">
        <v>14</v>
      </c>
      <c r="H1243" s="15">
        <f t="shared" si="1"/>
        <v>6</v>
      </c>
    </row>
    <row r="1244">
      <c r="B1244" s="51">
        <v>44421.0</v>
      </c>
      <c r="C1244" s="52" t="s">
        <v>15</v>
      </c>
      <c r="D1244" s="52" t="s">
        <v>139</v>
      </c>
      <c r="E1244" s="52" t="s">
        <v>277</v>
      </c>
      <c r="F1244" s="53">
        <v>350.0</v>
      </c>
      <c r="G1244" s="52" t="s">
        <v>14</v>
      </c>
      <c r="H1244" s="15">
        <f t="shared" si="1"/>
        <v>6</v>
      </c>
    </row>
    <row r="1245">
      <c r="B1245" s="51">
        <v>44421.0</v>
      </c>
      <c r="C1245" s="52" t="s">
        <v>16</v>
      </c>
      <c r="D1245" s="55">
        <v>5.0E41</v>
      </c>
      <c r="E1245" s="52" t="s">
        <v>287</v>
      </c>
      <c r="F1245" s="53">
        <v>110.0</v>
      </c>
      <c r="G1245" s="52" t="s">
        <v>31</v>
      </c>
      <c r="H1245" s="15">
        <f t="shared" si="1"/>
        <v>6</v>
      </c>
    </row>
    <row r="1246">
      <c r="B1246" s="51">
        <v>44421.0</v>
      </c>
      <c r="C1246" s="52" t="s">
        <v>16</v>
      </c>
      <c r="D1246" s="52">
        <v>7848.0</v>
      </c>
      <c r="E1246" s="52" t="s">
        <v>280</v>
      </c>
      <c r="F1246" s="53">
        <v>280.0</v>
      </c>
      <c r="G1246" s="52" t="s">
        <v>18</v>
      </c>
      <c r="H1246" s="15">
        <f t="shared" si="1"/>
        <v>6</v>
      </c>
    </row>
    <row r="1247">
      <c r="B1247" s="51">
        <v>44421.0</v>
      </c>
      <c r="C1247" s="52" t="s">
        <v>16</v>
      </c>
      <c r="D1247" s="52" t="s">
        <v>315</v>
      </c>
      <c r="E1247" s="52" t="s">
        <v>287</v>
      </c>
      <c r="F1247" s="53">
        <v>110.0</v>
      </c>
      <c r="G1247" s="52" t="s">
        <v>31</v>
      </c>
      <c r="H1247" s="15">
        <f t="shared" si="1"/>
        <v>6</v>
      </c>
    </row>
    <row r="1248">
      <c r="B1248" s="51">
        <v>44421.0</v>
      </c>
      <c r="C1248" s="52" t="s">
        <v>16</v>
      </c>
      <c r="D1248" s="52" t="s">
        <v>145</v>
      </c>
      <c r="E1248" s="52" t="s">
        <v>280</v>
      </c>
      <c r="F1248" s="53">
        <v>280.0</v>
      </c>
      <c r="G1248" s="52" t="s">
        <v>18</v>
      </c>
      <c r="H1248" s="15">
        <f t="shared" si="1"/>
        <v>6</v>
      </c>
    </row>
    <row r="1249">
      <c r="B1249" s="51">
        <v>44421.0</v>
      </c>
      <c r="C1249" s="52" t="s">
        <v>16</v>
      </c>
      <c r="D1249" s="52" t="s">
        <v>145</v>
      </c>
      <c r="E1249" s="52" t="s">
        <v>278</v>
      </c>
      <c r="F1249" s="53">
        <v>130.0</v>
      </c>
      <c r="G1249" s="52" t="s">
        <v>21</v>
      </c>
      <c r="H1249" s="15">
        <f t="shared" si="1"/>
        <v>6</v>
      </c>
    </row>
    <row r="1250">
      <c r="B1250" s="51">
        <v>44421.0</v>
      </c>
      <c r="C1250" s="52" t="s">
        <v>16</v>
      </c>
      <c r="D1250" s="52" t="s">
        <v>343</v>
      </c>
      <c r="E1250" s="52" t="s">
        <v>280</v>
      </c>
      <c r="F1250" s="53">
        <v>280.0</v>
      </c>
      <c r="G1250" s="52" t="s">
        <v>18</v>
      </c>
      <c r="H1250" s="15">
        <f t="shared" si="1"/>
        <v>6</v>
      </c>
    </row>
    <row r="1251">
      <c r="B1251" s="51">
        <v>44421.0</v>
      </c>
      <c r="C1251" s="52" t="s">
        <v>16</v>
      </c>
      <c r="D1251" s="52" t="s">
        <v>343</v>
      </c>
      <c r="E1251" s="52" t="s">
        <v>287</v>
      </c>
      <c r="F1251" s="53">
        <v>110.0</v>
      </c>
      <c r="G1251" s="52" t="s">
        <v>31</v>
      </c>
      <c r="H1251" s="15">
        <f t="shared" si="1"/>
        <v>6</v>
      </c>
    </row>
    <row r="1252">
      <c r="B1252" s="51">
        <v>44421.0</v>
      </c>
      <c r="C1252" s="52" t="s">
        <v>16</v>
      </c>
      <c r="D1252" s="52" t="s">
        <v>66</v>
      </c>
      <c r="E1252" s="52" t="s">
        <v>278</v>
      </c>
      <c r="F1252" s="53">
        <v>130.0</v>
      </c>
      <c r="G1252" s="52" t="s">
        <v>21</v>
      </c>
      <c r="H1252" s="15">
        <f t="shared" si="1"/>
        <v>6</v>
      </c>
    </row>
    <row r="1253">
      <c r="B1253" s="51">
        <v>44421.0</v>
      </c>
      <c r="C1253" s="52" t="s">
        <v>69</v>
      </c>
      <c r="D1253" s="52" t="s">
        <v>71</v>
      </c>
      <c r="E1253" s="52" t="s">
        <v>292</v>
      </c>
      <c r="F1253" s="53">
        <v>60.0</v>
      </c>
      <c r="G1253" s="52" t="s">
        <v>31</v>
      </c>
      <c r="H1253" s="15">
        <f t="shared" si="1"/>
        <v>6</v>
      </c>
    </row>
    <row r="1254">
      <c r="B1254" s="51">
        <v>44421.0</v>
      </c>
      <c r="C1254" s="52" t="s">
        <v>69</v>
      </c>
      <c r="D1254" s="52" t="s">
        <v>72</v>
      </c>
      <c r="E1254" s="52" t="s">
        <v>287</v>
      </c>
      <c r="F1254" s="53">
        <v>110.0</v>
      </c>
      <c r="G1254" s="52" t="s">
        <v>31</v>
      </c>
      <c r="H1254" s="15">
        <f t="shared" si="1"/>
        <v>6</v>
      </c>
    </row>
    <row r="1255">
      <c r="B1255" s="51">
        <v>44421.0</v>
      </c>
      <c r="C1255" s="52" t="s">
        <v>69</v>
      </c>
      <c r="D1255" s="52" t="s">
        <v>195</v>
      </c>
      <c r="E1255" s="52" t="s">
        <v>277</v>
      </c>
      <c r="F1255" s="53">
        <v>350.0</v>
      </c>
      <c r="G1255" s="52" t="s">
        <v>14</v>
      </c>
      <c r="H1255" s="15">
        <f t="shared" si="1"/>
        <v>6</v>
      </c>
    </row>
    <row r="1256">
      <c r="B1256" s="51">
        <v>44421.0</v>
      </c>
      <c r="C1256" s="52" t="s">
        <v>69</v>
      </c>
      <c r="D1256" s="52" t="s">
        <v>73</v>
      </c>
      <c r="E1256" s="52" t="s">
        <v>278</v>
      </c>
      <c r="F1256" s="53">
        <v>130.0</v>
      </c>
      <c r="G1256" s="52" t="s">
        <v>21</v>
      </c>
      <c r="H1256" s="15">
        <f t="shared" si="1"/>
        <v>6</v>
      </c>
    </row>
    <row r="1257">
      <c r="B1257" s="51">
        <v>44421.0</v>
      </c>
      <c r="C1257" s="52" t="s">
        <v>69</v>
      </c>
      <c r="D1257" s="52" t="s">
        <v>74</v>
      </c>
      <c r="E1257" s="52" t="s">
        <v>292</v>
      </c>
      <c r="F1257" s="53">
        <v>60.0</v>
      </c>
      <c r="G1257" s="52" t="s">
        <v>31</v>
      </c>
      <c r="H1257" s="15">
        <f t="shared" si="1"/>
        <v>6</v>
      </c>
    </row>
    <row r="1258">
      <c r="B1258" s="51">
        <v>44421.0</v>
      </c>
      <c r="C1258" s="52" t="s">
        <v>69</v>
      </c>
      <c r="D1258" s="52">
        <v>1247.0</v>
      </c>
      <c r="E1258" s="52" t="s">
        <v>285</v>
      </c>
      <c r="F1258" s="53">
        <v>270.0</v>
      </c>
      <c r="G1258" s="52" t="s">
        <v>18</v>
      </c>
      <c r="H1258" s="15">
        <f t="shared" si="1"/>
        <v>6</v>
      </c>
    </row>
    <row r="1259">
      <c r="B1259" s="51">
        <v>44421.0</v>
      </c>
      <c r="C1259" s="52" t="s">
        <v>69</v>
      </c>
      <c r="D1259" s="52">
        <v>2340.0</v>
      </c>
      <c r="E1259" s="52" t="s">
        <v>278</v>
      </c>
      <c r="F1259" s="53">
        <v>130.0</v>
      </c>
      <c r="G1259" s="52" t="s">
        <v>21</v>
      </c>
      <c r="H1259" s="15">
        <f t="shared" si="1"/>
        <v>6</v>
      </c>
    </row>
    <row r="1260">
      <c r="B1260" s="51">
        <v>44421.0</v>
      </c>
      <c r="C1260" s="52" t="s">
        <v>69</v>
      </c>
      <c r="D1260" s="52">
        <v>7447.0</v>
      </c>
      <c r="E1260" s="52" t="s">
        <v>292</v>
      </c>
      <c r="F1260" s="53">
        <v>60.0</v>
      </c>
      <c r="G1260" s="52" t="s">
        <v>31</v>
      </c>
      <c r="H1260" s="15">
        <f t="shared" si="1"/>
        <v>6</v>
      </c>
    </row>
    <row r="1261">
      <c r="B1261" s="51">
        <v>44421.0</v>
      </c>
      <c r="C1261" s="52" t="s">
        <v>69</v>
      </c>
      <c r="D1261" s="52">
        <v>1649.0</v>
      </c>
      <c r="E1261" s="52" t="s">
        <v>278</v>
      </c>
      <c r="F1261" s="53">
        <v>130.0</v>
      </c>
      <c r="G1261" s="52" t="s">
        <v>21</v>
      </c>
      <c r="H1261" s="15">
        <f t="shared" si="1"/>
        <v>6</v>
      </c>
    </row>
    <row r="1262">
      <c r="B1262" s="51">
        <v>44421.0</v>
      </c>
      <c r="C1262" s="52" t="s">
        <v>69</v>
      </c>
      <c r="D1262" s="52">
        <v>5649.0</v>
      </c>
      <c r="E1262" s="52" t="s">
        <v>280</v>
      </c>
      <c r="F1262" s="53">
        <v>280.0</v>
      </c>
      <c r="G1262" s="52" t="s">
        <v>18</v>
      </c>
      <c r="H1262" s="15">
        <f t="shared" si="1"/>
        <v>6</v>
      </c>
    </row>
    <row r="1263">
      <c r="B1263" s="51">
        <v>44421.0</v>
      </c>
      <c r="C1263" s="52" t="s">
        <v>69</v>
      </c>
      <c r="D1263" s="52">
        <v>9045.0</v>
      </c>
      <c r="E1263" s="52" t="s">
        <v>288</v>
      </c>
      <c r="F1263" s="53">
        <v>280.0</v>
      </c>
      <c r="G1263" s="52" t="s">
        <v>14</v>
      </c>
      <c r="H1263" s="15">
        <f t="shared" si="1"/>
        <v>6</v>
      </c>
    </row>
    <row r="1264">
      <c r="B1264" s="51">
        <v>44421.0</v>
      </c>
      <c r="C1264" s="52" t="s">
        <v>69</v>
      </c>
      <c r="D1264" s="52">
        <v>843.0</v>
      </c>
      <c r="E1264" s="52" t="s">
        <v>288</v>
      </c>
      <c r="F1264" s="53">
        <v>280.0</v>
      </c>
      <c r="G1264" s="52" t="s">
        <v>14</v>
      </c>
      <c r="H1264" s="15">
        <f t="shared" si="1"/>
        <v>6</v>
      </c>
    </row>
    <row r="1265">
      <c r="B1265" s="51">
        <v>44421.0</v>
      </c>
      <c r="C1265" s="52" t="s">
        <v>69</v>
      </c>
      <c r="D1265" s="52">
        <v>5747.0</v>
      </c>
      <c r="E1265" s="52" t="s">
        <v>278</v>
      </c>
      <c r="F1265" s="53">
        <v>130.0</v>
      </c>
      <c r="G1265" s="52" t="s">
        <v>21</v>
      </c>
      <c r="H1265" s="15">
        <f t="shared" si="1"/>
        <v>6</v>
      </c>
    </row>
    <row r="1266">
      <c r="B1266" s="51">
        <v>44421.0</v>
      </c>
      <c r="C1266" s="52" t="s">
        <v>69</v>
      </c>
      <c r="D1266" s="52" t="s">
        <v>196</v>
      </c>
      <c r="E1266" s="52" t="s">
        <v>285</v>
      </c>
      <c r="F1266" s="53">
        <v>270.0</v>
      </c>
      <c r="G1266" s="52" t="s">
        <v>18</v>
      </c>
      <c r="H1266" s="15">
        <f t="shared" si="1"/>
        <v>6</v>
      </c>
    </row>
    <row r="1267">
      <c r="B1267" s="51">
        <v>44421.0</v>
      </c>
      <c r="C1267" s="52" t="s">
        <v>69</v>
      </c>
      <c r="D1267" s="52" t="s">
        <v>76</v>
      </c>
      <c r="E1267" s="52" t="s">
        <v>285</v>
      </c>
      <c r="F1267" s="53">
        <v>270.0</v>
      </c>
      <c r="G1267" s="52" t="s">
        <v>18</v>
      </c>
      <c r="H1267" s="15">
        <f t="shared" si="1"/>
        <v>6</v>
      </c>
    </row>
    <row r="1268">
      <c r="B1268" s="51">
        <v>44421.0</v>
      </c>
      <c r="C1268" s="52" t="s">
        <v>69</v>
      </c>
      <c r="D1268" s="52" t="s">
        <v>77</v>
      </c>
      <c r="E1268" s="52" t="s">
        <v>304</v>
      </c>
      <c r="F1268" s="53">
        <v>190.0</v>
      </c>
      <c r="G1268" s="52" t="s">
        <v>160</v>
      </c>
      <c r="H1268" s="15">
        <f t="shared" si="1"/>
        <v>6</v>
      </c>
    </row>
    <row r="1269">
      <c r="B1269" s="51">
        <v>44421.0</v>
      </c>
      <c r="C1269" s="52" t="s">
        <v>69</v>
      </c>
      <c r="D1269" s="52" t="s">
        <v>79</v>
      </c>
      <c r="E1269" s="52" t="s">
        <v>278</v>
      </c>
      <c r="F1269" s="53">
        <v>130.0</v>
      </c>
      <c r="G1269" s="52" t="s">
        <v>21</v>
      </c>
      <c r="H1269" s="15">
        <f t="shared" si="1"/>
        <v>6</v>
      </c>
    </row>
    <row r="1270">
      <c r="B1270" s="51">
        <v>44421.0</v>
      </c>
      <c r="C1270" s="52" t="s">
        <v>69</v>
      </c>
      <c r="D1270" s="52" t="s">
        <v>252</v>
      </c>
      <c r="E1270" s="52" t="s">
        <v>286</v>
      </c>
      <c r="F1270" s="53">
        <v>130.0</v>
      </c>
      <c r="G1270" s="52" t="s">
        <v>31</v>
      </c>
      <c r="H1270" s="15">
        <f t="shared" si="1"/>
        <v>6</v>
      </c>
    </row>
    <row r="1271">
      <c r="B1271" s="51">
        <v>44421.0</v>
      </c>
      <c r="C1271" s="52" t="s">
        <v>69</v>
      </c>
      <c r="D1271" s="52" t="s">
        <v>81</v>
      </c>
      <c r="E1271" s="52" t="s">
        <v>282</v>
      </c>
      <c r="F1271" s="53">
        <v>200.0</v>
      </c>
      <c r="G1271" s="52" t="s">
        <v>14</v>
      </c>
      <c r="H1271" s="15">
        <f t="shared" si="1"/>
        <v>6</v>
      </c>
    </row>
    <row r="1272">
      <c r="B1272" s="51">
        <v>44421.0</v>
      </c>
      <c r="C1272" s="52" t="s">
        <v>69</v>
      </c>
      <c r="D1272" s="52" t="s">
        <v>82</v>
      </c>
      <c r="E1272" s="52" t="s">
        <v>278</v>
      </c>
      <c r="F1272" s="53">
        <v>130.0</v>
      </c>
      <c r="G1272" s="52" t="s">
        <v>21</v>
      </c>
      <c r="H1272" s="15">
        <f t="shared" si="1"/>
        <v>6</v>
      </c>
    </row>
    <row r="1273">
      <c r="B1273" s="51">
        <v>44421.0</v>
      </c>
      <c r="C1273" s="52" t="s">
        <v>69</v>
      </c>
      <c r="D1273" s="52" t="s">
        <v>83</v>
      </c>
      <c r="E1273" s="52" t="s">
        <v>284</v>
      </c>
      <c r="F1273" s="53">
        <v>140.0</v>
      </c>
      <c r="G1273" s="52" t="s">
        <v>12</v>
      </c>
      <c r="H1273" s="15">
        <f t="shared" si="1"/>
        <v>6</v>
      </c>
    </row>
    <row r="1274">
      <c r="B1274" s="51">
        <v>44421.0</v>
      </c>
      <c r="C1274" s="52" t="s">
        <v>69</v>
      </c>
      <c r="D1274" s="52" t="s">
        <v>84</v>
      </c>
      <c r="E1274" s="52" t="s">
        <v>278</v>
      </c>
      <c r="F1274" s="53">
        <v>130.0</v>
      </c>
      <c r="G1274" s="52" t="s">
        <v>21</v>
      </c>
      <c r="H1274" s="15">
        <f t="shared" si="1"/>
        <v>6</v>
      </c>
    </row>
    <row r="1275">
      <c r="B1275" s="51">
        <v>44421.0</v>
      </c>
      <c r="C1275" s="52" t="s">
        <v>69</v>
      </c>
      <c r="D1275" s="52" t="s">
        <v>85</v>
      </c>
      <c r="E1275" s="52" t="s">
        <v>280</v>
      </c>
      <c r="F1275" s="53">
        <v>280.0</v>
      </c>
      <c r="G1275" s="52" t="s">
        <v>18</v>
      </c>
      <c r="H1275" s="15">
        <f t="shared" si="1"/>
        <v>6</v>
      </c>
    </row>
    <row r="1276">
      <c r="B1276" s="51">
        <v>44421.0</v>
      </c>
      <c r="C1276" s="52" t="s">
        <v>69</v>
      </c>
      <c r="D1276" s="52" t="s">
        <v>321</v>
      </c>
      <c r="E1276" s="52" t="s">
        <v>280</v>
      </c>
      <c r="F1276" s="53">
        <v>280.0</v>
      </c>
      <c r="G1276" s="52" t="s">
        <v>18</v>
      </c>
      <c r="H1276" s="15">
        <f t="shared" si="1"/>
        <v>6</v>
      </c>
    </row>
    <row r="1277">
      <c r="B1277" s="51">
        <v>44421.0</v>
      </c>
      <c r="C1277" s="52" t="s">
        <v>69</v>
      </c>
      <c r="D1277" s="52" t="s">
        <v>87</v>
      </c>
      <c r="E1277" s="52" t="s">
        <v>292</v>
      </c>
      <c r="F1277" s="53">
        <v>60.0</v>
      </c>
      <c r="G1277" s="52" t="s">
        <v>31</v>
      </c>
      <c r="H1277" s="15">
        <f t="shared" si="1"/>
        <v>6</v>
      </c>
    </row>
    <row r="1278">
      <c r="B1278" s="51">
        <v>44421.0</v>
      </c>
      <c r="C1278" s="52" t="s">
        <v>69</v>
      </c>
      <c r="D1278" s="52" t="s">
        <v>89</v>
      </c>
      <c r="E1278" s="52" t="s">
        <v>279</v>
      </c>
      <c r="F1278" s="53">
        <v>170.0</v>
      </c>
      <c r="G1278" s="52" t="s">
        <v>12</v>
      </c>
      <c r="H1278" s="15">
        <f t="shared" si="1"/>
        <v>6</v>
      </c>
    </row>
    <row r="1279">
      <c r="B1279" s="51">
        <v>44421.0</v>
      </c>
      <c r="C1279" s="52" t="s">
        <v>69</v>
      </c>
      <c r="D1279" s="52" t="s">
        <v>90</v>
      </c>
      <c r="E1279" s="52" t="s">
        <v>284</v>
      </c>
      <c r="F1279" s="53">
        <v>140.0</v>
      </c>
      <c r="G1279" s="52" t="s">
        <v>12</v>
      </c>
      <c r="H1279" s="15">
        <f t="shared" si="1"/>
        <v>6</v>
      </c>
    </row>
    <row r="1280">
      <c r="B1280" s="51">
        <v>44421.0</v>
      </c>
      <c r="C1280" s="52" t="s">
        <v>69</v>
      </c>
      <c r="D1280" s="52" t="s">
        <v>91</v>
      </c>
      <c r="E1280" s="52" t="s">
        <v>280</v>
      </c>
      <c r="F1280" s="53">
        <v>280.0</v>
      </c>
      <c r="G1280" s="52" t="s">
        <v>18</v>
      </c>
      <c r="H1280" s="15">
        <f t="shared" si="1"/>
        <v>6</v>
      </c>
    </row>
    <row r="1281">
      <c r="B1281" s="51">
        <v>44422.0</v>
      </c>
      <c r="C1281" s="52" t="s">
        <v>9</v>
      </c>
      <c r="D1281" s="52" t="s">
        <v>151</v>
      </c>
      <c r="E1281" s="52" t="s">
        <v>278</v>
      </c>
      <c r="F1281" s="53">
        <v>130.0</v>
      </c>
      <c r="G1281" s="52" t="s">
        <v>21</v>
      </c>
      <c r="H1281" s="15">
        <f t="shared" si="1"/>
        <v>7</v>
      </c>
    </row>
    <row r="1282">
      <c r="B1282" s="51">
        <v>44422.0</v>
      </c>
      <c r="C1282" s="52" t="s">
        <v>9</v>
      </c>
      <c r="D1282" s="52" t="s">
        <v>93</v>
      </c>
      <c r="E1282" s="52" t="s">
        <v>286</v>
      </c>
      <c r="F1282" s="53">
        <v>130.0</v>
      </c>
      <c r="G1282" s="52" t="s">
        <v>31</v>
      </c>
      <c r="H1282" s="15">
        <f t="shared" si="1"/>
        <v>7</v>
      </c>
    </row>
    <row r="1283">
      <c r="B1283" s="51">
        <v>44422.0</v>
      </c>
      <c r="C1283" s="52" t="s">
        <v>23</v>
      </c>
      <c r="D1283" s="52" t="s">
        <v>24</v>
      </c>
      <c r="E1283" s="52" t="s">
        <v>278</v>
      </c>
      <c r="F1283" s="53">
        <v>130.0</v>
      </c>
      <c r="G1283" s="52" t="s">
        <v>21</v>
      </c>
      <c r="H1283" s="15">
        <f t="shared" si="1"/>
        <v>7</v>
      </c>
    </row>
    <row r="1284">
      <c r="B1284" s="51">
        <v>44422.0</v>
      </c>
      <c r="C1284" s="52" t="s">
        <v>23</v>
      </c>
      <c r="D1284" s="52" t="s">
        <v>154</v>
      </c>
      <c r="E1284" s="52" t="s">
        <v>277</v>
      </c>
      <c r="F1284" s="53">
        <v>350.0</v>
      </c>
      <c r="G1284" s="52" t="s">
        <v>14</v>
      </c>
      <c r="H1284" s="15">
        <f t="shared" si="1"/>
        <v>7</v>
      </c>
    </row>
    <row r="1285">
      <c r="B1285" s="51">
        <v>44422.0</v>
      </c>
      <c r="C1285" s="52" t="s">
        <v>23</v>
      </c>
      <c r="D1285" s="52" t="s">
        <v>200</v>
      </c>
      <c r="E1285" s="52" t="s">
        <v>286</v>
      </c>
      <c r="F1285" s="53">
        <v>130.0</v>
      </c>
      <c r="G1285" s="52" t="s">
        <v>31</v>
      </c>
      <c r="H1285" s="15">
        <f t="shared" si="1"/>
        <v>7</v>
      </c>
    </row>
    <row r="1286">
      <c r="B1286" s="51">
        <v>44422.0</v>
      </c>
      <c r="C1286" s="52" t="s">
        <v>23</v>
      </c>
      <c r="D1286" s="52" t="s">
        <v>344</v>
      </c>
      <c r="E1286" s="52" t="s">
        <v>285</v>
      </c>
      <c r="F1286" s="53">
        <v>270.0</v>
      </c>
      <c r="G1286" s="52" t="s">
        <v>18</v>
      </c>
      <c r="H1286" s="15">
        <f t="shared" si="1"/>
        <v>7</v>
      </c>
    </row>
    <row r="1287">
      <c r="B1287" s="51">
        <v>44422.0</v>
      </c>
      <c r="C1287" s="52" t="s">
        <v>23</v>
      </c>
      <c r="D1287" s="55">
        <v>7.0E45</v>
      </c>
      <c r="E1287" s="52" t="s">
        <v>279</v>
      </c>
      <c r="F1287" s="53">
        <v>170.0</v>
      </c>
      <c r="G1287" s="52" t="s">
        <v>12</v>
      </c>
      <c r="H1287" s="15">
        <f t="shared" si="1"/>
        <v>7</v>
      </c>
    </row>
    <row r="1288">
      <c r="B1288" s="51">
        <v>44422.0</v>
      </c>
      <c r="C1288" s="52" t="s">
        <v>23</v>
      </c>
      <c r="D1288" s="52" t="s">
        <v>94</v>
      </c>
      <c r="E1288" s="52" t="s">
        <v>285</v>
      </c>
      <c r="F1288" s="53">
        <v>270.0</v>
      </c>
      <c r="G1288" s="52" t="s">
        <v>18</v>
      </c>
      <c r="H1288" s="15">
        <f t="shared" si="1"/>
        <v>7</v>
      </c>
    </row>
    <row r="1289">
      <c r="B1289" s="51">
        <v>44422.0</v>
      </c>
      <c r="C1289" s="52" t="s">
        <v>23</v>
      </c>
      <c r="D1289" s="52" t="s">
        <v>32</v>
      </c>
      <c r="E1289" s="52" t="s">
        <v>284</v>
      </c>
      <c r="F1289" s="53">
        <v>140.0</v>
      </c>
      <c r="G1289" s="52" t="s">
        <v>12</v>
      </c>
      <c r="H1289" s="15">
        <f t="shared" si="1"/>
        <v>7</v>
      </c>
    </row>
    <row r="1290">
      <c r="B1290" s="51">
        <v>44422.0</v>
      </c>
      <c r="C1290" s="52" t="s">
        <v>23</v>
      </c>
      <c r="D1290" s="52" t="s">
        <v>33</v>
      </c>
      <c r="E1290" s="52" t="s">
        <v>288</v>
      </c>
      <c r="F1290" s="53">
        <v>280.0</v>
      </c>
      <c r="G1290" s="52" t="s">
        <v>14</v>
      </c>
      <c r="H1290" s="15">
        <f t="shared" si="1"/>
        <v>7</v>
      </c>
    </row>
    <row r="1291">
      <c r="B1291" s="51">
        <v>44422.0</v>
      </c>
      <c r="C1291" s="52" t="s">
        <v>23</v>
      </c>
      <c r="D1291" s="52" t="s">
        <v>35</v>
      </c>
      <c r="E1291" s="52" t="s">
        <v>277</v>
      </c>
      <c r="F1291" s="53">
        <v>350.0</v>
      </c>
      <c r="G1291" s="52" t="s">
        <v>14</v>
      </c>
      <c r="H1291" s="15">
        <f t="shared" si="1"/>
        <v>7</v>
      </c>
    </row>
    <row r="1292">
      <c r="B1292" s="51">
        <v>44422.0</v>
      </c>
      <c r="C1292" s="52" t="s">
        <v>23</v>
      </c>
      <c r="D1292" s="52">
        <v>8240.0</v>
      </c>
      <c r="E1292" s="52" t="s">
        <v>288</v>
      </c>
      <c r="F1292" s="53">
        <v>280.0</v>
      </c>
      <c r="G1292" s="52" t="s">
        <v>14</v>
      </c>
      <c r="H1292" s="15">
        <f t="shared" si="1"/>
        <v>7</v>
      </c>
    </row>
    <row r="1293">
      <c r="B1293" s="51">
        <v>44422.0</v>
      </c>
      <c r="C1293" s="52" t="s">
        <v>23</v>
      </c>
      <c r="D1293" s="52">
        <v>1041.0</v>
      </c>
      <c r="E1293" s="52" t="s">
        <v>285</v>
      </c>
      <c r="F1293" s="53">
        <v>270.0</v>
      </c>
      <c r="G1293" s="52" t="s">
        <v>18</v>
      </c>
      <c r="H1293" s="15">
        <f t="shared" si="1"/>
        <v>7</v>
      </c>
    </row>
    <row r="1294">
      <c r="B1294" s="51">
        <v>44422.0</v>
      </c>
      <c r="C1294" s="52" t="s">
        <v>23</v>
      </c>
      <c r="D1294" s="52">
        <v>2841.0</v>
      </c>
      <c r="E1294" s="52" t="s">
        <v>286</v>
      </c>
      <c r="F1294" s="53">
        <v>130.0</v>
      </c>
      <c r="G1294" s="52" t="s">
        <v>31</v>
      </c>
      <c r="H1294" s="15">
        <f t="shared" si="1"/>
        <v>7</v>
      </c>
    </row>
    <row r="1295">
      <c r="B1295" s="51">
        <v>44422.0</v>
      </c>
      <c r="C1295" s="52" t="s">
        <v>23</v>
      </c>
      <c r="D1295" s="52" t="s">
        <v>37</v>
      </c>
      <c r="E1295" s="52" t="s">
        <v>286</v>
      </c>
      <c r="F1295" s="53">
        <v>130.0</v>
      </c>
      <c r="G1295" s="52" t="s">
        <v>31</v>
      </c>
      <c r="H1295" s="15">
        <f t="shared" si="1"/>
        <v>7</v>
      </c>
    </row>
    <row r="1296">
      <c r="B1296" s="51">
        <v>44422.0</v>
      </c>
      <c r="C1296" s="52" t="s">
        <v>23</v>
      </c>
      <c r="D1296" s="52" t="s">
        <v>164</v>
      </c>
      <c r="E1296" s="52" t="s">
        <v>284</v>
      </c>
      <c r="F1296" s="53">
        <v>140.0</v>
      </c>
      <c r="G1296" s="52" t="s">
        <v>12</v>
      </c>
      <c r="H1296" s="15">
        <f t="shared" si="1"/>
        <v>7</v>
      </c>
    </row>
    <row r="1297">
      <c r="B1297" s="51">
        <v>44422.0</v>
      </c>
      <c r="C1297" s="52" t="s">
        <v>23</v>
      </c>
      <c r="D1297" s="52" t="s">
        <v>326</v>
      </c>
      <c r="E1297" s="52" t="s">
        <v>284</v>
      </c>
      <c r="F1297" s="53">
        <v>140.0</v>
      </c>
      <c r="G1297" s="52" t="s">
        <v>12</v>
      </c>
      <c r="H1297" s="15">
        <f t="shared" si="1"/>
        <v>7</v>
      </c>
    </row>
    <row r="1298">
      <c r="B1298" s="51">
        <v>44422.0</v>
      </c>
      <c r="C1298" s="52" t="s">
        <v>23</v>
      </c>
      <c r="D1298" s="52" t="s">
        <v>327</v>
      </c>
      <c r="E1298" s="52" t="s">
        <v>278</v>
      </c>
      <c r="F1298" s="53">
        <v>130.0</v>
      </c>
      <c r="G1298" s="52" t="s">
        <v>21</v>
      </c>
      <c r="H1298" s="15">
        <f t="shared" si="1"/>
        <v>7</v>
      </c>
    </row>
    <row r="1299">
      <c r="B1299" s="51">
        <v>44422.0</v>
      </c>
      <c r="C1299" s="52" t="s">
        <v>23</v>
      </c>
      <c r="D1299" s="52" t="s">
        <v>327</v>
      </c>
      <c r="E1299" s="52" t="s">
        <v>284</v>
      </c>
      <c r="F1299" s="53">
        <v>140.0</v>
      </c>
      <c r="G1299" s="52" t="s">
        <v>12</v>
      </c>
      <c r="H1299" s="15">
        <f t="shared" si="1"/>
        <v>7</v>
      </c>
    </row>
    <row r="1300">
      <c r="B1300" s="51">
        <v>44422.0</v>
      </c>
      <c r="C1300" s="52" t="s">
        <v>23</v>
      </c>
      <c r="D1300" s="52" t="s">
        <v>345</v>
      </c>
      <c r="E1300" s="52" t="s">
        <v>282</v>
      </c>
      <c r="F1300" s="53">
        <v>200.0</v>
      </c>
      <c r="G1300" s="52" t="s">
        <v>14</v>
      </c>
      <c r="H1300" s="15">
        <f t="shared" si="1"/>
        <v>7</v>
      </c>
    </row>
    <row r="1301">
      <c r="B1301" s="51">
        <v>44422.0</v>
      </c>
      <c r="C1301" s="52" t="s">
        <v>23</v>
      </c>
      <c r="D1301" s="52" t="s">
        <v>202</v>
      </c>
      <c r="E1301" s="52" t="s">
        <v>286</v>
      </c>
      <c r="F1301" s="53">
        <v>130.0</v>
      </c>
      <c r="G1301" s="52" t="s">
        <v>31</v>
      </c>
      <c r="H1301" s="15">
        <f t="shared" si="1"/>
        <v>7</v>
      </c>
    </row>
    <row r="1302">
      <c r="B1302" s="51">
        <v>44422.0</v>
      </c>
      <c r="C1302" s="52" t="s">
        <v>23</v>
      </c>
      <c r="D1302" s="52" t="s">
        <v>39</v>
      </c>
      <c r="E1302" s="52" t="s">
        <v>304</v>
      </c>
      <c r="F1302" s="53">
        <v>190.0</v>
      </c>
      <c r="G1302" s="52" t="s">
        <v>160</v>
      </c>
      <c r="H1302" s="15">
        <f t="shared" si="1"/>
        <v>7</v>
      </c>
    </row>
    <row r="1303">
      <c r="B1303" s="51">
        <v>44422.0</v>
      </c>
      <c r="C1303" s="52" t="s">
        <v>23</v>
      </c>
      <c r="D1303" s="52" t="s">
        <v>236</v>
      </c>
      <c r="E1303" s="52" t="s">
        <v>280</v>
      </c>
      <c r="F1303" s="53">
        <v>280.0</v>
      </c>
      <c r="G1303" s="52" t="s">
        <v>18</v>
      </c>
      <c r="H1303" s="15">
        <f t="shared" si="1"/>
        <v>7</v>
      </c>
    </row>
    <row r="1304">
      <c r="B1304" s="51">
        <v>44422.0</v>
      </c>
      <c r="C1304" s="52" t="s">
        <v>23</v>
      </c>
      <c r="D1304" s="52" t="s">
        <v>96</v>
      </c>
      <c r="E1304" s="52" t="s">
        <v>278</v>
      </c>
      <c r="F1304" s="53">
        <v>130.0</v>
      </c>
      <c r="G1304" s="52" t="s">
        <v>21</v>
      </c>
      <c r="H1304" s="15">
        <f t="shared" si="1"/>
        <v>7</v>
      </c>
    </row>
    <row r="1305">
      <c r="B1305" s="51">
        <v>44422.0</v>
      </c>
      <c r="C1305" s="52" t="s">
        <v>254</v>
      </c>
      <c r="D1305" s="52" t="s">
        <v>255</v>
      </c>
      <c r="E1305" s="52" t="s">
        <v>278</v>
      </c>
      <c r="F1305" s="53">
        <v>130.0</v>
      </c>
      <c r="G1305" s="52" t="s">
        <v>21</v>
      </c>
      <c r="H1305" s="15">
        <f t="shared" si="1"/>
        <v>7</v>
      </c>
    </row>
    <row r="1306">
      <c r="B1306" s="51">
        <v>44422.0</v>
      </c>
      <c r="C1306" s="52" t="s">
        <v>254</v>
      </c>
      <c r="D1306" s="52" t="s">
        <v>328</v>
      </c>
      <c r="E1306" s="52" t="s">
        <v>277</v>
      </c>
      <c r="F1306" s="53">
        <v>350.0</v>
      </c>
      <c r="G1306" s="52" t="s">
        <v>14</v>
      </c>
      <c r="H1306" s="15">
        <f t="shared" si="1"/>
        <v>7</v>
      </c>
    </row>
    <row r="1307">
      <c r="B1307" s="51">
        <v>44422.0</v>
      </c>
      <c r="C1307" s="52" t="s">
        <v>254</v>
      </c>
      <c r="D1307" s="52" t="s">
        <v>346</v>
      </c>
      <c r="E1307" s="52" t="s">
        <v>285</v>
      </c>
      <c r="F1307" s="53">
        <v>270.0</v>
      </c>
      <c r="G1307" s="52" t="s">
        <v>18</v>
      </c>
      <c r="H1307" s="15">
        <f t="shared" si="1"/>
        <v>7</v>
      </c>
    </row>
    <row r="1308">
      <c r="B1308" s="51">
        <v>44422.0</v>
      </c>
      <c r="C1308" s="52" t="s">
        <v>254</v>
      </c>
      <c r="D1308" s="52" t="s">
        <v>133</v>
      </c>
      <c r="E1308" s="52" t="s">
        <v>292</v>
      </c>
      <c r="F1308" s="53">
        <v>60.0</v>
      </c>
      <c r="G1308" s="52" t="s">
        <v>31</v>
      </c>
      <c r="H1308" s="15">
        <f t="shared" si="1"/>
        <v>7</v>
      </c>
    </row>
    <row r="1309">
      <c r="B1309" s="51">
        <v>44422.0</v>
      </c>
      <c r="C1309" s="52" t="s">
        <v>254</v>
      </c>
      <c r="D1309" s="52" t="s">
        <v>347</v>
      </c>
      <c r="E1309" s="52" t="s">
        <v>277</v>
      </c>
      <c r="F1309" s="53">
        <v>350.0</v>
      </c>
      <c r="G1309" s="52" t="s">
        <v>14</v>
      </c>
      <c r="H1309" s="15">
        <f t="shared" si="1"/>
        <v>7</v>
      </c>
    </row>
    <row r="1310">
      <c r="B1310" s="51">
        <v>44422.0</v>
      </c>
      <c r="C1310" s="52" t="s">
        <v>254</v>
      </c>
      <c r="D1310" s="52" t="s">
        <v>106</v>
      </c>
      <c r="E1310" s="52" t="s">
        <v>277</v>
      </c>
      <c r="F1310" s="53">
        <v>350.0</v>
      </c>
      <c r="G1310" s="52" t="s">
        <v>14</v>
      </c>
      <c r="H1310" s="15">
        <f t="shared" si="1"/>
        <v>7</v>
      </c>
    </row>
    <row r="1311">
      <c r="B1311" s="51">
        <v>44422.0</v>
      </c>
      <c r="C1311" s="52" t="s">
        <v>254</v>
      </c>
      <c r="D1311" s="52" t="s">
        <v>106</v>
      </c>
      <c r="E1311" s="52" t="s">
        <v>282</v>
      </c>
      <c r="F1311" s="53">
        <v>200.0</v>
      </c>
      <c r="G1311" s="52" t="s">
        <v>14</v>
      </c>
      <c r="H1311" s="15">
        <f t="shared" si="1"/>
        <v>7</v>
      </c>
    </row>
    <row r="1312">
      <c r="B1312" s="51">
        <v>44422.0</v>
      </c>
      <c r="C1312" s="52" t="s">
        <v>254</v>
      </c>
      <c r="D1312" s="52">
        <v>6740.0</v>
      </c>
      <c r="E1312" s="52" t="s">
        <v>284</v>
      </c>
      <c r="F1312" s="53">
        <v>140.0</v>
      </c>
      <c r="G1312" s="52" t="s">
        <v>12</v>
      </c>
      <c r="H1312" s="15">
        <f t="shared" si="1"/>
        <v>7</v>
      </c>
    </row>
    <row r="1313">
      <c r="B1313" s="51">
        <v>44422.0</v>
      </c>
      <c r="C1313" s="52" t="s">
        <v>254</v>
      </c>
      <c r="D1313" s="52" t="s">
        <v>348</v>
      </c>
      <c r="E1313" s="52" t="s">
        <v>277</v>
      </c>
      <c r="F1313" s="53">
        <v>350.0</v>
      </c>
      <c r="G1313" s="52" t="s">
        <v>14</v>
      </c>
      <c r="H1313" s="15">
        <f t="shared" si="1"/>
        <v>7</v>
      </c>
    </row>
    <row r="1314">
      <c r="B1314" s="51">
        <v>44422.0</v>
      </c>
      <c r="C1314" s="52" t="s">
        <v>254</v>
      </c>
      <c r="D1314" s="52">
        <v>5548.0</v>
      </c>
      <c r="E1314" s="52" t="s">
        <v>277</v>
      </c>
      <c r="F1314" s="53">
        <v>350.0</v>
      </c>
      <c r="G1314" s="52" t="s">
        <v>14</v>
      </c>
      <c r="H1314" s="15">
        <f t="shared" si="1"/>
        <v>7</v>
      </c>
    </row>
    <row r="1315">
      <c r="B1315" s="51">
        <v>44422.0</v>
      </c>
      <c r="C1315" s="52" t="s">
        <v>254</v>
      </c>
      <c r="D1315" s="52">
        <v>7042.0</v>
      </c>
      <c r="E1315" s="52" t="s">
        <v>287</v>
      </c>
      <c r="F1315" s="53">
        <v>110.0</v>
      </c>
      <c r="G1315" s="52" t="s">
        <v>31</v>
      </c>
      <c r="H1315" s="15">
        <f t="shared" si="1"/>
        <v>7</v>
      </c>
    </row>
    <row r="1316">
      <c r="B1316" s="51">
        <v>44422.0</v>
      </c>
      <c r="C1316" s="52" t="s">
        <v>254</v>
      </c>
      <c r="D1316" s="52" t="s">
        <v>296</v>
      </c>
      <c r="E1316" s="52" t="s">
        <v>278</v>
      </c>
      <c r="F1316" s="53">
        <v>130.0</v>
      </c>
      <c r="G1316" s="52" t="s">
        <v>21</v>
      </c>
      <c r="H1316" s="15">
        <f t="shared" si="1"/>
        <v>7</v>
      </c>
    </row>
    <row r="1317">
      <c r="B1317" s="51">
        <v>44422.0</v>
      </c>
      <c r="C1317" s="52" t="s">
        <v>254</v>
      </c>
      <c r="D1317" s="52" t="s">
        <v>349</v>
      </c>
      <c r="E1317" s="52" t="s">
        <v>280</v>
      </c>
      <c r="F1317" s="53">
        <v>280.0</v>
      </c>
      <c r="G1317" s="52" t="s">
        <v>18</v>
      </c>
      <c r="H1317" s="15">
        <f t="shared" si="1"/>
        <v>7</v>
      </c>
    </row>
    <row r="1318">
      <c r="B1318" s="51">
        <v>44422.0</v>
      </c>
      <c r="C1318" s="52" t="s">
        <v>254</v>
      </c>
      <c r="D1318" s="52" t="s">
        <v>350</v>
      </c>
      <c r="E1318" s="52" t="s">
        <v>287</v>
      </c>
      <c r="F1318" s="53">
        <v>110.0</v>
      </c>
      <c r="G1318" s="52" t="s">
        <v>31</v>
      </c>
      <c r="H1318" s="15">
        <f t="shared" si="1"/>
        <v>7</v>
      </c>
    </row>
    <row r="1319">
      <c r="B1319" s="51">
        <v>44422.0</v>
      </c>
      <c r="C1319" s="52" t="s">
        <v>254</v>
      </c>
      <c r="D1319" s="52" t="s">
        <v>260</v>
      </c>
      <c r="E1319" s="52" t="s">
        <v>284</v>
      </c>
      <c r="F1319" s="53">
        <v>140.0</v>
      </c>
      <c r="G1319" s="52" t="s">
        <v>12</v>
      </c>
      <c r="H1319" s="15">
        <f t="shared" si="1"/>
        <v>7</v>
      </c>
    </row>
    <row r="1320">
      <c r="B1320" s="51">
        <v>44422.0</v>
      </c>
      <c r="C1320" s="52" t="s">
        <v>254</v>
      </c>
      <c r="D1320" s="52" t="s">
        <v>351</v>
      </c>
      <c r="E1320" s="52" t="s">
        <v>277</v>
      </c>
      <c r="F1320" s="53">
        <v>350.0</v>
      </c>
      <c r="G1320" s="52" t="s">
        <v>14</v>
      </c>
      <c r="H1320" s="15">
        <f t="shared" si="1"/>
        <v>7</v>
      </c>
    </row>
    <row r="1321">
      <c r="B1321" s="51">
        <v>44422.0</v>
      </c>
      <c r="C1321" s="52" t="s">
        <v>254</v>
      </c>
      <c r="D1321" s="52" t="s">
        <v>351</v>
      </c>
      <c r="E1321" s="52" t="s">
        <v>280</v>
      </c>
      <c r="F1321" s="53">
        <v>280.0</v>
      </c>
      <c r="G1321" s="52" t="s">
        <v>18</v>
      </c>
      <c r="H1321" s="15">
        <f t="shared" si="1"/>
        <v>7</v>
      </c>
    </row>
    <row r="1322">
      <c r="B1322" s="51">
        <v>44422.0</v>
      </c>
      <c r="C1322" s="52" t="s">
        <v>254</v>
      </c>
      <c r="D1322" s="52" t="s">
        <v>351</v>
      </c>
      <c r="E1322" s="52" t="s">
        <v>287</v>
      </c>
      <c r="F1322" s="53">
        <v>110.0</v>
      </c>
      <c r="G1322" s="52" t="s">
        <v>31</v>
      </c>
      <c r="H1322" s="15">
        <f t="shared" si="1"/>
        <v>7</v>
      </c>
    </row>
    <row r="1323">
      <c r="B1323" s="51">
        <v>44422.0</v>
      </c>
      <c r="C1323" s="52" t="s">
        <v>254</v>
      </c>
      <c r="D1323" s="52" t="s">
        <v>271</v>
      </c>
      <c r="E1323" s="52" t="s">
        <v>288</v>
      </c>
      <c r="F1323" s="53">
        <v>280.0</v>
      </c>
      <c r="G1323" s="52" t="s">
        <v>14</v>
      </c>
      <c r="H1323" s="15">
        <f t="shared" si="1"/>
        <v>7</v>
      </c>
    </row>
    <row r="1324">
      <c r="B1324" s="51">
        <v>44422.0</v>
      </c>
      <c r="C1324" s="52" t="s">
        <v>254</v>
      </c>
      <c r="D1324" s="52" t="s">
        <v>298</v>
      </c>
      <c r="E1324" s="52" t="s">
        <v>277</v>
      </c>
      <c r="F1324" s="53">
        <v>350.0</v>
      </c>
      <c r="G1324" s="52" t="s">
        <v>14</v>
      </c>
      <c r="H1324" s="15">
        <f t="shared" si="1"/>
        <v>7</v>
      </c>
    </row>
    <row r="1325">
      <c r="B1325" s="51">
        <v>44422.0</v>
      </c>
      <c r="C1325" s="52" t="s">
        <v>40</v>
      </c>
      <c r="D1325" s="52" t="s">
        <v>41</v>
      </c>
      <c r="E1325" s="52" t="s">
        <v>277</v>
      </c>
      <c r="F1325" s="53">
        <v>350.0</v>
      </c>
      <c r="G1325" s="52" t="s">
        <v>14</v>
      </c>
      <c r="H1325" s="15">
        <f t="shared" si="1"/>
        <v>7</v>
      </c>
    </row>
    <row r="1326">
      <c r="B1326" s="51">
        <v>44422.0</v>
      </c>
      <c r="C1326" s="52" t="s">
        <v>40</v>
      </c>
      <c r="D1326" s="52">
        <v>3846.0</v>
      </c>
      <c r="E1326" s="52" t="s">
        <v>278</v>
      </c>
      <c r="F1326" s="53">
        <v>130.0</v>
      </c>
      <c r="G1326" s="52" t="s">
        <v>21</v>
      </c>
      <c r="H1326" s="15">
        <f t="shared" si="1"/>
        <v>7</v>
      </c>
    </row>
    <row r="1327">
      <c r="B1327" s="51">
        <v>44422.0</v>
      </c>
      <c r="C1327" s="52" t="s">
        <v>97</v>
      </c>
      <c r="D1327" s="52" t="s">
        <v>203</v>
      </c>
      <c r="E1327" s="52" t="s">
        <v>285</v>
      </c>
      <c r="F1327" s="53">
        <v>270.0</v>
      </c>
      <c r="G1327" s="52" t="s">
        <v>18</v>
      </c>
      <c r="H1327" s="15">
        <f t="shared" si="1"/>
        <v>7</v>
      </c>
    </row>
    <row r="1328">
      <c r="B1328" s="51">
        <v>44422.0</v>
      </c>
      <c r="C1328" s="52" t="s">
        <v>97</v>
      </c>
      <c r="D1328" s="55">
        <v>1.0E46</v>
      </c>
      <c r="E1328" s="52" t="s">
        <v>282</v>
      </c>
      <c r="F1328" s="53">
        <v>200.0</v>
      </c>
      <c r="G1328" s="52" t="s">
        <v>14</v>
      </c>
      <c r="H1328" s="15">
        <f t="shared" si="1"/>
        <v>7</v>
      </c>
    </row>
    <row r="1329">
      <c r="B1329" s="51">
        <v>44422.0</v>
      </c>
      <c r="C1329" s="52" t="s">
        <v>97</v>
      </c>
      <c r="D1329" s="52" t="s">
        <v>98</v>
      </c>
      <c r="E1329" s="52" t="s">
        <v>278</v>
      </c>
      <c r="F1329" s="53">
        <v>130.0</v>
      </c>
      <c r="G1329" s="52" t="s">
        <v>21</v>
      </c>
      <c r="H1329" s="15">
        <f t="shared" si="1"/>
        <v>7</v>
      </c>
    </row>
    <row r="1330">
      <c r="B1330" s="51">
        <v>44422.0</v>
      </c>
      <c r="C1330" s="52" t="s">
        <v>97</v>
      </c>
      <c r="D1330" s="52" t="s">
        <v>204</v>
      </c>
      <c r="E1330" s="52" t="s">
        <v>287</v>
      </c>
      <c r="F1330" s="53">
        <v>110.0</v>
      </c>
      <c r="G1330" s="52" t="s">
        <v>31</v>
      </c>
      <c r="H1330" s="15">
        <f t="shared" si="1"/>
        <v>7</v>
      </c>
    </row>
    <row r="1331">
      <c r="B1331" s="51">
        <v>44422.0</v>
      </c>
      <c r="C1331" s="52" t="s">
        <v>97</v>
      </c>
      <c r="D1331" s="52" t="s">
        <v>101</v>
      </c>
      <c r="E1331" s="52" t="s">
        <v>278</v>
      </c>
      <c r="F1331" s="53">
        <v>130.0</v>
      </c>
      <c r="G1331" s="52" t="s">
        <v>21</v>
      </c>
      <c r="H1331" s="15">
        <f t="shared" si="1"/>
        <v>7</v>
      </c>
    </row>
    <row r="1332">
      <c r="B1332" s="51">
        <v>44422.0</v>
      </c>
      <c r="C1332" s="52" t="s">
        <v>97</v>
      </c>
      <c r="D1332" s="52">
        <v>2649.0</v>
      </c>
      <c r="E1332" s="52" t="s">
        <v>287</v>
      </c>
      <c r="F1332" s="53">
        <v>110.0</v>
      </c>
      <c r="G1332" s="52" t="s">
        <v>31</v>
      </c>
      <c r="H1332" s="15">
        <f t="shared" si="1"/>
        <v>7</v>
      </c>
    </row>
    <row r="1333">
      <c r="B1333" s="51">
        <v>44422.0</v>
      </c>
      <c r="C1333" s="52" t="s">
        <v>97</v>
      </c>
      <c r="D1333" s="52" t="s">
        <v>103</v>
      </c>
      <c r="E1333" s="52" t="s">
        <v>278</v>
      </c>
      <c r="F1333" s="53">
        <v>130.0</v>
      </c>
      <c r="G1333" s="52" t="s">
        <v>21</v>
      </c>
      <c r="H1333" s="15">
        <f t="shared" si="1"/>
        <v>7</v>
      </c>
    </row>
    <row r="1334">
      <c r="B1334" s="51">
        <v>44422.0</v>
      </c>
      <c r="C1334" s="52" t="s">
        <v>97</v>
      </c>
      <c r="D1334" s="52">
        <v>7941.0</v>
      </c>
      <c r="E1334" s="52" t="s">
        <v>287</v>
      </c>
      <c r="F1334" s="53">
        <v>110.0</v>
      </c>
      <c r="G1334" s="52" t="s">
        <v>31</v>
      </c>
      <c r="H1334" s="15">
        <f t="shared" si="1"/>
        <v>7</v>
      </c>
    </row>
    <row r="1335">
      <c r="B1335" s="51">
        <v>44422.0</v>
      </c>
      <c r="C1335" s="52" t="s">
        <v>97</v>
      </c>
      <c r="D1335" s="52" t="s">
        <v>104</v>
      </c>
      <c r="E1335" s="52" t="s">
        <v>279</v>
      </c>
      <c r="F1335" s="53">
        <v>170.0</v>
      </c>
      <c r="G1335" s="52" t="s">
        <v>12</v>
      </c>
      <c r="H1335" s="15">
        <f t="shared" si="1"/>
        <v>7</v>
      </c>
    </row>
    <row r="1336">
      <c r="B1336" s="51">
        <v>44422.0</v>
      </c>
      <c r="C1336" s="52" t="s">
        <v>97</v>
      </c>
      <c r="D1336" s="52" t="s">
        <v>239</v>
      </c>
      <c r="E1336" s="52" t="s">
        <v>285</v>
      </c>
      <c r="F1336" s="53">
        <v>270.0</v>
      </c>
      <c r="G1336" s="52" t="s">
        <v>18</v>
      </c>
      <c r="H1336" s="15">
        <f t="shared" si="1"/>
        <v>7</v>
      </c>
    </row>
    <row r="1337">
      <c r="B1337" s="51">
        <v>44422.0</v>
      </c>
      <c r="C1337" s="52" t="s">
        <v>97</v>
      </c>
      <c r="D1337" s="52">
        <v>6145.0</v>
      </c>
      <c r="E1337" s="52" t="s">
        <v>277</v>
      </c>
      <c r="F1337" s="53">
        <v>350.0</v>
      </c>
      <c r="G1337" s="52" t="s">
        <v>14</v>
      </c>
      <c r="H1337" s="15">
        <f t="shared" si="1"/>
        <v>7</v>
      </c>
    </row>
    <row r="1338">
      <c r="B1338" s="51">
        <v>44422.0</v>
      </c>
      <c r="C1338" s="52" t="s">
        <v>97</v>
      </c>
      <c r="D1338" s="52">
        <v>1342.0</v>
      </c>
      <c r="E1338" s="52" t="s">
        <v>285</v>
      </c>
      <c r="F1338" s="53">
        <v>270.0</v>
      </c>
      <c r="G1338" s="52" t="s">
        <v>18</v>
      </c>
      <c r="H1338" s="15">
        <f t="shared" si="1"/>
        <v>7</v>
      </c>
    </row>
    <row r="1339">
      <c r="B1339" s="51">
        <v>44422.0</v>
      </c>
      <c r="C1339" s="52" t="s">
        <v>97</v>
      </c>
      <c r="D1339" s="52" t="s">
        <v>108</v>
      </c>
      <c r="E1339" s="52" t="s">
        <v>277</v>
      </c>
      <c r="F1339" s="53">
        <v>350.0</v>
      </c>
      <c r="G1339" s="52" t="s">
        <v>14</v>
      </c>
      <c r="H1339" s="15">
        <f t="shared" si="1"/>
        <v>7</v>
      </c>
    </row>
    <row r="1340">
      <c r="B1340" s="51">
        <v>44422.0</v>
      </c>
      <c r="C1340" s="52" t="s">
        <v>97</v>
      </c>
      <c r="D1340" s="52" t="s">
        <v>301</v>
      </c>
      <c r="E1340" s="52" t="s">
        <v>285</v>
      </c>
      <c r="F1340" s="53">
        <v>270.0</v>
      </c>
      <c r="G1340" s="52" t="s">
        <v>18</v>
      </c>
      <c r="H1340" s="15">
        <f t="shared" si="1"/>
        <v>7</v>
      </c>
    </row>
    <row r="1341">
      <c r="B1341" s="51">
        <v>44422.0</v>
      </c>
      <c r="C1341" s="52" t="s">
        <v>97</v>
      </c>
      <c r="D1341" s="52" t="s">
        <v>334</v>
      </c>
      <c r="E1341" s="52" t="s">
        <v>285</v>
      </c>
      <c r="F1341" s="53">
        <v>270.0</v>
      </c>
      <c r="G1341" s="52" t="s">
        <v>18</v>
      </c>
      <c r="H1341" s="15">
        <f t="shared" si="1"/>
        <v>7</v>
      </c>
    </row>
    <row r="1342">
      <c r="B1342" s="51">
        <v>44422.0</v>
      </c>
      <c r="C1342" s="52" t="s">
        <v>97</v>
      </c>
      <c r="D1342" s="52" t="s">
        <v>170</v>
      </c>
      <c r="E1342" s="52" t="s">
        <v>285</v>
      </c>
      <c r="F1342" s="53">
        <v>270.0</v>
      </c>
      <c r="G1342" s="52" t="s">
        <v>18</v>
      </c>
      <c r="H1342" s="15">
        <f t="shared" si="1"/>
        <v>7</v>
      </c>
    </row>
    <row r="1343">
      <c r="B1343" s="51">
        <v>44422.0</v>
      </c>
      <c r="C1343" s="52" t="s">
        <v>97</v>
      </c>
      <c r="D1343" s="52" t="s">
        <v>272</v>
      </c>
      <c r="E1343" s="52" t="s">
        <v>279</v>
      </c>
      <c r="F1343" s="53">
        <v>170.0</v>
      </c>
      <c r="G1343" s="52" t="s">
        <v>12</v>
      </c>
      <c r="H1343" s="15">
        <f t="shared" si="1"/>
        <v>7</v>
      </c>
    </row>
    <row r="1344">
      <c r="B1344" s="51">
        <v>44422.0</v>
      </c>
      <c r="C1344" s="52" t="s">
        <v>97</v>
      </c>
      <c r="D1344" s="52" t="s">
        <v>208</v>
      </c>
      <c r="E1344" s="52" t="s">
        <v>278</v>
      </c>
      <c r="F1344" s="53">
        <v>130.0</v>
      </c>
      <c r="G1344" s="52" t="s">
        <v>21</v>
      </c>
      <c r="H1344" s="15">
        <f t="shared" si="1"/>
        <v>7</v>
      </c>
    </row>
    <row r="1345">
      <c r="B1345" s="51">
        <v>44422.0</v>
      </c>
      <c r="C1345" s="52" t="s">
        <v>97</v>
      </c>
      <c r="D1345" s="52" t="s">
        <v>172</v>
      </c>
      <c r="E1345" s="52" t="s">
        <v>287</v>
      </c>
      <c r="F1345" s="53">
        <v>110.0</v>
      </c>
      <c r="G1345" s="52" t="s">
        <v>31</v>
      </c>
      <c r="H1345" s="15">
        <f t="shared" si="1"/>
        <v>7</v>
      </c>
    </row>
    <row r="1346">
      <c r="B1346" s="51">
        <v>44422.0</v>
      </c>
      <c r="C1346" s="52" t="s">
        <v>97</v>
      </c>
      <c r="D1346" s="52" t="s">
        <v>173</v>
      </c>
      <c r="E1346" s="52" t="s">
        <v>277</v>
      </c>
      <c r="F1346" s="53">
        <v>350.0</v>
      </c>
      <c r="G1346" s="52" t="s">
        <v>14</v>
      </c>
      <c r="H1346" s="15">
        <f t="shared" si="1"/>
        <v>7</v>
      </c>
    </row>
    <row r="1347">
      <c r="B1347" s="51">
        <v>44422.0</v>
      </c>
      <c r="C1347" s="52" t="s">
        <v>97</v>
      </c>
      <c r="D1347" s="52" t="s">
        <v>303</v>
      </c>
      <c r="E1347" s="52" t="s">
        <v>278</v>
      </c>
      <c r="F1347" s="53">
        <v>130.0</v>
      </c>
      <c r="G1347" s="52" t="s">
        <v>21</v>
      </c>
      <c r="H1347" s="15">
        <f t="shared" si="1"/>
        <v>7</v>
      </c>
    </row>
    <row r="1348">
      <c r="B1348" s="51">
        <v>44422.0</v>
      </c>
      <c r="C1348" s="52" t="s">
        <v>97</v>
      </c>
      <c r="D1348" s="52" t="s">
        <v>352</v>
      </c>
      <c r="E1348" s="52" t="s">
        <v>288</v>
      </c>
      <c r="F1348" s="53">
        <v>280.0</v>
      </c>
      <c r="G1348" s="52" t="s">
        <v>14</v>
      </c>
      <c r="H1348" s="15">
        <f t="shared" si="1"/>
        <v>7</v>
      </c>
    </row>
    <row r="1349">
      <c r="B1349" s="51">
        <v>44422.0</v>
      </c>
      <c r="C1349" s="52" t="s">
        <v>353</v>
      </c>
      <c r="D1349" s="52" t="s">
        <v>354</v>
      </c>
      <c r="E1349" s="52" t="s">
        <v>277</v>
      </c>
      <c r="F1349" s="53">
        <v>350.0</v>
      </c>
      <c r="G1349" s="52" t="s">
        <v>14</v>
      </c>
      <c r="H1349" s="15">
        <f t="shared" si="1"/>
        <v>7</v>
      </c>
    </row>
    <row r="1350">
      <c r="B1350" s="51">
        <v>44422.0</v>
      </c>
      <c r="C1350" s="52" t="s">
        <v>353</v>
      </c>
      <c r="D1350" s="52" t="s">
        <v>354</v>
      </c>
      <c r="E1350" s="52" t="s">
        <v>280</v>
      </c>
      <c r="F1350" s="53">
        <v>280.0</v>
      </c>
      <c r="G1350" s="52" t="s">
        <v>18</v>
      </c>
      <c r="H1350" s="15">
        <f t="shared" si="1"/>
        <v>7</v>
      </c>
    </row>
    <row r="1351">
      <c r="B1351" s="51">
        <v>44422.0</v>
      </c>
      <c r="C1351" s="52" t="s">
        <v>353</v>
      </c>
      <c r="D1351" s="52" t="s">
        <v>354</v>
      </c>
      <c r="E1351" s="52" t="s">
        <v>284</v>
      </c>
      <c r="F1351" s="53">
        <v>140.0</v>
      </c>
      <c r="G1351" s="52" t="s">
        <v>12</v>
      </c>
      <c r="H1351" s="15">
        <f t="shared" si="1"/>
        <v>7</v>
      </c>
    </row>
    <row r="1352">
      <c r="B1352" s="51">
        <v>44422.0</v>
      </c>
      <c r="C1352" s="52" t="s">
        <v>353</v>
      </c>
      <c r="D1352" s="52" t="s">
        <v>354</v>
      </c>
      <c r="E1352" s="52" t="s">
        <v>287</v>
      </c>
      <c r="F1352" s="53">
        <v>110.0</v>
      </c>
      <c r="G1352" s="52" t="s">
        <v>31</v>
      </c>
      <c r="H1352" s="15">
        <f t="shared" si="1"/>
        <v>7</v>
      </c>
    </row>
    <row r="1353">
      <c r="B1353" s="51">
        <v>44422.0</v>
      </c>
      <c r="C1353" s="52" t="s">
        <v>353</v>
      </c>
      <c r="D1353" s="52" t="s">
        <v>354</v>
      </c>
      <c r="E1353" s="52" t="s">
        <v>285</v>
      </c>
      <c r="F1353" s="53">
        <v>270.0</v>
      </c>
      <c r="G1353" s="52" t="s">
        <v>18</v>
      </c>
      <c r="H1353" s="15">
        <f t="shared" si="1"/>
        <v>7</v>
      </c>
    </row>
    <row r="1354">
      <c r="B1354" s="51">
        <v>44422.0</v>
      </c>
      <c r="C1354" s="52" t="s">
        <v>353</v>
      </c>
      <c r="D1354" s="52" t="s">
        <v>354</v>
      </c>
      <c r="E1354" s="52" t="s">
        <v>288</v>
      </c>
      <c r="F1354" s="53">
        <v>280.0</v>
      </c>
      <c r="G1354" s="52" t="s">
        <v>14</v>
      </c>
      <c r="H1354" s="15">
        <f t="shared" si="1"/>
        <v>7</v>
      </c>
    </row>
    <row r="1355">
      <c r="B1355" s="51">
        <v>44422.0</v>
      </c>
      <c r="C1355" s="52" t="s">
        <v>114</v>
      </c>
      <c r="D1355" s="52">
        <v>5043.0</v>
      </c>
      <c r="E1355" s="52" t="s">
        <v>277</v>
      </c>
      <c r="F1355" s="53">
        <v>350.0</v>
      </c>
      <c r="G1355" s="52" t="s">
        <v>14</v>
      </c>
      <c r="H1355" s="15">
        <f t="shared" si="1"/>
        <v>7</v>
      </c>
    </row>
    <row r="1356">
      <c r="B1356" s="51">
        <v>44422.0</v>
      </c>
      <c r="C1356" s="52" t="s">
        <v>114</v>
      </c>
      <c r="D1356" s="52">
        <v>5043.0</v>
      </c>
      <c r="E1356" s="52" t="s">
        <v>279</v>
      </c>
      <c r="F1356" s="53">
        <v>170.0</v>
      </c>
      <c r="G1356" s="52" t="s">
        <v>12</v>
      </c>
      <c r="H1356" s="15">
        <f t="shared" si="1"/>
        <v>7</v>
      </c>
    </row>
    <row r="1357">
      <c r="B1357" s="51">
        <v>44422.0</v>
      </c>
      <c r="C1357" s="52" t="s">
        <v>114</v>
      </c>
      <c r="D1357" s="52">
        <v>5043.0</v>
      </c>
      <c r="E1357" s="52" t="s">
        <v>284</v>
      </c>
      <c r="F1357" s="53">
        <v>140.0</v>
      </c>
      <c r="G1357" s="52" t="s">
        <v>12</v>
      </c>
      <c r="H1357" s="15">
        <f t="shared" si="1"/>
        <v>7</v>
      </c>
    </row>
    <row r="1358">
      <c r="B1358" s="51">
        <v>44422.0</v>
      </c>
      <c r="C1358" s="52" t="s">
        <v>114</v>
      </c>
      <c r="D1358" s="52">
        <v>5043.0</v>
      </c>
      <c r="E1358" s="52" t="s">
        <v>282</v>
      </c>
      <c r="F1358" s="53">
        <v>200.0</v>
      </c>
      <c r="G1358" s="52" t="s">
        <v>14</v>
      </c>
      <c r="H1358" s="15">
        <f t="shared" si="1"/>
        <v>7</v>
      </c>
    </row>
    <row r="1359">
      <c r="B1359" s="51">
        <v>44422.0</v>
      </c>
      <c r="C1359" s="52" t="s">
        <v>114</v>
      </c>
      <c r="D1359" s="52">
        <v>5043.0</v>
      </c>
      <c r="E1359" s="52" t="s">
        <v>288</v>
      </c>
      <c r="F1359" s="53">
        <v>280.0</v>
      </c>
      <c r="G1359" s="52" t="s">
        <v>14</v>
      </c>
      <c r="H1359" s="15">
        <f t="shared" si="1"/>
        <v>7</v>
      </c>
    </row>
    <row r="1360">
      <c r="B1360" s="51">
        <v>44422.0</v>
      </c>
      <c r="C1360" s="52" t="s">
        <v>211</v>
      </c>
      <c r="D1360" s="52">
        <v>540.0</v>
      </c>
      <c r="E1360" s="52" t="s">
        <v>278</v>
      </c>
      <c r="F1360" s="53">
        <v>130.0</v>
      </c>
      <c r="G1360" s="52" t="s">
        <v>21</v>
      </c>
      <c r="H1360" s="15">
        <f t="shared" si="1"/>
        <v>7</v>
      </c>
    </row>
    <row r="1361">
      <c r="B1361" s="51">
        <v>44422.0</v>
      </c>
      <c r="C1361" s="52" t="s">
        <v>211</v>
      </c>
      <c r="D1361" s="52">
        <v>6249.0</v>
      </c>
      <c r="E1361" s="52" t="s">
        <v>278</v>
      </c>
      <c r="F1361" s="53">
        <v>130.0</v>
      </c>
      <c r="G1361" s="52" t="s">
        <v>21</v>
      </c>
      <c r="H1361" s="15">
        <f t="shared" si="1"/>
        <v>7</v>
      </c>
    </row>
    <row r="1362">
      <c r="B1362" s="51">
        <v>44422.0</v>
      </c>
      <c r="C1362" s="52" t="s">
        <v>306</v>
      </c>
      <c r="D1362" s="52" t="s">
        <v>355</v>
      </c>
      <c r="E1362" s="52" t="s">
        <v>285</v>
      </c>
      <c r="F1362" s="53">
        <v>270.0</v>
      </c>
      <c r="G1362" s="52" t="s">
        <v>18</v>
      </c>
      <c r="H1362" s="15">
        <f t="shared" si="1"/>
        <v>7</v>
      </c>
    </row>
    <row r="1363">
      <c r="B1363" s="51">
        <v>44422.0</v>
      </c>
      <c r="C1363" s="52" t="s">
        <v>115</v>
      </c>
      <c r="D1363" s="52" t="s">
        <v>116</v>
      </c>
      <c r="E1363" s="52" t="s">
        <v>278</v>
      </c>
      <c r="F1363" s="53">
        <v>130.0</v>
      </c>
      <c r="G1363" s="52" t="s">
        <v>21</v>
      </c>
      <c r="H1363" s="15">
        <f t="shared" si="1"/>
        <v>7</v>
      </c>
    </row>
    <row r="1364">
      <c r="B1364" s="51">
        <v>44422.0</v>
      </c>
      <c r="C1364" s="52" t="s">
        <v>115</v>
      </c>
      <c r="D1364" s="52">
        <v>9645.0</v>
      </c>
      <c r="E1364" s="52" t="s">
        <v>286</v>
      </c>
      <c r="F1364" s="53">
        <v>130.0</v>
      </c>
      <c r="G1364" s="52" t="s">
        <v>31</v>
      </c>
      <c r="H1364" s="15">
        <f t="shared" si="1"/>
        <v>7</v>
      </c>
    </row>
    <row r="1365">
      <c r="B1365" s="51">
        <v>44422.0</v>
      </c>
      <c r="C1365" s="52" t="s">
        <v>115</v>
      </c>
      <c r="D1365" s="52" t="s">
        <v>214</v>
      </c>
      <c r="E1365" s="52" t="s">
        <v>277</v>
      </c>
      <c r="F1365" s="53">
        <v>350.0</v>
      </c>
      <c r="G1365" s="52" t="s">
        <v>14</v>
      </c>
      <c r="H1365" s="15">
        <f t="shared" si="1"/>
        <v>7</v>
      </c>
    </row>
    <row r="1366">
      <c r="B1366" s="51">
        <v>44422.0</v>
      </c>
      <c r="C1366" s="52" t="s">
        <v>115</v>
      </c>
      <c r="D1366" s="52" t="s">
        <v>118</v>
      </c>
      <c r="E1366" s="52" t="s">
        <v>277</v>
      </c>
      <c r="F1366" s="53">
        <v>350.0</v>
      </c>
      <c r="G1366" s="52" t="s">
        <v>14</v>
      </c>
      <c r="H1366" s="15">
        <f t="shared" si="1"/>
        <v>7</v>
      </c>
    </row>
    <row r="1367">
      <c r="B1367" s="51">
        <v>44422.0</v>
      </c>
      <c r="C1367" s="52" t="s">
        <v>115</v>
      </c>
      <c r="D1367" s="52" t="s">
        <v>119</v>
      </c>
      <c r="E1367" s="52" t="s">
        <v>286</v>
      </c>
      <c r="F1367" s="53">
        <v>130.0</v>
      </c>
      <c r="G1367" s="52" t="s">
        <v>31</v>
      </c>
      <c r="H1367" s="15">
        <f t="shared" si="1"/>
        <v>7</v>
      </c>
    </row>
    <row r="1368">
      <c r="B1368" s="51">
        <v>44422.0</v>
      </c>
      <c r="C1368" s="52" t="s">
        <v>115</v>
      </c>
      <c r="D1368" s="52" t="s">
        <v>120</v>
      </c>
      <c r="E1368" s="52" t="s">
        <v>278</v>
      </c>
      <c r="F1368" s="53">
        <v>130.0</v>
      </c>
      <c r="G1368" s="52" t="s">
        <v>21</v>
      </c>
      <c r="H1368" s="15">
        <f t="shared" si="1"/>
        <v>7</v>
      </c>
    </row>
    <row r="1369">
      <c r="B1369" s="51">
        <v>44422.0</v>
      </c>
      <c r="C1369" s="52" t="s">
        <v>115</v>
      </c>
      <c r="D1369" s="52" t="s">
        <v>176</v>
      </c>
      <c r="E1369" s="52" t="s">
        <v>284</v>
      </c>
      <c r="F1369" s="53">
        <v>140.0</v>
      </c>
      <c r="G1369" s="52" t="s">
        <v>12</v>
      </c>
      <c r="H1369" s="15">
        <f t="shared" si="1"/>
        <v>7</v>
      </c>
    </row>
    <row r="1370">
      <c r="B1370" s="51">
        <v>44422.0</v>
      </c>
      <c r="C1370" s="52" t="s">
        <v>115</v>
      </c>
      <c r="D1370" s="52" t="s">
        <v>271</v>
      </c>
      <c r="E1370" s="52" t="s">
        <v>277</v>
      </c>
      <c r="F1370" s="53">
        <v>350.0</v>
      </c>
      <c r="G1370" s="52" t="s">
        <v>14</v>
      </c>
      <c r="H1370" s="15">
        <f t="shared" si="1"/>
        <v>7</v>
      </c>
    </row>
    <row r="1371">
      <c r="B1371" s="51">
        <v>44422.0</v>
      </c>
      <c r="C1371" s="52" t="s">
        <v>122</v>
      </c>
      <c r="D1371" s="52" t="s">
        <v>356</v>
      </c>
      <c r="E1371" s="52" t="s">
        <v>278</v>
      </c>
      <c r="F1371" s="53">
        <v>130.0</v>
      </c>
      <c r="G1371" s="52" t="s">
        <v>21</v>
      </c>
      <c r="H1371" s="15">
        <f t="shared" si="1"/>
        <v>7</v>
      </c>
    </row>
    <row r="1372">
      <c r="B1372" s="51">
        <v>44422.0</v>
      </c>
      <c r="C1372" s="52" t="s">
        <v>122</v>
      </c>
      <c r="D1372" s="52" t="s">
        <v>123</v>
      </c>
      <c r="E1372" s="52" t="s">
        <v>277</v>
      </c>
      <c r="F1372" s="53">
        <v>350.0</v>
      </c>
      <c r="G1372" s="52" t="s">
        <v>14</v>
      </c>
      <c r="H1372" s="15">
        <f t="shared" si="1"/>
        <v>7</v>
      </c>
    </row>
    <row r="1373">
      <c r="B1373" s="51">
        <v>44422.0</v>
      </c>
      <c r="C1373" s="52" t="s">
        <v>122</v>
      </c>
      <c r="D1373" s="52" t="s">
        <v>178</v>
      </c>
      <c r="E1373" s="52" t="s">
        <v>277</v>
      </c>
      <c r="F1373" s="53">
        <v>350.0</v>
      </c>
      <c r="G1373" s="52" t="s">
        <v>14</v>
      </c>
      <c r="H1373" s="15">
        <f t="shared" si="1"/>
        <v>7</v>
      </c>
    </row>
    <row r="1374">
      <c r="B1374" s="51">
        <v>44422.0</v>
      </c>
      <c r="C1374" s="52" t="s">
        <v>122</v>
      </c>
      <c r="D1374" s="52" t="s">
        <v>179</v>
      </c>
      <c r="E1374" s="52" t="s">
        <v>284</v>
      </c>
      <c r="F1374" s="53">
        <v>140.0</v>
      </c>
      <c r="G1374" s="52" t="s">
        <v>12</v>
      </c>
      <c r="H1374" s="15">
        <f t="shared" si="1"/>
        <v>7</v>
      </c>
    </row>
    <row r="1375">
      <c r="B1375" s="51">
        <v>44422.0</v>
      </c>
      <c r="C1375" s="52" t="s">
        <v>122</v>
      </c>
      <c r="D1375" s="52" t="s">
        <v>75</v>
      </c>
      <c r="E1375" s="52" t="s">
        <v>280</v>
      </c>
      <c r="F1375" s="53">
        <v>280.0</v>
      </c>
      <c r="G1375" s="52" t="s">
        <v>18</v>
      </c>
      <c r="H1375" s="15">
        <f t="shared" si="1"/>
        <v>7</v>
      </c>
    </row>
    <row r="1376">
      <c r="B1376" s="51">
        <v>44422.0</v>
      </c>
      <c r="C1376" s="52" t="s">
        <v>122</v>
      </c>
      <c r="D1376" s="52" t="s">
        <v>125</v>
      </c>
      <c r="E1376" s="52" t="s">
        <v>288</v>
      </c>
      <c r="F1376" s="53">
        <v>280.0</v>
      </c>
      <c r="G1376" s="52" t="s">
        <v>14</v>
      </c>
      <c r="H1376" s="15">
        <f t="shared" si="1"/>
        <v>7</v>
      </c>
    </row>
    <row r="1377">
      <c r="B1377" s="51">
        <v>44422.0</v>
      </c>
      <c r="C1377" s="52" t="s">
        <v>122</v>
      </c>
      <c r="D1377" s="52" t="s">
        <v>126</v>
      </c>
      <c r="E1377" s="52" t="s">
        <v>279</v>
      </c>
      <c r="F1377" s="53">
        <v>170.0</v>
      </c>
      <c r="G1377" s="52" t="s">
        <v>12</v>
      </c>
      <c r="H1377" s="15">
        <f t="shared" si="1"/>
        <v>7</v>
      </c>
    </row>
    <row r="1378">
      <c r="B1378" s="51">
        <v>44422.0</v>
      </c>
      <c r="C1378" s="52" t="s">
        <v>122</v>
      </c>
      <c r="D1378" s="52" t="s">
        <v>127</v>
      </c>
      <c r="E1378" s="52" t="s">
        <v>278</v>
      </c>
      <c r="F1378" s="53">
        <v>130.0</v>
      </c>
      <c r="G1378" s="52" t="s">
        <v>21</v>
      </c>
      <c r="H1378" s="15">
        <f t="shared" si="1"/>
        <v>7</v>
      </c>
    </row>
    <row r="1379">
      <c r="B1379" s="51">
        <v>44422.0</v>
      </c>
      <c r="C1379" s="52" t="s">
        <v>122</v>
      </c>
      <c r="D1379" s="52" t="s">
        <v>311</v>
      </c>
      <c r="E1379" s="52" t="s">
        <v>286</v>
      </c>
      <c r="F1379" s="53">
        <v>130.0</v>
      </c>
      <c r="G1379" s="52" t="s">
        <v>31</v>
      </c>
      <c r="H1379" s="15">
        <f t="shared" si="1"/>
        <v>7</v>
      </c>
    </row>
    <row r="1380">
      <c r="B1380" s="51">
        <v>44422.0</v>
      </c>
      <c r="C1380" s="52" t="s">
        <v>15</v>
      </c>
      <c r="D1380" s="55">
        <v>3.0E45</v>
      </c>
      <c r="E1380" s="52" t="s">
        <v>278</v>
      </c>
      <c r="F1380" s="53">
        <v>130.0</v>
      </c>
      <c r="G1380" s="52" t="s">
        <v>21</v>
      </c>
      <c r="H1380" s="15">
        <f t="shared" si="1"/>
        <v>7</v>
      </c>
    </row>
    <row r="1381">
      <c r="B1381" s="51">
        <v>44422.0</v>
      </c>
      <c r="C1381" s="52" t="s">
        <v>15</v>
      </c>
      <c r="D1381" s="52" t="s">
        <v>132</v>
      </c>
      <c r="E1381" s="52" t="s">
        <v>292</v>
      </c>
      <c r="F1381" s="53">
        <v>60.0</v>
      </c>
      <c r="G1381" s="52" t="s">
        <v>31</v>
      </c>
      <c r="H1381" s="15">
        <f t="shared" si="1"/>
        <v>7</v>
      </c>
    </row>
    <row r="1382">
      <c r="B1382" s="51">
        <v>44422.0</v>
      </c>
      <c r="C1382" s="52" t="s">
        <v>15</v>
      </c>
      <c r="D1382" s="55">
        <v>5.0E49</v>
      </c>
      <c r="E1382" s="52" t="s">
        <v>278</v>
      </c>
      <c r="F1382" s="53">
        <v>130.0</v>
      </c>
      <c r="G1382" s="52" t="s">
        <v>21</v>
      </c>
      <c r="H1382" s="15">
        <f t="shared" si="1"/>
        <v>7</v>
      </c>
    </row>
    <row r="1383">
      <c r="B1383" s="51">
        <v>44422.0</v>
      </c>
      <c r="C1383" s="52" t="s">
        <v>15</v>
      </c>
      <c r="D1383" s="52" t="s">
        <v>133</v>
      </c>
      <c r="E1383" s="52" t="s">
        <v>277</v>
      </c>
      <c r="F1383" s="53">
        <v>350.0</v>
      </c>
      <c r="G1383" s="52" t="s">
        <v>14</v>
      </c>
      <c r="H1383" s="15">
        <f t="shared" si="1"/>
        <v>7</v>
      </c>
    </row>
    <row r="1384">
      <c r="B1384" s="51">
        <v>44422.0</v>
      </c>
      <c r="C1384" s="52" t="s">
        <v>15</v>
      </c>
      <c r="D1384" s="52" t="s">
        <v>133</v>
      </c>
      <c r="E1384" s="52" t="s">
        <v>278</v>
      </c>
      <c r="F1384" s="53">
        <v>130.0</v>
      </c>
      <c r="G1384" s="52" t="s">
        <v>21</v>
      </c>
      <c r="H1384" s="15">
        <f t="shared" si="1"/>
        <v>7</v>
      </c>
    </row>
    <row r="1385">
      <c r="B1385" s="51">
        <v>44422.0</v>
      </c>
      <c r="C1385" s="52" t="s">
        <v>15</v>
      </c>
      <c r="D1385" s="52" t="s">
        <v>218</v>
      </c>
      <c r="E1385" s="52" t="s">
        <v>277</v>
      </c>
      <c r="F1385" s="53">
        <v>350.0</v>
      </c>
      <c r="G1385" s="52" t="s">
        <v>14</v>
      </c>
      <c r="H1385" s="15">
        <f t="shared" si="1"/>
        <v>7</v>
      </c>
    </row>
    <row r="1386">
      <c r="B1386" s="51">
        <v>44422.0</v>
      </c>
      <c r="C1386" s="52" t="s">
        <v>15</v>
      </c>
      <c r="D1386" s="52" t="s">
        <v>134</v>
      </c>
      <c r="E1386" s="52" t="s">
        <v>280</v>
      </c>
      <c r="F1386" s="53">
        <v>280.0</v>
      </c>
      <c r="G1386" s="52" t="s">
        <v>18</v>
      </c>
      <c r="H1386" s="15">
        <f t="shared" si="1"/>
        <v>7</v>
      </c>
    </row>
    <row r="1387">
      <c r="B1387" s="51">
        <v>44422.0</v>
      </c>
      <c r="C1387" s="52" t="s">
        <v>15</v>
      </c>
      <c r="D1387" s="52" t="s">
        <v>219</v>
      </c>
      <c r="E1387" s="52" t="s">
        <v>292</v>
      </c>
      <c r="F1387" s="53">
        <v>60.0</v>
      </c>
      <c r="G1387" s="52" t="s">
        <v>31</v>
      </c>
      <c r="H1387" s="15">
        <f t="shared" si="1"/>
        <v>7</v>
      </c>
    </row>
    <row r="1388">
      <c r="B1388" s="51">
        <v>44422.0</v>
      </c>
      <c r="C1388" s="52" t="s">
        <v>15</v>
      </c>
      <c r="D1388" s="52" t="s">
        <v>220</v>
      </c>
      <c r="E1388" s="52" t="s">
        <v>277</v>
      </c>
      <c r="F1388" s="53">
        <v>350.0</v>
      </c>
      <c r="G1388" s="52" t="s">
        <v>14</v>
      </c>
      <c r="H1388" s="15">
        <f t="shared" si="1"/>
        <v>7</v>
      </c>
    </row>
    <row r="1389">
      <c r="B1389" s="51">
        <v>44422.0</v>
      </c>
      <c r="C1389" s="52" t="s">
        <v>15</v>
      </c>
      <c r="D1389" s="52">
        <v>4645.0</v>
      </c>
      <c r="E1389" s="52" t="s">
        <v>278</v>
      </c>
      <c r="F1389" s="53">
        <v>130.0</v>
      </c>
      <c r="G1389" s="52" t="s">
        <v>21</v>
      </c>
      <c r="H1389" s="15">
        <f t="shared" si="1"/>
        <v>7</v>
      </c>
    </row>
    <row r="1390">
      <c r="B1390" s="51">
        <v>44422.0</v>
      </c>
      <c r="C1390" s="52" t="s">
        <v>15</v>
      </c>
      <c r="D1390" s="52">
        <v>4645.0</v>
      </c>
      <c r="E1390" s="52" t="s">
        <v>285</v>
      </c>
      <c r="F1390" s="53">
        <v>270.0</v>
      </c>
      <c r="G1390" s="52" t="s">
        <v>18</v>
      </c>
      <c r="H1390" s="15">
        <f t="shared" si="1"/>
        <v>7</v>
      </c>
    </row>
    <row r="1391">
      <c r="B1391" s="51">
        <v>44422.0</v>
      </c>
      <c r="C1391" s="52" t="s">
        <v>15</v>
      </c>
      <c r="D1391" s="52" t="s">
        <v>136</v>
      </c>
      <c r="E1391" s="52" t="s">
        <v>278</v>
      </c>
      <c r="F1391" s="53">
        <v>130.0</v>
      </c>
      <c r="G1391" s="52" t="s">
        <v>21</v>
      </c>
      <c r="H1391" s="15">
        <f t="shared" si="1"/>
        <v>7</v>
      </c>
    </row>
    <row r="1392">
      <c r="B1392" s="51">
        <v>44422.0</v>
      </c>
      <c r="C1392" s="52" t="s">
        <v>15</v>
      </c>
      <c r="D1392" s="52">
        <v>9841.0</v>
      </c>
      <c r="E1392" s="52" t="s">
        <v>285</v>
      </c>
      <c r="F1392" s="53">
        <v>270.0</v>
      </c>
      <c r="G1392" s="52" t="s">
        <v>18</v>
      </c>
      <c r="H1392" s="15">
        <f t="shared" si="1"/>
        <v>7</v>
      </c>
    </row>
    <row r="1393">
      <c r="B1393" s="51">
        <v>44422.0</v>
      </c>
      <c r="C1393" s="52" t="s">
        <v>15</v>
      </c>
      <c r="D1393" s="52">
        <v>6348.0</v>
      </c>
      <c r="E1393" s="52" t="s">
        <v>286</v>
      </c>
      <c r="F1393" s="53">
        <v>130.0</v>
      </c>
      <c r="G1393" s="52" t="s">
        <v>31</v>
      </c>
      <c r="H1393" s="15">
        <f t="shared" si="1"/>
        <v>7</v>
      </c>
    </row>
    <row r="1394">
      <c r="B1394" s="51">
        <v>44422.0</v>
      </c>
      <c r="C1394" s="52" t="s">
        <v>15</v>
      </c>
      <c r="D1394" s="52" t="s">
        <v>182</v>
      </c>
      <c r="E1394" s="52" t="s">
        <v>279</v>
      </c>
      <c r="F1394" s="53">
        <v>170.0</v>
      </c>
      <c r="G1394" s="52" t="s">
        <v>12</v>
      </c>
      <c r="H1394" s="15">
        <f t="shared" si="1"/>
        <v>7</v>
      </c>
    </row>
    <row r="1395">
      <c r="B1395" s="51">
        <v>44422.0</v>
      </c>
      <c r="C1395" s="52" t="s">
        <v>15</v>
      </c>
      <c r="D1395" s="52" t="s">
        <v>137</v>
      </c>
      <c r="E1395" s="52" t="s">
        <v>279</v>
      </c>
      <c r="F1395" s="53">
        <v>170.0</v>
      </c>
      <c r="G1395" s="52" t="s">
        <v>12</v>
      </c>
      <c r="H1395" s="15">
        <f t="shared" si="1"/>
        <v>7</v>
      </c>
    </row>
    <row r="1396">
      <c r="B1396" s="51">
        <v>44422.0</v>
      </c>
      <c r="C1396" s="52" t="s">
        <v>15</v>
      </c>
      <c r="D1396" s="52" t="s">
        <v>312</v>
      </c>
      <c r="E1396" s="52" t="s">
        <v>285</v>
      </c>
      <c r="F1396" s="53">
        <v>270.0</v>
      </c>
      <c r="G1396" s="52" t="s">
        <v>18</v>
      </c>
      <c r="H1396" s="15">
        <f t="shared" si="1"/>
        <v>7</v>
      </c>
    </row>
    <row r="1397">
      <c r="B1397" s="51">
        <v>44422.0</v>
      </c>
      <c r="C1397" s="52" t="s">
        <v>15</v>
      </c>
      <c r="D1397" s="52" t="s">
        <v>223</v>
      </c>
      <c r="E1397" s="52" t="s">
        <v>278</v>
      </c>
      <c r="F1397" s="53">
        <v>130.0</v>
      </c>
      <c r="G1397" s="52" t="s">
        <v>21</v>
      </c>
      <c r="H1397" s="15">
        <f t="shared" si="1"/>
        <v>7</v>
      </c>
    </row>
    <row r="1398">
      <c r="B1398" s="51">
        <v>44422.0</v>
      </c>
      <c r="C1398" s="52" t="s">
        <v>15</v>
      </c>
      <c r="D1398" s="52" t="s">
        <v>139</v>
      </c>
      <c r="E1398" s="52" t="s">
        <v>278</v>
      </c>
      <c r="F1398" s="53">
        <v>130.0</v>
      </c>
      <c r="G1398" s="52" t="s">
        <v>21</v>
      </c>
      <c r="H1398" s="15">
        <f t="shared" si="1"/>
        <v>7</v>
      </c>
    </row>
    <row r="1399">
      <c r="B1399" s="51">
        <v>44422.0</v>
      </c>
      <c r="C1399" s="52" t="s">
        <v>15</v>
      </c>
      <c r="D1399" s="52" t="s">
        <v>225</v>
      </c>
      <c r="E1399" s="52" t="s">
        <v>278</v>
      </c>
      <c r="F1399" s="53">
        <v>130.0</v>
      </c>
      <c r="G1399" s="52" t="s">
        <v>21</v>
      </c>
      <c r="H1399" s="15">
        <f t="shared" si="1"/>
        <v>7</v>
      </c>
    </row>
    <row r="1400">
      <c r="B1400" s="51">
        <v>44422.0</v>
      </c>
      <c r="C1400" s="52" t="s">
        <v>16</v>
      </c>
      <c r="D1400" s="52" t="s">
        <v>389</v>
      </c>
      <c r="E1400" s="52" t="s">
        <v>278</v>
      </c>
      <c r="F1400" s="53">
        <v>130.0</v>
      </c>
      <c r="G1400" s="52" t="s">
        <v>21</v>
      </c>
      <c r="H1400" s="15">
        <f t="shared" si="1"/>
        <v>7</v>
      </c>
    </row>
    <row r="1401">
      <c r="B1401" s="51">
        <v>44422.0</v>
      </c>
      <c r="C1401" s="52" t="s">
        <v>16</v>
      </c>
      <c r="D1401" s="55">
        <v>5.0E48</v>
      </c>
      <c r="E1401" s="52" t="s">
        <v>280</v>
      </c>
      <c r="F1401" s="53">
        <v>280.0</v>
      </c>
      <c r="G1401" s="52" t="s">
        <v>18</v>
      </c>
      <c r="H1401" s="15">
        <f t="shared" si="1"/>
        <v>7</v>
      </c>
    </row>
    <row r="1402">
      <c r="B1402" s="51">
        <v>44422.0</v>
      </c>
      <c r="C1402" s="52" t="s">
        <v>16</v>
      </c>
      <c r="D1402" s="52" t="s">
        <v>187</v>
      </c>
      <c r="E1402" s="52" t="s">
        <v>278</v>
      </c>
      <c r="F1402" s="53">
        <v>130.0</v>
      </c>
      <c r="G1402" s="52" t="s">
        <v>21</v>
      </c>
      <c r="H1402" s="15">
        <f t="shared" si="1"/>
        <v>7</v>
      </c>
    </row>
    <row r="1403">
      <c r="B1403" s="51">
        <v>44422.0</v>
      </c>
      <c r="C1403" s="52" t="s">
        <v>16</v>
      </c>
      <c r="D1403" s="52">
        <v>4643.0</v>
      </c>
      <c r="E1403" s="52" t="s">
        <v>287</v>
      </c>
      <c r="F1403" s="53">
        <v>110.0</v>
      </c>
      <c r="G1403" s="52" t="s">
        <v>31</v>
      </c>
      <c r="H1403" s="15">
        <f t="shared" si="1"/>
        <v>7</v>
      </c>
    </row>
    <row r="1404">
      <c r="B1404" s="51">
        <v>44422.0</v>
      </c>
      <c r="C1404" s="52" t="s">
        <v>16</v>
      </c>
      <c r="D1404" s="52" t="s">
        <v>457</v>
      </c>
      <c r="E1404" s="52" t="s">
        <v>278</v>
      </c>
      <c r="F1404" s="53">
        <v>130.0</v>
      </c>
      <c r="G1404" s="52" t="s">
        <v>21</v>
      </c>
      <c r="H1404" s="15">
        <f t="shared" si="1"/>
        <v>7</v>
      </c>
    </row>
    <row r="1405">
      <c r="B1405" s="51">
        <v>44422.0</v>
      </c>
      <c r="C1405" s="52" t="s">
        <v>16</v>
      </c>
      <c r="D1405" s="52">
        <v>4340.0</v>
      </c>
      <c r="E1405" s="52" t="s">
        <v>280</v>
      </c>
      <c r="F1405" s="53">
        <v>280.0</v>
      </c>
      <c r="G1405" s="52" t="s">
        <v>18</v>
      </c>
      <c r="H1405" s="15">
        <f t="shared" si="1"/>
        <v>7</v>
      </c>
    </row>
    <row r="1406">
      <c r="B1406" s="51">
        <v>44422.0</v>
      </c>
      <c r="C1406" s="52" t="s">
        <v>16</v>
      </c>
      <c r="D1406" s="52">
        <v>6447.0</v>
      </c>
      <c r="E1406" s="52" t="s">
        <v>280</v>
      </c>
      <c r="F1406" s="53">
        <v>280.0</v>
      </c>
      <c r="G1406" s="52" t="s">
        <v>18</v>
      </c>
      <c r="H1406" s="15">
        <f t="shared" si="1"/>
        <v>7</v>
      </c>
    </row>
    <row r="1407">
      <c r="B1407" s="51">
        <v>44422.0</v>
      </c>
      <c r="C1407" s="52" t="s">
        <v>16</v>
      </c>
      <c r="D1407" s="52" t="s">
        <v>458</v>
      </c>
      <c r="E1407" s="52" t="s">
        <v>280</v>
      </c>
      <c r="F1407" s="53">
        <v>280.0</v>
      </c>
      <c r="G1407" s="52" t="s">
        <v>18</v>
      </c>
      <c r="H1407" s="15">
        <f t="shared" si="1"/>
        <v>7</v>
      </c>
    </row>
    <row r="1408">
      <c r="B1408" s="51">
        <v>44422.0</v>
      </c>
      <c r="C1408" s="52" t="s">
        <v>16</v>
      </c>
      <c r="D1408" s="52" t="s">
        <v>191</v>
      </c>
      <c r="E1408" s="52" t="s">
        <v>280</v>
      </c>
      <c r="F1408" s="53">
        <v>280.0</v>
      </c>
      <c r="G1408" s="52" t="s">
        <v>18</v>
      </c>
      <c r="H1408" s="15">
        <f t="shared" si="1"/>
        <v>7</v>
      </c>
    </row>
    <row r="1409">
      <c r="B1409" s="51">
        <v>44422.0</v>
      </c>
      <c r="C1409" s="52" t="s">
        <v>16</v>
      </c>
      <c r="D1409" s="52" t="s">
        <v>66</v>
      </c>
      <c r="E1409" s="52" t="s">
        <v>280</v>
      </c>
      <c r="F1409" s="53">
        <v>280.0</v>
      </c>
      <c r="G1409" s="52" t="s">
        <v>18</v>
      </c>
      <c r="H1409" s="15">
        <f t="shared" si="1"/>
        <v>7</v>
      </c>
    </row>
    <row r="1410">
      <c r="B1410" s="51">
        <v>44422.0</v>
      </c>
      <c r="C1410" s="52" t="s">
        <v>16</v>
      </c>
      <c r="D1410" s="52" t="s">
        <v>459</v>
      </c>
      <c r="E1410" s="52" t="s">
        <v>287</v>
      </c>
      <c r="F1410" s="53">
        <v>110.0</v>
      </c>
      <c r="G1410" s="52" t="s">
        <v>31</v>
      </c>
      <c r="H1410" s="15">
        <f t="shared" si="1"/>
        <v>7</v>
      </c>
    </row>
    <row r="1411">
      <c r="B1411" s="51">
        <v>44422.0</v>
      </c>
      <c r="C1411" s="52" t="s">
        <v>248</v>
      </c>
      <c r="D1411" s="52" t="s">
        <v>460</v>
      </c>
      <c r="E1411" s="52" t="s">
        <v>284</v>
      </c>
      <c r="F1411" s="53">
        <v>140.0</v>
      </c>
      <c r="G1411" s="52" t="s">
        <v>12</v>
      </c>
      <c r="H1411" s="15">
        <f t="shared" si="1"/>
        <v>7</v>
      </c>
    </row>
    <row r="1412">
      <c r="B1412" s="51">
        <v>44422.0</v>
      </c>
      <c r="C1412" s="52" t="s">
        <v>248</v>
      </c>
      <c r="D1412" s="52" t="s">
        <v>319</v>
      </c>
      <c r="E1412" s="52" t="s">
        <v>279</v>
      </c>
      <c r="F1412" s="53">
        <v>170.0</v>
      </c>
      <c r="G1412" s="52" t="s">
        <v>12</v>
      </c>
      <c r="H1412" s="15">
        <f t="shared" si="1"/>
        <v>7</v>
      </c>
    </row>
    <row r="1413">
      <c r="B1413" s="51">
        <v>44422.0</v>
      </c>
      <c r="C1413" s="52" t="s">
        <v>248</v>
      </c>
      <c r="D1413" s="52" t="s">
        <v>249</v>
      </c>
      <c r="E1413" s="52" t="s">
        <v>277</v>
      </c>
      <c r="F1413" s="53">
        <v>350.0</v>
      </c>
      <c r="G1413" s="52" t="s">
        <v>14</v>
      </c>
      <c r="H1413" s="15">
        <f t="shared" si="1"/>
        <v>7</v>
      </c>
    </row>
    <row r="1414">
      <c r="B1414" s="51">
        <v>44422.0</v>
      </c>
      <c r="C1414" s="52" t="s">
        <v>248</v>
      </c>
      <c r="D1414" s="52" t="s">
        <v>105</v>
      </c>
      <c r="E1414" s="52" t="s">
        <v>280</v>
      </c>
      <c r="F1414" s="53">
        <v>280.0</v>
      </c>
      <c r="G1414" s="52" t="s">
        <v>18</v>
      </c>
      <c r="H1414" s="15">
        <f t="shared" si="1"/>
        <v>7</v>
      </c>
    </row>
    <row r="1415">
      <c r="B1415" s="51">
        <v>44422.0</v>
      </c>
      <c r="C1415" s="52" t="s">
        <v>248</v>
      </c>
      <c r="D1415" s="52">
        <v>6246.0</v>
      </c>
      <c r="E1415" s="52" t="s">
        <v>280</v>
      </c>
      <c r="F1415" s="53">
        <v>280.0</v>
      </c>
      <c r="G1415" s="52" t="s">
        <v>18</v>
      </c>
      <c r="H1415" s="15">
        <f t="shared" si="1"/>
        <v>7</v>
      </c>
    </row>
    <row r="1416">
      <c r="B1416" s="51">
        <v>44422.0</v>
      </c>
      <c r="C1416" s="52" t="s">
        <v>248</v>
      </c>
      <c r="D1416" s="52" t="s">
        <v>146</v>
      </c>
      <c r="E1416" s="52" t="s">
        <v>304</v>
      </c>
      <c r="F1416" s="53">
        <v>190.0</v>
      </c>
      <c r="G1416" s="52" t="s">
        <v>160</v>
      </c>
      <c r="H1416" s="15">
        <f t="shared" si="1"/>
        <v>7</v>
      </c>
    </row>
    <row r="1417">
      <c r="B1417" s="51">
        <v>44422.0</v>
      </c>
      <c r="C1417" s="52" t="s">
        <v>248</v>
      </c>
      <c r="D1417" s="52" t="s">
        <v>412</v>
      </c>
      <c r="E1417" s="52" t="s">
        <v>279</v>
      </c>
      <c r="F1417" s="53">
        <v>170.0</v>
      </c>
      <c r="G1417" s="52" t="s">
        <v>12</v>
      </c>
      <c r="H1417" s="15">
        <f t="shared" si="1"/>
        <v>7</v>
      </c>
    </row>
    <row r="1418">
      <c r="B1418" s="51">
        <v>44422.0</v>
      </c>
      <c r="C1418" s="52" t="s">
        <v>248</v>
      </c>
      <c r="D1418" s="52" t="s">
        <v>250</v>
      </c>
      <c r="E1418" s="52" t="s">
        <v>288</v>
      </c>
      <c r="F1418" s="53">
        <v>280.0</v>
      </c>
      <c r="G1418" s="52" t="s">
        <v>14</v>
      </c>
      <c r="H1418" s="15">
        <f t="shared" si="1"/>
        <v>7</v>
      </c>
    </row>
    <row r="1419">
      <c r="B1419" s="51">
        <v>44422.0</v>
      </c>
      <c r="C1419" s="52" t="s">
        <v>248</v>
      </c>
      <c r="D1419" s="52" t="s">
        <v>251</v>
      </c>
      <c r="E1419" s="52" t="s">
        <v>288</v>
      </c>
      <c r="F1419" s="53">
        <v>280.0</v>
      </c>
      <c r="G1419" s="52" t="s">
        <v>14</v>
      </c>
      <c r="H1419" s="15">
        <f t="shared" si="1"/>
        <v>7</v>
      </c>
    </row>
    <row r="1420">
      <c r="B1420" s="51">
        <v>44422.0</v>
      </c>
      <c r="C1420" s="52" t="s">
        <v>69</v>
      </c>
      <c r="D1420" s="52" t="s">
        <v>71</v>
      </c>
      <c r="E1420" s="52" t="s">
        <v>280</v>
      </c>
      <c r="F1420" s="53">
        <v>280.0</v>
      </c>
      <c r="G1420" s="52" t="s">
        <v>18</v>
      </c>
      <c r="H1420" s="15">
        <f t="shared" si="1"/>
        <v>7</v>
      </c>
    </row>
    <row r="1421">
      <c r="B1421" s="51">
        <v>44422.0</v>
      </c>
      <c r="C1421" s="52" t="s">
        <v>69</v>
      </c>
      <c r="D1421" s="52" t="s">
        <v>195</v>
      </c>
      <c r="E1421" s="52" t="s">
        <v>279</v>
      </c>
      <c r="F1421" s="53">
        <v>170.0</v>
      </c>
      <c r="G1421" s="52" t="s">
        <v>12</v>
      </c>
      <c r="H1421" s="15">
        <f t="shared" si="1"/>
        <v>7</v>
      </c>
    </row>
    <row r="1422">
      <c r="B1422" s="51">
        <v>44422.0</v>
      </c>
      <c r="C1422" s="52" t="s">
        <v>69</v>
      </c>
      <c r="D1422" s="52" t="s">
        <v>73</v>
      </c>
      <c r="E1422" s="52" t="s">
        <v>292</v>
      </c>
      <c r="F1422" s="53">
        <v>60.0</v>
      </c>
      <c r="G1422" s="52" t="s">
        <v>31</v>
      </c>
      <c r="H1422" s="15">
        <f t="shared" si="1"/>
        <v>7</v>
      </c>
    </row>
    <row r="1423">
      <c r="B1423" s="51">
        <v>44422.0</v>
      </c>
      <c r="C1423" s="52" t="s">
        <v>69</v>
      </c>
      <c r="D1423" s="52" t="s">
        <v>74</v>
      </c>
      <c r="E1423" s="52" t="s">
        <v>286</v>
      </c>
      <c r="F1423" s="53">
        <v>130.0</v>
      </c>
      <c r="G1423" s="52" t="s">
        <v>31</v>
      </c>
      <c r="H1423" s="15">
        <f t="shared" si="1"/>
        <v>7</v>
      </c>
    </row>
    <row r="1424">
      <c r="B1424" s="51">
        <v>44422.0</v>
      </c>
      <c r="C1424" s="52" t="s">
        <v>69</v>
      </c>
      <c r="D1424" s="52">
        <v>1247.0</v>
      </c>
      <c r="E1424" s="52" t="s">
        <v>277</v>
      </c>
      <c r="F1424" s="53">
        <v>350.0</v>
      </c>
      <c r="G1424" s="52" t="s">
        <v>14</v>
      </c>
      <c r="H1424" s="15">
        <f t="shared" si="1"/>
        <v>7</v>
      </c>
    </row>
    <row r="1425">
      <c r="B1425" s="51">
        <v>44422.0</v>
      </c>
      <c r="C1425" s="52" t="s">
        <v>69</v>
      </c>
      <c r="D1425" s="52">
        <v>2340.0</v>
      </c>
      <c r="E1425" s="52" t="s">
        <v>277</v>
      </c>
      <c r="F1425" s="53">
        <v>350.0</v>
      </c>
      <c r="G1425" s="52" t="s">
        <v>14</v>
      </c>
      <c r="H1425" s="15">
        <f t="shared" si="1"/>
        <v>7</v>
      </c>
    </row>
    <row r="1426">
      <c r="B1426" s="51">
        <v>44422.0</v>
      </c>
      <c r="C1426" s="52" t="s">
        <v>69</v>
      </c>
      <c r="D1426" s="52">
        <v>7447.0</v>
      </c>
      <c r="E1426" s="52" t="s">
        <v>278</v>
      </c>
      <c r="F1426" s="53">
        <v>130.0</v>
      </c>
      <c r="G1426" s="52" t="s">
        <v>21</v>
      </c>
      <c r="H1426" s="15">
        <f t="shared" si="1"/>
        <v>7</v>
      </c>
    </row>
    <row r="1427">
      <c r="B1427" s="51">
        <v>44422.0</v>
      </c>
      <c r="C1427" s="52" t="s">
        <v>69</v>
      </c>
      <c r="D1427" s="52">
        <v>5649.0</v>
      </c>
      <c r="E1427" s="52" t="s">
        <v>288</v>
      </c>
      <c r="F1427" s="53">
        <v>280.0</v>
      </c>
      <c r="G1427" s="52" t="s">
        <v>14</v>
      </c>
      <c r="H1427" s="15">
        <f t="shared" si="1"/>
        <v>7</v>
      </c>
    </row>
    <row r="1428">
      <c r="B1428" s="51">
        <v>44422.0</v>
      </c>
      <c r="C1428" s="52" t="s">
        <v>69</v>
      </c>
      <c r="D1428" s="52" t="s">
        <v>148</v>
      </c>
      <c r="E1428" s="52" t="s">
        <v>304</v>
      </c>
      <c r="F1428" s="53">
        <v>190.0</v>
      </c>
      <c r="G1428" s="52" t="s">
        <v>160</v>
      </c>
      <c r="H1428" s="15">
        <f t="shared" si="1"/>
        <v>7</v>
      </c>
    </row>
    <row r="1429">
      <c r="B1429" s="51">
        <v>44422.0</v>
      </c>
      <c r="C1429" s="52" t="s">
        <v>69</v>
      </c>
      <c r="D1429" s="52">
        <v>9045.0</v>
      </c>
      <c r="E1429" s="52" t="s">
        <v>278</v>
      </c>
      <c r="F1429" s="53">
        <v>130.0</v>
      </c>
      <c r="G1429" s="52" t="s">
        <v>21</v>
      </c>
      <c r="H1429" s="15">
        <f t="shared" si="1"/>
        <v>7</v>
      </c>
    </row>
    <row r="1430">
      <c r="B1430" s="51">
        <v>44422.0</v>
      </c>
      <c r="C1430" s="52" t="s">
        <v>69</v>
      </c>
      <c r="D1430" s="52">
        <v>5747.0</v>
      </c>
      <c r="E1430" s="52" t="s">
        <v>280</v>
      </c>
      <c r="F1430" s="53">
        <v>280.0</v>
      </c>
      <c r="G1430" s="52" t="s">
        <v>18</v>
      </c>
      <c r="H1430" s="15">
        <f t="shared" si="1"/>
        <v>7</v>
      </c>
    </row>
    <row r="1431">
      <c r="B1431" s="51">
        <v>44422.0</v>
      </c>
      <c r="C1431" s="52" t="s">
        <v>69</v>
      </c>
      <c r="D1431" s="52" t="s">
        <v>196</v>
      </c>
      <c r="E1431" s="52" t="s">
        <v>277</v>
      </c>
      <c r="F1431" s="53">
        <v>350.0</v>
      </c>
      <c r="G1431" s="52" t="s">
        <v>14</v>
      </c>
      <c r="H1431" s="15">
        <f t="shared" si="1"/>
        <v>7</v>
      </c>
    </row>
    <row r="1432">
      <c r="B1432" s="51">
        <v>44422.0</v>
      </c>
      <c r="C1432" s="52" t="s">
        <v>69</v>
      </c>
      <c r="D1432" s="52" t="s">
        <v>386</v>
      </c>
      <c r="E1432" s="52" t="s">
        <v>282</v>
      </c>
      <c r="F1432" s="53">
        <v>200.0</v>
      </c>
      <c r="G1432" s="52" t="s">
        <v>14</v>
      </c>
      <c r="H1432" s="15">
        <f t="shared" si="1"/>
        <v>7</v>
      </c>
    </row>
    <row r="1433">
      <c r="B1433" s="51">
        <v>44422.0</v>
      </c>
      <c r="C1433" s="52" t="s">
        <v>69</v>
      </c>
      <c r="D1433" s="52" t="s">
        <v>76</v>
      </c>
      <c r="E1433" s="52" t="s">
        <v>282</v>
      </c>
      <c r="F1433" s="53">
        <v>200.0</v>
      </c>
      <c r="G1433" s="52" t="s">
        <v>14</v>
      </c>
      <c r="H1433" s="15">
        <f t="shared" si="1"/>
        <v>7</v>
      </c>
    </row>
    <row r="1434">
      <c r="B1434" s="51">
        <v>44422.0</v>
      </c>
      <c r="C1434" s="52" t="s">
        <v>69</v>
      </c>
      <c r="D1434" s="52" t="s">
        <v>77</v>
      </c>
      <c r="E1434" s="52" t="s">
        <v>277</v>
      </c>
      <c r="F1434" s="53">
        <v>350.0</v>
      </c>
      <c r="G1434" s="52" t="s">
        <v>14</v>
      </c>
      <c r="H1434" s="15">
        <f t="shared" si="1"/>
        <v>7</v>
      </c>
    </row>
    <row r="1435">
      <c r="B1435" s="51">
        <v>44422.0</v>
      </c>
      <c r="C1435" s="52" t="s">
        <v>69</v>
      </c>
      <c r="D1435" s="52" t="s">
        <v>79</v>
      </c>
      <c r="E1435" s="52" t="s">
        <v>277</v>
      </c>
      <c r="F1435" s="53">
        <v>350.0</v>
      </c>
      <c r="G1435" s="52" t="s">
        <v>14</v>
      </c>
      <c r="H1435" s="15">
        <f t="shared" si="1"/>
        <v>7</v>
      </c>
    </row>
    <row r="1436">
      <c r="B1436" s="51">
        <v>44422.0</v>
      </c>
      <c r="C1436" s="52" t="s">
        <v>69</v>
      </c>
      <c r="D1436" s="52" t="s">
        <v>252</v>
      </c>
      <c r="E1436" s="52" t="s">
        <v>286</v>
      </c>
      <c r="F1436" s="53">
        <v>130.0</v>
      </c>
      <c r="G1436" s="52" t="s">
        <v>31</v>
      </c>
      <c r="H1436" s="15">
        <f t="shared" si="1"/>
        <v>7</v>
      </c>
    </row>
    <row r="1437">
      <c r="B1437" s="51">
        <v>44422.0</v>
      </c>
      <c r="C1437" s="52" t="s">
        <v>69</v>
      </c>
      <c r="D1437" s="52" t="s">
        <v>81</v>
      </c>
      <c r="E1437" s="52" t="s">
        <v>280</v>
      </c>
      <c r="F1437" s="53">
        <v>280.0</v>
      </c>
      <c r="G1437" s="52" t="s">
        <v>18</v>
      </c>
      <c r="H1437" s="15">
        <f t="shared" si="1"/>
        <v>7</v>
      </c>
    </row>
    <row r="1438">
      <c r="B1438" s="51">
        <v>44422.0</v>
      </c>
      <c r="C1438" s="52" t="s">
        <v>69</v>
      </c>
      <c r="D1438" s="52" t="s">
        <v>83</v>
      </c>
      <c r="E1438" s="52" t="s">
        <v>280</v>
      </c>
      <c r="F1438" s="53">
        <v>280.0</v>
      </c>
      <c r="G1438" s="52" t="s">
        <v>18</v>
      </c>
      <c r="H1438" s="15">
        <f t="shared" si="1"/>
        <v>7</v>
      </c>
    </row>
    <row r="1439">
      <c r="B1439" s="51">
        <v>44422.0</v>
      </c>
      <c r="C1439" s="52" t="s">
        <v>69</v>
      </c>
      <c r="D1439" s="52" t="s">
        <v>84</v>
      </c>
      <c r="E1439" s="52" t="s">
        <v>288</v>
      </c>
      <c r="F1439" s="53">
        <v>280.0</v>
      </c>
      <c r="G1439" s="52" t="s">
        <v>14</v>
      </c>
      <c r="H1439" s="15">
        <f t="shared" si="1"/>
        <v>7</v>
      </c>
    </row>
    <row r="1440">
      <c r="B1440" s="51">
        <v>44422.0</v>
      </c>
      <c r="C1440" s="52" t="s">
        <v>69</v>
      </c>
      <c r="D1440" s="52" t="s">
        <v>85</v>
      </c>
      <c r="E1440" s="52" t="s">
        <v>284</v>
      </c>
      <c r="F1440" s="53">
        <v>140.0</v>
      </c>
      <c r="G1440" s="52" t="s">
        <v>12</v>
      </c>
      <c r="H1440" s="15">
        <f t="shared" si="1"/>
        <v>7</v>
      </c>
    </row>
    <row r="1441">
      <c r="B1441" s="51">
        <v>44422.0</v>
      </c>
      <c r="C1441" s="52" t="s">
        <v>69</v>
      </c>
      <c r="D1441" s="52" t="s">
        <v>87</v>
      </c>
      <c r="E1441" s="52" t="s">
        <v>278</v>
      </c>
      <c r="F1441" s="53">
        <v>130.0</v>
      </c>
      <c r="G1441" s="52" t="s">
        <v>21</v>
      </c>
      <c r="H1441" s="15">
        <f t="shared" si="1"/>
        <v>7</v>
      </c>
    </row>
    <row r="1442">
      <c r="B1442" s="51">
        <v>44422.0</v>
      </c>
      <c r="C1442" s="52" t="s">
        <v>69</v>
      </c>
      <c r="D1442" s="52" t="s">
        <v>89</v>
      </c>
      <c r="E1442" s="52" t="s">
        <v>285</v>
      </c>
      <c r="F1442" s="53">
        <v>270.0</v>
      </c>
      <c r="G1442" s="52" t="s">
        <v>18</v>
      </c>
      <c r="H1442" s="15">
        <f t="shared" si="1"/>
        <v>7</v>
      </c>
    </row>
    <row r="1443">
      <c r="B1443" s="51">
        <v>44422.0</v>
      </c>
      <c r="C1443" s="52" t="s">
        <v>69</v>
      </c>
      <c r="D1443" s="52" t="s">
        <v>90</v>
      </c>
      <c r="E1443" s="52" t="s">
        <v>279</v>
      </c>
      <c r="F1443" s="53">
        <v>170.0</v>
      </c>
      <c r="G1443" s="52" t="s">
        <v>12</v>
      </c>
      <c r="H1443" s="15">
        <f t="shared" si="1"/>
        <v>7</v>
      </c>
    </row>
    <row r="1444">
      <c r="B1444" s="51">
        <v>44422.0</v>
      </c>
      <c r="C1444" s="52" t="s">
        <v>69</v>
      </c>
      <c r="D1444" s="52" t="s">
        <v>91</v>
      </c>
      <c r="E1444" s="52" t="s">
        <v>284</v>
      </c>
      <c r="F1444" s="53">
        <v>140.0</v>
      </c>
      <c r="G1444" s="52" t="s">
        <v>12</v>
      </c>
      <c r="H1444" s="15">
        <f t="shared" si="1"/>
        <v>7</v>
      </c>
    </row>
    <row r="1445">
      <c r="B1445" s="51">
        <v>44423.0</v>
      </c>
      <c r="C1445" s="52" t="s">
        <v>9</v>
      </c>
      <c r="D1445" s="52">
        <v>1942.0</v>
      </c>
      <c r="E1445" s="52" t="s">
        <v>277</v>
      </c>
      <c r="F1445" s="53">
        <v>350.0</v>
      </c>
      <c r="G1445" s="52" t="s">
        <v>14</v>
      </c>
      <c r="H1445" s="15">
        <f t="shared" si="1"/>
        <v>1</v>
      </c>
    </row>
    <row r="1446">
      <c r="B1446" s="51">
        <v>44423.0</v>
      </c>
      <c r="C1446" s="52" t="s">
        <v>9</v>
      </c>
      <c r="D1446" s="52" t="s">
        <v>461</v>
      </c>
      <c r="E1446" s="52" t="s">
        <v>280</v>
      </c>
      <c r="F1446" s="53">
        <v>280.0</v>
      </c>
      <c r="G1446" s="52" t="s">
        <v>18</v>
      </c>
      <c r="H1446" s="15">
        <f t="shared" si="1"/>
        <v>1</v>
      </c>
    </row>
    <row r="1447">
      <c r="B1447" s="51">
        <v>44423.0</v>
      </c>
      <c r="C1447" s="52" t="s">
        <v>9</v>
      </c>
      <c r="D1447" s="52" t="s">
        <v>462</v>
      </c>
      <c r="E1447" s="52" t="s">
        <v>285</v>
      </c>
      <c r="F1447" s="53">
        <v>270.0</v>
      </c>
      <c r="G1447" s="52" t="s">
        <v>18</v>
      </c>
      <c r="H1447" s="15">
        <f t="shared" si="1"/>
        <v>1</v>
      </c>
    </row>
    <row r="1448">
      <c r="B1448" s="51">
        <v>44423.0</v>
      </c>
      <c r="C1448" s="52" t="s">
        <v>9</v>
      </c>
      <c r="D1448" s="52" t="s">
        <v>283</v>
      </c>
      <c r="E1448" s="52" t="s">
        <v>287</v>
      </c>
      <c r="F1448" s="53">
        <v>110.0</v>
      </c>
      <c r="G1448" s="52" t="s">
        <v>31</v>
      </c>
      <c r="H1448" s="15">
        <f t="shared" si="1"/>
        <v>1</v>
      </c>
    </row>
    <row r="1449">
      <c r="B1449" s="51">
        <v>44423.0</v>
      </c>
      <c r="C1449" s="52" t="s">
        <v>9</v>
      </c>
      <c r="D1449" s="52" t="s">
        <v>10</v>
      </c>
      <c r="E1449" s="52" t="s">
        <v>279</v>
      </c>
      <c r="F1449" s="53">
        <v>170.0</v>
      </c>
      <c r="G1449" s="52" t="s">
        <v>12</v>
      </c>
      <c r="H1449" s="15">
        <f t="shared" si="1"/>
        <v>1</v>
      </c>
    </row>
    <row r="1450">
      <c r="B1450" s="51">
        <v>44423.0</v>
      </c>
      <c r="C1450" s="52" t="s">
        <v>9</v>
      </c>
      <c r="D1450" s="52" t="s">
        <v>10</v>
      </c>
      <c r="E1450" s="52" t="s">
        <v>280</v>
      </c>
      <c r="F1450" s="53">
        <v>280.0</v>
      </c>
      <c r="G1450" s="52" t="s">
        <v>18</v>
      </c>
      <c r="H1450" s="15">
        <f t="shared" si="1"/>
        <v>1</v>
      </c>
    </row>
    <row r="1451">
      <c r="B1451" s="51">
        <v>44423.0</v>
      </c>
      <c r="C1451" s="52" t="s">
        <v>9</v>
      </c>
      <c r="D1451" s="52" t="s">
        <v>10</v>
      </c>
      <c r="E1451" s="52" t="s">
        <v>278</v>
      </c>
      <c r="F1451" s="53">
        <v>130.0</v>
      </c>
      <c r="G1451" s="52" t="s">
        <v>21</v>
      </c>
      <c r="H1451" s="15">
        <f t="shared" si="1"/>
        <v>1</v>
      </c>
    </row>
    <row r="1452">
      <c r="B1452" s="51">
        <v>44423.0</v>
      </c>
      <c r="C1452" s="52" t="s">
        <v>9</v>
      </c>
      <c r="D1452" s="52" t="s">
        <v>10</v>
      </c>
      <c r="E1452" s="52" t="s">
        <v>278</v>
      </c>
      <c r="F1452" s="53">
        <v>130.0</v>
      </c>
      <c r="G1452" s="52" t="s">
        <v>21</v>
      </c>
      <c r="H1452" s="15">
        <f t="shared" si="1"/>
        <v>1</v>
      </c>
    </row>
    <row r="1453">
      <c r="B1453" s="51">
        <v>44423.0</v>
      </c>
      <c r="C1453" s="52" t="s">
        <v>9</v>
      </c>
      <c r="D1453" s="52" t="s">
        <v>10</v>
      </c>
      <c r="E1453" s="52" t="s">
        <v>282</v>
      </c>
      <c r="F1453" s="53">
        <v>200.0</v>
      </c>
      <c r="G1453" s="52" t="s">
        <v>14</v>
      </c>
      <c r="H1453" s="15">
        <f t="shared" si="1"/>
        <v>1</v>
      </c>
    </row>
    <row r="1454">
      <c r="B1454" s="51">
        <v>44423.0</v>
      </c>
      <c r="C1454" s="52" t="s">
        <v>9</v>
      </c>
      <c r="D1454" s="52" t="s">
        <v>387</v>
      </c>
      <c r="E1454" s="52" t="s">
        <v>277</v>
      </c>
      <c r="F1454" s="53">
        <v>350.0</v>
      </c>
      <c r="G1454" s="52" t="s">
        <v>14</v>
      </c>
      <c r="H1454" s="15">
        <f t="shared" si="1"/>
        <v>1</v>
      </c>
    </row>
    <row r="1455">
      <c r="B1455" s="51">
        <v>44423.0</v>
      </c>
      <c r="C1455" s="52" t="s">
        <v>23</v>
      </c>
      <c r="D1455" s="52" t="s">
        <v>154</v>
      </c>
      <c r="E1455" s="52" t="s">
        <v>280</v>
      </c>
      <c r="F1455" s="53">
        <v>280.0</v>
      </c>
      <c r="G1455" s="52" t="s">
        <v>18</v>
      </c>
      <c r="H1455" s="15">
        <f t="shared" si="1"/>
        <v>1</v>
      </c>
    </row>
    <row r="1456">
      <c r="B1456" s="51">
        <v>44423.0</v>
      </c>
      <c r="C1456" s="52" t="s">
        <v>23</v>
      </c>
      <c r="D1456" s="52" t="s">
        <v>344</v>
      </c>
      <c r="E1456" s="52" t="s">
        <v>277</v>
      </c>
      <c r="F1456" s="53">
        <v>350.0</v>
      </c>
      <c r="G1456" s="52" t="s">
        <v>14</v>
      </c>
      <c r="H1456" s="15">
        <f t="shared" si="1"/>
        <v>1</v>
      </c>
    </row>
    <row r="1457">
      <c r="B1457" s="51">
        <v>44423.0</v>
      </c>
      <c r="C1457" s="52" t="s">
        <v>23</v>
      </c>
      <c r="D1457" s="52" t="s">
        <v>157</v>
      </c>
      <c r="E1457" s="52" t="s">
        <v>278</v>
      </c>
      <c r="F1457" s="53">
        <v>130.0</v>
      </c>
      <c r="G1457" s="52" t="s">
        <v>21</v>
      </c>
      <c r="H1457" s="15">
        <f t="shared" si="1"/>
        <v>1</v>
      </c>
    </row>
    <row r="1458">
      <c r="B1458" s="51">
        <v>44423.0</v>
      </c>
      <c r="C1458" s="52" t="s">
        <v>23</v>
      </c>
      <c r="D1458" s="52" t="s">
        <v>157</v>
      </c>
      <c r="E1458" s="52" t="s">
        <v>285</v>
      </c>
      <c r="F1458" s="53">
        <v>270.0</v>
      </c>
      <c r="G1458" s="52" t="s">
        <v>18</v>
      </c>
      <c r="H1458" s="15">
        <f t="shared" si="1"/>
        <v>1</v>
      </c>
    </row>
    <row r="1459">
      <c r="B1459" s="51">
        <v>44423.0</v>
      </c>
      <c r="C1459" s="52" t="s">
        <v>23</v>
      </c>
      <c r="D1459" s="55">
        <v>7.0E45</v>
      </c>
      <c r="E1459" s="52" t="s">
        <v>287</v>
      </c>
      <c r="F1459" s="53">
        <v>110.0</v>
      </c>
      <c r="G1459" s="52" t="s">
        <v>31</v>
      </c>
      <c r="H1459" s="15">
        <f t="shared" si="1"/>
        <v>1</v>
      </c>
    </row>
    <row r="1460">
      <c r="B1460" s="51">
        <v>44423.0</v>
      </c>
      <c r="C1460" s="52" t="s">
        <v>23</v>
      </c>
      <c r="D1460" s="52">
        <v>2542.0</v>
      </c>
      <c r="E1460" s="52" t="s">
        <v>286</v>
      </c>
      <c r="F1460" s="53">
        <v>130.0</v>
      </c>
      <c r="G1460" s="52" t="s">
        <v>31</v>
      </c>
      <c r="H1460" s="15">
        <f t="shared" si="1"/>
        <v>1</v>
      </c>
    </row>
    <row r="1461">
      <c r="B1461" s="51">
        <v>44423.0</v>
      </c>
      <c r="C1461" s="52" t="s">
        <v>23</v>
      </c>
      <c r="D1461" s="52" t="s">
        <v>35</v>
      </c>
      <c r="E1461" s="52" t="s">
        <v>285</v>
      </c>
      <c r="F1461" s="53">
        <v>270.0</v>
      </c>
      <c r="G1461" s="52" t="s">
        <v>18</v>
      </c>
      <c r="H1461" s="15">
        <f t="shared" si="1"/>
        <v>1</v>
      </c>
    </row>
    <row r="1462">
      <c r="B1462" s="51">
        <v>44423.0</v>
      </c>
      <c r="C1462" s="52" t="s">
        <v>23</v>
      </c>
      <c r="D1462" s="52">
        <v>8240.0</v>
      </c>
      <c r="E1462" s="52" t="s">
        <v>288</v>
      </c>
      <c r="F1462" s="53">
        <v>280.0</v>
      </c>
      <c r="G1462" s="52" t="s">
        <v>14</v>
      </c>
      <c r="H1462" s="15">
        <f t="shared" si="1"/>
        <v>1</v>
      </c>
    </row>
    <row r="1463">
      <c r="B1463" s="51">
        <v>44423.0</v>
      </c>
      <c r="C1463" s="52" t="s">
        <v>23</v>
      </c>
      <c r="D1463" s="52">
        <v>748.0</v>
      </c>
      <c r="E1463" s="52" t="s">
        <v>278</v>
      </c>
      <c r="F1463" s="53">
        <v>130.0</v>
      </c>
      <c r="G1463" s="52" t="s">
        <v>21</v>
      </c>
      <c r="H1463" s="15">
        <f t="shared" si="1"/>
        <v>1</v>
      </c>
    </row>
    <row r="1464">
      <c r="B1464" s="51">
        <v>44423.0</v>
      </c>
      <c r="C1464" s="52" t="s">
        <v>23</v>
      </c>
      <c r="D1464" s="52">
        <v>1041.0</v>
      </c>
      <c r="E1464" s="52" t="s">
        <v>286</v>
      </c>
      <c r="F1464" s="53">
        <v>130.0</v>
      </c>
      <c r="G1464" s="52" t="s">
        <v>31</v>
      </c>
      <c r="H1464" s="15">
        <f t="shared" si="1"/>
        <v>1</v>
      </c>
    </row>
    <row r="1465">
      <c r="B1465" s="51">
        <v>44423.0</v>
      </c>
      <c r="C1465" s="52" t="s">
        <v>23</v>
      </c>
      <c r="D1465" s="52">
        <v>2348.0</v>
      </c>
      <c r="E1465" s="52" t="s">
        <v>279</v>
      </c>
      <c r="F1465" s="53">
        <v>170.0</v>
      </c>
      <c r="G1465" s="52" t="s">
        <v>12</v>
      </c>
      <c r="H1465" s="15">
        <f t="shared" si="1"/>
        <v>1</v>
      </c>
    </row>
    <row r="1466">
      <c r="B1466" s="51">
        <v>44423.0</v>
      </c>
      <c r="C1466" s="52" t="s">
        <v>23</v>
      </c>
      <c r="D1466" s="52">
        <v>2841.0</v>
      </c>
      <c r="E1466" s="52" t="s">
        <v>287</v>
      </c>
      <c r="F1466" s="53">
        <v>110.0</v>
      </c>
      <c r="G1466" s="52" t="s">
        <v>31</v>
      </c>
      <c r="H1466" s="15">
        <f t="shared" si="1"/>
        <v>1</v>
      </c>
    </row>
    <row r="1467">
      <c r="B1467" s="51">
        <v>44423.0</v>
      </c>
      <c r="C1467" s="52" t="s">
        <v>23</v>
      </c>
      <c r="D1467" s="52">
        <v>6245.0</v>
      </c>
      <c r="E1467" s="52" t="s">
        <v>278</v>
      </c>
      <c r="F1467" s="53">
        <v>130.0</v>
      </c>
      <c r="G1467" s="52" t="s">
        <v>21</v>
      </c>
      <c r="H1467" s="15">
        <f t="shared" si="1"/>
        <v>1</v>
      </c>
    </row>
    <row r="1468">
      <c r="B1468" s="51">
        <v>44423.0</v>
      </c>
      <c r="C1468" s="52" t="s">
        <v>23</v>
      </c>
      <c r="D1468" s="52">
        <v>7449.0</v>
      </c>
      <c r="E1468" s="52" t="s">
        <v>284</v>
      </c>
      <c r="F1468" s="53">
        <v>140.0</v>
      </c>
      <c r="G1468" s="52" t="s">
        <v>12</v>
      </c>
      <c r="H1468" s="15">
        <f t="shared" si="1"/>
        <v>1</v>
      </c>
    </row>
    <row r="1469">
      <c r="B1469" s="51">
        <v>44423.0</v>
      </c>
      <c r="C1469" s="52" t="s">
        <v>23</v>
      </c>
      <c r="D1469" s="52" t="s">
        <v>327</v>
      </c>
      <c r="E1469" s="52" t="s">
        <v>282</v>
      </c>
      <c r="F1469" s="53">
        <v>200.0</v>
      </c>
      <c r="G1469" s="52" t="s">
        <v>14</v>
      </c>
      <c r="H1469" s="15">
        <f t="shared" si="1"/>
        <v>1</v>
      </c>
    </row>
    <row r="1470">
      <c r="B1470" s="51">
        <v>44423.0</v>
      </c>
      <c r="C1470" s="52" t="s">
        <v>23</v>
      </c>
      <c r="D1470" s="52" t="s">
        <v>327</v>
      </c>
      <c r="E1470" s="52" t="s">
        <v>286</v>
      </c>
      <c r="F1470" s="53">
        <v>130.0</v>
      </c>
      <c r="G1470" s="52" t="s">
        <v>31</v>
      </c>
      <c r="H1470" s="15">
        <f t="shared" si="1"/>
        <v>1</v>
      </c>
    </row>
    <row r="1471">
      <c r="B1471" s="51">
        <v>44423.0</v>
      </c>
      <c r="C1471" s="52" t="s">
        <v>23</v>
      </c>
      <c r="D1471" s="52" t="s">
        <v>38</v>
      </c>
      <c r="E1471" s="52" t="s">
        <v>278</v>
      </c>
      <c r="F1471" s="53">
        <v>130.0</v>
      </c>
      <c r="G1471" s="52" t="s">
        <v>21</v>
      </c>
      <c r="H1471" s="15">
        <f t="shared" si="1"/>
        <v>1</v>
      </c>
    </row>
    <row r="1472">
      <c r="B1472" s="51">
        <v>44423.0</v>
      </c>
      <c r="C1472" s="52" t="s">
        <v>23</v>
      </c>
      <c r="D1472" s="52" t="s">
        <v>147</v>
      </c>
      <c r="E1472" s="52" t="s">
        <v>284</v>
      </c>
      <c r="F1472" s="53">
        <v>140.0</v>
      </c>
      <c r="G1472" s="52" t="s">
        <v>12</v>
      </c>
      <c r="H1472" s="15">
        <f t="shared" si="1"/>
        <v>1</v>
      </c>
    </row>
    <row r="1473">
      <c r="B1473" s="51">
        <v>44423.0</v>
      </c>
      <c r="C1473" s="52" t="s">
        <v>23</v>
      </c>
      <c r="D1473" s="52" t="s">
        <v>39</v>
      </c>
      <c r="E1473" s="52" t="s">
        <v>280</v>
      </c>
      <c r="F1473" s="53">
        <v>280.0</v>
      </c>
      <c r="G1473" s="52" t="s">
        <v>18</v>
      </c>
      <c r="H1473" s="15">
        <f t="shared" si="1"/>
        <v>1</v>
      </c>
    </row>
    <row r="1474">
      <c r="B1474" s="51">
        <v>44423.0</v>
      </c>
      <c r="C1474" s="52" t="s">
        <v>254</v>
      </c>
      <c r="D1474" s="55">
        <v>0.0</v>
      </c>
      <c r="E1474" s="52" t="s">
        <v>278</v>
      </c>
      <c r="F1474" s="53">
        <v>130.0</v>
      </c>
      <c r="G1474" s="52" t="s">
        <v>21</v>
      </c>
      <c r="H1474" s="15">
        <f t="shared" si="1"/>
        <v>1</v>
      </c>
    </row>
    <row r="1475">
      <c r="B1475" s="51">
        <v>44423.0</v>
      </c>
      <c r="C1475" s="52" t="s">
        <v>254</v>
      </c>
      <c r="D1475" s="52" t="s">
        <v>255</v>
      </c>
      <c r="E1475" s="52" t="s">
        <v>284</v>
      </c>
      <c r="F1475" s="53">
        <v>140.0</v>
      </c>
      <c r="G1475" s="52" t="s">
        <v>12</v>
      </c>
      <c r="H1475" s="15">
        <f t="shared" si="1"/>
        <v>1</v>
      </c>
    </row>
    <row r="1476">
      <c r="B1476" s="51">
        <v>44423.0</v>
      </c>
      <c r="C1476" s="52" t="s">
        <v>254</v>
      </c>
      <c r="D1476" s="52" t="s">
        <v>290</v>
      </c>
      <c r="E1476" s="52" t="s">
        <v>280</v>
      </c>
      <c r="F1476" s="53">
        <v>280.0</v>
      </c>
      <c r="G1476" s="52" t="s">
        <v>18</v>
      </c>
      <c r="H1476" s="15">
        <f t="shared" si="1"/>
        <v>1</v>
      </c>
    </row>
    <row r="1477">
      <c r="B1477" s="51">
        <v>44423.0</v>
      </c>
      <c r="C1477" s="52" t="s">
        <v>254</v>
      </c>
      <c r="D1477" s="52" t="s">
        <v>257</v>
      </c>
      <c r="E1477" s="52" t="s">
        <v>287</v>
      </c>
      <c r="F1477" s="53">
        <v>110.0</v>
      </c>
      <c r="G1477" s="52" t="s">
        <v>31</v>
      </c>
      <c r="H1477" s="15">
        <f t="shared" si="1"/>
        <v>1</v>
      </c>
    </row>
    <row r="1478">
      <c r="B1478" s="51">
        <v>44423.0</v>
      </c>
      <c r="C1478" s="52" t="s">
        <v>254</v>
      </c>
      <c r="D1478" s="52" t="s">
        <v>463</v>
      </c>
      <c r="E1478" s="52" t="s">
        <v>288</v>
      </c>
      <c r="F1478" s="53">
        <v>280.0</v>
      </c>
      <c r="G1478" s="52" t="s">
        <v>14</v>
      </c>
      <c r="H1478" s="15">
        <f t="shared" si="1"/>
        <v>1</v>
      </c>
    </row>
    <row r="1479">
      <c r="B1479" s="51">
        <v>44423.0</v>
      </c>
      <c r="C1479" s="52" t="s">
        <v>254</v>
      </c>
      <c r="D1479" s="52">
        <v>4746.0</v>
      </c>
      <c r="E1479" s="52" t="s">
        <v>286</v>
      </c>
      <c r="F1479" s="53">
        <v>130.0</v>
      </c>
      <c r="G1479" s="52" t="s">
        <v>31</v>
      </c>
      <c r="H1479" s="15">
        <f t="shared" si="1"/>
        <v>1</v>
      </c>
    </row>
    <row r="1480">
      <c r="B1480" s="51">
        <v>44423.0</v>
      </c>
      <c r="C1480" s="52" t="s">
        <v>254</v>
      </c>
      <c r="D1480" s="52">
        <v>5446.0</v>
      </c>
      <c r="E1480" s="52" t="s">
        <v>285</v>
      </c>
      <c r="F1480" s="53">
        <v>270.0</v>
      </c>
      <c r="G1480" s="52" t="s">
        <v>18</v>
      </c>
      <c r="H1480" s="15">
        <f t="shared" si="1"/>
        <v>1</v>
      </c>
    </row>
    <row r="1481">
      <c r="B1481" s="51">
        <v>44423.0</v>
      </c>
      <c r="C1481" s="52" t="s">
        <v>254</v>
      </c>
      <c r="D1481" s="52">
        <v>6740.0</v>
      </c>
      <c r="E1481" s="52" t="s">
        <v>279</v>
      </c>
      <c r="F1481" s="53">
        <v>170.0</v>
      </c>
      <c r="G1481" s="52" t="s">
        <v>12</v>
      </c>
      <c r="H1481" s="15">
        <f t="shared" si="1"/>
        <v>1</v>
      </c>
    </row>
    <row r="1482">
      <c r="B1482" s="51">
        <v>44423.0</v>
      </c>
      <c r="C1482" s="52" t="s">
        <v>254</v>
      </c>
      <c r="D1482" s="52">
        <v>8249.0</v>
      </c>
      <c r="E1482" s="52" t="s">
        <v>279</v>
      </c>
      <c r="F1482" s="53">
        <v>170.0</v>
      </c>
      <c r="G1482" s="52" t="s">
        <v>12</v>
      </c>
      <c r="H1482" s="15">
        <f t="shared" si="1"/>
        <v>1</v>
      </c>
    </row>
    <row r="1483">
      <c r="B1483" s="51">
        <v>44423.0</v>
      </c>
      <c r="C1483" s="52" t="s">
        <v>254</v>
      </c>
      <c r="D1483" s="52" t="s">
        <v>348</v>
      </c>
      <c r="E1483" s="52" t="s">
        <v>288</v>
      </c>
      <c r="F1483" s="53">
        <v>280.0</v>
      </c>
      <c r="G1483" s="52" t="s">
        <v>14</v>
      </c>
      <c r="H1483" s="15">
        <f t="shared" si="1"/>
        <v>1</v>
      </c>
    </row>
    <row r="1484">
      <c r="B1484" s="51">
        <v>44423.0</v>
      </c>
      <c r="C1484" s="52" t="s">
        <v>254</v>
      </c>
      <c r="D1484" s="52">
        <v>5548.0</v>
      </c>
      <c r="E1484" s="52" t="s">
        <v>287</v>
      </c>
      <c r="F1484" s="53">
        <v>110.0</v>
      </c>
      <c r="G1484" s="52" t="s">
        <v>31</v>
      </c>
      <c r="H1484" s="15">
        <f t="shared" si="1"/>
        <v>1</v>
      </c>
    </row>
    <row r="1485">
      <c r="B1485" s="51">
        <v>44423.0</v>
      </c>
      <c r="C1485" s="52" t="s">
        <v>254</v>
      </c>
      <c r="D1485" s="52" t="s">
        <v>464</v>
      </c>
      <c r="E1485" s="52" t="s">
        <v>277</v>
      </c>
      <c r="F1485" s="53">
        <v>350.0</v>
      </c>
      <c r="G1485" s="52" t="s">
        <v>14</v>
      </c>
      <c r="H1485" s="15">
        <f t="shared" si="1"/>
        <v>1</v>
      </c>
    </row>
    <row r="1486">
      <c r="B1486" s="51">
        <v>44423.0</v>
      </c>
      <c r="C1486" s="52" t="s">
        <v>254</v>
      </c>
      <c r="D1486" s="52" t="s">
        <v>465</v>
      </c>
      <c r="E1486" s="52" t="s">
        <v>304</v>
      </c>
      <c r="F1486" s="53">
        <v>190.0</v>
      </c>
      <c r="G1486" s="52" t="s">
        <v>160</v>
      </c>
      <c r="H1486" s="15">
        <f t="shared" si="1"/>
        <v>1</v>
      </c>
    </row>
    <row r="1487">
      <c r="B1487" s="51">
        <v>44423.0</v>
      </c>
      <c r="C1487" s="52" t="s">
        <v>254</v>
      </c>
      <c r="D1487" s="52" t="s">
        <v>294</v>
      </c>
      <c r="E1487" s="52" t="s">
        <v>288</v>
      </c>
      <c r="F1487" s="53">
        <v>280.0</v>
      </c>
      <c r="G1487" s="52" t="s">
        <v>14</v>
      </c>
      <c r="H1487" s="15">
        <f t="shared" si="1"/>
        <v>1</v>
      </c>
    </row>
    <row r="1488">
      <c r="B1488" s="51">
        <v>44423.0</v>
      </c>
      <c r="C1488" s="52" t="s">
        <v>254</v>
      </c>
      <c r="D1488" s="52">
        <v>4245.0</v>
      </c>
      <c r="E1488" s="52" t="s">
        <v>284</v>
      </c>
      <c r="F1488" s="53">
        <v>140.0</v>
      </c>
      <c r="G1488" s="52" t="s">
        <v>12</v>
      </c>
      <c r="H1488" s="15">
        <f t="shared" si="1"/>
        <v>1</v>
      </c>
    </row>
    <row r="1489">
      <c r="B1489" s="51">
        <v>44423.0</v>
      </c>
      <c r="C1489" s="52" t="s">
        <v>254</v>
      </c>
      <c r="D1489" s="52" t="s">
        <v>466</v>
      </c>
      <c r="E1489" s="52" t="s">
        <v>282</v>
      </c>
      <c r="F1489" s="53">
        <v>200.0</v>
      </c>
      <c r="G1489" s="52" t="s">
        <v>14</v>
      </c>
      <c r="H1489" s="15">
        <f t="shared" si="1"/>
        <v>1</v>
      </c>
    </row>
    <row r="1490">
      <c r="B1490" s="51">
        <v>44423.0</v>
      </c>
      <c r="C1490" s="52" t="s">
        <v>254</v>
      </c>
      <c r="D1490" s="52" t="s">
        <v>259</v>
      </c>
      <c r="E1490" s="52" t="s">
        <v>277</v>
      </c>
      <c r="F1490" s="53">
        <v>350.0</v>
      </c>
      <c r="G1490" s="52" t="s">
        <v>14</v>
      </c>
      <c r="H1490" s="15">
        <f t="shared" si="1"/>
        <v>1</v>
      </c>
    </row>
    <row r="1491">
      <c r="B1491" s="51">
        <v>44423.0</v>
      </c>
      <c r="C1491" s="52" t="s">
        <v>254</v>
      </c>
      <c r="D1491" s="52" t="s">
        <v>260</v>
      </c>
      <c r="E1491" s="52" t="s">
        <v>277</v>
      </c>
      <c r="F1491" s="53">
        <v>350.0</v>
      </c>
      <c r="G1491" s="52" t="s">
        <v>14</v>
      </c>
      <c r="H1491" s="15">
        <f t="shared" si="1"/>
        <v>1</v>
      </c>
    </row>
    <row r="1492">
      <c r="B1492" s="51">
        <v>44423.0</v>
      </c>
      <c r="C1492" s="52" t="s">
        <v>254</v>
      </c>
      <c r="D1492" s="52" t="s">
        <v>467</v>
      </c>
      <c r="E1492" s="52" t="s">
        <v>282</v>
      </c>
      <c r="F1492" s="53">
        <v>200.0</v>
      </c>
      <c r="G1492" s="52" t="s">
        <v>14</v>
      </c>
      <c r="H1492" s="15">
        <f t="shared" si="1"/>
        <v>1</v>
      </c>
    </row>
    <row r="1493">
      <c r="B1493" s="51">
        <v>44423.0</v>
      </c>
      <c r="C1493" s="52" t="s">
        <v>254</v>
      </c>
      <c r="D1493" s="52" t="s">
        <v>271</v>
      </c>
      <c r="E1493" s="52" t="s">
        <v>280</v>
      </c>
      <c r="F1493" s="53">
        <v>280.0</v>
      </c>
      <c r="G1493" s="52" t="s">
        <v>18</v>
      </c>
      <c r="H1493" s="15">
        <f t="shared" si="1"/>
        <v>1</v>
      </c>
    </row>
    <row r="1494">
      <c r="B1494" s="51">
        <v>44423.0</v>
      </c>
      <c r="C1494" s="52" t="s">
        <v>254</v>
      </c>
      <c r="D1494" s="52" t="s">
        <v>468</v>
      </c>
      <c r="E1494" s="52" t="s">
        <v>284</v>
      </c>
      <c r="F1494" s="53">
        <v>140.0</v>
      </c>
      <c r="G1494" s="52" t="s">
        <v>12</v>
      </c>
      <c r="H1494" s="15">
        <f t="shared" si="1"/>
        <v>1</v>
      </c>
    </row>
    <row r="1495">
      <c r="B1495" s="51">
        <v>44423.0</v>
      </c>
      <c r="C1495" s="52" t="s">
        <v>40</v>
      </c>
      <c r="D1495" s="52">
        <v>3846.0</v>
      </c>
      <c r="E1495" s="52" t="s">
        <v>278</v>
      </c>
      <c r="F1495" s="53">
        <v>130.0</v>
      </c>
      <c r="G1495" s="52" t="s">
        <v>21</v>
      </c>
      <c r="H1495" s="15">
        <f t="shared" si="1"/>
        <v>1</v>
      </c>
    </row>
    <row r="1496">
      <c r="B1496" s="51">
        <v>44423.0</v>
      </c>
      <c r="C1496" s="52" t="s">
        <v>40</v>
      </c>
      <c r="D1496" s="52">
        <v>4640.0</v>
      </c>
      <c r="E1496" s="52" t="s">
        <v>285</v>
      </c>
      <c r="F1496" s="53">
        <v>270.0</v>
      </c>
      <c r="G1496" s="52" t="s">
        <v>18</v>
      </c>
      <c r="H1496" s="15">
        <f t="shared" si="1"/>
        <v>1</v>
      </c>
    </row>
    <row r="1497">
      <c r="B1497" s="51">
        <v>44423.0</v>
      </c>
      <c r="C1497" s="52" t="s">
        <v>40</v>
      </c>
      <c r="D1497" s="52" t="s">
        <v>168</v>
      </c>
      <c r="E1497" s="52" t="s">
        <v>287</v>
      </c>
      <c r="F1497" s="53">
        <v>110.0</v>
      </c>
      <c r="G1497" s="52" t="s">
        <v>31</v>
      </c>
      <c r="H1497" s="15">
        <f t="shared" si="1"/>
        <v>1</v>
      </c>
    </row>
    <row r="1498">
      <c r="B1498" s="51">
        <v>44423.0</v>
      </c>
      <c r="C1498" s="52" t="s">
        <v>97</v>
      </c>
      <c r="D1498" s="55">
        <v>1.0E46</v>
      </c>
      <c r="E1498" s="52" t="s">
        <v>278</v>
      </c>
      <c r="F1498" s="53">
        <v>130.0</v>
      </c>
      <c r="G1498" s="52" t="s">
        <v>21</v>
      </c>
      <c r="H1498" s="15">
        <f t="shared" si="1"/>
        <v>1</v>
      </c>
    </row>
    <row r="1499">
      <c r="B1499" s="51">
        <v>44423.0</v>
      </c>
      <c r="C1499" s="52" t="s">
        <v>97</v>
      </c>
      <c r="D1499" s="52" t="s">
        <v>98</v>
      </c>
      <c r="E1499" s="52" t="s">
        <v>284</v>
      </c>
      <c r="F1499" s="53">
        <v>140.0</v>
      </c>
      <c r="G1499" s="52" t="s">
        <v>12</v>
      </c>
      <c r="H1499" s="15">
        <f t="shared" si="1"/>
        <v>1</v>
      </c>
    </row>
    <row r="1500">
      <c r="B1500" s="51">
        <v>44423.0</v>
      </c>
      <c r="C1500" s="52" t="s">
        <v>97</v>
      </c>
      <c r="D1500" s="52" t="s">
        <v>204</v>
      </c>
      <c r="E1500" s="52" t="s">
        <v>278</v>
      </c>
      <c r="F1500" s="53">
        <v>130.0</v>
      </c>
      <c r="G1500" s="52" t="s">
        <v>21</v>
      </c>
      <c r="H1500" s="15">
        <f t="shared" si="1"/>
        <v>1</v>
      </c>
    </row>
    <row r="1501">
      <c r="B1501" s="51">
        <v>44423.0</v>
      </c>
      <c r="C1501" s="52" t="s">
        <v>97</v>
      </c>
      <c r="D1501" s="52" t="s">
        <v>101</v>
      </c>
      <c r="E1501" s="52" t="s">
        <v>287</v>
      </c>
      <c r="F1501" s="53">
        <v>110.0</v>
      </c>
      <c r="G1501" s="52" t="s">
        <v>31</v>
      </c>
      <c r="H1501" s="15">
        <f t="shared" si="1"/>
        <v>1</v>
      </c>
    </row>
    <row r="1502">
      <c r="B1502" s="51">
        <v>44423.0</v>
      </c>
      <c r="C1502" s="52" t="s">
        <v>97</v>
      </c>
      <c r="D1502" s="55">
        <v>9.0E45</v>
      </c>
      <c r="E1502" s="52" t="s">
        <v>282</v>
      </c>
      <c r="F1502" s="53">
        <v>200.0</v>
      </c>
      <c r="G1502" s="52" t="s">
        <v>14</v>
      </c>
      <c r="H1502" s="15">
        <f t="shared" si="1"/>
        <v>1</v>
      </c>
    </row>
    <row r="1503">
      <c r="B1503" s="51">
        <v>44423.0</v>
      </c>
      <c r="C1503" s="52" t="s">
        <v>97</v>
      </c>
      <c r="D1503" s="52" t="s">
        <v>102</v>
      </c>
      <c r="E1503" s="52" t="s">
        <v>277</v>
      </c>
      <c r="F1503" s="53">
        <v>350.0</v>
      </c>
      <c r="G1503" s="52" t="s">
        <v>14</v>
      </c>
      <c r="H1503" s="15">
        <f t="shared" si="1"/>
        <v>1</v>
      </c>
    </row>
    <row r="1504">
      <c r="B1504" s="51">
        <v>44423.0</v>
      </c>
      <c r="C1504" s="52" t="s">
        <v>97</v>
      </c>
      <c r="D1504" s="52">
        <v>2649.0</v>
      </c>
      <c r="E1504" s="52" t="s">
        <v>277</v>
      </c>
      <c r="F1504" s="53">
        <v>350.0</v>
      </c>
      <c r="G1504" s="52" t="s">
        <v>14</v>
      </c>
      <c r="H1504" s="15">
        <f t="shared" si="1"/>
        <v>1</v>
      </c>
    </row>
    <row r="1505">
      <c r="B1505" s="51">
        <v>44423.0</v>
      </c>
      <c r="C1505" s="52" t="s">
        <v>97</v>
      </c>
      <c r="D1505" s="52">
        <v>8041.0</v>
      </c>
      <c r="E1505" s="52" t="s">
        <v>278</v>
      </c>
      <c r="F1505" s="53">
        <v>130.0</v>
      </c>
      <c r="G1505" s="52" t="s">
        <v>21</v>
      </c>
      <c r="H1505" s="15">
        <f t="shared" si="1"/>
        <v>1</v>
      </c>
    </row>
    <row r="1506">
      <c r="B1506" s="51">
        <v>44423.0</v>
      </c>
      <c r="C1506" s="52" t="s">
        <v>97</v>
      </c>
      <c r="D1506" s="52" t="s">
        <v>103</v>
      </c>
      <c r="E1506" s="52" t="s">
        <v>285</v>
      </c>
      <c r="F1506" s="53">
        <v>270.0</v>
      </c>
      <c r="G1506" s="52" t="s">
        <v>18</v>
      </c>
      <c r="H1506" s="15">
        <f t="shared" si="1"/>
        <v>1</v>
      </c>
    </row>
    <row r="1507">
      <c r="B1507" s="51">
        <v>44423.0</v>
      </c>
      <c r="C1507" s="52" t="s">
        <v>97</v>
      </c>
      <c r="D1507" s="52" t="s">
        <v>332</v>
      </c>
      <c r="E1507" s="52" t="s">
        <v>285</v>
      </c>
      <c r="F1507" s="53">
        <v>270.0</v>
      </c>
      <c r="G1507" s="52" t="s">
        <v>18</v>
      </c>
      <c r="H1507" s="15">
        <f t="shared" si="1"/>
        <v>1</v>
      </c>
    </row>
    <row r="1508">
      <c r="B1508" s="51">
        <v>44423.0</v>
      </c>
      <c r="C1508" s="52" t="s">
        <v>97</v>
      </c>
      <c r="D1508" s="52">
        <v>7941.0</v>
      </c>
      <c r="E1508" s="52" t="s">
        <v>278</v>
      </c>
      <c r="F1508" s="53">
        <v>130.0</v>
      </c>
      <c r="G1508" s="52" t="s">
        <v>21</v>
      </c>
      <c r="H1508" s="15">
        <f t="shared" si="1"/>
        <v>1</v>
      </c>
    </row>
    <row r="1509">
      <c r="B1509" s="51">
        <v>44423.0</v>
      </c>
      <c r="C1509" s="52" t="s">
        <v>97</v>
      </c>
      <c r="D1509" s="52" t="s">
        <v>105</v>
      </c>
      <c r="E1509" s="52" t="s">
        <v>277</v>
      </c>
      <c r="F1509" s="53">
        <v>350.0</v>
      </c>
      <c r="G1509" s="52" t="s">
        <v>14</v>
      </c>
      <c r="H1509" s="15">
        <f t="shared" si="1"/>
        <v>1</v>
      </c>
    </row>
    <row r="1510">
      <c r="B1510" s="51">
        <v>44423.0</v>
      </c>
      <c r="C1510" s="52" t="s">
        <v>97</v>
      </c>
      <c r="D1510" s="52">
        <v>6145.0</v>
      </c>
      <c r="E1510" s="52" t="s">
        <v>282</v>
      </c>
      <c r="F1510" s="53">
        <v>200.0</v>
      </c>
      <c r="G1510" s="52" t="s">
        <v>14</v>
      </c>
      <c r="H1510" s="15">
        <f t="shared" si="1"/>
        <v>1</v>
      </c>
    </row>
    <row r="1511">
      <c r="B1511" s="51">
        <v>44423.0</v>
      </c>
      <c r="C1511" s="52" t="s">
        <v>97</v>
      </c>
      <c r="D1511" s="52" t="s">
        <v>109</v>
      </c>
      <c r="E1511" s="52" t="s">
        <v>304</v>
      </c>
      <c r="F1511" s="53">
        <v>190.0</v>
      </c>
      <c r="G1511" s="52" t="s">
        <v>160</v>
      </c>
      <c r="H1511" s="15">
        <f t="shared" si="1"/>
        <v>1</v>
      </c>
    </row>
    <row r="1512">
      <c r="B1512" s="51">
        <v>44423.0</v>
      </c>
      <c r="C1512" s="52" t="s">
        <v>97</v>
      </c>
      <c r="D1512" s="52" t="s">
        <v>207</v>
      </c>
      <c r="E1512" s="52" t="s">
        <v>277</v>
      </c>
      <c r="F1512" s="53">
        <v>350.0</v>
      </c>
      <c r="G1512" s="52" t="s">
        <v>14</v>
      </c>
      <c r="H1512" s="15">
        <f t="shared" si="1"/>
        <v>1</v>
      </c>
    </row>
    <row r="1513">
      <c r="B1513" s="51">
        <v>44423.0</v>
      </c>
      <c r="C1513" s="52" t="s">
        <v>97</v>
      </c>
      <c r="D1513" s="52" t="s">
        <v>173</v>
      </c>
      <c r="E1513" s="52" t="s">
        <v>285</v>
      </c>
      <c r="F1513" s="53">
        <v>270.0</v>
      </c>
      <c r="G1513" s="52" t="s">
        <v>18</v>
      </c>
      <c r="H1513" s="15">
        <f t="shared" si="1"/>
        <v>1</v>
      </c>
    </row>
    <row r="1514">
      <c r="B1514" s="51">
        <v>44423.0</v>
      </c>
      <c r="C1514" s="52" t="s">
        <v>97</v>
      </c>
      <c r="D1514" s="52" t="s">
        <v>210</v>
      </c>
      <c r="E1514" s="52" t="s">
        <v>285</v>
      </c>
      <c r="F1514" s="53">
        <v>270.0</v>
      </c>
      <c r="G1514" s="52" t="s">
        <v>18</v>
      </c>
      <c r="H1514" s="15">
        <f t="shared" si="1"/>
        <v>1</v>
      </c>
    </row>
    <row r="1515">
      <c r="B1515" s="51">
        <v>44423.0</v>
      </c>
      <c r="C1515" s="52" t="s">
        <v>114</v>
      </c>
      <c r="D1515" s="52">
        <v>5043.0</v>
      </c>
      <c r="E1515" s="52" t="s">
        <v>279</v>
      </c>
      <c r="F1515" s="53">
        <v>170.0</v>
      </c>
      <c r="G1515" s="52" t="s">
        <v>12</v>
      </c>
      <c r="H1515" s="15">
        <f t="shared" si="1"/>
        <v>1</v>
      </c>
    </row>
    <row r="1516">
      <c r="B1516" s="51">
        <v>44423.0</v>
      </c>
      <c r="C1516" s="52" t="s">
        <v>114</v>
      </c>
      <c r="D1516" s="52">
        <v>5043.0</v>
      </c>
      <c r="E1516" s="52" t="s">
        <v>280</v>
      </c>
      <c r="F1516" s="53">
        <v>280.0</v>
      </c>
      <c r="G1516" s="52" t="s">
        <v>18</v>
      </c>
      <c r="H1516" s="15">
        <f t="shared" si="1"/>
        <v>1</v>
      </c>
    </row>
    <row r="1517">
      <c r="B1517" s="51">
        <v>44423.0</v>
      </c>
      <c r="C1517" s="52" t="s">
        <v>306</v>
      </c>
      <c r="D1517" s="52" t="s">
        <v>341</v>
      </c>
      <c r="E1517" s="52" t="s">
        <v>278</v>
      </c>
      <c r="F1517" s="53">
        <v>130.0</v>
      </c>
      <c r="G1517" s="52" t="s">
        <v>21</v>
      </c>
      <c r="H1517" s="15">
        <f t="shared" si="1"/>
        <v>1</v>
      </c>
    </row>
    <row r="1518">
      <c r="B1518" s="51">
        <v>44423.0</v>
      </c>
      <c r="C1518" s="52" t="s">
        <v>115</v>
      </c>
      <c r="D1518" s="52">
        <v>9645.0</v>
      </c>
      <c r="E1518" s="52" t="s">
        <v>277</v>
      </c>
      <c r="F1518" s="53">
        <v>350.0</v>
      </c>
      <c r="G1518" s="52" t="s">
        <v>14</v>
      </c>
      <c r="H1518" s="15">
        <f t="shared" si="1"/>
        <v>1</v>
      </c>
    </row>
    <row r="1519">
      <c r="B1519" s="51">
        <v>44423.0</v>
      </c>
      <c r="C1519" s="52" t="s">
        <v>115</v>
      </c>
      <c r="D1519" s="52" t="s">
        <v>214</v>
      </c>
      <c r="E1519" s="52" t="s">
        <v>284</v>
      </c>
      <c r="F1519" s="53">
        <v>140.0</v>
      </c>
      <c r="G1519" s="52" t="s">
        <v>12</v>
      </c>
      <c r="H1519" s="15">
        <f t="shared" si="1"/>
        <v>1</v>
      </c>
    </row>
    <row r="1520">
      <c r="B1520" s="51">
        <v>44423.0</v>
      </c>
      <c r="C1520" s="52" t="s">
        <v>115</v>
      </c>
      <c r="D1520" s="52" t="s">
        <v>119</v>
      </c>
      <c r="E1520" s="52" t="s">
        <v>279</v>
      </c>
      <c r="F1520" s="53">
        <v>170.0</v>
      </c>
      <c r="G1520" s="52" t="s">
        <v>12</v>
      </c>
      <c r="H1520" s="15">
        <f t="shared" si="1"/>
        <v>1</v>
      </c>
    </row>
    <row r="1521">
      <c r="B1521" s="51">
        <v>44423.0</v>
      </c>
      <c r="C1521" s="52" t="s">
        <v>115</v>
      </c>
      <c r="D1521" s="52" t="s">
        <v>119</v>
      </c>
      <c r="E1521" s="52" t="s">
        <v>284</v>
      </c>
      <c r="F1521" s="53">
        <v>140.0</v>
      </c>
      <c r="G1521" s="52" t="s">
        <v>12</v>
      </c>
      <c r="H1521" s="15">
        <f t="shared" si="1"/>
        <v>1</v>
      </c>
    </row>
    <row r="1522">
      <c r="B1522" s="51">
        <v>44423.0</v>
      </c>
      <c r="C1522" s="52" t="s">
        <v>115</v>
      </c>
      <c r="D1522" s="52" t="s">
        <v>120</v>
      </c>
      <c r="E1522" s="52" t="s">
        <v>279</v>
      </c>
      <c r="F1522" s="53">
        <v>170.0</v>
      </c>
      <c r="G1522" s="52" t="s">
        <v>12</v>
      </c>
      <c r="H1522" s="15">
        <f t="shared" si="1"/>
        <v>1</v>
      </c>
    </row>
    <row r="1523">
      <c r="B1523" s="51">
        <v>44423.0</v>
      </c>
      <c r="C1523" s="52" t="s">
        <v>115</v>
      </c>
      <c r="D1523" s="52" t="s">
        <v>121</v>
      </c>
      <c r="E1523" s="52" t="s">
        <v>287</v>
      </c>
      <c r="F1523" s="53">
        <v>110.0</v>
      </c>
      <c r="G1523" s="52" t="s">
        <v>31</v>
      </c>
      <c r="H1523" s="15">
        <f t="shared" si="1"/>
        <v>1</v>
      </c>
    </row>
    <row r="1524">
      <c r="B1524" s="51">
        <v>44423.0</v>
      </c>
      <c r="C1524" s="52" t="s">
        <v>115</v>
      </c>
      <c r="D1524" s="52" t="s">
        <v>176</v>
      </c>
      <c r="E1524" s="52" t="s">
        <v>279</v>
      </c>
      <c r="F1524" s="53">
        <v>170.0</v>
      </c>
      <c r="G1524" s="52" t="s">
        <v>12</v>
      </c>
      <c r="H1524" s="15">
        <f t="shared" si="1"/>
        <v>1</v>
      </c>
    </row>
    <row r="1525">
      <c r="B1525" s="51">
        <v>44423.0</v>
      </c>
      <c r="C1525" s="52" t="s">
        <v>122</v>
      </c>
      <c r="D1525" s="52" t="s">
        <v>309</v>
      </c>
      <c r="E1525" s="52" t="s">
        <v>277</v>
      </c>
      <c r="F1525" s="53">
        <v>350.0</v>
      </c>
      <c r="G1525" s="52" t="s">
        <v>14</v>
      </c>
      <c r="H1525" s="15">
        <f t="shared" si="1"/>
        <v>1</v>
      </c>
    </row>
    <row r="1526">
      <c r="B1526" s="51">
        <v>44423.0</v>
      </c>
      <c r="C1526" s="52" t="s">
        <v>122</v>
      </c>
      <c r="D1526" s="52" t="s">
        <v>123</v>
      </c>
      <c r="E1526" s="52" t="s">
        <v>278</v>
      </c>
      <c r="F1526" s="53">
        <v>130.0</v>
      </c>
      <c r="G1526" s="52" t="s">
        <v>21</v>
      </c>
      <c r="H1526" s="15">
        <f t="shared" si="1"/>
        <v>1</v>
      </c>
    </row>
    <row r="1527">
      <c r="B1527" s="51">
        <v>44423.0</v>
      </c>
      <c r="C1527" s="52" t="s">
        <v>122</v>
      </c>
      <c r="D1527" s="52" t="s">
        <v>124</v>
      </c>
      <c r="E1527" s="52" t="s">
        <v>278</v>
      </c>
      <c r="F1527" s="53">
        <v>130.0</v>
      </c>
      <c r="G1527" s="52" t="s">
        <v>21</v>
      </c>
      <c r="H1527" s="15">
        <f t="shared" si="1"/>
        <v>1</v>
      </c>
    </row>
    <row r="1528">
      <c r="B1528" s="51">
        <v>44423.0</v>
      </c>
      <c r="C1528" s="52" t="s">
        <v>122</v>
      </c>
      <c r="D1528" s="52" t="s">
        <v>179</v>
      </c>
      <c r="E1528" s="52" t="s">
        <v>278</v>
      </c>
      <c r="F1528" s="53">
        <v>130.0</v>
      </c>
      <c r="G1528" s="52" t="s">
        <v>21</v>
      </c>
      <c r="H1528" s="15">
        <f t="shared" si="1"/>
        <v>1</v>
      </c>
    </row>
    <row r="1529">
      <c r="B1529" s="51">
        <v>44423.0</v>
      </c>
      <c r="C1529" s="52" t="s">
        <v>122</v>
      </c>
      <c r="D1529" s="52" t="s">
        <v>125</v>
      </c>
      <c r="E1529" s="52" t="s">
        <v>288</v>
      </c>
      <c r="F1529" s="53">
        <v>280.0</v>
      </c>
      <c r="G1529" s="52" t="s">
        <v>14</v>
      </c>
      <c r="H1529" s="15">
        <f t="shared" si="1"/>
        <v>1</v>
      </c>
    </row>
    <row r="1530">
      <c r="B1530" s="51">
        <v>44423.0</v>
      </c>
      <c r="C1530" s="52" t="s">
        <v>122</v>
      </c>
      <c r="D1530" s="52" t="s">
        <v>126</v>
      </c>
      <c r="E1530" s="52" t="s">
        <v>285</v>
      </c>
      <c r="F1530" s="53">
        <v>270.0</v>
      </c>
      <c r="G1530" s="52" t="s">
        <v>18</v>
      </c>
      <c r="H1530" s="15">
        <f t="shared" si="1"/>
        <v>1</v>
      </c>
    </row>
    <row r="1531">
      <c r="B1531" s="51">
        <v>44423.0</v>
      </c>
      <c r="C1531" s="52" t="s">
        <v>122</v>
      </c>
      <c r="D1531" s="52" t="s">
        <v>215</v>
      </c>
      <c r="E1531" s="52" t="s">
        <v>279</v>
      </c>
      <c r="F1531" s="53">
        <v>170.0</v>
      </c>
      <c r="G1531" s="52" t="s">
        <v>12</v>
      </c>
      <c r="H1531" s="15">
        <f t="shared" si="1"/>
        <v>1</v>
      </c>
    </row>
    <row r="1532">
      <c r="B1532" s="51">
        <v>44423.0</v>
      </c>
      <c r="C1532" s="52" t="s">
        <v>122</v>
      </c>
      <c r="D1532" s="52" t="s">
        <v>180</v>
      </c>
      <c r="E1532" s="52" t="s">
        <v>288</v>
      </c>
      <c r="F1532" s="53">
        <v>280.0</v>
      </c>
      <c r="G1532" s="52" t="s">
        <v>14</v>
      </c>
      <c r="H1532" s="15">
        <f t="shared" si="1"/>
        <v>1</v>
      </c>
    </row>
    <row r="1533">
      <c r="B1533" s="51">
        <v>44423.0</v>
      </c>
      <c r="C1533" s="52" t="s">
        <v>15</v>
      </c>
      <c r="D1533" s="52" t="s">
        <v>130</v>
      </c>
      <c r="E1533" s="52" t="s">
        <v>277</v>
      </c>
      <c r="F1533" s="53">
        <v>350.0</v>
      </c>
      <c r="G1533" s="52" t="s">
        <v>14</v>
      </c>
      <c r="H1533" s="15">
        <f t="shared" si="1"/>
        <v>1</v>
      </c>
    </row>
    <row r="1534">
      <c r="B1534" s="51">
        <v>44423.0</v>
      </c>
      <c r="C1534" s="52" t="s">
        <v>15</v>
      </c>
      <c r="D1534" s="52" t="s">
        <v>130</v>
      </c>
      <c r="E1534" s="52" t="s">
        <v>282</v>
      </c>
      <c r="F1534" s="53">
        <v>200.0</v>
      </c>
      <c r="G1534" s="52" t="s">
        <v>14</v>
      </c>
      <c r="H1534" s="15">
        <f t="shared" si="1"/>
        <v>1</v>
      </c>
    </row>
    <row r="1535">
      <c r="B1535" s="51">
        <v>44423.0</v>
      </c>
      <c r="C1535" s="52" t="s">
        <v>15</v>
      </c>
      <c r="D1535" s="52" t="s">
        <v>217</v>
      </c>
      <c r="E1535" s="52" t="s">
        <v>279</v>
      </c>
      <c r="F1535" s="53">
        <v>170.0</v>
      </c>
      <c r="G1535" s="52" t="s">
        <v>12</v>
      </c>
      <c r="H1535" s="15">
        <f t="shared" si="1"/>
        <v>1</v>
      </c>
    </row>
    <row r="1536">
      <c r="B1536" s="51">
        <v>44423.0</v>
      </c>
      <c r="C1536" s="52" t="s">
        <v>15</v>
      </c>
      <c r="D1536" s="52" t="s">
        <v>132</v>
      </c>
      <c r="E1536" s="52" t="s">
        <v>278</v>
      </c>
      <c r="F1536" s="53">
        <v>130.0</v>
      </c>
      <c r="G1536" s="52" t="s">
        <v>21</v>
      </c>
      <c r="H1536" s="15">
        <f t="shared" si="1"/>
        <v>1</v>
      </c>
    </row>
    <row r="1537">
      <c r="B1537" s="51">
        <v>44423.0</v>
      </c>
      <c r="C1537" s="52" t="s">
        <v>15</v>
      </c>
      <c r="D1537" s="55">
        <v>5.0E49</v>
      </c>
      <c r="E1537" s="52" t="s">
        <v>285</v>
      </c>
      <c r="F1537" s="53">
        <v>270.0</v>
      </c>
      <c r="G1537" s="52" t="s">
        <v>18</v>
      </c>
      <c r="H1537" s="15">
        <f t="shared" si="1"/>
        <v>1</v>
      </c>
    </row>
    <row r="1538">
      <c r="B1538" s="51">
        <v>44423.0</v>
      </c>
      <c r="C1538" s="52" t="s">
        <v>15</v>
      </c>
      <c r="D1538" s="52" t="s">
        <v>134</v>
      </c>
      <c r="E1538" s="52" t="s">
        <v>292</v>
      </c>
      <c r="F1538" s="53">
        <v>60.0</v>
      </c>
      <c r="G1538" s="52" t="s">
        <v>31</v>
      </c>
      <c r="H1538" s="15">
        <f t="shared" si="1"/>
        <v>1</v>
      </c>
    </row>
    <row r="1539">
      <c r="B1539" s="51">
        <v>44423.0</v>
      </c>
      <c r="C1539" s="52" t="s">
        <v>15</v>
      </c>
      <c r="D1539" s="52" t="s">
        <v>219</v>
      </c>
      <c r="E1539" s="52" t="s">
        <v>287</v>
      </c>
      <c r="F1539" s="53">
        <v>110.0</v>
      </c>
      <c r="G1539" s="52" t="s">
        <v>31</v>
      </c>
      <c r="H1539" s="15">
        <f t="shared" si="1"/>
        <v>1</v>
      </c>
    </row>
    <row r="1540">
      <c r="B1540" s="51">
        <v>44423.0</v>
      </c>
      <c r="C1540" s="52" t="s">
        <v>15</v>
      </c>
      <c r="D1540" s="52" t="s">
        <v>220</v>
      </c>
      <c r="E1540" s="52" t="s">
        <v>279</v>
      </c>
      <c r="F1540" s="53">
        <v>170.0</v>
      </c>
      <c r="G1540" s="52" t="s">
        <v>12</v>
      </c>
      <c r="H1540" s="15">
        <f t="shared" si="1"/>
        <v>1</v>
      </c>
    </row>
    <row r="1541">
      <c r="B1541" s="51">
        <v>44423.0</v>
      </c>
      <c r="C1541" s="52" t="s">
        <v>15</v>
      </c>
      <c r="D1541" s="52">
        <v>1344.0</v>
      </c>
      <c r="E1541" s="52" t="s">
        <v>280</v>
      </c>
      <c r="F1541" s="53">
        <v>280.0</v>
      </c>
      <c r="G1541" s="52" t="s">
        <v>18</v>
      </c>
      <c r="H1541" s="15">
        <f t="shared" si="1"/>
        <v>1</v>
      </c>
    </row>
    <row r="1542">
      <c r="B1542" s="51">
        <v>44423.0</v>
      </c>
      <c r="C1542" s="52" t="s">
        <v>15</v>
      </c>
      <c r="D1542" s="52" t="s">
        <v>136</v>
      </c>
      <c r="E1542" s="52" t="s">
        <v>288</v>
      </c>
      <c r="F1542" s="53">
        <v>280.0</v>
      </c>
      <c r="G1542" s="52" t="s">
        <v>14</v>
      </c>
      <c r="H1542" s="15">
        <f t="shared" si="1"/>
        <v>1</v>
      </c>
    </row>
    <row r="1543">
      <c r="B1543" s="51">
        <v>44423.0</v>
      </c>
      <c r="C1543" s="52" t="s">
        <v>15</v>
      </c>
      <c r="D1543" s="52">
        <v>9841.0</v>
      </c>
      <c r="E1543" s="52" t="s">
        <v>277</v>
      </c>
      <c r="F1543" s="53">
        <v>350.0</v>
      </c>
      <c r="G1543" s="52" t="s">
        <v>14</v>
      </c>
      <c r="H1543" s="15">
        <f t="shared" si="1"/>
        <v>1</v>
      </c>
    </row>
    <row r="1544">
      <c r="B1544" s="51">
        <v>44423.0</v>
      </c>
      <c r="C1544" s="52" t="s">
        <v>15</v>
      </c>
      <c r="D1544" s="52" t="s">
        <v>221</v>
      </c>
      <c r="E1544" s="52" t="s">
        <v>288</v>
      </c>
      <c r="F1544" s="53">
        <v>280.0</v>
      </c>
      <c r="G1544" s="52" t="s">
        <v>14</v>
      </c>
      <c r="H1544" s="15">
        <f t="shared" si="1"/>
        <v>1</v>
      </c>
    </row>
    <row r="1545">
      <c r="B1545" s="51">
        <v>44423.0</v>
      </c>
      <c r="C1545" s="52" t="s">
        <v>15</v>
      </c>
      <c r="D1545" s="52" t="s">
        <v>182</v>
      </c>
      <c r="E1545" s="52" t="s">
        <v>280</v>
      </c>
      <c r="F1545" s="53">
        <v>280.0</v>
      </c>
      <c r="G1545" s="52" t="s">
        <v>18</v>
      </c>
      <c r="H1545" s="15">
        <f t="shared" si="1"/>
        <v>1</v>
      </c>
    </row>
    <row r="1546">
      <c r="B1546" s="51">
        <v>44423.0</v>
      </c>
      <c r="C1546" s="52" t="s">
        <v>15</v>
      </c>
      <c r="D1546" s="52" t="s">
        <v>183</v>
      </c>
      <c r="E1546" s="52" t="s">
        <v>285</v>
      </c>
      <c r="F1546" s="53">
        <v>270.0</v>
      </c>
      <c r="G1546" s="52" t="s">
        <v>18</v>
      </c>
      <c r="H1546" s="15">
        <f t="shared" si="1"/>
        <v>1</v>
      </c>
    </row>
    <row r="1547">
      <c r="B1547" s="51">
        <v>44423.0</v>
      </c>
      <c r="C1547" s="52" t="s">
        <v>15</v>
      </c>
      <c r="D1547" s="52" t="s">
        <v>137</v>
      </c>
      <c r="E1547" s="52" t="s">
        <v>288</v>
      </c>
      <c r="F1547" s="53">
        <v>280.0</v>
      </c>
      <c r="G1547" s="52" t="s">
        <v>14</v>
      </c>
      <c r="H1547" s="15">
        <f t="shared" si="1"/>
        <v>1</v>
      </c>
    </row>
    <row r="1548">
      <c r="B1548" s="51">
        <v>44423.0</v>
      </c>
      <c r="C1548" s="52" t="s">
        <v>15</v>
      </c>
      <c r="D1548" s="52" t="s">
        <v>184</v>
      </c>
      <c r="E1548" s="52" t="s">
        <v>285</v>
      </c>
      <c r="F1548" s="53">
        <v>270.0</v>
      </c>
      <c r="G1548" s="52" t="s">
        <v>18</v>
      </c>
      <c r="H1548" s="15">
        <f t="shared" si="1"/>
        <v>1</v>
      </c>
    </row>
    <row r="1549">
      <c r="B1549" s="51">
        <v>44423.0</v>
      </c>
      <c r="C1549" s="52" t="s">
        <v>15</v>
      </c>
      <c r="D1549" s="52" t="s">
        <v>223</v>
      </c>
      <c r="E1549" s="52" t="s">
        <v>287</v>
      </c>
      <c r="F1549" s="53">
        <v>110.0</v>
      </c>
      <c r="G1549" s="52" t="s">
        <v>31</v>
      </c>
      <c r="H1549" s="15">
        <f t="shared" si="1"/>
        <v>1</v>
      </c>
    </row>
    <row r="1550">
      <c r="B1550" s="51">
        <v>44423.0</v>
      </c>
      <c r="C1550" s="52" t="s">
        <v>15</v>
      </c>
      <c r="D1550" s="52" t="s">
        <v>224</v>
      </c>
      <c r="E1550" s="52" t="s">
        <v>285</v>
      </c>
      <c r="F1550" s="53">
        <v>270.0</v>
      </c>
      <c r="G1550" s="52" t="s">
        <v>18</v>
      </c>
      <c r="H1550" s="15">
        <f t="shared" si="1"/>
        <v>1</v>
      </c>
    </row>
    <row r="1551">
      <c r="B1551" s="51">
        <v>44423.0</v>
      </c>
      <c r="C1551" s="52" t="s">
        <v>15</v>
      </c>
      <c r="D1551" s="52" t="s">
        <v>139</v>
      </c>
      <c r="E1551" s="52" t="s">
        <v>280</v>
      </c>
      <c r="F1551" s="53">
        <v>280.0</v>
      </c>
      <c r="G1551" s="52" t="s">
        <v>18</v>
      </c>
      <c r="H1551" s="15">
        <f t="shared" si="1"/>
        <v>1</v>
      </c>
    </row>
    <row r="1552">
      <c r="B1552" s="51">
        <v>44423.0</v>
      </c>
      <c r="C1552" s="52" t="s">
        <v>16</v>
      </c>
      <c r="D1552" s="52" t="s">
        <v>389</v>
      </c>
      <c r="E1552" s="52" t="s">
        <v>280</v>
      </c>
      <c r="F1552" s="53">
        <v>280.0</v>
      </c>
      <c r="G1552" s="52" t="s">
        <v>18</v>
      </c>
      <c r="H1552" s="15">
        <f t="shared" si="1"/>
        <v>1</v>
      </c>
    </row>
    <row r="1553">
      <c r="B1553" s="51">
        <v>44423.0</v>
      </c>
      <c r="C1553" s="52" t="s">
        <v>16</v>
      </c>
      <c r="D1553" s="52" t="s">
        <v>469</v>
      </c>
      <c r="E1553" s="52" t="s">
        <v>280</v>
      </c>
      <c r="F1553" s="53">
        <v>280.0</v>
      </c>
      <c r="G1553" s="52" t="s">
        <v>18</v>
      </c>
      <c r="H1553" s="15">
        <f t="shared" si="1"/>
        <v>1</v>
      </c>
    </row>
    <row r="1554">
      <c r="B1554" s="51">
        <v>44423.0</v>
      </c>
      <c r="C1554" s="52" t="s">
        <v>16</v>
      </c>
      <c r="D1554" s="52" t="s">
        <v>470</v>
      </c>
      <c r="E1554" s="52" t="s">
        <v>278</v>
      </c>
      <c r="F1554" s="53">
        <v>130.0</v>
      </c>
      <c r="G1554" s="52" t="s">
        <v>21</v>
      </c>
      <c r="H1554" s="15">
        <f t="shared" si="1"/>
        <v>1</v>
      </c>
    </row>
    <row r="1555">
      <c r="B1555" s="51">
        <v>44423.0</v>
      </c>
      <c r="C1555" s="52" t="s">
        <v>16</v>
      </c>
      <c r="D1555" s="52" t="s">
        <v>471</v>
      </c>
      <c r="E1555" s="52" t="s">
        <v>280</v>
      </c>
      <c r="F1555" s="53">
        <v>280.0</v>
      </c>
      <c r="G1555" s="52" t="s">
        <v>18</v>
      </c>
      <c r="H1555" s="15">
        <f t="shared" si="1"/>
        <v>1</v>
      </c>
    </row>
    <row r="1556">
      <c r="B1556" s="51">
        <v>44423.0</v>
      </c>
      <c r="C1556" s="52" t="s">
        <v>16</v>
      </c>
      <c r="D1556" s="52" t="s">
        <v>145</v>
      </c>
      <c r="E1556" s="52" t="s">
        <v>278</v>
      </c>
      <c r="F1556" s="53">
        <v>130.0</v>
      </c>
      <c r="G1556" s="52" t="s">
        <v>21</v>
      </c>
      <c r="H1556" s="15">
        <f t="shared" si="1"/>
        <v>1</v>
      </c>
    </row>
    <row r="1557">
      <c r="B1557" s="51">
        <v>44423.0</v>
      </c>
      <c r="C1557" s="52" t="s">
        <v>16</v>
      </c>
      <c r="D1557" s="52">
        <v>4340.0</v>
      </c>
      <c r="E1557" s="52" t="s">
        <v>287</v>
      </c>
      <c r="F1557" s="53">
        <v>110.0</v>
      </c>
      <c r="G1557" s="52" t="s">
        <v>31</v>
      </c>
      <c r="H1557" s="15">
        <f t="shared" si="1"/>
        <v>1</v>
      </c>
    </row>
    <row r="1558">
      <c r="B1558" s="51">
        <v>44423.0</v>
      </c>
      <c r="C1558" s="52" t="s">
        <v>16</v>
      </c>
      <c r="D1558" s="52" t="s">
        <v>230</v>
      </c>
      <c r="E1558" s="52" t="s">
        <v>278</v>
      </c>
      <c r="F1558" s="53">
        <v>130.0</v>
      </c>
      <c r="G1558" s="52" t="s">
        <v>21</v>
      </c>
      <c r="H1558" s="15">
        <f t="shared" si="1"/>
        <v>1</v>
      </c>
    </row>
    <row r="1559">
      <c r="B1559" s="51">
        <v>44423.0</v>
      </c>
      <c r="C1559" s="52" t="s">
        <v>16</v>
      </c>
      <c r="D1559" s="52" t="s">
        <v>191</v>
      </c>
      <c r="E1559" s="52" t="s">
        <v>278</v>
      </c>
      <c r="F1559" s="53">
        <v>130.0</v>
      </c>
      <c r="G1559" s="52" t="s">
        <v>21</v>
      </c>
      <c r="H1559" s="15">
        <f t="shared" si="1"/>
        <v>1</v>
      </c>
    </row>
    <row r="1560">
      <c r="B1560" s="51">
        <v>44423.0</v>
      </c>
      <c r="C1560" s="52" t="s">
        <v>69</v>
      </c>
      <c r="D1560" s="52" t="s">
        <v>71</v>
      </c>
      <c r="E1560" s="52" t="s">
        <v>286</v>
      </c>
      <c r="F1560" s="53">
        <v>130.0</v>
      </c>
      <c r="G1560" s="52" t="s">
        <v>31</v>
      </c>
      <c r="H1560" s="15">
        <f t="shared" si="1"/>
        <v>1</v>
      </c>
    </row>
    <row r="1561">
      <c r="B1561" s="51">
        <v>44423.0</v>
      </c>
      <c r="C1561" s="52" t="s">
        <v>69</v>
      </c>
      <c r="D1561" s="52" t="s">
        <v>72</v>
      </c>
      <c r="E1561" s="52" t="s">
        <v>287</v>
      </c>
      <c r="F1561" s="53">
        <v>110.0</v>
      </c>
      <c r="G1561" s="52" t="s">
        <v>31</v>
      </c>
      <c r="H1561" s="15">
        <f t="shared" si="1"/>
        <v>1</v>
      </c>
    </row>
    <row r="1562">
      <c r="B1562" s="51">
        <v>44423.0</v>
      </c>
      <c r="C1562" s="52" t="s">
        <v>69</v>
      </c>
      <c r="D1562" s="52" t="s">
        <v>72</v>
      </c>
      <c r="E1562" s="52" t="s">
        <v>285</v>
      </c>
      <c r="F1562" s="53">
        <v>270.0</v>
      </c>
      <c r="G1562" s="52" t="s">
        <v>18</v>
      </c>
      <c r="H1562" s="15">
        <f t="shared" si="1"/>
        <v>1</v>
      </c>
    </row>
    <row r="1563">
      <c r="B1563" s="51">
        <v>44423.0</v>
      </c>
      <c r="C1563" s="52" t="s">
        <v>69</v>
      </c>
      <c r="D1563" s="52" t="s">
        <v>195</v>
      </c>
      <c r="E1563" s="52" t="s">
        <v>285</v>
      </c>
      <c r="F1563" s="53">
        <v>270.0</v>
      </c>
      <c r="G1563" s="52" t="s">
        <v>18</v>
      </c>
      <c r="H1563" s="15">
        <f t="shared" si="1"/>
        <v>1</v>
      </c>
    </row>
    <row r="1564">
      <c r="B1564" s="51">
        <v>44423.0</v>
      </c>
      <c r="C1564" s="52" t="s">
        <v>69</v>
      </c>
      <c r="D1564" s="52" t="s">
        <v>73</v>
      </c>
      <c r="E1564" s="52" t="s">
        <v>284</v>
      </c>
      <c r="F1564" s="53">
        <v>140.0</v>
      </c>
      <c r="G1564" s="52" t="s">
        <v>12</v>
      </c>
      <c r="H1564" s="15">
        <f t="shared" si="1"/>
        <v>1</v>
      </c>
    </row>
    <row r="1565">
      <c r="B1565" s="51">
        <v>44423.0</v>
      </c>
      <c r="C1565" s="52" t="s">
        <v>69</v>
      </c>
      <c r="D1565" s="52" t="s">
        <v>74</v>
      </c>
      <c r="E1565" s="52" t="s">
        <v>285</v>
      </c>
      <c r="F1565" s="53">
        <v>270.0</v>
      </c>
      <c r="G1565" s="52" t="s">
        <v>18</v>
      </c>
      <c r="H1565" s="15">
        <f t="shared" si="1"/>
        <v>1</v>
      </c>
    </row>
    <row r="1566">
      <c r="B1566" s="51">
        <v>44423.0</v>
      </c>
      <c r="C1566" s="52" t="s">
        <v>69</v>
      </c>
      <c r="D1566" s="52">
        <v>1247.0</v>
      </c>
      <c r="E1566" s="52" t="s">
        <v>285</v>
      </c>
      <c r="F1566" s="53">
        <v>270.0</v>
      </c>
      <c r="G1566" s="52" t="s">
        <v>18</v>
      </c>
      <c r="H1566" s="15">
        <f t="shared" si="1"/>
        <v>1</v>
      </c>
    </row>
    <row r="1567">
      <c r="B1567" s="51">
        <v>44423.0</v>
      </c>
      <c r="C1567" s="52" t="s">
        <v>69</v>
      </c>
      <c r="D1567" s="52">
        <v>2340.0</v>
      </c>
      <c r="E1567" s="52" t="s">
        <v>284</v>
      </c>
      <c r="F1567" s="53">
        <v>140.0</v>
      </c>
      <c r="G1567" s="52" t="s">
        <v>12</v>
      </c>
      <c r="H1567" s="15">
        <f t="shared" si="1"/>
        <v>1</v>
      </c>
    </row>
    <row r="1568">
      <c r="B1568" s="51">
        <v>44423.0</v>
      </c>
      <c r="C1568" s="52" t="s">
        <v>69</v>
      </c>
      <c r="D1568" s="52">
        <v>7447.0</v>
      </c>
      <c r="E1568" s="52" t="s">
        <v>277</v>
      </c>
      <c r="F1568" s="53">
        <v>350.0</v>
      </c>
      <c r="G1568" s="52" t="s">
        <v>14</v>
      </c>
      <c r="H1568" s="15">
        <f t="shared" si="1"/>
        <v>1</v>
      </c>
    </row>
    <row r="1569">
      <c r="B1569" s="51">
        <v>44423.0</v>
      </c>
      <c r="C1569" s="52" t="s">
        <v>69</v>
      </c>
      <c r="D1569" s="52">
        <v>5649.0</v>
      </c>
      <c r="E1569" s="52" t="s">
        <v>278</v>
      </c>
      <c r="F1569" s="53">
        <v>130.0</v>
      </c>
      <c r="G1569" s="52" t="s">
        <v>21</v>
      </c>
      <c r="H1569" s="15">
        <f t="shared" si="1"/>
        <v>1</v>
      </c>
    </row>
    <row r="1570">
      <c r="B1570" s="51">
        <v>44423.0</v>
      </c>
      <c r="C1570" s="52" t="s">
        <v>69</v>
      </c>
      <c r="D1570" s="52">
        <v>9045.0</v>
      </c>
      <c r="E1570" s="52" t="s">
        <v>278</v>
      </c>
      <c r="F1570" s="53">
        <v>130.0</v>
      </c>
      <c r="G1570" s="52" t="s">
        <v>21</v>
      </c>
      <c r="H1570" s="15">
        <f t="shared" si="1"/>
        <v>1</v>
      </c>
    </row>
    <row r="1571">
      <c r="B1571" s="51">
        <v>44423.0</v>
      </c>
      <c r="C1571" s="52" t="s">
        <v>69</v>
      </c>
      <c r="D1571" s="52" t="s">
        <v>75</v>
      </c>
      <c r="E1571" s="52" t="s">
        <v>280</v>
      </c>
      <c r="F1571" s="53">
        <v>280.0</v>
      </c>
      <c r="G1571" s="52" t="s">
        <v>18</v>
      </c>
      <c r="H1571" s="15">
        <f t="shared" si="1"/>
        <v>1</v>
      </c>
    </row>
    <row r="1572">
      <c r="B1572" s="51">
        <v>44423.0</v>
      </c>
      <c r="C1572" s="52" t="s">
        <v>69</v>
      </c>
      <c r="D1572" s="52">
        <v>843.0</v>
      </c>
      <c r="E1572" s="52" t="s">
        <v>285</v>
      </c>
      <c r="F1572" s="53">
        <v>270.0</v>
      </c>
      <c r="G1572" s="52" t="s">
        <v>18</v>
      </c>
      <c r="H1572" s="15">
        <f t="shared" si="1"/>
        <v>1</v>
      </c>
    </row>
    <row r="1573">
      <c r="B1573" s="51">
        <v>44423.0</v>
      </c>
      <c r="C1573" s="52" t="s">
        <v>69</v>
      </c>
      <c r="D1573" s="52">
        <v>5747.0</v>
      </c>
      <c r="E1573" s="52" t="s">
        <v>288</v>
      </c>
      <c r="F1573" s="53">
        <v>280.0</v>
      </c>
      <c r="G1573" s="52" t="s">
        <v>14</v>
      </c>
      <c r="H1573" s="15">
        <f t="shared" si="1"/>
        <v>1</v>
      </c>
    </row>
    <row r="1574">
      <c r="B1574" s="51">
        <v>44423.0</v>
      </c>
      <c r="C1574" s="52" t="s">
        <v>69</v>
      </c>
      <c r="D1574" s="52" t="s">
        <v>196</v>
      </c>
      <c r="E1574" s="52" t="s">
        <v>286</v>
      </c>
      <c r="F1574" s="53">
        <v>130.0</v>
      </c>
      <c r="G1574" s="52" t="s">
        <v>31</v>
      </c>
      <c r="H1574" s="15">
        <f t="shared" si="1"/>
        <v>1</v>
      </c>
    </row>
    <row r="1575">
      <c r="B1575" s="51">
        <v>44423.0</v>
      </c>
      <c r="C1575" s="52" t="s">
        <v>69</v>
      </c>
      <c r="D1575" s="52" t="s">
        <v>386</v>
      </c>
      <c r="E1575" s="52" t="s">
        <v>288</v>
      </c>
      <c r="F1575" s="53">
        <v>280.0</v>
      </c>
      <c r="G1575" s="52" t="s">
        <v>14</v>
      </c>
      <c r="H1575" s="15">
        <f t="shared" si="1"/>
        <v>1</v>
      </c>
    </row>
    <row r="1576">
      <c r="B1576" s="51">
        <v>44423.0</v>
      </c>
      <c r="C1576" s="52" t="s">
        <v>69</v>
      </c>
      <c r="D1576" s="52" t="s">
        <v>76</v>
      </c>
      <c r="E1576" s="52" t="s">
        <v>277</v>
      </c>
      <c r="F1576" s="53">
        <v>350.0</v>
      </c>
      <c r="G1576" s="52" t="s">
        <v>14</v>
      </c>
      <c r="H1576" s="15">
        <f t="shared" si="1"/>
        <v>1</v>
      </c>
    </row>
    <row r="1577">
      <c r="B1577" s="51">
        <v>44423.0</v>
      </c>
      <c r="C1577" s="52" t="s">
        <v>69</v>
      </c>
      <c r="D1577" s="52" t="s">
        <v>77</v>
      </c>
      <c r="E1577" s="52" t="s">
        <v>278</v>
      </c>
      <c r="F1577" s="53">
        <v>130.0</v>
      </c>
      <c r="G1577" s="52" t="s">
        <v>21</v>
      </c>
      <c r="H1577" s="15">
        <f t="shared" si="1"/>
        <v>1</v>
      </c>
    </row>
    <row r="1578">
      <c r="B1578" s="51">
        <v>44423.0</v>
      </c>
      <c r="C1578" s="52" t="s">
        <v>69</v>
      </c>
      <c r="D1578" s="52" t="s">
        <v>78</v>
      </c>
      <c r="E1578" s="52" t="s">
        <v>280</v>
      </c>
      <c r="F1578" s="53">
        <v>280.0</v>
      </c>
      <c r="G1578" s="52" t="s">
        <v>18</v>
      </c>
      <c r="H1578" s="15">
        <f t="shared" si="1"/>
        <v>1</v>
      </c>
    </row>
    <row r="1579">
      <c r="B1579" s="51">
        <v>44423.0</v>
      </c>
      <c r="C1579" s="52" t="s">
        <v>69</v>
      </c>
      <c r="D1579" s="52" t="s">
        <v>79</v>
      </c>
      <c r="E1579" s="52" t="s">
        <v>286</v>
      </c>
      <c r="F1579" s="53">
        <v>130.0</v>
      </c>
      <c r="G1579" s="52" t="s">
        <v>31</v>
      </c>
      <c r="H1579" s="15">
        <f t="shared" si="1"/>
        <v>1</v>
      </c>
    </row>
    <row r="1580">
      <c r="B1580" s="51">
        <v>44423.0</v>
      </c>
      <c r="C1580" s="52" t="s">
        <v>69</v>
      </c>
      <c r="D1580" s="52" t="s">
        <v>252</v>
      </c>
      <c r="E1580" s="52" t="s">
        <v>279</v>
      </c>
      <c r="F1580" s="53">
        <v>170.0</v>
      </c>
      <c r="G1580" s="52" t="s">
        <v>12</v>
      </c>
      <c r="H1580" s="15">
        <f t="shared" si="1"/>
        <v>1</v>
      </c>
    </row>
    <row r="1581">
      <c r="B1581" s="51">
        <v>44423.0</v>
      </c>
      <c r="C1581" s="52" t="s">
        <v>69</v>
      </c>
      <c r="D1581" s="52" t="s">
        <v>81</v>
      </c>
      <c r="E1581" s="52" t="s">
        <v>288</v>
      </c>
      <c r="F1581" s="53">
        <v>280.0</v>
      </c>
      <c r="G1581" s="52" t="s">
        <v>14</v>
      </c>
      <c r="H1581" s="15">
        <f t="shared" si="1"/>
        <v>1</v>
      </c>
    </row>
    <row r="1582">
      <c r="B1582" s="51">
        <v>44423.0</v>
      </c>
      <c r="C1582" s="52" t="s">
        <v>69</v>
      </c>
      <c r="D1582" s="52" t="s">
        <v>82</v>
      </c>
      <c r="E1582" s="52" t="s">
        <v>292</v>
      </c>
      <c r="F1582" s="53">
        <v>60.0</v>
      </c>
      <c r="G1582" s="52" t="s">
        <v>31</v>
      </c>
      <c r="H1582" s="15">
        <f t="shared" si="1"/>
        <v>1</v>
      </c>
    </row>
    <row r="1583">
      <c r="B1583" s="51">
        <v>44423.0</v>
      </c>
      <c r="C1583" s="52" t="s">
        <v>69</v>
      </c>
      <c r="D1583" s="52" t="s">
        <v>83</v>
      </c>
      <c r="E1583" s="52" t="s">
        <v>278</v>
      </c>
      <c r="F1583" s="53">
        <v>130.0</v>
      </c>
      <c r="G1583" s="52" t="s">
        <v>21</v>
      </c>
      <c r="H1583" s="15">
        <f t="shared" si="1"/>
        <v>1</v>
      </c>
    </row>
    <row r="1584">
      <c r="B1584" s="51">
        <v>44423.0</v>
      </c>
      <c r="C1584" s="52" t="s">
        <v>69</v>
      </c>
      <c r="D1584" s="52" t="s">
        <v>84</v>
      </c>
      <c r="E1584" s="52" t="s">
        <v>304</v>
      </c>
      <c r="F1584" s="53">
        <v>190.0</v>
      </c>
      <c r="G1584" s="52" t="s">
        <v>160</v>
      </c>
      <c r="H1584" s="15">
        <f t="shared" si="1"/>
        <v>1</v>
      </c>
    </row>
    <row r="1585">
      <c r="B1585" s="51">
        <v>44423.0</v>
      </c>
      <c r="C1585" s="52" t="s">
        <v>69</v>
      </c>
      <c r="D1585" s="52" t="s">
        <v>85</v>
      </c>
      <c r="E1585" s="52" t="s">
        <v>288</v>
      </c>
      <c r="F1585" s="53">
        <v>280.0</v>
      </c>
      <c r="G1585" s="52" t="s">
        <v>14</v>
      </c>
      <c r="H1585" s="15">
        <f t="shared" si="1"/>
        <v>1</v>
      </c>
    </row>
    <row r="1586">
      <c r="B1586" s="51">
        <v>44423.0</v>
      </c>
      <c r="C1586" s="52" t="s">
        <v>69</v>
      </c>
      <c r="D1586" s="52" t="s">
        <v>321</v>
      </c>
      <c r="E1586" s="52" t="s">
        <v>285</v>
      </c>
      <c r="F1586" s="53">
        <v>270.0</v>
      </c>
      <c r="G1586" s="52" t="s">
        <v>18</v>
      </c>
      <c r="H1586" s="15">
        <f t="shared" si="1"/>
        <v>1</v>
      </c>
    </row>
    <row r="1587">
      <c r="B1587" s="51">
        <v>44423.0</v>
      </c>
      <c r="C1587" s="52" t="s">
        <v>69</v>
      </c>
      <c r="D1587" s="52" t="s">
        <v>87</v>
      </c>
      <c r="E1587" s="52" t="s">
        <v>286</v>
      </c>
      <c r="F1587" s="53">
        <v>130.0</v>
      </c>
      <c r="G1587" s="52" t="s">
        <v>31</v>
      </c>
      <c r="H1587" s="15">
        <f t="shared" si="1"/>
        <v>1</v>
      </c>
    </row>
    <row r="1588">
      <c r="B1588" s="51">
        <v>44423.0</v>
      </c>
      <c r="C1588" s="52" t="s">
        <v>69</v>
      </c>
      <c r="D1588" s="52" t="s">
        <v>89</v>
      </c>
      <c r="E1588" s="52" t="s">
        <v>287</v>
      </c>
      <c r="F1588" s="53">
        <v>110.0</v>
      </c>
      <c r="G1588" s="52" t="s">
        <v>31</v>
      </c>
      <c r="H1588" s="15">
        <f t="shared" si="1"/>
        <v>1</v>
      </c>
    </row>
    <row r="1589">
      <c r="B1589" s="51">
        <v>44423.0</v>
      </c>
      <c r="C1589" s="52" t="s">
        <v>69</v>
      </c>
      <c r="D1589" s="52" t="s">
        <v>90</v>
      </c>
      <c r="E1589" s="52" t="s">
        <v>284</v>
      </c>
      <c r="F1589" s="53">
        <v>140.0</v>
      </c>
      <c r="G1589" s="52" t="s">
        <v>12</v>
      </c>
      <c r="H1589" s="15">
        <f t="shared" si="1"/>
        <v>1</v>
      </c>
    </row>
    <row r="1590">
      <c r="B1590" s="51">
        <v>44423.0</v>
      </c>
      <c r="C1590" s="52" t="s">
        <v>69</v>
      </c>
      <c r="D1590" s="52" t="s">
        <v>91</v>
      </c>
      <c r="E1590" s="52" t="s">
        <v>278</v>
      </c>
      <c r="F1590" s="53">
        <v>130.0</v>
      </c>
      <c r="G1590" s="52" t="s">
        <v>21</v>
      </c>
      <c r="H1590" s="15">
        <f t="shared" si="1"/>
        <v>1</v>
      </c>
    </row>
    <row r="1591">
      <c r="B1591" s="51">
        <v>44424.0</v>
      </c>
      <c r="C1591" s="52" t="s">
        <v>9</v>
      </c>
      <c r="D1591" s="55">
        <v>5.0E42</v>
      </c>
      <c r="E1591" s="52" t="s">
        <v>277</v>
      </c>
      <c r="F1591" s="53">
        <v>350.0</v>
      </c>
      <c r="G1591" s="52" t="s">
        <v>14</v>
      </c>
      <c r="H1591" s="15">
        <f t="shared" si="1"/>
        <v>2</v>
      </c>
    </row>
    <row r="1592">
      <c r="B1592" s="51">
        <v>44424.0</v>
      </c>
      <c r="C1592" s="52" t="s">
        <v>9</v>
      </c>
      <c r="D1592" s="55">
        <v>5.0E42</v>
      </c>
      <c r="E1592" s="52" t="s">
        <v>278</v>
      </c>
      <c r="F1592" s="53">
        <v>130.0</v>
      </c>
      <c r="G1592" s="52" t="s">
        <v>21</v>
      </c>
      <c r="H1592" s="15">
        <f t="shared" si="1"/>
        <v>2</v>
      </c>
    </row>
    <row r="1593">
      <c r="B1593" s="51">
        <v>44424.0</v>
      </c>
      <c r="C1593" s="52" t="s">
        <v>9</v>
      </c>
      <c r="D1593" s="52">
        <v>2247.0</v>
      </c>
      <c r="E1593" s="52" t="s">
        <v>288</v>
      </c>
      <c r="F1593" s="53">
        <v>280.0</v>
      </c>
      <c r="G1593" s="52" t="s">
        <v>14</v>
      </c>
      <c r="H1593" s="15">
        <f t="shared" si="1"/>
        <v>2</v>
      </c>
    </row>
    <row r="1594">
      <c r="B1594" s="51">
        <v>44424.0</v>
      </c>
      <c r="C1594" s="52" t="s">
        <v>9</v>
      </c>
      <c r="D1594" s="52" t="s">
        <v>234</v>
      </c>
      <c r="E1594" s="52" t="s">
        <v>285</v>
      </c>
      <c r="F1594" s="53">
        <v>270.0</v>
      </c>
      <c r="G1594" s="52" t="s">
        <v>18</v>
      </c>
      <c r="H1594" s="15">
        <f t="shared" si="1"/>
        <v>2</v>
      </c>
    </row>
    <row r="1595">
      <c r="B1595" s="51">
        <v>44424.0</v>
      </c>
      <c r="C1595" s="52" t="s">
        <v>9</v>
      </c>
      <c r="D1595" s="52" t="s">
        <v>387</v>
      </c>
      <c r="E1595" s="52" t="s">
        <v>278</v>
      </c>
      <c r="F1595" s="53">
        <v>130.0</v>
      </c>
      <c r="G1595" s="52" t="s">
        <v>21</v>
      </c>
      <c r="H1595" s="15">
        <f t="shared" si="1"/>
        <v>2</v>
      </c>
    </row>
    <row r="1596">
      <c r="B1596" s="51">
        <v>44424.0</v>
      </c>
      <c r="C1596" s="52" t="s">
        <v>9</v>
      </c>
      <c r="D1596" s="52" t="s">
        <v>388</v>
      </c>
      <c r="E1596" s="52" t="s">
        <v>287</v>
      </c>
      <c r="F1596" s="53">
        <v>110.0</v>
      </c>
      <c r="G1596" s="52" t="s">
        <v>31</v>
      </c>
      <c r="H1596" s="15">
        <f t="shared" si="1"/>
        <v>2</v>
      </c>
    </row>
    <row r="1597">
      <c r="B1597" s="51">
        <v>44424.0</v>
      </c>
      <c r="C1597" s="52" t="s">
        <v>23</v>
      </c>
      <c r="D1597" s="52" t="s">
        <v>199</v>
      </c>
      <c r="E1597" s="52" t="s">
        <v>285</v>
      </c>
      <c r="F1597" s="53">
        <v>270.0</v>
      </c>
      <c r="G1597" s="52" t="s">
        <v>18</v>
      </c>
      <c r="H1597" s="15">
        <f t="shared" si="1"/>
        <v>2</v>
      </c>
    </row>
    <row r="1598">
      <c r="B1598" s="51">
        <v>44424.0</v>
      </c>
      <c r="C1598" s="52" t="s">
        <v>23</v>
      </c>
      <c r="D1598" s="52" t="s">
        <v>200</v>
      </c>
      <c r="E1598" s="52" t="s">
        <v>277</v>
      </c>
      <c r="F1598" s="53">
        <v>350.0</v>
      </c>
      <c r="G1598" s="52" t="s">
        <v>14</v>
      </c>
      <c r="H1598" s="15">
        <f t="shared" si="1"/>
        <v>2</v>
      </c>
    </row>
    <row r="1599">
      <c r="B1599" s="51">
        <v>44424.0</v>
      </c>
      <c r="C1599" s="52" t="s">
        <v>23</v>
      </c>
      <c r="D1599" s="55">
        <v>7.0E45</v>
      </c>
      <c r="E1599" s="52" t="s">
        <v>277</v>
      </c>
      <c r="F1599" s="53">
        <v>350.0</v>
      </c>
      <c r="G1599" s="52" t="s">
        <v>14</v>
      </c>
      <c r="H1599" s="15">
        <f t="shared" si="1"/>
        <v>2</v>
      </c>
    </row>
    <row r="1600">
      <c r="B1600" s="51">
        <v>44424.0</v>
      </c>
      <c r="C1600" s="52" t="s">
        <v>23</v>
      </c>
      <c r="D1600" s="52" t="s">
        <v>32</v>
      </c>
      <c r="E1600" s="52" t="s">
        <v>284</v>
      </c>
      <c r="F1600" s="53">
        <v>140.0</v>
      </c>
      <c r="G1600" s="52" t="s">
        <v>12</v>
      </c>
      <c r="H1600" s="15">
        <f t="shared" si="1"/>
        <v>2</v>
      </c>
    </row>
    <row r="1601">
      <c r="B1601" s="51">
        <v>44424.0</v>
      </c>
      <c r="C1601" s="52" t="s">
        <v>23</v>
      </c>
      <c r="D1601" s="52" t="s">
        <v>33</v>
      </c>
      <c r="E1601" s="52" t="s">
        <v>288</v>
      </c>
      <c r="F1601" s="53">
        <v>280.0</v>
      </c>
      <c r="G1601" s="52" t="s">
        <v>14</v>
      </c>
      <c r="H1601" s="15">
        <f t="shared" si="1"/>
        <v>2</v>
      </c>
    </row>
    <row r="1602">
      <c r="B1602" s="51">
        <v>44424.0</v>
      </c>
      <c r="C1602" s="52" t="s">
        <v>23</v>
      </c>
      <c r="D1602" s="52">
        <v>1041.0</v>
      </c>
      <c r="E1602" s="52" t="s">
        <v>278</v>
      </c>
      <c r="F1602" s="53">
        <v>130.0</v>
      </c>
      <c r="G1602" s="52" t="s">
        <v>21</v>
      </c>
      <c r="H1602" s="15">
        <f t="shared" si="1"/>
        <v>2</v>
      </c>
    </row>
    <row r="1603">
      <c r="B1603" s="51">
        <v>44424.0</v>
      </c>
      <c r="C1603" s="52" t="s">
        <v>23</v>
      </c>
      <c r="D1603" s="52">
        <v>2440.0</v>
      </c>
      <c r="E1603" s="52" t="s">
        <v>277</v>
      </c>
      <c r="F1603" s="53">
        <v>350.0</v>
      </c>
      <c r="G1603" s="52" t="s">
        <v>14</v>
      </c>
      <c r="H1603" s="15">
        <f t="shared" si="1"/>
        <v>2</v>
      </c>
    </row>
    <row r="1604">
      <c r="B1604" s="51">
        <v>44424.0</v>
      </c>
      <c r="C1604" s="52" t="s">
        <v>23</v>
      </c>
      <c r="D1604" s="52" t="s">
        <v>164</v>
      </c>
      <c r="E1604" s="52" t="s">
        <v>285</v>
      </c>
      <c r="F1604" s="53">
        <v>270.0</v>
      </c>
      <c r="G1604" s="52" t="s">
        <v>18</v>
      </c>
      <c r="H1604" s="15">
        <f t="shared" si="1"/>
        <v>2</v>
      </c>
    </row>
    <row r="1605">
      <c r="B1605" s="51">
        <v>44424.0</v>
      </c>
      <c r="C1605" s="52" t="s">
        <v>23</v>
      </c>
      <c r="D1605" s="52" t="s">
        <v>327</v>
      </c>
      <c r="E1605" s="52" t="s">
        <v>287</v>
      </c>
      <c r="F1605" s="53">
        <v>110.0</v>
      </c>
      <c r="G1605" s="52" t="s">
        <v>31</v>
      </c>
      <c r="H1605" s="15">
        <f t="shared" si="1"/>
        <v>2</v>
      </c>
    </row>
    <row r="1606">
      <c r="B1606" s="51">
        <v>44424.0</v>
      </c>
      <c r="C1606" s="52" t="s">
        <v>23</v>
      </c>
      <c r="D1606" s="52" t="s">
        <v>147</v>
      </c>
      <c r="E1606" s="52" t="s">
        <v>280</v>
      </c>
      <c r="F1606" s="53">
        <v>280.0</v>
      </c>
      <c r="G1606" s="52" t="s">
        <v>18</v>
      </c>
      <c r="H1606" s="15">
        <f t="shared" si="1"/>
        <v>2</v>
      </c>
    </row>
    <row r="1607">
      <c r="B1607" s="51">
        <v>44424.0</v>
      </c>
      <c r="C1607" s="52" t="s">
        <v>23</v>
      </c>
      <c r="D1607" s="52" t="s">
        <v>96</v>
      </c>
      <c r="E1607" s="52" t="s">
        <v>285</v>
      </c>
      <c r="F1607" s="53">
        <v>270.0</v>
      </c>
      <c r="G1607" s="52" t="s">
        <v>18</v>
      </c>
      <c r="H1607" s="15">
        <f t="shared" si="1"/>
        <v>2</v>
      </c>
    </row>
    <row r="1608">
      <c r="B1608" s="51">
        <v>44424.0</v>
      </c>
      <c r="C1608" s="52" t="s">
        <v>254</v>
      </c>
      <c r="D1608" s="52" t="s">
        <v>389</v>
      </c>
      <c r="E1608" s="52" t="s">
        <v>288</v>
      </c>
      <c r="F1608" s="53">
        <v>280.0</v>
      </c>
      <c r="G1608" s="52" t="s">
        <v>14</v>
      </c>
      <c r="H1608" s="15">
        <f t="shared" si="1"/>
        <v>2</v>
      </c>
    </row>
    <row r="1609">
      <c r="B1609" s="51">
        <v>44424.0</v>
      </c>
      <c r="C1609" s="52" t="s">
        <v>254</v>
      </c>
      <c r="D1609" s="52">
        <v>6141.0</v>
      </c>
      <c r="E1609" s="52" t="s">
        <v>286</v>
      </c>
      <c r="F1609" s="53">
        <v>130.0</v>
      </c>
      <c r="G1609" s="52" t="s">
        <v>31</v>
      </c>
      <c r="H1609" s="15">
        <f t="shared" si="1"/>
        <v>2</v>
      </c>
    </row>
    <row r="1610">
      <c r="B1610" s="51">
        <v>44424.0</v>
      </c>
      <c r="C1610" s="52" t="s">
        <v>254</v>
      </c>
      <c r="D1610" s="52" t="s">
        <v>390</v>
      </c>
      <c r="E1610" s="52" t="s">
        <v>285</v>
      </c>
      <c r="F1610" s="53">
        <v>270.0</v>
      </c>
      <c r="G1610" s="52" t="s">
        <v>18</v>
      </c>
      <c r="H1610" s="15">
        <f t="shared" si="1"/>
        <v>2</v>
      </c>
    </row>
    <row r="1611">
      <c r="B1611" s="51">
        <v>44424.0</v>
      </c>
      <c r="C1611" s="52" t="s">
        <v>254</v>
      </c>
      <c r="D1611" s="52" t="s">
        <v>390</v>
      </c>
      <c r="E1611" s="52" t="s">
        <v>282</v>
      </c>
      <c r="F1611" s="53">
        <v>200.0</v>
      </c>
      <c r="G1611" s="52" t="s">
        <v>14</v>
      </c>
      <c r="H1611" s="15">
        <f t="shared" si="1"/>
        <v>2</v>
      </c>
    </row>
    <row r="1612">
      <c r="B1612" s="51">
        <v>44424.0</v>
      </c>
      <c r="C1612" s="52" t="s">
        <v>254</v>
      </c>
      <c r="D1612" s="52" t="s">
        <v>261</v>
      </c>
      <c r="E1612" s="52" t="s">
        <v>280</v>
      </c>
      <c r="F1612" s="53">
        <v>280.0</v>
      </c>
      <c r="G1612" s="52" t="s">
        <v>18</v>
      </c>
      <c r="H1612" s="15">
        <f t="shared" si="1"/>
        <v>2</v>
      </c>
    </row>
    <row r="1613">
      <c r="B1613" s="51">
        <v>44424.0</v>
      </c>
      <c r="C1613" s="52" t="s">
        <v>97</v>
      </c>
      <c r="D1613" s="55">
        <v>1.0E46</v>
      </c>
      <c r="E1613" s="52" t="s">
        <v>304</v>
      </c>
      <c r="F1613" s="53">
        <v>190.0</v>
      </c>
      <c r="G1613" s="52" t="s">
        <v>160</v>
      </c>
      <c r="H1613" s="15">
        <f t="shared" si="1"/>
        <v>2</v>
      </c>
    </row>
    <row r="1614">
      <c r="B1614" s="51">
        <v>44424.0</v>
      </c>
      <c r="C1614" s="52" t="s">
        <v>97</v>
      </c>
      <c r="D1614" s="52" t="s">
        <v>98</v>
      </c>
      <c r="E1614" s="52" t="s">
        <v>278</v>
      </c>
      <c r="F1614" s="53">
        <v>130.0</v>
      </c>
      <c r="G1614" s="52" t="s">
        <v>21</v>
      </c>
      <c r="H1614" s="15">
        <f t="shared" si="1"/>
        <v>2</v>
      </c>
    </row>
    <row r="1615">
      <c r="B1615" s="51">
        <v>44424.0</v>
      </c>
      <c r="C1615" s="52" t="s">
        <v>97</v>
      </c>
      <c r="D1615" s="55">
        <v>4.0E47</v>
      </c>
      <c r="E1615" s="52" t="s">
        <v>304</v>
      </c>
      <c r="F1615" s="53">
        <v>190.0</v>
      </c>
      <c r="G1615" s="52" t="s">
        <v>160</v>
      </c>
      <c r="H1615" s="15">
        <f t="shared" si="1"/>
        <v>2</v>
      </c>
    </row>
    <row r="1616">
      <c r="B1616" s="51">
        <v>44424.0</v>
      </c>
      <c r="C1616" s="52" t="s">
        <v>97</v>
      </c>
      <c r="D1616" s="52" t="s">
        <v>101</v>
      </c>
      <c r="E1616" s="52" t="s">
        <v>277</v>
      </c>
      <c r="F1616" s="53">
        <v>350.0</v>
      </c>
      <c r="G1616" s="52" t="s">
        <v>14</v>
      </c>
      <c r="H1616" s="15">
        <f t="shared" si="1"/>
        <v>2</v>
      </c>
    </row>
    <row r="1617">
      <c r="B1617" s="51">
        <v>44424.0</v>
      </c>
      <c r="C1617" s="52" t="s">
        <v>97</v>
      </c>
      <c r="D1617" s="55">
        <v>9.0E45</v>
      </c>
      <c r="E1617" s="52" t="s">
        <v>278</v>
      </c>
      <c r="F1617" s="53">
        <v>130.0</v>
      </c>
      <c r="G1617" s="52" t="s">
        <v>21</v>
      </c>
      <c r="H1617" s="15">
        <f t="shared" si="1"/>
        <v>2</v>
      </c>
    </row>
    <row r="1618">
      <c r="B1618" s="51">
        <v>44424.0</v>
      </c>
      <c r="C1618" s="52" t="s">
        <v>97</v>
      </c>
      <c r="D1618" s="52" t="s">
        <v>102</v>
      </c>
      <c r="E1618" s="52" t="s">
        <v>286</v>
      </c>
      <c r="F1618" s="53">
        <v>130.0</v>
      </c>
      <c r="G1618" s="52" t="s">
        <v>31</v>
      </c>
      <c r="H1618" s="15">
        <f t="shared" si="1"/>
        <v>2</v>
      </c>
    </row>
    <row r="1619">
      <c r="B1619" s="51">
        <v>44424.0</v>
      </c>
      <c r="C1619" s="52" t="s">
        <v>97</v>
      </c>
      <c r="D1619" s="52">
        <v>8041.0</v>
      </c>
      <c r="E1619" s="52" t="s">
        <v>280</v>
      </c>
      <c r="F1619" s="53">
        <v>280.0</v>
      </c>
      <c r="G1619" s="52" t="s">
        <v>18</v>
      </c>
      <c r="H1619" s="15">
        <f t="shared" si="1"/>
        <v>2</v>
      </c>
    </row>
    <row r="1620">
      <c r="B1620" s="51">
        <v>44424.0</v>
      </c>
      <c r="C1620" s="52" t="s">
        <v>97</v>
      </c>
      <c r="D1620" s="52" t="s">
        <v>103</v>
      </c>
      <c r="E1620" s="52" t="s">
        <v>286</v>
      </c>
      <c r="F1620" s="53">
        <v>130.0</v>
      </c>
      <c r="G1620" s="52" t="s">
        <v>31</v>
      </c>
      <c r="H1620" s="15">
        <f t="shared" si="1"/>
        <v>2</v>
      </c>
    </row>
    <row r="1621">
      <c r="B1621" s="51">
        <v>44424.0</v>
      </c>
      <c r="C1621" s="52" t="s">
        <v>97</v>
      </c>
      <c r="D1621" s="52">
        <v>1641.0</v>
      </c>
      <c r="E1621" s="52" t="s">
        <v>287</v>
      </c>
      <c r="F1621" s="53">
        <v>110.0</v>
      </c>
      <c r="G1621" s="52" t="s">
        <v>31</v>
      </c>
      <c r="H1621" s="15">
        <f t="shared" si="1"/>
        <v>2</v>
      </c>
    </row>
    <row r="1622">
      <c r="B1622" s="51">
        <v>44424.0</v>
      </c>
      <c r="C1622" s="52" t="s">
        <v>97</v>
      </c>
      <c r="D1622" s="52" t="s">
        <v>108</v>
      </c>
      <c r="E1622" s="52" t="s">
        <v>278</v>
      </c>
      <c r="F1622" s="53">
        <v>130.0</v>
      </c>
      <c r="G1622" s="52" t="s">
        <v>21</v>
      </c>
      <c r="H1622" s="15">
        <f t="shared" si="1"/>
        <v>2</v>
      </c>
    </row>
    <row r="1623">
      <c r="B1623" s="51">
        <v>44424.0</v>
      </c>
      <c r="C1623" s="52" t="s">
        <v>97</v>
      </c>
      <c r="D1623" s="52" t="s">
        <v>108</v>
      </c>
      <c r="E1623" s="52" t="s">
        <v>285</v>
      </c>
      <c r="F1623" s="53">
        <v>270.0</v>
      </c>
      <c r="G1623" s="52" t="s">
        <v>18</v>
      </c>
      <c r="H1623" s="15">
        <f t="shared" si="1"/>
        <v>2</v>
      </c>
    </row>
    <row r="1624">
      <c r="B1624" s="51">
        <v>44424.0</v>
      </c>
      <c r="C1624" s="52" t="s">
        <v>97</v>
      </c>
      <c r="D1624" s="52">
        <v>8247.0</v>
      </c>
      <c r="E1624" s="52" t="s">
        <v>287</v>
      </c>
      <c r="F1624" s="53">
        <v>110.0</v>
      </c>
      <c r="G1624" s="52" t="s">
        <v>31</v>
      </c>
      <c r="H1624" s="15">
        <f t="shared" si="1"/>
        <v>2</v>
      </c>
    </row>
    <row r="1625">
      <c r="B1625" s="51">
        <v>44424.0</v>
      </c>
      <c r="C1625" s="52" t="s">
        <v>97</v>
      </c>
      <c r="D1625" s="52" t="s">
        <v>109</v>
      </c>
      <c r="E1625" s="52" t="s">
        <v>280</v>
      </c>
      <c r="F1625" s="53">
        <v>280.0</v>
      </c>
      <c r="G1625" s="52" t="s">
        <v>18</v>
      </c>
      <c r="H1625" s="15">
        <f t="shared" si="1"/>
        <v>2</v>
      </c>
    </row>
    <row r="1626">
      <c r="B1626" s="51">
        <v>44424.0</v>
      </c>
      <c r="C1626" s="52" t="s">
        <v>97</v>
      </c>
      <c r="D1626" s="52" t="s">
        <v>391</v>
      </c>
      <c r="E1626" s="52" t="s">
        <v>285</v>
      </c>
      <c r="F1626" s="53">
        <v>270.0</v>
      </c>
      <c r="G1626" s="52" t="s">
        <v>18</v>
      </c>
      <c r="H1626" s="15">
        <f t="shared" si="1"/>
        <v>2</v>
      </c>
    </row>
    <row r="1627">
      <c r="B1627" s="51">
        <v>44424.0</v>
      </c>
      <c r="C1627" s="52" t="s">
        <v>97</v>
      </c>
      <c r="D1627" s="52" t="s">
        <v>111</v>
      </c>
      <c r="E1627" s="52" t="s">
        <v>288</v>
      </c>
      <c r="F1627" s="53">
        <v>280.0</v>
      </c>
      <c r="G1627" s="52" t="s">
        <v>14</v>
      </c>
      <c r="H1627" s="15">
        <f t="shared" si="1"/>
        <v>2</v>
      </c>
    </row>
    <row r="1628">
      <c r="B1628" s="51">
        <v>44424.0</v>
      </c>
      <c r="C1628" s="52" t="s">
        <v>97</v>
      </c>
      <c r="D1628" s="52" t="s">
        <v>208</v>
      </c>
      <c r="E1628" s="52" t="s">
        <v>278</v>
      </c>
      <c r="F1628" s="53">
        <v>130.0</v>
      </c>
      <c r="G1628" s="52" t="s">
        <v>21</v>
      </c>
      <c r="H1628" s="15">
        <f t="shared" si="1"/>
        <v>2</v>
      </c>
    </row>
    <row r="1629">
      <c r="B1629" s="51">
        <v>44424.0</v>
      </c>
      <c r="C1629" s="52" t="s">
        <v>97</v>
      </c>
      <c r="D1629" s="52" t="s">
        <v>173</v>
      </c>
      <c r="E1629" s="52" t="s">
        <v>282</v>
      </c>
      <c r="F1629" s="53">
        <v>200.0</v>
      </c>
      <c r="G1629" s="52" t="s">
        <v>14</v>
      </c>
      <c r="H1629" s="15">
        <f t="shared" si="1"/>
        <v>2</v>
      </c>
    </row>
    <row r="1630">
      <c r="B1630" s="51">
        <v>44424.0</v>
      </c>
      <c r="C1630" s="52" t="s">
        <v>97</v>
      </c>
      <c r="D1630" s="52" t="s">
        <v>210</v>
      </c>
      <c r="E1630" s="52" t="s">
        <v>286</v>
      </c>
      <c r="F1630" s="53">
        <v>130.0</v>
      </c>
      <c r="G1630" s="52" t="s">
        <v>31</v>
      </c>
      <c r="H1630" s="15">
        <f t="shared" si="1"/>
        <v>2</v>
      </c>
    </row>
    <row r="1631">
      <c r="B1631" s="51">
        <v>44424.0</v>
      </c>
      <c r="C1631" s="52" t="s">
        <v>97</v>
      </c>
      <c r="D1631" s="52" t="s">
        <v>335</v>
      </c>
      <c r="E1631" s="52" t="s">
        <v>285</v>
      </c>
      <c r="F1631" s="53">
        <v>270.0</v>
      </c>
      <c r="G1631" s="52" t="s">
        <v>18</v>
      </c>
      <c r="H1631" s="15">
        <f t="shared" si="1"/>
        <v>2</v>
      </c>
    </row>
    <row r="1632">
      <c r="B1632" s="51">
        <v>44424.0</v>
      </c>
      <c r="C1632" s="52" t="s">
        <v>114</v>
      </c>
      <c r="D1632" s="52">
        <v>5043.0</v>
      </c>
      <c r="E1632" s="52" t="s">
        <v>277</v>
      </c>
      <c r="F1632" s="53">
        <v>350.0</v>
      </c>
      <c r="G1632" s="52" t="s">
        <v>14</v>
      </c>
      <c r="H1632" s="15">
        <f t="shared" si="1"/>
        <v>2</v>
      </c>
    </row>
    <row r="1633">
      <c r="B1633" s="51">
        <v>44424.0</v>
      </c>
      <c r="C1633" s="52" t="s">
        <v>114</v>
      </c>
      <c r="D1633" s="52">
        <v>5043.0</v>
      </c>
      <c r="E1633" s="52" t="s">
        <v>279</v>
      </c>
      <c r="F1633" s="53">
        <v>170.0</v>
      </c>
      <c r="G1633" s="52" t="s">
        <v>12</v>
      </c>
      <c r="H1633" s="15">
        <f t="shared" si="1"/>
        <v>2</v>
      </c>
    </row>
    <row r="1634">
      <c r="B1634" s="51">
        <v>44424.0</v>
      </c>
      <c r="C1634" s="52" t="s">
        <v>114</v>
      </c>
      <c r="D1634" s="52">
        <v>5043.0</v>
      </c>
      <c r="E1634" s="52" t="s">
        <v>287</v>
      </c>
      <c r="F1634" s="53">
        <v>110.0</v>
      </c>
      <c r="G1634" s="52" t="s">
        <v>31</v>
      </c>
      <c r="H1634" s="15">
        <f t="shared" si="1"/>
        <v>2</v>
      </c>
    </row>
    <row r="1635">
      <c r="B1635" s="51">
        <v>44424.0</v>
      </c>
      <c r="C1635" s="52" t="s">
        <v>115</v>
      </c>
      <c r="D1635" s="52" t="s">
        <v>174</v>
      </c>
      <c r="E1635" s="52" t="s">
        <v>286</v>
      </c>
      <c r="F1635" s="53">
        <v>130.0</v>
      </c>
      <c r="G1635" s="52" t="s">
        <v>31</v>
      </c>
      <c r="H1635" s="15">
        <f t="shared" si="1"/>
        <v>2</v>
      </c>
    </row>
    <row r="1636">
      <c r="B1636" s="51">
        <v>44424.0</v>
      </c>
      <c r="C1636" s="52" t="s">
        <v>115</v>
      </c>
      <c r="D1636" s="52">
        <v>9645.0</v>
      </c>
      <c r="E1636" s="52" t="s">
        <v>278</v>
      </c>
      <c r="F1636" s="53">
        <v>130.0</v>
      </c>
      <c r="G1636" s="52" t="s">
        <v>21</v>
      </c>
      <c r="H1636" s="15">
        <f t="shared" si="1"/>
        <v>2</v>
      </c>
    </row>
    <row r="1637">
      <c r="B1637" s="51">
        <v>44424.0</v>
      </c>
      <c r="C1637" s="52" t="s">
        <v>115</v>
      </c>
      <c r="D1637" s="52" t="s">
        <v>118</v>
      </c>
      <c r="E1637" s="52" t="s">
        <v>278</v>
      </c>
      <c r="F1637" s="53">
        <v>130.0</v>
      </c>
      <c r="G1637" s="52" t="s">
        <v>21</v>
      </c>
      <c r="H1637" s="15">
        <f t="shared" si="1"/>
        <v>2</v>
      </c>
    </row>
    <row r="1638">
      <c r="B1638" s="51">
        <v>44424.0</v>
      </c>
      <c r="C1638" s="52" t="s">
        <v>115</v>
      </c>
      <c r="D1638" s="52" t="s">
        <v>120</v>
      </c>
      <c r="E1638" s="52" t="s">
        <v>284</v>
      </c>
      <c r="F1638" s="53">
        <v>140.0</v>
      </c>
      <c r="G1638" s="52" t="s">
        <v>12</v>
      </c>
      <c r="H1638" s="15">
        <f t="shared" si="1"/>
        <v>2</v>
      </c>
    </row>
    <row r="1639">
      <c r="B1639" s="51">
        <v>44424.0</v>
      </c>
      <c r="C1639" s="52" t="s">
        <v>122</v>
      </c>
      <c r="D1639" s="52" t="s">
        <v>241</v>
      </c>
      <c r="E1639" s="52" t="s">
        <v>285</v>
      </c>
      <c r="F1639" s="53">
        <v>270.0</v>
      </c>
      <c r="G1639" s="52" t="s">
        <v>18</v>
      </c>
      <c r="H1639" s="15">
        <f t="shared" si="1"/>
        <v>2</v>
      </c>
    </row>
    <row r="1640">
      <c r="B1640" s="51">
        <v>44424.0</v>
      </c>
      <c r="C1640" s="52" t="s">
        <v>122</v>
      </c>
      <c r="D1640" s="52" t="s">
        <v>123</v>
      </c>
      <c r="E1640" s="52" t="s">
        <v>279</v>
      </c>
      <c r="F1640" s="53">
        <v>170.0</v>
      </c>
      <c r="G1640" s="52" t="s">
        <v>12</v>
      </c>
      <c r="H1640" s="15">
        <f t="shared" si="1"/>
        <v>2</v>
      </c>
    </row>
    <row r="1641">
      <c r="B1641" s="51">
        <v>44424.0</v>
      </c>
      <c r="C1641" s="52" t="s">
        <v>122</v>
      </c>
      <c r="D1641" s="52" t="s">
        <v>124</v>
      </c>
      <c r="E1641" s="52" t="s">
        <v>284</v>
      </c>
      <c r="F1641" s="53">
        <v>140.0</v>
      </c>
      <c r="G1641" s="52" t="s">
        <v>12</v>
      </c>
      <c r="H1641" s="15">
        <f t="shared" si="1"/>
        <v>2</v>
      </c>
    </row>
    <row r="1642">
      <c r="B1642" s="51">
        <v>44424.0</v>
      </c>
      <c r="C1642" s="52" t="s">
        <v>122</v>
      </c>
      <c r="D1642" s="55">
        <v>9.0E49</v>
      </c>
      <c r="E1642" s="52" t="s">
        <v>278</v>
      </c>
      <c r="F1642" s="53">
        <v>130.0</v>
      </c>
      <c r="G1642" s="52" t="s">
        <v>21</v>
      </c>
      <c r="H1642" s="15">
        <f t="shared" si="1"/>
        <v>2</v>
      </c>
    </row>
    <row r="1643">
      <c r="B1643" s="51">
        <v>44424.0</v>
      </c>
      <c r="C1643" s="52" t="s">
        <v>122</v>
      </c>
      <c r="D1643" s="52" t="s">
        <v>179</v>
      </c>
      <c r="E1643" s="52" t="s">
        <v>278</v>
      </c>
      <c r="F1643" s="53">
        <v>130.0</v>
      </c>
      <c r="G1643" s="52" t="s">
        <v>21</v>
      </c>
      <c r="H1643" s="15">
        <f t="shared" si="1"/>
        <v>2</v>
      </c>
    </row>
    <row r="1644">
      <c r="B1644" s="51">
        <v>44424.0</v>
      </c>
      <c r="C1644" s="52" t="s">
        <v>122</v>
      </c>
      <c r="D1644" s="52" t="s">
        <v>125</v>
      </c>
      <c r="E1644" s="52" t="s">
        <v>288</v>
      </c>
      <c r="F1644" s="53">
        <v>280.0</v>
      </c>
      <c r="G1644" s="52" t="s">
        <v>14</v>
      </c>
      <c r="H1644" s="15">
        <f t="shared" si="1"/>
        <v>2</v>
      </c>
    </row>
    <row r="1645">
      <c r="B1645" s="51">
        <v>44424.0</v>
      </c>
      <c r="C1645" s="52" t="s">
        <v>15</v>
      </c>
      <c r="D1645" s="52" t="s">
        <v>130</v>
      </c>
      <c r="E1645" s="52" t="s">
        <v>279</v>
      </c>
      <c r="F1645" s="53">
        <v>170.0</v>
      </c>
      <c r="G1645" s="52" t="s">
        <v>12</v>
      </c>
      <c r="H1645" s="15">
        <f t="shared" si="1"/>
        <v>2</v>
      </c>
    </row>
    <row r="1646">
      <c r="B1646" s="51">
        <v>44424.0</v>
      </c>
      <c r="C1646" s="52" t="s">
        <v>15</v>
      </c>
      <c r="D1646" s="52" t="s">
        <v>130</v>
      </c>
      <c r="E1646" s="52" t="s">
        <v>285</v>
      </c>
      <c r="F1646" s="53">
        <v>270.0</v>
      </c>
      <c r="G1646" s="52" t="s">
        <v>18</v>
      </c>
      <c r="H1646" s="15">
        <f t="shared" si="1"/>
        <v>2</v>
      </c>
    </row>
    <row r="1647">
      <c r="B1647" s="51">
        <v>44424.0</v>
      </c>
      <c r="C1647" s="52" t="s">
        <v>15</v>
      </c>
      <c r="D1647" s="52" t="s">
        <v>132</v>
      </c>
      <c r="E1647" s="52" t="s">
        <v>292</v>
      </c>
      <c r="F1647" s="53">
        <v>60.0</v>
      </c>
      <c r="G1647" s="52" t="s">
        <v>31</v>
      </c>
      <c r="H1647" s="15">
        <f t="shared" si="1"/>
        <v>2</v>
      </c>
    </row>
    <row r="1648">
      <c r="B1648" s="51">
        <v>44424.0</v>
      </c>
      <c r="C1648" s="52" t="s">
        <v>15</v>
      </c>
      <c r="D1648" s="55">
        <v>5.0E49</v>
      </c>
      <c r="E1648" s="52" t="s">
        <v>287</v>
      </c>
      <c r="F1648" s="53">
        <v>110.0</v>
      </c>
      <c r="G1648" s="52" t="s">
        <v>31</v>
      </c>
      <c r="H1648" s="15">
        <f t="shared" si="1"/>
        <v>2</v>
      </c>
    </row>
    <row r="1649">
      <c r="B1649" s="51">
        <v>44424.0</v>
      </c>
      <c r="C1649" s="52" t="s">
        <v>15</v>
      </c>
      <c r="D1649" s="55">
        <v>5.0E49</v>
      </c>
      <c r="E1649" s="52" t="s">
        <v>288</v>
      </c>
      <c r="F1649" s="53">
        <v>280.0</v>
      </c>
      <c r="G1649" s="52" t="s">
        <v>14</v>
      </c>
      <c r="H1649" s="15">
        <f t="shared" si="1"/>
        <v>2</v>
      </c>
    </row>
    <row r="1650">
      <c r="B1650" s="51">
        <v>44424.0</v>
      </c>
      <c r="C1650" s="52" t="s">
        <v>15</v>
      </c>
      <c r="D1650" s="52" t="s">
        <v>134</v>
      </c>
      <c r="E1650" s="52" t="s">
        <v>288</v>
      </c>
      <c r="F1650" s="53">
        <v>280.0</v>
      </c>
      <c r="G1650" s="52" t="s">
        <v>14</v>
      </c>
      <c r="H1650" s="15">
        <f t="shared" si="1"/>
        <v>2</v>
      </c>
    </row>
    <row r="1651">
      <c r="B1651" s="51">
        <v>44424.0</v>
      </c>
      <c r="C1651" s="52" t="s">
        <v>15</v>
      </c>
      <c r="D1651" s="52" t="s">
        <v>219</v>
      </c>
      <c r="E1651" s="52" t="s">
        <v>278</v>
      </c>
      <c r="F1651" s="53">
        <v>130.0</v>
      </c>
      <c r="G1651" s="52" t="s">
        <v>21</v>
      </c>
      <c r="H1651" s="15">
        <f t="shared" si="1"/>
        <v>2</v>
      </c>
    </row>
    <row r="1652">
      <c r="B1652" s="51">
        <v>44424.0</v>
      </c>
      <c r="C1652" s="52" t="s">
        <v>15</v>
      </c>
      <c r="D1652" s="52">
        <v>4645.0</v>
      </c>
      <c r="E1652" s="52" t="s">
        <v>282</v>
      </c>
      <c r="F1652" s="53">
        <v>200.0</v>
      </c>
      <c r="G1652" s="52" t="s">
        <v>14</v>
      </c>
      <c r="H1652" s="15">
        <f t="shared" si="1"/>
        <v>2</v>
      </c>
    </row>
    <row r="1653">
      <c r="B1653" s="51">
        <v>44424.0</v>
      </c>
      <c r="C1653" s="52" t="s">
        <v>15</v>
      </c>
      <c r="D1653" s="52" t="s">
        <v>136</v>
      </c>
      <c r="E1653" s="52" t="s">
        <v>277</v>
      </c>
      <c r="F1653" s="53">
        <v>350.0</v>
      </c>
      <c r="G1653" s="52" t="s">
        <v>14</v>
      </c>
      <c r="H1653" s="15">
        <f t="shared" si="1"/>
        <v>2</v>
      </c>
    </row>
    <row r="1654">
      <c r="B1654" s="51">
        <v>44424.0</v>
      </c>
      <c r="C1654" s="52" t="s">
        <v>15</v>
      </c>
      <c r="D1654" s="52" t="s">
        <v>137</v>
      </c>
      <c r="E1654" s="52" t="s">
        <v>284</v>
      </c>
      <c r="F1654" s="53">
        <v>140.0</v>
      </c>
      <c r="G1654" s="52" t="s">
        <v>12</v>
      </c>
      <c r="H1654" s="15">
        <f t="shared" si="1"/>
        <v>2</v>
      </c>
    </row>
    <row r="1655">
      <c r="B1655" s="51">
        <v>44424.0</v>
      </c>
      <c r="C1655" s="52" t="s">
        <v>15</v>
      </c>
      <c r="D1655" s="52" t="s">
        <v>185</v>
      </c>
      <c r="E1655" s="52" t="s">
        <v>278</v>
      </c>
      <c r="F1655" s="53">
        <v>130.0</v>
      </c>
      <c r="G1655" s="52" t="s">
        <v>21</v>
      </c>
      <c r="H1655" s="15">
        <f t="shared" si="1"/>
        <v>2</v>
      </c>
    </row>
    <row r="1656">
      <c r="B1656" s="51">
        <v>44424.0</v>
      </c>
      <c r="C1656" s="52" t="s">
        <v>15</v>
      </c>
      <c r="D1656" s="52" t="s">
        <v>185</v>
      </c>
      <c r="E1656" s="52" t="s">
        <v>284</v>
      </c>
      <c r="F1656" s="53">
        <v>140.0</v>
      </c>
      <c r="G1656" s="52" t="s">
        <v>12</v>
      </c>
      <c r="H1656" s="15">
        <f t="shared" si="1"/>
        <v>2</v>
      </c>
    </row>
    <row r="1657">
      <c r="B1657" s="51">
        <v>44424.0</v>
      </c>
      <c r="C1657" s="52" t="s">
        <v>16</v>
      </c>
      <c r="D1657" s="55">
        <v>3.0E45</v>
      </c>
      <c r="E1657" s="52" t="s">
        <v>280</v>
      </c>
      <c r="F1657" s="53">
        <v>280.0</v>
      </c>
      <c r="G1657" s="52" t="s">
        <v>18</v>
      </c>
      <c r="H1657" s="15">
        <f t="shared" si="1"/>
        <v>2</v>
      </c>
    </row>
    <row r="1658">
      <c r="B1658" s="51">
        <v>44424.0</v>
      </c>
      <c r="C1658" s="52" t="s">
        <v>16</v>
      </c>
      <c r="D1658" s="55">
        <v>3.0E45</v>
      </c>
      <c r="E1658" s="52" t="s">
        <v>278</v>
      </c>
      <c r="F1658" s="53">
        <v>130.0</v>
      </c>
      <c r="G1658" s="52" t="s">
        <v>21</v>
      </c>
      <c r="H1658" s="15">
        <f t="shared" si="1"/>
        <v>2</v>
      </c>
    </row>
    <row r="1659">
      <c r="B1659" s="51">
        <v>44424.0</v>
      </c>
      <c r="C1659" s="52" t="s">
        <v>16</v>
      </c>
      <c r="D1659" s="52" t="s">
        <v>392</v>
      </c>
      <c r="E1659" s="52" t="s">
        <v>280</v>
      </c>
      <c r="F1659" s="53">
        <v>280.0</v>
      </c>
      <c r="G1659" s="52" t="s">
        <v>18</v>
      </c>
      <c r="H1659" s="15">
        <f t="shared" si="1"/>
        <v>2</v>
      </c>
    </row>
    <row r="1660">
      <c r="B1660" s="51">
        <v>44424.0</v>
      </c>
      <c r="C1660" s="52" t="s">
        <v>16</v>
      </c>
      <c r="D1660" s="52">
        <v>6447.0</v>
      </c>
      <c r="E1660" s="52" t="s">
        <v>287</v>
      </c>
      <c r="F1660" s="53">
        <v>110.0</v>
      </c>
      <c r="G1660" s="52" t="s">
        <v>31</v>
      </c>
      <c r="H1660" s="15">
        <f t="shared" si="1"/>
        <v>2</v>
      </c>
    </row>
    <row r="1661">
      <c r="B1661" s="51">
        <v>44424.0</v>
      </c>
      <c r="C1661" s="52" t="s">
        <v>16</v>
      </c>
      <c r="D1661" s="52" t="s">
        <v>191</v>
      </c>
      <c r="E1661" s="52" t="s">
        <v>280</v>
      </c>
      <c r="F1661" s="53">
        <v>280.0</v>
      </c>
      <c r="G1661" s="52" t="s">
        <v>18</v>
      </c>
      <c r="H1661" s="15">
        <f t="shared" si="1"/>
        <v>2</v>
      </c>
    </row>
    <row r="1662">
      <c r="B1662" s="51">
        <v>44424.0</v>
      </c>
      <c r="C1662" s="52" t="s">
        <v>16</v>
      </c>
      <c r="D1662" s="52" t="s">
        <v>67</v>
      </c>
      <c r="E1662" s="52" t="s">
        <v>278</v>
      </c>
      <c r="F1662" s="53">
        <v>130.0</v>
      </c>
      <c r="G1662" s="52" t="s">
        <v>21</v>
      </c>
      <c r="H1662" s="15">
        <f t="shared" si="1"/>
        <v>2</v>
      </c>
    </row>
    <row r="1663">
      <c r="B1663" s="51">
        <v>44424.0</v>
      </c>
      <c r="C1663" s="52" t="s">
        <v>69</v>
      </c>
      <c r="D1663" s="52" t="s">
        <v>71</v>
      </c>
      <c r="E1663" s="52" t="s">
        <v>284</v>
      </c>
      <c r="F1663" s="53">
        <v>140.0</v>
      </c>
      <c r="G1663" s="52" t="s">
        <v>12</v>
      </c>
      <c r="H1663" s="15">
        <f t="shared" si="1"/>
        <v>2</v>
      </c>
    </row>
    <row r="1664">
      <c r="B1664" s="51">
        <v>44424.0</v>
      </c>
      <c r="C1664" s="52" t="s">
        <v>69</v>
      </c>
      <c r="D1664" s="52" t="s">
        <v>72</v>
      </c>
      <c r="E1664" s="52" t="s">
        <v>288</v>
      </c>
      <c r="F1664" s="53">
        <v>280.0</v>
      </c>
      <c r="G1664" s="52" t="s">
        <v>14</v>
      </c>
      <c r="H1664" s="15">
        <f t="shared" si="1"/>
        <v>2</v>
      </c>
    </row>
    <row r="1665">
      <c r="B1665" s="51">
        <v>44424.0</v>
      </c>
      <c r="C1665" s="52" t="s">
        <v>69</v>
      </c>
      <c r="D1665" s="52" t="s">
        <v>195</v>
      </c>
      <c r="E1665" s="52" t="s">
        <v>278</v>
      </c>
      <c r="F1665" s="53">
        <v>130.0</v>
      </c>
      <c r="G1665" s="52" t="s">
        <v>21</v>
      </c>
      <c r="H1665" s="15">
        <f t="shared" si="1"/>
        <v>2</v>
      </c>
    </row>
    <row r="1666">
      <c r="B1666" s="51">
        <v>44424.0</v>
      </c>
      <c r="C1666" s="52" t="s">
        <v>69</v>
      </c>
      <c r="D1666" s="52" t="s">
        <v>73</v>
      </c>
      <c r="E1666" s="52" t="s">
        <v>286</v>
      </c>
      <c r="F1666" s="53">
        <v>130.0</v>
      </c>
      <c r="G1666" s="52" t="s">
        <v>31</v>
      </c>
      <c r="H1666" s="15">
        <f t="shared" si="1"/>
        <v>2</v>
      </c>
    </row>
    <row r="1667">
      <c r="B1667" s="51">
        <v>44424.0</v>
      </c>
      <c r="C1667" s="52" t="s">
        <v>69</v>
      </c>
      <c r="D1667" s="52">
        <v>2340.0</v>
      </c>
      <c r="E1667" s="52" t="s">
        <v>285</v>
      </c>
      <c r="F1667" s="53">
        <v>270.0</v>
      </c>
      <c r="G1667" s="52" t="s">
        <v>18</v>
      </c>
      <c r="H1667" s="15">
        <f t="shared" si="1"/>
        <v>2</v>
      </c>
    </row>
    <row r="1668">
      <c r="B1668" s="51">
        <v>44424.0</v>
      </c>
      <c r="C1668" s="52" t="s">
        <v>69</v>
      </c>
      <c r="D1668" s="52">
        <v>7447.0</v>
      </c>
      <c r="E1668" s="52" t="s">
        <v>288</v>
      </c>
      <c r="F1668" s="53">
        <v>280.0</v>
      </c>
      <c r="G1668" s="52" t="s">
        <v>14</v>
      </c>
      <c r="H1668" s="15">
        <f t="shared" si="1"/>
        <v>2</v>
      </c>
    </row>
    <row r="1669">
      <c r="B1669" s="51">
        <v>44424.0</v>
      </c>
      <c r="C1669" s="52" t="s">
        <v>69</v>
      </c>
      <c r="D1669" s="52">
        <v>5649.0</v>
      </c>
      <c r="E1669" s="52" t="s">
        <v>278</v>
      </c>
      <c r="F1669" s="53">
        <v>130.0</v>
      </c>
      <c r="G1669" s="52" t="s">
        <v>21</v>
      </c>
      <c r="H1669" s="15">
        <f t="shared" si="1"/>
        <v>2</v>
      </c>
    </row>
    <row r="1670">
      <c r="B1670" s="51">
        <v>44424.0</v>
      </c>
      <c r="C1670" s="52" t="s">
        <v>69</v>
      </c>
      <c r="D1670" s="52">
        <v>5649.0</v>
      </c>
      <c r="E1670" s="52" t="s">
        <v>285</v>
      </c>
      <c r="F1670" s="53">
        <v>270.0</v>
      </c>
      <c r="G1670" s="52" t="s">
        <v>18</v>
      </c>
      <c r="H1670" s="15">
        <f t="shared" si="1"/>
        <v>2</v>
      </c>
    </row>
    <row r="1671">
      <c r="B1671" s="51">
        <v>44424.0</v>
      </c>
      <c r="C1671" s="52" t="s">
        <v>69</v>
      </c>
      <c r="D1671" s="52" t="s">
        <v>148</v>
      </c>
      <c r="E1671" s="52" t="s">
        <v>279</v>
      </c>
      <c r="F1671" s="53">
        <v>170.0</v>
      </c>
      <c r="G1671" s="52" t="s">
        <v>12</v>
      </c>
      <c r="H1671" s="15">
        <f t="shared" si="1"/>
        <v>2</v>
      </c>
    </row>
    <row r="1672">
      <c r="B1672" s="51">
        <v>44424.0</v>
      </c>
      <c r="C1672" s="52" t="s">
        <v>69</v>
      </c>
      <c r="D1672" s="52">
        <v>9045.0</v>
      </c>
      <c r="E1672" s="52" t="s">
        <v>278</v>
      </c>
      <c r="F1672" s="53">
        <v>130.0</v>
      </c>
      <c r="G1672" s="52" t="s">
        <v>21</v>
      </c>
      <c r="H1672" s="15">
        <f t="shared" si="1"/>
        <v>2</v>
      </c>
    </row>
    <row r="1673">
      <c r="B1673" s="51">
        <v>44424.0</v>
      </c>
      <c r="C1673" s="52" t="s">
        <v>69</v>
      </c>
      <c r="D1673" s="52" t="s">
        <v>75</v>
      </c>
      <c r="E1673" s="52" t="s">
        <v>278</v>
      </c>
      <c r="F1673" s="53">
        <v>130.0</v>
      </c>
      <c r="G1673" s="52" t="s">
        <v>21</v>
      </c>
      <c r="H1673" s="15">
        <f t="shared" si="1"/>
        <v>2</v>
      </c>
    </row>
    <row r="1674">
      <c r="B1674" s="51">
        <v>44424.0</v>
      </c>
      <c r="C1674" s="52" t="s">
        <v>69</v>
      </c>
      <c r="D1674" s="52" t="s">
        <v>196</v>
      </c>
      <c r="E1674" s="52" t="s">
        <v>280</v>
      </c>
      <c r="F1674" s="53">
        <v>280.0</v>
      </c>
      <c r="G1674" s="52" t="s">
        <v>18</v>
      </c>
      <c r="H1674" s="15">
        <f t="shared" si="1"/>
        <v>2</v>
      </c>
    </row>
    <row r="1675">
      <c r="B1675" s="51">
        <v>44424.0</v>
      </c>
      <c r="C1675" s="52" t="s">
        <v>69</v>
      </c>
      <c r="D1675" s="52" t="s">
        <v>77</v>
      </c>
      <c r="E1675" s="52" t="s">
        <v>277</v>
      </c>
      <c r="F1675" s="53">
        <v>350.0</v>
      </c>
      <c r="G1675" s="52" t="s">
        <v>14</v>
      </c>
      <c r="H1675" s="15">
        <f t="shared" si="1"/>
        <v>2</v>
      </c>
    </row>
    <row r="1676">
      <c r="B1676" s="51">
        <v>44424.0</v>
      </c>
      <c r="C1676" s="52" t="s">
        <v>69</v>
      </c>
      <c r="D1676" s="52" t="s">
        <v>78</v>
      </c>
      <c r="E1676" s="52" t="s">
        <v>278</v>
      </c>
      <c r="F1676" s="53">
        <v>130.0</v>
      </c>
      <c r="G1676" s="52" t="s">
        <v>21</v>
      </c>
      <c r="H1676" s="15">
        <f t="shared" si="1"/>
        <v>2</v>
      </c>
    </row>
    <row r="1677">
      <c r="B1677" s="51">
        <v>44424.0</v>
      </c>
      <c r="C1677" s="52" t="s">
        <v>69</v>
      </c>
      <c r="D1677" s="52" t="s">
        <v>79</v>
      </c>
      <c r="E1677" s="52" t="s">
        <v>277</v>
      </c>
      <c r="F1677" s="53">
        <v>350.0</v>
      </c>
      <c r="G1677" s="52" t="s">
        <v>14</v>
      </c>
      <c r="H1677" s="15">
        <f t="shared" si="1"/>
        <v>2</v>
      </c>
    </row>
    <row r="1678">
      <c r="B1678" s="51">
        <v>44424.0</v>
      </c>
      <c r="C1678" s="52" t="s">
        <v>69</v>
      </c>
      <c r="D1678" s="52" t="s">
        <v>80</v>
      </c>
      <c r="E1678" s="52" t="s">
        <v>280</v>
      </c>
      <c r="F1678" s="53">
        <v>280.0</v>
      </c>
      <c r="G1678" s="52" t="s">
        <v>18</v>
      </c>
      <c r="H1678" s="15">
        <f t="shared" si="1"/>
        <v>2</v>
      </c>
    </row>
    <row r="1679">
      <c r="B1679" s="51">
        <v>44424.0</v>
      </c>
      <c r="C1679" s="52" t="s">
        <v>69</v>
      </c>
      <c r="D1679" s="52" t="s">
        <v>252</v>
      </c>
      <c r="E1679" s="52" t="s">
        <v>286</v>
      </c>
      <c r="F1679" s="53">
        <v>130.0</v>
      </c>
      <c r="G1679" s="52" t="s">
        <v>31</v>
      </c>
      <c r="H1679" s="15">
        <f t="shared" si="1"/>
        <v>2</v>
      </c>
    </row>
    <row r="1680">
      <c r="B1680" s="51">
        <v>44424.0</v>
      </c>
      <c r="C1680" s="52" t="s">
        <v>69</v>
      </c>
      <c r="D1680" s="52" t="s">
        <v>81</v>
      </c>
      <c r="E1680" s="52" t="s">
        <v>277</v>
      </c>
      <c r="F1680" s="53">
        <v>350.0</v>
      </c>
      <c r="G1680" s="52" t="s">
        <v>14</v>
      </c>
      <c r="H1680" s="15">
        <f t="shared" si="1"/>
        <v>2</v>
      </c>
    </row>
    <row r="1681">
      <c r="B1681" s="51">
        <v>44424.0</v>
      </c>
      <c r="C1681" s="52" t="s">
        <v>69</v>
      </c>
      <c r="D1681" s="52" t="s">
        <v>82</v>
      </c>
      <c r="E1681" s="52" t="s">
        <v>288</v>
      </c>
      <c r="F1681" s="53">
        <v>280.0</v>
      </c>
      <c r="G1681" s="52" t="s">
        <v>14</v>
      </c>
      <c r="H1681" s="15">
        <f t="shared" si="1"/>
        <v>2</v>
      </c>
    </row>
    <row r="1682">
      <c r="B1682" s="51">
        <v>44424.0</v>
      </c>
      <c r="C1682" s="52" t="s">
        <v>69</v>
      </c>
      <c r="D1682" s="52" t="s">
        <v>83</v>
      </c>
      <c r="E1682" s="52" t="s">
        <v>282</v>
      </c>
      <c r="F1682" s="53">
        <v>200.0</v>
      </c>
      <c r="G1682" s="52" t="s">
        <v>14</v>
      </c>
      <c r="H1682" s="15">
        <f t="shared" si="1"/>
        <v>2</v>
      </c>
    </row>
    <row r="1683">
      <c r="B1683" s="51">
        <v>44424.0</v>
      </c>
      <c r="C1683" s="52" t="s">
        <v>69</v>
      </c>
      <c r="D1683" s="52" t="s">
        <v>84</v>
      </c>
      <c r="E1683" s="52" t="s">
        <v>284</v>
      </c>
      <c r="F1683" s="53">
        <v>140.0</v>
      </c>
      <c r="G1683" s="52" t="s">
        <v>12</v>
      </c>
      <c r="H1683" s="15">
        <f t="shared" si="1"/>
        <v>2</v>
      </c>
    </row>
    <row r="1684">
      <c r="B1684" s="51">
        <v>44424.0</v>
      </c>
      <c r="C1684" s="52" t="s">
        <v>69</v>
      </c>
      <c r="D1684" s="52" t="s">
        <v>85</v>
      </c>
      <c r="E1684" s="52" t="s">
        <v>284</v>
      </c>
      <c r="F1684" s="53">
        <v>140.0</v>
      </c>
      <c r="G1684" s="52" t="s">
        <v>12</v>
      </c>
      <c r="H1684" s="15">
        <f t="shared" si="1"/>
        <v>2</v>
      </c>
    </row>
    <row r="1685">
      <c r="B1685" s="51">
        <v>44424.0</v>
      </c>
      <c r="C1685" s="52" t="s">
        <v>69</v>
      </c>
      <c r="D1685" s="52" t="s">
        <v>87</v>
      </c>
      <c r="E1685" s="52" t="s">
        <v>278</v>
      </c>
      <c r="F1685" s="53">
        <v>130.0</v>
      </c>
      <c r="G1685" s="52" t="s">
        <v>21</v>
      </c>
      <c r="H1685" s="15">
        <f t="shared" si="1"/>
        <v>2</v>
      </c>
    </row>
    <row r="1686">
      <c r="B1686" s="51">
        <v>44424.0</v>
      </c>
      <c r="C1686" s="52" t="s">
        <v>69</v>
      </c>
      <c r="D1686" s="52" t="s">
        <v>88</v>
      </c>
      <c r="E1686" s="52" t="s">
        <v>285</v>
      </c>
      <c r="F1686" s="53">
        <v>270.0</v>
      </c>
      <c r="G1686" s="52" t="s">
        <v>18</v>
      </c>
      <c r="H1686" s="15">
        <f t="shared" si="1"/>
        <v>2</v>
      </c>
    </row>
    <row r="1687">
      <c r="B1687" s="51">
        <v>44424.0</v>
      </c>
      <c r="C1687" s="52" t="s">
        <v>69</v>
      </c>
      <c r="D1687" s="52" t="s">
        <v>89</v>
      </c>
      <c r="E1687" s="52" t="s">
        <v>278</v>
      </c>
      <c r="F1687" s="53">
        <v>130.0</v>
      </c>
      <c r="G1687" s="52" t="s">
        <v>21</v>
      </c>
      <c r="H1687" s="15">
        <f t="shared" si="1"/>
        <v>2</v>
      </c>
    </row>
    <row r="1688">
      <c r="B1688" s="51">
        <v>44424.0</v>
      </c>
      <c r="C1688" s="52" t="s">
        <v>69</v>
      </c>
      <c r="D1688" s="52" t="s">
        <v>91</v>
      </c>
      <c r="E1688" s="52" t="s">
        <v>284</v>
      </c>
      <c r="F1688" s="53">
        <v>140.0</v>
      </c>
      <c r="G1688" s="52" t="s">
        <v>12</v>
      </c>
      <c r="H1688" s="15">
        <f t="shared" si="1"/>
        <v>2</v>
      </c>
    </row>
    <row r="1689">
      <c r="B1689" s="51">
        <v>44427.0</v>
      </c>
      <c r="C1689" s="52" t="s">
        <v>23</v>
      </c>
      <c r="D1689" s="52" t="s">
        <v>32</v>
      </c>
      <c r="E1689" s="52" t="s">
        <v>393</v>
      </c>
      <c r="F1689" s="53">
        <v>260.0</v>
      </c>
      <c r="G1689" s="52" t="s">
        <v>394</v>
      </c>
      <c r="H1689" s="15">
        <f t="shared" si="1"/>
        <v>5</v>
      </c>
    </row>
    <row r="1690">
      <c r="B1690" s="51">
        <v>44427.0</v>
      </c>
      <c r="C1690" s="52" t="s">
        <v>23</v>
      </c>
      <c r="D1690" s="52" t="s">
        <v>327</v>
      </c>
      <c r="E1690" s="52" t="s">
        <v>395</v>
      </c>
      <c r="F1690" s="53">
        <v>250.0</v>
      </c>
      <c r="G1690" s="52" t="s">
        <v>394</v>
      </c>
      <c r="H1690" s="15">
        <f t="shared" si="1"/>
        <v>5</v>
      </c>
    </row>
    <row r="1691">
      <c r="B1691" s="51">
        <v>44427.0</v>
      </c>
      <c r="C1691" s="52" t="s">
        <v>23</v>
      </c>
      <c r="D1691" s="52" t="s">
        <v>39</v>
      </c>
      <c r="E1691" s="52" t="s">
        <v>396</v>
      </c>
      <c r="F1691" s="53">
        <v>300.0</v>
      </c>
      <c r="G1691" s="52" t="s">
        <v>18</v>
      </c>
      <c r="H1691" s="15">
        <f t="shared" si="1"/>
        <v>5</v>
      </c>
    </row>
    <row r="1692">
      <c r="B1692" s="51">
        <v>44427.0</v>
      </c>
      <c r="C1692" s="52" t="s">
        <v>254</v>
      </c>
      <c r="D1692" s="52" t="s">
        <v>293</v>
      </c>
      <c r="E1692" s="52" t="s">
        <v>397</v>
      </c>
      <c r="F1692" s="53">
        <v>330.0</v>
      </c>
      <c r="G1692" s="52" t="s">
        <v>14</v>
      </c>
      <c r="H1692" s="15">
        <f t="shared" si="1"/>
        <v>5</v>
      </c>
    </row>
    <row r="1693">
      <c r="B1693" s="51">
        <v>44427.0</v>
      </c>
      <c r="C1693" s="52" t="s">
        <v>97</v>
      </c>
      <c r="D1693" s="55">
        <v>1.0E46</v>
      </c>
      <c r="E1693" s="52" t="s">
        <v>396</v>
      </c>
      <c r="F1693" s="53">
        <v>300.0</v>
      </c>
      <c r="G1693" s="52" t="s">
        <v>18</v>
      </c>
      <c r="H1693" s="15">
        <f t="shared" si="1"/>
        <v>5</v>
      </c>
    </row>
    <row r="1694">
      <c r="B1694" s="51">
        <v>44427.0</v>
      </c>
      <c r="C1694" s="52" t="s">
        <v>97</v>
      </c>
      <c r="D1694" s="52" t="s">
        <v>171</v>
      </c>
      <c r="E1694" s="52" t="s">
        <v>398</v>
      </c>
      <c r="F1694" s="53">
        <v>190.0</v>
      </c>
      <c r="G1694" s="52" t="s">
        <v>18</v>
      </c>
      <c r="H1694" s="15">
        <f t="shared" si="1"/>
        <v>5</v>
      </c>
    </row>
    <row r="1695">
      <c r="B1695" s="51">
        <v>44427.0</v>
      </c>
      <c r="C1695" s="52" t="s">
        <v>97</v>
      </c>
      <c r="D1695" s="52" t="s">
        <v>112</v>
      </c>
      <c r="E1695" s="52" t="s">
        <v>399</v>
      </c>
      <c r="F1695" s="53">
        <v>80.0</v>
      </c>
      <c r="G1695" s="52" t="s">
        <v>31</v>
      </c>
      <c r="H1695" s="15">
        <f t="shared" si="1"/>
        <v>5</v>
      </c>
    </row>
    <row r="1696">
      <c r="B1696" s="51">
        <v>44427.0</v>
      </c>
      <c r="C1696" s="52" t="s">
        <v>115</v>
      </c>
      <c r="D1696" s="52" t="s">
        <v>177</v>
      </c>
      <c r="E1696" s="52" t="s">
        <v>393</v>
      </c>
      <c r="F1696" s="53">
        <v>260.0</v>
      </c>
      <c r="G1696" s="52" t="s">
        <v>394</v>
      </c>
      <c r="H1696" s="15">
        <f t="shared" si="1"/>
        <v>5</v>
      </c>
    </row>
    <row r="1697">
      <c r="B1697" s="51">
        <v>44427.0</v>
      </c>
      <c r="C1697" s="52" t="s">
        <v>400</v>
      </c>
      <c r="D1697" s="52" t="s">
        <v>401</v>
      </c>
      <c r="E1697" s="52" t="s">
        <v>402</v>
      </c>
      <c r="F1697" s="53">
        <v>150.0</v>
      </c>
      <c r="G1697" s="52" t="s">
        <v>160</v>
      </c>
      <c r="H1697" s="15">
        <f t="shared" si="1"/>
        <v>5</v>
      </c>
    </row>
    <row r="1698">
      <c r="B1698" s="51">
        <v>44427.0</v>
      </c>
      <c r="C1698" s="52" t="s">
        <v>400</v>
      </c>
      <c r="D1698" s="52" t="s">
        <v>403</v>
      </c>
      <c r="E1698" s="52" t="s">
        <v>404</v>
      </c>
      <c r="F1698" s="53">
        <v>270.0</v>
      </c>
      <c r="G1698" s="52" t="s">
        <v>14</v>
      </c>
      <c r="H1698" s="15">
        <f t="shared" si="1"/>
        <v>5</v>
      </c>
    </row>
    <row r="1699">
      <c r="B1699" s="51">
        <v>44427.0</v>
      </c>
      <c r="C1699" s="52" t="s">
        <v>400</v>
      </c>
      <c r="D1699" s="52" t="s">
        <v>405</v>
      </c>
      <c r="E1699" s="52" t="s">
        <v>404</v>
      </c>
      <c r="F1699" s="53">
        <v>270.0</v>
      </c>
      <c r="G1699" s="52" t="s">
        <v>14</v>
      </c>
      <c r="H1699" s="15">
        <f t="shared" si="1"/>
        <v>5</v>
      </c>
    </row>
    <row r="1700">
      <c r="B1700" s="51">
        <v>44427.0</v>
      </c>
      <c r="C1700" s="52" t="s">
        <v>400</v>
      </c>
      <c r="D1700" s="52">
        <v>6147.0</v>
      </c>
      <c r="E1700" s="52" t="s">
        <v>398</v>
      </c>
      <c r="F1700" s="53">
        <v>190.0</v>
      </c>
      <c r="G1700" s="52" t="s">
        <v>18</v>
      </c>
      <c r="H1700" s="15">
        <f t="shared" si="1"/>
        <v>5</v>
      </c>
    </row>
    <row r="1701">
      <c r="B1701" s="51">
        <v>44427.0</v>
      </c>
      <c r="C1701" s="52" t="s">
        <v>400</v>
      </c>
      <c r="D1701" s="52">
        <v>6742.0</v>
      </c>
      <c r="E1701" s="52" t="s">
        <v>398</v>
      </c>
      <c r="F1701" s="53">
        <v>190.0</v>
      </c>
      <c r="G1701" s="52" t="s">
        <v>18</v>
      </c>
      <c r="H1701" s="15">
        <f t="shared" si="1"/>
        <v>5</v>
      </c>
    </row>
    <row r="1702">
      <c r="B1702" s="51">
        <v>44427.0</v>
      </c>
      <c r="C1702" s="52" t="s">
        <v>400</v>
      </c>
      <c r="D1702" s="52" t="s">
        <v>406</v>
      </c>
      <c r="E1702" s="52" t="s">
        <v>397</v>
      </c>
      <c r="F1702" s="53">
        <v>330.0</v>
      </c>
      <c r="G1702" s="52" t="s">
        <v>14</v>
      </c>
      <c r="H1702" s="15">
        <f t="shared" si="1"/>
        <v>5</v>
      </c>
    </row>
    <row r="1703">
      <c r="B1703" s="51">
        <v>44427.0</v>
      </c>
      <c r="C1703" s="52" t="s">
        <v>400</v>
      </c>
      <c r="D1703" s="52">
        <v>8048.0</v>
      </c>
      <c r="E1703" s="52" t="s">
        <v>398</v>
      </c>
      <c r="F1703" s="53">
        <v>190.0</v>
      </c>
      <c r="G1703" s="52" t="s">
        <v>18</v>
      </c>
      <c r="H1703" s="15">
        <f t="shared" si="1"/>
        <v>5</v>
      </c>
    </row>
    <row r="1704">
      <c r="B1704" s="51">
        <v>44427.0</v>
      </c>
      <c r="C1704" s="52" t="s">
        <v>400</v>
      </c>
      <c r="D1704" s="52" t="s">
        <v>407</v>
      </c>
      <c r="E1704" s="52" t="s">
        <v>397</v>
      </c>
      <c r="F1704" s="53">
        <v>330.0</v>
      </c>
      <c r="G1704" s="52" t="s">
        <v>14</v>
      </c>
      <c r="H1704" s="15">
        <f t="shared" si="1"/>
        <v>5</v>
      </c>
    </row>
    <row r="1705">
      <c r="B1705" s="51">
        <v>44427.0</v>
      </c>
      <c r="C1705" s="52" t="s">
        <v>400</v>
      </c>
      <c r="D1705" s="52" t="s">
        <v>408</v>
      </c>
      <c r="E1705" s="52" t="s">
        <v>396</v>
      </c>
      <c r="F1705" s="53">
        <v>300.0</v>
      </c>
      <c r="G1705" s="52" t="s">
        <v>18</v>
      </c>
      <c r="H1705" s="15">
        <f t="shared" si="1"/>
        <v>5</v>
      </c>
    </row>
    <row r="1706">
      <c r="B1706" s="51">
        <v>44427.0</v>
      </c>
      <c r="C1706" s="52" t="s">
        <v>122</v>
      </c>
      <c r="D1706" s="52" t="s">
        <v>124</v>
      </c>
      <c r="E1706" s="52" t="s">
        <v>409</v>
      </c>
      <c r="F1706" s="53">
        <v>180.0</v>
      </c>
      <c r="G1706" s="52" t="s">
        <v>21</v>
      </c>
      <c r="H1706" s="15">
        <f t="shared" si="1"/>
        <v>5</v>
      </c>
    </row>
    <row r="1707">
      <c r="B1707" s="51">
        <v>44427.0</v>
      </c>
      <c r="C1707" s="52" t="s">
        <v>15</v>
      </c>
      <c r="D1707" s="52" t="s">
        <v>217</v>
      </c>
      <c r="E1707" s="52" t="s">
        <v>395</v>
      </c>
      <c r="F1707" s="53">
        <v>250.0</v>
      </c>
      <c r="G1707" s="52" t="s">
        <v>394</v>
      </c>
      <c r="H1707" s="15">
        <f t="shared" si="1"/>
        <v>5</v>
      </c>
    </row>
    <row r="1708">
      <c r="B1708" s="51">
        <v>44427.0</v>
      </c>
      <c r="C1708" s="52" t="s">
        <v>15</v>
      </c>
      <c r="D1708" s="52" t="s">
        <v>132</v>
      </c>
      <c r="E1708" s="52" t="s">
        <v>398</v>
      </c>
      <c r="F1708" s="53">
        <v>190.0</v>
      </c>
      <c r="G1708" s="52" t="s">
        <v>18</v>
      </c>
      <c r="H1708" s="15">
        <f t="shared" si="1"/>
        <v>5</v>
      </c>
    </row>
    <row r="1709">
      <c r="B1709" s="51">
        <v>44427.0</v>
      </c>
      <c r="C1709" s="52" t="s">
        <v>15</v>
      </c>
      <c r="D1709" s="55">
        <v>5.0E49</v>
      </c>
      <c r="E1709" s="52" t="s">
        <v>396</v>
      </c>
      <c r="F1709" s="53">
        <v>300.0</v>
      </c>
      <c r="G1709" s="52" t="s">
        <v>18</v>
      </c>
      <c r="H1709" s="15">
        <f t="shared" si="1"/>
        <v>5</v>
      </c>
    </row>
    <row r="1710">
      <c r="B1710" s="51">
        <v>44427.0</v>
      </c>
      <c r="C1710" s="52" t="s">
        <v>15</v>
      </c>
      <c r="D1710" s="55">
        <v>5.0E49</v>
      </c>
      <c r="E1710" s="52" t="s">
        <v>399</v>
      </c>
      <c r="F1710" s="53">
        <v>80.0</v>
      </c>
      <c r="G1710" s="52" t="s">
        <v>31</v>
      </c>
      <c r="H1710" s="15">
        <f t="shared" si="1"/>
        <v>5</v>
      </c>
    </row>
    <row r="1711">
      <c r="B1711" s="51">
        <v>44427.0</v>
      </c>
      <c r="C1711" s="52" t="s">
        <v>15</v>
      </c>
      <c r="D1711" s="52" t="s">
        <v>134</v>
      </c>
      <c r="E1711" s="52" t="s">
        <v>398</v>
      </c>
      <c r="F1711" s="53">
        <v>190.0</v>
      </c>
      <c r="G1711" s="52" t="s">
        <v>18</v>
      </c>
      <c r="H1711" s="15">
        <f t="shared" si="1"/>
        <v>5</v>
      </c>
    </row>
    <row r="1712">
      <c r="B1712" s="51">
        <v>44427.0</v>
      </c>
      <c r="C1712" s="52" t="s">
        <v>15</v>
      </c>
      <c r="D1712" s="52" t="s">
        <v>219</v>
      </c>
      <c r="E1712" s="52" t="s">
        <v>397</v>
      </c>
      <c r="F1712" s="53">
        <v>330.0</v>
      </c>
      <c r="G1712" s="52" t="s">
        <v>14</v>
      </c>
      <c r="H1712" s="15">
        <f t="shared" si="1"/>
        <v>5</v>
      </c>
    </row>
    <row r="1713">
      <c r="B1713" s="51">
        <v>44427.0</v>
      </c>
      <c r="C1713" s="52" t="s">
        <v>15</v>
      </c>
      <c r="D1713" s="52">
        <v>4645.0</v>
      </c>
      <c r="E1713" s="52" t="s">
        <v>404</v>
      </c>
      <c r="F1713" s="53">
        <v>270.0</v>
      </c>
      <c r="G1713" s="52" t="s">
        <v>14</v>
      </c>
      <c r="H1713" s="15">
        <f t="shared" si="1"/>
        <v>5</v>
      </c>
    </row>
    <row r="1714">
      <c r="B1714" s="51">
        <v>44427.0</v>
      </c>
      <c r="C1714" s="52" t="s">
        <v>15</v>
      </c>
      <c r="D1714" s="52" t="s">
        <v>136</v>
      </c>
      <c r="E1714" s="52" t="s">
        <v>398</v>
      </c>
      <c r="F1714" s="53">
        <v>190.0</v>
      </c>
      <c r="G1714" s="52" t="s">
        <v>18</v>
      </c>
      <c r="H1714" s="15">
        <f t="shared" si="1"/>
        <v>5</v>
      </c>
    </row>
    <row r="1715">
      <c r="B1715" s="51">
        <v>44427.0</v>
      </c>
      <c r="C1715" s="52" t="s">
        <v>15</v>
      </c>
      <c r="D1715" s="52" t="s">
        <v>182</v>
      </c>
      <c r="E1715" s="52" t="s">
        <v>397</v>
      </c>
      <c r="F1715" s="53">
        <v>330.0</v>
      </c>
      <c r="G1715" s="52" t="s">
        <v>14</v>
      </c>
      <c r="H1715" s="15">
        <f t="shared" si="1"/>
        <v>5</v>
      </c>
    </row>
    <row r="1716">
      <c r="B1716" s="51">
        <v>44427.0</v>
      </c>
      <c r="C1716" s="52" t="s">
        <v>15</v>
      </c>
      <c r="D1716" s="52">
        <v>3446.0</v>
      </c>
      <c r="E1716" s="52" t="s">
        <v>409</v>
      </c>
      <c r="F1716" s="53">
        <v>180.0</v>
      </c>
      <c r="G1716" s="52" t="s">
        <v>21</v>
      </c>
      <c r="H1716" s="15">
        <f t="shared" si="1"/>
        <v>5</v>
      </c>
    </row>
    <row r="1717">
      <c r="B1717" s="51">
        <v>44427.0</v>
      </c>
      <c r="C1717" s="52" t="s">
        <v>15</v>
      </c>
      <c r="D1717" s="52" t="s">
        <v>137</v>
      </c>
      <c r="E1717" s="52" t="s">
        <v>398</v>
      </c>
      <c r="F1717" s="53">
        <v>190.0</v>
      </c>
      <c r="G1717" s="52" t="s">
        <v>18</v>
      </c>
      <c r="H1717" s="15">
        <f t="shared" si="1"/>
        <v>5</v>
      </c>
    </row>
    <row r="1718">
      <c r="B1718" s="51">
        <v>44427.0</v>
      </c>
      <c r="C1718" s="52" t="s">
        <v>15</v>
      </c>
      <c r="D1718" s="52" t="s">
        <v>185</v>
      </c>
      <c r="E1718" s="52" t="s">
        <v>397</v>
      </c>
      <c r="F1718" s="53">
        <v>330.0</v>
      </c>
      <c r="G1718" s="52" t="s">
        <v>14</v>
      </c>
      <c r="H1718" s="15">
        <f t="shared" si="1"/>
        <v>5</v>
      </c>
    </row>
    <row r="1719">
      <c r="B1719" s="51">
        <v>44427.0</v>
      </c>
      <c r="C1719" s="52" t="s">
        <v>15</v>
      </c>
      <c r="D1719" s="52" t="s">
        <v>185</v>
      </c>
      <c r="E1719" s="52" t="s">
        <v>395</v>
      </c>
      <c r="F1719" s="53">
        <v>250.0</v>
      </c>
      <c r="G1719" s="52" t="s">
        <v>394</v>
      </c>
      <c r="H1719" s="15">
        <f t="shared" si="1"/>
        <v>5</v>
      </c>
    </row>
    <row r="1720">
      <c r="B1720" s="51">
        <v>44427.0</v>
      </c>
      <c r="C1720" s="52" t="s">
        <v>248</v>
      </c>
      <c r="D1720" s="52" t="s">
        <v>410</v>
      </c>
      <c r="E1720" s="52" t="s">
        <v>397</v>
      </c>
      <c r="F1720" s="53">
        <v>330.0</v>
      </c>
      <c r="G1720" s="52" t="s">
        <v>14</v>
      </c>
      <c r="H1720" s="15">
        <f t="shared" si="1"/>
        <v>5</v>
      </c>
    </row>
    <row r="1721">
      <c r="B1721" s="51">
        <v>44427.0</v>
      </c>
      <c r="C1721" s="52" t="s">
        <v>248</v>
      </c>
      <c r="D1721" s="52" t="s">
        <v>411</v>
      </c>
      <c r="E1721" s="52" t="s">
        <v>396</v>
      </c>
      <c r="F1721" s="53">
        <v>300.0</v>
      </c>
      <c r="G1721" s="52" t="s">
        <v>18</v>
      </c>
      <c r="H1721" s="15">
        <f t="shared" si="1"/>
        <v>5</v>
      </c>
    </row>
    <row r="1722">
      <c r="B1722" s="51">
        <v>44427.0</v>
      </c>
      <c r="C1722" s="52" t="s">
        <v>248</v>
      </c>
      <c r="D1722" s="52" t="s">
        <v>249</v>
      </c>
      <c r="E1722" s="52" t="s">
        <v>398</v>
      </c>
      <c r="F1722" s="53">
        <v>190.0</v>
      </c>
      <c r="G1722" s="52" t="s">
        <v>18</v>
      </c>
      <c r="H1722" s="15">
        <f t="shared" si="1"/>
        <v>5</v>
      </c>
    </row>
    <row r="1723">
      <c r="B1723" s="51">
        <v>44427.0</v>
      </c>
      <c r="C1723" s="52" t="s">
        <v>248</v>
      </c>
      <c r="D1723" s="52">
        <v>2944.0</v>
      </c>
      <c r="E1723" s="52" t="s">
        <v>398</v>
      </c>
      <c r="F1723" s="53">
        <v>190.0</v>
      </c>
      <c r="G1723" s="52" t="s">
        <v>18</v>
      </c>
      <c r="H1723" s="15">
        <f t="shared" si="1"/>
        <v>5</v>
      </c>
    </row>
    <row r="1724">
      <c r="B1724" s="51">
        <v>44427.0</v>
      </c>
      <c r="C1724" s="52" t="s">
        <v>248</v>
      </c>
      <c r="D1724" s="52" t="s">
        <v>105</v>
      </c>
      <c r="E1724" s="52" t="s">
        <v>398</v>
      </c>
      <c r="F1724" s="53">
        <v>190.0</v>
      </c>
      <c r="G1724" s="52" t="s">
        <v>18</v>
      </c>
      <c r="H1724" s="15">
        <f t="shared" si="1"/>
        <v>5</v>
      </c>
    </row>
    <row r="1725">
      <c r="B1725" s="51">
        <v>44427.0</v>
      </c>
      <c r="C1725" s="52" t="s">
        <v>248</v>
      </c>
      <c r="D1725" s="52">
        <v>6246.0</v>
      </c>
      <c r="E1725" s="52" t="s">
        <v>404</v>
      </c>
      <c r="F1725" s="53">
        <v>270.0</v>
      </c>
      <c r="G1725" s="52" t="s">
        <v>14</v>
      </c>
      <c r="H1725" s="15">
        <f t="shared" si="1"/>
        <v>5</v>
      </c>
    </row>
    <row r="1726">
      <c r="B1726" s="51">
        <v>44427.0</v>
      </c>
      <c r="C1726" s="52" t="s">
        <v>248</v>
      </c>
      <c r="D1726" s="52" t="s">
        <v>412</v>
      </c>
      <c r="E1726" s="52" t="s">
        <v>413</v>
      </c>
      <c r="F1726" s="53">
        <v>100.0</v>
      </c>
      <c r="G1726" s="52" t="s">
        <v>160</v>
      </c>
      <c r="H1726" s="15">
        <f t="shared" si="1"/>
        <v>5</v>
      </c>
    </row>
    <row r="1727">
      <c r="B1727" s="51">
        <v>44427.0</v>
      </c>
      <c r="C1727" s="52" t="s">
        <v>248</v>
      </c>
      <c r="D1727" s="52" t="s">
        <v>251</v>
      </c>
      <c r="E1727" s="52" t="s">
        <v>398</v>
      </c>
      <c r="F1727" s="53">
        <v>190.0</v>
      </c>
      <c r="G1727" s="52" t="s">
        <v>18</v>
      </c>
      <c r="H1727" s="15">
        <f t="shared" si="1"/>
        <v>5</v>
      </c>
    </row>
    <row r="1728">
      <c r="B1728" s="51">
        <v>44427.0</v>
      </c>
      <c r="C1728" s="52" t="s">
        <v>69</v>
      </c>
      <c r="D1728" s="52" t="s">
        <v>71</v>
      </c>
      <c r="E1728" s="52" t="s">
        <v>396</v>
      </c>
      <c r="F1728" s="53">
        <v>300.0</v>
      </c>
      <c r="G1728" s="52" t="s">
        <v>18</v>
      </c>
      <c r="H1728" s="15">
        <f t="shared" si="1"/>
        <v>5</v>
      </c>
    </row>
    <row r="1729">
      <c r="B1729" s="51">
        <v>44427.0</v>
      </c>
      <c r="C1729" s="52" t="s">
        <v>69</v>
      </c>
      <c r="D1729" s="52" t="s">
        <v>72</v>
      </c>
      <c r="E1729" s="52" t="s">
        <v>404</v>
      </c>
      <c r="F1729" s="53">
        <v>270.0</v>
      </c>
      <c r="G1729" s="52" t="s">
        <v>14</v>
      </c>
      <c r="H1729" s="15">
        <f t="shared" si="1"/>
        <v>5</v>
      </c>
    </row>
    <row r="1730">
      <c r="B1730" s="51">
        <v>44427.0</v>
      </c>
      <c r="C1730" s="52" t="s">
        <v>69</v>
      </c>
      <c r="D1730" s="52" t="s">
        <v>73</v>
      </c>
      <c r="E1730" s="52" t="s">
        <v>399</v>
      </c>
      <c r="F1730" s="53">
        <v>80.0</v>
      </c>
      <c r="G1730" s="52" t="s">
        <v>31</v>
      </c>
      <c r="H1730" s="15">
        <f t="shared" si="1"/>
        <v>5</v>
      </c>
    </row>
    <row r="1731">
      <c r="B1731" s="51">
        <v>44427.0</v>
      </c>
      <c r="C1731" s="52" t="s">
        <v>69</v>
      </c>
      <c r="D1731" s="52" t="s">
        <v>74</v>
      </c>
      <c r="E1731" s="52" t="s">
        <v>404</v>
      </c>
      <c r="F1731" s="53">
        <v>270.0</v>
      </c>
      <c r="G1731" s="52" t="s">
        <v>14</v>
      </c>
      <c r="H1731" s="15">
        <f t="shared" si="1"/>
        <v>5</v>
      </c>
    </row>
    <row r="1732">
      <c r="B1732" s="51">
        <v>44427.0</v>
      </c>
      <c r="C1732" s="52" t="s">
        <v>69</v>
      </c>
      <c r="D1732" s="52">
        <v>7447.0</v>
      </c>
      <c r="E1732" s="52" t="s">
        <v>398</v>
      </c>
      <c r="F1732" s="53">
        <v>190.0</v>
      </c>
      <c r="G1732" s="52" t="s">
        <v>18</v>
      </c>
      <c r="H1732" s="15">
        <f t="shared" si="1"/>
        <v>5</v>
      </c>
    </row>
    <row r="1733">
      <c r="B1733" s="51">
        <v>44427.0</v>
      </c>
      <c r="C1733" s="52" t="s">
        <v>69</v>
      </c>
      <c r="D1733" s="52">
        <v>1649.0</v>
      </c>
      <c r="E1733" s="52" t="s">
        <v>398</v>
      </c>
      <c r="F1733" s="53">
        <v>190.0</v>
      </c>
      <c r="G1733" s="52" t="s">
        <v>18</v>
      </c>
      <c r="H1733" s="15">
        <f t="shared" si="1"/>
        <v>5</v>
      </c>
    </row>
    <row r="1734">
      <c r="B1734" s="51">
        <v>44427.0</v>
      </c>
      <c r="C1734" s="52" t="s">
        <v>69</v>
      </c>
      <c r="D1734" s="52">
        <v>5649.0</v>
      </c>
      <c r="E1734" s="52" t="s">
        <v>398</v>
      </c>
      <c r="F1734" s="53">
        <v>190.0</v>
      </c>
      <c r="G1734" s="52" t="s">
        <v>18</v>
      </c>
      <c r="H1734" s="15">
        <f t="shared" si="1"/>
        <v>5</v>
      </c>
    </row>
    <row r="1735">
      <c r="B1735" s="51">
        <v>44427.0</v>
      </c>
      <c r="C1735" s="52" t="s">
        <v>69</v>
      </c>
      <c r="D1735" s="52">
        <v>9045.0</v>
      </c>
      <c r="E1735" s="52" t="s">
        <v>398</v>
      </c>
      <c r="F1735" s="53">
        <v>190.0</v>
      </c>
      <c r="G1735" s="52" t="s">
        <v>18</v>
      </c>
      <c r="H1735" s="15">
        <f t="shared" si="1"/>
        <v>5</v>
      </c>
    </row>
    <row r="1736">
      <c r="B1736" s="51">
        <v>44427.0</v>
      </c>
      <c r="C1736" s="52" t="s">
        <v>69</v>
      </c>
      <c r="D1736" s="52" t="s">
        <v>75</v>
      </c>
      <c r="E1736" s="52" t="s">
        <v>402</v>
      </c>
      <c r="F1736" s="53">
        <v>150.0</v>
      </c>
      <c r="G1736" s="52" t="s">
        <v>160</v>
      </c>
      <c r="H1736" s="15">
        <f t="shared" si="1"/>
        <v>5</v>
      </c>
    </row>
    <row r="1737">
      <c r="B1737" s="51">
        <v>44427.0</v>
      </c>
      <c r="C1737" s="52" t="s">
        <v>69</v>
      </c>
      <c r="D1737" s="52">
        <v>5747.0</v>
      </c>
      <c r="E1737" s="52" t="s">
        <v>396</v>
      </c>
      <c r="F1737" s="53">
        <v>300.0</v>
      </c>
      <c r="G1737" s="52" t="s">
        <v>18</v>
      </c>
      <c r="H1737" s="15">
        <f t="shared" si="1"/>
        <v>5</v>
      </c>
    </row>
    <row r="1738">
      <c r="B1738" s="51">
        <v>44427.0</v>
      </c>
      <c r="C1738" s="52" t="s">
        <v>69</v>
      </c>
      <c r="D1738" s="52" t="s">
        <v>79</v>
      </c>
      <c r="E1738" s="52" t="s">
        <v>397</v>
      </c>
      <c r="F1738" s="53">
        <v>330.0</v>
      </c>
      <c r="G1738" s="52" t="s">
        <v>14</v>
      </c>
      <c r="H1738" s="15">
        <f t="shared" si="1"/>
        <v>5</v>
      </c>
    </row>
    <row r="1739">
      <c r="B1739" s="51">
        <v>44427.0</v>
      </c>
      <c r="C1739" s="52" t="s">
        <v>69</v>
      </c>
      <c r="D1739" s="52" t="s">
        <v>80</v>
      </c>
      <c r="E1739" s="52" t="s">
        <v>404</v>
      </c>
      <c r="F1739" s="53">
        <v>270.0</v>
      </c>
      <c r="G1739" s="52" t="s">
        <v>14</v>
      </c>
      <c r="H1739" s="15">
        <f t="shared" si="1"/>
        <v>5</v>
      </c>
    </row>
    <row r="1740">
      <c r="B1740" s="51">
        <v>44427.0</v>
      </c>
      <c r="C1740" s="52" t="s">
        <v>69</v>
      </c>
      <c r="D1740" s="52" t="s">
        <v>81</v>
      </c>
      <c r="E1740" s="52" t="s">
        <v>396</v>
      </c>
      <c r="F1740" s="53">
        <v>300.0</v>
      </c>
      <c r="G1740" s="52" t="s">
        <v>18</v>
      </c>
      <c r="H1740" s="15">
        <f t="shared" si="1"/>
        <v>5</v>
      </c>
    </row>
    <row r="1741">
      <c r="B1741" s="51">
        <v>44427.0</v>
      </c>
      <c r="C1741" s="52" t="s">
        <v>69</v>
      </c>
      <c r="D1741" s="52" t="s">
        <v>82</v>
      </c>
      <c r="E1741" s="52" t="s">
        <v>398</v>
      </c>
      <c r="F1741" s="53">
        <v>190.0</v>
      </c>
      <c r="G1741" s="52" t="s">
        <v>18</v>
      </c>
      <c r="H1741" s="15">
        <f t="shared" si="1"/>
        <v>5</v>
      </c>
    </row>
    <row r="1742">
      <c r="B1742" s="51">
        <v>44427.0</v>
      </c>
      <c r="C1742" s="52" t="s">
        <v>69</v>
      </c>
      <c r="D1742" s="52" t="s">
        <v>83</v>
      </c>
      <c r="E1742" s="52" t="s">
        <v>399</v>
      </c>
      <c r="F1742" s="53">
        <v>80.0</v>
      </c>
      <c r="G1742" s="52" t="s">
        <v>31</v>
      </c>
      <c r="H1742" s="15">
        <f t="shared" si="1"/>
        <v>5</v>
      </c>
    </row>
    <row r="1743">
      <c r="B1743" s="51">
        <v>44427.0</v>
      </c>
      <c r="C1743" s="52" t="s">
        <v>69</v>
      </c>
      <c r="D1743" s="52" t="s">
        <v>87</v>
      </c>
      <c r="E1743" s="52" t="s">
        <v>397</v>
      </c>
      <c r="F1743" s="53">
        <v>330.0</v>
      </c>
      <c r="G1743" s="52" t="s">
        <v>14</v>
      </c>
      <c r="H1743" s="15">
        <f t="shared" si="1"/>
        <v>5</v>
      </c>
    </row>
    <row r="1744">
      <c r="B1744" s="51">
        <v>44427.0</v>
      </c>
      <c r="C1744" s="52" t="s">
        <v>69</v>
      </c>
      <c r="D1744" s="52" t="s">
        <v>89</v>
      </c>
      <c r="E1744" s="52" t="s">
        <v>398</v>
      </c>
      <c r="F1744" s="53">
        <v>190.0</v>
      </c>
      <c r="G1744" s="52" t="s">
        <v>18</v>
      </c>
      <c r="H1744" s="15">
        <f t="shared" si="1"/>
        <v>5</v>
      </c>
    </row>
    <row r="1745">
      <c r="B1745" s="51">
        <v>44428.0</v>
      </c>
      <c r="C1745" s="52" t="s">
        <v>254</v>
      </c>
      <c r="D1745" s="52" t="s">
        <v>293</v>
      </c>
      <c r="E1745" s="52" t="s">
        <v>393</v>
      </c>
      <c r="F1745" s="53">
        <v>260.0</v>
      </c>
      <c r="G1745" s="52" t="s">
        <v>394</v>
      </c>
      <c r="H1745" s="15">
        <f t="shared" si="1"/>
        <v>6</v>
      </c>
    </row>
    <row r="1746">
      <c r="B1746" s="51">
        <v>44428.0</v>
      </c>
      <c r="C1746" s="52" t="s">
        <v>254</v>
      </c>
      <c r="D1746" s="52" t="s">
        <v>329</v>
      </c>
      <c r="E1746" s="52" t="s">
        <v>397</v>
      </c>
      <c r="F1746" s="53">
        <v>330.0</v>
      </c>
      <c r="G1746" s="52" t="s">
        <v>14</v>
      </c>
      <c r="H1746" s="15">
        <f t="shared" si="1"/>
        <v>6</v>
      </c>
    </row>
    <row r="1747">
      <c r="B1747" s="51">
        <v>44428.0</v>
      </c>
      <c r="C1747" s="52" t="s">
        <v>97</v>
      </c>
      <c r="D1747" s="55">
        <v>1.0E46</v>
      </c>
      <c r="E1747" s="52" t="s">
        <v>402</v>
      </c>
      <c r="F1747" s="53">
        <v>150.0</v>
      </c>
      <c r="G1747" s="52" t="s">
        <v>160</v>
      </c>
      <c r="H1747" s="15">
        <f t="shared" si="1"/>
        <v>6</v>
      </c>
    </row>
    <row r="1748">
      <c r="B1748" s="51">
        <v>44428.0</v>
      </c>
      <c r="C1748" s="52" t="s">
        <v>97</v>
      </c>
      <c r="D1748" s="52" t="s">
        <v>171</v>
      </c>
      <c r="E1748" s="52" t="s">
        <v>404</v>
      </c>
      <c r="F1748" s="53">
        <v>270.0</v>
      </c>
      <c r="G1748" s="52" t="s">
        <v>14</v>
      </c>
      <c r="H1748" s="15">
        <f t="shared" si="1"/>
        <v>6</v>
      </c>
    </row>
    <row r="1749">
      <c r="B1749" s="51">
        <v>44428.0</v>
      </c>
      <c r="C1749" s="52" t="s">
        <v>306</v>
      </c>
      <c r="D1749" s="52" t="s">
        <v>414</v>
      </c>
      <c r="E1749" s="52" t="s">
        <v>397</v>
      </c>
      <c r="F1749" s="53">
        <v>330.0</v>
      </c>
      <c r="G1749" s="52" t="s">
        <v>14</v>
      </c>
      <c r="H1749" s="15">
        <f t="shared" si="1"/>
        <v>6</v>
      </c>
    </row>
    <row r="1750">
      <c r="B1750" s="51">
        <v>44428.0</v>
      </c>
      <c r="C1750" s="52" t="s">
        <v>400</v>
      </c>
      <c r="D1750" s="52" t="s">
        <v>403</v>
      </c>
      <c r="E1750" s="52" t="s">
        <v>413</v>
      </c>
      <c r="F1750" s="53">
        <v>100.0</v>
      </c>
      <c r="G1750" s="52" t="s">
        <v>160</v>
      </c>
      <c r="H1750" s="15">
        <f t="shared" si="1"/>
        <v>6</v>
      </c>
    </row>
    <row r="1751">
      <c r="B1751" s="51">
        <v>44428.0</v>
      </c>
      <c r="C1751" s="52" t="s">
        <v>400</v>
      </c>
      <c r="D1751" s="52" t="s">
        <v>405</v>
      </c>
      <c r="E1751" s="52" t="s">
        <v>398</v>
      </c>
      <c r="F1751" s="53">
        <v>190.0</v>
      </c>
      <c r="G1751" s="52" t="s">
        <v>18</v>
      </c>
      <c r="H1751" s="15">
        <f t="shared" si="1"/>
        <v>6</v>
      </c>
    </row>
    <row r="1752">
      <c r="B1752" s="51">
        <v>44428.0</v>
      </c>
      <c r="C1752" s="52" t="s">
        <v>400</v>
      </c>
      <c r="D1752" s="52">
        <v>6742.0</v>
      </c>
      <c r="E1752" s="52" t="s">
        <v>409</v>
      </c>
      <c r="F1752" s="53">
        <v>180.0</v>
      </c>
      <c r="G1752" s="52" t="s">
        <v>21</v>
      </c>
      <c r="H1752" s="15">
        <f t="shared" si="1"/>
        <v>6</v>
      </c>
    </row>
    <row r="1753">
      <c r="B1753" s="51">
        <v>44428.0</v>
      </c>
      <c r="C1753" s="52" t="s">
        <v>400</v>
      </c>
      <c r="D1753" s="52" t="s">
        <v>408</v>
      </c>
      <c r="E1753" s="52" t="s">
        <v>409</v>
      </c>
      <c r="F1753" s="53">
        <v>180.0</v>
      </c>
      <c r="G1753" s="52" t="s">
        <v>21</v>
      </c>
      <c r="H1753" s="15">
        <f t="shared" si="1"/>
        <v>6</v>
      </c>
    </row>
    <row r="1754">
      <c r="B1754" s="51">
        <v>44428.0</v>
      </c>
      <c r="C1754" s="52" t="s">
        <v>15</v>
      </c>
      <c r="D1754" s="52" t="s">
        <v>181</v>
      </c>
      <c r="E1754" s="52" t="s">
        <v>396</v>
      </c>
      <c r="F1754" s="53">
        <v>300.0</v>
      </c>
      <c r="G1754" s="52" t="s">
        <v>18</v>
      </c>
      <c r="H1754" s="15">
        <f t="shared" si="1"/>
        <v>6</v>
      </c>
    </row>
    <row r="1755">
      <c r="B1755" s="51">
        <v>44428.0</v>
      </c>
      <c r="C1755" s="52" t="s">
        <v>15</v>
      </c>
      <c r="D1755" s="52" t="s">
        <v>132</v>
      </c>
      <c r="E1755" s="52" t="s">
        <v>396</v>
      </c>
      <c r="F1755" s="53">
        <v>300.0</v>
      </c>
      <c r="G1755" s="52" t="s">
        <v>18</v>
      </c>
      <c r="H1755" s="15">
        <f t="shared" si="1"/>
        <v>6</v>
      </c>
    </row>
    <row r="1756">
      <c r="B1756" s="51">
        <v>44428.0</v>
      </c>
      <c r="C1756" s="52" t="s">
        <v>15</v>
      </c>
      <c r="D1756" s="55">
        <v>5.0E49</v>
      </c>
      <c r="E1756" s="52" t="s">
        <v>397</v>
      </c>
      <c r="F1756" s="53">
        <v>330.0</v>
      </c>
      <c r="G1756" s="52" t="s">
        <v>14</v>
      </c>
      <c r="H1756" s="15">
        <f t="shared" si="1"/>
        <v>6</v>
      </c>
    </row>
    <row r="1757">
      <c r="B1757" s="51">
        <v>44428.0</v>
      </c>
      <c r="C1757" s="52" t="s">
        <v>15</v>
      </c>
      <c r="D1757" s="55">
        <v>5.0E49</v>
      </c>
      <c r="E1757" s="52" t="s">
        <v>398</v>
      </c>
      <c r="F1757" s="53">
        <v>190.0</v>
      </c>
      <c r="G1757" s="52" t="s">
        <v>18</v>
      </c>
      <c r="H1757" s="15">
        <f t="shared" si="1"/>
        <v>6</v>
      </c>
    </row>
    <row r="1758">
      <c r="B1758" s="51">
        <v>44428.0</v>
      </c>
      <c r="C1758" s="52" t="s">
        <v>15</v>
      </c>
      <c r="D1758" s="52" t="s">
        <v>134</v>
      </c>
      <c r="E1758" s="52" t="s">
        <v>397</v>
      </c>
      <c r="F1758" s="53">
        <v>330.0</v>
      </c>
      <c r="G1758" s="52" t="s">
        <v>14</v>
      </c>
      <c r="H1758" s="15">
        <f t="shared" si="1"/>
        <v>6</v>
      </c>
    </row>
    <row r="1759">
      <c r="B1759" s="51">
        <v>44428.0</v>
      </c>
      <c r="C1759" s="52" t="s">
        <v>15</v>
      </c>
      <c r="D1759" s="52" t="s">
        <v>219</v>
      </c>
      <c r="E1759" s="52" t="s">
        <v>398</v>
      </c>
      <c r="F1759" s="53">
        <v>190.0</v>
      </c>
      <c r="G1759" s="52" t="s">
        <v>18</v>
      </c>
      <c r="H1759" s="15">
        <f t="shared" si="1"/>
        <v>6</v>
      </c>
    </row>
    <row r="1760">
      <c r="B1760" s="51">
        <v>44428.0</v>
      </c>
      <c r="C1760" s="52" t="s">
        <v>15</v>
      </c>
      <c r="D1760" s="52">
        <v>4645.0</v>
      </c>
      <c r="E1760" s="52" t="s">
        <v>395</v>
      </c>
      <c r="F1760" s="53">
        <v>250.0</v>
      </c>
      <c r="G1760" s="52" t="s">
        <v>394</v>
      </c>
      <c r="H1760" s="15">
        <f t="shared" si="1"/>
        <v>6</v>
      </c>
    </row>
    <row r="1761">
      <c r="B1761" s="51">
        <v>44428.0</v>
      </c>
      <c r="C1761" s="52" t="s">
        <v>15</v>
      </c>
      <c r="D1761" s="52" t="s">
        <v>136</v>
      </c>
      <c r="E1761" s="52" t="s">
        <v>404</v>
      </c>
      <c r="F1761" s="53">
        <v>270.0</v>
      </c>
      <c r="G1761" s="52" t="s">
        <v>14</v>
      </c>
      <c r="H1761" s="15">
        <f t="shared" si="1"/>
        <v>6</v>
      </c>
    </row>
    <row r="1762">
      <c r="B1762" s="51">
        <v>44428.0</v>
      </c>
      <c r="C1762" s="52" t="s">
        <v>15</v>
      </c>
      <c r="D1762" s="52" t="s">
        <v>221</v>
      </c>
      <c r="E1762" s="52" t="s">
        <v>393</v>
      </c>
      <c r="F1762" s="53">
        <v>260.0</v>
      </c>
      <c r="G1762" s="52" t="s">
        <v>394</v>
      </c>
      <c r="H1762" s="15">
        <f t="shared" si="1"/>
        <v>6</v>
      </c>
    </row>
    <row r="1763">
      <c r="B1763" s="51">
        <v>44428.0</v>
      </c>
      <c r="C1763" s="52" t="s">
        <v>15</v>
      </c>
      <c r="D1763" s="52">
        <v>3446.0</v>
      </c>
      <c r="E1763" s="52" t="s">
        <v>396</v>
      </c>
      <c r="F1763" s="53">
        <v>300.0</v>
      </c>
      <c r="G1763" s="52" t="s">
        <v>18</v>
      </c>
      <c r="H1763" s="15">
        <f t="shared" si="1"/>
        <v>6</v>
      </c>
    </row>
    <row r="1764">
      <c r="B1764" s="51">
        <v>44428.0</v>
      </c>
      <c r="C1764" s="52" t="s">
        <v>15</v>
      </c>
      <c r="D1764" s="52" t="s">
        <v>137</v>
      </c>
      <c r="E1764" s="52" t="s">
        <v>393</v>
      </c>
      <c r="F1764" s="53">
        <v>260.0</v>
      </c>
      <c r="G1764" s="52" t="s">
        <v>394</v>
      </c>
      <c r="H1764" s="15">
        <f t="shared" si="1"/>
        <v>6</v>
      </c>
    </row>
    <row r="1765">
      <c r="B1765" s="51">
        <v>44428.0</v>
      </c>
      <c r="C1765" s="52" t="s">
        <v>15</v>
      </c>
      <c r="D1765" s="52" t="s">
        <v>139</v>
      </c>
      <c r="E1765" s="52" t="s">
        <v>397</v>
      </c>
      <c r="F1765" s="53">
        <v>330.0</v>
      </c>
      <c r="G1765" s="52" t="s">
        <v>14</v>
      </c>
      <c r="H1765" s="15">
        <f t="shared" si="1"/>
        <v>6</v>
      </c>
    </row>
    <row r="1766">
      <c r="B1766" s="51">
        <v>44428.0</v>
      </c>
      <c r="C1766" s="52" t="s">
        <v>69</v>
      </c>
      <c r="D1766" s="52" t="s">
        <v>71</v>
      </c>
      <c r="E1766" s="52" t="s">
        <v>398</v>
      </c>
      <c r="F1766" s="53">
        <v>190.0</v>
      </c>
      <c r="G1766" s="52" t="s">
        <v>18</v>
      </c>
      <c r="H1766" s="15">
        <f t="shared" si="1"/>
        <v>6</v>
      </c>
    </row>
    <row r="1767">
      <c r="B1767" s="51">
        <v>44428.0</v>
      </c>
      <c r="C1767" s="52" t="s">
        <v>69</v>
      </c>
      <c r="D1767" s="52" t="s">
        <v>72</v>
      </c>
      <c r="E1767" s="52" t="s">
        <v>402</v>
      </c>
      <c r="F1767" s="53">
        <v>150.0</v>
      </c>
      <c r="G1767" s="52" t="s">
        <v>160</v>
      </c>
      <c r="H1767" s="15">
        <f t="shared" si="1"/>
        <v>6</v>
      </c>
    </row>
    <row r="1768">
      <c r="B1768" s="51">
        <v>44428.0</v>
      </c>
      <c r="C1768" s="52" t="s">
        <v>69</v>
      </c>
      <c r="D1768" s="52" t="s">
        <v>73</v>
      </c>
      <c r="E1768" s="52" t="s">
        <v>395</v>
      </c>
      <c r="F1768" s="53">
        <v>250.0</v>
      </c>
      <c r="G1768" s="52" t="s">
        <v>394</v>
      </c>
      <c r="H1768" s="15">
        <f t="shared" si="1"/>
        <v>6</v>
      </c>
    </row>
    <row r="1769">
      <c r="B1769" s="51">
        <v>44428.0</v>
      </c>
      <c r="C1769" s="52" t="s">
        <v>69</v>
      </c>
      <c r="D1769" s="52" t="s">
        <v>74</v>
      </c>
      <c r="E1769" s="52" t="s">
        <v>402</v>
      </c>
      <c r="F1769" s="53">
        <v>150.0</v>
      </c>
      <c r="G1769" s="52" t="s">
        <v>160</v>
      </c>
      <c r="H1769" s="15">
        <f t="shared" si="1"/>
        <v>6</v>
      </c>
    </row>
    <row r="1770">
      <c r="B1770" s="51">
        <v>44428.0</v>
      </c>
      <c r="C1770" s="52" t="s">
        <v>69</v>
      </c>
      <c r="D1770" s="52">
        <v>7447.0</v>
      </c>
      <c r="E1770" s="52" t="s">
        <v>396</v>
      </c>
      <c r="F1770" s="53">
        <v>300.0</v>
      </c>
      <c r="G1770" s="52" t="s">
        <v>18</v>
      </c>
      <c r="H1770" s="15">
        <f t="shared" si="1"/>
        <v>6</v>
      </c>
    </row>
    <row r="1771">
      <c r="B1771" s="51">
        <v>44428.0</v>
      </c>
      <c r="C1771" s="52" t="s">
        <v>69</v>
      </c>
      <c r="D1771" s="52">
        <v>5649.0</v>
      </c>
      <c r="E1771" s="52" t="s">
        <v>396</v>
      </c>
      <c r="F1771" s="53">
        <v>300.0</v>
      </c>
      <c r="G1771" s="52" t="s">
        <v>18</v>
      </c>
      <c r="H1771" s="15">
        <f t="shared" si="1"/>
        <v>6</v>
      </c>
    </row>
    <row r="1772">
      <c r="B1772" s="51">
        <v>44428.0</v>
      </c>
      <c r="C1772" s="52" t="s">
        <v>69</v>
      </c>
      <c r="D1772" s="52">
        <v>9045.0</v>
      </c>
      <c r="E1772" s="52" t="s">
        <v>393</v>
      </c>
      <c r="F1772" s="53">
        <v>260.0</v>
      </c>
      <c r="G1772" s="52" t="s">
        <v>394</v>
      </c>
      <c r="H1772" s="15">
        <f t="shared" si="1"/>
        <v>6</v>
      </c>
    </row>
    <row r="1773">
      <c r="B1773" s="51">
        <v>44428.0</v>
      </c>
      <c r="C1773" s="52" t="s">
        <v>69</v>
      </c>
      <c r="D1773" s="52" t="s">
        <v>75</v>
      </c>
      <c r="E1773" s="52" t="s">
        <v>395</v>
      </c>
      <c r="F1773" s="53">
        <v>250.0</v>
      </c>
      <c r="G1773" s="52" t="s">
        <v>394</v>
      </c>
      <c r="H1773" s="15">
        <f t="shared" si="1"/>
        <v>6</v>
      </c>
    </row>
    <row r="1774">
      <c r="B1774" s="51">
        <v>44428.0</v>
      </c>
      <c r="C1774" s="52" t="s">
        <v>69</v>
      </c>
      <c r="D1774" s="52">
        <v>5747.0</v>
      </c>
      <c r="E1774" s="52" t="s">
        <v>395</v>
      </c>
      <c r="F1774" s="53">
        <v>250.0</v>
      </c>
      <c r="G1774" s="52" t="s">
        <v>394</v>
      </c>
      <c r="H1774" s="15">
        <f t="shared" si="1"/>
        <v>6</v>
      </c>
    </row>
    <row r="1775">
      <c r="B1775" s="51">
        <v>44428.0</v>
      </c>
      <c r="C1775" s="52" t="s">
        <v>69</v>
      </c>
      <c r="D1775" s="52" t="s">
        <v>79</v>
      </c>
      <c r="E1775" s="52" t="s">
        <v>399</v>
      </c>
      <c r="F1775" s="53">
        <v>80.0</v>
      </c>
      <c r="G1775" s="52" t="s">
        <v>31</v>
      </c>
      <c r="H1775" s="15">
        <f t="shared" si="1"/>
        <v>6</v>
      </c>
    </row>
    <row r="1776">
      <c r="B1776" s="51">
        <v>44428.0</v>
      </c>
      <c r="C1776" s="52" t="s">
        <v>69</v>
      </c>
      <c r="D1776" s="52" t="s">
        <v>81</v>
      </c>
      <c r="E1776" s="52" t="s">
        <v>397</v>
      </c>
      <c r="F1776" s="53">
        <v>330.0</v>
      </c>
      <c r="G1776" s="52" t="s">
        <v>14</v>
      </c>
      <c r="H1776" s="15">
        <f t="shared" si="1"/>
        <v>6</v>
      </c>
    </row>
    <row r="1777">
      <c r="B1777" s="51">
        <v>44428.0</v>
      </c>
      <c r="C1777" s="52" t="s">
        <v>69</v>
      </c>
      <c r="D1777" s="52" t="s">
        <v>82</v>
      </c>
      <c r="E1777" s="52" t="s">
        <v>399</v>
      </c>
      <c r="F1777" s="53">
        <v>80.0</v>
      </c>
      <c r="G1777" s="52" t="s">
        <v>31</v>
      </c>
      <c r="H1777" s="15">
        <f t="shared" si="1"/>
        <v>6</v>
      </c>
    </row>
    <row r="1778">
      <c r="B1778" s="51">
        <v>44428.0</v>
      </c>
      <c r="C1778" s="52" t="s">
        <v>69</v>
      </c>
      <c r="D1778" s="52" t="s">
        <v>83</v>
      </c>
      <c r="E1778" s="52" t="s">
        <v>398</v>
      </c>
      <c r="F1778" s="53">
        <v>190.0</v>
      </c>
      <c r="G1778" s="52" t="s">
        <v>18</v>
      </c>
      <c r="H1778" s="15">
        <f t="shared" si="1"/>
        <v>6</v>
      </c>
    </row>
    <row r="1779">
      <c r="B1779" s="51">
        <v>44428.0</v>
      </c>
      <c r="C1779" s="52" t="s">
        <v>69</v>
      </c>
      <c r="D1779" s="52" t="s">
        <v>87</v>
      </c>
      <c r="E1779" s="52" t="s">
        <v>404</v>
      </c>
      <c r="F1779" s="53">
        <v>270.0</v>
      </c>
      <c r="G1779" s="52" t="s">
        <v>14</v>
      </c>
      <c r="H1779" s="15">
        <f t="shared" si="1"/>
        <v>6</v>
      </c>
    </row>
    <row r="1780">
      <c r="B1780" s="51">
        <v>44429.0</v>
      </c>
      <c r="C1780" s="52" t="s">
        <v>23</v>
      </c>
      <c r="D1780" s="52" t="s">
        <v>39</v>
      </c>
      <c r="E1780" s="52" t="s">
        <v>399</v>
      </c>
      <c r="F1780" s="53">
        <v>80.0</v>
      </c>
      <c r="G1780" s="52" t="s">
        <v>31</v>
      </c>
      <c r="H1780" s="15">
        <f t="shared" si="1"/>
        <v>7</v>
      </c>
    </row>
    <row r="1781">
      <c r="B1781" s="51">
        <v>44429.0</v>
      </c>
      <c r="C1781" s="52" t="s">
        <v>254</v>
      </c>
      <c r="D1781" s="52" t="s">
        <v>328</v>
      </c>
      <c r="E1781" s="52" t="s">
        <v>404</v>
      </c>
      <c r="F1781" s="53">
        <v>270.0</v>
      </c>
      <c r="G1781" s="52" t="s">
        <v>14</v>
      </c>
      <c r="H1781" s="15">
        <f t="shared" si="1"/>
        <v>7</v>
      </c>
    </row>
    <row r="1782">
      <c r="B1782" s="51">
        <v>44429.0</v>
      </c>
      <c r="C1782" s="52" t="s">
        <v>254</v>
      </c>
      <c r="D1782" s="52">
        <v>4746.0</v>
      </c>
      <c r="E1782" s="52" t="s">
        <v>398</v>
      </c>
      <c r="F1782" s="53">
        <v>190.0</v>
      </c>
      <c r="G1782" s="52" t="s">
        <v>18</v>
      </c>
      <c r="H1782" s="15">
        <f t="shared" si="1"/>
        <v>7</v>
      </c>
    </row>
    <row r="1783">
      <c r="B1783" s="51">
        <v>44429.0</v>
      </c>
      <c r="C1783" s="52" t="s">
        <v>97</v>
      </c>
      <c r="D1783" s="55">
        <v>1.0E46</v>
      </c>
      <c r="E1783" s="52" t="s">
        <v>398</v>
      </c>
      <c r="F1783" s="53">
        <v>190.0</v>
      </c>
      <c r="G1783" s="52" t="s">
        <v>18</v>
      </c>
      <c r="H1783" s="15">
        <f t="shared" si="1"/>
        <v>7</v>
      </c>
    </row>
    <row r="1784">
      <c r="B1784" s="51">
        <v>44429.0</v>
      </c>
      <c r="C1784" s="52" t="s">
        <v>400</v>
      </c>
      <c r="D1784" s="52" t="s">
        <v>405</v>
      </c>
      <c r="E1784" s="52" t="s">
        <v>399</v>
      </c>
      <c r="F1784" s="53">
        <v>80.0</v>
      </c>
      <c r="G1784" s="52" t="s">
        <v>31</v>
      </c>
      <c r="H1784" s="15">
        <f t="shared" si="1"/>
        <v>7</v>
      </c>
    </row>
    <row r="1785">
      <c r="B1785" s="51">
        <v>44429.0</v>
      </c>
      <c r="C1785" s="52" t="s">
        <v>400</v>
      </c>
      <c r="D1785" s="52">
        <v>6742.0</v>
      </c>
      <c r="E1785" s="52" t="s">
        <v>393</v>
      </c>
      <c r="F1785" s="53">
        <v>260.0</v>
      </c>
      <c r="G1785" s="52" t="s">
        <v>394</v>
      </c>
      <c r="H1785" s="15">
        <f t="shared" si="1"/>
        <v>7</v>
      </c>
    </row>
    <row r="1786">
      <c r="B1786" s="51">
        <v>44429.0</v>
      </c>
      <c r="C1786" s="52" t="s">
        <v>15</v>
      </c>
      <c r="D1786" s="52" t="s">
        <v>181</v>
      </c>
      <c r="E1786" s="52" t="s">
        <v>398</v>
      </c>
      <c r="F1786" s="53">
        <v>190.0</v>
      </c>
      <c r="G1786" s="52" t="s">
        <v>18</v>
      </c>
      <c r="H1786" s="15">
        <f t="shared" si="1"/>
        <v>7</v>
      </c>
    </row>
    <row r="1787">
      <c r="B1787" s="51">
        <v>44429.0</v>
      </c>
      <c r="C1787" s="52" t="s">
        <v>15</v>
      </c>
      <c r="D1787" s="52" t="s">
        <v>217</v>
      </c>
      <c r="E1787" s="52" t="s">
        <v>398</v>
      </c>
      <c r="F1787" s="53">
        <v>190.0</v>
      </c>
      <c r="G1787" s="52" t="s">
        <v>18</v>
      </c>
      <c r="H1787" s="15">
        <f t="shared" si="1"/>
        <v>7</v>
      </c>
    </row>
    <row r="1788">
      <c r="B1788" s="51">
        <v>44429.0</v>
      </c>
      <c r="C1788" s="52" t="s">
        <v>15</v>
      </c>
      <c r="D1788" s="52" t="s">
        <v>132</v>
      </c>
      <c r="E1788" s="52" t="s">
        <v>396</v>
      </c>
      <c r="F1788" s="53">
        <v>300.0</v>
      </c>
      <c r="G1788" s="52" t="s">
        <v>18</v>
      </c>
      <c r="H1788" s="15">
        <f t="shared" si="1"/>
        <v>7</v>
      </c>
    </row>
    <row r="1789">
      <c r="B1789" s="51">
        <v>44429.0</v>
      </c>
      <c r="C1789" s="52" t="s">
        <v>15</v>
      </c>
      <c r="D1789" s="55">
        <v>5.0E49</v>
      </c>
      <c r="E1789" s="52" t="s">
        <v>395</v>
      </c>
      <c r="F1789" s="53">
        <v>250.0</v>
      </c>
      <c r="G1789" s="52" t="s">
        <v>394</v>
      </c>
      <c r="H1789" s="15">
        <f t="shared" si="1"/>
        <v>7</v>
      </c>
    </row>
    <row r="1790">
      <c r="B1790" s="51">
        <v>44429.0</v>
      </c>
      <c r="C1790" s="52" t="s">
        <v>15</v>
      </c>
      <c r="D1790" s="55">
        <v>5.0E49</v>
      </c>
      <c r="E1790" s="52" t="s">
        <v>399</v>
      </c>
      <c r="F1790" s="53">
        <v>80.0</v>
      </c>
      <c r="G1790" s="52" t="s">
        <v>31</v>
      </c>
      <c r="H1790" s="15">
        <f t="shared" si="1"/>
        <v>7</v>
      </c>
    </row>
    <row r="1791">
      <c r="B1791" s="51">
        <v>44429.0</v>
      </c>
      <c r="C1791" s="52" t="s">
        <v>15</v>
      </c>
      <c r="D1791" s="52" t="s">
        <v>134</v>
      </c>
      <c r="E1791" s="52" t="s">
        <v>399</v>
      </c>
      <c r="F1791" s="53">
        <v>80.0</v>
      </c>
      <c r="G1791" s="52" t="s">
        <v>31</v>
      </c>
      <c r="H1791" s="15">
        <f t="shared" si="1"/>
        <v>7</v>
      </c>
    </row>
    <row r="1792">
      <c r="B1792" s="51">
        <v>44429.0</v>
      </c>
      <c r="C1792" s="52" t="s">
        <v>15</v>
      </c>
      <c r="D1792" s="52" t="s">
        <v>219</v>
      </c>
      <c r="E1792" s="52" t="s">
        <v>396</v>
      </c>
      <c r="F1792" s="53">
        <v>300.0</v>
      </c>
      <c r="G1792" s="52" t="s">
        <v>18</v>
      </c>
      <c r="H1792" s="15">
        <f t="shared" si="1"/>
        <v>7</v>
      </c>
    </row>
    <row r="1793">
      <c r="B1793" s="51">
        <v>44429.0</v>
      </c>
      <c r="C1793" s="52" t="s">
        <v>15</v>
      </c>
      <c r="D1793" s="52">
        <v>4645.0</v>
      </c>
      <c r="E1793" s="52" t="s">
        <v>404</v>
      </c>
      <c r="F1793" s="53">
        <v>270.0</v>
      </c>
      <c r="G1793" s="52" t="s">
        <v>14</v>
      </c>
      <c r="H1793" s="15">
        <f t="shared" si="1"/>
        <v>7</v>
      </c>
    </row>
    <row r="1794">
      <c r="B1794" s="51">
        <v>44429.0</v>
      </c>
      <c r="C1794" s="52" t="s">
        <v>15</v>
      </c>
      <c r="D1794" s="52" t="s">
        <v>136</v>
      </c>
      <c r="E1794" s="52" t="s">
        <v>409</v>
      </c>
      <c r="F1794" s="53">
        <v>180.0</v>
      </c>
      <c r="G1794" s="52" t="s">
        <v>21</v>
      </c>
      <c r="H1794" s="15">
        <f t="shared" si="1"/>
        <v>7</v>
      </c>
    </row>
    <row r="1795">
      <c r="B1795" s="51">
        <v>44429.0</v>
      </c>
      <c r="C1795" s="52" t="s">
        <v>15</v>
      </c>
      <c r="D1795" s="52" t="s">
        <v>182</v>
      </c>
      <c r="E1795" s="52" t="s">
        <v>398</v>
      </c>
      <c r="F1795" s="53">
        <v>190.0</v>
      </c>
      <c r="G1795" s="52" t="s">
        <v>18</v>
      </c>
      <c r="H1795" s="15">
        <f t="shared" si="1"/>
        <v>7</v>
      </c>
    </row>
    <row r="1796">
      <c r="B1796" s="51">
        <v>44429.0</v>
      </c>
      <c r="C1796" s="52" t="s">
        <v>15</v>
      </c>
      <c r="D1796" s="52">
        <v>3446.0</v>
      </c>
      <c r="E1796" s="52" t="s">
        <v>402</v>
      </c>
      <c r="F1796" s="53">
        <v>150.0</v>
      </c>
      <c r="G1796" s="52" t="s">
        <v>160</v>
      </c>
      <c r="H1796" s="15">
        <f t="shared" si="1"/>
        <v>7</v>
      </c>
    </row>
    <row r="1797">
      <c r="B1797" s="51">
        <v>44429.0</v>
      </c>
      <c r="C1797" s="52" t="s">
        <v>15</v>
      </c>
      <c r="D1797" s="52" t="s">
        <v>137</v>
      </c>
      <c r="E1797" s="52" t="s">
        <v>395</v>
      </c>
      <c r="F1797" s="53">
        <v>250.0</v>
      </c>
      <c r="G1797" s="52" t="s">
        <v>394</v>
      </c>
      <c r="H1797" s="15">
        <f t="shared" si="1"/>
        <v>7</v>
      </c>
    </row>
    <row r="1798">
      <c r="B1798" s="51">
        <v>44429.0</v>
      </c>
      <c r="C1798" s="52" t="s">
        <v>15</v>
      </c>
      <c r="D1798" s="52" t="s">
        <v>139</v>
      </c>
      <c r="E1798" s="52" t="s">
        <v>393</v>
      </c>
      <c r="F1798" s="53">
        <v>260.0</v>
      </c>
      <c r="G1798" s="52" t="s">
        <v>394</v>
      </c>
      <c r="H1798" s="15">
        <f t="shared" si="1"/>
        <v>7</v>
      </c>
    </row>
    <row r="1799">
      <c r="B1799" s="51">
        <v>44429.0</v>
      </c>
      <c r="C1799" s="52" t="s">
        <v>15</v>
      </c>
      <c r="D1799" s="52" t="s">
        <v>139</v>
      </c>
      <c r="E1799" s="52" t="s">
        <v>399</v>
      </c>
      <c r="F1799" s="53">
        <v>80.0</v>
      </c>
      <c r="G1799" s="52" t="s">
        <v>31</v>
      </c>
      <c r="H1799" s="15">
        <f t="shared" si="1"/>
        <v>7</v>
      </c>
    </row>
    <row r="1800">
      <c r="B1800" s="51">
        <v>44429.0</v>
      </c>
      <c r="C1800" s="52" t="s">
        <v>248</v>
      </c>
      <c r="D1800" s="52" t="s">
        <v>410</v>
      </c>
      <c r="E1800" s="52" t="s">
        <v>398</v>
      </c>
      <c r="F1800" s="53">
        <v>190.0</v>
      </c>
      <c r="G1800" s="52" t="s">
        <v>18</v>
      </c>
      <c r="H1800" s="15">
        <f t="shared" si="1"/>
        <v>7</v>
      </c>
    </row>
    <row r="1801">
      <c r="B1801" s="51">
        <v>44429.0</v>
      </c>
      <c r="C1801" s="52" t="s">
        <v>248</v>
      </c>
      <c r="D1801" s="52" t="s">
        <v>251</v>
      </c>
      <c r="E1801" s="52" t="s">
        <v>396</v>
      </c>
      <c r="F1801" s="53">
        <v>300.0</v>
      </c>
      <c r="G1801" s="52" t="s">
        <v>18</v>
      </c>
      <c r="H1801" s="15">
        <f t="shared" si="1"/>
        <v>7</v>
      </c>
    </row>
    <row r="1802">
      <c r="B1802" s="51">
        <v>44429.0</v>
      </c>
      <c r="C1802" s="52" t="s">
        <v>69</v>
      </c>
      <c r="D1802" s="52" t="s">
        <v>71</v>
      </c>
      <c r="E1802" s="52" t="s">
        <v>399</v>
      </c>
      <c r="F1802" s="53">
        <v>80.0</v>
      </c>
      <c r="G1802" s="52" t="s">
        <v>31</v>
      </c>
      <c r="H1802" s="15">
        <f t="shared" si="1"/>
        <v>7</v>
      </c>
    </row>
    <row r="1803">
      <c r="B1803" s="51">
        <v>44429.0</v>
      </c>
      <c r="C1803" s="52" t="s">
        <v>69</v>
      </c>
      <c r="D1803" s="52" t="s">
        <v>72</v>
      </c>
      <c r="E1803" s="52" t="s">
        <v>398</v>
      </c>
      <c r="F1803" s="53">
        <v>190.0</v>
      </c>
      <c r="G1803" s="52" t="s">
        <v>18</v>
      </c>
      <c r="H1803" s="15">
        <f t="shared" si="1"/>
        <v>7</v>
      </c>
    </row>
    <row r="1804">
      <c r="B1804" s="51">
        <v>44429.0</v>
      </c>
      <c r="C1804" s="52" t="s">
        <v>69</v>
      </c>
      <c r="D1804" s="52" t="s">
        <v>73</v>
      </c>
      <c r="E1804" s="52" t="s">
        <v>398</v>
      </c>
      <c r="F1804" s="53">
        <v>190.0</v>
      </c>
      <c r="G1804" s="52" t="s">
        <v>18</v>
      </c>
      <c r="H1804" s="15">
        <f t="shared" si="1"/>
        <v>7</v>
      </c>
    </row>
    <row r="1805">
      <c r="B1805" s="51">
        <v>44429.0</v>
      </c>
      <c r="C1805" s="52" t="s">
        <v>69</v>
      </c>
      <c r="D1805" s="52" t="s">
        <v>74</v>
      </c>
      <c r="E1805" s="52" t="s">
        <v>398</v>
      </c>
      <c r="F1805" s="53">
        <v>190.0</v>
      </c>
      <c r="G1805" s="52" t="s">
        <v>18</v>
      </c>
      <c r="H1805" s="15">
        <f t="shared" si="1"/>
        <v>7</v>
      </c>
    </row>
    <row r="1806">
      <c r="B1806" s="51">
        <v>44429.0</v>
      </c>
      <c r="C1806" s="52" t="s">
        <v>69</v>
      </c>
      <c r="D1806" s="52">
        <v>7447.0</v>
      </c>
      <c r="E1806" s="52" t="s">
        <v>404</v>
      </c>
      <c r="F1806" s="53">
        <v>270.0</v>
      </c>
      <c r="G1806" s="52" t="s">
        <v>14</v>
      </c>
      <c r="H1806" s="15">
        <f t="shared" si="1"/>
        <v>7</v>
      </c>
    </row>
    <row r="1807">
      <c r="B1807" s="51">
        <v>44429.0</v>
      </c>
      <c r="C1807" s="52" t="s">
        <v>69</v>
      </c>
      <c r="D1807" s="52">
        <v>5649.0</v>
      </c>
      <c r="E1807" s="52" t="s">
        <v>404</v>
      </c>
      <c r="F1807" s="53">
        <v>270.0</v>
      </c>
      <c r="G1807" s="52" t="s">
        <v>14</v>
      </c>
      <c r="H1807" s="15">
        <f t="shared" si="1"/>
        <v>7</v>
      </c>
    </row>
    <row r="1808">
      <c r="B1808" s="51">
        <v>44429.0</v>
      </c>
      <c r="C1808" s="52" t="s">
        <v>69</v>
      </c>
      <c r="D1808" s="52">
        <v>9045.0</v>
      </c>
      <c r="E1808" s="52" t="s">
        <v>409</v>
      </c>
      <c r="F1808" s="53">
        <v>180.0</v>
      </c>
      <c r="G1808" s="52" t="s">
        <v>21</v>
      </c>
      <c r="H1808" s="15">
        <f t="shared" si="1"/>
        <v>7</v>
      </c>
    </row>
    <row r="1809">
      <c r="B1809" s="51">
        <v>44429.0</v>
      </c>
      <c r="C1809" s="52" t="s">
        <v>69</v>
      </c>
      <c r="D1809" s="52" t="s">
        <v>75</v>
      </c>
      <c r="E1809" s="52" t="s">
        <v>399</v>
      </c>
      <c r="F1809" s="53">
        <v>80.0</v>
      </c>
      <c r="G1809" s="52" t="s">
        <v>31</v>
      </c>
      <c r="H1809" s="15">
        <f t="shared" si="1"/>
        <v>7</v>
      </c>
    </row>
    <row r="1810">
      <c r="B1810" s="51">
        <v>44429.0</v>
      </c>
      <c r="C1810" s="52" t="s">
        <v>69</v>
      </c>
      <c r="D1810" s="52">
        <v>843.0</v>
      </c>
      <c r="E1810" s="52" t="s">
        <v>402</v>
      </c>
      <c r="F1810" s="53">
        <v>150.0</v>
      </c>
      <c r="G1810" s="52" t="s">
        <v>160</v>
      </c>
      <c r="H1810" s="15">
        <f t="shared" si="1"/>
        <v>7</v>
      </c>
    </row>
    <row r="1811">
      <c r="B1811" s="51">
        <v>44429.0</v>
      </c>
      <c r="C1811" s="52" t="s">
        <v>69</v>
      </c>
      <c r="D1811" s="52">
        <v>5747.0</v>
      </c>
      <c r="E1811" s="52" t="s">
        <v>398</v>
      </c>
      <c r="F1811" s="53">
        <v>190.0</v>
      </c>
      <c r="G1811" s="52" t="s">
        <v>18</v>
      </c>
      <c r="H1811" s="15">
        <f t="shared" si="1"/>
        <v>7</v>
      </c>
    </row>
    <row r="1812">
      <c r="B1812" s="51">
        <v>44429.0</v>
      </c>
      <c r="C1812" s="52" t="s">
        <v>69</v>
      </c>
      <c r="D1812" s="52" t="s">
        <v>79</v>
      </c>
      <c r="E1812" s="52" t="s">
        <v>398</v>
      </c>
      <c r="F1812" s="53">
        <v>190.0</v>
      </c>
      <c r="G1812" s="52" t="s">
        <v>18</v>
      </c>
      <c r="H1812" s="15">
        <f t="shared" si="1"/>
        <v>7</v>
      </c>
    </row>
    <row r="1813">
      <c r="B1813" s="51">
        <v>44429.0</v>
      </c>
      <c r="C1813" s="52" t="s">
        <v>69</v>
      </c>
      <c r="D1813" s="52" t="s">
        <v>81</v>
      </c>
      <c r="E1813" s="52" t="s">
        <v>398</v>
      </c>
      <c r="F1813" s="53">
        <v>190.0</v>
      </c>
      <c r="G1813" s="52" t="s">
        <v>18</v>
      </c>
      <c r="H1813" s="15">
        <f t="shared" si="1"/>
        <v>7</v>
      </c>
    </row>
    <row r="1814">
      <c r="B1814" s="51">
        <v>44429.0</v>
      </c>
      <c r="C1814" s="52" t="s">
        <v>69</v>
      </c>
      <c r="D1814" s="52" t="s">
        <v>82</v>
      </c>
      <c r="E1814" s="52" t="s">
        <v>393</v>
      </c>
      <c r="F1814" s="53">
        <v>260.0</v>
      </c>
      <c r="G1814" s="52" t="s">
        <v>394</v>
      </c>
      <c r="H1814" s="15">
        <f t="shared" si="1"/>
        <v>7</v>
      </c>
    </row>
    <row r="1815">
      <c r="B1815" s="51">
        <v>44429.0</v>
      </c>
      <c r="C1815" s="52" t="s">
        <v>69</v>
      </c>
      <c r="D1815" s="52" t="s">
        <v>83</v>
      </c>
      <c r="E1815" s="52" t="s">
        <v>396</v>
      </c>
      <c r="F1815" s="53">
        <v>300.0</v>
      </c>
      <c r="G1815" s="52" t="s">
        <v>18</v>
      </c>
      <c r="H1815" s="15">
        <f t="shared" si="1"/>
        <v>7</v>
      </c>
    </row>
    <row r="1816">
      <c r="B1816" s="51">
        <v>44430.0</v>
      </c>
      <c r="C1816" s="52" t="s">
        <v>254</v>
      </c>
      <c r="D1816" s="52" t="s">
        <v>328</v>
      </c>
      <c r="E1816" s="52" t="s">
        <v>409</v>
      </c>
      <c r="F1816" s="53">
        <v>180.0</v>
      </c>
      <c r="G1816" s="52" t="s">
        <v>21</v>
      </c>
      <c r="H1816" s="15">
        <f t="shared" si="1"/>
        <v>1</v>
      </c>
    </row>
    <row r="1817">
      <c r="B1817" s="51">
        <v>44430.0</v>
      </c>
      <c r="C1817" s="52" t="s">
        <v>97</v>
      </c>
      <c r="D1817" s="55">
        <v>1.0E46</v>
      </c>
      <c r="E1817" s="52" t="s">
        <v>413</v>
      </c>
      <c r="F1817" s="53">
        <v>100.0</v>
      </c>
      <c r="G1817" s="52" t="s">
        <v>160</v>
      </c>
      <c r="H1817" s="15">
        <f t="shared" si="1"/>
        <v>1</v>
      </c>
    </row>
    <row r="1818">
      <c r="B1818" s="51">
        <v>44430.0</v>
      </c>
      <c r="C1818" s="52" t="s">
        <v>97</v>
      </c>
      <c r="D1818" s="52">
        <v>4340.0</v>
      </c>
      <c r="E1818" s="52" t="s">
        <v>398</v>
      </c>
      <c r="F1818" s="53">
        <v>190.0</v>
      </c>
      <c r="G1818" s="52" t="s">
        <v>18</v>
      </c>
      <c r="H1818" s="15">
        <f t="shared" si="1"/>
        <v>1</v>
      </c>
    </row>
    <row r="1819">
      <c r="B1819" s="51">
        <v>44430.0</v>
      </c>
      <c r="C1819" s="52" t="s">
        <v>97</v>
      </c>
      <c r="D1819" s="52" t="s">
        <v>105</v>
      </c>
      <c r="E1819" s="52" t="s">
        <v>397</v>
      </c>
      <c r="F1819" s="53">
        <v>330.0</v>
      </c>
      <c r="G1819" s="52" t="s">
        <v>14</v>
      </c>
      <c r="H1819" s="15">
        <f t="shared" si="1"/>
        <v>1</v>
      </c>
    </row>
    <row r="1820">
      <c r="B1820" s="51">
        <v>44430.0</v>
      </c>
      <c r="C1820" s="52" t="s">
        <v>306</v>
      </c>
      <c r="D1820" s="52" t="s">
        <v>414</v>
      </c>
      <c r="E1820" s="52" t="s">
        <v>404</v>
      </c>
      <c r="F1820" s="53">
        <v>270.0</v>
      </c>
      <c r="G1820" s="52" t="s">
        <v>14</v>
      </c>
      <c r="H1820" s="15">
        <f t="shared" si="1"/>
        <v>1</v>
      </c>
    </row>
    <row r="1821">
      <c r="B1821" s="51">
        <v>44430.0</v>
      </c>
      <c r="C1821" s="52" t="s">
        <v>400</v>
      </c>
      <c r="D1821" s="52" t="s">
        <v>403</v>
      </c>
      <c r="E1821" s="52" t="s">
        <v>397</v>
      </c>
      <c r="F1821" s="53">
        <v>330.0</v>
      </c>
      <c r="G1821" s="52" t="s">
        <v>14</v>
      </c>
      <c r="H1821" s="15">
        <f t="shared" si="1"/>
        <v>1</v>
      </c>
    </row>
    <row r="1822">
      <c r="B1822" s="51">
        <v>44430.0</v>
      </c>
      <c r="C1822" s="52" t="s">
        <v>400</v>
      </c>
      <c r="D1822" s="52" t="s">
        <v>405</v>
      </c>
      <c r="E1822" s="52" t="s">
        <v>396</v>
      </c>
      <c r="F1822" s="53">
        <v>300.0</v>
      </c>
      <c r="G1822" s="52" t="s">
        <v>18</v>
      </c>
      <c r="H1822" s="15">
        <f t="shared" si="1"/>
        <v>1</v>
      </c>
    </row>
    <row r="1823">
      <c r="B1823" s="51">
        <v>44430.0</v>
      </c>
      <c r="C1823" s="52" t="s">
        <v>400</v>
      </c>
      <c r="D1823" s="52">
        <v>8741.0</v>
      </c>
      <c r="E1823" s="52" t="s">
        <v>397</v>
      </c>
      <c r="F1823" s="53">
        <v>330.0</v>
      </c>
      <c r="G1823" s="52" t="s">
        <v>14</v>
      </c>
      <c r="H1823" s="15">
        <f t="shared" si="1"/>
        <v>1</v>
      </c>
    </row>
    <row r="1824">
      <c r="B1824" s="51">
        <v>44430.0</v>
      </c>
      <c r="C1824" s="52" t="s">
        <v>400</v>
      </c>
      <c r="D1824" s="52" t="s">
        <v>408</v>
      </c>
      <c r="E1824" s="52" t="s">
        <v>399</v>
      </c>
      <c r="F1824" s="53">
        <v>80.0</v>
      </c>
      <c r="G1824" s="52" t="s">
        <v>31</v>
      </c>
      <c r="H1824" s="15">
        <f t="shared" si="1"/>
        <v>1</v>
      </c>
    </row>
    <row r="1825">
      <c r="B1825" s="51">
        <v>44430.0</v>
      </c>
      <c r="C1825" s="52" t="s">
        <v>15</v>
      </c>
      <c r="D1825" s="52" t="s">
        <v>217</v>
      </c>
      <c r="E1825" s="52" t="s">
        <v>399</v>
      </c>
      <c r="F1825" s="53">
        <v>80.0</v>
      </c>
      <c r="G1825" s="52" t="s">
        <v>31</v>
      </c>
      <c r="H1825" s="15">
        <f t="shared" si="1"/>
        <v>1</v>
      </c>
    </row>
    <row r="1826">
      <c r="B1826" s="51">
        <v>44430.0</v>
      </c>
      <c r="C1826" s="52" t="s">
        <v>15</v>
      </c>
      <c r="D1826" s="52" t="s">
        <v>132</v>
      </c>
      <c r="E1826" s="52" t="s">
        <v>398</v>
      </c>
      <c r="F1826" s="53">
        <v>190.0</v>
      </c>
      <c r="G1826" s="52" t="s">
        <v>18</v>
      </c>
      <c r="H1826" s="15">
        <f t="shared" si="1"/>
        <v>1</v>
      </c>
    </row>
    <row r="1827">
      <c r="B1827" s="51">
        <v>44430.0</v>
      </c>
      <c r="C1827" s="52" t="s">
        <v>15</v>
      </c>
      <c r="D1827" s="55">
        <v>5.0E49</v>
      </c>
      <c r="E1827" s="52" t="s">
        <v>398</v>
      </c>
      <c r="F1827" s="53">
        <v>190.0</v>
      </c>
      <c r="G1827" s="52" t="s">
        <v>18</v>
      </c>
      <c r="H1827" s="15">
        <f t="shared" si="1"/>
        <v>1</v>
      </c>
    </row>
    <row r="1828">
      <c r="B1828" s="51">
        <v>44430.0</v>
      </c>
      <c r="C1828" s="52" t="s">
        <v>15</v>
      </c>
      <c r="D1828" s="55">
        <v>5.0E49</v>
      </c>
      <c r="E1828" s="52" t="s">
        <v>396</v>
      </c>
      <c r="F1828" s="53">
        <v>300.0</v>
      </c>
      <c r="G1828" s="52" t="s">
        <v>18</v>
      </c>
      <c r="H1828" s="15">
        <f t="shared" si="1"/>
        <v>1</v>
      </c>
    </row>
    <row r="1829">
      <c r="B1829" s="51">
        <v>44430.0</v>
      </c>
      <c r="C1829" s="52" t="s">
        <v>15</v>
      </c>
      <c r="D1829" s="52" t="s">
        <v>134</v>
      </c>
      <c r="E1829" s="52" t="s">
        <v>395</v>
      </c>
      <c r="F1829" s="53">
        <v>250.0</v>
      </c>
      <c r="G1829" s="52" t="s">
        <v>394</v>
      </c>
      <c r="H1829" s="15">
        <f t="shared" si="1"/>
        <v>1</v>
      </c>
    </row>
    <row r="1830">
      <c r="B1830" s="51">
        <v>44430.0</v>
      </c>
      <c r="C1830" s="52" t="s">
        <v>15</v>
      </c>
      <c r="D1830" s="52" t="s">
        <v>219</v>
      </c>
      <c r="E1830" s="52" t="s">
        <v>396</v>
      </c>
      <c r="F1830" s="53">
        <v>300.0</v>
      </c>
      <c r="G1830" s="52" t="s">
        <v>18</v>
      </c>
      <c r="H1830" s="15">
        <f t="shared" si="1"/>
        <v>1</v>
      </c>
    </row>
    <row r="1831">
      <c r="B1831" s="51">
        <v>44430.0</v>
      </c>
      <c r="C1831" s="52" t="s">
        <v>15</v>
      </c>
      <c r="D1831" s="52">
        <v>4645.0</v>
      </c>
      <c r="E1831" s="52" t="s">
        <v>409</v>
      </c>
      <c r="F1831" s="53">
        <v>180.0</v>
      </c>
      <c r="G1831" s="52" t="s">
        <v>21</v>
      </c>
      <c r="H1831" s="15">
        <f t="shared" si="1"/>
        <v>1</v>
      </c>
    </row>
    <row r="1832">
      <c r="B1832" s="51">
        <v>44430.0</v>
      </c>
      <c r="C1832" s="52" t="s">
        <v>15</v>
      </c>
      <c r="D1832" s="52" t="s">
        <v>136</v>
      </c>
      <c r="E1832" s="52" t="s">
        <v>402</v>
      </c>
      <c r="F1832" s="53">
        <v>150.0</v>
      </c>
      <c r="G1832" s="52" t="s">
        <v>160</v>
      </c>
      <c r="H1832" s="15">
        <f t="shared" si="1"/>
        <v>1</v>
      </c>
    </row>
    <row r="1833">
      <c r="B1833" s="51">
        <v>44430.0</v>
      </c>
      <c r="C1833" s="52" t="s">
        <v>15</v>
      </c>
      <c r="D1833" s="52" t="s">
        <v>221</v>
      </c>
      <c r="E1833" s="52" t="s">
        <v>397</v>
      </c>
      <c r="F1833" s="53">
        <v>330.0</v>
      </c>
      <c r="G1833" s="52" t="s">
        <v>14</v>
      </c>
      <c r="H1833" s="15">
        <f t="shared" si="1"/>
        <v>1</v>
      </c>
    </row>
    <row r="1834">
      <c r="B1834" s="51">
        <v>44430.0</v>
      </c>
      <c r="C1834" s="52" t="s">
        <v>15</v>
      </c>
      <c r="D1834" s="52" t="s">
        <v>182</v>
      </c>
      <c r="E1834" s="52" t="s">
        <v>409</v>
      </c>
      <c r="F1834" s="53">
        <v>180.0</v>
      </c>
      <c r="G1834" s="52" t="s">
        <v>21</v>
      </c>
      <c r="H1834" s="15">
        <f t="shared" si="1"/>
        <v>1</v>
      </c>
    </row>
    <row r="1835">
      <c r="B1835" s="51">
        <v>44430.0</v>
      </c>
      <c r="C1835" s="52" t="s">
        <v>15</v>
      </c>
      <c r="D1835" s="52" t="s">
        <v>137</v>
      </c>
      <c r="E1835" s="52" t="s">
        <v>402</v>
      </c>
      <c r="F1835" s="53">
        <v>150.0</v>
      </c>
      <c r="G1835" s="52" t="s">
        <v>160</v>
      </c>
      <c r="H1835" s="15">
        <f t="shared" si="1"/>
        <v>1</v>
      </c>
    </row>
    <row r="1836">
      <c r="B1836" s="51">
        <v>44430.0</v>
      </c>
      <c r="C1836" s="52" t="s">
        <v>15</v>
      </c>
      <c r="D1836" s="52" t="s">
        <v>139</v>
      </c>
      <c r="E1836" s="52" t="s">
        <v>397</v>
      </c>
      <c r="F1836" s="53">
        <v>330.0</v>
      </c>
      <c r="G1836" s="52" t="s">
        <v>14</v>
      </c>
      <c r="H1836" s="15">
        <f t="shared" si="1"/>
        <v>1</v>
      </c>
    </row>
    <row r="1837">
      <c r="B1837" s="51">
        <v>44430.0</v>
      </c>
      <c r="C1837" s="52" t="s">
        <v>69</v>
      </c>
      <c r="D1837" s="52" t="s">
        <v>71</v>
      </c>
      <c r="E1837" s="52" t="s">
        <v>402</v>
      </c>
      <c r="F1837" s="53">
        <v>150.0</v>
      </c>
      <c r="G1837" s="52" t="s">
        <v>160</v>
      </c>
      <c r="H1837" s="15">
        <f t="shared" si="1"/>
        <v>1</v>
      </c>
    </row>
    <row r="1838">
      <c r="B1838" s="51">
        <v>44430.0</v>
      </c>
      <c r="C1838" s="52" t="s">
        <v>69</v>
      </c>
      <c r="D1838" s="52" t="s">
        <v>72</v>
      </c>
      <c r="E1838" s="52" t="s">
        <v>413</v>
      </c>
      <c r="F1838" s="53">
        <v>100.0</v>
      </c>
      <c r="G1838" s="52" t="s">
        <v>160</v>
      </c>
      <c r="H1838" s="15">
        <f t="shared" si="1"/>
        <v>1</v>
      </c>
    </row>
    <row r="1839">
      <c r="B1839" s="51">
        <v>44430.0</v>
      </c>
      <c r="C1839" s="52" t="s">
        <v>69</v>
      </c>
      <c r="D1839" s="52" t="s">
        <v>73</v>
      </c>
      <c r="E1839" s="52" t="s">
        <v>393</v>
      </c>
      <c r="F1839" s="53">
        <v>260.0</v>
      </c>
      <c r="G1839" s="52" t="s">
        <v>394</v>
      </c>
      <c r="H1839" s="15">
        <f t="shared" si="1"/>
        <v>1</v>
      </c>
    </row>
    <row r="1840">
      <c r="B1840" s="51">
        <v>44430.0</v>
      </c>
      <c r="C1840" s="52" t="s">
        <v>69</v>
      </c>
      <c r="D1840" s="52" t="s">
        <v>74</v>
      </c>
      <c r="E1840" s="52" t="s">
        <v>409</v>
      </c>
      <c r="F1840" s="53">
        <v>180.0</v>
      </c>
      <c r="G1840" s="52" t="s">
        <v>21</v>
      </c>
      <c r="H1840" s="15">
        <f t="shared" si="1"/>
        <v>1</v>
      </c>
    </row>
    <row r="1841">
      <c r="B1841" s="51">
        <v>44430.0</v>
      </c>
      <c r="C1841" s="52" t="s">
        <v>69</v>
      </c>
      <c r="D1841" s="52">
        <v>7447.0</v>
      </c>
      <c r="E1841" s="52" t="s">
        <v>409</v>
      </c>
      <c r="F1841" s="53">
        <v>180.0</v>
      </c>
      <c r="G1841" s="52" t="s">
        <v>21</v>
      </c>
      <c r="H1841" s="15">
        <f t="shared" si="1"/>
        <v>1</v>
      </c>
    </row>
    <row r="1842">
      <c r="B1842" s="51">
        <v>44430.0</v>
      </c>
      <c r="C1842" s="52" t="s">
        <v>69</v>
      </c>
      <c r="D1842" s="52">
        <v>5649.0</v>
      </c>
      <c r="E1842" s="52" t="s">
        <v>395</v>
      </c>
      <c r="F1842" s="53">
        <v>250.0</v>
      </c>
      <c r="G1842" s="52" t="s">
        <v>394</v>
      </c>
      <c r="H1842" s="15">
        <f t="shared" si="1"/>
        <v>1</v>
      </c>
    </row>
    <row r="1843">
      <c r="B1843" s="51">
        <v>44430.0</v>
      </c>
      <c r="C1843" s="52" t="s">
        <v>69</v>
      </c>
      <c r="D1843" s="52" t="s">
        <v>148</v>
      </c>
      <c r="E1843" s="52" t="s">
        <v>398</v>
      </c>
      <c r="F1843" s="53">
        <v>190.0</v>
      </c>
      <c r="G1843" s="52" t="s">
        <v>18</v>
      </c>
      <c r="H1843" s="15">
        <f t="shared" si="1"/>
        <v>1</v>
      </c>
    </row>
    <row r="1844">
      <c r="B1844" s="51">
        <v>44430.0</v>
      </c>
      <c r="C1844" s="52" t="s">
        <v>69</v>
      </c>
      <c r="D1844" s="52" t="s">
        <v>75</v>
      </c>
      <c r="E1844" s="52" t="s">
        <v>399</v>
      </c>
      <c r="F1844" s="53">
        <v>80.0</v>
      </c>
      <c r="G1844" s="52" t="s">
        <v>31</v>
      </c>
      <c r="H1844" s="15">
        <f t="shared" si="1"/>
        <v>1</v>
      </c>
    </row>
    <row r="1845">
      <c r="B1845" s="51">
        <v>44430.0</v>
      </c>
      <c r="C1845" s="52" t="s">
        <v>69</v>
      </c>
      <c r="D1845" s="52">
        <v>843.0</v>
      </c>
      <c r="E1845" s="52" t="s">
        <v>398</v>
      </c>
      <c r="F1845" s="53">
        <v>190.0</v>
      </c>
      <c r="G1845" s="52" t="s">
        <v>18</v>
      </c>
      <c r="H1845" s="15">
        <f t="shared" si="1"/>
        <v>1</v>
      </c>
    </row>
    <row r="1846">
      <c r="B1846" s="51">
        <v>44430.0</v>
      </c>
      <c r="C1846" s="52" t="s">
        <v>69</v>
      </c>
      <c r="D1846" s="52">
        <v>5747.0</v>
      </c>
      <c r="E1846" s="52" t="s">
        <v>404</v>
      </c>
      <c r="F1846" s="53">
        <v>270.0</v>
      </c>
      <c r="G1846" s="52" t="s">
        <v>14</v>
      </c>
      <c r="H1846" s="15">
        <f t="shared" si="1"/>
        <v>1</v>
      </c>
    </row>
    <row r="1847">
      <c r="B1847" s="51">
        <v>44430.0</v>
      </c>
      <c r="C1847" s="52" t="s">
        <v>69</v>
      </c>
      <c r="D1847" s="52" t="s">
        <v>79</v>
      </c>
      <c r="E1847" s="52" t="s">
        <v>396</v>
      </c>
      <c r="F1847" s="53">
        <v>300.0</v>
      </c>
      <c r="G1847" s="52" t="s">
        <v>18</v>
      </c>
      <c r="H1847" s="15">
        <f t="shared" si="1"/>
        <v>1</v>
      </c>
    </row>
    <row r="1848">
      <c r="B1848" s="51">
        <v>44430.0</v>
      </c>
      <c r="C1848" s="52" t="s">
        <v>69</v>
      </c>
      <c r="D1848" s="52" t="s">
        <v>81</v>
      </c>
      <c r="E1848" s="52" t="s">
        <v>395</v>
      </c>
      <c r="F1848" s="53">
        <v>250.0</v>
      </c>
      <c r="G1848" s="52" t="s">
        <v>394</v>
      </c>
      <c r="H1848" s="15">
        <f t="shared" si="1"/>
        <v>1</v>
      </c>
    </row>
    <row r="1849">
      <c r="B1849" s="51">
        <v>44430.0</v>
      </c>
      <c r="C1849" s="52" t="s">
        <v>69</v>
      </c>
      <c r="D1849" s="52" t="s">
        <v>82</v>
      </c>
      <c r="E1849" s="52" t="s">
        <v>404</v>
      </c>
      <c r="F1849" s="53">
        <v>270.0</v>
      </c>
      <c r="G1849" s="52" t="s">
        <v>14</v>
      </c>
      <c r="H1849" s="15">
        <f t="shared" si="1"/>
        <v>1</v>
      </c>
    </row>
    <row r="1850">
      <c r="B1850" s="51">
        <v>44430.0</v>
      </c>
      <c r="C1850" s="52" t="s">
        <v>69</v>
      </c>
      <c r="D1850" s="52" t="s">
        <v>83</v>
      </c>
      <c r="E1850" s="52" t="s">
        <v>402</v>
      </c>
      <c r="F1850" s="53">
        <v>150.0</v>
      </c>
      <c r="G1850" s="52" t="s">
        <v>160</v>
      </c>
      <c r="H1850" s="15">
        <f t="shared" si="1"/>
        <v>1</v>
      </c>
    </row>
    <row r="1851">
      <c r="B1851" s="51">
        <v>44430.0</v>
      </c>
      <c r="C1851" s="52" t="s">
        <v>69</v>
      </c>
      <c r="D1851" s="52" t="s">
        <v>87</v>
      </c>
      <c r="E1851" s="52" t="s">
        <v>409</v>
      </c>
      <c r="F1851" s="53">
        <v>180.0</v>
      </c>
      <c r="G1851" s="52" t="s">
        <v>21</v>
      </c>
      <c r="H1851" s="15">
        <f t="shared" si="1"/>
        <v>1</v>
      </c>
    </row>
    <row r="1852">
      <c r="B1852" s="51">
        <v>44431.0</v>
      </c>
      <c r="C1852" s="52" t="s">
        <v>97</v>
      </c>
      <c r="D1852" s="55">
        <v>1.0E46</v>
      </c>
      <c r="E1852" s="52" t="s">
        <v>395</v>
      </c>
      <c r="F1852" s="53">
        <v>250.0</v>
      </c>
      <c r="G1852" s="52" t="s">
        <v>394</v>
      </c>
      <c r="H1852" s="15">
        <f t="shared" si="1"/>
        <v>2</v>
      </c>
    </row>
    <row r="1853">
      <c r="B1853" s="51">
        <v>44431.0</v>
      </c>
      <c r="C1853" s="52" t="s">
        <v>400</v>
      </c>
      <c r="D1853" s="52">
        <v>8741.0</v>
      </c>
      <c r="E1853" s="52" t="s">
        <v>413</v>
      </c>
      <c r="F1853" s="53">
        <v>100.0</v>
      </c>
      <c r="G1853" s="52" t="s">
        <v>160</v>
      </c>
      <c r="H1853" s="15">
        <f t="shared" si="1"/>
        <v>2</v>
      </c>
    </row>
    <row r="1854">
      <c r="B1854" s="51">
        <v>44431.0</v>
      </c>
      <c r="C1854" s="52" t="s">
        <v>400</v>
      </c>
      <c r="D1854" s="52" t="s">
        <v>408</v>
      </c>
      <c r="E1854" s="52" t="s">
        <v>395</v>
      </c>
      <c r="F1854" s="53">
        <v>250.0</v>
      </c>
      <c r="G1854" s="52" t="s">
        <v>394</v>
      </c>
      <c r="H1854" s="15">
        <f t="shared" si="1"/>
        <v>2</v>
      </c>
    </row>
    <row r="1855">
      <c r="B1855" s="51">
        <v>44431.0</v>
      </c>
      <c r="C1855" s="52" t="s">
        <v>15</v>
      </c>
      <c r="D1855" s="55">
        <v>5.0E49</v>
      </c>
      <c r="E1855" s="52" t="s">
        <v>396</v>
      </c>
      <c r="F1855" s="53">
        <v>300.0</v>
      </c>
      <c r="G1855" s="52" t="s">
        <v>18</v>
      </c>
      <c r="H1855" s="15">
        <f t="shared" si="1"/>
        <v>2</v>
      </c>
    </row>
    <row r="1856">
      <c r="B1856" s="51">
        <v>44431.0</v>
      </c>
      <c r="C1856" s="52" t="s">
        <v>15</v>
      </c>
      <c r="D1856" s="55">
        <v>5.0E49</v>
      </c>
      <c r="E1856" s="52" t="s">
        <v>395</v>
      </c>
      <c r="F1856" s="53">
        <v>250.0</v>
      </c>
      <c r="G1856" s="52" t="s">
        <v>394</v>
      </c>
      <c r="H1856" s="15">
        <f t="shared" si="1"/>
        <v>2</v>
      </c>
    </row>
    <row r="1857">
      <c r="B1857" s="51">
        <v>44431.0</v>
      </c>
      <c r="C1857" s="52" t="s">
        <v>15</v>
      </c>
      <c r="D1857" s="52" t="s">
        <v>134</v>
      </c>
      <c r="E1857" s="52" t="s">
        <v>393</v>
      </c>
      <c r="F1857" s="53">
        <v>260.0</v>
      </c>
      <c r="G1857" s="52" t="s">
        <v>394</v>
      </c>
      <c r="H1857" s="15">
        <f t="shared" si="1"/>
        <v>2</v>
      </c>
    </row>
    <row r="1858">
      <c r="B1858" s="51">
        <v>44431.0</v>
      </c>
      <c r="C1858" s="52" t="s">
        <v>15</v>
      </c>
      <c r="D1858" s="52" t="s">
        <v>219</v>
      </c>
      <c r="E1858" s="52" t="s">
        <v>396</v>
      </c>
      <c r="F1858" s="53">
        <v>300.0</v>
      </c>
      <c r="G1858" s="52" t="s">
        <v>18</v>
      </c>
      <c r="H1858" s="15">
        <f t="shared" si="1"/>
        <v>2</v>
      </c>
    </row>
    <row r="1859">
      <c r="B1859" s="51">
        <v>44431.0</v>
      </c>
      <c r="C1859" s="52" t="s">
        <v>15</v>
      </c>
      <c r="D1859" s="52">
        <v>4645.0</v>
      </c>
      <c r="E1859" s="52" t="s">
        <v>413</v>
      </c>
      <c r="F1859" s="53">
        <v>100.0</v>
      </c>
      <c r="G1859" s="52" t="s">
        <v>160</v>
      </c>
      <c r="H1859" s="15">
        <f t="shared" si="1"/>
        <v>2</v>
      </c>
    </row>
    <row r="1860">
      <c r="B1860" s="51">
        <v>44431.0</v>
      </c>
      <c r="C1860" s="52" t="s">
        <v>15</v>
      </c>
      <c r="D1860" s="52" t="s">
        <v>136</v>
      </c>
      <c r="E1860" s="52" t="s">
        <v>396</v>
      </c>
      <c r="F1860" s="53">
        <v>300.0</v>
      </c>
      <c r="G1860" s="52" t="s">
        <v>18</v>
      </c>
      <c r="H1860" s="15">
        <f t="shared" si="1"/>
        <v>2</v>
      </c>
    </row>
    <row r="1861">
      <c r="B1861" s="51">
        <v>44431.0</v>
      </c>
      <c r="C1861" s="52" t="s">
        <v>15</v>
      </c>
      <c r="D1861" s="52" t="s">
        <v>137</v>
      </c>
      <c r="E1861" s="52" t="s">
        <v>404</v>
      </c>
      <c r="F1861" s="53">
        <v>270.0</v>
      </c>
      <c r="G1861" s="52" t="s">
        <v>14</v>
      </c>
      <c r="H1861" s="15">
        <f t="shared" si="1"/>
        <v>2</v>
      </c>
    </row>
    <row r="1862">
      <c r="B1862" s="51">
        <v>44431.0</v>
      </c>
      <c r="C1862" s="52" t="s">
        <v>69</v>
      </c>
      <c r="D1862" s="52" t="s">
        <v>71</v>
      </c>
      <c r="E1862" s="52" t="s">
        <v>404</v>
      </c>
      <c r="F1862" s="53">
        <v>270.0</v>
      </c>
      <c r="G1862" s="52" t="s">
        <v>14</v>
      </c>
      <c r="H1862" s="15">
        <f t="shared" si="1"/>
        <v>2</v>
      </c>
    </row>
    <row r="1863">
      <c r="B1863" s="51">
        <v>44431.0</v>
      </c>
      <c r="C1863" s="52" t="s">
        <v>69</v>
      </c>
      <c r="D1863" s="52" t="s">
        <v>72</v>
      </c>
      <c r="E1863" s="52" t="s">
        <v>396</v>
      </c>
      <c r="F1863" s="53">
        <v>300.0</v>
      </c>
      <c r="G1863" s="52" t="s">
        <v>18</v>
      </c>
      <c r="H1863" s="15">
        <f t="shared" si="1"/>
        <v>2</v>
      </c>
    </row>
    <row r="1864">
      <c r="B1864" s="51">
        <v>44431.0</v>
      </c>
      <c r="C1864" s="52" t="s">
        <v>69</v>
      </c>
      <c r="D1864" s="52" t="s">
        <v>73</v>
      </c>
      <c r="E1864" s="52" t="s">
        <v>404</v>
      </c>
      <c r="F1864" s="53">
        <v>270.0</v>
      </c>
      <c r="G1864" s="52" t="s">
        <v>14</v>
      </c>
      <c r="H1864" s="15">
        <f t="shared" si="1"/>
        <v>2</v>
      </c>
    </row>
    <row r="1865">
      <c r="B1865" s="51">
        <v>44431.0</v>
      </c>
      <c r="C1865" s="52" t="s">
        <v>69</v>
      </c>
      <c r="D1865" s="52">
        <v>7447.0</v>
      </c>
      <c r="E1865" s="52" t="s">
        <v>397</v>
      </c>
      <c r="F1865" s="53">
        <v>330.0</v>
      </c>
      <c r="G1865" s="52" t="s">
        <v>14</v>
      </c>
      <c r="H1865" s="15">
        <f t="shared" si="1"/>
        <v>2</v>
      </c>
    </row>
    <row r="1866">
      <c r="B1866" s="51">
        <v>44431.0</v>
      </c>
      <c r="C1866" s="52" t="s">
        <v>69</v>
      </c>
      <c r="D1866" s="52">
        <v>5649.0</v>
      </c>
      <c r="E1866" s="52" t="s">
        <v>399</v>
      </c>
      <c r="F1866" s="53">
        <v>80.0</v>
      </c>
      <c r="G1866" s="52" t="s">
        <v>31</v>
      </c>
      <c r="H1866" s="15">
        <f t="shared" si="1"/>
        <v>2</v>
      </c>
    </row>
    <row r="1867">
      <c r="B1867" s="51">
        <v>44431.0</v>
      </c>
      <c r="C1867" s="52" t="s">
        <v>69</v>
      </c>
      <c r="D1867" s="52" t="s">
        <v>75</v>
      </c>
      <c r="E1867" s="52" t="s">
        <v>398</v>
      </c>
      <c r="F1867" s="53">
        <v>190.0</v>
      </c>
      <c r="G1867" s="52" t="s">
        <v>18</v>
      </c>
      <c r="H1867" s="15">
        <f t="shared" si="1"/>
        <v>2</v>
      </c>
    </row>
    <row r="1868">
      <c r="B1868" s="51">
        <v>44431.0</v>
      </c>
      <c r="C1868" s="52" t="s">
        <v>69</v>
      </c>
      <c r="D1868" s="52">
        <v>843.0</v>
      </c>
      <c r="E1868" s="52" t="s">
        <v>399</v>
      </c>
      <c r="F1868" s="53">
        <v>80.0</v>
      </c>
      <c r="G1868" s="52" t="s">
        <v>31</v>
      </c>
      <c r="H1868" s="15">
        <f t="shared" si="1"/>
        <v>2</v>
      </c>
    </row>
    <row r="1869">
      <c r="B1869" s="51">
        <v>44431.0</v>
      </c>
      <c r="C1869" s="52" t="s">
        <v>69</v>
      </c>
      <c r="D1869" s="52" t="s">
        <v>79</v>
      </c>
      <c r="E1869" s="52" t="s">
        <v>404</v>
      </c>
      <c r="F1869" s="53">
        <v>270.0</v>
      </c>
      <c r="G1869" s="52" t="s">
        <v>14</v>
      </c>
      <c r="H1869" s="15">
        <f t="shared" si="1"/>
        <v>2</v>
      </c>
    </row>
    <row r="1870">
      <c r="B1870" s="51">
        <v>44431.0</v>
      </c>
      <c r="C1870" s="52" t="s">
        <v>69</v>
      </c>
      <c r="D1870" s="52" t="s">
        <v>81</v>
      </c>
      <c r="E1870" s="52" t="s">
        <v>402</v>
      </c>
      <c r="F1870" s="53">
        <v>150.0</v>
      </c>
      <c r="G1870" s="52" t="s">
        <v>160</v>
      </c>
      <c r="H1870" s="15">
        <f t="shared" si="1"/>
        <v>2</v>
      </c>
    </row>
    <row r="1871">
      <c r="B1871" s="51">
        <v>44431.0</v>
      </c>
      <c r="C1871" s="52" t="s">
        <v>69</v>
      </c>
      <c r="D1871" s="52" t="s">
        <v>82</v>
      </c>
      <c r="E1871" s="52" t="s">
        <v>402</v>
      </c>
      <c r="F1871" s="53">
        <v>150.0</v>
      </c>
      <c r="G1871" s="52" t="s">
        <v>160</v>
      </c>
      <c r="H1871" s="15">
        <f t="shared" si="1"/>
        <v>2</v>
      </c>
    </row>
    <row r="1872">
      <c r="B1872" s="51">
        <v>44431.0</v>
      </c>
      <c r="C1872" s="52" t="s">
        <v>69</v>
      </c>
      <c r="D1872" s="52" t="s">
        <v>87</v>
      </c>
      <c r="E1872" s="52" t="s">
        <v>395</v>
      </c>
      <c r="F1872" s="53">
        <v>250.0</v>
      </c>
      <c r="G1872" s="52" t="s">
        <v>394</v>
      </c>
      <c r="H1872" s="15">
        <f t="shared" si="1"/>
        <v>2</v>
      </c>
    </row>
    <row r="1873">
      <c r="B1873" s="51">
        <v>44434.0</v>
      </c>
      <c r="C1873" s="52" t="s">
        <v>400</v>
      </c>
      <c r="D1873" s="52">
        <v>8741.0</v>
      </c>
      <c r="E1873" s="52" t="s">
        <v>415</v>
      </c>
      <c r="F1873" s="53">
        <v>120.0</v>
      </c>
      <c r="G1873" s="52" t="s">
        <v>18</v>
      </c>
      <c r="H1873" s="15">
        <f t="shared" si="1"/>
        <v>5</v>
      </c>
    </row>
    <row r="1874">
      <c r="B1874" s="51">
        <v>44434.0</v>
      </c>
      <c r="C1874" s="52" t="s">
        <v>15</v>
      </c>
      <c r="D1874" s="52" t="s">
        <v>217</v>
      </c>
      <c r="E1874" s="52" t="s">
        <v>416</v>
      </c>
      <c r="F1874" s="53">
        <v>90.0</v>
      </c>
      <c r="G1874" s="52" t="s">
        <v>18</v>
      </c>
      <c r="H1874" s="15">
        <f t="shared" si="1"/>
        <v>5</v>
      </c>
    </row>
    <row r="1875">
      <c r="B1875" s="51">
        <v>44434.0</v>
      </c>
      <c r="C1875" s="52" t="s">
        <v>69</v>
      </c>
      <c r="D1875" s="52" t="s">
        <v>72</v>
      </c>
      <c r="E1875" s="52" t="s">
        <v>417</v>
      </c>
      <c r="F1875" s="53">
        <v>250.0</v>
      </c>
      <c r="G1875" s="52" t="s">
        <v>18</v>
      </c>
      <c r="H1875" s="15">
        <f t="shared" si="1"/>
        <v>5</v>
      </c>
    </row>
    <row r="1876">
      <c r="B1876" s="51">
        <v>44435.0</v>
      </c>
      <c r="C1876" s="52" t="s">
        <v>15</v>
      </c>
      <c r="D1876" s="52" t="s">
        <v>221</v>
      </c>
      <c r="E1876" s="52" t="s">
        <v>416</v>
      </c>
      <c r="F1876" s="53">
        <v>90.0</v>
      </c>
      <c r="G1876" s="52" t="s">
        <v>18</v>
      </c>
      <c r="H1876" s="15">
        <f t="shared" si="1"/>
        <v>6</v>
      </c>
    </row>
    <row r="1877">
      <c r="B1877" s="51">
        <v>44436.0</v>
      </c>
      <c r="C1877" s="52" t="s">
        <v>69</v>
      </c>
      <c r="D1877" s="52" t="s">
        <v>72</v>
      </c>
      <c r="E1877" s="52" t="s">
        <v>418</v>
      </c>
      <c r="F1877" s="53">
        <v>120.0</v>
      </c>
      <c r="G1877" s="52" t="s">
        <v>160</v>
      </c>
      <c r="H1877" s="15">
        <f t="shared" si="1"/>
        <v>7</v>
      </c>
    </row>
    <row r="1878">
      <c r="B1878" s="51">
        <v>44437.0</v>
      </c>
      <c r="C1878" s="52" t="s">
        <v>15</v>
      </c>
      <c r="D1878" s="52" t="s">
        <v>221</v>
      </c>
      <c r="E1878" s="52" t="s">
        <v>415</v>
      </c>
      <c r="F1878" s="53">
        <v>120.0</v>
      </c>
      <c r="G1878" s="52" t="s">
        <v>18</v>
      </c>
      <c r="H1878" s="15">
        <f t="shared" si="1"/>
        <v>1</v>
      </c>
    </row>
    <row r="1879">
      <c r="B1879" s="51">
        <v>44437.0</v>
      </c>
      <c r="C1879" s="52" t="s">
        <v>69</v>
      </c>
      <c r="D1879" s="52" t="s">
        <v>72</v>
      </c>
      <c r="E1879" s="52" t="s">
        <v>415</v>
      </c>
      <c r="F1879" s="53">
        <v>120.0</v>
      </c>
      <c r="G1879" s="52" t="s">
        <v>18</v>
      </c>
      <c r="H1879" s="15">
        <f t="shared" si="1"/>
        <v>1</v>
      </c>
    </row>
    <row r="1880">
      <c r="B1880" s="51">
        <v>44438.0</v>
      </c>
      <c r="C1880" s="52" t="s">
        <v>69</v>
      </c>
      <c r="D1880" s="52" t="s">
        <v>72</v>
      </c>
      <c r="E1880" s="52" t="s">
        <v>417</v>
      </c>
      <c r="F1880" s="53">
        <v>250.0</v>
      </c>
      <c r="G1880" s="52" t="s">
        <v>18</v>
      </c>
      <c r="H1880" s="15">
        <f t="shared" si="1"/>
        <v>2</v>
      </c>
    </row>
  </sheetData>
  <conditionalFormatting sqref="E4:E1880">
    <cfRule type="containsText" dxfId="0" priority="1" operator="containsText" text="unique ">
      <formula>NOT(ISERROR(SEARCH(("unique "),(E4))))</formula>
    </cfRule>
  </conditionalFormatting>
  <dataValidations>
    <dataValidation type="list" allowBlank="1" showErrorMessage="1" sqref="J7">
      <formula1>'py data'!$I$7:$I$27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</sheetData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</sheetData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4" max="4" width="16.88"/>
    <col customWidth="1" min="6" max="6" width="21.88"/>
    <col customWidth="1" min="8" max="8" width="16.88"/>
  </cols>
  <sheetData>
    <row r="1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50" t="s">
        <v>5</v>
      </c>
    </row>
    <row r="2">
      <c r="A2" s="51">
        <v>44409.0</v>
      </c>
      <c r="B2" s="52" t="s">
        <v>9</v>
      </c>
      <c r="C2" s="52" t="s">
        <v>10</v>
      </c>
      <c r="D2" s="52" t="s">
        <v>11</v>
      </c>
      <c r="E2" s="53">
        <v>160.0</v>
      </c>
      <c r="F2" s="54" t="s">
        <v>12</v>
      </c>
    </row>
    <row r="3">
      <c r="A3" s="51">
        <v>44409.0</v>
      </c>
      <c r="B3" s="52" t="s">
        <v>9</v>
      </c>
      <c r="C3" s="52" t="s">
        <v>10</v>
      </c>
      <c r="D3" s="52" t="s">
        <v>13</v>
      </c>
      <c r="E3" s="53">
        <v>230.0</v>
      </c>
      <c r="F3" s="52" t="s">
        <v>14</v>
      </c>
    </row>
    <row r="4">
      <c r="A4" s="51">
        <v>44409.0</v>
      </c>
      <c r="B4" s="52" t="s">
        <v>9</v>
      </c>
      <c r="C4" s="52" t="s">
        <v>10</v>
      </c>
      <c r="D4" s="52" t="s">
        <v>17</v>
      </c>
      <c r="E4" s="53">
        <v>320.0</v>
      </c>
      <c r="F4" s="52" t="s">
        <v>18</v>
      </c>
      <c r="H4" s="15" t="str">
        <f>IFERROR(__xludf.DUMMYFUNCTION("UNIQUE(D:D)"),"Item_Name")</f>
        <v>Item_Name</v>
      </c>
      <c r="I4" s="15">
        <f>IFERROR(__xludf.DUMMYFUNCTION("COUNTUNIQUE(H:H)"),47.0)</f>
        <v>47</v>
      </c>
    </row>
    <row r="5">
      <c r="A5" s="51">
        <v>44409.0</v>
      </c>
      <c r="B5" s="52" t="s">
        <v>9</v>
      </c>
      <c r="C5" s="52" t="s">
        <v>10</v>
      </c>
      <c r="D5" s="52" t="s">
        <v>19</v>
      </c>
      <c r="E5" s="53">
        <v>80.0</v>
      </c>
      <c r="F5" s="52" t="s">
        <v>14</v>
      </c>
      <c r="H5" s="15" t="str">
        <f>IFERROR(__xludf.DUMMYFUNCTION("""COMPUTED_VALUE"""),"Hummus Wrap")</f>
        <v>Hummus Wrap</v>
      </c>
    </row>
    <row r="6">
      <c r="A6" s="51">
        <v>44409.0</v>
      </c>
      <c r="B6" s="52" t="s">
        <v>9</v>
      </c>
      <c r="C6" s="52" t="s">
        <v>10</v>
      </c>
      <c r="D6" s="52" t="s">
        <v>20</v>
      </c>
      <c r="E6" s="53">
        <v>220.0</v>
      </c>
      <c r="F6" s="52" t="s">
        <v>21</v>
      </c>
      <c r="H6" s="15" t="str">
        <f>IFERROR(__xludf.DUMMYFUNCTION("""COMPUTED_VALUE"""),"Mushroom Fried Rice")</f>
        <v>Mushroom Fried Rice</v>
      </c>
    </row>
    <row r="7">
      <c r="A7" s="51">
        <v>44409.0</v>
      </c>
      <c r="B7" s="52" t="s">
        <v>9</v>
      </c>
      <c r="C7" s="52" t="s">
        <v>10</v>
      </c>
      <c r="D7" s="52" t="s">
        <v>22</v>
      </c>
      <c r="E7" s="53">
        <v>300.0</v>
      </c>
      <c r="F7" s="52" t="s">
        <v>18</v>
      </c>
      <c r="H7" s="15" t="str">
        <f>IFERROR(__xludf.DUMMYFUNCTION("""COMPUTED_VALUE"""),"Veg pizza")</f>
        <v>Veg pizza</v>
      </c>
    </row>
    <row r="8">
      <c r="A8" s="51">
        <v>44409.0</v>
      </c>
      <c r="B8" s="52" t="s">
        <v>9</v>
      </c>
      <c r="C8" s="52" t="s">
        <v>10</v>
      </c>
      <c r="D8" s="52" t="s">
        <v>22</v>
      </c>
      <c r="E8" s="53">
        <v>300.0</v>
      </c>
      <c r="F8" s="52" t="s">
        <v>18</v>
      </c>
      <c r="H8" s="15" t="str">
        <f>IFERROR(__xludf.DUMMYFUNCTION("""COMPUTED_VALUE"""),"Plain Rice")</f>
        <v>Plain Rice</v>
      </c>
    </row>
    <row r="9">
      <c r="A9" s="51">
        <v>44409.0</v>
      </c>
      <c r="B9" s="52" t="s">
        <v>23</v>
      </c>
      <c r="C9" s="52" t="s">
        <v>24</v>
      </c>
      <c r="D9" s="52" t="s">
        <v>22</v>
      </c>
      <c r="E9" s="53">
        <v>300.0</v>
      </c>
      <c r="F9" s="52" t="s">
        <v>18</v>
      </c>
      <c r="H9" s="15" t="str">
        <f>IFERROR(__xludf.DUMMYFUNCTION("""COMPUTED_VALUE"""),"Soya Chunks")</f>
        <v>Soya Chunks</v>
      </c>
    </row>
    <row r="10">
      <c r="A10" s="51">
        <v>44409.0</v>
      </c>
      <c r="B10" s="52" t="s">
        <v>23</v>
      </c>
      <c r="C10" s="52" t="s">
        <v>25</v>
      </c>
      <c r="D10" s="52" t="s">
        <v>13</v>
      </c>
      <c r="E10" s="53">
        <v>230.0</v>
      </c>
      <c r="F10" s="52" t="s">
        <v>14</v>
      </c>
      <c r="H10" s="15" t="str">
        <f>IFERROR(__xludf.DUMMYFUNCTION("""COMPUTED_VALUE"""),"Veggie Bowl")</f>
        <v>Veggie Bowl</v>
      </c>
    </row>
    <row r="11">
      <c r="A11" s="51">
        <v>44409.0</v>
      </c>
      <c r="B11" s="52" t="s">
        <v>23</v>
      </c>
      <c r="C11" s="52" t="s">
        <v>26</v>
      </c>
      <c r="D11" s="52" t="s">
        <v>27</v>
      </c>
      <c r="E11" s="53">
        <v>190.0</v>
      </c>
      <c r="F11" s="52" t="s">
        <v>14</v>
      </c>
      <c r="H11" s="15" t="str">
        <f>IFERROR(__xludf.DUMMYFUNCTION("""COMPUTED_VALUE"""),"Veg Noodles")</f>
        <v>Veg Noodles</v>
      </c>
    </row>
    <row r="12">
      <c r="A12" s="51">
        <v>44409.0</v>
      </c>
      <c r="B12" s="52" t="s">
        <v>23</v>
      </c>
      <c r="C12" s="52" t="s">
        <v>28</v>
      </c>
      <c r="D12" s="52" t="s">
        <v>19</v>
      </c>
      <c r="E12" s="53">
        <v>80.0</v>
      </c>
      <c r="F12" s="52" t="s">
        <v>14</v>
      </c>
      <c r="H12" s="15" t="str">
        <f>IFERROR(__xludf.DUMMYFUNCTION("""COMPUTED_VALUE"""),"Bread with Jam")</f>
        <v>Bread with Jam</v>
      </c>
    </row>
    <row r="13">
      <c r="A13" s="51">
        <v>44409.0</v>
      </c>
      <c r="B13" s="52" t="s">
        <v>23</v>
      </c>
      <c r="C13" s="52" t="s">
        <v>29</v>
      </c>
      <c r="D13" s="52" t="s">
        <v>27</v>
      </c>
      <c r="E13" s="53">
        <v>190.0</v>
      </c>
      <c r="F13" s="52" t="s">
        <v>14</v>
      </c>
      <c r="H13" s="15" t="str">
        <f>IFERROR(__xludf.DUMMYFUNCTION("""COMPUTED_VALUE"""),"Spicy Fried Rice")</f>
        <v>Spicy Fried Rice</v>
      </c>
    </row>
    <row r="14">
      <c r="A14" s="51">
        <v>44409.0</v>
      </c>
      <c r="B14" s="52" t="s">
        <v>23</v>
      </c>
      <c r="C14" s="52">
        <v>244.0</v>
      </c>
      <c r="D14" s="52" t="s">
        <v>30</v>
      </c>
      <c r="E14" s="53">
        <v>100.0</v>
      </c>
      <c r="F14" s="52" t="s">
        <v>31</v>
      </c>
      <c r="H14" s="15" t="str">
        <f>IFERROR(__xludf.DUMMYFUNCTION("""COMPUTED_VALUE"""),"Cheese Salad")</f>
        <v>Cheese Salad</v>
      </c>
    </row>
    <row r="15">
      <c r="A15" s="51">
        <v>44409.0</v>
      </c>
      <c r="B15" s="52" t="s">
        <v>23</v>
      </c>
      <c r="C15" s="52" t="s">
        <v>32</v>
      </c>
      <c r="D15" s="52" t="s">
        <v>20</v>
      </c>
      <c r="E15" s="53">
        <v>220.0</v>
      </c>
      <c r="F15" s="52" t="s">
        <v>21</v>
      </c>
      <c r="H15" s="15" t="str">
        <f>IFERROR(__xludf.DUMMYFUNCTION("""COMPUTED_VALUE"""),"Brinjal 65")</f>
        <v>Brinjal 65</v>
      </c>
    </row>
    <row r="16">
      <c r="A16" s="51">
        <v>44409.0</v>
      </c>
      <c r="B16" s="52" t="s">
        <v>23</v>
      </c>
      <c r="C16" s="52" t="s">
        <v>33</v>
      </c>
      <c r="D16" s="52" t="s">
        <v>34</v>
      </c>
      <c r="E16" s="53">
        <v>250.0</v>
      </c>
      <c r="F16" s="52" t="s">
        <v>14</v>
      </c>
      <c r="H16" s="15" t="str">
        <f>IFERROR(__xludf.DUMMYFUNCTION("""COMPUTED_VALUE"""),"Vegan Fried Paneer")</f>
        <v>Vegan Fried Paneer</v>
      </c>
    </row>
    <row r="17">
      <c r="A17" s="51">
        <v>44409.0</v>
      </c>
      <c r="B17" s="52" t="s">
        <v>23</v>
      </c>
      <c r="C17" s="52" t="s">
        <v>35</v>
      </c>
      <c r="D17" s="52" t="s">
        <v>34</v>
      </c>
      <c r="E17" s="53">
        <v>250.0</v>
      </c>
      <c r="F17" s="52" t="s">
        <v>14</v>
      </c>
      <c r="H17" s="15" t="str">
        <f>IFERROR(__xludf.DUMMYFUNCTION("""COMPUTED_VALUE"""),"Fruit Salad")</f>
        <v>Fruit Salad</v>
      </c>
    </row>
    <row r="18">
      <c r="A18" s="51">
        <v>44409.0</v>
      </c>
      <c r="B18" s="52" t="s">
        <v>23</v>
      </c>
      <c r="C18" s="52">
        <v>6340.0</v>
      </c>
      <c r="D18" s="52" t="s">
        <v>34</v>
      </c>
      <c r="E18" s="53">
        <v>250.0</v>
      </c>
      <c r="F18" s="52" t="s">
        <v>14</v>
      </c>
      <c r="H18" s="15" t="str">
        <f>IFERROR(__xludf.DUMMYFUNCTION("""COMPUTED_VALUE"""),"Spicy Quesadilla")</f>
        <v>Spicy Quesadilla</v>
      </c>
    </row>
    <row r="19">
      <c r="A19" s="51">
        <v>44409.0</v>
      </c>
      <c r="B19" s="52" t="s">
        <v>23</v>
      </c>
      <c r="C19" s="52">
        <v>1041.0</v>
      </c>
      <c r="D19" s="52" t="s">
        <v>20</v>
      </c>
      <c r="E19" s="53">
        <v>220.0</v>
      </c>
      <c r="F19" s="52" t="s">
        <v>21</v>
      </c>
      <c r="H19" s="15" t="str">
        <f>IFERROR(__xludf.DUMMYFUNCTION("""COMPUTED_VALUE"""),"Spring Rolls")</f>
        <v>Spring Rolls</v>
      </c>
    </row>
    <row r="20">
      <c r="A20" s="51">
        <v>44409.0</v>
      </c>
      <c r="B20" s="52" t="s">
        <v>23</v>
      </c>
      <c r="C20" s="52">
        <v>6245.0</v>
      </c>
      <c r="D20" s="52" t="s">
        <v>36</v>
      </c>
      <c r="E20" s="53">
        <v>180.0</v>
      </c>
      <c r="F20" s="52" t="s">
        <v>12</v>
      </c>
      <c r="H20" s="15" t="str">
        <f>IFERROR(__xludf.DUMMYFUNCTION("""COMPUTED_VALUE"""),"Greek Tomato rice")</f>
        <v>Greek Tomato rice</v>
      </c>
    </row>
    <row r="21">
      <c r="A21" s="51">
        <v>44409.0</v>
      </c>
      <c r="B21" s="52" t="s">
        <v>23</v>
      </c>
      <c r="C21" s="52" t="s">
        <v>37</v>
      </c>
      <c r="D21" s="52" t="s">
        <v>34</v>
      </c>
      <c r="E21" s="53">
        <v>250.0</v>
      </c>
      <c r="F21" s="52" t="s">
        <v>14</v>
      </c>
      <c r="H21" s="15" t="str">
        <f>IFERROR(__xludf.DUMMYFUNCTION("""COMPUTED_VALUE"""),"Mango Lassi")</f>
        <v>Mango Lassi</v>
      </c>
    </row>
    <row r="22">
      <c r="A22" s="51">
        <v>44409.0</v>
      </c>
      <c r="B22" s="52" t="s">
        <v>23</v>
      </c>
      <c r="C22" s="52" t="s">
        <v>38</v>
      </c>
      <c r="D22" s="52" t="s">
        <v>30</v>
      </c>
      <c r="E22" s="53">
        <v>100.0</v>
      </c>
      <c r="F22" s="52" t="s">
        <v>31</v>
      </c>
      <c r="H22" s="15" t="str">
        <f>IFERROR(__xludf.DUMMYFUNCTION("""COMPUTED_VALUE"""),"Mashed potatoes")</f>
        <v>Mashed potatoes</v>
      </c>
    </row>
    <row r="23">
      <c r="A23" s="51">
        <v>44409.0</v>
      </c>
      <c r="B23" s="52" t="s">
        <v>23</v>
      </c>
      <c r="C23" s="52" t="s">
        <v>39</v>
      </c>
      <c r="D23" s="52" t="s">
        <v>36</v>
      </c>
      <c r="E23" s="53">
        <v>180.0</v>
      </c>
      <c r="F23" s="52" t="s">
        <v>12</v>
      </c>
      <c r="H23" s="15" t="str">
        <f>IFERROR(__xludf.DUMMYFUNCTION("""COMPUTED_VALUE"""),"Falafel")</f>
        <v>Falafel</v>
      </c>
    </row>
    <row r="24">
      <c r="A24" s="51">
        <v>44409.0</v>
      </c>
      <c r="B24" s="52" t="s">
        <v>40</v>
      </c>
      <c r="C24" s="52" t="s">
        <v>41</v>
      </c>
      <c r="D24" s="52" t="s">
        <v>22</v>
      </c>
      <c r="E24" s="53">
        <v>300.0</v>
      </c>
      <c r="F24" s="52" t="s">
        <v>18</v>
      </c>
      <c r="H24" s="15" t="str">
        <f>IFERROR(__xludf.DUMMYFUNCTION("""COMPUTED_VALUE"""),"Korean Noodles")</f>
        <v>Korean Noodles</v>
      </c>
    </row>
    <row r="25">
      <c r="A25" s="51">
        <v>44409.0</v>
      </c>
      <c r="B25" s="52" t="s">
        <v>40</v>
      </c>
      <c r="C25" s="52" t="s">
        <v>41</v>
      </c>
      <c r="D25" s="52" t="s">
        <v>22</v>
      </c>
      <c r="E25" s="53">
        <v>300.0</v>
      </c>
      <c r="F25" s="52" t="s">
        <v>18</v>
      </c>
      <c r="H25" s="15" t="str">
        <f>IFERROR(__xludf.DUMMYFUNCTION("""COMPUTED_VALUE"""),"Chicken Fried rice")</f>
        <v>Chicken Fried rice</v>
      </c>
    </row>
    <row r="26">
      <c r="A26" s="49" t="s">
        <v>0</v>
      </c>
      <c r="B26" s="49" t="s">
        <v>1</v>
      </c>
      <c r="C26" s="49" t="s">
        <v>2</v>
      </c>
      <c r="D26" s="49" t="s">
        <v>3</v>
      </c>
      <c r="E26" s="49" t="s">
        <v>4</v>
      </c>
      <c r="F26" s="50" t="s">
        <v>5</v>
      </c>
      <c r="H26" s="15" t="str">
        <f>IFERROR(__xludf.DUMMYFUNCTION("""COMPUTED_VALUE"""),"Gobi 65")</f>
        <v>Gobi 65</v>
      </c>
    </row>
    <row r="27">
      <c r="A27" s="51">
        <v>44409.0</v>
      </c>
      <c r="B27" s="52" t="s">
        <v>9</v>
      </c>
      <c r="C27" s="52" t="s">
        <v>10</v>
      </c>
      <c r="D27" s="52" t="s">
        <v>11</v>
      </c>
      <c r="E27" s="53">
        <v>220.471014492754</v>
      </c>
      <c r="F27" s="54" t="s">
        <v>12</v>
      </c>
      <c r="H27" s="15" t="str">
        <f>IFERROR(__xludf.DUMMYFUNCTION("""COMPUTED_VALUE"""),"Vegetable salad")</f>
        <v>Vegetable salad</v>
      </c>
    </row>
    <row r="28">
      <c r="A28" s="51">
        <v>44409.0</v>
      </c>
      <c r="B28" s="52" t="s">
        <v>9</v>
      </c>
      <c r="C28" s="52" t="s">
        <v>10</v>
      </c>
      <c r="D28" s="52" t="s">
        <v>13</v>
      </c>
      <c r="E28" s="53">
        <v>220.775362318841</v>
      </c>
      <c r="F28" s="52" t="s">
        <v>14</v>
      </c>
      <c r="H28" s="15" t="str">
        <f>IFERROR(__xludf.DUMMYFUNCTION("""COMPUTED_VALUE"""),"Buddha Veg bowl")</f>
        <v>Buddha Veg bowl</v>
      </c>
    </row>
    <row r="29">
      <c r="A29" s="51">
        <v>44409.0</v>
      </c>
      <c r="B29" s="52" t="s">
        <v>9</v>
      </c>
      <c r="C29" s="52" t="s">
        <v>10</v>
      </c>
      <c r="D29" s="52" t="s">
        <v>17</v>
      </c>
      <c r="E29" s="53">
        <v>221.079710144928</v>
      </c>
      <c r="F29" s="52" t="s">
        <v>18</v>
      </c>
      <c r="H29" s="15" t="str">
        <f>IFERROR(__xludf.DUMMYFUNCTION("""COMPUTED_VALUE"""),"Vegetarian noodles")</f>
        <v>Vegetarian noodles</v>
      </c>
    </row>
    <row r="30">
      <c r="A30" s="51">
        <v>44409.0</v>
      </c>
      <c r="B30" s="52" t="s">
        <v>9</v>
      </c>
      <c r="C30" s="52" t="s">
        <v>10</v>
      </c>
      <c r="D30" s="52" t="s">
        <v>19</v>
      </c>
      <c r="E30" s="53">
        <v>221.384057971015</v>
      </c>
      <c r="F30" s="52" t="s">
        <v>14</v>
      </c>
      <c r="H30" s="15" t="str">
        <f>IFERROR(__xludf.DUMMYFUNCTION("""COMPUTED_VALUE"""),"Veg wrap")</f>
        <v>Veg wrap</v>
      </c>
    </row>
    <row r="31">
      <c r="A31" s="51">
        <v>44409.0</v>
      </c>
      <c r="B31" s="52" t="s">
        <v>9</v>
      </c>
      <c r="C31" s="52" t="s">
        <v>10</v>
      </c>
      <c r="D31" s="52" t="s">
        <v>20</v>
      </c>
      <c r="E31" s="53">
        <v>221.688405797102</v>
      </c>
      <c r="F31" s="52" t="s">
        <v>21</v>
      </c>
      <c r="H31" s="15" t="str">
        <f>IFERROR(__xludf.DUMMYFUNCTION("""COMPUTED_VALUE"""),"Bolognese pasta")</f>
        <v>Bolognese pasta</v>
      </c>
    </row>
    <row r="32">
      <c r="A32" s="51">
        <v>44409.0</v>
      </c>
      <c r="B32" s="52" t="s">
        <v>9</v>
      </c>
      <c r="C32" s="52" t="s">
        <v>10</v>
      </c>
      <c r="D32" s="52" t="s">
        <v>22</v>
      </c>
      <c r="E32" s="53">
        <v>221.992753623189</v>
      </c>
      <c r="F32" s="52" t="s">
        <v>18</v>
      </c>
      <c r="H32" s="15" t="str">
        <f>IFERROR(__xludf.DUMMYFUNCTION("""COMPUTED_VALUE"""),"vegetable sandwich")</f>
        <v>vegetable sandwich</v>
      </c>
    </row>
    <row r="33">
      <c r="A33" s="51">
        <v>44409.0</v>
      </c>
      <c r="B33" s="52" t="s">
        <v>9</v>
      </c>
      <c r="C33" s="52" t="s">
        <v>10</v>
      </c>
      <c r="D33" s="52" t="s">
        <v>22</v>
      </c>
      <c r="E33" s="53">
        <v>222.297101449276</v>
      </c>
      <c r="F33" s="52" t="s">
        <v>18</v>
      </c>
      <c r="H33" s="15" t="str">
        <f>IFERROR(__xludf.DUMMYFUNCTION("""COMPUTED_VALUE"""),"chilli parotta")</f>
        <v>chilli parotta</v>
      </c>
    </row>
    <row r="34">
      <c r="A34" s="51">
        <v>44409.0</v>
      </c>
      <c r="B34" s="52" t="s">
        <v>23</v>
      </c>
      <c r="C34" s="52" t="s">
        <v>42</v>
      </c>
      <c r="D34" s="52" t="s">
        <v>22</v>
      </c>
      <c r="E34" s="53">
        <v>222.601449275363</v>
      </c>
      <c r="F34" s="52" t="s">
        <v>18</v>
      </c>
      <c r="H34" s="15" t="str">
        <f>IFERROR(__xludf.DUMMYFUNCTION("""COMPUTED_VALUE"""),"fish fried rice")</f>
        <v>fish fried rice</v>
      </c>
    </row>
    <row r="35">
      <c r="A35" s="51">
        <v>44409.0</v>
      </c>
      <c r="B35" s="52" t="s">
        <v>23</v>
      </c>
      <c r="C35" s="52" t="s">
        <v>43</v>
      </c>
      <c r="D35" s="52" t="s">
        <v>13</v>
      </c>
      <c r="E35" s="53">
        <v>222.90579710145</v>
      </c>
      <c r="F35" s="52" t="s">
        <v>14</v>
      </c>
      <c r="H35" s="15" t="str">
        <f>IFERROR(__xludf.DUMMYFUNCTION("""COMPUTED_VALUE"""),"butter naan")</f>
        <v>butter naan</v>
      </c>
    </row>
    <row r="36">
      <c r="A36" s="51">
        <v>44409.0</v>
      </c>
      <c r="B36" s="52" t="s">
        <v>23</v>
      </c>
      <c r="C36" s="52" t="s">
        <v>44</v>
      </c>
      <c r="D36" s="52" t="s">
        <v>27</v>
      </c>
      <c r="E36" s="53">
        <v>223.210144927537</v>
      </c>
      <c r="F36" s="52" t="s">
        <v>14</v>
      </c>
      <c r="H36" s="15" t="str">
        <f>IFERROR(__xludf.DUMMYFUNCTION("""COMPUTED_VALUE"""),"apple milkshake")</f>
        <v>apple milkshake</v>
      </c>
    </row>
    <row r="37">
      <c r="A37" s="51">
        <v>44409.0</v>
      </c>
      <c r="B37" s="52" t="s">
        <v>23</v>
      </c>
      <c r="C37" s="52" t="s">
        <v>28</v>
      </c>
      <c r="D37" s="52" t="s">
        <v>19</v>
      </c>
      <c r="E37" s="53">
        <v>223.514492753624</v>
      </c>
      <c r="F37" s="52" t="s">
        <v>14</v>
      </c>
      <c r="H37" s="15" t="str">
        <f>IFERROR(__xludf.DUMMYFUNCTION("""COMPUTED_VALUE"""),"green peas masala")</f>
        <v>green peas masala</v>
      </c>
    </row>
    <row r="38">
      <c r="A38" s="51">
        <v>44409.0</v>
      </c>
      <c r="B38" s="52" t="s">
        <v>23</v>
      </c>
      <c r="C38" s="52" t="s">
        <v>45</v>
      </c>
      <c r="D38" s="52" t="s">
        <v>27</v>
      </c>
      <c r="E38" s="53">
        <v>223.818840579711</v>
      </c>
      <c r="F38" s="52" t="s">
        <v>14</v>
      </c>
      <c r="H38" s="15" t="str">
        <f>IFERROR(__xludf.DUMMYFUNCTION("""COMPUTED_VALUE"""),"dal tadka")</f>
        <v>dal tadka</v>
      </c>
    </row>
    <row r="39">
      <c r="A39" s="51">
        <v>44409.0</v>
      </c>
      <c r="B39" s="52" t="s">
        <v>23</v>
      </c>
      <c r="C39" s="52">
        <v>245.0</v>
      </c>
      <c r="D39" s="52" t="s">
        <v>30</v>
      </c>
      <c r="E39" s="53">
        <v>224.123188405797</v>
      </c>
      <c r="F39" s="52" t="s">
        <v>31</v>
      </c>
      <c r="H39" s="15" t="str">
        <f>IFERROR(__xludf.DUMMYFUNCTION("""COMPUTED_VALUE"""),"lasagne")</f>
        <v>lasagne</v>
      </c>
    </row>
    <row r="40">
      <c r="A40" s="51">
        <v>44409.0</v>
      </c>
      <c r="B40" s="52" t="s">
        <v>23</v>
      </c>
      <c r="C40" s="52" t="s">
        <v>32</v>
      </c>
      <c r="D40" s="52" t="s">
        <v>20</v>
      </c>
      <c r="E40" s="53">
        <v>224.427536231884</v>
      </c>
      <c r="F40" s="52" t="s">
        <v>21</v>
      </c>
      <c r="H40" s="15" t="str">
        <f>IFERROR(__xludf.DUMMYFUNCTION("""COMPUTED_VALUE"""),"chicken noodles")</f>
        <v>chicken noodles</v>
      </c>
    </row>
    <row r="41">
      <c r="A41" s="51">
        <v>44409.0</v>
      </c>
      <c r="B41" s="52" t="s">
        <v>23</v>
      </c>
      <c r="C41" s="52" t="s">
        <v>33</v>
      </c>
      <c r="D41" s="52" t="s">
        <v>34</v>
      </c>
      <c r="E41" s="53">
        <v>224.731884057971</v>
      </c>
      <c r="F41" s="52" t="s">
        <v>14</v>
      </c>
      <c r="H41" s="15" t="str">
        <f>IFERROR(__xludf.DUMMYFUNCTION("""COMPUTED_VALUE"""),"cheese quesadilla")</f>
        <v>cheese quesadilla</v>
      </c>
    </row>
    <row r="42">
      <c r="A42" s="51">
        <v>44409.0</v>
      </c>
      <c r="B42" s="52" t="s">
        <v>23</v>
      </c>
      <c r="C42" s="52" t="s">
        <v>35</v>
      </c>
      <c r="D42" s="52" t="s">
        <v>34</v>
      </c>
      <c r="E42" s="53">
        <v>225.036231884058</v>
      </c>
      <c r="F42" s="52" t="s">
        <v>14</v>
      </c>
      <c r="H42" s="15" t="str">
        <f>IFERROR(__xludf.DUMMYFUNCTION("""COMPUTED_VALUE"""),"cheese naan")</f>
        <v>cheese naan</v>
      </c>
    </row>
    <row r="43">
      <c r="A43" s="51">
        <v>44409.0</v>
      </c>
      <c r="B43" s="52" t="s">
        <v>23</v>
      </c>
      <c r="C43" s="52">
        <v>4447.0</v>
      </c>
      <c r="D43" s="52" t="s">
        <v>34</v>
      </c>
      <c r="E43" s="53">
        <v>225.340579710145</v>
      </c>
      <c r="F43" s="52" t="s">
        <v>14</v>
      </c>
      <c r="H43" s="15" t="str">
        <f>IFERROR(__xludf.DUMMYFUNCTION("""COMPUTED_VALUE"""),"banana smoothie")</f>
        <v>banana smoothie</v>
      </c>
    </row>
    <row r="44">
      <c r="A44" s="51">
        <v>44409.0</v>
      </c>
      <c r="B44" s="52" t="s">
        <v>23</v>
      </c>
      <c r="C44" s="52">
        <v>4399.5</v>
      </c>
      <c r="D44" s="52" t="s">
        <v>20</v>
      </c>
      <c r="E44" s="53">
        <v>225.644927536232</v>
      </c>
      <c r="F44" s="52" t="s">
        <v>21</v>
      </c>
      <c r="H44" s="15" t="str">
        <f>IFERROR(__xludf.DUMMYFUNCTION("""COMPUTED_VALUE"""),"vietnamese fried rice")</f>
        <v>vietnamese fried rice</v>
      </c>
    </row>
    <row r="45">
      <c r="A45" s="51">
        <v>44409.0</v>
      </c>
      <c r="B45" s="52" t="s">
        <v>23</v>
      </c>
      <c r="C45" s="52">
        <v>4352.0</v>
      </c>
      <c r="D45" s="52" t="s">
        <v>36</v>
      </c>
      <c r="E45" s="53">
        <v>225.949275362319</v>
      </c>
      <c r="F45" s="52" t="s">
        <v>12</v>
      </c>
      <c r="H45" s="15" t="str">
        <f>IFERROR(__xludf.DUMMYFUNCTION("""COMPUTED_VALUE"""),"roasted veggies")</f>
        <v>roasted veggies</v>
      </c>
    </row>
    <row r="46">
      <c r="A46" s="51">
        <v>44409.0</v>
      </c>
      <c r="B46" s="52" t="s">
        <v>23</v>
      </c>
      <c r="C46" s="52" t="s">
        <v>46</v>
      </c>
      <c r="D46" s="52" t="s">
        <v>34</v>
      </c>
      <c r="E46" s="53">
        <v>226.253623188406</v>
      </c>
      <c r="F46" s="52" t="s">
        <v>14</v>
      </c>
      <c r="H46" s="15" t="str">
        <f>IFERROR(__xludf.DUMMYFUNCTION("""COMPUTED_VALUE"""),"water melon juice")</f>
        <v>water melon juice</v>
      </c>
    </row>
    <row r="47">
      <c r="A47" s="51">
        <v>44409.0</v>
      </c>
      <c r="B47" s="52" t="s">
        <v>23</v>
      </c>
      <c r="C47" s="52" t="s">
        <v>47</v>
      </c>
      <c r="D47" s="52" t="s">
        <v>30</v>
      </c>
      <c r="E47" s="53">
        <v>226.557971014493</v>
      </c>
      <c r="F47" s="52" t="s">
        <v>31</v>
      </c>
      <c r="H47" s="15" t="str">
        <f>IFERROR(__xludf.DUMMYFUNCTION("""COMPUTED_VALUE"""),"banana crepes")</f>
        <v>banana crepes</v>
      </c>
    </row>
    <row r="48">
      <c r="A48" s="51">
        <v>44409.0</v>
      </c>
      <c r="B48" s="52" t="s">
        <v>23</v>
      </c>
      <c r="C48" s="52" t="s">
        <v>39</v>
      </c>
      <c r="D48" s="52" t="s">
        <v>36</v>
      </c>
      <c r="E48" s="53">
        <v>226.86231884058</v>
      </c>
      <c r="F48" s="52" t="s">
        <v>12</v>
      </c>
      <c r="H48" s="15" t="str">
        <f>IFERROR(__xludf.DUMMYFUNCTION("""COMPUTED_VALUE"""),"cheese omlette")</f>
        <v>cheese omlette</v>
      </c>
    </row>
    <row r="49">
      <c r="A49" s="51">
        <v>44409.0</v>
      </c>
      <c r="B49" s="52" t="s">
        <v>40</v>
      </c>
      <c r="C49" s="52" t="s">
        <v>41</v>
      </c>
      <c r="D49" s="52" t="s">
        <v>22</v>
      </c>
      <c r="E49" s="53">
        <v>227.166666666667</v>
      </c>
      <c r="F49" s="52" t="s">
        <v>18</v>
      </c>
      <c r="H49" s="15" t="str">
        <f>IFERROR(__xludf.DUMMYFUNCTION("""COMPUTED_VALUE"""),"vegetable pasta")</f>
        <v>vegetable pasta</v>
      </c>
    </row>
    <row r="50">
      <c r="A50" s="51">
        <v>44409.0</v>
      </c>
      <c r="B50" s="52" t="s">
        <v>40</v>
      </c>
      <c r="C50" s="52" t="s">
        <v>41</v>
      </c>
      <c r="D50" s="52" t="s">
        <v>22</v>
      </c>
      <c r="E50" s="53">
        <v>227.471014492754</v>
      </c>
      <c r="F50" s="52" t="s">
        <v>18</v>
      </c>
      <c r="H50" s="15" t="str">
        <f>IFERROR(__xludf.DUMMYFUNCTION("""COMPUTED_VALUE"""),"strawberry shake")</f>
        <v>strawberry shake</v>
      </c>
    </row>
    <row r="51">
      <c r="A51" s="49" t="s">
        <v>0</v>
      </c>
      <c r="B51" s="49" t="s">
        <v>1</v>
      </c>
      <c r="C51" s="49" t="s">
        <v>2</v>
      </c>
      <c r="D51" s="49" t="s">
        <v>3</v>
      </c>
      <c r="E51" s="49" t="s">
        <v>4</v>
      </c>
      <c r="F51" s="50" t="s">
        <v>5</v>
      </c>
      <c r="H51" s="15"/>
    </row>
    <row r="52">
      <c r="A52" s="51">
        <v>44409.0</v>
      </c>
      <c r="B52" s="52" t="s">
        <v>9</v>
      </c>
      <c r="C52" s="52" t="s">
        <v>10</v>
      </c>
      <c r="D52" s="52" t="s">
        <v>11</v>
      </c>
      <c r="E52" s="53">
        <v>227.775362318841</v>
      </c>
      <c r="F52" s="54" t="s">
        <v>12</v>
      </c>
    </row>
    <row r="53">
      <c r="A53" s="51">
        <v>44409.0</v>
      </c>
      <c r="B53" s="52" t="s">
        <v>9</v>
      </c>
      <c r="C53" s="52" t="s">
        <v>10</v>
      </c>
      <c r="D53" s="52" t="s">
        <v>13</v>
      </c>
      <c r="E53" s="53">
        <v>228.079710144928</v>
      </c>
      <c r="F53" s="52" t="s">
        <v>14</v>
      </c>
    </row>
    <row r="54">
      <c r="A54" s="51">
        <v>44409.0</v>
      </c>
      <c r="B54" s="52" t="s">
        <v>9</v>
      </c>
      <c r="C54" s="52" t="s">
        <v>10</v>
      </c>
      <c r="D54" s="52" t="s">
        <v>17</v>
      </c>
      <c r="E54" s="53">
        <v>228.384057971015</v>
      </c>
      <c r="F54" s="52" t="s">
        <v>18</v>
      </c>
    </row>
    <row r="55">
      <c r="A55" s="51">
        <v>44409.0</v>
      </c>
      <c r="B55" s="52" t="s">
        <v>9</v>
      </c>
      <c r="C55" s="52" t="s">
        <v>10</v>
      </c>
      <c r="D55" s="52" t="s">
        <v>19</v>
      </c>
      <c r="E55" s="53">
        <v>228.688405797102</v>
      </c>
      <c r="F55" s="52" t="s">
        <v>14</v>
      </c>
    </row>
    <row r="56">
      <c r="A56" s="51">
        <v>44409.0</v>
      </c>
      <c r="B56" s="52" t="s">
        <v>9</v>
      </c>
      <c r="C56" s="52" t="s">
        <v>10</v>
      </c>
      <c r="D56" s="52" t="s">
        <v>20</v>
      </c>
      <c r="E56" s="53">
        <v>228.992753623189</v>
      </c>
      <c r="F56" s="52" t="s">
        <v>21</v>
      </c>
    </row>
    <row r="57">
      <c r="A57" s="51">
        <v>44409.0</v>
      </c>
      <c r="B57" s="52" t="s">
        <v>9</v>
      </c>
      <c r="C57" s="52" t="s">
        <v>10</v>
      </c>
      <c r="D57" s="52" t="s">
        <v>22</v>
      </c>
      <c r="E57" s="53">
        <v>229.297101449276</v>
      </c>
      <c r="F57" s="52" t="s">
        <v>18</v>
      </c>
    </row>
    <row r="58">
      <c r="A58" s="51">
        <v>44409.0</v>
      </c>
      <c r="B58" s="52" t="s">
        <v>9</v>
      </c>
      <c r="C58" s="52" t="s">
        <v>10</v>
      </c>
      <c r="D58" s="52" t="s">
        <v>22</v>
      </c>
      <c r="E58" s="53">
        <v>229.601449275363</v>
      </c>
      <c r="F58" s="52" t="s">
        <v>18</v>
      </c>
    </row>
    <row r="59">
      <c r="A59" s="51">
        <v>44409.0</v>
      </c>
      <c r="B59" s="52" t="s">
        <v>23</v>
      </c>
      <c r="C59" s="52" t="s">
        <v>48</v>
      </c>
      <c r="D59" s="52" t="s">
        <v>22</v>
      </c>
      <c r="E59" s="53">
        <v>229.90579710145</v>
      </c>
      <c r="F59" s="52" t="s">
        <v>18</v>
      </c>
    </row>
    <row r="60">
      <c r="A60" s="51">
        <v>44409.0</v>
      </c>
      <c r="B60" s="52" t="s">
        <v>23</v>
      </c>
      <c r="C60" s="52" t="s">
        <v>49</v>
      </c>
      <c r="D60" s="52" t="s">
        <v>13</v>
      </c>
      <c r="E60" s="53">
        <v>230.210144927537</v>
      </c>
      <c r="F60" s="52" t="s">
        <v>14</v>
      </c>
    </row>
    <row r="61">
      <c r="A61" s="51">
        <v>44409.0</v>
      </c>
      <c r="B61" s="52" t="s">
        <v>23</v>
      </c>
      <c r="C61" s="52" t="s">
        <v>50</v>
      </c>
      <c r="D61" s="52" t="s">
        <v>27</v>
      </c>
      <c r="E61" s="53">
        <v>230.514492753624</v>
      </c>
      <c r="F61" s="52" t="s">
        <v>14</v>
      </c>
    </row>
    <row r="62">
      <c r="A62" s="51">
        <v>44409.0</v>
      </c>
      <c r="B62" s="52" t="s">
        <v>23</v>
      </c>
      <c r="C62" s="52" t="s">
        <v>28</v>
      </c>
      <c r="D62" s="52" t="s">
        <v>19</v>
      </c>
      <c r="E62" s="53">
        <v>230.818840579711</v>
      </c>
      <c r="F62" s="52" t="s">
        <v>14</v>
      </c>
    </row>
    <row r="63">
      <c r="A63" s="51">
        <v>44409.0</v>
      </c>
      <c r="B63" s="52" t="s">
        <v>23</v>
      </c>
      <c r="C63" s="52" t="s">
        <v>51</v>
      </c>
      <c r="D63" s="52" t="s">
        <v>27</v>
      </c>
      <c r="E63" s="53">
        <v>231.123188405797</v>
      </c>
      <c r="F63" s="52" t="s">
        <v>14</v>
      </c>
    </row>
    <row r="64">
      <c r="A64" s="51">
        <v>44409.0</v>
      </c>
      <c r="B64" s="52" t="s">
        <v>23</v>
      </c>
      <c r="C64" s="52">
        <v>246.0</v>
      </c>
      <c r="D64" s="52" t="s">
        <v>30</v>
      </c>
      <c r="E64" s="53">
        <v>231.427536231884</v>
      </c>
      <c r="F64" s="52" t="s">
        <v>31</v>
      </c>
    </row>
    <row r="65">
      <c r="A65" s="51">
        <v>44409.0</v>
      </c>
      <c r="B65" s="52" t="s">
        <v>23</v>
      </c>
      <c r="C65" s="52" t="s">
        <v>32</v>
      </c>
      <c r="D65" s="52" t="s">
        <v>20</v>
      </c>
      <c r="E65" s="53">
        <v>231.731884057971</v>
      </c>
      <c r="F65" s="52" t="s">
        <v>21</v>
      </c>
    </row>
    <row r="66">
      <c r="A66" s="51">
        <v>44409.0</v>
      </c>
      <c r="B66" s="52" t="s">
        <v>23</v>
      </c>
      <c r="C66" s="52" t="s">
        <v>33</v>
      </c>
      <c r="D66" s="52" t="s">
        <v>34</v>
      </c>
      <c r="E66" s="53">
        <v>232.036231884058</v>
      </c>
      <c r="F66" s="52" t="s">
        <v>14</v>
      </c>
    </row>
    <row r="67">
      <c r="A67" s="51">
        <v>44409.0</v>
      </c>
      <c r="B67" s="52" t="s">
        <v>23</v>
      </c>
      <c r="C67" s="52" t="s">
        <v>35</v>
      </c>
      <c r="D67" s="52" t="s">
        <v>34</v>
      </c>
      <c r="E67" s="53">
        <v>232.340579710145</v>
      </c>
      <c r="F67" s="52" t="s">
        <v>14</v>
      </c>
    </row>
    <row r="68">
      <c r="A68" s="51">
        <v>44409.0</v>
      </c>
      <c r="B68" s="52" t="s">
        <v>23</v>
      </c>
      <c r="C68" s="52">
        <v>4304.5</v>
      </c>
      <c r="D68" s="52" t="s">
        <v>34</v>
      </c>
      <c r="E68" s="53">
        <v>232.644927536232</v>
      </c>
      <c r="F68" s="52" t="s">
        <v>14</v>
      </c>
    </row>
    <row r="69">
      <c r="A69" s="51">
        <v>44409.0</v>
      </c>
      <c r="B69" s="52" t="s">
        <v>23</v>
      </c>
      <c r="C69" s="52">
        <v>4257.0</v>
      </c>
      <c r="D69" s="52" t="s">
        <v>20</v>
      </c>
      <c r="E69" s="53">
        <v>232.949275362319</v>
      </c>
      <c r="F69" s="52" t="s">
        <v>21</v>
      </c>
    </row>
    <row r="70">
      <c r="A70" s="51">
        <v>44409.0</v>
      </c>
      <c r="B70" s="52" t="s">
        <v>23</v>
      </c>
      <c r="C70" s="52">
        <v>4209.5</v>
      </c>
      <c r="D70" s="52" t="s">
        <v>36</v>
      </c>
      <c r="E70" s="53">
        <v>233.253623188406</v>
      </c>
      <c r="F70" s="52" t="s">
        <v>12</v>
      </c>
    </row>
    <row r="71">
      <c r="A71" s="51">
        <v>44409.0</v>
      </c>
      <c r="B71" s="52" t="s">
        <v>23</v>
      </c>
      <c r="C71" s="52" t="s">
        <v>52</v>
      </c>
      <c r="D71" s="52" t="s">
        <v>34</v>
      </c>
      <c r="E71" s="53">
        <v>233.557971014493</v>
      </c>
      <c r="F71" s="52" t="s">
        <v>14</v>
      </c>
    </row>
    <row r="72">
      <c r="A72" s="51">
        <v>44409.0</v>
      </c>
      <c r="B72" s="52" t="s">
        <v>23</v>
      </c>
      <c r="C72" s="52" t="s">
        <v>53</v>
      </c>
      <c r="D72" s="52" t="s">
        <v>30</v>
      </c>
      <c r="E72" s="53">
        <v>233.86231884058</v>
      </c>
      <c r="F72" s="52" t="s">
        <v>31</v>
      </c>
    </row>
    <row r="73">
      <c r="A73" s="51">
        <v>44409.0</v>
      </c>
      <c r="B73" s="52" t="s">
        <v>23</v>
      </c>
      <c r="C73" s="52" t="s">
        <v>39</v>
      </c>
      <c r="D73" s="52" t="s">
        <v>36</v>
      </c>
      <c r="E73" s="53">
        <v>234.166666666667</v>
      </c>
      <c r="F73" s="52" t="s">
        <v>12</v>
      </c>
    </row>
    <row r="74">
      <c r="A74" s="51">
        <v>44409.0</v>
      </c>
      <c r="B74" s="52" t="s">
        <v>40</v>
      </c>
      <c r="C74" s="52" t="s">
        <v>41</v>
      </c>
      <c r="D74" s="52" t="s">
        <v>22</v>
      </c>
      <c r="E74" s="53">
        <v>234.471014492754</v>
      </c>
      <c r="F74" s="52" t="s">
        <v>18</v>
      </c>
    </row>
    <row r="75">
      <c r="A75" s="51">
        <v>44409.0</v>
      </c>
      <c r="B75" s="52" t="s">
        <v>40</v>
      </c>
      <c r="C75" s="52" t="s">
        <v>41</v>
      </c>
      <c r="D75" s="52" t="s">
        <v>22</v>
      </c>
      <c r="E75" s="53">
        <v>234.775362318841</v>
      </c>
      <c r="F75" s="52" t="s">
        <v>18</v>
      </c>
    </row>
    <row r="76">
      <c r="A76" s="49" t="s">
        <v>0</v>
      </c>
      <c r="B76" s="49" t="s">
        <v>1</v>
      </c>
      <c r="C76" s="49" t="s">
        <v>2</v>
      </c>
      <c r="D76" s="49" t="s">
        <v>3</v>
      </c>
      <c r="E76" s="49" t="s">
        <v>4</v>
      </c>
      <c r="F76" s="50" t="s">
        <v>5</v>
      </c>
    </row>
    <row r="77">
      <c r="A77" s="51">
        <v>44409.0</v>
      </c>
      <c r="B77" s="52" t="s">
        <v>9</v>
      </c>
      <c r="C77" s="52" t="s">
        <v>10</v>
      </c>
      <c r="D77" s="52" t="s">
        <v>11</v>
      </c>
      <c r="E77" s="53">
        <v>235.079710144928</v>
      </c>
      <c r="F77" s="54" t="s">
        <v>12</v>
      </c>
    </row>
    <row r="78">
      <c r="A78" s="51">
        <v>44409.0</v>
      </c>
      <c r="B78" s="52" t="s">
        <v>9</v>
      </c>
      <c r="C78" s="52" t="s">
        <v>10</v>
      </c>
      <c r="D78" s="52" t="s">
        <v>13</v>
      </c>
      <c r="E78" s="53">
        <v>235.384057971015</v>
      </c>
      <c r="F78" s="52" t="s">
        <v>14</v>
      </c>
    </row>
    <row r="79">
      <c r="A79" s="51">
        <v>44409.0</v>
      </c>
      <c r="B79" s="52" t="s">
        <v>9</v>
      </c>
      <c r="C79" s="52" t="s">
        <v>10</v>
      </c>
      <c r="D79" s="52" t="s">
        <v>17</v>
      </c>
      <c r="E79" s="53">
        <v>235.688405797102</v>
      </c>
      <c r="F79" s="52" t="s">
        <v>18</v>
      </c>
    </row>
    <row r="80">
      <c r="A80" s="51">
        <v>44409.0</v>
      </c>
      <c r="B80" s="52" t="s">
        <v>9</v>
      </c>
      <c r="C80" s="52" t="s">
        <v>10</v>
      </c>
      <c r="D80" s="52" t="s">
        <v>19</v>
      </c>
      <c r="E80" s="53">
        <v>235.992753623189</v>
      </c>
      <c r="F80" s="52" t="s">
        <v>14</v>
      </c>
    </row>
    <row r="81">
      <c r="A81" s="51">
        <v>44409.0</v>
      </c>
      <c r="B81" s="52" t="s">
        <v>9</v>
      </c>
      <c r="C81" s="52" t="s">
        <v>10</v>
      </c>
      <c r="D81" s="52" t="s">
        <v>20</v>
      </c>
      <c r="E81" s="53">
        <v>236.297101449276</v>
      </c>
      <c r="F81" s="52" t="s">
        <v>21</v>
      </c>
    </row>
    <row r="82">
      <c r="A82" s="51">
        <v>44409.0</v>
      </c>
      <c r="B82" s="52" t="s">
        <v>9</v>
      </c>
      <c r="C82" s="52" t="s">
        <v>10</v>
      </c>
      <c r="D82" s="52" t="s">
        <v>22</v>
      </c>
      <c r="E82" s="53">
        <v>236.601449275363</v>
      </c>
      <c r="F82" s="52" t="s">
        <v>18</v>
      </c>
    </row>
    <row r="83">
      <c r="A83" s="51">
        <v>44409.0</v>
      </c>
      <c r="B83" s="52" t="s">
        <v>9</v>
      </c>
      <c r="C83" s="52" t="s">
        <v>10</v>
      </c>
      <c r="D83" s="52" t="s">
        <v>22</v>
      </c>
      <c r="E83" s="53">
        <v>236.90579710145</v>
      </c>
      <c r="F83" s="52" t="s">
        <v>18</v>
      </c>
    </row>
    <row r="84">
      <c r="A84" s="51">
        <v>44409.0</v>
      </c>
      <c r="B84" s="52" t="s">
        <v>23</v>
      </c>
      <c r="C84" s="52" t="s">
        <v>54</v>
      </c>
      <c r="D84" s="52" t="s">
        <v>22</v>
      </c>
      <c r="E84" s="53">
        <v>237.210144927537</v>
      </c>
      <c r="F84" s="52" t="s">
        <v>18</v>
      </c>
    </row>
    <row r="85">
      <c r="A85" s="51">
        <v>44409.0</v>
      </c>
      <c r="B85" s="52" t="s">
        <v>23</v>
      </c>
      <c r="C85" s="52" t="s">
        <v>55</v>
      </c>
      <c r="D85" s="52" t="s">
        <v>13</v>
      </c>
      <c r="E85" s="53">
        <v>237.514492753624</v>
      </c>
      <c r="F85" s="52" t="s">
        <v>14</v>
      </c>
    </row>
    <row r="86">
      <c r="A86" s="51">
        <v>44409.0</v>
      </c>
      <c r="B86" s="52" t="s">
        <v>23</v>
      </c>
      <c r="C86" s="52" t="s">
        <v>56</v>
      </c>
      <c r="D86" s="52" t="s">
        <v>27</v>
      </c>
      <c r="E86" s="53">
        <v>237.818840579711</v>
      </c>
      <c r="F86" s="52" t="s">
        <v>14</v>
      </c>
    </row>
    <row r="87">
      <c r="A87" s="51">
        <v>44409.0</v>
      </c>
      <c r="B87" s="52" t="s">
        <v>23</v>
      </c>
      <c r="C87" s="52" t="s">
        <v>28</v>
      </c>
      <c r="D87" s="52" t="s">
        <v>19</v>
      </c>
      <c r="E87" s="53">
        <v>238.123188405797</v>
      </c>
      <c r="F87" s="52" t="s">
        <v>14</v>
      </c>
    </row>
    <row r="88">
      <c r="A88" s="51">
        <v>44409.0</v>
      </c>
      <c r="B88" s="52" t="s">
        <v>23</v>
      </c>
      <c r="C88" s="52" t="s">
        <v>57</v>
      </c>
      <c r="D88" s="52" t="s">
        <v>27</v>
      </c>
      <c r="E88" s="53">
        <v>238.427536231884</v>
      </c>
      <c r="F88" s="52" t="s">
        <v>14</v>
      </c>
    </row>
    <row r="89">
      <c r="A89" s="51">
        <v>44409.0</v>
      </c>
      <c r="B89" s="52" t="s">
        <v>23</v>
      </c>
      <c r="C89" s="52">
        <v>247.0</v>
      </c>
      <c r="D89" s="52" t="s">
        <v>30</v>
      </c>
      <c r="E89" s="53">
        <v>238.731884057971</v>
      </c>
      <c r="F89" s="52" t="s">
        <v>31</v>
      </c>
    </row>
    <row r="90">
      <c r="A90" s="51">
        <v>44409.0</v>
      </c>
      <c r="B90" s="52" t="s">
        <v>23</v>
      </c>
      <c r="C90" s="52" t="s">
        <v>32</v>
      </c>
      <c r="D90" s="52" t="s">
        <v>20</v>
      </c>
      <c r="E90" s="53">
        <v>239.036231884058</v>
      </c>
      <c r="F90" s="52" t="s">
        <v>21</v>
      </c>
    </row>
    <row r="91">
      <c r="A91" s="51">
        <v>44409.0</v>
      </c>
      <c r="B91" s="52" t="s">
        <v>23</v>
      </c>
      <c r="C91" s="52" t="s">
        <v>33</v>
      </c>
      <c r="D91" s="52" t="s">
        <v>34</v>
      </c>
      <c r="E91" s="53">
        <v>239.340579710145</v>
      </c>
      <c r="F91" s="52" t="s">
        <v>14</v>
      </c>
    </row>
    <row r="92">
      <c r="A92" s="51">
        <v>44409.0</v>
      </c>
      <c r="B92" s="52" t="s">
        <v>23</v>
      </c>
      <c r="C92" s="52" t="s">
        <v>35</v>
      </c>
      <c r="D92" s="52" t="s">
        <v>34</v>
      </c>
      <c r="E92" s="53">
        <v>239.644927536232</v>
      </c>
      <c r="F92" s="52" t="s">
        <v>14</v>
      </c>
    </row>
    <row r="93">
      <c r="A93" s="51">
        <v>44409.0</v>
      </c>
      <c r="B93" s="52" t="s">
        <v>23</v>
      </c>
      <c r="C93" s="52">
        <v>4162.0</v>
      </c>
      <c r="D93" s="52" t="s">
        <v>34</v>
      </c>
      <c r="E93" s="53">
        <v>239.949275362319</v>
      </c>
      <c r="F93" s="52" t="s">
        <v>14</v>
      </c>
    </row>
    <row r="94">
      <c r="A94" s="51">
        <v>44409.0</v>
      </c>
      <c r="B94" s="52" t="s">
        <v>23</v>
      </c>
      <c r="C94" s="52">
        <v>4114.5</v>
      </c>
      <c r="D94" s="52" t="s">
        <v>20</v>
      </c>
      <c r="E94" s="53">
        <v>240.253623188406</v>
      </c>
      <c r="F94" s="52" t="s">
        <v>21</v>
      </c>
    </row>
    <row r="95">
      <c r="A95" s="51">
        <v>44409.0</v>
      </c>
      <c r="B95" s="52" t="s">
        <v>23</v>
      </c>
      <c r="C95" s="52">
        <v>4067.0</v>
      </c>
      <c r="D95" s="52" t="s">
        <v>36</v>
      </c>
      <c r="E95" s="53">
        <v>240.557971014493</v>
      </c>
      <c r="F95" s="52" t="s">
        <v>12</v>
      </c>
    </row>
    <row r="96">
      <c r="A96" s="51">
        <v>44409.0</v>
      </c>
      <c r="B96" s="52" t="s">
        <v>23</v>
      </c>
      <c r="C96" s="52" t="s">
        <v>58</v>
      </c>
      <c r="D96" s="52" t="s">
        <v>34</v>
      </c>
      <c r="E96" s="53">
        <v>240.86231884058</v>
      </c>
      <c r="F96" s="52" t="s">
        <v>14</v>
      </c>
    </row>
    <row r="97">
      <c r="A97" s="51">
        <v>44409.0</v>
      </c>
      <c r="B97" s="52" t="s">
        <v>23</v>
      </c>
      <c r="C97" s="52" t="s">
        <v>59</v>
      </c>
      <c r="D97" s="52" t="s">
        <v>30</v>
      </c>
      <c r="E97" s="53">
        <v>241.166666666667</v>
      </c>
      <c r="F97" s="52" t="s">
        <v>31</v>
      </c>
    </row>
    <row r="98">
      <c r="A98" s="51">
        <v>44409.0</v>
      </c>
      <c r="B98" s="52" t="s">
        <v>23</v>
      </c>
      <c r="C98" s="52" t="s">
        <v>39</v>
      </c>
      <c r="D98" s="52" t="s">
        <v>36</v>
      </c>
      <c r="E98" s="53">
        <v>241.471014492754</v>
      </c>
      <c r="F98" s="52" t="s">
        <v>12</v>
      </c>
    </row>
    <row r="99">
      <c r="A99" s="51">
        <v>44409.0</v>
      </c>
      <c r="B99" s="52" t="s">
        <v>40</v>
      </c>
      <c r="C99" s="52" t="s">
        <v>41</v>
      </c>
      <c r="D99" s="52" t="s">
        <v>22</v>
      </c>
      <c r="E99" s="53">
        <v>241.775362318841</v>
      </c>
      <c r="F99" s="52" t="s">
        <v>18</v>
      </c>
    </row>
    <row r="100">
      <c r="A100" s="51">
        <v>44409.0</v>
      </c>
      <c r="B100" s="52" t="s">
        <v>40</v>
      </c>
      <c r="C100" s="52" t="s">
        <v>41</v>
      </c>
      <c r="D100" s="52" t="s">
        <v>22</v>
      </c>
      <c r="E100" s="53">
        <v>242.079710144928</v>
      </c>
      <c r="F100" s="52" t="s">
        <v>18</v>
      </c>
    </row>
    <row r="101">
      <c r="A101" s="49" t="s">
        <v>0</v>
      </c>
      <c r="B101" s="49" t="s">
        <v>1</v>
      </c>
      <c r="C101" s="49" t="s">
        <v>2</v>
      </c>
      <c r="D101" s="49" t="s">
        <v>3</v>
      </c>
      <c r="E101" s="49" t="s">
        <v>4</v>
      </c>
      <c r="F101" s="50" t="s">
        <v>5</v>
      </c>
    </row>
    <row r="102">
      <c r="A102" s="51">
        <v>44409.0</v>
      </c>
      <c r="B102" s="52" t="s">
        <v>9</v>
      </c>
      <c r="C102" s="52" t="s">
        <v>10</v>
      </c>
      <c r="D102" s="52" t="s">
        <v>11</v>
      </c>
      <c r="E102" s="53">
        <v>242.384057971015</v>
      </c>
      <c r="F102" s="54" t="s">
        <v>12</v>
      </c>
    </row>
    <row r="103">
      <c r="A103" s="51">
        <v>44409.0</v>
      </c>
      <c r="B103" s="52" t="s">
        <v>9</v>
      </c>
      <c r="C103" s="52" t="s">
        <v>10</v>
      </c>
      <c r="D103" s="52" t="s">
        <v>13</v>
      </c>
      <c r="E103" s="53">
        <v>242.688405797102</v>
      </c>
      <c r="F103" s="52" t="s">
        <v>14</v>
      </c>
    </row>
    <row r="104">
      <c r="A104" s="51">
        <v>44409.0</v>
      </c>
      <c r="B104" s="52" t="s">
        <v>9</v>
      </c>
      <c r="C104" s="52" t="s">
        <v>10</v>
      </c>
      <c r="D104" s="52" t="s">
        <v>17</v>
      </c>
      <c r="E104" s="53">
        <v>242.992753623189</v>
      </c>
      <c r="F104" s="52" t="s">
        <v>18</v>
      </c>
    </row>
    <row r="105">
      <c r="A105" s="51">
        <v>44409.0</v>
      </c>
      <c r="B105" s="52" t="s">
        <v>9</v>
      </c>
      <c r="C105" s="52" t="s">
        <v>10</v>
      </c>
      <c r="D105" s="52" t="s">
        <v>19</v>
      </c>
      <c r="E105" s="53">
        <v>243.297101449276</v>
      </c>
      <c r="F105" s="52" t="s">
        <v>14</v>
      </c>
    </row>
    <row r="106">
      <c r="A106" s="51">
        <v>44409.0</v>
      </c>
      <c r="B106" s="52" t="s">
        <v>9</v>
      </c>
      <c r="C106" s="52" t="s">
        <v>10</v>
      </c>
      <c r="D106" s="52" t="s">
        <v>20</v>
      </c>
      <c r="E106" s="53">
        <v>243.601449275363</v>
      </c>
      <c r="F106" s="52" t="s">
        <v>21</v>
      </c>
    </row>
    <row r="107">
      <c r="A107" s="51">
        <v>44409.0</v>
      </c>
      <c r="B107" s="52" t="s">
        <v>9</v>
      </c>
      <c r="C107" s="52" t="s">
        <v>10</v>
      </c>
      <c r="D107" s="52" t="s">
        <v>22</v>
      </c>
      <c r="E107" s="53">
        <v>243.90579710145</v>
      </c>
      <c r="F107" s="52" t="s">
        <v>18</v>
      </c>
    </row>
    <row r="108">
      <c r="A108" s="51">
        <v>44409.0</v>
      </c>
      <c r="B108" s="52" t="s">
        <v>9</v>
      </c>
      <c r="C108" s="52" t="s">
        <v>10</v>
      </c>
      <c r="D108" s="52" t="s">
        <v>22</v>
      </c>
      <c r="E108" s="53">
        <v>244.210144927537</v>
      </c>
      <c r="F108" s="52" t="s">
        <v>18</v>
      </c>
    </row>
    <row r="109">
      <c r="A109" s="51">
        <v>44409.0</v>
      </c>
      <c r="B109" s="52" t="s">
        <v>23</v>
      </c>
      <c r="C109" s="52" t="s">
        <v>60</v>
      </c>
      <c r="D109" s="52" t="s">
        <v>22</v>
      </c>
      <c r="E109" s="53">
        <v>244.514492753624</v>
      </c>
      <c r="F109" s="52" t="s">
        <v>18</v>
      </c>
    </row>
    <row r="110">
      <c r="A110" s="51">
        <v>44409.0</v>
      </c>
      <c r="B110" s="52" t="s">
        <v>23</v>
      </c>
      <c r="C110" s="52" t="s">
        <v>61</v>
      </c>
      <c r="D110" s="52" t="s">
        <v>13</v>
      </c>
      <c r="E110" s="53">
        <v>244.818840579711</v>
      </c>
      <c r="F110" s="52" t="s">
        <v>14</v>
      </c>
    </row>
    <row r="111">
      <c r="A111" s="51">
        <v>44409.0</v>
      </c>
      <c r="B111" s="52" t="s">
        <v>23</v>
      </c>
      <c r="C111" s="52" t="s">
        <v>62</v>
      </c>
      <c r="D111" s="52" t="s">
        <v>27</v>
      </c>
      <c r="E111" s="53">
        <v>245.123188405798</v>
      </c>
      <c r="F111" s="52" t="s">
        <v>14</v>
      </c>
    </row>
    <row r="112">
      <c r="A112" s="51">
        <v>44409.0</v>
      </c>
      <c r="B112" s="52" t="s">
        <v>23</v>
      </c>
      <c r="C112" s="52" t="s">
        <v>28</v>
      </c>
      <c r="D112" s="52" t="s">
        <v>19</v>
      </c>
      <c r="E112" s="53">
        <v>245.427536231884</v>
      </c>
      <c r="F112" s="52" t="s">
        <v>14</v>
      </c>
    </row>
    <row r="113">
      <c r="A113" s="51">
        <v>44409.0</v>
      </c>
      <c r="B113" s="52" t="s">
        <v>23</v>
      </c>
      <c r="C113" s="52" t="s">
        <v>63</v>
      </c>
      <c r="D113" s="52" t="s">
        <v>27</v>
      </c>
      <c r="E113" s="53">
        <v>245.731884057971</v>
      </c>
      <c r="F113" s="52" t="s">
        <v>14</v>
      </c>
    </row>
    <row r="114">
      <c r="A114" s="51">
        <v>44409.0</v>
      </c>
      <c r="B114" s="52" t="s">
        <v>23</v>
      </c>
      <c r="C114" s="52">
        <v>248.0</v>
      </c>
      <c r="D114" s="52" t="s">
        <v>30</v>
      </c>
      <c r="E114" s="53">
        <v>246.036231884058</v>
      </c>
      <c r="F114" s="52" t="s">
        <v>31</v>
      </c>
    </row>
    <row r="115">
      <c r="A115" s="51">
        <v>44409.0</v>
      </c>
      <c r="B115" s="52" t="s">
        <v>16</v>
      </c>
      <c r="C115" s="52" t="s">
        <v>64</v>
      </c>
      <c r="D115" s="52" t="s">
        <v>22</v>
      </c>
      <c r="E115" s="53">
        <v>300.0</v>
      </c>
      <c r="F115" s="52" t="s">
        <v>18</v>
      </c>
    </row>
    <row r="116">
      <c r="A116" s="51">
        <v>44409.0</v>
      </c>
      <c r="B116" s="52" t="s">
        <v>16</v>
      </c>
      <c r="C116" s="52" t="s">
        <v>65</v>
      </c>
      <c r="D116" s="52" t="s">
        <v>19</v>
      </c>
      <c r="E116" s="53">
        <v>80.0</v>
      </c>
      <c r="F116" s="52" t="s">
        <v>14</v>
      </c>
    </row>
    <row r="117">
      <c r="A117" s="51">
        <v>44409.0</v>
      </c>
      <c r="B117" s="52" t="s">
        <v>16</v>
      </c>
      <c r="C117" s="52" t="s">
        <v>66</v>
      </c>
      <c r="D117" s="52" t="s">
        <v>22</v>
      </c>
      <c r="E117" s="53">
        <v>300.0</v>
      </c>
      <c r="F117" s="52" t="s">
        <v>18</v>
      </c>
    </row>
    <row r="118">
      <c r="A118" s="51">
        <v>44409.0</v>
      </c>
      <c r="B118" s="52" t="s">
        <v>16</v>
      </c>
      <c r="C118" s="52" t="s">
        <v>66</v>
      </c>
      <c r="D118" s="52" t="s">
        <v>22</v>
      </c>
      <c r="E118" s="53">
        <v>300.0</v>
      </c>
      <c r="F118" s="52" t="s">
        <v>18</v>
      </c>
    </row>
    <row r="119">
      <c r="A119" s="51">
        <v>44409.0</v>
      </c>
      <c r="B119" s="52" t="s">
        <v>16</v>
      </c>
      <c r="C119" s="52" t="s">
        <v>67</v>
      </c>
      <c r="D119" s="52" t="s">
        <v>17</v>
      </c>
      <c r="E119" s="53">
        <v>320.0</v>
      </c>
      <c r="F119" s="52" t="s">
        <v>18</v>
      </c>
    </row>
    <row r="120">
      <c r="A120" s="51">
        <v>44409.0</v>
      </c>
      <c r="B120" s="52" t="s">
        <v>16</v>
      </c>
      <c r="C120" s="52" t="s">
        <v>68</v>
      </c>
      <c r="D120" s="52" t="s">
        <v>20</v>
      </c>
      <c r="E120" s="53">
        <v>220.0</v>
      </c>
      <c r="F120" s="52" t="s">
        <v>21</v>
      </c>
    </row>
    <row r="121">
      <c r="A121" s="51">
        <v>44409.0</v>
      </c>
      <c r="B121" s="52" t="s">
        <v>69</v>
      </c>
      <c r="C121" s="52" t="s">
        <v>70</v>
      </c>
      <c r="D121" s="52" t="s">
        <v>30</v>
      </c>
      <c r="E121" s="53">
        <v>100.0</v>
      </c>
      <c r="F121" s="52" t="s">
        <v>31</v>
      </c>
    </row>
    <row r="122">
      <c r="A122" s="51">
        <v>44409.0</v>
      </c>
      <c r="B122" s="52" t="s">
        <v>69</v>
      </c>
      <c r="C122" s="52" t="s">
        <v>71</v>
      </c>
      <c r="D122" s="52" t="s">
        <v>34</v>
      </c>
      <c r="E122" s="53">
        <v>250.0</v>
      </c>
      <c r="F122" s="52" t="s">
        <v>14</v>
      </c>
    </row>
    <row r="123">
      <c r="A123" s="51">
        <v>44409.0</v>
      </c>
      <c r="B123" s="52" t="s">
        <v>69</v>
      </c>
      <c r="C123" s="52" t="s">
        <v>72</v>
      </c>
      <c r="D123" s="52" t="s">
        <v>27</v>
      </c>
      <c r="E123" s="53">
        <v>190.0</v>
      </c>
      <c r="F123" s="52" t="s">
        <v>14</v>
      </c>
    </row>
    <row r="124">
      <c r="A124" s="51">
        <v>44409.0</v>
      </c>
      <c r="B124" s="52" t="s">
        <v>69</v>
      </c>
      <c r="C124" s="52" t="s">
        <v>73</v>
      </c>
      <c r="D124" s="52" t="s">
        <v>27</v>
      </c>
      <c r="E124" s="53">
        <v>190.0</v>
      </c>
      <c r="F124" s="52" t="s">
        <v>14</v>
      </c>
    </row>
    <row r="125">
      <c r="A125" s="51">
        <v>44409.0</v>
      </c>
      <c r="B125" s="52" t="s">
        <v>69</v>
      </c>
      <c r="C125" s="52" t="s">
        <v>74</v>
      </c>
      <c r="D125" s="52" t="s">
        <v>34</v>
      </c>
      <c r="E125" s="53">
        <v>250.0</v>
      </c>
      <c r="F125" s="52" t="s">
        <v>14</v>
      </c>
    </row>
    <row r="126">
      <c r="A126" s="51">
        <v>44409.0</v>
      </c>
      <c r="B126" s="52" t="s">
        <v>69</v>
      </c>
      <c r="C126" s="52">
        <v>2340.0</v>
      </c>
      <c r="D126" s="52" t="s">
        <v>17</v>
      </c>
      <c r="E126" s="53">
        <v>320.0</v>
      </c>
      <c r="F126" s="52" t="s">
        <v>18</v>
      </c>
    </row>
    <row r="127">
      <c r="A127" s="51">
        <v>44409.0</v>
      </c>
      <c r="B127" s="52" t="s">
        <v>69</v>
      </c>
      <c r="C127" s="52">
        <v>2440.0</v>
      </c>
      <c r="D127" s="52" t="s">
        <v>13</v>
      </c>
      <c r="E127" s="53">
        <v>230.0</v>
      </c>
      <c r="F127" s="52" t="s">
        <v>14</v>
      </c>
    </row>
    <row r="128">
      <c r="A128" s="51">
        <v>44409.0</v>
      </c>
      <c r="B128" s="52" t="s">
        <v>69</v>
      </c>
      <c r="C128" s="52">
        <v>7447.0</v>
      </c>
      <c r="D128" s="52" t="s">
        <v>27</v>
      </c>
      <c r="E128" s="53">
        <v>190.0</v>
      </c>
      <c r="F128" s="52" t="s">
        <v>14</v>
      </c>
    </row>
    <row r="129">
      <c r="A129" s="51">
        <v>44409.0</v>
      </c>
      <c r="B129" s="52" t="s">
        <v>69</v>
      </c>
      <c r="C129" s="52">
        <v>5649.0</v>
      </c>
      <c r="D129" s="52" t="s">
        <v>11</v>
      </c>
      <c r="E129" s="53">
        <v>160.0</v>
      </c>
      <c r="F129" s="52" t="s">
        <v>12</v>
      </c>
    </row>
    <row r="130">
      <c r="A130" s="51">
        <v>44409.0</v>
      </c>
      <c r="B130" s="52" t="s">
        <v>69</v>
      </c>
      <c r="C130" s="52">
        <v>6444.0</v>
      </c>
      <c r="D130" s="52" t="s">
        <v>34</v>
      </c>
      <c r="E130" s="53">
        <v>250.0</v>
      </c>
      <c r="F130" s="52" t="s">
        <v>14</v>
      </c>
    </row>
    <row r="131">
      <c r="A131" s="51">
        <v>44409.0</v>
      </c>
      <c r="B131" s="52" t="s">
        <v>69</v>
      </c>
      <c r="C131" s="52">
        <v>9045.0</v>
      </c>
      <c r="D131" s="52" t="s">
        <v>20</v>
      </c>
      <c r="E131" s="53">
        <v>220.0</v>
      </c>
      <c r="F131" s="52" t="s">
        <v>21</v>
      </c>
    </row>
    <row r="132">
      <c r="A132" s="51">
        <v>44409.0</v>
      </c>
      <c r="B132" s="52" t="s">
        <v>69</v>
      </c>
      <c r="C132" s="52" t="s">
        <v>75</v>
      </c>
      <c r="D132" s="52" t="s">
        <v>17</v>
      </c>
      <c r="E132" s="53">
        <v>320.0</v>
      </c>
      <c r="F132" s="52" t="s">
        <v>18</v>
      </c>
    </row>
    <row r="133">
      <c r="A133" s="51">
        <v>44409.0</v>
      </c>
      <c r="B133" s="52" t="s">
        <v>69</v>
      </c>
      <c r="C133" s="52">
        <v>843.0</v>
      </c>
      <c r="D133" s="52" t="s">
        <v>22</v>
      </c>
      <c r="E133" s="53">
        <v>300.0</v>
      </c>
      <c r="F133" s="52" t="s">
        <v>18</v>
      </c>
    </row>
    <row r="134">
      <c r="A134" s="51">
        <v>44409.0</v>
      </c>
      <c r="B134" s="52" t="s">
        <v>69</v>
      </c>
      <c r="C134" s="52">
        <v>5747.0</v>
      </c>
      <c r="D134" s="52" t="s">
        <v>11</v>
      </c>
      <c r="E134" s="53">
        <v>160.0</v>
      </c>
      <c r="F134" s="52" t="s">
        <v>12</v>
      </c>
    </row>
    <row r="135">
      <c r="A135" s="51">
        <v>44409.0</v>
      </c>
      <c r="B135" s="52" t="s">
        <v>69</v>
      </c>
      <c r="C135" s="52" t="s">
        <v>76</v>
      </c>
      <c r="D135" s="52" t="s">
        <v>27</v>
      </c>
      <c r="E135" s="53">
        <v>190.0</v>
      </c>
      <c r="F135" s="52" t="s">
        <v>14</v>
      </c>
    </row>
    <row r="136">
      <c r="A136" s="51">
        <v>44409.0</v>
      </c>
      <c r="B136" s="52" t="s">
        <v>69</v>
      </c>
      <c r="C136" s="52" t="s">
        <v>77</v>
      </c>
      <c r="D136" s="52" t="s">
        <v>13</v>
      </c>
      <c r="E136" s="53">
        <v>230.0</v>
      </c>
      <c r="F136" s="52" t="s">
        <v>14</v>
      </c>
    </row>
    <row r="137">
      <c r="A137" s="51">
        <v>44409.0</v>
      </c>
      <c r="B137" s="52" t="s">
        <v>69</v>
      </c>
      <c r="C137" s="52" t="s">
        <v>78</v>
      </c>
      <c r="D137" s="52" t="s">
        <v>17</v>
      </c>
      <c r="E137" s="53">
        <v>320.0</v>
      </c>
      <c r="F137" s="52" t="s">
        <v>18</v>
      </c>
    </row>
    <row r="138">
      <c r="A138" s="51">
        <v>44409.0</v>
      </c>
      <c r="B138" s="52" t="s">
        <v>69</v>
      </c>
      <c r="C138" s="52" t="s">
        <v>79</v>
      </c>
      <c r="D138" s="52" t="s">
        <v>30</v>
      </c>
      <c r="E138" s="53">
        <v>100.0</v>
      </c>
      <c r="F138" s="52" t="s">
        <v>31</v>
      </c>
    </row>
    <row r="139">
      <c r="A139" s="51">
        <v>44409.0</v>
      </c>
      <c r="B139" s="52" t="s">
        <v>69</v>
      </c>
      <c r="C139" s="52" t="s">
        <v>80</v>
      </c>
      <c r="D139" s="52" t="s">
        <v>11</v>
      </c>
      <c r="E139" s="53">
        <v>160.0</v>
      </c>
      <c r="F139" s="52" t="s">
        <v>12</v>
      </c>
    </row>
    <row r="140">
      <c r="A140" s="51">
        <v>44409.0</v>
      </c>
      <c r="B140" s="52" t="s">
        <v>69</v>
      </c>
      <c r="C140" s="52" t="s">
        <v>81</v>
      </c>
      <c r="D140" s="52" t="s">
        <v>13</v>
      </c>
      <c r="E140" s="53">
        <v>230.0</v>
      </c>
      <c r="F140" s="52" t="s">
        <v>14</v>
      </c>
    </row>
    <row r="141">
      <c r="A141" s="51">
        <v>44409.0</v>
      </c>
      <c r="B141" s="52" t="s">
        <v>69</v>
      </c>
      <c r="C141" s="52" t="s">
        <v>82</v>
      </c>
      <c r="D141" s="52" t="s">
        <v>13</v>
      </c>
      <c r="E141" s="53">
        <v>230.0</v>
      </c>
      <c r="F141" s="52" t="s">
        <v>14</v>
      </c>
    </row>
    <row r="142">
      <c r="A142" s="51">
        <v>44409.0</v>
      </c>
      <c r="B142" s="52" t="s">
        <v>69</v>
      </c>
      <c r="C142" s="52" t="s">
        <v>83</v>
      </c>
      <c r="D142" s="52" t="s">
        <v>20</v>
      </c>
      <c r="E142" s="53">
        <v>220.0</v>
      </c>
      <c r="F142" s="52" t="s">
        <v>21</v>
      </c>
    </row>
    <row r="143">
      <c r="A143" s="51">
        <v>44409.0</v>
      </c>
      <c r="B143" s="52" t="s">
        <v>69</v>
      </c>
      <c r="C143" s="52" t="s">
        <v>84</v>
      </c>
      <c r="D143" s="52" t="s">
        <v>27</v>
      </c>
      <c r="E143" s="53">
        <v>190.0</v>
      </c>
      <c r="F143" s="52" t="s">
        <v>14</v>
      </c>
    </row>
    <row r="144">
      <c r="A144" s="51">
        <v>44409.0</v>
      </c>
      <c r="B144" s="52" t="s">
        <v>69</v>
      </c>
      <c r="C144" s="52" t="s">
        <v>85</v>
      </c>
      <c r="D144" s="52" t="s">
        <v>11</v>
      </c>
      <c r="E144" s="53">
        <v>160.0</v>
      </c>
      <c r="F144" s="52" t="s">
        <v>12</v>
      </c>
    </row>
    <row r="145">
      <c r="A145" s="51">
        <v>44409.0</v>
      </c>
      <c r="B145" s="52" t="s">
        <v>69</v>
      </c>
      <c r="C145" s="52" t="s">
        <v>67</v>
      </c>
      <c r="D145" s="52" t="s">
        <v>13</v>
      </c>
      <c r="E145" s="53">
        <v>230.0</v>
      </c>
      <c r="F145" s="52" t="s">
        <v>14</v>
      </c>
    </row>
    <row r="146">
      <c r="A146" s="51">
        <v>44409.0</v>
      </c>
      <c r="B146" s="52" t="s">
        <v>69</v>
      </c>
      <c r="C146" s="52" t="s">
        <v>86</v>
      </c>
      <c r="D146" s="52" t="s">
        <v>13</v>
      </c>
      <c r="E146" s="53">
        <v>230.0</v>
      </c>
      <c r="F146" s="52" t="s">
        <v>14</v>
      </c>
    </row>
    <row r="147">
      <c r="A147" s="51">
        <v>44409.0</v>
      </c>
      <c r="B147" s="52" t="s">
        <v>69</v>
      </c>
      <c r="C147" s="52" t="s">
        <v>87</v>
      </c>
      <c r="D147" s="52" t="s">
        <v>13</v>
      </c>
      <c r="E147" s="53">
        <v>230.0</v>
      </c>
      <c r="F147" s="52" t="s">
        <v>14</v>
      </c>
    </row>
    <row r="148">
      <c r="A148" s="51">
        <v>44409.0</v>
      </c>
      <c r="B148" s="52" t="s">
        <v>69</v>
      </c>
      <c r="C148" s="52" t="s">
        <v>88</v>
      </c>
      <c r="D148" s="52" t="s">
        <v>22</v>
      </c>
      <c r="E148" s="53">
        <v>300.0</v>
      </c>
      <c r="F148" s="52" t="s">
        <v>18</v>
      </c>
    </row>
    <row r="149">
      <c r="A149" s="51">
        <v>44409.0</v>
      </c>
      <c r="B149" s="52" t="s">
        <v>69</v>
      </c>
      <c r="C149" s="52" t="s">
        <v>89</v>
      </c>
      <c r="D149" s="52" t="s">
        <v>27</v>
      </c>
      <c r="E149" s="53">
        <v>190.0</v>
      </c>
      <c r="F149" s="52" t="s">
        <v>14</v>
      </c>
    </row>
    <row r="150">
      <c r="A150" s="51">
        <v>44409.0</v>
      </c>
      <c r="B150" s="52" t="s">
        <v>69</v>
      </c>
      <c r="C150" s="52" t="s">
        <v>90</v>
      </c>
      <c r="D150" s="52" t="s">
        <v>17</v>
      </c>
      <c r="E150" s="53">
        <v>320.0</v>
      </c>
      <c r="F150" s="52" t="s">
        <v>18</v>
      </c>
    </row>
    <row r="151">
      <c r="A151" s="51">
        <v>44409.0</v>
      </c>
      <c r="B151" s="52" t="s">
        <v>69</v>
      </c>
      <c r="C151" s="52" t="s">
        <v>91</v>
      </c>
      <c r="D151" s="52" t="s">
        <v>19</v>
      </c>
      <c r="E151" s="53">
        <v>80.0</v>
      </c>
      <c r="F151" s="52" t="s">
        <v>14</v>
      </c>
    </row>
    <row r="152">
      <c r="A152" s="51">
        <v>44410.0</v>
      </c>
      <c r="B152" s="52" t="s">
        <v>9</v>
      </c>
      <c r="C152" s="52" t="s">
        <v>92</v>
      </c>
      <c r="D152" s="52" t="s">
        <v>13</v>
      </c>
      <c r="E152" s="53">
        <v>230.0</v>
      </c>
      <c r="F152" s="52" t="s">
        <v>14</v>
      </c>
    </row>
    <row r="153">
      <c r="A153" s="51">
        <v>44410.0</v>
      </c>
      <c r="B153" s="52" t="s">
        <v>9</v>
      </c>
      <c r="C153" s="52" t="s">
        <v>93</v>
      </c>
      <c r="D153" s="52" t="s">
        <v>27</v>
      </c>
      <c r="E153" s="53">
        <v>190.0</v>
      </c>
      <c r="F153" s="52" t="s">
        <v>14</v>
      </c>
    </row>
    <row r="154">
      <c r="A154" s="51">
        <v>44410.0</v>
      </c>
      <c r="B154" s="52" t="s">
        <v>23</v>
      </c>
      <c r="C154" s="52" t="s">
        <v>24</v>
      </c>
      <c r="D154" s="52" t="s">
        <v>30</v>
      </c>
      <c r="E154" s="53">
        <v>100.0</v>
      </c>
      <c r="F154" s="52" t="s">
        <v>31</v>
      </c>
    </row>
    <row r="155">
      <c r="A155" s="51">
        <v>44410.0</v>
      </c>
      <c r="B155" s="52" t="s">
        <v>23</v>
      </c>
      <c r="C155" s="52" t="s">
        <v>25</v>
      </c>
      <c r="D155" s="52" t="s">
        <v>13</v>
      </c>
      <c r="E155" s="53">
        <v>230.0</v>
      </c>
      <c r="F155" s="52" t="s">
        <v>14</v>
      </c>
    </row>
    <row r="156">
      <c r="A156" s="51">
        <v>44410.0</v>
      </c>
      <c r="B156" s="52" t="s">
        <v>23</v>
      </c>
      <c r="C156" s="52" t="s">
        <v>26</v>
      </c>
      <c r="D156" s="52" t="s">
        <v>19</v>
      </c>
      <c r="E156" s="53">
        <v>80.0</v>
      </c>
      <c r="F156" s="52" t="s">
        <v>14</v>
      </c>
    </row>
    <row r="157">
      <c r="A157" s="51">
        <v>44410.0</v>
      </c>
      <c r="B157" s="52" t="s">
        <v>23</v>
      </c>
      <c r="C157" s="52" t="s">
        <v>28</v>
      </c>
      <c r="D157" s="52" t="s">
        <v>36</v>
      </c>
      <c r="E157" s="53">
        <v>180.0</v>
      </c>
      <c r="F157" s="52" t="s">
        <v>12</v>
      </c>
    </row>
    <row r="158">
      <c r="A158" s="51">
        <v>44410.0</v>
      </c>
      <c r="B158" s="52" t="s">
        <v>23</v>
      </c>
      <c r="C158" s="52" t="s">
        <v>94</v>
      </c>
      <c r="D158" s="52" t="s">
        <v>30</v>
      </c>
      <c r="E158" s="53">
        <v>100.0</v>
      </c>
      <c r="F158" s="52" t="s">
        <v>31</v>
      </c>
    </row>
    <row r="159">
      <c r="A159" s="51">
        <v>44410.0</v>
      </c>
      <c r="B159" s="52" t="s">
        <v>23</v>
      </c>
      <c r="C159" s="52" t="s">
        <v>32</v>
      </c>
      <c r="D159" s="52" t="s">
        <v>22</v>
      </c>
      <c r="E159" s="53">
        <v>300.0</v>
      </c>
      <c r="F159" s="52" t="s">
        <v>18</v>
      </c>
    </row>
    <row r="160">
      <c r="A160" s="51">
        <v>44410.0</v>
      </c>
      <c r="B160" s="52" t="s">
        <v>23</v>
      </c>
      <c r="C160" s="52" t="s">
        <v>33</v>
      </c>
      <c r="D160" s="52" t="s">
        <v>13</v>
      </c>
      <c r="E160" s="53">
        <v>230.0</v>
      </c>
      <c r="F160" s="52" t="s">
        <v>14</v>
      </c>
    </row>
    <row r="161">
      <c r="A161" s="51">
        <v>44410.0</v>
      </c>
      <c r="B161" s="52" t="s">
        <v>23</v>
      </c>
      <c r="C161" s="52" t="s">
        <v>35</v>
      </c>
      <c r="D161" s="52" t="s">
        <v>11</v>
      </c>
      <c r="E161" s="53">
        <v>160.0</v>
      </c>
      <c r="F161" s="52" t="s">
        <v>12</v>
      </c>
    </row>
    <row r="162">
      <c r="A162" s="51">
        <v>44410.0</v>
      </c>
      <c r="B162" s="52" t="s">
        <v>23</v>
      </c>
      <c r="C162" s="52">
        <v>7742.0</v>
      </c>
      <c r="D162" s="52" t="s">
        <v>20</v>
      </c>
      <c r="E162" s="53">
        <v>220.0</v>
      </c>
      <c r="F162" s="52" t="s">
        <v>21</v>
      </c>
    </row>
    <row r="163">
      <c r="A163" s="51">
        <v>44410.0</v>
      </c>
      <c r="B163" s="52" t="s">
        <v>23</v>
      </c>
      <c r="C163" s="52">
        <v>8240.0</v>
      </c>
      <c r="D163" s="52" t="s">
        <v>27</v>
      </c>
      <c r="E163" s="53">
        <v>190.0</v>
      </c>
      <c r="F163" s="52" t="s">
        <v>14</v>
      </c>
    </row>
    <row r="164">
      <c r="A164" s="51">
        <v>44410.0</v>
      </c>
      <c r="B164" s="52" t="s">
        <v>23</v>
      </c>
      <c r="C164" s="52">
        <v>748.0</v>
      </c>
      <c r="D164" s="52" t="s">
        <v>30</v>
      </c>
      <c r="E164" s="53">
        <v>100.0</v>
      </c>
      <c r="F164" s="52" t="s">
        <v>31</v>
      </c>
    </row>
    <row r="165">
      <c r="A165" s="51">
        <v>44410.0</v>
      </c>
      <c r="B165" s="52" t="s">
        <v>23</v>
      </c>
      <c r="C165" s="52">
        <v>1041.0</v>
      </c>
      <c r="D165" s="52" t="s">
        <v>30</v>
      </c>
      <c r="E165" s="53">
        <v>100.0</v>
      </c>
      <c r="F165" s="52" t="s">
        <v>31</v>
      </c>
    </row>
    <row r="166">
      <c r="A166" s="51">
        <v>44410.0</v>
      </c>
      <c r="B166" s="52" t="s">
        <v>23</v>
      </c>
      <c r="C166" s="52">
        <v>6245.0</v>
      </c>
      <c r="D166" s="52" t="s">
        <v>36</v>
      </c>
      <c r="E166" s="53">
        <v>180.0</v>
      </c>
      <c r="F166" s="52" t="s">
        <v>12</v>
      </c>
    </row>
    <row r="167">
      <c r="A167" s="51">
        <v>44410.0</v>
      </c>
      <c r="B167" s="52" t="s">
        <v>23</v>
      </c>
      <c r="C167" s="52" t="s">
        <v>95</v>
      </c>
      <c r="D167" s="52" t="s">
        <v>22</v>
      </c>
      <c r="E167" s="53">
        <v>300.0</v>
      </c>
      <c r="F167" s="52" t="s">
        <v>18</v>
      </c>
    </row>
    <row r="168">
      <c r="A168" s="51">
        <v>44410.0</v>
      </c>
      <c r="B168" s="52" t="s">
        <v>23</v>
      </c>
      <c r="C168" s="52" t="s">
        <v>37</v>
      </c>
      <c r="D168" s="52" t="s">
        <v>30</v>
      </c>
      <c r="E168" s="53">
        <v>100.0</v>
      </c>
      <c r="F168" s="52" t="s">
        <v>31</v>
      </c>
    </row>
    <row r="169">
      <c r="A169" s="51">
        <v>44410.0</v>
      </c>
      <c r="B169" s="52" t="s">
        <v>23</v>
      </c>
      <c r="C169" s="52" t="s">
        <v>96</v>
      </c>
      <c r="D169" s="52" t="s">
        <v>30</v>
      </c>
      <c r="E169" s="53">
        <v>100.0</v>
      </c>
      <c r="F169" s="52" t="s">
        <v>31</v>
      </c>
    </row>
    <row r="170">
      <c r="A170" s="51">
        <v>44410.0</v>
      </c>
      <c r="B170" s="52" t="s">
        <v>40</v>
      </c>
      <c r="C170" s="52">
        <v>4640.0</v>
      </c>
      <c r="D170" s="52" t="s">
        <v>13</v>
      </c>
      <c r="E170" s="53">
        <v>230.0</v>
      </c>
      <c r="F170" s="52" t="s">
        <v>14</v>
      </c>
    </row>
    <row r="171">
      <c r="A171" s="51">
        <v>44410.0</v>
      </c>
      <c r="B171" s="52" t="s">
        <v>97</v>
      </c>
      <c r="C171" s="55">
        <v>1.0E46</v>
      </c>
      <c r="D171" s="52" t="s">
        <v>19</v>
      </c>
      <c r="E171" s="53">
        <v>80.0</v>
      </c>
      <c r="F171" s="52" t="s">
        <v>14</v>
      </c>
    </row>
    <row r="172">
      <c r="A172" s="51">
        <v>44410.0</v>
      </c>
      <c r="B172" s="52" t="s">
        <v>97</v>
      </c>
      <c r="C172" s="52" t="s">
        <v>98</v>
      </c>
      <c r="D172" s="52" t="s">
        <v>34</v>
      </c>
      <c r="E172" s="53">
        <v>250.0</v>
      </c>
      <c r="F172" s="52" t="s">
        <v>14</v>
      </c>
    </row>
    <row r="173">
      <c r="A173" s="51">
        <v>44410.0</v>
      </c>
      <c r="B173" s="52" t="s">
        <v>97</v>
      </c>
      <c r="C173" s="52" t="s">
        <v>99</v>
      </c>
      <c r="D173" s="52" t="s">
        <v>13</v>
      </c>
      <c r="E173" s="53">
        <v>230.0</v>
      </c>
      <c r="F173" s="52" t="s">
        <v>14</v>
      </c>
    </row>
    <row r="174">
      <c r="A174" s="51">
        <v>44410.0</v>
      </c>
      <c r="B174" s="52" t="s">
        <v>97</v>
      </c>
      <c r="C174" s="55">
        <v>4.0E47</v>
      </c>
      <c r="D174" s="52" t="s">
        <v>36</v>
      </c>
      <c r="E174" s="53">
        <v>180.0</v>
      </c>
      <c r="F174" s="52" t="s">
        <v>12</v>
      </c>
    </row>
    <row r="175">
      <c r="A175" s="51">
        <v>44410.0</v>
      </c>
      <c r="B175" s="52" t="s">
        <v>97</v>
      </c>
      <c r="C175" s="52" t="s">
        <v>100</v>
      </c>
      <c r="D175" s="52" t="s">
        <v>30</v>
      </c>
      <c r="E175" s="53">
        <v>100.0</v>
      </c>
      <c r="F175" s="52" t="s">
        <v>31</v>
      </c>
    </row>
    <row r="176">
      <c r="A176" s="51">
        <v>44410.0</v>
      </c>
      <c r="B176" s="52" t="s">
        <v>97</v>
      </c>
      <c r="C176" s="52" t="s">
        <v>101</v>
      </c>
      <c r="D176" s="52" t="s">
        <v>11</v>
      </c>
      <c r="E176" s="53">
        <v>160.0</v>
      </c>
      <c r="F176" s="52" t="s">
        <v>12</v>
      </c>
    </row>
    <row r="177">
      <c r="A177" s="51">
        <v>44410.0</v>
      </c>
      <c r="B177" s="52" t="s">
        <v>97</v>
      </c>
      <c r="C177" s="52" t="s">
        <v>102</v>
      </c>
      <c r="D177" s="52" t="s">
        <v>22</v>
      </c>
      <c r="E177" s="53">
        <v>300.0</v>
      </c>
      <c r="F177" s="52" t="s">
        <v>18</v>
      </c>
    </row>
    <row r="178">
      <c r="A178" s="51">
        <v>44410.0</v>
      </c>
      <c r="B178" s="52" t="s">
        <v>97</v>
      </c>
      <c r="C178" s="52">
        <v>1544.0</v>
      </c>
      <c r="D178" s="52" t="s">
        <v>22</v>
      </c>
      <c r="E178" s="53">
        <v>300.0</v>
      </c>
      <c r="F178" s="52" t="s">
        <v>18</v>
      </c>
    </row>
    <row r="179">
      <c r="A179" s="51">
        <v>44410.0</v>
      </c>
      <c r="B179" s="52" t="s">
        <v>97</v>
      </c>
      <c r="C179" s="52">
        <v>4340.0</v>
      </c>
      <c r="D179" s="52" t="s">
        <v>22</v>
      </c>
      <c r="E179" s="53">
        <v>300.0</v>
      </c>
      <c r="F179" s="52" t="s">
        <v>18</v>
      </c>
    </row>
    <row r="180">
      <c r="A180" s="51">
        <v>44410.0</v>
      </c>
      <c r="B180" s="52" t="s">
        <v>97</v>
      </c>
      <c r="C180" s="52">
        <v>8041.0</v>
      </c>
      <c r="D180" s="52" t="s">
        <v>22</v>
      </c>
      <c r="E180" s="53">
        <v>300.0</v>
      </c>
      <c r="F180" s="52" t="s">
        <v>18</v>
      </c>
    </row>
    <row r="181">
      <c r="A181" s="51">
        <v>44410.0</v>
      </c>
      <c r="B181" s="52" t="s">
        <v>97</v>
      </c>
      <c r="C181" s="52" t="s">
        <v>103</v>
      </c>
      <c r="D181" s="52" t="s">
        <v>34</v>
      </c>
      <c r="E181" s="53">
        <v>250.0</v>
      </c>
      <c r="F181" s="52" t="s">
        <v>14</v>
      </c>
    </row>
    <row r="182">
      <c r="A182" s="51">
        <v>44410.0</v>
      </c>
      <c r="B182" s="52" t="s">
        <v>97</v>
      </c>
      <c r="C182" s="52" t="s">
        <v>104</v>
      </c>
      <c r="D182" s="52" t="s">
        <v>34</v>
      </c>
      <c r="E182" s="53">
        <v>250.0</v>
      </c>
      <c r="F182" s="52" t="s">
        <v>14</v>
      </c>
    </row>
    <row r="183">
      <c r="A183" s="51">
        <v>44410.0</v>
      </c>
      <c r="B183" s="52" t="s">
        <v>97</v>
      </c>
      <c r="C183" s="52" t="s">
        <v>105</v>
      </c>
      <c r="D183" s="52" t="s">
        <v>36</v>
      </c>
      <c r="E183" s="53">
        <v>180.0</v>
      </c>
      <c r="F183" s="52" t="s">
        <v>12</v>
      </c>
    </row>
    <row r="184">
      <c r="A184" s="51">
        <v>44410.0</v>
      </c>
      <c r="B184" s="52" t="s">
        <v>97</v>
      </c>
      <c r="C184" s="52">
        <v>6145.0</v>
      </c>
      <c r="D184" s="52" t="s">
        <v>22</v>
      </c>
      <c r="E184" s="53">
        <v>300.0</v>
      </c>
      <c r="F184" s="52" t="s">
        <v>18</v>
      </c>
    </row>
    <row r="185">
      <c r="A185" s="51">
        <v>44410.0</v>
      </c>
      <c r="B185" s="52" t="s">
        <v>97</v>
      </c>
      <c r="C185" s="52">
        <v>5049.0</v>
      </c>
      <c r="D185" s="52" t="s">
        <v>22</v>
      </c>
      <c r="E185" s="53">
        <v>300.0</v>
      </c>
      <c r="F185" s="52" t="s">
        <v>18</v>
      </c>
    </row>
    <row r="186">
      <c r="A186" s="51">
        <v>44410.0</v>
      </c>
      <c r="B186" s="52" t="s">
        <v>97</v>
      </c>
      <c r="C186" s="52">
        <v>1342.0</v>
      </c>
      <c r="D186" s="52" t="s">
        <v>20</v>
      </c>
      <c r="E186" s="53">
        <v>220.0</v>
      </c>
      <c r="F186" s="52" t="s">
        <v>21</v>
      </c>
    </row>
    <row r="187">
      <c r="A187" s="51">
        <v>44410.0</v>
      </c>
      <c r="B187" s="52" t="s">
        <v>97</v>
      </c>
      <c r="C187" s="52" t="s">
        <v>106</v>
      </c>
      <c r="D187" s="52" t="s">
        <v>17</v>
      </c>
      <c r="E187" s="53">
        <v>320.0</v>
      </c>
      <c r="F187" s="52" t="s">
        <v>18</v>
      </c>
    </row>
    <row r="188">
      <c r="A188" s="51">
        <v>44410.0</v>
      </c>
      <c r="B188" s="52" t="s">
        <v>97</v>
      </c>
      <c r="C188" s="52" t="s">
        <v>107</v>
      </c>
      <c r="D188" s="52" t="s">
        <v>27</v>
      </c>
      <c r="E188" s="53">
        <v>190.0</v>
      </c>
      <c r="F188" s="52" t="s">
        <v>14</v>
      </c>
    </row>
    <row r="189">
      <c r="A189" s="51">
        <v>44410.0</v>
      </c>
      <c r="B189" s="52" t="s">
        <v>97</v>
      </c>
      <c r="C189" s="52" t="s">
        <v>108</v>
      </c>
      <c r="D189" s="52" t="s">
        <v>27</v>
      </c>
      <c r="E189" s="53">
        <v>190.0</v>
      </c>
      <c r="F189" s="52" t="s">
        <v>14</v>
      </c>
    </row>
    <row r="190">
      <c r="A190" s="51">
        <v>44410.0</v>
      </c>
      <c r="B190" s="52" t="s">
        <v>97</v>
      </c>
      <c r="C190" s="52" t="s">
        <v>109</v>
      </c>
      <c r="D190" s="52" t="s">
        <v>13</v>
      </c>
      <c r="E190" s="53">
        <v>230.0</v>
      </c>
      <c r="F190" s="52" t="s">
        <v>14</v>
      </c>
    </row>
    <row r="191">
      <c r="A191" s="51">
        <v>44410.0</v>
      </c>
      <c r="B191" s="52" t="s">
        <v>97</v>
      </c>
      <c r="C191" s="52" t="s">
        <v>110</v>
      </c>
      <c r="D191" s="52" t="s">
        <v>11</v>
      </c>
      <c r="E191" s="53">
        <v>160.0</v>
      </c>
      <c r="F191" s="52" t="s">
        <v>12</v>
      </c>
    </row>
    <row r="192">
      <c r="A192" s="51">
        <v>44410.0</v>
      </c>
      <c r="B192" s="52" t="s">
        <v>97</v>
      </c>
      <c r="C192" s="52" t="s">
        <v>111</v>
      </c>
      <c r="D192" s="52" t="s">
        <v>27</v>
      </c>
      <c r="E192" s="53">
        <v>190.0</v>
      </c>
      <c r="F192" s="52" t="s">
        <v>14</v>
      </c>
    </row>
    <row r="193">
      <c r="A193" s="51">
        <v>44410.0</v>
      </c>
      <c r="B193" s="52" t="s">
        <v>97</v>
      </c>
      <c r="C193" s="52" t="s">
        <v>112</v>
      </c>
      <c r="D193" s="52" t="s">
        <v>22</v>
      </c>
      <c r="E193" s="53">
        <v>300.0</v>
      </c>
      <c r="F193" s="52" t="s">
        <v>18</v>
      </c>
    </row>
    <row r="194">
      <c r="A194" s="51">
        <v>44410.0</v>
      </c>
      <c r="B194" s="52" t="s">
        <v>113</v>
      </c>
      <c r="C194" s="52">
        <v>7940.0</v>
      </c>
      <c r="D194" s="52" t="s">
        <v>27</v>
      </c>
      <c r="E194" s="53">
        <v>190.0</v>
      </c>
      <c r="F194" s="52" t="s">
        <v>14</v>
      </c>
    </row>
    <row r="195">
      <c r="A195" s="51">
        <v>44410.0</v>
      </c>
      <c r="B195" s="52" t="s">
        <v>113</v>
      </c>
      <c r="C195" s="52">
        <v>7940.0</v>
      </c>
      <c r="D195" s="52" t="s">
        <v>36</v>
      </c>
      <c r="E195" s="53">
        <v>180.0</v>
      </c>
      <c r="F195" s="52" t="s">
        <v>12</v>
      </c>
    </row>
    <row r="196">
      <c r="A196" s="51">
        <v>44410.0</v>
      </c>
      <c r="B196" s="52" t="s">
        <v>113</v>
      </c>
      <c r="C196" s="52">
        <v>7940.0</v>
      </c>
      <c r="D196" s="52" t="s">
        <v>11</v>
      </c>
      <c r="E196" s="53">
        <v>160.0</v>
      </c>
      <c r="F196" s="52" t="s">
        <v>12</v>
      </c>
    </row>
    <row r="197">
      <c r="A197" s="51">
        <v>44410.0</v>
      </c>
      <c r="B197" s="52" t="s">
        <v>113</v>
      </c>
      <c r="C197" s="52">
        <v>7940.0</v>
      </c>
      <c r="D197" s="52" t="s">
        <v>13</v>
      </c>
      <c r="E197" s="53">
        <v>230.0</v>
      </c>
      <c r="F197" s="52" t="s">
        <v>14</v>
      </c>
    </row>
    <row r="198">
      <c r="A198" s="51">
        <v>44410.0</v>
      </c>
      <c r="B198" s="52" t="s">
        <v>113</v>
      </c>
      <c r="C198" s="52">
        <v>7940.0</v>
      </c>
      <c r="D198" s="52" t="s">
        <v>17</v>
      </c>
      <c r="E198" s="53">
        <v>320.0</v>
      </c>
      <c r="F198" s="52" t="s">
        <v>18</v>
      </c>
    </row>
    <row r="199">
      <c r="A199" s="51">
        <v>44410.0</v>
      </c>
      <c r="B199" s="52" t="s">
        <v>113</v>
      </c>
      <c r="C199" s="52">
        <v>7940.0</v>
      </c>
      <c r="D199" s="52" t="s">
        <v>30</v>
      </c>
      <c r="E199" s="53">
        <v>100.0</v>
      </c>
      <c r="F199" s="52" t="s">
        <v>31</v>
      </c>
    </row>
    <row r="200">
      <c r="A200" s="51">
        <v>44410.0</v>
      </c>
      <c r="B200" s="52" t="s">
        <v>113</v>
      </c>
      <c r="C200" s="52">
        <v>7940.0</v>
      </c>
      <c r="D200" s="52" t="s">
        <v>34</v>
      </c>
      <c r="E200" s="53">
        <v>250.0</v>
      </c>
      <c r="F200" s="52" t="s">
        <v>14</v>
      </c>
    </row>
    <row r="201">
      <c r="A201" s="51">
        <v>44410.0</v>
      </c>
      <c r="B201" s="52" t="s">
        <v>113</v>
      </c>
      <c r="C201" s="52">
        <v>7940.0</v>
      </c>
      <c r="D201" s="52" t="s">
        <v>19</v>
      </c>
      <c r="E201" s="53">
        <v>80.0</v>
      </c>
      <c r="F201" s="52" t="s">
        <v>14</v>
      </c>
    </row>
    <row r="202">
      <c r="A202" s="51">
        <v>44410.0</v>
      </c>
      <c r="B202" s="52" t="s">
        <v>113</v>
      </c>
      <c r="C202" s="52">
        <v>7940.0</v>
      </c>
      <c r="D202" s="52" t="s">
        <v>20</v>
      </c>
      <c r="E202" s="53">
        <v>220.0</v>
      </c>
      <c r="F202" s="52" t="s">
        <v>21</v>
      </c>
    </row>
    <row r="203">
      <c r="A203" s="51">
        <v>44410.0</v>
      </c>
      <c r="B203" s="52" t="s">
        <v>113</v>
      </c>
      <c r="C203" s="52">
        <v>7940.0</v>
      </c>
      <c r="D203" s="52" t="s">
        <v>22</v>
      </c>
      <c r="E203" s="53">
        <v>300.0</v>
      </c>
      <c r="F203" s="52" t="s">
        <v>18</v>
      </c>
    </row>
    <row r="204">
      <c r="A204" s="51">
        <v>44410.0</v>
      </c>
      <c r="B204" s="52" t="s">
        <v>114</v>
      </c>
      <c r="C204" s="52">
        <v>5043.0</v>
      </c>
      <c r="D204" s="52" t="s">
        <v>36</v>
      </c>
      <c r="E204" s="53">
        <v>180.0</v>
      </c>
      <c r="F204" s="52" t="s">
        <v>12</v>
      </c>
    </row>
    <row r="205">
      <c r="A205" s="51">
        <v>44410.0</v>
      </c>
      <c r="B205" s="52" t="s">
        <v>114</v>
      </c>
      <c r="C205" s="52">
        <v>5043.0</v>
      </c>
      <c r="D205" s="52" t="s">
        <v>11</v>
      </c>
      <c r="E205" s="53">
        <v>160.0</v>
      </c>
      <c r="F205" s="52" t="s">
        <v>12</v>
      </c>
    </row>
    <row r="206">
      <c r="A206" s="51">
        <v>44410.0</v>
      </c>
      <c r="B206" s="52" t="s">
        <v>114</v>
      </c>
      <c r="C206" s="52">
        <v>5043.0</v>
      </c>
      <c r="D206" s="52" t="s">
        <v>13</v>
      </c>
      <c r="E206" s="53">
        <v>230.0</v>
      </c>
      <c r="F206" s="52" t="s">
        <v>14</v>
      </c>
    </row>
    <row r="207">
      <c r="A207" s="51">
        <v>44410.0</v>
      </c>
      <c r="B207" s="52" t="s">
        <v>114</v>
      </c>
      <c r="C207" s="52">
        <v>5043.0</v>
      </c>
      <c r="D207" s="52" t="s">
        <v>17</v>
      </c>
      <c r="E207" s="53">
        <v>320.0</v>
      </c>
      <c r="F207" s="52" t="s">
        <v>18</v>
      </c>
    </row>
    <row r="208">
      <c r="A208" s="51">
        <v>44410.0</v>
      </c>
      <c r="B208" s="52" t="s">
        <v>114</v>
      </c>
      <c r="C208" s="52">
        <v>5043.0</v>
      </c>
      <c r="D208" s="52" t="s">
        <v>30</v>
      </c>
      <c r="E208" s="53">
        <v>100.0</v>
      </c>
      <c r="F208" s="52" t="s">
        <v>31</v>
      </c>
    </row>
    <row r="209">
      <c r="A209" s="51">
        <v>44410.0</v>
      </c>
      <c r="B209" s="52" t="s">
        <v>114</v>
      </c>
      <c r="C209" s="52">
        <v>5043.0</v>
      </c>
      <c r="D209" s="52" t="s">
        <v>34</v>
      </c>
      <c r="E209" s="53">
        <v>250.0</v>
      </c>
      <c r="F209" s="52" t="s">
        <v>14</v>
      </c>
    </row>
    <row r="210">
      <c r="A210" s="51">
        <v>44410.0</v>
      </c>
      <c r="B210" s="52" t="s">
        <v>115</v>
      </c>
      <c r="C210" s="52" t="s">
        <v>116</v>
      </c>
      <c r="D210" s="52" t="s">
        <v>34</v>
      </c>
      <c r="E210" s="53">
        <v>250.0</v>
      </c>
      <c r="F210" s="52" t="s">
        <v>14</v>
      </c>
    </row>
    <row r="211">
      <c r="A211" s="51">
        <v>44410.0</v>
      </c>
      <c r="B211" s="52" t="s">
        <v>115</v>
      </c>
      <c r="C211" s="55">
        <v>9.0E42</v>
      </c>
      <c r="D211" s="52" t="s">
        <v>36</v>
      </c>
      <c r="E211" s="53">
        <v>180.0</v>
      </c>
      <c r="F211" s="52" t="s">
        <v>12</v>
      </c>
    </row>
    <row r="212">
      <c r="A212" s="51">
        <v>44410.0</v>
      </c>
      <c r="B212" s="52" t="s">
        <v>115</v>
      </c>
      <c r="C212" s="52" t="s">
        <v>117</v>
      </c>
      <c r="D212" s="52" t="s">
        <v>22</v>
      </c>
      <c r="E212" s="53">
        <v>300.0</v>
      </c>
      <c r="F212" s="52" t="s">
        <v>18</v>
      </c>
    </row>
    <row r="213">
      <c r="A213" s="51">
        <v>44410.0</v>
      </c>
      <c r="B213" s="52" t="s">
        <v>115</v>
      </c>
      <c r="C213" s="52">
        <v>8647.0</v>
      </c>
      <c r="D213" s="52" t="s">
        <v>11</v>
      </c>
      <c r="E213" s="53">
        <v>160.0</v>
      </c>
      <c r="F213" s="52" t="s">
        <v>12</v>
      </c>
    </row>
    <row r="214">
      <c r="A214" s="51">
        <v>44410.0</v>
      </c>
      <c r="B214" s="52" t="s">
        <v>115</v>
      </c>
      <c r="C214" s="52" t="s">
        <v>118</v>
      </c>
      <c r="D214" s="52" t="s">
        <v>22</v>
      </c>
      <c r="E214" s="53">
        <v>300.0</v>
      </c>
      <c r="F214" s="52" t="s">
        <v>18</v>
      </c>
    </row>
    <row r="215">
      <c r="A215" s="51">
        <v>44410.0</v>
      </c>
      <c r="B215" s="52" t="s">
        <v>115</v>
      </c>
      <c r="C215" s="52" t="s">
        <v>119</v>
      </c>
      <c r="D215" s="52" t="s">
        <v>30</v>
      </c>
      <c r="E215" s="53">
        <v>100.0</v>
      </c>
      <c r="F215" s="52" t="s">
        <v>31</v>
      </c>
    </row>
    <row r="216">
      <c r="A216" s="51">
        <v>44410.0</v>
      </c>
      <c r="B216" s="52" t="s">
        <v>115</v>
      </c>
      <c r="C216" s="52" t="s">
        <v>120</v>
      </c>
      <c r="D216" s="52" t="s">
        <v>11</v>
      </c>
      <c r="E216" s="53">
        <v>160.0</v>
      </c>
      <c r="F216" s="52" t="s">
        <v>12</v>
      </c>
    </row>
    <row r="217">
      <c r="A217" s="51">
        <v>44410.0</v>
      </c>
      <c r="B217" s="52" t="s">
        <v>115</v>
      </c>
      <c r="C217" s="52" t="s">
        <v>121</v>
      </c>
      <c r="D217" s="52" t="s">
        <v>22</v>
      </c>
      <c r="E217" s="53">
        <v>300.0</v>
      </c>
      <c r="F217" s="52" t="s">
        <v>18</v>
      </c>
    </row>
    <row r="218">
      <c r="A218" s="51">
        <v>44410.0</v>
      </c>
      <c r="B218" s="52" t="s">
        <v>122</v>
      </c>
      <c r="C218" s="52" t="s">
        <v>123</v>
      </c>
      <c r="D218" s="52" t="s">
        <v>30</v>
      </c>
      <c r="E218" s="53">
        <v>100.0</v>
      </c>
      <c r="F218" s="52" t="s">
        <v>31</v>
      </c>
    </row>
    <row r="219">
      <c r="A219" s="51">
        <v>44410.0</v>
      </c>
      <c r="B219" s="52" t="s">
        <v>122</v>
      </c>
      <c r="C219" s="52" t="s">
        <v>124</v>
      </c>
      <c r="D219" s="52" t="s">
        <v>11</v>
      </c>
      <c r="E219" s="53">
        <v>160.0</v>
      </c>
      <c r="F219" s="52" t="s">
        <v>12</v>
      </c>
    </row>
    <row r="220">
      <c r="A220" s="51">
        <v>44410.0</v>
      </c>
      <c r="B220" s="52" t="s">
        <v>122</v>
      </c>
      <c r="C220" s="52" t="s">
        <v>125</v>
      </c>
      <c r="D220" s="52" t="s">
        <v>11</v>
      </c>
      <c r="E220" s="53">
        <v>160.0</v>
      </c>
      <c r="F220" s="52" t="s">
        <v>12</v>
      </c>
    </row>
    <row r="221">
      <c r="A221" s="51">
        <v>44410.0</v>
      </c>
      <c r="B221" s="52" t="s">
        <v>122</v>
      </c>
      <c r="C221" s="52" t="s">
        <v>126</v>
      </c>
      <c r="D221" s="52" t="s">
        <v>30</v>
      </c>
      <c r="E221" s="53">
        <v>100.0</v>
      </c>
      <c r="F221" s="52" t="s">
        <v>31</v>
      </c>
    </row>
    <row r="222">
      <c r="A222" s="51">
        <v>44410.0</v>
      </c>
      <c r="B222" s="52" t="s">
        <v>122</v>
      </c>
      <c r="C222" s="52" t="s">
        <v>127</v>
      </c>
      <c r="D222" s="52" t="s">
        <v>30</v>
      </c>
      <c r="E222" s="53">
        <v>100.0</v>
      </c>
      <c r="F222" s="52" t="s">
        <v>31</v>
      </c>
    </row>
    <row r="223">
      <c r="A223" s="51">
        <v>44410.0</v>
      </c>
      <c r="B223" s="52" t="s">
        <v>122</v>
      </c>
      <c r="C223" s="52" t="s">
        <v>128</v>
      </c>
      <c r="D223" s="52" t="s">
        <v>13</v>
      </c>
      <c r="E223" s="53">
        <v>230.0</v>
      </c>
      <c r="F223" s="52" t="s">
        <v>14</v>
      </c>
    </row>
    <row r="224">
      <c r="A224" s="51">
        <v>44410.0</v>
      </c>
      <c r="B224" s="52" t="s">
        <v>122</v>
      </c>
      <c r="C224" s="52" t="s">
        <v>129</v>
      </c>
      <c r="D224" s="52" t="s">
        <v>22</v>
      </c>
      <c r="E224" s="53">
        <v>300.0</v>
      </c>
      <c r="F224" s="52" t="s">
        <v>18</v>
      </c>
    </row>
    <row r="225">
      <c r="A225" s="51">
        <v>44410.0</v>
      </c>
      <c r="B225" s="52" t="s">
        <v>15</v>
      </c>
      <c r="C225" s="52" t="s">
        <v>130</v>
      </c>
      <c r="D225" s="52" t="s">
        <v>13</v>
      </c>
      <c r="E225" s="53">
        <v>230.0</v>
      </c>
      <c r="F225" s="52" t="s">
        <v>14</v>
      </c>
    </row>
    <row r="226">
      <c r="A226" s="51">
        <v>44410.0</v>
      </c>
      <c r="B226" s="52" t="s">
        <v>15</v>
      </c>
      <c r="C226" s="52" t="s">
        <v>131</v>
      </c>
      <c r="D226" s="52" t="s">
        <v>27</v>
      </c>
      <c r="E226" s="53">
        <v>190.0</v>
      </c>
      <c r="F226" s="52" t="s">
        <v>14</v>
      </c>
    </row>
    <row r="227">
      <c r="A227" s="51">
        <v>44410.0</v>
      </c>
      <c r="B227" s="52" t="s">
        <v>15</v>
      </c>
      <c r="C227" s="52" t="s">
        <v>132</v>
      </c>
      <c r="D227" s="52" t="s">
        <v>36</v>
      </c>
      <c r="E227" s="53">
        <v>180.0</v>
      </c>
      <c r="F227" s="52" t="s">
        <v>12</v>
      </c>
    </row>
    <row r="228">
      <c r="A228" s="51">
        <v>44410.0</v>
      </c>
      <c r="B228" s="52" t="s">
        <v>15</v>
      </c>
      <c r="C228" s="55">
        <v>5.0E49</v>
      </c>
      <c r="D228" s="52" t="s">
        <v>13</v>
      </c>
      <c r="E228" s="53">
        <v>230.0</v>
      </c>
      <c r="F228" s="52" t="s">
        <v>14</v>
      </c>
    </row>
    <row r="229">
      <c r="A229" s="51">
        <v>44410.0</v>
      </c>
      <c r="B229" s="52" t="s">
        <v>15</v>
      </c>
      <c r="C229" s="52" t="s">
        <v>133</v>
      </c>
      <c r="D229" s="52" t="s">
        <v>22</v>
      </c>
      <c r="E229" s="53">
        <v>300.0</v>
      </c>
      <c r="F229" s="52" t="s">
        <v>18</v>
      </c>
    </row>
    <row r="230">
      <c r="A230" s="51">
        <v>44410.0</v>
      </c>
      <c r="B230" s="52" t="s">
        <v>15</v>
      </c>
      <c r="C230" s="52" t="s">
        <v>134</v>
      </c>
      <c r="D230" s="52" t="s">
        <v>27</v>
      </c>
      <c r="E230" s="53">
        <v>190.0</v>
      </c>
      <c r="F230" s="52" t="s">
        <v>14</v>
      </c>
    </row>
    <row r="231">
      <c r="A231" s="51">
        <v>44410.0</v>
      </c>
      <c r="B231" s="52" t="s">
        <v>15</v>
      </c>
      <c r="C231" s="52" t="s">
        <v>135</v>
      </c>
      <c r="D231" s="52" t="s">
        <v>13</v>
      </c>
      <c r="E231" s="53">
        <v>230.0</v>
      </c>
      <c r="F231" s="52" t="s">
        <v>14</v>
      </c>
    </row>
    <row r="232">
      <c r="A232" s="51">
        <v>44410.0</v>
      </c>
      <c r="B232" s="52" t="s">
        <v>15</v>
      </c>
      <c r="C232" s="52" t="s">
        <v>135</v>
      </c>
      <c r="D232" s="52" t="s">
        <v>20</v>
      </c>
      <c r="E232" s="53">
        <v>220.0</v>
      </c>
      <c r="F232" s="52" t="s">
        <v>21</v>
      </c>
    </row>
    <row r="233">
      <c r="A233" s="51">
        <v>44410.0</v>
      </c>
      <c r="B233" s="52" t="s">
        <v>15</v>
      </c>
      <c r="C233" s="52">
        <v>1344.0</v>
      </c>
      <c r="D233" s="52" t="s">
        <v>20</v>
      </c>
      <c r="E233" s="53">
        <v>220.0</v>
      </c>
      <c r="F233" s="52" t="s">
        <v>21</v>
      </c>
    </row>
    <row r="234">
      <c r="A234" s="51">
        <v>44410.0</v>
      </c>
      <c r="B234" s="52" t="s">
        <v>15</v>
      </c>
      <c r="C234" s="52" t="s">
        <v>136</v>
      </c>
      <c r="D234" s="52" t="s">
        <v>36</v>
      </c>
      <c r="E234" s="53">
        <v>180.0</v>
      </c>
      <c r="F234" s="52" t="s">
        <v>12</v>
      </c>
    </row>
    <row r="235">
      <c r="A235" s="51">
        <v>44410.0</v>
      </c>
      <c r="B235" s="52" t="s">
        <v>15</v>
      </c>
      <c r="C235" s="52" t="s">
        <v>137</v>
      </c>
      <c r="D235" s="52" t="s">
        <v>22</v>
      </c>
      <c r="E235" s="53">
        <v>300.0</v>
      </c>
      <c r="F235" s="52" t="s">
        <v>18</v>
      </c>
    </row>
    <row r="236">
      <c r="A236" s="51">
        <v>44410.0</v>
      </c>
      <c r="B236" s="52" t="s">
        <v>15</v>
      </c>
      <c r="C236" s="52" t="s">
        <v>138</v>
      </c>
      <c r="D236" s="52" t="s">
        <v>36</v>
      </c>
      <c r="E236" s="53">
        <v>180.0</v>
      </c>
      <c r="F236" s="52" t="s">
        <v>12</v>
      </c>
    </row>
    <row r="237">
      <c r="A237" s="51">
        <v>44410.0</v>
      </c>
      <c r="B237" s="52" t="s">
        <v>15</v>
      </c>
      <c r="C237" s="52" t="s">
        <v>138</v>
      </c>
      <c r="D237" s="52" t="s">
        <v>30</v>
      </c>
      <c r="E237" s="53">
        <v>100.0</v>
      </c>
      <c r="F237" s="52" t="s">
        <v>31</v>
      </c>
    </row>
    <row r="238">
      <c r="A238" s="51">
        <v>44410.0</v>
      </c>
      <c r="B238" s="52" t="s">
        <v>15</v>
      </c>
      <c r="C238" s="52" t="s">
        <v>139</v>
      </c>
      <c r="D238" s="52" t="s">
        <v>27</v>
      </c>
      <c r="E238" s="53">
        <v>190.0</v>
      </c>
      <c r="F238" s="52" t="s">
        <v>14</v>
      </c>
    </row>
    <row r="239">
      <c r="A239" s="51">
        <v>44410.0</v>
      </c>
      <c r="B239" s="52" t="s">
        <v>15</v>
      </c>
      <c r="C239" s="52" t="s">
        <v>139</v>
      </c>
      <c r="D239" s="52" t="s">
        <v>11</v>
      </c>
      <c r="E239" s="53">
        <v>160.0</v>
      </c>
      <c r="F239" s="52" t="s">
        <v>12</v>
      </c>
    </row>
    <row r="240">
      <c r="A240" s="51">
        <v>44410.0</v>
      </c>
      <c r="B240" s="52" t="s">
        <v>15</v>
      </c>
      <c r="C240" s="52" t="s">
        <v>140</v>
      </c>
      <c r="D240" s="52" t="s">
        <v>22</v>
      </c>
      <c r="E240" s="53">
        <v>300.0</v>
      </c>
      <c r="F240" s="52" t="s">
        <v>18</v>
      </c>
    </row>
    <row r="241">
      <c r="A241" s="51">
        <v>44410.0</v>
      </c>
      <c r="B241" s="52" t="s">
        <v>16</v>
      </c>
      <c r="C241" s="52" t="s">
        <v>141</v>
      </c>
      <c r="D241" s="52" t="s">
        <v>20</v>
      </c>
      <c r="E241" s="53">
        <v>220.0</v>
      </c>
      <c r="F241" s="52" t="s">
        <v>21</v>
      </c>
    </row>
    <row r="242">
      <c r="A242" s="51">
        <v>44410.0</v>
      </c>
      <c r="B242" s="52" t="s">
        <v>16</v>
      </c>
      <c r="C242" s="52" t="s">
        <v>141</v>
      </c>
      <c r="D242" s="52" t="s">
        <v>22</v>
      </c>
      <c r="E242" s="53">
        <v>300.0</v>
      </c>
      <c r="F242" s="52" t="s">
        <v>18</v>
      </c>
    </row>
    <row r="243">
      <c r="A243" s="51">
        <v>44410.0</v>
      </c>
      <c r="B243" s="52" t="s">
        <v>16</v>
      </c>
      <c r="C243" s="52">
        <v>2543.0</v>
      </c>
      <c r="D243" s="52" t="s">
        <v>17</v>
      </c>
      <c r="E243" s="53">
        <v>320.0</v>
      </c>
      <c r="F243" s="52" t="s">
        <v>18</v>
      </c>
    </row>
    <row r="244">
      <c r="A244" s="51">
        <v>44410.0</v>
      </c>
      <c r="B244" s="52" t="s">
        <v>16</v>
      </c>
      <c r="C244" s="52" t="s">
        <v>142</v>
      </c>
      <c r="D244" s="52" t="s">
        <v>20</v>
      </c>
      <c r="E244" s="53">
        <v>220.0</v>
      </c>
      <c r="F244" s="52" t="s">
        <v>21</v>
      </c>
    </row>
    <row r="245">
      <c r="A245" s="51">
        <v>44410.0</v>
      </c>
      <c r="B245" s="52" t="s">
        <v>16</v>
      </c>
      <c r="C245" s="52" t="s">
        <v>142</v>
      </c>
      <c r="D245" s="52" t="s">
        <v>22</v>
      </c>
      <c r="E245" s="53">
        <v>300.0</v>
      </c>
      <c r="F245" s="52" t="s">
        <v>18</v>
      </c>
    </row>
    <row r="246">
      <c r="A246" s="51">
        <v>44410.0</v>
      </c>
      <c r="B246" s="52" t="s">
        <v>16</v>
      </c>
      <c r="C246" s="52" t="s">
        <v>143</v>
      </c>
      <c r="D246" s="52" t="s">
        <v>20</v>
      </c>
      <c r="E246" s="53">
        <v>220.0</v>
      </c>
      <c r="F246" s="52" t="s">
        <v>21</v>
      </c>
    </row>
    <row r="247">
      <c r="A247" s="51">
        <v>44410.0</v>
      </c>
      <c r="B247" s="52" t="s">
        <v>16</v>
      </c>
      <c r="C247" s="52">
        <v>4143.0</v>
      </c>
      <c r="D247" s="52" t="s">
        <v>20</v>
      </c>
      <c r="E247" s="53">
        <v>220.0</v>
      </c>
      <c r="F247" s="52" t="s">
        <v>21</v>
      </c>
    </row>
    <row r="248">
      <c r="A248" s="51">
        <v>44410.0</v>
      </c>
      <c r="B248" s="52" t="s">
        <v>16</v>
      </c>
      <c r="C248" s="52">
        <v>4841.0</v>
      </c>
      <c r="D248" s="52" t="s">
        <v>19</v>
      </c>
      <c r="E248" s="53">
        <v>80.0</v>
      </c>
      <c r="F248" s="52" t="s">
        <v>14</v>
      </c>
    </row>
    <row r="249">
      <c r="A249" s="51">
        <v>44410.0</v>
      </c>
      <c r="B249" s="52" t="s">
        <v>16</v>
      </c>
      <c r="C249" s="52" t="s">
        <v>144</v>
      </c>
      <c r="D249" s="52" t="s">
        <v>22</v>
      </c>
      <c r="E249" s="53">
        <v>300.0</v>
      </c>
      <c r="F249" s="52" t="s">
        <v>18</v>
      </c>
    </row>
    <row r="250">
      <c r="A250" s="51">
        <v>44410.0</v>
      </c>
      <c r="B250" s="52" t="s">
        <v>16</v>
      </c>
      <c r="C250" s="52" t="s">
        <v>145</v>
      </c>
      <c r="D250" s="52" t="s">
        <v>20</v>
      </c>
      <c r="E250" s="53">
        <v>220.0</v>
      </c>
      <c r="F250" s="52" t="s">
        <v>21</v>
      </c>
    </row>
    <row r="251">
      <c r="A251" s="51">
        <v>44410.0</v>
      </c>
      <c r="B251" s="52" t="s">
        <v>16</v>
      </c>
      <c r="C251" s="52">
        <v>6141.0</v>
      </c>
      <c r="D251" s="52" t="s">
        <v>22</v>
      </c>
      <c r="E251" s="53">
        <v>300.0</v>
      </c>
      <c r="F251" s="52" t="s">
        <v>18</v>
      </c>
    </row>
    <row r="252">
      <c r="A252" s="51">
        <v>44410.0</v>
      </c>
      <c r="B252" s="52" t="s">
        <v>16</v>
      </c>
      <c r="C252" s="52">
        <v>1945.0</v>
      </c>
      <c r="D252" s="52" t="s">
        <v>17</v>
      </c>
      <c r="E252" s="53">
        <v>320.0</v>
      </c>
      <c r="F252" s="52" t="s">
        <v>18</v>
      </c>
    </row>
    <row r="253">
      <c r="A253" s="51">
        <v>44410.0</v>
      </c>
      <c r="B253" s="52" t="s">
        <v>16</v>
      </c>
      <c r="C253" s="52" t="s">
        <v>146</v>
      </c>
      <c r="D253" s="52" t="s">
        <v>22</v>
      </c>
      <c r="E253" s="53">
        <v>300.0</v>
      </c>
      <c r="F253" s="52" t="s">
        <v>18</v>
      </c>
    </row>
    <row r="254">
      <c r="A254" s="51">
        <v>44410.0</v>
      </c>
      <c r="B254" s="52" t="s">
        <v>16</v>
      </c>
      <c r="C254" s="52" t="s">
        <v>147</v>
      </c>
      <c r="D254" s="52" t="s">
        <v>20</v>
      </c>
      <c r="E254" s="53">
        <v>220.0</v>
      </c>
      <c r="F254" s="52" t="s">
        <v>21</v>
      </c>
    </row>
    <row r="255">
      <c r="A255" s="51">
        <v>44410.0</v>
      </c>
      <c r="B255" s="52" t="s">
        <v>16</v>
      </c>
      <c r="C255" s="52" t="s">
        <v>67</v>
      </c>
      <c r="D255" s="52" t="s">
        <v>22</v>
      </c>
      <c r="E255" s="53">
        <v>300.0</v>
      </c>
      <c r="F255" s="52" t="s">
        <v>18</v>
      </c>
    </row>
    <row r="256">
      <c r="A256" s="51">
        <v>44410.0</v>
      </c>
      <c r="B256" s="52" t="s">
        <v>69</v>
      </c>
      <c r="C256" s="52" t="s">
        <v>70</v>
      </c>
      <c r="D256" s="52" t="s">
        <v>22</v>
      </c>
      <c r="E256" s="53">
        <v>300.0</v>
      </c>
      <c r="F256" s="52" t="s">
        <v>18</v>
      </c>
    </row>
    <row r="257">
      <c r="A257" s="51">
        <v>44410.0</v>
      </c>
      <c r="B257" s="52" t="s">
        <v>69</v>
      </c>
      <c r="C257" s="52" t="s">
        <v>71</v>
      </c>
      <c r="D257" s="52" t="s">
        <v>11</v>
      </c>
      <c r="E257" s="53">
        <v>160.0</v>
      </c>
      <c r="F257" s="52" t="s">
        <v>12</v>
      </c>
    </row>
    <row r="258">
      <c r="A258" s="51">
        <v>44410.0</v>
      </c>
      <c r="B258" s="52" t="s">
        <v>69</v>
      </c>
      <c r="C258" s="52" t="s">
        <v>72</v>
      </c>
      <c r="D258" s="52" t="s">
        <v>36</v>
      </c>
      <c r="E258" s="53">
        <v>180.0</v>
      </c>
      <c r="F258" s="52" t="s">
        <v>12</v>
      </c>
    </row>
    <row r="259">
      <c r="A259" s="51">
        <v>44410.0</v>
      </c>
      <c r="B259" s="52" t="s">
        <v>69</v>
      </c>
      <c r="C259" s="52" t="s">
        <v>73</v>
      </c>
      <c r="D259" s="52" t="s">
        <v>13</v>
      </c>
      <c r="E259" s="53">
        <v>230.0</v>
      </c>
      <c r="F259" s="52" t="s">
        <v>14</v>
      </c>
    </row>
    <row r="260">
      <c r="A260" s="51">
        <v>44410.0</v>
      </c>
      <c r="B260" s="52" t="s">
        <v>69</v>
      </c>
      <c r="C260" s="52" t="s">
        <v>74</v>
      </c>
      <c r="D260" s="52" t="s">
        <v>20</v>
      </c>
      <c r="E260" s="53">
        <v>220.0</v>
      </c>
      <c r="F260" s="52" t="s">
        <v>21</v>
      </c>
    </row>
    <row r="261">
      <c r="A261" s="51">
        <v>44410.0</v>
      </c>
      <c r="B261" s="52" t="s">
        <v>69</v>
      </c>
      <c r="C261" s="52">
        <v>2340.0</v>
      </c>
      <c r="D261" s="52" t="s">
        <v>27</v>
      </c>
      <c r="E261" s="53">
        <v>190.0</v>
      </c>
      <c r="F261" s="52" t="s">
        <v>14</v>
      </c>
    </row>
    <row r="262">
      <c r="A262" s="51">
        <v>44410.0</v>
      </c>
      <c r="B262" s="52" t="s">
        <v>69</v>
      </c>
      <c r="C262" s="52">
        <v>2440.0</v>
      </c>
      <c r="D262" s="52" t="s">
        <v>17</v>
      </c>
      <c r="E262" s="53">
        <v>320.0</v>
      </c>
      <c r="F262" s="52" t="s">
        <v>18</v>
      </c>
    </row>
    <row r="263">
      <c r="A263" s="51">
        <v>44410.0</v>
      </c>
      <c r="B263" s="52" t="s">
        <v>69</v>
      </c>
      <c r="C263" s="52">
        <v>7447.0</v>
      </c>
      <c r="D263" s="52" t="s">
        <v>11</v>
      </c>
      <c r="E263" s="53">
        <v>160.0</v>
      </c>
      <c r="F263" s="52" t="s">
        <v>12</v>
      </c>
    </row>
    <row r="264">
      <c r="A264" s="51">
        <v>44410.0</v>
      </c>
      <c r="B264" s="52" t="s">
        <v>69</v>
      </c>
      <c r="C264" s="52">
        <v>5649.0</v>
      </c>
      <c r="D264" s="52" t="s">
        <v>30</v>
      </c>
      <c r="E264" s="53">
        <v>100.0</v>
      </c>
      <c r="F264" s="52" t="s">
        <v>31</v>
      </c>
    </row>
    <row r="265">
      <c r="A265" s="51">
        <v>44410.0</v>
      </c>
      <c r="B265" s="52" t="s">
        <v>69</v>
      </c>
      <c r="C265" s="52" t="s">
        <v>148</v>
      </c>
      <c r="D265" s="52" t="s">
        <v>20</v>
      </c>
      <c r="E265" s="53">
        <v>220.0</v>
      </c>
      <c r="F265" s="52" t="s">
        <v>21</v>
      </c>
    </row>
    <row r="266">
      <c r="A266" s="51">
        <v>44410.0</v>
      </c>
      <c r="B266" s="52" t="s">
        <v>69</v>
      </c>
      <c r="C266" s="52">
        <v>9045.0</v>
      </c>
      <c r="D266" s="52" t="s">
        <v>13</v>
      </c>
      <c r="E266" s="53">
        <v>230.0</v>
      </c>
      <c r="F266" s="52" t="s">
        <v>14</v>
      </c>
    </row>
    <row r="267">
      <c r="A267" s="51">
        <v>44410.0</v>
      </c>
      <c r="B267" s="52" t="s">
        <v>69</v>
      </c>
      <c r="C267" s="52" t="s">
        <v>75</v>
      </c>
      <c r="D267" s="52" t="s">
        <v>22</v>
      </c>
      <c r="E267" s="53">
        <v>300.0</v>
      </c>
      <c r="F267" s="52" t="s">
        <v>18</v>
      </c>
    </row>
    <row r="268">
      <c r="A268" s="51">
        <v>44410.0</v>
      </c>
      <c r="B268" s="52" t="s">
        <v>69</v>
      </c>
      <c r="C268" s="52">
        <v>5747.0</v>
      </c>
      <c r="D268" s="52" t="s">
        <v>19</v>
      </c>
      <c r="E268" s="53">
        <v>80.0</v>
      </c>
      <c r="F268" s="52" t="s">
        <v>14</v>
      </c>
    </row>
    <row r="269">
      <c r="A269" s="51">
        <v>44410.0</v>
      </c>
      <c r="B269" s="52" t="s">
        <v>69</v>
      </c>
      <c r="C269" s="52" t="s">
        <v>76</v>
      </c>
      <c r="D269" s="52" t="s">
        <v>30</v>
      </c>
      <c r="E269" s="53">
        <v>100.0</v>
      </c>
      <c r="F269" s="52" t="s">
        <v>31</v>
      </c>
    </row>
    <row r="270">
      <c r="A270" s="51">
        <v>44410.0</v>
      </c>
      <c r="B270" s="52" t="s">
        <v>69</v>
      </c>
      <c r="C270" s="52" t="s">
        <v>77</v>
      </c>
      <c r="D270" s="52" t="s">
        <v>19</v>
      </c>
      <c r="E270" s="53">
        <v>80.0</v>
      </c>
      <c r="F270" s="52" t="s">
        <v>14</v>
      </c>
    </row>
    <row r="271">
      <c r="A271" s="51">
        <v>44410.0</v>
      </c>
      <c r="B271" s="52" t="s">
        <v>69</v>
      </c>
      <c r="C271" s="52" t="s">
        <v>78</v>
      </c>
      <c r="D271" s="52" t="s">
        <v>22</v>
      </c>
      <c r="E271" s="53">
        <v>300.0</v>
      </c>
      <c r="F271" s="52" t="s">
        <v>18</v>
      </c>
    </row>
    <row r="272">
      <c r="A272" s="51">
        <v>44410.0</v>
      </c>
      <c r="B272" s="52" t="s">
        <v>69</v>
      </c>
      <c r="C272" s="52" t="s">
        <v>79</v>
      </c>
      <c r="D272" s="52" t="s">
        <v>27</v>
      </c>
      <c r="E272" s="53">
        <v>190.0</v>
      </c>
      <c r="F272" s="52" t="s">
        <v>14</v>
      </c>
    </row>
    <row r="273">
      <c r="A273" s="51">
        <v>44410.0</v>
      </c>
      <c r="B273" s="52" t="s">
        <v>69</v>
      </c>
      <c r="C273" s="52" t="s">
        <v>80</v>
      </c>
      <c r="D273" s="52" t="s">
        <v>11</v>
      </c>
      <c r="E273" s="53">
        <v>160.0</v>
      </c>
      <c r="F273" s="52" t="s">
        <v>12</v>
      </c>
    </row>
    <row r="274">
      <c r="A274" s="51">
        <v>44410.0</v>
      </c>
      <c r="B274" s="52" t="s">
        <v>69</v>
      </c>
      <c r="C274" s="52" t="s">
        <v>81</v>
      </c>
      <c r="D274" s="52" t="s">
        <v>22</v>
      </c>
      <c r="E274" s="53">
        <v>300.0</v>
      </c>
      <c r="F274" s="52" t="s">
        <v>18</v>
      </c>
    </row>
    <row r="275">
      <c r="A275" s="51">
        <v>44410.0</v>
      </c>
      <c r="B275" s="52" t="s">
        <v>69</v>
      </c>
      <c r="C275" s="52" t="s">
        <v>82</v>
      </c>
      <c r="D275" s="52" t="s">
        <v>13</v>
      </c>
      <c r="E275" s="53">
        <v>230.0</v>
      </c>
      <c r="F275" s="52" t="s">
        <v>14</v>
      </c>
    </row>
    <row r="276">
      <c r="A276" s="51">
        <v>44410.0</v>
      </c>
      <c r="B276" s="52" t="s">
        <v>69</v>
      </c>
      <c r="C276" s="52" t="s">
        <v>83</v>
      </c>
      <c r="D276" s="52" t="s">
        <v>34</v>
      </c>
      <c r="E276" s="53">
        <v>250.0</v>
      </c>
      <c r="F276" s="52" t="s">
        <v>14</v>
      </c>
    </row>
    <row r="277">
      <c r="A277" s="51">
        <v>44410.0</v>
      </c>
      <c r="B277" s="52" t="s">
        <v>69</v>
      </c>
      <c r="C277" s="52" t="s">
        <v>84</v>
      </c>
      <c r="D277" s="52" t="s">
        <v>19</v>
      </c>
      <c r="E277" s="53">
        <v>80.0</v>
      </c>
      <c r="F277" s="52" t="s">
        <v>14</v>
      </c>
    </row>
    <row r="278">
      <c r="A278" s="51">
        <v>44410.0</v>
      </c>
      <c r="B278" s="52" t="s">
        <v>69</v>
      </c>
      <c r="C278" s="52" t="s">
        <v>85</v>
      </c>
      <c r="D278" s="52" t="s">
        <v>13</v>
      </c>
      <c r="E278" s="53">
        <v>230.0</v>
      </c>
      <c r="F278" s="52" t="s">
        <v>14</v>
      </c>
    </row>
    <row r="279">
      <c r="A279" s="51">
        <v>44410.0</v>
      </c>
      <c r="B279" s="52" t="s">
        <v>69</v>
      </c>
      <c r="C279" s="52" t="s">
        <v>67</v>
      </c>
      <c r="D279" s="52" t="s">
        <v>19</v>
      </c>
      <c r="E279" s="53">
        <v>80.0</v>
      </c>
      <c r="F279" s="52" t="s">
        <v>14</v>
      </c>
    </row>
    <row r="280">
      <c r="A280" s="51">
        <v>44410.0</v>
      </c>
      <c r="B280" s="52" t="s">
        <v>69</v>
      </c>
      <c r="C280" s="52" t="s">
        <v>86</v>
      </c>
      <c r="D280" s="52" t="s">
        <v>22</v>
      </c>
      <c r="E280" s="53">
        <v>300.0</v>
      </c>
      <c r="F280" s="52" t="s">
        <v>18</v>
      </c>
    </row>
    <row r="281">
      <c r="A281" s="51">
        <v>44410.0</v>
      </c>
      <c r="B281" s="52" t="s">
        <v>69</v>
      </c>
      <c r="C281" s="52" t="s">
        <v>87</v>
      </c>
      <c r="D281" s="52" t="s">
        <v>30</v>
      </c>
      <c r="E281" s="53">
        <v>100.0</v>
      </c>
      <c r="F281" s="52" t="s">
        <v>31</v>
      </c>
    </row>
    <row r="282">
      <c r="A282" s="51">
        <v>44410.0</v>
      </c>
      <c r="B282" s="52" t="s">
        <v>69</v>
      </c>
      <c r="C282" s="52" t="s">
        <v>88</v>
      </c>
      <c r="D282" s="52" t="s">
        <v>13</v>
      </c>
      <c r="E282" s="53">
        <v>230.0</v>
      </c>
      <c r="F282" s="52" t="s">
        <v>14</v>
      </c>
    </row>
    <row r="283">
      <c r="A283" s="51">
        <v>44410.0</v>
      </c>
      <c r="B283" s="52" t="s">
        <v>69</v>
      </c>
      <c r="C283" s="52" t="s">
        <v>90</v>
      </c>
      <c r="D283" s="52" t="s">
        <v>36</v>
      </c>
      <c r="E283" s="53">
        <v>180.0</v>
      </c>
      <c r="F283" s="52" t="s">
        <v>12</v>
      </c>
    </row>
    <row r="284">
      <c r="A284" s="51">
        <v>44410.0</v>
      </c>
      <c r="B284" s="52" t="s">
        <v>69</v>
      </c>
      <c r="C284" s="52" t="s">
        <v>91</v>
      </c>
      <c r="D284" s="52" t="s">
        <v>34</v>
      </c>
      <c r="E284" s="53">
        <v>250.0</v>
      </c>
      <c r="F284" s="52" t="s">
        <v>14</v>
      </c>
    </row>
    <row r="285">
      <c r="A285" s="51">
        <v>44413.0</v>
      </c>
      <c r="B285" s="52" t="s">
        <v>9</v>
      </c>
      <c r="C285" s="52" t="s">
        <v>149</v>
      </c>
      <c r="D285" s="52" t="s">
        <v>150</v>
      </c>
      <c r="E285" s="53">
        <v>230.0</v>
      </c>
      <c r="F285" s="52" t="s">
        <v>21</v>
      </c>
    </row>
    <row r="286">
      <c r="A286" s="51">
        <v>44413.0</v>
      </c>
      <c r="B286" s="52" t="s">
        <v>9</v>
      </c>
      <c r="C286" s="52" t="s">
        <v>151</v>
      </c>
      <c r="D286" s="52" t="s">
        <v>152</v>
      </c>
      <c r="E286" s="53">
        <v>250.0</v>
      </c>
      <c r="F286" s="52" t="s">
        <v>21</v>
      </c>
    </row>
    <row r="287">
      <c r="A287" s="51">
        <v>44413.0</v>
      </c>
      <c r="B287" s="52" t="s">
        <v>23</v>
      </c>
      <c r="C287" s="52" t="s">
        <v>25</v>
      </c>
      <c r="D287" s="52" t="s">
        <v>153</v>
      </c>
      <c r="E287" s="53">
        <v>220.0</v>
      </c>
      <c r="F287" s="52" t="s">
        <v>12</v>
      </c>
    </row>
    <row r="288">
      <c r="A288" s="51">
        <v>44413.0</v>
      </c>
      <c r="B288" s="52" t="s">
        <v>23</v>
      </c>
      <c r="C288" s="52" t="s">
        <v>154</v>
      </c>
      <c r="D288" s="52" t="s">
        <v>152</v>
      </c>
      <c r="E288" s="53">
        <v>250.0</v>
      </c>
      <c r="F288" s="52" t="s">
        <v>21</v>
      </c>
    </row>
    <row r="289">
      <c r="A289" s="51">
        <v>44413.0</v>
      </c>
      <c r="B289" s="52" t="s">
        <v>23</v>
      </c>
      <c r="C289" s="52" t="s">
        <v>26</v>
      </c>
      <c r="D289" s="52" t="s">
        <v>155</v>
      </c>
      <c r="E289" s="53">
        <v>220.0</v>
      </c>
      <c r="F289" s="52" t="s">
        <v>18</v>
      </c>
    </row>
    <row r="290">
      <c r="A290" s="51">
        <v>44413.0</v>
      </c>
      <c r="B290" s="52" t="s">
        <v>23</v>
      </c>
      <c r="C290" s="52" t="s">
        <v>29</v>
      </c>
      <c r="D290" s="52" t="s">
        <v>156</v>
      </c>
      <c r="E290" s="53">
        <v>120.0</v>
      </c>
      <c r="F290" s="52" t="s">
        <v>21</v>
      </c>
    </row>
    <row r="291">
      <c r="A291" s="51">
        <v>44413.0</v>
      </c>
      <c r="B291" s="52" t="s">
        <v>23</v>
      </c>
      <c r="C291" s="52" t="s">
        <v>157</v>
      </c>
      <c r="D291" s="52" t="s">
        <v>158</v>
      </c>
      <c r="E291" s="53">
        <v>200.0</v>
      </c>
      <c r="F291" s="52" t="s">
        <v>14</v>
      </c>
    </row>
    <row r="292">
      <c r="A292" s="51">
        <v>44413.0</v>
      </c>
      <c r="B292" s="52" t="s">
        <v>23</v>
      </c>
      <c r="C292" s="55">
        <v>7.0E45</v>
      </c>
      <c r="D292" s="52" t="s">
        <v>158</v>
      </c>
      <c r="E292" s="53">
        <v>200.0</v>
      </c>
      <c r="F292" s="52" t="s">
        <v>14</v>
      </c>
    </row>
    <row r="293">
      <c r="A293" s="51">
        <v>44413.0</v>
      </c>
      <c r="B293" s="52" t="s">
        <v>23</v>
      </c>
      <c r="C293" s="52" t="s">
        <v>94</v>
      </c>
      <c r="D293" s="52" t="s">
        <v>159</v>
      </c>
      <c r="E293" s="53">
        <v>90.0</v>
      </c>
      <c r="F293" s="52" t="s">
        <v>160</v>
      </c>
    </row>
    <row r="294">
      <c r="A294" s="51">
        <v>44413.0</v>
      </c>
      <c r="B294" s="52" t="s">
        <v>23</v>
      </c>
      <c r="C294" s="52" t="s">
        <v>35</v>
      </c>
      <c r="D294" s="52" t="s">
        <v>161</v>
      </c>
      <c r="E294" s="53">
        <v>240.0</v>
      </c>
      <c r="F294" s="52" t="s">
        <v>21</v>
      </c>
    </row>
    <row r="295">
      <c r="A295" s="51">
        <v>44413.0</v>
      </c>
      <c r="B295" s="52" t="s">
        <v>23</v>
      </c>
      <c r="C295" s="52">
        <v>1041.0</v>
      </c>
      <c r="D295" s="52" t="s">
        <v>162</v>
      </c>
      <c r="E295" s="53">
        <v>130.0</v>
      </c>
      <c r="F295" s="52" t="s">
        <v>18</v>
      </c>
    </row>
    <row r="296">
      <c r="A296" s="51">
        <v>44413.0</v>
      </c>
      <c r="B296" s="52" t="s">
        <v>23</v>
      </c>
      <c r="C296" s="52">
        <v>2841.0</v>
      </c>
      <c r="D296" s="52" t="s">
        <v>159</v>
      </c>
      <c r="E296" s="53">
        <v>90.0</v>
      </c>
      <c r="F296" s="52" t="s">
        <v>160</v>
      </c>
    </row>
    <row r="297">
      <c r="A297" s="51">
        <v>44413.0</v>
      </c>
      <c r="B297" s="52" t="s">
        <v>23</v>
      </c>
      <c r="C297" s="52">
        <v>6245.0</v>
      </c>
      <c r="D297" s="52" t="s">
        <v>153</v>
      </c>
      <c r="E297" s="53">
        <v>220.0</v>
      </c>
      <c r="F297" s="52" t="s">
        <v>12</v>
      </c>
    </row>
    <row r="298">
      <c r="A298" s="51">
        <v>44413.0</v>
      </c>
      <c r="B298" s="52" t="s">
        <v>23</v>
      </c>
      <c r="C298" s="52" t="s">
        <v>163</v>
      </c>
      <c r="D298" s="52" t="s">
        <v>156</v>
      </c>
      <c r="E298" s="53">
        <v>120.0</v>
      </c>
      <c r="F298" s="52" t="s">
        <v>21</v>
      </c>
    </row>
    <row r="299">
      <c r="A299" s="51">
        <v>44413.0</v>
      </c>
      <c r="B299" s="52" t="s">
        <v>23</v>
      </c>
      <c r="C299" s="52" t="s">
        <v>95</v>
      </c>
      <c r="D299" s="52" t="s">
        <v>159</v>
      </c>
      <c r="E299" s="53">
        <v>90.0</v>
      </c>
      <c r="F299" s="52" t="s">
        <v>160</v>
      </c>
    </row>
    <row r="300">
      <c r="A300" s="51">
        <v>44413.0</v>
      </c>
      <c r="B300" s="52" t="s">
        <v>23</v>
      </c>
      <c r="C300" s="52" t="s">
        <v>164</v>
      </c>
      <c r="D300" s="52" t="s">
        <v>153</v>
      </c>
      <c r="E300" s="53">
        <v>220.0</v>
      </c>
      <c r="F300" s="52" t="s">
        <v>12</v>
      </c>
    </row>
    <row r="301">
      <c r="A301" s="51">
        <v>44413.0</v>
      </c>
      <c r="B301" s="52" t="s">
        <v>23</v>
      </c>
      <c r="C301" s="52" t="s">
        <v>165</v>
      </c>
      <c r="D301" s="52" t="s">
        <v>159</v>
      </c>
      <c r="E301" s="53">
        <v>90.0</v>
      </c>
      <c r="F301" s="52" t="s">
        <v>160</v>
      </c>
    </row>
    <row r="302">
      <c r="A302" s="51">
        <v>44413.0</v>
      </c>
      <c r="B302" s="52" t="s">
        <v>23</v>
      </c>
      <c r="C302" s="52" t="s">
        <v>39</v>
      </c>
      <c r="D302" s="52" t="s">
        <v>159</v>
      </c>
      <c r="E302" s="53">
        <v>90.0</v>
      </c>
      <c r="F302" s="52" t="s">
        <v>160</v>
      </c>
    </row>
    <row r="303">
      <c r="A303" s="51">
        <v>44413.0</v>
      </c>
      <c r="B303" s="52" t="s">
        <v>23</v>
      </c>
      <c r="C303" s="52" t="s">
        <v>96</v>
      </c>
      <c r="D303" s="52" t="s">
        <v>166</v>
      </c>
      <c r="E303" s="53">
        <v>200.0</v>
      </c>
      <c r="F303" s="52" t="s">
        <v>14</v>
      </c>
    </row>
    <row r="304">
      <c r="A304" s="51">
        <v>44413.0</v>
      </c>
      <c r="B304" s="52" t="s">
        <v>40</v>
      </c>
      <c r="C304" s="52" t="s">
        <v>41</v>
      </c>
      <c r="D304" s="52" t="s">
        <v>161</v>
      </c>
      <c r="E304" s="53">
        <v>240.0</v>
      </c>
      <c r="F304" s="52" t="s">
        <v>21</v>
      </c>
    </row>
    <row r="305">
      <c r="A305" s="51">
        <v>44413.0</v>
      </c>
      <c r="B305" s="52" t="s">
        <v>40</v>
      </c>
      <c r="C305" s="52" t="s">
        <v>41</v>
      </c>
      <c r="D305" s="52" t="s">
        <v>159</v>
      </c>
      <c r="E305" s="53">
        <v>90.0</v>
      </c>
      <c r="F305" s="52" t="s">
        <v>160</v>
      </c>
    </row>
    <row r="306">
      <c r="A306" s="51">
        <v>44413.0</v>
      </c>
      <c r="B306" s="52" t="s">
        <v>40</v>
      </c>
      <c r="C306" s="52" t="s">
        <v>41</v>
      </c>
      <c r="D306" s="52" t="s">
        <v>166</v>
      </c>
      <c r="E306" s="53">
        <v>200.0</v>
      </c>
      <c r="F306" s="52" t="s">
        <v>14</v>
      </c>
    </row>
    <row r="307">
      <c r="A307" s="51">
        <v>44413.0</v>
      </c>
      <c r="B307" s="52" t="s">
        <v>40</v>
      </c>
      <c r="C307" s="52" t="s">
        <v>167</v>
      </c>
      <c r="D307" s="52" t="s">
        <v>159</v>
      </c>
      <c r="E307" s="53">
        <v>90.0</v>
      </c>
      <c r="F307" s="52" t="s">
        <v>160</v>
      </c>
    </row>
    <row r="308">
      <c r="A308" s="51">
        <v>44413.0</v>
      </c>
      <c r="B308" s="52" t="s">
        <v>40</v>
      </c>
      <c r="C308" s="52" t="s">
        <v>168</v>
      </c>
      <c r="D308" s="52" t="s">
        <v>156</v>
      </c>
      <c r="E308" s="53">
        <v>120.0</v>
      </c>
      <c r="F308" s="52" t="s">
        <v>21</v>
      </c>
    </row>
    <row r="309">
      <c r="A309" s="51">
        <v>44413.0</v>
      </c>
      <c r="B309" s="52" t="s">
        <v>40</v>
      </c>
      <c r="C309" s="52" t="s">
        <v>169</v>
      </c>
      <c r="D309" s="52" t="s">
        <v>161</v>
      </c>
      <c r="E309" s="53">
        <v>240.0</v>
      </c>
      <c r="F309" s="52" t="s">
        <v>21</v>
      </c>
    </row>
    <row r="310">
      <c r="A310" s="51">
        <v>44413.0</v>
      </c>
      <c r="B310" s="52" t="s">
        <v>97</v>
      </c>
      <c r="C310" s="55">
        <v>1.0E46</v>
      </c>
      <c r="D310" s="52" t="s">
        <v>152</v>
      </c>
      <c r="E310" s="53">
        <v>250.0</v>
      </c>
      <c r="F310" s="52" t="s">
        <v>21</v>
      </c>
    </row>
    <row r="311">
      <c r="A311" s="51">
        <v>44413.0</v>
      </c>
      <c r="B311" s="52" t="s">
        <v>97</v>
      </c>
      <c r="C311" s="52" t="s">
        <v>102</v>
      </c>
      <c r="D311" s="52" t="s">
        <v>155</v>
      </c>
      <c r="E311" s="53">
        <v>220.0</v>
      </c>
      <c r="F311" s="52" t="s">
        <v>18</v>
      </c>
    </row>
    <row r="312">
      <c r="A312" s="51">
        <v>44413.0</v>
      </c>
      <c r="B312" s="52" t="s">
        <v>97</v>
      </c>
      <c r="C312" s="52">
        <v>2649.0</v>
      </c>
      <c r="D312" s="52" t="s">
        <v>159</v>
      </c>
      <c r="E312" s="53">
        <v>90.0</v>
      </c>
      <c r="F312" s="52" t="s">
        <v>160</v>
      </c>
    </row>
    <row r="313">
      <c r="A313" s="51">
        <v>44413.0</v>
      </c>
      <c r="B313" s="52" t="s">
        <v>97</v>
      </c>
      <c r="C313" s="52">
        <v>8041.0</v>
      </c>
      <c r="D313" s="52" t="s">
        <v>159</v>
      </c>
      <c r="E313" s="53">
        <v>90.0</v>
      </c>
      <c r="F313" s="52" t="s">
        <v>160</v>
      </c>
    </row>
    <row r="314">
      <c r="A314" s="51">
        <v>44413.0</v>
      </c>
      <c r="B314" s="52" t="s">
        <v>97</v>
      </c>
      <c r="C314" s="52">
        <v>8345.0</v>
      </c>
      <c r="D314" s="52" t="s">
        <v>156</v>
      </c>
      <c r="E314" s="53">
        <v>120.0</v>
      </c>
      <c r="F314" s="52" t="s">
        <v>21</v>
      </c>
    </row>
    <row r="315">
      <c r="A315" s="51">
        <v>44413.0</v>
      </c>
      <c r="B315" s="52" t="s">
        <v>97</v>
      </c>
      <c r="C315" s="52" t="s">
        <v>103</v>
      </c>
      <c r="D315" s="52" t="s">
        <v>159</v>
      </c>
      <c r="E315" s="53">
        <v>90.0</v>
      </c>
      <c r="F315" s="52" t="s">
        <v>160</v>
      </c>
    </row>
    <row r="316">
      <c r="A316" s="51">
        <v>44413.0</v>
      </c>
      <c r="B316" s="52" t="s">
        <v>97</v>
      </c>
      <c r="C316" s="52">
        <v>7941.0</v>
      </c>
      <c r="D316" s="52" t="s">
        <v>156</v>
      </c>
      <c r="E316" s="53">
        <v>120.0</v>
      </c>
      <c r="F316" s="52" t="s">
        <v>21</v>
      </c>
    </row>
    <row r="317">
      <c r="A317" s="51">
        <v>44413.0</v>
      </c>
      <c r="B317" s="52" t="s">
        <v>97</v>
      </c>
      <c r="C317" s="52" t="s">
        <v>105</v>
      </c>
      <c r="D317" s="52" t="s">
        <v>166</v>
      </c>
      <c r="E317" s="53">
        <v>200.0</v>
      </c>
      <c r="F317" s="52" t="s">
        <v>14</v>
      </c>
    </row>
    <row r="318">
      <c r="A318" s="51">
        <v>44413.0</v>
      </c>
      <c r="B318" s="52" t="s">
        <v>97</v>
      </c>
      <c r="C318" s="52">
        <v>5049.0</v>
      </c>
      <c r="D318" s="52" t="s">
        <v>161</v>
      </c>
      <c r="E318" s="53">
        <v>240.0</v>
      </c>
      <c r="F318" s="52" t="s">
        <v>21</v>
      </c>
    </row>
    <row r="319">
      <c r="A319" s="51">
        <v>44413.0</v>
      </c>
      <c r="B319" s="52" t="s">
        <v>97</v>
      </c>
      <c r="C319" s="52">
        <v>1342.0</v>
      </c>
      <c r="D319" s="52" t="s">
        <v>166</v>
      </c>
      <c r="E319" s="53">
        <v>200.0</v>
      </c>
      <c r="F319" s="52" t="s">
        <v>14</v>
      </c>
    </row>
    <row r="320">
      <c r="A320" s="51">
        <v>44413.0</v>
      </c>
      <c r="B320" s="52" t="s">
        <v>97</v>
      </c>
      <c r="C320" s="52">
        <v>5048.0</v>
      </c>
      <c r="D320" s="52" t="s">
        <v>161</v>
      </c>
      <c r="E320" s="53">
        <v>240.0</v>
      </c>
      <c r="F320" s="52" t="s">
        <v>21</v>
      </c>
    </row>
    <row r="321">
      <c r="A321" s="51">
        <v>44413.0</v>
      </c>
      <c r="B321" s="52" t="s">
        <v>97</v>
      </c>
      <c r="C321" s="52">
        <v>1641.0</v>
      </c>
      <c r="D321" s="52" t="s">
        <v>156</v>
      </c>
      <c r="E321" s="53">
        <v>120.0</v>
      </c>
      <c r="F321" s="52" t="s">
        <v>21</v>
      </c>
    </row>
    <row r="322">
      <c r="A322" s="51">
        <v>44413.0</v>
      </c>
      <c r="B322" s="52" t="s">
        <v>97</v>
      </c>
      <c r="C322" s="52" t="s">
        <v>107</v>
      </c>
      <c r="D322" s="52" t="s">
        <v>159</v>
      </c>
      <c r="E322" s="53">
        <v>90.0</v>
      </c>
      <c r="F322" s="52" t="s">
        <v>160</v>
      </c>
    </row>
    <row r="323">
      <c r="A323" s="51">
        <v>44413.0</v>
      </c>
      <c r="B323" s="52" t="s">
        <v>97</v>
      </c>
      <c r="C323" s="52" t="s">
        <v>109</v>
      </c>
      <c r="D323" s="52" t="s">
        <v>152</v>
      </c>
      <c r="E323" s="53">
        <v>250.0</v>
      </c>
      <c r="F323" s="52" t="s">
        <v>21</v>
      </c>
    </row>
    <row r="324">
      <c r="A324" s="51">
        <v>44413.0</v>
      </c>
      <c r="B324" s="52" t="s">
        <v>97</v>
      </c>
      <c r="C324" s="52" t="s">
        <v>110</v>
      </c>
      <c r="D324" s="52" t="s">
        <v>166</v>
      </c>
      <c r="E324" s="53">
        <v>200.0</v>
      </c>
      <c r="F324" s="52" t="s">
        <v>14</v>
      </c>
    </row>
    <row r="325">
      <c r="A325" s="51">
        <v>44413.0</v>
      </c>
      <c r="B325" s="52" t="s">
        <v>97</v>
      </c>
      <c r="C325" s="52" t="s">
        <v>170</v>
      </c>
      <c r="D325" s="52" t="s">
        <v>153</v>
      </c>
      <c r="E325" s="53">
        <v>220.0</v>
      </c>
      <c r="F325" s="52" t="s">
        <v>12</v>
      </c>
    </row>
    <row r="326">
      <c r="A326" s="51">
        <v>44413.0</v>
      </c>
      <c r="B326" s="52" t="s">
        <v>97</v>
      </c>
      <c r="C326" s="52" t="s">
        <v>171</v>
      </c>
      <c r="D326" s="52" t="s">
        <v>156</v>
      </c>
      <c r="E326" s="53">
        <v>120.0</v>
      </c>
      <c r="F326" s="52" t="s">
        <v>21</v>
      </c>
    </row>
    <row r="327">
      <c r="A327" s="51">
        <v>44413.0</v>
      </c>
      <c r="B327" s="52" t="s">
        <v>97</v>
      </c>
      <c r="C327" s="52" t="s">
        <v>172</v>
      </c>
      <c r="D327" s="52" t="s">
        <v>161</v>
      </c>
      <c r="E327" s="53">
        <v>240.0</v>
      </c>
      <c r="F327" s="52" t="s">
        <v>21</v>
      </c>
    </row>
    <row r="328">
      <c r="A328" s="51">
        <v>44413.0</v>
      </c>
      <c r="B328" s="52" t="s">
        <v>97</v>
      </c>
      <c r="C328" s="52" t="s">
        <v>173</v>
      </c>
      <c r="D328" s="52" t="s">
        <v>150</v>
      </c>
      <c r="E328" s="53">
        <v>230.0</v>
      </c>
      <c r="F328" s="52" t="s">
        <v>21</v>
      </c>
    </row>
    <row r="329">
      <c r="A329" s="51">
        <v>44413.0</v>
      </c>
      <c r="B329" s="52" t="s">
        <v>114</v>
      </c>
      <c r="C329" s="52">
        <v>5043.0</v>
      </c>
      <c r="D329" s="52" t="s">
        <v>150</v>
      </c>
      <c r="E329" s="53">
        <v>230.0</v>
      </c>
      <c r="F329" s="52" t="s">
        <v>21</v>
      </c>
    </row>
    <row r="330">
      <c r="A330" s="51">
        <v>44413.0</v>
      </c>
      <c r="B330" s="52" t="s">
        <v>114</v>
      </c>
      <c r="C330" s="52">
        <v>5043.0</v>
      </c>
      <c r="D330" s="52" t="s">
        <v>158</v>
      </c>
      <c r="E330" s="53">
        <v>200.0</v>
      </c>
      <c r="F330" s="52" t="s">
        <v>14</v>
      </c>
    </row>
    <row r="331">
      <c r="A331" s="51">
        <v>44413.0</v>
      </c>
      <c r="B331" s="52" t="s">
        <v>114</v>
      </c>
      <c r="C331" s="52">
        <v>5043.0</v>
      </c>
      <c r="D331" s="52" t="s">
        <v>159</v>
      </c>
      <c r="E331" s="53">
        <v>90.0</v>
      </c>
      <c r="F331" s="52" t="s">
        <v>160</v>
      </c>
    </row>
    <row r="332">
      <c r="A332" s="51">
        <v>44413.0</v>
      </c>
      <c r="B332" s="52" t="s">
        <v>114</v>
      </c>
      <c r="C332" s="52">
        <v>5043.0</v>
      </c>
      <c r="D332" s="52" t="s">
        <v>166</v>
      </c>
      <c r="E332" s="53">
        <v>200.0</v>
      </c>
      <c r="F332" s="52" t="s">
        <v>14</v>
      </c>
    </row>
    <row r="333">
      <c r="A333" s="51">
        <v>44413.0</v>
      </c>
      <c r="B333" s="52" t="s">
        <v>114</v>
      </c>
      <c r="C333" s="52">
        <v>5043.0</v>
      </c>
      <c r="D333" s="52" t="s">
        <v>153</v>
      </c>
      <c r="E333" s="53">
        <v>220.0</v>
      </c>
      <c r="F333" s="52" t="s">
        <v>12</v>
      </c>
    </row>
    <row r="334">
      <c r="A334" s="51">
        <v>44413.0</v>
      </c>
      <c r="B334" s="52" t="s">
        <v>114</v>
      </c>
      <c r="C334" s="52">
        <v>5043.0</v>
      </c>
      <c r="D334" s="52" t="s">
        <v>152</v>
      </c>
      <c r="E334" s="53">
        <v>250.0</v>
      </c>
      <c r="F334" s="52" t="s">
        <v>21</v>
      </c>
    </row>
    <row r="335">
      <c r="A335" s="51">
        <v>44413.0</v>
      </c>
      <c r="B335" s="52" t="s">
        <v>115</v>
      </c>
      <c r="C335" s="52" t="s">
        <v>174</v>
      </c>
      <c r="D335" s="52" t="s">
        <v>159</v>
      </c>
      <c r="E335" s="53">
        <v>90.0</v>
      </c>
      <c r="F335" s="52" t="s">
        <v>160</v>
      </c>
    </row>
    <row r="336">
      <c r="A336" s="51">
        <v>44413.0</v>
      </c>
      <c r="B336" s="52" t="s">
        <v>115</v>
      </c>
      <c r="C336" s="55">
        <v>9.0E42</v>
      </c>
      <c r="D336" s="52" t="s">
        <v>162</v>
      </c>
      <c r="E336" s="53">
        <v>130.0</v>
      </c>
      <c r="F336" s="52" t="s">
        <v>18</v>
      </c>
    </row>
    <row r="337">
      <c r="A337" s="51">
        <v>44413.0</v>
      </c>
      <c r="B337" s="52" t="s">
        <v>115</v>
      </c>
      <c r="C337" s="52">
        <v>6840.0</v>
      </c>
      <c r="D337" s="52" t="s">
        <v>153</v>
      </c>
      <c r="E337" s="53">
        <v>220.0</v>
      </c>
      <c r="F337" s="52" t="s">
        <v>12</v>
      </c>
    </row>
    <row r="338">
      <c r="A338" s="51">
        <v>44413.0</v>
      </c>
      <c r="B338" s="52" t="s">
        <v>115</v>
      </c>
      <c r="C338" s="52">
        <v>9645.0</v>
      </c>
      <c r="D338" s="52" t="s">
        <v>150</v>
      </c>
      <c r="E338" s="53">
        <v>230.0</v>
      </c>
      <c r="F338" s="52" t="s">
        <v>21</v>
      </c>
    </row>
    <row r="339">
      <c r="A339" s="51">
        <v>44413.0</v>
      </c>
      <c r="B339" s="52" t="s">
        <v>115</v>
      </c>
      <c r="C339" s="52">
        <v>8647.0</v>
      </c>
      <c r="D339" s="52" t="s">
        <v>153</v>
      </c>
      <c r="E339" s="53">
        <v>220.0</v>
      </c>
      <c r="F339" s="52" t="s">
        <v>12</v>
      </c>
    </row>
    <row r="340">
      <c r="A340" s="51">
        <v>44413.0</v>
      </c>
      <c r="B340" s="52" t="s">
        <v>115</v>
      </c>
      <c r="C340" s="52" t="s">
        <v>119</v>
      </c>
      <c r="D340" s="52" t="s">
        <v>150</v>
      </c>
      <c r="E340" s="53">
        <v>230.0</v>
      </c>
      <c r="F340" s="52" t="s">
        <v>21</v>
      </c>
    </row>
    <row r="341">
      <c r="A341" s="51">
        <v>44413.0</v>
      </c>
      <c r="B341" s="52" t="s">
        <v>115</v>
      </c>
      <c r="C341" s="52" t="s">
        <v>120</v>
      </c>
      <c r="D341" s="52" t="s">
        <v>153</v>
      </c>
      <c r="E341" s="53">
        <v>220.0</v>
      </c>
      <c r="F341" s="52" t="s">
        <v>12</v>
      </c>
    </row>
    <row r="342">
      <c r="A342" s="51">
        <v>44413.0</v>
      </c>
      <c r="B342" s="52" t="s">
        <v>115</v>
      </c>
      <c r="C342" s="52" t="s">
        <v>175</v>
      </c>
      <c r="D342" s="52" t="s">
        <v>158</v>
      </c>
      <c r="E342" s="53">
        <v>200.0</v>
      </c>
      <c r="F342" s="52" t="s">
        <v>14</v>
      </c>
    </row>
    <row r="343">
      <c r="A343" s="51">
        <v>44413.0</v>
      </c>
      <c r="B343" s="52" t="s">
        <v>115</v>
      </c>
      <c r="C343" s="52" t="s">
        <v>176</v>
      </c>
      <c r="D343" s="52" t="s">
        <v>162</v>
      </c>
      <c r="E343" s="53">
        <v>130.0</v>
      </c>
      <c r="F343" s="52" t="s">
        <v>18</v>
      </c>
    </row>
    <row r="344">
      <c r="A344" s="51">
        <v>44413.0</v>
      </c>
      <c r="B344" s="52" t="s">
        <v>115</v>
      </c>
      <c r="C344" s="52" t="s">
        <v>177</v>
      </c>
      <c r="D344" s="52" t="s">
        <v>153</v>
      </c>
      <c r="E344" s="53">
        <v>220.0</v>
      </c>
      <c r="F344" s="52" t="s">
        <v>12</v>
      </c>
    </row>
    <row r="345">
      <c r="A345" s="51">
        <v>44413.0</v>
      </c>
      <c r="B345" s="52" t="s">
        <v>122</v>
      </c>
      <c r="C345" s="52" t="s">
        <v>124</v>
      </c>
      <c r="D345" s="52" t="s">
        <v>166</v>
      </c>
      <c r="E345" s="53">
        <v>200.0</v>
      </c>
      <c r="F345" s="52" t="s">
        <v>14</v>
      </c>
    </row>
    <row r="346">
      <c r="A346" s="51">
        <v>44413.0</v>
      </c>
      <c r="B346" s="52" t="s">
        <v>122</v>
      </c>
      <c r="C346" s="52" t="s">
        <v>178</v>
      </c>
      <c r="D346" s="52" t="s">
        <v>158</v>
      </c>
      <c r="E346" s="53">
        <v>200.0</v>
      </c>
      <c r="F346" s="52" t="s">
        <v>14</v>
      </c>
    </row>
    <row r="347">
      <c r="A347" s="51">
        <v>44413.0</v>
      </c>
      <c r="B347" s="52" t="s">
        <v>122</v>
      </c>
      <c r="C347" s="52" t="s">
        <v>179</v>
      </c>
      <c r="D347" s="52" t="s">
        <v>153</v>
      </c>
      <c r="E347" s="53">
        <v>220.0</v>
      </c>
      <c r="F347" s="52" t="s">
        <v>12</v>
      </c>
    </row>
    <row r="348">
      <c r="A348" s="51">
        <v>44413.0</v>
      </c>
      <c r="B348" s="52" t="s">
        <v>122</v>
      </c>
      <c r="C348" s="52" t="s">
        <v>125</v>
      </c>
      <c r="D348" s="52" t="s">
        <v>158</v>
      </c>
      <c r="E348" s="53">
        <v>200.0</v>
      </c>
      <c r="F348" s="52" t="s">
        <v>14</v>
      </c>
    </row>
    <row r="349">
      <c r="A349" s="51">
        <v>44413.0</v>
      </c>
      <c r="B349" s="52" t="s">
        <v>122</v>
      </c>
      <c r="C349" s="52" t="s">
        <v>127</v>
      </c>
      <c r="D349" s="52" t="s">
        <v>161</v>
      </c>
      <c r="E349" s="53">
        <v>240.0</v>
      </c>
      <c r="F349" s="52" t="s">
        <v>21</v>
      </c>
    </row>
    <row r="350">
      <c r="A350" s="51">
        <v>44413.0</v>
      </c>
      <c r="B350" s="52" t="s">
        <v>122</v>
      </c>
      <c r="C350" s="52" t="s">
        <v>180</v>
      </c>
      <c r="D350" s="52" t="s">
        <v>155</v>
      </c>
      <c r="E350" s="53">
        <v>220.0</v>
      </c>
      <c r="F350" s="52" t="s">
        <v>18</v>
      </c>
    </row>
    <row r="351">
      <c r="A351" s="51">
        <v>44413.0</v>
      </c>
      <c r="B351" s="52" t="s">
        <v>15</v>
      </c>
      <c r="C351" s="52" t="s">
        <v>181</v>
      </c>
      <c r="D351" s="52" t="s">
        <v>159</v>
      </c>
      <c r="E351" s="53">
        <v>90.0</v>
      </c>
      <c r="F351" s="52" t="s">
        <v>160</v>
      </c>
    </row>
    <row r="352">
      <c r="A352" s="51">
        <v>44413.0</v>
      </c>
      <c r="B352" s="52" t="s">
        <v>15</v>
      </c>
      <c r="C352" s="52" t="s">
        <v>131</v>
      </c>
      <c r="D352" s="52" t="s">
        <v>161</v>
      </c>
      <c r="E352" s="53">
        <v>240.0</v>
      </c>
      <c r="F352" s="52" t="s">
        <v>21</v>
      </c>
    </row>
    <row r="353">
      <c r="A353" s="51">
        <v>44413.0</v>
      </c>
      <c r="B353" s="52" t="s">
        <v>15</v>
      </c>
      <c r="C353" s="52" t="s">
        <v>132</v>
      </c>
      <c r="D353" s="52" t="s">
        <v>150</v>
      </c>
      <c r="E353" s="53">
        <v>230.0</v>
      </c>
      <c r="F353" s="52" t="s">
        <v>21</v>
      </c>
    </row>
    <row r="354">
      <c r="A354" s="51">
        <v>44413.0</v>
      </c>
      <c r="B354" s="52" t="s">
        <v>15</v>
      </c>
      <c r="C354" s="55">
        <v>5.0E49</v>
      </c>
      <c r="D354" s="52" t="s">
        <v>159</v>
      </c>
      <c r="E354" s="53">
        <v>90.0</v>
      </c>
      <c r="F354" s="52" t="s">
        <v>160</v>
      </c>
    </row>
    <row r="355">
      <c r="A355" s="51">
        <v>44413.0</v>
      </c>
      <c r="B355" s="52" t="s">
        <v>15</v>
      </c>
      <c r="C355" s="55">
        <v>5.0E49</v>
      </c>
      <c r="D355" s="52" t="s">
        <v>153</v>
      </c>
      <c r="E355" s="53">
        <v>220.0</v>
      </c>
      <c r="F355" s="52" t="s">
        <v>12</v>
      </c>
    </row>
    <row r="356">
      <c r="A356" s="51">
        <v>44413.0</v>
      </c>
      <c r="B356" s="52" t="s">
        <v>15</v>
      </c>
      <c r="C356" s="52" t="s">
        <v>133</v>
      </c>
      <c r="D356" s="52" t="s">
        <v>150</v>
      </c>
      <c r="E356" s="53">
        <v>230.0</v>
      </c>
      <c r="F356" s="52" t="s">
        <v>21</v>
      </c>
    </row>
    <row r="357">
      <c r="A357" s="51">
        <v>44413.0</v>
      </c>
      <c r="B357" s="52" t="s">
        <v>15</v>
      </c>
      <c r="C357" s="52" t="s">
        <v>133</v>
      </c>
      <c r="D357" s="52" t="s">
        <v>159</v>
      </c>
      <c r="E357" s="53">
        <v>90.0</v>
      </c>
      <c r="F357" s="52" t="s">
        <v>160</v>
      </c>
    </row>
    <row r="358">
      <c r="A358" s="51">
        <v>44413.0</v>
      </c>
      <c r="B358" s="52" t="s">
        <v>15</v>
      </c>
      <c r="C358" s="52" t="s">
        <v>135</v>
      </c>
      <c r="D358" s="52" t="s">
        <v>159</v>
      </c>
      <c r="E358" s="53">
        <v>90.0</v>
      </c>
      <c r="F358" s="52" t="s">
        <v>160</v>
      </c>
    </row>
    <row r="359">
      <c r="A359" s="51">
        <v>44413.0</v>
      </c>
      <c r="B359" s="52" t="s">
        <v>15</v>
      </c>
      <c r="C359" s="52" t="s">
        <v>135</v>
      </c>
      <c r="D359" s="52" t="s">
        <v>152</v>
      </c>
      <c r="E359" s="53">
        <v>250.0</v>
      </c>
      <c r="F359" s="52" t="s">
        <v>21</v>
      </c>
    </row>
    <row r="360">
      <c r="A360" s="51">
        <v>44413.0</v>
      </c>
      <c r="B360" s="52" t="s">
        <v>15</v>
      </c>
      <c r="C360" s="52">
        <v>1344.0</v>
      </c>
      <c r="D360" s="52" t="s">
        <v>159</v>
      </c>
      <c r="E360" s="53">
        <v>90.0</v>
      </c>
      <c r="F360" s="52" t="s">
        <v>160</v>
      </c>
    </row>
    <row r="361">
      <c r="A361" s="51">
        <v>44413.0</v>
      </c>
      <c r="B361" s="52" t="s">
        <v>15</v>
      </c>
      <c r="C361" s="52">
        <v>4645.0</v>
      </c>
      <c r="D361" s="52" t="s">
        <v>158</v>
      </c>
      <c r="E361" s="53">
        <v>200.0</v>
      </c>
      <c r="F361" s="52" t="s">
        <v>14</v>
      </c>
    </row>
    <row r="362">
      <c r="A362" s="51">
        <v>44413.0</v>
      </c>
      <c r="B362" s="52" t="s">
        <v>15</v>
      </c>
      <c r="C362" s="52">
        <v>9841.0</v>
      </c>
      <c r="D362" s="52" t="s">
        <v>161</v>
      </c>
      <c r="E362" s="53">
        <v>240.0</v>
      </c>
      <c r="F362" s="52" t="s">
        <v>21</v>
      </c>
    </row>
    <row r="363">
      <c r="A363" s="51">
        <v>44413.0</v>
      </c>
      <c r="B363" s="52" t="s">
        <v>15</v>
      </c>
      <c r="C363" s="52" t="s">
        <v>182</v>
      </c>
      <c r="D363" s="52" t="s">
        <v>159</v>
      </c>
      <c r="E363" s="53">
        <v>90.0</v>
      </c>
      <c r="F363" s="52" t="s">
        <v>160</v>
      </c>
    </row>
    <row r="364">
      <c r="A364" s="51">
        <v>44413.0</v>
      </c>
      <c r="B364" s="52" t="s">
        <v>15</v>
      </c>
      <c r="C364" s="52">
        <v>3446.0</v>
      </c>
      <c r="D364" s="52" t="s">
        <v>150</v>
      </c>
      <c r="E364" s="53">
        <v>230.0</v>
      </c>
      <c r="F364" s="52" t="s">
        <v>21</v>
      </c>
    </row>
    <row r="365">
      <c r="A365" s="51">
        <v>44413.0</v>
      </c>
      <c r="B365" s="52" t="s">
        <v>15</v>
      </c>
      <c r="C365" s="52" t="s">
        <v>183</v>
      </c>
      <c r="D365" s="52" t="s">
        <v>150</v>
      </c>
      <c r="E365" s="53">
        <v>230.0</v>
      </c>
      <c r="F365" s="52" t="s">
        <v>21</v>
      </c>
    </row>
    <row r="366">
      <c r="A366" s="51">
        <v>44413.0</v>
      </c>
      <c r="B366" s="52" t="s">
        <v>15</v>
      </c>
      <c r="C366" s="52">
        <v>8943.0</v>
      </c>
      <c r="D366" s="52" t="s">
        <v>161</v>
      </c>
      <c r="E366" s="53">
        <v>240.0</v>
      </c>
      <c r="F366" s="52" t="s">
        <v>21</v>
      </c>
    </row>
    <row r="367">
      <c r="A367" s="51">
        <v>44413.0</v>
      </c>
      <c r="B367" s="52" t="s">
        <v>15</v>
      </c>
      <c r="C367" s="52" t="s">
        <v>184</v>
      </c>
      <c r="D367" s="52" t="s">
        <v>153</v>
      </c>
      <c r="E367" s="53">
        <v>220.0</v>
      </c>
      <c r="F367" s="52" t="s">
        <v>12</v>
      </c>
    </row>
    <row r="368">
      <c r="A368" s="51">
        <v>44413.0</v>
      </c>
      <c r="B368" s="52" t="s">
        <v>15</v>
      </c>
      <c r="C368" s="52" t="s">
        <v>185</v>
      </c>
      <c r="D368" s="52" t="s">
        <v>159</v>
      </c>
      <c r="E368" s="53">
        <v>90.0</v>
      </c>
      <c r="F368" s="52" t="s">
        <v>160</v>
      </c>
    </row>
    <row r="369">
      <c r="A369" s="51">
        <v>44413.0</v>
      </c>
      <c r="B369" s="52" t="s">
        <v>15</v>
      </c>
      <c r="C369" s="52" t="s">
        <v>139</v>
      </c>
      <c r="D369" s="52" t="s">
        <v>152</v>
      </c>
      <c r="E369" s="53">
        <v>250.0</v>
      </c>
      <c r="F369" s="52" t="s">
        <v>21</v>
      </c>
    </row>
    <row r="370">
      <c r="A370" s="51">
        <v>44413.0</v>
      </c>
      <c r="B370" s="52" t="s">
        <v>15</v>
      </c>
      <c r="C370" s="52" t="s">
        <v>139</v>
      </c>
      <c r="D370" s="52" t="s">
        <v>155</v>
      </c>
      <c r="E370" s="53">
        <v>220.0</v>
      </c>
      <c r="F370" s="52" t="s">
        <v>18</v>
      </c>
    </row>
    <row r="371">
      <c r="A371" s="51">
        <v>44413.0</v>
      </c>
      <c r="B371" s="52" t="s">
        <v>15</v>
      </c>
      <c r="C371" s="52" t="s">
        <v>129</v>
      </c>
      <c r="D371" s="52" t="s">
        <v>166</v>
      </c>
      <c r="E371" s="53">
        <v>200.0</v>
      </c>
      <c r="F371" s="52" t="s">
        <v>14</v>
      </c>
    </row>
    <row r="372">
      <c r="A372" s="51">
        <v>44413.0</v>
      </c>
      <c r="B372" s="52" t="s">
        <v>16</v>
      </c>
      <c r="C372" s="55">
        <v>5.0E41</v>
      </c>
      <c r="D372" s="52" t="s">
        <v>159</v>
      </c>
      <c r="E372" s="53">
        <v>90.0</v>
      </c>
      <c r="F372" s="52" t="s">
        <v>160</v>
      </c>
    </row>
    <row r="373">
      <c r="A373" s="51">
        <v>44413.0</v>
      </c>
      <c r="B373" s="52" t="s">
        <v>16</v>
      </c>
      <c r="C373" s="52" t="s">
        <v>186</v>
      </c>
      <c r="D373" s="52" t="s">
        <v>152</v>
      </c>
      <c r="E373" s="53">
        <v>250.0</v>
      </c>
      <c r="F373" s="52" t="s">
        <v>21</v>
      </c>
    </row>
    <row r="374">
      <c r="A374" s="51">
        <v>44413.0</v>
      </c>
      <c r="B374" s="52" t="s">
        <v>16</v>
      </c>
      <c r="C374" s="52" t="s">
        <v>187</v>
      </c>
      <c r="D374" s="52" t="s">
        <v>155</v>
      </c>
      <c r="E374" s="53">
        <v>220.0</v>
      </c>
      <c r="F374" s="52" t="s">
        <v>18</v>
      </c>
    </row>
    <row r="375">
      <c r="A375" s="51">
        <v>44413.0</v>
      </c>
      <c r="B375" s="52" t="s">
        <v>16</v>
      </c>
      <c r="C375" s="52" t="s">
        <v>188</v>
      </c>
      <c r="D375" s="52" t="s">
        <v>162</v>
      </c>
      <c r="E375" s="53">
        <v>130.0</v>
      </c>
      <c r="F375" s="52" t="s">
        <v>18</v>
      </c>
    </row>
    <row r="376">
      <c r="A376" s="51">
        <v>44413.0</v>
      </c>
      <c r="B376" s="52" t="s">
        <v>16</v>
      </c>
      <c r="C376" s="52">
        <v>7848.0</v>
      </c>
      <c r="D376" s="52" t="s">
        <v>162</v>
      </c>
      <c r="E376" s="53">
        <v>130.0</v>
      </c>
      <c r="F376" s="52" t="s">
        <v>18</v>
      </c>
    </row>
    <row r="377">
      <c r="A377" s="51">
        <v>44413.0</v>
      </c>
      <c r="B377" s="52" t="s">
        <v>16</v>
      </c>
      <c r="C377" s="52" t="s">
        <v>145</v>
      </c>
      <c r="D377" s="52" t="s">
        <v>159</v>
      </c>
      <c r="E377" s="53">
        <v>90.0</v>
      </c>
      <c r="F377" s="52" t="s">
        <v>160</v>
      </c>
    </row>
    <row r="378">
      <c r="A378" s="51">
        <v>44413.0</v>
      </c>
      <c r="B378" s="52" t="s">
        <v>16</v>
      </c>
      <c r="C378" s="52">
        <v>6141.0</v>
      </c>
      <c r="D378" s="52" t="s">
        <v>159</v>
      </c>
      <c r="E378" s="53">
        <v>90.0</v>
      </c>
      <c r="F378" s="52" t="s">
        <v>160</v>
      </c>
    </row>
    <row r="379">
      <c r="A379" s="51">
        <v>44413.0</v>
      </c>
      <c r="B379" s="52" t="s">
        <v>16</v>
      </c>
      <c r="C379" s="52" t="s">
        <v>189</v>
      </c>
      <c r="D379" s="52" t="s">
        <v>159</v>
      </c>
      <c r="E379" s="53">
        <v>90.0</v>
      </c>
      <c r="F379" s="52" t="s">
        <v>160</v>
      </c>
    </row>
    <row r="380">
      <c r="A380" s="51">
        <v>44413.0</v>
      </c>
      <c r="B380" s="52" t="s">
        <v>16</v>
      </c>
      <c r="C380" s="52">
        <v>1945.0</v>
      </c>
      <c r="D380" s="52" t="s">
        <v>159</v>
      </c>
      <c r="E380" s="53">
        <v>90.0</v>
      </c>
      <c r="F380" s="52" t="s">
        <v>160</v>
      </c>
    </row>
    <row r="381">
      <c r="A381" s="51">
        <v>44413.0</v>
      </c>
      <c r="B381" s="52" t="s">
        <v>16</v>
      </c>
      <c r="C381" s="52" t="s">
        <v>190</v>
      </c>
      <c r="D381" s="52" t="s">
        <v>155</v>
      </c>
      <c r="E381" s="53">
        <v>220.0</v>
      </c>
      <c r="F381" s="52" t="s">
        <v>18</v>
      </c>
    </row>
    <row r="382">
      <c r="A382" s="51">
        <v>44413.0</v>
      </c>
      <c r="B382" s="52" t="s">
        <v>16</v>
      </c>
      <c r="C382" s="52" t="s">
        <v>191</v>
      </c>
      <c r="D382" s="52" t="s">
        <v>152</v>
      </c>
      <c r="E382" s="53">
        <v>250.0</v>
      </c>
      <c r="F382" s="52" t="s">
        <v>21</v>
      </c>
    </row>
    <row r="383">
      <c r="A383" s="51">
        <v>44413.0</v>
      </c>
      <c r="B383" s="52" t="s">
        <v>16</v>
      </c>
      <c r="C383" s="52" t="s">
        <v>192</v>
      </c>
      <c r="D383" s="52" t="s">
        <v>159</v>
      </c>
      <c r="E383" s="53">
        <v>90.0</v>
      </c>
      <c r="F383" s="52" t="s">
        <v>160</v>
      </c>
    </row>
    <row r="384">
      <c r="A384" s="51">
        <v>44413.0</v>
      </c>
      <c r="B384" s="52" t="s">
        <v>16</v>
      </c>
      <c r="C384" s="52" t="s">
        <v>193</v>
      </c>
      <c r="D384" s="52" t="s">
        <v>152</v>
      </c>
      <c r="E384" s="53">
        <v>250.0</v>
      </c>
      <c r="F384" s="52" t="s">
        <v>21</v>
      </c>
    </row>
    <row r="385">
      <c r="A385" s="51">
        <v>44413.0</v>
      </c>
      <c r="B385" s="52" t="s">
        <v>16</v>
      </c>
      <c r="C385" s="52" t="s">
        <v>194</v>
      </c>
      <c r="D385" s="52" t="s">
        <v>162</v>
      </c>
      <c r="E385" s="53">
        <v>130.0</v>
      </c>
      <c r="F385" s="52" t="s">
        <v>18</v>
      </c>
    </row>
    <row r="386">
      <c r="A386" s="51">
        <v>44413.0</v>
      </c>
      <c r="B386" s="52" t="s">
        <v>69</v>
      </c>
      <c r="C386" s="52" t="s">
        <v>70</v>
      </c>
      <c r="D386" s="52" t="s">
        <v>156</v>
      </c>
      <c r="E386" s="53">
        <v>120.0</v>
      </c>
      <c r="F386" s="52" t="s">
        <v>21</v>
      </c>
    </row>
    <row r="387">
      <c r="A387" s="51">
        <v>44413.0</v>
      </c>
      <c r="B387" s="52" t="s">
        <v>69</v>
      </c>
      <c r="C387" s="52" t="s">
        <v>71</v>
      </c>
      <c r="D387" s="52" t="s">
        <v>153</v>
      </c>
      <c r="E387" s="53">
        <v>220.0</v>
      </c>
      <c r="F387" s="52" t="s">
        <v>12</v>
      </c>
    </row>
    <row r="388">
      <c r="A388" s="51">
        <v>44413.0</v>
      </c>
      <c r="B388" s="52" t="s">
        <v>69</v>
      </c>
      <c r="C388" s="52" t="s">
        <v>72</v>
      </c>
      <c r="D388" s="52" t="s">
        <v>156</v>
      </c>
      <c r="E388" s="53">
        <v>120.0</v>
      </c>
      <c r="F388" s="52" t="s">
        <v>21</v>
      </c>
    </row>
    <row r="389">
      <c r="A389" s="51">
        <v>44413.0</v>
      </c>
      <c r="B389" s="52" t="s">
        <v>69</v>
      </c>
      <c r="C389" s="52" t="s">
        <v>195</v>
      </c>
      <c r="D389" s="52" t="s">
        <v>159</v>
      </c>
      <c r="E389" s="53">
        <v>90.0</v>
      </c>
      <c r="F389" s="52" t="s">
        <v>160</v>
      </c>
    </row>
    <row r="390">
      <c r="A390" s="51">
        <v>44413.0</v>
      </c>
      <c r="B390" s="52" t="s">
        <v>69</v>
      </c>
      <c r="C390" s="52" t="s">
        <v>73</v>
      </c>
      <c r="D390" s="52" t="s">
        <v>166</v>
      </c>
      <c r="E390" s="53">
        <v>200.0</v>
      </c>
      <c r="F390" s="52" t="s">
        <v>14</v>
      </c>
    </row>
    <row r="391">
      <c r="A391" s="51">
        <v>44413.0</v>
      </c>
      <c r="B391" s="52" t="s">
        <v>69</v>
      </c>
      <c r="C391" s="52" t="s">
        <v>74</v>
      </c>
      <c r="D391" s="52" t="s">
        <v>156</v>
      </c>
      <c r="E391" s="53">
        <v>120.0</v>
      </c>
      <c r="F391" s="52" t="s">
        <v>21</v>
      </c>
    </row>
    <row r="392">
      <c r="A392" s="51">
        <v>44413.0</v>
      </c>
      <c r="B392" s="52" t="s">
        <v>69</v>
      </c>
      <c r="C392" s="52">
        <v>2340.0</v>
      </c>
      <c r="D392" s="52" t="s">
        <v>159</v>
      </c>
      <c r="E392" s="53">
        <v>90.0</v>
      </c>
      <c r="F392" s="52" t="s">
        <v>160</v>
      </c>
    </row>
    <row r="393">
      <c r="A393" s="51">
        <v>44413.0</v>
      </c>
      <c r="B393" s="52" t="s">
        <v>69</v>
      </c>
      <c r="C393" s="52">
        <v>2440.0</v>
      </c>
      <c r="D393" s="52" t="s">
        <v>152</v>
      </c>
      <c r="E393" s="53">
        <v>250.0</v>
      </c>
      <c r="F393" s="52" t="s">
        <v>21</v>
      </c>
    </row>
    <row r="394">
      <c r="A394" s="51">
        <v>44413.0</v>
      </c>
      <c r="B394" s="52" t="s">
        <v>69</v>
      </c>
      <c r="C394" s="52">
        <v>7447.0</v>
      </c>
      <c r="D394" s="52" t="s">
        <v>150</v>
      </c>
      <c r="E394" s="53">
        <v>230.0</v>
      </c>
      <c r="F394" s="52" t="s">
        <v>21</v>
      </c>
    </row>
    <row r="395">
      <c r="A395" s="51">
        <v>44413.0</v>
      </c>
      <c r="B395" s="52" t="s">
        <v>69</v>
      </c>
      <c r="C395" s="52">
        <v>9045.0</v>
      </c>
      <c r="D395" s="52" t="s">
        <v>156</v>
      </c>
      <c r="E395" s="53">
        <v>120.0</v>
      </c>
      <c r="F395" s="52" t="s">
        <v>21</v>
      </c>
    </row>
    <row r="396">
      <c r="A396" s="51">
        <v>44413.0</v>
      </c>
      <c r="B396" s="52" t="s">
        <v>69</v>
      </c>
      <c r="C396" s="52" t="s">
        <v>75</v>
      </c>
      <c r="D396" s="52" t="s">
        <v>159</v>
      </c>
      <c r="E396" s="53">
        <v>90.0</v>
      </c>
      <c r="F396" s="52" t="s">
        <v>160</v>
      </c>
    </row>
    <row r="397">
      <c r="A397" s="51">
        <v>44413.0</v>
      </c>
      <c r="B397" s="52" t="s">
        <v>69</v>
      </c>
      <c r="C397" s="52">
        <v>843.0</v>
      </c>
      <c r="D397" s="52" t="s">
        <v>156</v>
      </c>
      <c r="E397" s="53">
        <v>120.0</v>
      </c>
      <c r="F397" s="52" t="s">
        <v>21</v>
      </c>
    </row>
    <row r="398">
      <c r="A398" s="51">
        <v>44413.0</v>
      </c>
      <c r="B398" s="52" t="s">
        <v>69</v>
      </c>
      <c r="C398" s="52">
        <v>5747.0</v>
      </c>
      <c r="D398" s="52" t="s">
        <v>159</v>
      </c>
      <c r="E398" s="53">
        <v>90.0</v>
      </c>
      <c r="F398" s="52" t="s">
        <v>160</v>
      </c>
    </row>
    <row r="399">
      <c r="A399" s="51">
        <v>44413.0</v>
      </c>
      <c r="B399" s="52" t="s">
        <v>69</v>
      </c>
      <c r="C399" s="52" t="s">
        <v>196</v>
      </c>
      <c r="D399" s="52" t="s">
        <v>159</v>
      </c>
      <c r="E399" s="53">
        <v>90.0</v>
      </c>
      <c r="F399" s="52" t="s">
        <v>160</v>
      </c>
    </row>
    <row r="400">
      <c r="A400" s="51">
        <v>44413.0</v>
      </c>
      <c r="B400" s="52" t="s">
        <v>69</v>
      </c>
      <c r="C400" s="52" t="s">
        <v>76</v>
      </c>
      <c r="D400" s="52" t="s">
        <v>161</v>
      </c>
      <c r="E400" s="53">
        <v>240.0</v>
      </c>
      <c r="F400" s="52" t="s">
        <v>21</v>
      </c>
    </row>
    <row r="401">
      <c r="A401" s="51">
        <v>44413.0</v>
      </c>
      <c r="B401" s="52" t="s">
        <v>69</v>
      </c>
      <c r="C401" s="52" t="s">
        <v>81</v>
      </c>
      <c r="D401" s="52" t="s">
        <v>159</v>
      </c>
      <c r="E401" s="53">
        <v>90.0</v>
      </c>
      <c r="F401" s="52" t="s">
        <v>160</v>
      </c>
    </row>
    <row r="402">
      <c r="A402" s="51">
        <v>44413.0</v>
      </c>
      <c r="B402" s="52" t="s">
        <v>69</v>
      </c>
      <c r="C402" s="52" t="s">
        <v>82</v>
      </c>
      <c r="D402" s="52" t="s">
        <v>166</v>
      </c>
      <c r="E402" s="53">
        <v>200.0</v>
      </c>
      <c r="F402" s="52" t="s">
        <v>14</v>
      </c>
    </row>
    <row r="403">
      <c r="A403" s="51">
        <v>44413.0</v>
      </c>
      <c r="B403" s="52" t="s">
        <v>69</v>
      </c>
      <c r="C403" s="52" t="s">
        <v>83</v>
      </c>
      <c r="D403" s="52" t="s">
        <v>152</v>
      </c>
      <c r="E403" s="53">
        <v>250.0</v>
      </c>
      <c r="F403" s="52" t="s">
        <v>21</v>
      </c>
    </row>
    <row r="404">
      <c r="A404" s="51">
        <v>44413.0</v>
      </c>
      <c r="B404" s="52" t="s">
        <v>69</v>
      </c>
      <c r="C404" s="52" t="s">
        <v>84</v>
      </c>
      <c r="D404" s="52" t="s">
        <v>155</v>
      </c>
      <c r="E404" s="53">
        <v>220.0</v>
      </c>
      <c r="F404" s="52" t="s">
        <v>18</v>
      </c>
    </row>
    <row r="405">
      <c r="A405" s="51">
        <v>44413.0</v>
      </c>
      <c r="B405" s="52" t="s">
        <v>69</v>
      </c>
      <c r="C405" s="52" t="s">
        <v>86</v>
      </c>
      <c r="D405" s="52" t="s">
        <v>158</v>
      </c>
      <c r="E405" s="53">
        <v>200.0</v>
      </c>
      <c r="F405" s="52" t="s">
        <v>14</v>
      </c>
    </row>
    <row r="406">
      <c r="A406" s="51">
        <v>44413.0</v>
      </c>
      <c r="B406" s="52" t="s">
        <v>69</v>
      </c>
      <c r="C406" s="52" t="s">
        <v>86</v>
      </c>
      <c r="D406" s="52" t="s">
        <v>152</v>
      </c>
      <c r="E406" s="53">
        <v>250.0</v>
      </c>
      <c r="F406" s="52" t="s">
        <v>21</v>
      </c>
    </row>
    <row r="407">
      <c r="A407" s="51">
        <v>44413.0</v>
      </c>
      <c r="B407" s="52" t="s">
        <v>69</v>
      </c>
      <c r="C407" s="52" t="s">
        <v>87</v>
      </c>
      <c r="D407" s="52" t="s">
        <v>158</v>
      </c>
      <c r="E407" s="53">
        <v>200.0</v>
      </c>
      <c r="F407" s="52" t="s">
        <v>14</v>
      </c>
    </row>
    <row r="408">
      <c r="A408" s="51">
        <v>44413.0</v>
      </c>
      <c r="B408" s="52" t="s">
        <v>69</v>
      </c>
      <c r="C408" s="52" t="s">
        <v>88</v>
      </c>
      <c r="D408" s="52" t="s">
        <v>162</v>
      </c>
      <c r="E408" s="53">
        <v>130.0</v>
      </c>
      <c r="F408" s="52" t="s">
        <v>18</v>
      </c>
    </row>
    <row r="409">
      <c r="A409" s="51">
        <v>44413.0</v>
      </c>
      <c r="B409" s="52" t="s">
        <v>69</v>
      </c>
      <c r="C409" s="52" t="s">
        <v>89</v>
      </c>
      <c r="D409" s="52" t="s">
        <v>153</v>
      </c>
      <c r="E409" s="53">
        <v>220.0</v>
      </c>
      <c r="F409" s="52" t="s">
        <v>12</v>
      </c>
    </row>
    <row r="410">
      <c r="A410" s="51">
        <v>44413.0</v>
      </c>
      <c r="B410" s="52" t="s">
        <v>69</v>
      </c>
      <c r="C410" s="52" t="s">
        <v>90</v>
      </c>
      <c r="D410" s="52" t="s">
        <v>159</v>
      </c>
      <c r="E410" s="53">
        <v>90.0</v>
      </c>
      <c r="F410" s="52" t="s">
        <v>160</v>
      </c>
    </row>
    <row r="411">
      <c r="A411" s="51">
        <v>44413.0</v>
      </c>
      <c r="B411" s="52" t="s">
        <v>69</v>
      </c>
      <c r="C411" s="52" t="s">
        <v>91</v>
      </c>
      <c r="D411" s="52" t="s">
        <v>152</v>
      </c>
      <c r="E411" s="53">
        <v>250.0</v>
      </c>
      <c r="F411" s="52" t="s">
        <v>21</v>
      </c>
    </row>
    <row r="412">
      <c r="A412" s="51">
        <v>44414.0</v>
      </c>
      <c r="B412" s="52" t="s">
        <v>9</v>
      </c>
      <c r="C412" s="52" t="s">
        <v>197</v>
      </c>
      <c r="D412" s="52" t="s">
        <v>152</v>
      </c>
      <c r="E412" s="53">
        <v>250.0</v>
      </c>
      <c r="F412" s="52" t="s">
        <v>21</v>
      </c>
    </row>
    <row r="413">
      <c r="A413" s="51">
        <v>44414.0</v>
      </c>
      <c r="B413" s="52" t="s">
        <v>9</v>
      </c>
      <c r="C413" s="52" t="s">
        <v>149</v>
      </c>
      <c r="D413" s="52" t="s">
        <v>158</v>
      </c>
      <c r="E413" s="53">
        <v>200.0</v>
      </c>
      <c r="F413" s="52" t="s">
        <v>14</v>
      </c>
    </row>
    <row r="414">
      <c r="A414" s="51">
        <v>44414.0</v>
      </c>
      <c r="B414" s="52" t="s">
        <v>9</v>
      </c>
      <c r="C414" s="52">
        <v>7843.0</v>
      </c>
      <c r="D414" s="52" t="s">
        <v>152</v>
      </c>
      <c r="E414" s="53">
        <v>250.0</v>
      </c>
      <c r="F414" s="52" t="s">
        <v>21</v>
      </c>
    </row>
    <row r="415">
      <c r="A415" s="51">
        <v>44414.0</v>
      </c>
      <c r="B415" s="52" t="s">
        <v>9</v>
      </c>
      <c r="C415" s="52" t="s">
        <v>92</v>
      </c>
      <c r="D415" s="52" t="s">
        <v>158</v>
      </c>
      <c r="E415" s="53">
        <v>200.0</v>
      </c>
      <c r="F415" s="52" t="s">
        <v>14</v>
      </c>
    </row>
    <row r="416">
      <c r="A416" s="51">
        <v>44414.0</v>
      </c>
      <c r="B416" s="52" t="s">
        <v>23</v>
      </c>
      <c r="C416" s="52" t="s">
        <v>198</v>
      </c>
      <c r="D416" s="52" t="s">
        <v>162</v>
      </c>
      <c r="E416" s="53">
        <v>130.0</v>
      </c>
      <c r="F416" s="52" t="s">
        <v>18</v>
      </c>
    </row>
    <row r="417">
      <c r="A417" s="51">
        <v>44414.0</v>
      </c>
      <c r="B417" s="52" t="s">
        <v>23</v>
      </c>
      <c r="C417" s="52" t="s">
        <v>199</v>
      </c>
      <c r="D417" s="52" t="s">
        <v>156</v>
      </c>
      <c r="E417" s="53">
        <v>120.0</v>
      </c>
      <c r="F417" s="52" t="s">
        <v>21</v>
      </c>
    </row>
    <row r="418">
      <c r="A418" s="51">
        <v>44414.0</v>
      </c>
      <c r="B418" s="52" t="s">
        <v>23</v>
      </c>
      <c r="C418" s="52" t="s">
        <v>25</v>
      </c>
      <c r="D418" s="52" t="s">
        <v>162</v>
      </c>
      <c r="E418" s="53">
        <v>130.0</v>
      </c>
      <c r="F418" s="52" t="s">
        <v>18</v>
      </c>
    </row>
    <row r="419">
      <c r="A419" s="51">
        <v>44414.0</v>
      </c>
      <c r="B419" s="52" t="s">
        <v>23</v>
      </c>
      <c r="C419" s="52" t="s">
        <v>154</v>
      </c>
      <c r="D419" s="52" t="s">
        <v>156</v>
      </c>
      <c r="E419" s="53">
        <v>120.0</v>
      </c>
      <c r="F419" s="52" t="s">
        <v>21</v>
      </c>
    </row>
    <row r="420">
      <c r="A420" s="51">
        <v>44414.0</v>
      </c>
      <c r="B420" s="52" t="s">
        <v>23</v>
      </c>
      <c r="C420" s="52" t="s">
        <v>200</v>
      </c>
      <c r="D420" s="52" t="s">
        <v>152</v>
      </c>
      <c r="E420" s="53">
        <v>250.0</v>
      </c>
      <c r="F420" s="52" t="s">
        <v>21</v>
      </c>
    </row>
    <row r="421">
      <c r="A421" s="51">
        <v>44414.0</v>
      </c>
      <c r="B421" s="52" t="s">
        <v>23</v>
      </c>
      <c r="C421" s="52" t="s">
        <v>26</v>
      </c>
      <c r="D421" s="52" t="s">
        <v>153</v>
      </c>
      <c r="E421" s="53">
        <v>220.0</v>
      </c>
      <c r="F421" s="52" t="s">
        <v>12</v>
      </c>
    </row>
    <row r="422">
      <c r="A422" s="51">
        <v>44414.0</v>
      </c>
      <c r="B422" s="52" t="s">
        <v>23</v>
      </c>
      <c r="C422" s="52" t="s">
        <v>29</v>
      </c>
      <c r="D422" s="52" t="s">
        <v>152</v>
      </c>
      <c r="E422" s="53">
        <v>250.0</v>
      </c>
      <c r="F422" s="52" t="s">
        <v>21</v>
      </c>
    </row>
    <row r="423">
      <c r="A423" s="51">
        <v>44414.0</v>
      </c>
      <c r="B423" s="52" t="s">
        <v>23</v>
      </c>
      <c r="C423" s="55">
        <v>7.0E45</v>
      </c>
      <c r="D423" s="52" t="s">
        <v>156</v>
      </c>
      <c r="E423" s="53">
        <v>120.0</v>
      </c>
      <c r="F423" s="52" t="s">
        <v>21</v>
      </c>
    </row>
    <row r="424">
      <c r="A424" s="51">
        <v>44414.0</v>
      </c>
      <c r="B424" s="52" t="s">
        <v>23</v>
      </c>
      <c r="C424" s="52" t="s">
        <v>94</v>
      </c>
      <c r="D424" s="52" t="s">
        <v>166</v>
      </c>
      <c r="E424" s="53">
        <v>200.0</v>
      </c>
      <c r="F424" s="52" t="s">
        <v>14</v>
      </c>
    </row>
    <row r="425">
      <c r="A425" s="51">
        <v>44414.0</v>
      </c>
      <c r="B425" s="52" t="s">
        <v>23</v>
      </c>
      <c r="C425" s="52" t="s">
        <v>94</v>
      </c>
      <c r="D425" s="52" t="s">
        <v>156</v>
      </c>
      <c r="E425" s="53">
        <v>120.0</v>
      </c>
      <c r="F425" s="52" t="s">
        <v>21</v>
      </c>
    </row>
    <row r="426">
      <c r="A426" s="51">
        <v>44414.0</v>
      </c>
      <c r="B426" s="52" t="s">
        <v>23</v>
      </c>
      <c r="C426" s="52" t="s">
        <v>33</v>
      </c>
      <c r="D426" s="52" t="s">
        <v>156</v>
      </c>
      <c r="E426" s="53">
        <v>120.0</v>
      </c>
      <c r="F426" s="52" t="s">
        <v>21</v>
      </c>
    </row>
    <row r="427">
      <c r="A427" s="51">
        <v>44414.0</v>
      </c>
      <c r="B427" s="52" t="s">
        <v>23</v>
      </c>
      <c r="C427" s="52" t="s">
        <v>35</v>
      </c>
      <c r="D427" s="52" t="s">
        <v>156</v>
      </c>
      <c r="E427" s="53">
        <v>120.0</v>
      </c>
      <c r="F427" s="52" t="s">
        <v>21</v>
      </c>
    </row>
    <row r="428">
      <c r="A428" s="51">
        <v>44414.0</v>
      </c>
      <c r="B428" s="52" t="s">
        <v>23</v>
      </c>
      <c r="C428" s="52" t="s">
        <v>35</v>
      </c>
      <c r="D428" s="52" t="s">
        <v>153</v>
      </c>
      <c r="E428" s="53">
        <v>220.0</v>
      </c>
      <c r="F428" s="52" t="s">
        <v>12</v>
      </c>
    </row>
    <row r="429">
      <c r="A429" s="51">
        <v>44414.0</v>
      </c>
      <c r="B429" s="52" t="s">
        <v>23</v>
      </c>
      <c r="C429" s="52" t="s">
        <v>201</v>
      </c>
      <c r="D429" s="52" t="s">
        <v>155</v>
      </c>
      <c r="E429" s="53">
        <v>220.0</v>
      </c>
      <c r="F429" s="52" t="s">
        <v>18</v>
      </c>
    </row>
    <row r="430">
      <c r="A430" s="51">
        <v>44414.0</v>
      </c>
      <c r="B430" s="52" t="s">
        <v>23</v>
      </c>
      <c r="C430" s="52">
        <v>7742.0</v>
      </c>
      <c r="D430" s="52" t="s">
        <v>155</v>
      </c>
      <c r="E430" s="53">
        <v>220.0</v>
      </c>
      <c r="F430" s="52" t="s">
        <v>18</v>
      </c>
    </row>
    <row r="431">
      <c r="A431" s="51">
        <v>44414.0</v>
      </c>
      <c r="B431" s="52" t="s">
        <v>23</v>
      </c>
      <c r="C431" s="52">
        <v>748.0</v>
      </c>
      <c r="D431" s="52" t="s">
        <v>166</v>
      </c>
      <c r="E431" s="53">
        <v>200.0</v>
      </c>
      <c r="F431" s="52" t="s">
        <v>14</v>
      </c>
    </row>
    <row r="432">
      <c r="A432" s="51">
        <v>44414.0</v>
      </c>
      <c r="B432" s="52" t="s">
        <v>23</v>
      </c>
      <c r="C432" s="52">
        <v>748.0</v>
      </c>
      <c r="D432" s="52" t="s">
        <v>155</v>
      </c>
      <c r="E432" s="53">
        <v>220.0</v>
      </c>
      <c r="F432" s="52" t="s">
        <v>18</v>
      </c>
    </row>
    <row r="433">
      <c r="A433" s="51">
        <v>44414.0</v>
      </c>
      <c r="B433" s="52" t="s">
        <v>23</v>
      </c>
      <c r="C433" s="52">
        <v>2841.0</v>
      </c>
      <c r="D433" s="52" t="s">
        <v>166</v>
      </c>
      <c r="E433" s="53">
        <v>200.0</v>
      </c>
      <c r="F433" s="52" t="s">
        <v>14</v>
      </c>
    </row>
    <row r="434">
      <c r="A434" s="51">
        <v>44414.0</v>
      </c>
      <c r="B434" s="52" t="s">
        <v>23</v>
      </c>
      <c r="C434" s="52">
        <v>6245.0</v>
      </c>
      <c r="D434" s="52" t="s">
        <v>166</v>
      </c>
      <c r="E434" s="53">
        <v>200.0</v>
      </c>
      <c r="F434" s="52" t="s">
        <v>14</v>
      </c>
    </row>
    <row r="435">
      <c r="A435" s="51">
        <v>44414.0</v>
      </c>
      <c r="B435" s="52" t="s">
        <v>23</v>
      </c>
      <c r="C435" s="52">
        <v>7449.0</v>
      </c>
      <c r="D435" s="52" t="s">
        <v>156</v>
      </c>
      <c r="E435" s="53">
        <v>120.0</v>
      </c>
      <c r="F435" s="52" t="s">
        <v>21</v>
      </c>
    </row>
    <row r="436">
      <c r="A436" s="51">
        <v>44414.0</v>
      </c>
      <c r="B436" s="52" t="s">
        <v>23</v>
      </c>
      <c r="C436" s="52" t="s">
        <v>163</v>
      </c>
      <c r="D436" s="52" t="s">
        <v>153</v>
      </c>
      <c r="E436" s="53">
        <v>220.0</v>
      </c>
      <c r="F436" s="52" t="s">
        <v>12</v>
      </c>
    </row>
    <row r="437">
      <c r="A437" s="51">
        <v>44414.0</v>
      </c>
      <c r="B437" s="52" t="s">
        <v>23</v>
      </c>
      <c r="C437" s="52" t="s">
        <v>95</v>
      </c>
      <c r="D437" s="52" t="s">
        <v>162</v>
      </c>
      <c r="E437" s="53">
        <v>130.0</v>
      </c>
      <c r="F437" s="52" t="s">
        <v>18</v>
      </c>
    </row>
    <row r="438">
      <c r="A438" s="51">
        <v>44414.0</v>
      </c>
      <c r="B438" s="52" t="s">
        <v>23</v>
      </c>
      <c r="C438" s="52" t="s">
        <v>202</v>
      </c>
      <c r="D438" s="52" t="s">
        <v>156</v>
      </c>
      <c r="E438" s="53">
        <v>120.0</v>
      </c>
      <c r="F438" s="52" t="s">
        <v>21</v>
      </c>
    </row>
    <row r="439">
      <c r="A439" s="51">
        <v>44414.0</v>
      </c>
      <c r="B439" s="52" t="s">
        <v>23</v>
      </c>
      <c r="C439" s="52" t="s">
        <v>96</v>
      </c>
      <c r="D439" s="52" t="s">
        <v>156</v>
      </c>
      <c r="E439" s="53">
        <v>120.0</v>
      </c>
      <c r="F439" s="52" t="s">
        <v>21</v>
      </c>
    </row>
    <row r="440">
      <c r="A440" s="51">
        <v>44414.0</v>
      </c>
      <c r="B440" s="52" t="s">
        <v>40</v>
      </c>
      <c r="C440" s="52" t="s">
        <v>41</v>
      </c>
      <c r="D440" s="52" t="s">
        <v>158</v>
      </c>
      <c r="E440" s="53">
        <v>200.0</v>
      </c>
      <c r="F440" s="52" t="s">
        <v>14</v>
      </c>
    </row>
    <row r="441">
      <c r="A441" s="51">
        <v>44414.0</v>
      </c>
      <c r="B441" s="52" t="s">
        <v>40</v>
      </c>
      <c r="C441" s="52" t="s">
        <v>41</v>
      </c>
      <c r="D441" s="52" t="s">
        <v>162</v>
      </c>
      <c r="E441" s="53">
        <v>130.0</v>
      </c>
      <c r="F441" s="52" t="s">
        <v>18</v>
      </c>
    </row>
    <row r="442">
      <c r="A442" s="51">
        <v>44414.0</v>
      </c>
      <c r="B442" s="52" t="s">
        <v>40</v>
      </c>
      <c r="C442" s="52" t="s">
        <v>167</v>
      </c>
      <c r="D442" s="52" t="s">
        <v>150</v>
      </c>
      <c r="E442" s="53">
        <v>230.0</v>
      </c>
      <c r="F442" s="52" t="s">
        <v>21</v>
      </c>
    </row>
    <row r="443">
      <c r="A443" s="51">
        <v>44414.0</v>
      </c>
      <c r="B443" s="52" t="s">
        <v>40</v>
      </c>
      <c r="C443" s="52">
        <v>4640.0</v>
      </c>
      <c r="D443" s="52" t="s">
        <v>156</v>
      </c>
      <c r="E443" s="53">
        <v>120.0</v>
      </c>
      <c r="F443" s="52" t="s">
        <v>21</v>
      </c>
    </row>
    <row r="444">
      <c r="A444" s="51">
        <v>44414.0</v>
      </c>
      <c r="B444" s="52" t="s">
        <v>40</v>
      </c>
      <c r="C444" s="52" t="s">
        <v>168</v>
      </c>
      <c r="D444" s="52" t="s">
        <v>158</v>
      </c>
      <c r="E444" s="53">
        <v>200.0</v>
      </c>
      <c r="F444" s="52" t="s">
        <v>14</v>
      </c>
    </row>
    <row r="445">
      <c r="A445" s="51">
        <v>44414.0</v>
      </c>
      <c r="B445" s="52" t="s">
        <v>40</v>
      </c>
      <c r="C445" s="52" t="s">
        <v>169</v>
      </c>
      <c r="D445" s="52" t="s">
        <v>158</v>
      </c>
      <c r="E445" s="53">
        <v>200.0</v>
      </c>
      <c r="F445" s="52" t="s">
        <v>14</v>
      </c>
    </row>
    <row r="446">
      <c r="A446" s="51">
        <v>44414.0</v>
      </c>
      <c r="B446" s="52" t="s">
        <v>97</v>
      </c>
      <c r="C446" s="52" t="s">
        <v>203</v>
      </c>
      <c r="D446" s="52" t="s">
        <v>156</v>
      </c>
      <c r="E446" s="53">
        <v>120.0</v>
      </c>
      <c r="F446" s="52" t="s">
        <v>21</v>
      </c>
    </row>
    <row r="447">
      <c r="A447" s="51">
        <v>44414.0</v>
      </c>
      <c r="B447" s="52" t="s">
        <v>97</v>
      </c>
      <c r="C447" s="55">
        <v>1.0E46</v>
      </c>
      <c r="D447" s="52" t="s">
        <v>155</v>
      </c>
      <c r="E447" s="53">
        <v>220.0</v>
      </c>
      <c r="F447" s="52" t="s">
        <v>18</v>
      </c>
    </row>
    <row r="448">
      <c r="A448" s="51">
        <v>44414.0</v>
      </c>
      <c r="B448" s="52" t="s">
        <v>97</v>
      </c>
      <c r="C448" s="52" t="s">
        <v>98</v>
      </c>
      <c r="D448" s="52" t="s">
        <v>156</v>
      </c>
      <c r="E448" s="53">
        <v>120.0</v>
      </c>
      <c r="F448" s="52" t="s">
        <v>21</v>
      </c>
    </row>
    <row r="449">
      <c r="A449" s="51">
        <v>44414.0</v>
      </c>
      <c r="B449" s="52" t="s">
        <v>97</v>
      </c>
      <c r="C449" s="55">
        <v>4.0E47</v>
      </c>
      <c r="D449" s="52" t="s">
        <v>159</v>
      </c>
      <c r="E449" s="53">
        <v>90.0</v>
      </c>
      <c r="F449" s="52" t="s">
        <v>160</v>
      </c>
    </row>
    <row r="450">
      <c r="A450" s="51">
        <v>44414.0</v>
      </c>
      <c r="B450" s="52" t="s">
        <v>97</v>
      </c>
      <c r="C450" s="52" t="s">
        <v>204</v>
      </c>
      <c r="D450" s="52" t="s">
        <v>156</v>
      </c>
      <c r="E450" s="53">
        <v>120.0</v>
      </c>
      <c r="F450" s="52" t="s">
        <v>21</v>
      </c>
    </row>
    <row r="451">
      <c r="A451" s="51">
        <v>44414.0</v>
      </c>
      <c r="B451" s="52" t="s">
        <v>97</v>
      </c>
      <c r="C451" s="52" t="s">
        <v>100</v>
      </c>
      <c r="D451" s="52" t="s">
        <v>166</v>
      </c>
      <c r="E451" s="53">
        <v>200.0</v>
      </c>
      <c r="F451" s="52" t="s">
        <v>14</v>
      </c>
    </row>
    <row r="452">
      <c r="A452" s="51">
        <v>44414.0</v>
      </c>
      <c r="B452" s="52" t="s">
        <v>97</v>
      </c>
      <c r="C452" s="52" t="s">
        <v>101</v>
      </c>
      <c r="D452" s="52" t="s">
        <v>166</v>
      </c>
      <c r="E452" s="53">
        <v>200.0</v>
      </c>
      <c r="F452" s="52" t="s">
        <v>14</v>
      </c>
    </row>
    <row r="453">
      <c r="A453" s="51">
        <v>44414.0</v>
      </c>
      <c r="B453" s="52" t="s">
        <v>97</v>
      </c>
      <c r="C453" s="52">
        <v>2649.0</v>
      </c>
      <c r="D453" s="52" t="s">
        <v>158</v>
      </c>
      <c r="E453" s="53">
        <v>200.0</v>
      </c>
      <c r="F453" s="52" t="s">
        <v>14</v>
      </c>
    </row>
    <row r="454">
      <c r="A454" s="51">
        <v>44414.0</v>
      </c>
      <c r="B454" s="52" t="s">
        <v>97</v>
      </c>
      <c r="C454" s="52">
        <v>2649.0</v>
      </c>
      <c r="D454" s="52" t="s">
        <v>166</v>
      </c>
      <c r="E454" s="53">
        <v>200.0</v>
      </c>
      <c r="F454" s="52" t="s">
        <v>14</v>
      </c>
    </row>
    <row r="455">
      <c r="A455" s="51">
        <v>44414.0</v>
      </c>
      <c r="B455" s="52" t="s">
        <v>97</v>
      </c>
      <c r="C455" s="52">
        <v>8043.0</v>
      </c>
      <c r="D455" s="52" t="s">
        <v>159</v>
      </c>
      <c r="E455" s="53">
        <v>90.0</v>
      </c>
      <c r="F455" s="52" t="s">
        <v>160</v>
      </c>
    </row>
    <row r="456">
      <c r="A456" s="51">
        <v>44414.0</v>
      </c>
      <c r="B456" s="52" t="s">
        <v>97</v>
      </c>
      <c r="C456" s="52" t="s">
        <v>103</v>
      </c>
      <c r="D456" s="52" t="s">
        <v>153</v>
      </c>
      <c r="E456" s="53">
        <v>220.0</v>
      </c>
      <c r="F456" s="52" t="s">
        <v>12</v>
      </c>
    </row>
    <row r="457">
      <c r="A457" s="51">
        <v>44414.0</v>
      </c>
      <c r="B457" s="52" t="s">
        <v>97</v>
      </c>
      <c r="C457" s="52">
        <v>6145.0</v>
      </c>
      <c r="D457" s="52" t="s">
        <v>152</v>
      </c>
      <c r="E457" s="53">
        <v>250.0</v>
      </c>
      <c r="F457" s="52" t="s">
        <v>21</v>
      </c>
    </row>
    <row r="458">
      <c r="A458" s="51">
        <v>44414.0</v>
      </c>
      <c r="B458" s="52" t="s">
        <v>97</v>
      </c>
      <c r="C458" s="52">
        <v>1342.0</v>
      </c>
      <c r="D458" s="52" t="s">
        <v>159</v>
      </c>
      <c r="E458" s="53">
        <v>90.0</v>
      </c>
      <c r="F458" s="52" t="s">
        <v>160</v>
      </c>
    </row>
    <row r="459">
      <c r="A459" s="51">
        <v>44414.0</v>
      </c>
      <c r="B459" s="52" t="s">
        <v>97</v>
      </c>
      <c r="C459" s="52">
        <v>5048.0</v>
      </c>
      <c r="D459" s="52" t="s">
        <v>152</v>
      </c>
      <c r="E459" s="53">
        <v>250.0</v>
      </c>
      <c r="F459" s="52" t="s">
        <v>21</v>
      </c>
    </row>
    <row r="460">
      <c r="A460" s="51">
        <v>44414.0</v>
      </c>
      <c r="B460" s="52" t="s">
        <v>97</v>
      </c>
      <c r="C460" s="52">
        <v>8247.0</v>
      </c>
      <c r="D460" s="52" t="s">
        <v>156</v>
      </c>
      <c r="E460" s="53">
        <v>120.0</v>
      </c>
      <c r="F460" s="52" t="s">
        <v>21</v>
      </c>
    </row>
    <row r="461">
      <c r="A461" s="51">
        <v>44414.0</v>
      </c>
      <c r="B461" s="52" t="s">
        <v>97</v>
      </c>
      <c r="C461" s="52" t="s">
        <v>109</v>
      </c>
      <c r="D461" s="52" t="s">
        <v>159</v>
      </c>
      <c r="E461" s="53">
        <v>90.0</v>
      </c>
      <c r="F461" s="52" t="s">
        <v>160</v>
      </c>
    </row>
    <row r="462">
      <c r="A462" s="51">
        <v>44414.0</v>
      </c>
      <c r="B462" s="52" t="s">
        <v>97</v>
      </c>
      <c r="C462" s="52" t="s">
        <v>205</v>
      </c>
      <c r="D462" s="52" t="s">
        <v>156</v>
      </c>
      <c r="E462" s="53">
        <v>120.0</v>
      </c>
      <c r="F462" s="52" t="s">
        <v>21</v>
      </c>
    </row>
    <row r="463">
      <c r="A463" s="51">
        <v>44414.0</v>
      </c>
      <c r="B463" s="52" t="s">
        <v>97</v>
      </c>
      <c r="C463" s="52" t="s">
        <v>170</v>
      </c>
      <c r="D463" s="52" t="s">
        <v>166</v>
      </c>
      <c r="E463" s="53">
        <v>200.0</v>
      </c>
      <c r="F463" s="52" t="s">
        <v>14</v>
      </c>
    </row>
    <row r="464">
      <c r="A464" s="51">
        <v>44414.0</v>
      </c>
      <c r="B464" s="52" t="s">
        <v>97</v>
      </c>
      <c r="C464" s="52" t="s">
        <v>206</v>
      </c>
      <c r="D464" s="52" t="s">
        <v>152</v>
      </c>
      <c r="E464" s="53">
        <v>250.0</v>
      </c>
      <c r="F464" s="52" t="s">
        <v>21</v>
      </c>
    </row>
    <row r="465">
      <c r="A465" s="51">
        <v>44414.0</v>
      </c>
      <c r="B465" s="52" t="s">
        <v>97</v>
      </c>
      <c r="C465" s="52" t="s">
        <v>207</v>
      </c>
      <c r="D465" s="52" t="s">
        <v>156</v>
      </c>
      <c r="E465" s="53">
        <v>120.0</v>
      </c>
      <c r="F465" s="52" t="s">
        <v>21</v>
      </c>
    </row>
    <row r="466">
      <c r="A466" s="51">
        <v>44414.0</v>
      </c>
      <c r="B466" s="52" t="s">
        <v>97</v>
      </c>
      <c r="C466" s="52" t="s">
        <v>208</v>
      </c>
      <c r="D466" s="52" t="s">
        <v>159</v>
      </c>
      <c r="E466" s="53">
        <v>90.0</v>
      </c>
      <c r="F466" s="52" t="s">
        <v>160</v>
      </c>
    </row>
    <row r="467">
      <c r="A467" s="51">
        <v>44414.0</v>
      </c>
      <c r="B467" s="52" t="s">
        <v>97</v>
      </c>
      <c r="C467" s="52" t="s">
        <v>171</v>
      </c>
      <c r="D467" s="52" t="s">
        <v>159</v>
      </c>
      <c r="E467" s="53">
        <v>90.0</v>
      </c>
      <c r="F467" s="52" t="s">
        <v>160</v>
      </c>
    </row>
    <row r="468">
      <c r="A468" s="51">
        <v>44414.0</v>
      </c>
      <c r="B468" s="52" t="s">
        <v>97</v>
      </c>
      <c r="C468" s="52" t="s">
        <v>172</v>
      </c>
      <c r="D468" s="52" t="s">
        <v>156</v>
      </c>
      <c r="E468" s="53">
        <v>120.0</v>
      </c>
      <c r="F468" s="52" t="s">
        <v>21</v>
      </c>
    </row>
    <row r="469">
      <c r="A469" s="51">
        <v>44414.0</v>
      </c>
      <c r="B469" s="52" t="s">
        <v>97</v>
      </c>
      <c r="C469" s="52" t="s">
        <v>173</v>
      </c>
      <c r="D469" s="52" t="s">
        <v>166</v>
      </c>
      <c r="E469" s="53">
        <v>200.0</v>
      </c>
      <c r="F469" s="52" t="s">
        <v>14</v>
      </c>
    </row>
    <row r="470">
      <c r="A470" s="51">
        <v>44414.0</v>
      </c>
      <c r="B470" s="52" t="s">
        <v>97</v>
      </c>
      <c r="C470" s="52" t="s">
        <v>209</v>
      </c>
      <c r="D470" s="52" t="s">
        <v>166</v>
      </c>
      <c r="E470" s="53">
        <v>200.0</v>
      </c>
      <c r="F470" s="52" t="s">
        <v>14</v>
      </c>
    </row>
    <row r="471">
      <c r="A471" s="51">
        <v>44414.0</v>
      </c>
      <c r="B471" s="52" t="s">
        <v>97</v>
      </c>
      <c r="C471" s="52" t="s">
        <v>210</v>
      </c>
      <c r="D471" s="52" t="s">
        <v>153</v>
      </c>
      <c r="E471" s="53">
        <v>220.0</v>
      </c>
      <c r="F471" s="52" t="s">
        <v>12</v>
      </c>
    </row>
    <row r="472">
      <c r="A472" s="51">
        <v>44414.0</v>
      </c>
      <c r="B472" s="52" t="s">
        <v>114</v>
      </c>
      <c r="C472" s="52">
        <v>5043.0</v>
      </c>
      <c r="D472" s="52" t="s">
        <v>161</v>
      </c>
      <c r="E472" s="53">
        <v>240.0</v>
      </c>
      <c r="F472" s="52" t="s">
        <v>21</v>
      </c>
    </row>
    <row r="473">
      <c r="A473" s="51">
        <v>44414.0</v>
      </c>
      <c r="B473" s="52" t="s">
        <v>114</v>
      </c>
      <c r="C473" s="52">
        <v>5043.0</v>
      </c>
      <c r="D473" s="52" t="s">
        <v>150</v>
      </c>
      <c r="E473" s="53">
        <v>230.0</v>
      </c>
      <c r="F473" s="52" t="s">
        <v>21</v>
      </c>
    </row>
    <row r="474">
      <c r="A474" s="51">
        <v>44414.0</v>
      </c>
      <c r="B474" s="52" t="s">
        <v>114</v>
      </c>
      <c r="C474" s="52">
        <v>5043.0</v>
      </c>
      <c r="D474" s="52" t="s">
        <v>158</v>
      </c>
      <c r="E474" s="53">
        <v>200.0</v>
      </c>
      <c r="F474" s="52" t="s">
        <v>14</v>
      </c>
    </row>
    <row r="475">
      <c r="A475" s="51">
        <v>44414.0</v>
      </c>
      <c r="B475" s="52" t="s">
        <v>114</v>
      </c>
      <c r="C475" s="52">
        <v>5043.0</v>
      </c>
      <c r="D475" s="52" t="s">
        <v>166</v>
      </c>
      <c r="E475" s="53">
        <v>200.0</v>
      </c>
      <c r="F475" s="52" t="s">
        <v>14</v>
      </c>
    </row>
    <row r="476">
      <c r="A476" s="51">
        <v>44414.0</v>
      </c>
      <c r="B476" s="52" t="s">
        <v>114</v>
      </c>
      <c r="C476" s="52">
        <v>5043.0</v>
      </c>
      <c r="D476" s="52" t="s">
        <v>156</v>
      </c>
      <c r="E476" s="53">
        <v>120.0</v>
      </c>
      <c r="F476" s="52" t="s">
        <v>21</v>
      </c>
    </row>
    <row r="477">
      <c r="A477" s="51">
        <v>44414.0</v>
      </c>
      <c r="B477" s="52" t="s">
        <v>114</v>
      </c>
      <c r="C477" s="52">
        <v>5043.0</v>
      </c>
      <c r="D477" s="52" t="s">
        <v>153</v>
      </c>
      <c r="E477" s="53">
        <v>220.0</v>
      </c>
      <c r="F477" s="52" t="s">
        <v>12</v>
      </c>
    </row>
    <row r="478">
      <c r="A478" s="51">
        <v>44414.0</v>
      </c>
      <c r="B478" s="52" t="s">
        <v>211</v>
      </c>
      <c r="C478" s="52">
        <v>4142.0</v>
      </c>
      <c r="D478" s="52" t="s">
        <v>156</v>
      </c>
      <c r="E478" s="53">
        <v>120.0</v>
      </c>
      <c r="F478" s="52" t="s">
        <v>21</v>
      </c>
    </row>
    <row r="479">
      <c r="A479" s="51">
        <v>44414.0</v>
      </c>
      <c r="B479" s="52" t="s">
        <v>211</v>
      </c>
      <c r="C479" s="52" t="s">
        <v>212</v>
      </c>
      <c r="D479" s="52" t="s">
        <v>150</v>
      </c>
      <c r="E479" s="53">
        <v>230.0</v>
      </c>
      <c r="F479" s="52" t="s">
        <v>21</v>
      </c>
    </row>
    <row r="480">
      <c r="A480" s="51">
        <v>44414.0</v>
      </c>
      <c r="B480" s="52" t="s">
        <v>211</v>
      </c>
      <c r="C480" s="52" t="s">
        <v>212</v>
      </c>
      <c r="D480" s="52" t="s">
        <v>150</v>
      </c>
      <c r="E480" s="53">
        <v>230.0</v>
      </c>
      <c r="F480" s="52" t="s">
        <v>21</v>
      </c>
    </row>
    <row r="481">
      <c r="A481" s="51">
        <v>44414.0</v>
      </c>
      <c r="B481" s="52" t="s">
        <v>211</v>
      </c>
      <c r="C481" s="52">
        <v>7744.0</v>
      </c>
      <c r="D481" s="52" t="s">
        <v>158</v>
      </c>
      <c r="E481" s="53">
        <v>200.0</v>
      </c>
      <c r="F481" s="52" t="s">
        <v>14</v>
      </c>
    </row>
    <row r="482">
      <c r="A482" s="51">
        <v>44414.0</v>
      </c>
      <c r="B482" s="52" t="s">
        <v>211</v>
      </c>
      <c r="C482" s="52">
        <v>540.0</v>
      </c>
      <c r="D482" s="52" t="s">
        <v>156</v>
      </c>
      <c r="E482" s="53">
        <v>120.0</v>
      </c>
      <c r="F482" s="52" t="s">
        <v>21</v>
      </c>
    </row>
    <row r="483">
      <c r="A483" s="51">
        <v>44414.0</v>
      </c>
      <c r="B483" s="52" t="s">
        <v>115</v>
      </c>
      <c r="C483" s="52" t="s">
        <v>116</v>
      </c>
      <c r="D483" s="52" t="s">
        <v>156</v>
      </c>
      <c r="E483" s="53">
        <v>120.0</v>
      </c>
      <c r="F483" s="52" t="s">
        <v>21</v>
      </c>
    </row>
    <row r="484">
      <c r="A484" s="51">
        <v>44414.0</v>
      </c>
      <c r="B484" s="52" t="s">
        <v>115</v>
      </c>
      <c r="C484" s="52" t="s">
        <v>213</v>
      </c>
      <c r="D484" s="52" t="s">
        <v>159</v>
      </c>
      <c r="E484" s="53">
        <v>90.0</v>
      </c>
      <c r="F484" s="52" t="s">
        <v>160</v>
      </c>
    </row>
    <row r="485">
      <c r="A485" s="51">
        <v>44414.0</v>
      </c>
      <c r="B485" s="52" t="s">
        <v>115</v>
      </c>
      <c r="C485" s="52">
        <v>6840.0</v>
      </c>
      <c r="D485" s="52" t="s">
        <v>153</v>
      </c>
      <c r="E485" s="53">
        <v>220.0</v>
      </c>
      <c r="F485" s="52" t="s">
        <v>12</v>
      </c>
    </row>
    <row r="486">
      <c r="A486" s="51">
        <v>44414.0</v>
      </c>
      <c r="B486" s="52" t="s">
        <v>115</v>
      </c>
      <c r="C486" s="52" t="s">
        <v>214</v>
      </c>
      <c r="D486" s="52" t="s">
        <v>162</v>
      </c>
      <c r="E486" s="53">
        <v>130.0</v>
      </c>
      <c r="F486" s="52" t="s">
        <v>18</v>
      </c>
    </row>
    <row r="487">
      <c r="A487" s="51">
        <v>44414.0</v>
      </c>
      <c r="B487" s="52" t="s">
        <v>115</v>
      </c>
      <c r="C487" s="52" t="s">
        <v>119</v>
      </c>
      <c r="D487" s="52" t="s">
        <v>153</v>
      </c>
      <c r="E487" s="53">
        <v>220.0</v>
      </c>
      <c r="F487" s="52" t="s">
        <v>12</v>
      </c>
    </row>
    <row r="488">
      <c r="A488" s="51">
        <v>44414.0</v>
      </c>
      <c r="B488" s="52" t="s">
        <v>115</v>
      </c>
      <c r="C488" s="52" t="s">
        <v>120</v>
      </c>
      <c r="D488" s="52" t="s">
        <v>156</v>
      </c>
      <c r="E488" s="53">
        <v>120.0</v>
      </c>
      <c r="F488" s="52" t="s">
        <v>21</v>
      </c>
    </row>
    <row r="489">
      <c r="A489" s="51">
        <v>44414.0</v>
      </c>
      <c r="B489" s="52" t="s">
        <v>115</v>
      </c>
      <c r="C489" s="52" t="s">
        <v>175</v>
      </c>
      <c r="D489" s="52" t="s">
        <v>153</v>
      </c>
      <c r="E489" s="53">
        <v>220.0</v>
      </c>
      <c r="F489" s="52" t="s">
        <v>12</v>
      </c>
    </row>
    <row r="490">
      <c r="A490" s="51">
        <v>44414.0</v>
      </c>
      <c r="B490" s="52" t="s">
        <v>115</v>
      </c>
      <c r="C490" s="52" t="s">
        <v>121</v>
      </c>
      <c r="D490" s="52" t="s">
        <v>152</v>
      </c>
      <c r="E490" s="53">
        <v>250.0</v>
      </c>
      <c r="F490" s="52" t="s">
        <v>21</v>
      </c>
    </row>
    <row r="491">
      <c r="A491" s="51">
        <v>44414.0</v>
      </c>
      <c r="B491" s="52" t="s">
        <v>115</v>
      </c>
      <c r="C491" s="52" t="s">
        <v>176</v>
      </c>
      <c r="D491" s="52" t="s">
        <v>158</v>
      </c>
      <c r="E491" s="53">
        <v>200.0</v>
      </c>
      <c r="F491" s="52" t="s">
        <v>14</v>
      </c>
    </row>
    <row r="492">
      <c r="A492" s="51">
        <v>44414.0</v>
      </c>
      <c r="B492" s="52" t="s">
        <v>122</v>
      </c>
      <c r="C492" s="52" t="s">
        <v>123</v>
      </c>
      <c r="D492" s="52" t="s">
        <v>158</v>
      </c>
      <c r="E492" s="53">
        <v>200.0</v>
      </c>
      <c r="F492" s="52" t="s">
        <v>14</v>
      </c>
    </row>
    <row r="493">
      <c r="A493" s="51">
        <v>44414.0</v>
      </c>
      <c r="B493" s="52" t="s">
        <v>122</v>
      </c>
      <c r="C493" s="52" t="s">
        <v>124</v>
      </c>
      <c r="D493" s="52" t="s">
        <v>155</v>
      </c>
      <c r="E493" s="53">
        <v>220.0</v>
      </c>
      <c r="F493" s="52" t="s">
        <v>18</v>
      </c>
    </row>
    <row r="494">
      <c r="A494" s="51">
        <v>44414.0</v>
      </c>
      <c r="B494" s="52" t="s">
        <v>122</v>
      </c>
      <c r="C494" s="52" t="s">
        <v>125</v>
      </c>
      <c r="D494" s="52" t="s">
        <v>156</v>
      </c>
      <c r="E494" s="53">
        <v>120.0</v>
      </c>
      <c r="F494" s="52" t="s">
        <v>21</v>
      </c>
    </row>
    <row r="495">
      <c r="A495" s="51">
        <v>44414.0</v>
      </c>
      <c r="B495" s="52" t="s">
        <v>122</v>
      </c>
      <c r="C495" s="52" t="s">
        <v>127</v>
      </c>
      <c r="D495" s="52" t="s">
        <v>152</v>
      </c>
      <c r="E495" s="53">
        <v>250.0</v>
      </c>
      <c r="F495" s="52" t="s">
        <v>21</v>
      </c>
    </row>
    <row r="496">
      <c r="A496" s="51">
        <v>44414.0</v>
      </c>
      <c r="B496" s="52" t="s">
        <v>122</v>
      </c>
      <c r="C496" s="52" t="s">
        <v>215</v>
      </c>
      <c r="D496" s="52" t="s">
        <v>162</v>
      </c>
      <c r="E496" s="53">
        <v>130.0</v>
      </c>
      <c r="F496" s="52" t="s">
        <v>18</v>
      </c>
    </row>
    <row r="497">
      <c r="A497" s="51">
        <v>44414.0</v>
      </c>
      <c r="B497" s="52" t="s">
        <v>122</v>
      </c>
      <c r="C497" s="52" t="s">
        <v>180</v>
      </c>
      <c r="D497" s="52" t="s">
        <v>162</v>
      </c>
      <c r="E497" s="53">
        <v>130.0</v>
      </c>
      <c r="F497" s="52" t="s">
        <v>18</v>
      </c>
    </row>
    <row r="498">
      <c r="A498" s="51">
        <v>44414.0</v>
      </c>
      <c r="B498" s="52" t="s">
        <v>15</v>
      </c>
      <c r="C498" s="52" t="s">
        <v>216</v>
      </c>
      <c r="D498" s="52" t="s">
        <v>153</v>
      </c>
      <c r="E498" s="53">
        <v>220.0</v>
      </c>
      <c r="F498" s="52" t="s">
        <v>12</v>
      </c>
    </row>
    <row r="499">
      <c r="A499" s="51">
        <v>44414.0</v>
      </c>
      <c r="B499" s="52" t="s">
        <v>15</v>
      </c>
      <c r="C499" s="52" t="s">
        <v>181</v>
      </c>
      <c r="D499" s="52" t="s">
        <v>159</v>
      </c>
      <c r="E499" s="53">
        <v>90.0</v>
      </c>
      <c r="F499" s="52" t="s">
        <v>160</v>
      </c>
    </row>
    <row r="500">
      <c r="A500" s="51">
        <v>44414.0</v>
      </c>
      <c r="B500" s="52" t="s">
        <v>15</v>
      </c>
      <c r="C500" s="52" t="s">
        <v>131</v>
      </c>
      <c r="D500" s="52" t="s">
        <v>153</v>
      </c>
      <c r="E500" s="53">
        <v>220.0</v>
      </c>
      <c r="F500" s="52" t="s">
        <v>12</v>
      </c>
    </row>
    <row r="501">
      <c r="A501" s="51">
        <v>44414.0</v>
      </c>
      <c r="B501" s="52" t="s">
        <v>15</v>
      </c>
      <c r="C501" s="52" t="s">
        <v>217</v>
      </c>
      <c r="D501" s="52" t="s">
        <v>159</v>
      </c>
      <c r="E501" s="53">
        <v>90.0</v>
      </c>
      <c r="F501" s="52" t="s">
        <v>160</v>
      </c>
    </row>
    <row r="502">
      <c r="A502" s="51">
        <v>44414.0</v>
      </c>
      <c r="B502" s="52" t="s">
        <v>15</v>
      </c>
      <c r="C502" s="52" t="s">
        <v>132</v>
      </c>
      <c r="D502" s="52" t="s">
        <v>156</v>
      </c>
      <c r="E502" s="53">
        <v>120.0</v>
      </c>
      <c r="F502" s="52" t="s">
        <v>21</v>
      </c>
    </row>
    <row r="503">
      <c r="A503" s="51">
        <v>44414.0</v>
      </c>
      <c r="B503" s="52" t="s">
        <v>15</v>
      </c>
      <c r="C503" s="55">
        <v>5.0E49</v>
      </c>
      <c r="D503" s="52" t="s">
        <v>150</v>
      </c>
      <c r="E503" s="53">
        <v>230.0</v>
      </c>
      <c r="F503" s="52" t="s">
        <v>21</v>
      </c>
    </row>
    <row r="504">
      <c r="A504" s="51">
        <v>44414.0</v>
      </c>
      <c r="B504" s="52" t="s">
        <v>15</v>
      </c>
      <c r="C504" s="55">
        <v>5.0E49</v>
      </c>
      <c r="D504" s="52" t="s">
        <v>152</v>
      </c>
      <c r="E504" s="53">
        <v>250.0</v>
      </c>
      <c r="F504" s="52" t="s">
        <v>21</v>
      </c>
    </row>
    <row r="505">
      <c r="A505" s="51">
        <v>44414.0</v>
      </c>
      <c r="B505" s="52" t="s">
        <v>15</v>
      </c>
      <c r="C505" s="52" t="s">
        <v>124</v>
      </c>
      <c r="D505" s="52" t="s">
        <v>156</v>
      </c>
      <c r="E505" s="53">
        <v>120.0</v>
      </c>
      <c r="F505" s="52" t="s">
        <v>21</v>
      </c>
    </row>
    <row r="506">
      <c r="A506" s="51">
        <v>44414.0</v>
      </c>
      <c r="B506" s="52" t="s">
        <v>15</v>
      </c>
      <c r="C506" s="52" t="s">
        <v>133</v>
      </c>
      <c r="D506" s="52" t="s">
        <v>166</v>
      </c>
      <c r="E506" s="53">
        <v>200.0</v>
      </c>
      <c r="F506" s="52" t="s">
        <v>14</v>
      </c>
    </row>
    <row r="507">
      <c r="A507" s="51">
        <v>44414.0</v>
      </c>
      <c r="B507" s="52" t="s">
        <v>15</v>
      </c>
      <c r="C507" s="52" t="s">
        <v>133</v>
      </c>
      <c r="D507" s="52" t="s">
        <v>152</v>
      </c>
      <c r="E507" s="53">
        <v>250.0</v>
      </c>
      <c r="F507" s="52" t="s">
        <v>21</v>
      </c>
    </row>
    <row r="508">
      <c r="A508" s="51">
        <v>44414.0</v>
      </c>
      <c r="B508" s="52" t="s">
        <v>15</v>
      </c>
      <c r="C508" s="55">
        <v>6.0E40</v>
      </c>
      <c r="D508" s="52" t="s">
        <v>159</v>
      </c>
      <c r="E508" s="53">
        <v>90.0</v>
      </c>
      <c r="F508" s="52" t="s">
        <v>160</v>
      </c>
    </row>
    <row r="509">
      <c r="A509" s="51">
        <v>44414.0</v>
      </c>
      <c r="B509" s="52" t="s">
        <v>15</v>
      </c>
      <c r="C509" s="55">
        <v>6.0E40</v>
      </c>
      <c r="D509" s="52" t="s">
        <v>152</v>
      </c>
      <c r="E509" s="53">
        <v>250.0</v>
      </c>
      <c r="F509" s="52" t="s">
        <v>21</v>
      </c>
    </row>
    <row r="510">
      <c r="A510" s="51">
        <v>44414.0</v>
      </c>
      <c r="B510" s="52" t="s">
        <v>15</v>
      </c>
      <c r="C510" s="52" t="s">
        <v>218</v>
      </c>
      <c r="D510" s="52" t="s">
        <v>159</v>
      </c>
      <c r="E510" s="53">
        <v>90.0</v>
      </c>
      <c r="F510" s="52" t="s">
        <v>160</v>
      </c>
    </row>
    <row r="511">
      <c r="A511" s="51">
        <v>44414.0</v>
      </c>
      <c r="B511" s="52" t="s">
        <v>15</v>
      </c>
      <c r="C511" s="52" t="s">
        <v>219</v>
      </c>
      <c r="D511" s="52" t="s">
        <v>159</v>
      </c>
      <c r="E511" s="53">
        <v>90.0</v>
      </c>
      <c r="F511" s="52" t="s">
        <v>160</v>
      </c>
    </row>
    <row r="512">
      <c r="A512" s="51">
        <v>44414.0</v>
      </c>
      <c r="B512" s="52" t="s">
        <v>15</v>
      </c>
      <c r="C512" s="52" t="s">
        <v>219</v>
      </c>
      <c r="D512" s="52" t="s">
        <v>152</v>
      </c>
      <c r="E512" s="53">
        <v>250.0</v>
      </c>
      <c r="F512" s="52" t="s">
        <v>21</v>
      </c>
    </row>
    <row r="513">
      <c r="A513" s="51">
        <v>44414.0</v>
      </c>
      <c r="B513" s="52" t="s">
        <v>15</v>
      </c>
      <c r="C513" s="52" t="s">
        <v>135</v>
      </c>
      <c r="D513" s="52" t="s">
        <v>150</v>
      </c>
      <c r="E513" s="53">
        <v>230.0</v>
      </c>
      <c r="F513" s="52" t="s">
        <v>21</v>
      </c>
    </row>
    <row r="514">
      <c r="A514" s="51">
        <v>44414.0</v>
      </c>
      <c r="B514" s="52" t="s">
        <v>15</v>
      </c>
      <c r="C514" s="52" t="s">
        <v>135</v>
      </c>
      <c r="D514" s="52" t="s">
        <v>156</v>
      </c>
      <c r="E514" s="53">
        <v>120.0</v>
      </c>
      <c r="F514" s="52" t="s">
        <v>21</v>
      </c>
    </row>
    <row r="515">
      <c r="A515" s="51">
        <v>44414.0</v>
      </c>
      <c r="B515" s="52" t="s">
        <v>15</v>
      </c>
      <c r="C515" s="52" t="s">
        <v>220</v>
      </c>
      <c r="D515" s="52" t="s">
        <v>159</v>
      </c>
      <c r="E515" s="53">
        <v>90.0</v>
      </c>
      <c r="F515" s="52" t="s">
        <v>160</v>
      </c>
    </row>
    <row r="516">
      <c r="A516" s="51">
        <v>44414.0</v>
      </c>
      <c r="B516" s="52" t="s">
        <v>15</v>
      </c>
      <c r="C516" s="52">
        <v>4645.0</v>
      </c>
      <c r="D516" s="52" t="s">
        <v>150</v>
      </c>
      <c r="E516" s="53">
        <v>230.0</v>
      </c>
      <c r="F516" s="52" t="s">
        <v>21</v>
      </c>
    </row>
    <row r="517">
      <c r="A517" s="51">
        <v>44414.0</v>
      </c>
      <c r="B517" s="52" t="s">
        <v>15</v>
      </c>
      <c r="C517" s="52" t="s">
        <v>221</v>
      </c>
      <c r="D517" s="52" t="s">
        <v>153</v>
      </c>
      <c r="E517" s="53">
        <v>220.0</v>
      </c>
      <c r="F517" s="52" t="s">
        <v>12</v>
      </c>
    </row>
    <row r="518">
      <c r="A518" s="51">
        <v>44414.0</v>
      </c>
      <c r="B518" s="52" t="s">
        <v>15</v>
      </c>
      <c r="C518" s="52">
        <v>3446.0</v>
      </c>
      <c r="D518" s="52" t="s">
        <v>156</v>
      </c>
      <c r="E518" s="53">
        <v>120.0</v>
      </c>
      <c r="F518" s="52" t="s">
        <v>21</v>
      </c>
    </row>
    <row r="519">
      <c r="A519" s="51">
        <v>44414.0</v>
      </c>
      <c r="B519" s="52" t="s">
        <v>15</v>
      </c>
      <c r="C519" s="52" t="s">
        <v>222</v>
      </c>
      <c r="D519" s="52" t="s">
        <v>150</v>
      </c>
      <c r="E519" s="53">
        <v>230.0</v>
      </c>
      <c r="F519" s="52" t="s">
        <v>21</v>
      </c>
    </row>
    <row r="520">
      <c r="A520" s="51">
        <v>44414.0</v>
      </c>
      <c r="B520" s="52" t="s">
        <v>15</v>
      </c>
      <c r="C520" s="52" t="s">
        <v>222</v>
      </c>
      <c r="D520" s="52" t="s">
        <v>156</v>
      </c>
      <c r="E520" s="53">
        <v>120.0</v>
      </c>
      <c r="F520" s="52" t="s">
        <v>21</v>
      </c>
    </row>
    <row r="521">
      <c r="A521" s="51">
        <v>44414.0</v>
      </c>
      <c r="B521" s="52" t="s">
        <v>15</v>
      </c>
      <c r="C521" s="52" t="s">
        <v>184</v>
      </c>
      <c r="D521" s="52" t="s">
        <v>166</v>
      </c>
      <c r="E521" s="53">
        <v>200.0</v>
      </c>
      <c r="F521" s="52" t="s">
        <v>14</v>
      </c>
    </row>
    <row r="522">
      <c r="A522" s="51">
        <v>44414.0</v>
      </c>
      <c r="B522" s="52" t="s">
        <v>15</v>
      </c>
      <c r="C522" s="52" t="s">
        <v>223</v>
      </c>
      <c r="D522" s="52" t="s">
        <v>159</v>
      </c>
      <c r="E522" s="53">
        <v>90.0</v>
      </c>
      <c r="F522" s="52" t="s">
        <v>160</v>
      </c>
    </row>
    <row r="523">
      <c r="A523" s="51">
        <v>44414.0</v>
      </c>
      <c r="B523" s="52" t="s">
        <v>15</v>
      </c>
      <c r="C523" s="52" t="s">
        <v>224</v>
      </c>
      <c r="D523" s="52" t="s">
        <v>152</v>
      </c>
      <c r="E523" s="53">
        <v>250.0</v>
      </c>
      <c r="F523" s="52" t="s">
        <v>21</v>
      </c>
    </row>
    <row r="524">
      <c r="A524" s="51">
        <v>44414.0</v>
      </c>
      <c r="B524" s="52" t="s">
        <v>15</v>
      </c>
      <c r="C524" s="52" t="s">
        <v>225</v>
      </c>
      <c r="D524" s="52" t="s">
        <v>152</v>
      </c>
      <c r="E524" s="53">
        <v>250.0</v>
      </c>
      <c r="F524" s="52" t="s">
        <v>21</v>
      </c>
    </row>
    <row r="525">
      <c r="A525" s="51">
        <v>44414.0</v>
      </c>
      <c r="B525" s="52" t="s">
        <v>15</v>
      </c>
      <c r="C525" s="52" t="s">
        <v>140</v>
      </c>
      <c r="D525" s="52" t="s">
        <v>159</v>
      </c>
      <c r="E525" s="53">
        <v>90.0</v>
      </c>
      <c r="F525" s="52" t="s">
        <v>160</v>
      </c>
    </row>
    <row r="526">
      <c r="A526" s="51">
        <v>44414.0</v>
      </c>
      <c r="B526" s="52" t="s">
        <v>15</v>
      </c>
      <c r="C526" s="52" t="s">
        <v>226</v>
      </c>
      <c r="D526" s="52" t="s">
        <v>158</v>
      </c>
      <c r="E526" s="53">
        <v>200.0</v>
      </c>
      <c r="F526" s="52" t="s">
        <v>14</v>
      </c>
    </row>
    <row r="527">
      <c r="A527" s="51">
        <v>44414.0</v>
      </c>
      <c r="B527" s="52" t="s">
        <v>15</v>
      </c>
      <c r="C527" s="52" t="s">
        <v>226</v>
      </c>
      <c r="D527" s="52" t="s">
        <v>162</v>
      </c>
      <c r="E527" s="53">
        <v>130.0</v>
      </c>
      <c r="F527" s="52" t="s">
        <v>18</v>
      </c>
    </row>
    <row r="528">
      <c r="A528" s="51">
        <v>44414.0</v>
      </c>
      <c r="B528" s="52" t="s">
        <v>16</v>
      </c>
      <c r="C528" s="52" t="s">
        <v>227</v>
      </c>
      <c r="D528" s="52" t="s">
        <v>159</v>
      </c>
      <c r="E528" s="53">
        <v>90.0</v>
      </c>
      <c r="F528" s="52" t="s">
        <v>160</v>
      </c>
    </row>
    <row r="529">
      <c r="A529" s="51">
        <v>44414.0</v>
      </c>
      <c r="B529" s="52" t="s">
        <v>16</v>
      </c>
      <c r="C529" s="52" t="s">
        <v>227</v>
      </c>
      <c r="D529" s="52" t="s">
        <v>152</v>
      </c>
      <c r="E529" s="53">
        <v>250.0</v>
      </c>
      <c r="F529" s="52" t="s">
        <v>21</v>
      </c>
    </row>
    <row r="530">
      <c r="A530" s="51">
        <v>44414.0</v>
      </c>
      <c r="B530" s="52" t="s">
        <v>16</v>
      </c>
      <c r="C530" s="52" t="s">
        <v>187</v>
      </c>
      <c r="D530" s="52" t="s">
        <v>159</v>
      </c>
      <c r="E530" s="53">
        <v>90.0</v>
      </c>
      <c r="F530" s="52" t="s">
        <v>160</v>
      </c>
    </row>
    <row r="531">
      <c r="A531" s="51">
        <v>44414.0</v>
      </c>
      <c r="B531" s="52" t="s">
        <v>16</v>
      </c>
      <c r="C531" s="52">
        <v>4643.0</v>
      </c>
      <c r="D531" s="52" t="s">
        <v>159</v>
      </c>
      <c r="E531" s="53">
        <v>90.0</v>
      </c>
      <c r="F531" s="52" t="s">
        <v>160</v>
      </c>
    </row>
    <row r="532">
      <c r="A532" s="51">
        <v>44414.0</v>
      </c>
      <c r="B532" s="52" t="s">
        <v>16</v>
      </c>
      <c r="C532" s="52" t="s">
        <v>142</v>
      </c>
      <c r="D532" s="52" t="s">
        <v>159</v>
      </c>
      <c r="E532" s="53">
        <v>90.0</v>
      </c>
      <c r="F532" s="52" t="s">
        <v>160</v>
      </c>
    </row>
    <row r="533">
      <c r="A533" s="51">
        <v>44414.0</v>
      </c>
      <c r="B533" s="52" t="s">
        <v>16</v>
      </c>
      <c r="C533" s="52" t="s">
        <v>145</v>
      </c>
      <c r="D533" s="52" t="s">
        <v>159</v>
      </c>
      <c r="E533" s="53">
        <v>90.0</v>
      </c>
      <c r="F533" s="52" t="s">
        <v>160</v>
      </c>
    </row>
    <row r="534">
      <c r="A534" s="51">
        <v>44414.0</v>
      </c>
      <c r="B534" s="52" t="s">
        <v>16</v>
      </c>
      <c r="C534" s="52">
        <v>6141.0</v>
      </c>
      <c r="D534" s="52" t="s">
        <v>152</v>
      </c>
      <c r="E534" s="53">
        <v>250.0</v>
      </c>
      <c r="F534" s="52" t="s">
        <v>21</v>
      </c>
    </row>
    <row r="535">
      <c r="A535" s="51">
        <v>44414.0</v>
      </c>
      <c r="B535" s="52" t="s">
        <v>16</v>
      </c>
      <c r="C535" s="52" t="s">
        <v>228</v>
      </c>
      <c r="D535" s="52" t="s">
        <v>152</v>
      </c>
      <c r="E535" s="53">
        <v>250.0</v>
      </c>
      <c r="F535" s="52" t="s">
        <v>21</v>
      </c>
    </row>
    <row r="536">
      <c r="A536" s="51">
        <v>44414.0</v>
      </c>
      <c r="B536" s="52" t="s">
        <v>16</v>
      </c>
      <c r="C536" s="52">
        <v>4340.0</v>
      </c>
      <c r="D536" s="52" t="s">
        <v>152</v>
      </c>
      <c r="E536" s="53">
        <v>250.0</v>
      </c>
      <c r="F536" s="52" t="s">
        <v>21</v>
      </c>
    </row>
    <row r="537">
      <c r="A537" s="51">
        <v>44414.0</v>
      </c>
      <c r="B537" s="52" t="s">
        <v>16</v>
      </c>
      <c r="C537" s="52">
        <v>1945.0</v>
      </c>
      <c r="D537" s="52" t="s">
        <v>162</v>
      </c>
      <c r="E537" s="53">
        <v>130.0</v>
      </c>
      <c r="F537" s="52" t="s">
        <v>18</v>
      </c>
    </row>
    <row r="538">
      <c r="A538" s="51">
        <v>44414.0</v>
      </c>
      <c r="B538" s="52" t="s">
        <v>16</v>
      </c>
      <c r="C538" s="52" t="s">
        <v>229</v>
      </c>
      <c r="D538" s="52" t="s">
        <v>162</v>
      </c>
      <c r="E538" s="53">
        <v>130.0</v>
      </c>
      <c r="F538" s="52" t="s">
        <v>18</v>
      </c>
    </row>
    <row r="539">
      <c r="A539" s="51">
        <v>44414.0</v>
      </c>
      <c r="B539" s="52" t="s">
        <v>16</v>
      </c>
      <c r="C539" s="52" t="s">
        <v>230</v>
      </c>
      <c r="D539" s="52" t="s">
        <v>159</v>
      </c>
      <c r="E539" s="53">
        <v>90.0</v>
      </c>
      <c r="F539" s="52" t="s">
        <v>160</v>
      </c>
    </row>
    <row r="540">
      <c r="A540" s="51">
        <v>44414.0</v>
      </c>
      <c r="B540" s="52" t="s">
        <v>16</v>
      </c>
      <c r="C540" s="52" t="s">
        <v>110</v>
      </c>
      <c r="D540" s="52" t="s">
        <v>159</v>
      </c>
      <c r="E540" s="53">
        <v>90.0</v>
      </c>
      <c r="F540" s="52" t="s">
        <v>160</v>
      </c>
    </row>
    <row r="541">
      <c r="A541" s="51">
        <v>44414.0</v>
      </c>
      <c r="B541" s="52" t="s">
        <v>16</v>
      </c>
      <c r="C541" s="52" t="s">
        <v>190</v>
      </c>
      <c r="D541" s="52" t="s">
        <v>159</v>
      </c>
      <c r="E541" s="53">
        <v>90.0</v>
      </c>
      <c r="F541" s="52" t="s">
        <v>160</v>
      </c>
    </row>
    <row r="542">
      <c r="A542" s="51">
        <v>44414.0</v>
      </c>
      <c r="B542" s="52" t="s">
        <v>69</v>
      </c>
      <c r="C542" s="52" t="s">
        <v>70</v>
      </c>
      <c r="D542" s="52" t="s">
        <v>152</v>
      </c>
      <c r="E542" s="53">
        <v>250.0</v>
      </c>
      <c r="F542" s="52" t="s">
        <v>21</v>
      </c>
    </row>
    <row r="543">
      <c r="A543" s="51">
        <v>44414.0</v>
      </c>
      <c r="B543" s="52" t="s">
        <v>69</v>
      </c>
      <c r="C543" s="52" t="s">
        <v>71</v>
      </c>
      <c r="D543" s="52" t="s">
        <v>156</v>
      </c>
      <c r="E543" s="53">
        <v>120.0</v>
      </c>
      <c r="F543" s="52" t="s">
        <v>21</v>
      </c>
    </row>
    <row r="544">
      <c r="A544" s="51">
        <v>44414.0</v>
      </c>
      <c r="B544" s="52" t="s">
        <v>69</v>
      </c>
      <c r="C544" s="52" t="s">
        <v>195</v>
      </c>
      <c r="D544" s="52" t="s">
        <v>166</v>
      </c>
      <c r="E544" s="53">
        <v>200.0</v>
      </c>
      <c r="F544" s="52" t="s">
        <v>14</v>
      </c>
    </row>
    <row r="545">
      <c r="A545" s="51">
        <v>44414.0</v>
      </c>
      <c r="B545" s="52" t="s">
        <v>69</v>
      </c>
      <c r="C545" s="52" t="s">
        <v>74</v>
      </c>
      <c r="D545" s="52" t="s">
        <v>150</v>
      </c>
      <c r="E545" s="53">
        <v>230.0</v>
      </c>
      <c r="F545" s="52" t="s">
        <v>21</v>
      </c>
    </row>
    <row r="546">
      <c r="A546" s="51">
        <v>44414.0</v>
      </c>
      <c r="B546" s="52" t="s">
        <v>69</v>
      </c>
      <c r="C546" s="52">
        <v>2340.0</v>
      </c>
      <c r="D546" s="52" t="s">
        <v>155</v>
      </c>
      <c r="E546" s="53">
        <v>220.0</v>
      </c>
      <c r="F546" s="52" t="s">
        <v>18</v>
      </c>
    </row>
    <row r="547">
      <c r="A547" s="51">
        <v>44414.0</v>
      </c>
      <c r="B547" s="52" t="s">
        <v>69</v>
      </c>
      <c r="C547" s="52">
        <v>2440.0</v>
      </c>
      <c r="D547" s="52" t="s">
        <v>153</v>
      </c>
      <c r="E547" s="53">
        <v>220.0</v>
      </c>
      <c r="F547" s="52" t="s">
        <v>12</v>
      </c>
    </row>
    <row r="548">
      <c r="A548" s="51">
        <v>44414.0</v>
      </c>
      <c r="B548" s="52" t="s">
        <v>69</v>
      </c>
      <c r="C548" s="52">
        <v>7447.0</v>
      </c>
      <c r="D548" s="52" t="s">
        <v>159</v>
      </c>
      <c r="E548" s="53">
        <v>90.0</v>
      </c>
      <c r="F548" s="52" t="s">
        <v>160</v>
      </c>
    </row>
    <row r="549">
      <c r="A549" s="51">
        <v>44414.0</v>
      </c>
      <c r="B549" s="52" t="s">
        <v>69</v>
      </c>
      <c r="C549" s="52">
        <v>9045.0</v>
      </c>
      <c r="D549" s="52" t="s">
        <v>153</v>
      </c>
      <c r="E549" s="53">
        <v>220.0</v>
      </c>
      <c r="F549" s="52" t="s">
        <v>12</v>
      </c>
    </row>
    <row r="550">
      <c r="A550" s="51">
        <v>44414.0</v>
      </c>
      <c r="B550" s="52" t="s">
        <v>69</v>
      </c>
      <c r="C550" s="52" t="s">
        <v>75</v>
      </c>
      <c r="D550" s="52" t="s">
        <v>152</v>
      </c>
      <c r="E550" s="53">
        <v>250.0</v>
      </c>
      <c r="F550" s="52" t="s">
        <v>21</v>
      </c>
    </row>
    <row r="551">
      <c r="A551" s="51">
        <v>44414.0</v>
      </c>
      <c r="B551" s="52" t="s">
        <v>69</v>
      </c>
      <c r="C551" s="52">
        <v>5747.0</v>
      </c>
      <c r="D551" s="52" t="s">
        <v>152</v>
      </c>
      <c r="E551" s="53">
        <v>250.0</v>
      </c>
      <c r="F551" s="52" t="s">
        <v>21</v>
      </c>
    </row>
    <row r="552">
      <c r="A552" s="51">
        <v>44414.0</v>
      </c>
      <c r="B552" s="52" t="s">
        <v>69</v>
      </c>
      <c r="C552" s="52" t="s">
        <v>196</v>
      </c>
      <c r="D552" s="52" t="s">
        <v>162</v>
      </c>
      <c r="E552" s="53">
        <v>130.0</v>
      </c>
      <c r="F552" s="52" t="s">
        <v>18</v>
      </c>
    </row>
    <row r="553">
      <c r="A553" s="51">
        <v>44414.0</v>
      </c>
      <c r="B553" s="52" t="s">
        <v>69</v>
      </c>
      <c r="C553" s="52" t="s">
        <v>76</v>
      </c>
      <c r="D553" s="52" t="s">
        <v>166</v>
      </c>
      <c r="E553" s="53">
        <v>200.0</v>
      </c>
      <c r="F553" s="52" t="s">
        <v>14</v>
      </c>
    </row>
    <row r="554">
      <c r="A554" s="51">
        <v>44414.0</v>
      </c>
      <c r="B554" s="52" t="s">
        <v>69</v>
      </c>
      <c r="C554" s="52" t="s">
        <v>79</v>
      </c>
      <c r="D554" s="52" t="s">
        <v>166</v>
      </c>
      <c r="E554" s="53">
        <v>200.0</v>
      </c>
      <c r="F554" s="52" t="s">
        <v>14</v>
      </c>
    </row>
    <row r="555">
      <c r="A555" s="51">
        <v>44414.0</v>
      </c>
      <c r="B555" s="52" t="s">
        <v>69</v>
      </c>
      <c r="C555" s="52" t="s">
        <v>81</v>
      </c>
      <c r="D555" s="52" t="s">
        <v>166</v>
      </c>
      <c r="E555" s="53">
        <v>200.0</v>
      </c>
      <c r="F555" s="52" t="s">
        <v>14</v>
      </c>
    </row>
    <row r="556">
      <c r="A556" s="51">
        <v>44414.0</v>
      </c>
      <c r="B556" s="52" t="s">
        <v>69</v>
      </c>
      <c r="C556" s="52" t="s">
        <v>82</v>
      </c>
      <c r="D556" s="52" t="s">
        <v>150</v>
      </c>
      <c r="E556" s="53">
        <v>230.0</v>
      </c>
      <c r="F556" s="52" t="s">
        <v>21</v>
      </c>
    </row>
    <row r="557">
      <c r="A557" s="51">
        <v>44414.0</v>
      </c>
      <c r="B557" s="52" t="s">
        <v>69</v>
      </c>
      <c r="C557" s="52" t="s">
        <v>83</v>
      </c>
      <c r="D557" s="52" t="s">
        <v>150</v>
      </c>
      <c r="E557" s="53">
        <v>230.0</v>
      </c>
      <c r="F557" s="52" t="s">
        <v>21</v>
      </c>
    </row>
    <row r="558">
      <c r="A558" s="51">
        <v>44414.0</v>
      </c>
      <c r="B558" s="52" t="s">
        <v>69</v>
      </c>
      <c r="C558" s="52" t="s">
        <v>84</v>
      </c>
      <c r="D558" s="52" t="s">
        <v>159</v>
      </c>
      <c r="E558" s="53">
        <v>90.0</v>
      </c>
      <c r="F558" s="52" t="s">
        <v>160</v>
      </c>
    </row>
    <row r="559">
      <c r="A559" s="51">
        <v>44414.0</v>
      </c>
      <c r="B559" s="52" t="s">
        <v>69</v>
      </c>
      <c r="C559" s="52" t="s">
        <v>85</v>
      </c>
      <c r="D559" s="52" t="s">
        <v>158</v>
      </c>
      <c r="E559" s="53">
        <v>200.0</v>
      </c>
      <c r="F559" s="52" t="s">
        <v>14</v>
      </c>
    </row>
    <row r="560">
      <c r="A560" s="51">
        <v>44414.0</v>
      </c>
      <c r="B560" s="52" t="s">
        <v>69</v>
      </c>
      <c r="C560" s="52" t="s">
        <v>86</v>
      </c>
      <c r="D560" s="52" t="s">
        <v>159</v>
      </c>
      <c r="E560" s="53">
        <v>90.0</v>
      </c>
      <c r="F560" s="52" t="s">
        <v>160</v>
      </c>
    </row>
    <row r="561">
      <c r="A561" s="51">
        <v>44414.0</v>
      </c>
      <c r="B561" s="52" t="s">
        <v>69</v>
      </c>
      <c r="C561" s="52" t="s">
        <v>87</v>
      </c>
      <c r="D561" s="52" t="s">
        <v>150</v>
      </c>
      <c r="E561" s="53">
        <v>230.0</v>
      </c>
      <c r="F561" s="52" t="s">
        <v>21</v>
      </c>
    </row>
    <row r="562">
      <c r="A562" s="51">
        <v>44414.0</v>
      </c>
      <c r="B562" s="52" t="s">
        <v>69</v>
      </c>
      <c r="C562" s="52" t="s">
        <v>89</v>
      </c>
      <c r="D562" s="52" t="s">
        <v>156</v>
      </c>
      <c r="E562" s="53">
        <v>120.0</v>
      </c>
      <c r="F562" s="52" t="s">
        <v>21</v>
      </c>
    </row>
    <row r="563">
      <c r="A563" s="51">
        <v>44414.0</v>
      </c>
      <c r="B563" s="52" t="s">
        <v>69</v>
      </c>
      <c r="C563" s="52" t="s">
        <v>91</v>
      </c>
      <c r="D563" s="52" t="s">
        <v>158</v>
      </c>
      <c r="E563" s="53">
        <v>200.0</v>
      </c>
      <c r="F563" s="52" t="s">
        <v>14</v>
      </c>
    </row>
    <row r="564">
      <c r="A564" s="51">
        <v>44415.0</v>
      </c>
      <c r="B564" s="52" t="s">
        <v>9</v>
      </c>
      <c r="C564" s="52" t="s">
        <v>231</v>
      </c>
      <c r="D564" s="52" t="s">
        <v>158</v>
      </c>
      <c r="E564" s="53">
        <v>200.0</v>
      </c>
      <c r="F564" s="52" t="s">
        <v>14</v>
      </c>
    </row>
    <row r="565">
      <c r="A565" s="51">
        <v>44415.0</v>
      </c>
      <c r="B565" s="52" t="s">
        <v>9</v>
      </c>
      <c r="C565" s="55">
        <v>4.0E47</v>
      </c>
      <c r="D565" s="52" t="s">
        <v>158</v>
      </c>
      <c r="E565" s="53">
        <v>200.0</v>
      </c>
      <c r="F565" s="52" t="s">
        <v>14</v>
      </c>
    </row>
    <row r="566">
      <c r="A566" s="51">
        <v>44415.0</v>
      </c>
      <c r="B566" s="52" t="s">
        <v>9</v>
      </c>
      <c r="C566" s="55">
        <v>4.0E47</v>
      </c>
      <c r="D566" s="52" t="s">
        <v>159</v>
      </c>
      <c r="E566" s="53">
        <v>90.0</v>
      </c>
      <c r="F566" s="52" t="s">
        <v>160</v>
      </c>
    </row>
    <row r="567">
      <c r="A567" s="51">
        <v>44415.0</v>
      </c>
      <c r="B567" s="52" t="s">
        <v>9</v>
      </c>
      <c r="C567" s="52" t="s">
        <v>232</v>
      </c>
      <c r="D567" s="52" t="s">
        <v>150</v>
      </c>
      <c r="E567" s="53">
        <v>230.0</v>
      </c>
      <c r="F567" s="52" t="s">
        <v>21</v>
      </c>
    </row>
    <row r="568">
      <c r="A568" s="51">
        <v>44415.0</v>
      </c>
      <c r="B568" s="52" t="s">
        <v>9</v>
      </c>
      <c r="C568" s="52" t="s">
        <v>233</v>
      </c>
      <c r="D568" s="52" t="s">
        <v>159</v>
      </c>
      <c r="E568" s="53">
        <v>90.0</v>
      </c>
      <c r="F568" s="52" t="s">
        <v>160</v>
      </c>
    </row>
    <row r="569">
      <c r="A569" s="51">
        <v>44415.0</v>
      </c>
      <c r="B569" s="52" t="s">
        <v>9</v>
      </c>
      <c r="C569" s="52" t="s">
        <v>151</v>
      </c>
      <c r="D569" s="52" t="s">
        <v>152</v>
      </c>
      <c r="E569" s="53">
        <v>250.0</v>
      </c>
      <c r="F569" s="52" t="s">
        <v>21</v>
      </c>
    </row>
    <row r="570">
      <c r="A570" s="51">
        <v>44415.0</v>
      </c>
      <c r="B570" s="52" t="s">
        <v>9</v>
      </c>
      <c r="C570" s="52" t="s">
        <v>234</v>
      </c>
      <c r="D570" s="52" t="s">
        <v>158</v>
      </c>
      <c r="E570" s="53">
        <v>200.0</v>
      </c>
      <c r="F570" s="52" t="s">
        <v>14</v>
      </c>
    </row>
    <row r="571">
      <c r="A571" s="51">
        <v>44415.0</v>
      </c>
      <c r="B571" s="52" t="s">
        <v>23</v>
      </c>
      <c r="C571" s="52" t="s">
        <v>235</v>
      </c>
      <c r="D571" s="52" t="s">
        <v>153</v>
      </c>
      <c r="E571" s="53">
        <v>220.0</v>
      </c>
      <c r="F571" s="52" t="s">
        <v>12</v>
      </c>
    </row>
    <row r="572">
      <c r="A572" s="51">
        <v>44415.0</v>
      </c>
      <c r="B572" s="52" t="s">
        <v>23</v>
      </c>
      <c r="C572" s="52" t="s">
        <v>24</v>
      </c>
      <c r="D572" s="52" t="s">
        <v>166</v>
      </c>
      <c r="E572" s="53">
        <v>200.0</v>
      </c>
      <c r="F572" s="52" t="s">
        <v>14</v>
      </c>
    </row>
    <row r="573">
      <c r="A573" s="51">
        <v>44415.0</v>
      </c>
      <c r="B573" s="52" t="s">
        <v>23</v>
      </c>
      <c r="C573" s="52" t="s">
        <v>25</v>
      </c>
      <c r="D573" s="52" t="s">
        <v>159</v>
      </c>
      <c r="E573" s="53">
        <v>90.0</v>
      </c>
      <c r="F573" s="52" t="s">
        <v>160</v>
      </c>
    </row>
    <row r="574">
      <c r="A574" s="51">
        <v>44415.0</v>
      </c>
      <c r="B574" s="52" t="s">
        <v>23</v>
      </c>
      <c r="C574" s="52" t="s">
        <v>200</v>
      </c>
      <c r="D574" s="52" t="s">
        <v>159</v>
      </c>
      <c r="E574" s="53">
        <v>90.0</v>
      </c>
      <c r="F574" s="52" t="s">
        <v>160</v>
      </c>
    </row>
    <row r="575">
      <c r="A575" s="51">
        <v>44415.0</v>
      </c>
      <c r="B575" s="52" t="s">
        <v>23</v>
      </c>
      <c r="C575" s="52" t="s">
        <v>26</v>
      </c>
      <c r="D575" s="52" t="s">
        <v>156</v>
      </c>
      <c r="E575" s="53">
        <v>120.0</v>
      </c>
      <c r="F575" s="52" t="s">
        <v>21</v>
      </c>
    </row>
    <row r="576">
      <c r="A576" s="51">
        <v>44415.0</v>
      </c>
      <c r="B576" s="52" t="s">
        <v>23</v>
      </c>
      <c r="C576" s="52" t="s">
        <v>157</v>
      </c>
      <c r="D576" s="52" t="s">
        <v>159</v>
      </c>
      <c r="E576" s="53">
        <v>90.0</v>
      </c>
      <c r="F576" s="52" t="s">
        <v>160</v>
      </c>
    </row>
    <row r="577">
      <c r="A577" s="51">
        <v>44415.0</v>
      </c>
      <c r="B577" s="52" t="s">
        <v>23</v>
      </c>
      <c r="C577" s="55">
        <v>7.0E45</v>
      </c>
      <c r="D577" s="52" t="s">
        <v>158</v>
      </c>
      <c r="E577" s="53">
        <v>200.0</v>
      </c>
      <c r="F577" s="52" t="s">
        <v>14</v>
      </c>
    </row>
    <row r="578">
      <c r="A578" s="51">
        <v>44415.0</v>
      </c>
      <c r="B578" s="52" t="s">
        <v>23</v>
      </c>
      <c r="C578" s="52" t="s">
        <v>94</v>
      </c>
      <c r="D578" s="52" t="s">
        <v>161</v>
      </c>
      <c r="E578" s="53">
        <v>240.0</v>
      </c>
      <c r="F578" s="52" t="s">
        <v>21</v>
      </c>
    </row>
    <row r="579">
      <c r="A579" s="51">
        <v>44415.0</v>
      </c>
      <c r="B579" s="52" t="s">
        <v>23</v>
      </c>
      <c r="C579" s="52" t="s">
        <v>33</v>
      </c>
      <c r="D579" s="52" t="s">
        <v>153</v>
      </c>
      <c r="E579" s="53">
        <v>220.0</v>
      </c>
      <c r="F579" s="52" t="s">
        <v>12</v>
      </c>
    </row>
    <row r="580">
      <c r="A580" s="51">
        <v>44415.0</v>
      </c>
      <c r="B580" s="52" t="s">
        <v>23</v>
      </c>
      <c r="C580" s="52">
        <v>8240.0</v>
      </c>
      <c r="D580" s="52" t="s">
        <v>159</v>
      </c>
      <c r="E580" s="53">
        <v>90.0</v>
      </c>
      <c r="F580" s="52" t="s">
        <v>160</v>
      </c>
    </row>
    <row r="581">
      <c r="A581" s="51">
        <v>44415.0</v>
      </c>
      <c r="B581" s="52" t="s">
        <v>23</v>
      </c>
      <c r="C581" s="52">
        <v>2440.0</v>
      </c>
      <c r="D581" s="52" t="s">
        <v>156</v>
      </c>
      <c r="E581" s="53">
        <v>120.0</v>
      </c>
      <c r="F581" s="52" t="s">
        <v>21</v>
      </c>
    </row>
    <row r="582">
      <c r="A582" s="51">
        <v>44415.0</v>
      </c>
      <c r="B582" s="52" t="s">
        <v>23</v>
      </c>
      <c r="C582" s="52" t="s">
        <v>37</v>
      </c>
      <c r="D582" s="52" t="s">
        <v>156</v>
      </c>
      <c r="E582" s="53">
        <v>120.0</v>
      </c>
      <c r="F582" s="52" t="s">
        <v>21</v>
      </c>
    </row>
    <row r="583">
      <c r="A583" s="51">
        <v>44415.0</v>
      </c>
      <c r="B583" s="52" t="s">
        <v>23</v>
      </c>
      <c r="C583" s="52" t="s">
        <v>39</v>
      </c>
      <c r="D583" s="52" t="s">
        <v>150</v>
      </c>
      <c r="E583" s="53">
        <v>230.0</v>
      </c>
      <c r="F583" s="52" t="s">
        <v>21</v>
      </c>
    </row>
    <row r="584">
      <c r="A584" s="51">
        <v>44415.0</v>
      </c>
      <c r="B584" s="52" t="s">
        <v>23</v>
      </c>
      <c r="C584" s="52" t="s">
        <v>236</v>
      </c>
      <c r="D584" s="52" t="s">
        <v>156</v>
      </c>
      <c r="E584" s="53">
        <v>120.0</v>
      </c>
      <c r="F584" s="52" t="s">
        <v>21</v>
      </c>
    </row>
    <row r="585">
      <c r="A585" s="51">
        <v>44415.0</v>
      </c>
      <c r="B585" s="52" t="s">
        <v>23</v>
      </c>
      <c r="C585" s="52" t="s">
        <v>96</v>
      </c>
      <c r="D585" s="52" t="s">
        <v>166</v>
      </c>
      <c r="E585" s="53">
        <v>200.0</v>
      </c>
      <c r="F585" s="52" t="s">
        <v>14</v>
      </c>
    </row>
    <row r="586">
      <c r="A586" s="51">
        <v>44415.0</v>
      </c>
      <c r="B586" s="52" t="s">
        <v>40</v>
      </c>
      <c r="C586" s="52" t="s">
        <v>41</v>
      </c>
      <c r="D586" s="52" t="s">
        <v>156</v>
      </c>
      <c r="E586" s="53">
        <v>120.0</v>
      </c>
      <c r="F586" s="52" t="s">
        <v>21</v>
      </c>
    </row>
    <row r="587">
      <c r="A587" s="51">
        <v>44415.0</v>
      </c>
      <c r="B587" s="52" t="s">
        <v>40</v>
      </c>
      <c r="C587" s="52" t="s">
        <v>41</v>
      </c>
      <c r="D587" s="52" t="s">
        <v>153</v>
      </c>
      <c r="E587" s="53">
        <v>220.0</v>
      </c>
      <c r="F587" s="52" t="s">
        <v>12</v>
      </c>
    </row>
    <row r="588">
      <c r="A588" s="51">
        <v>44415.0</v>
      </c>
      <c r="B588" s="52" t="s">
        <v>40</v>
      </c>
      <c r="C588" s="52" t="s">
        <v>167</v>
      </c>
      <c r="D588" s="52" t="s">
        <v>162</v>
      </c>
      <c r="E588" s="53">
        <v>130.0</v>
      </c>
      <c r="F588" s="52" t="s">
        <v>18</v>
      </c>
    </row>
    <row r="589">
      <c r="A589" s="51">
        <v>44415.0</v>
      </c>
      <c r="B589" s="52" t="s">
        <v>40</v>
      </c>
      <c r="C589" s="52" t="s">
        <v>168</v>
      </c>
      <c r="D589" s="52" t="s">
        <v>152</v>
      </c>
      <c r="E589" s="53">
        <v>250.0</v>
      </c>
      <c r="F589" s="52" t="s">
        <v>21</v>
      </c>
    </row>
    <row r="590">
      <c r="A590" s="51">
        <v>44415.0</v>
      </c>
      <c r="B590" s="52" t="s">
        <v>97</v>
      </c>
      <c r="C590" s="55">
        <v>1.0E46</v>
      </c>
      <c r="D590" s="52" t="s">
        <v>150</v>
      </c>
      <c r="E590" s="53">
        <v>230.0</v>
      </c>
      <c r="F590" s="52" t="s">
        <v>21</v>
      </c>
    </row>
    <row r="591">
      <c r="A591" s="51">
        <v>44415.0</v>
      </c>
      <c r="B591" s="52" t="s">
        <v>97</v>
      </c>
      <c r="C591" s="52" t="s">
        <v>237</v>
      </c>
      <c r="D591" s="52" t="s">
        <v>155</v>
      </c>
      <c r="E591" s="53">
        <v>220.0</v>
      </c>
      <c r="F591" s="52" t="s">
        <v>18</v>
      </c>
    </row>
    <row r="592">
      <c r="A592" s="51">
        <v>44415.0</v>
      </c>
      <c r="B592" s="52" t="s">
        <v>97</v>
      </c>
      <c r="C592" s="52" t="s">
        <v>98</v>
      </c>
      <c r="D592" s="52" t="s">
        <v>162</v>
      </c>
      <c r="E592" s="53">
        <v>130.0</v>
      </c>
      <c r="F592" s="52" t="s">
        <v>18</v>
      </c>
    </row>
    <row r="593">
      <c r="A593" s="51">
        <v>44415.0</v>
      </c>
      <c r="B593" s="52" t="s">
        <v>97</v>
      </c>
      <c r="C593" s="52" t="s">
        <v>204</v>
      </c>
      <c r="D593" s="52" t="s">
        <v>159</v>
      </c>
      <c r="E593" s="53">
        <v>90.0</v>
      </c>
      <c r="F593" s="52" t="s">
        <v>160</v>
      </c>
    </row>
    <row r="594">
      <c r="A594" s="51">
        <v>44415.0</v>
      </c>
      <c r="B594" s="52" t="s">
        <v>97</v>
      </c>
      <c r="C594" s="52" t="s">
        <v>101</v>
      </c>
      <c r="D594" s="52" t="s">
        <v>161</v>
      </c>
      <c r="E594" s="53">
        <v>240.0</v>
      </c>
      <c r="F594" s="52" t="s">
        <v>21</v>
      </c>
    </row>
    <row r="595">
      <c r="A595" s="51">
        <v>44415.0</v>
      </c>
      <c r="B595" s="52" t="s">
        <v>97</v>
      </c>
      <c r="C595" s="55">
        <v>9.0E45</v>
      </c>
      <c r="D595" s="52" t="s">
        <v>155</v>
      </c>
      <c r="E595" s="53">
        <v>220.0</v>
      </c>
      <c r="F595" s="52" t="s">
        <v>18</v>
      </c>
    </row>
    <row r="596">
      <c r="A596" s="51">
        <v>44415.0</v>
      </c>
      <c r="B596" s="52" t="s">
        <v>97</v>
      </c>
      <c r="C596" s="52">
        <v>8041.0</v>
      </c>
      <c r="D596" s="52" t="s">
        <v>150</v>
      </c>
      <c r="E596" s="53">
        <v>230.0</v>
      </c>
      <c r="F596" s="52" t="s">
        <v>21</v>
      </c>
    </row>
    <row r="597">
      <c r="A597" s="51">
        <v>44415.0</v>
      </c>
      <c r="B597" s="52" t="s">
        <v>97</v>
      </c>
      <c r="C597" s="52">
        <v>8345.0</v>
      </c>
      <c r="D597" s="52" t="s">
        <v>166</v>
      </c>
      <c r="E597" s="53">
        <v>200.0</v>
      </c>
      <c r="F597" s="52" t="s">
        <v>14</v>
      </c>
    </row>
    <row r="598">
      <c r="A598" s="51">
        <v>44415.0</v>
      </c>
      <c r="B598" s="52" t="s">
        <v>97</v>
      </c>
      <c r="C598" s="52">
        <v>8744.0</v>
      </c>
      <c r="D598" s="52" t="s">
        <v>161</v>
      </c>
      <c r="E598" s="53">
        <v>240.0</v>
      </c>
      <c r="F598" s="52" t="s">
        <v>21</v>
      </c>
    </row>
    <row r="599">
      <c r="A599" s="51">
        <v>44415.0</v>
      </c>
      <c r="B599" s="52" t="s">
        <v>97</v>
      </c>
      <c r="C599" s="52" t="s">
        <v>238</v>
      </c>
      <c r="D599" s="52" t="s">
        <v>158</v>
      </c>
      <c r="E599" s="53">
        <v>200.0</v>
      </c>
      <c r="F599" s="52" t="s">
        <v>14</v>
      </c>
    </row>
    <row r="600">
      <c r="A600" s="51">
        <v>44415.0</v>
      </c>
      <c r="B600" s="52" t="s">
        <v>97</v>
      </c>
      <c r="C600" s="52" t="s">
        <v>239</v>
      </c>
      <c r="D600" s="52" t="s">
        <v>153</v>
      </c>
      <c r="E600" s="53">
        <v>220.0</v>
      </c>
      <c r="F600" s="52" t="s">
        <v>12</v>
      </c>
    </row>
    <row r="601">
      <c r="A601" s="51">
        <v>44415.0</v>
      </c>
      <c r="B601" s="52" t="s">
        <v>97</v>
      </c>
      <c r="C601" s="52">
        <v>6145.0</v>
      </c>
      <c r="D601" s="52" t="s">
        <v>155</v>
      </c>
      <c r="E601" s="53">
        <v>220.0</v>
      </c>
      <c r="F601" s="52" t="s">
        <v>18</v>
      </c>
    </row>
    <row r="602">
      <c r="A602" s="51">
        <v>44415.0</v>
      </c>
      <c r="B602" s="52" t="s">
        <v>97</v>
      </c>
      <c r="C602" s="52">
        <v>8247.0</v>
      </c>
      <c r="D602" s="52" t="s">
        <v>159</v>
      </c>
      <c r="E602" s="53">
        <v>90.0</v>
      </c>
      <c r="F602" s="52" t="s">
        <v>160</v>
      </c>
    </row>
    <row r="603">
      <c r="A603" s="51">
        <v>44415.0</v>
      </c>
      <c r="B603" s="52" t="s">
        <v>97</v>
      </c>
      <c r="C603" s="52" t="s">
        <v>172</v>
      </c>
      <c r="D603" s="52" t="s">
        <v>161</v>
      </c>
      <c r="E603" s="53">
        <v>240.0</v>
      </c>
      <c r="F603" s="52" t="s">
        <v>21</v>
      </c>
    </row>
    <row r="604">
      <c r="A604" s="51">
        <v>44415.0</v>
      </c>
      <c r="B604" s="52" t="s">
        <v>114</v>
      </c>
      <c r="C604" s="52">
        <v>5043.0</v>
      </c>
      <c r="D604" s="52" t="s">
        <v>150</v>
      </c>
      <c r="E604" s="53">
        <v>230.0</v>
      </c>
      <c r="F604" s="52" t="s">
        <v>21</v>
      </c>
    </row>
    <row r="605">
      <c r="A605" s="51">
        <v>44415.0</v>
      </c>
      <c r="B605" s="52" t="s">
        <v>114</v>
      </c>
      <c r="C605" s="52">
        <v>5043.0</v>
      </c>
      <c r="D605" s="52" t="s">
        <v>158</v>
      </c>
      <c r="E605" s="53">
        <v>200.0</v>
      </c>
      <c r="F605" s="52" t="s">
        <v>14</v>
      </c>
    </row>
    <row r="606">
      <c r="A606" s="51">
        <v>44415.0</v>
      </c>
      <c r="B606" s="52" t="s">
        <v>114</v>
      </c>
      <c r="C606" s="52">
        <v>5043.0</v>
      </c>
      <c r="D606" s="52" t="s">
        <v>159</v>
      </c>
      <c r="E606" s="53">
        <v>90.0</v>
      </c>
      <c r="F606" s="52" t="s">
        <v>160</v>
      </c>
    </row>
    <row r="607">
      <c r="A607" s="51">
        <v>44415.0</v>
      </c>
      <c r="B607" s="52" t="s">
        <v>114</v>
      </c>
      <c r="C607" s="52">
        <v>5043.0</v>
      </c>
      <c r="D607" s="52" t="s">
        <v>153</v>
      </c>
      <c r="E607" s="53">
        <v>220.0</v>
      </c>
      <c r="F607" s="52" t="s">
        <v>12</v>
      </c>
    </row>
    <row r="608">
      <c r="A608" s="51">
        <v>44415.0</v>
      </c>
      <c r="B608" s="52" t="s">
        <v>114</v>
      </c>
      <c r="C608" s="52">
        <v>5043.0</v>
      </c>
      <c r="D608" s="52" t="s">
        <v>152</v>
      </c>
      <c r="E608" s="53">
        <v>250.0</v>
      </c>
      <c r="F608" s="52" t="s">
        <v>21</v>
      </c>
    </row>
    <row r="609">
      <c r="A609" s="51">
        <v>44415.0</v>
      </c>
      <c r="B609" s="52" t="s">
        <v>211</v>
      </c>
      <c r="C609" s="52" t="s">
        <v>212</v>
      </c>
      <c r="D609" s="52" t="s">
        <v>159</v>
      </c>
      <c r="E609" s="53">
        <v>90.0</v>
      </c>
      <c r="F609" s="52" t="s">
        <v>160</v>
      </c>
    </row>
    <row r="610">
      <c r="A610" s="51">
        <v>44415.0</v>
      </c>
      <c r="B610" s="52" t="s">
        <v>211</v>
      </c>
      <c r="C610" s="52" t="s">
        <v>212</v>
      </c>
      <c r="D610" s="52" t="s">
        <v>152</v>
      </c>
      <c r="E610" s="53">
        <v>250.0</v>
      </c>
      <c r="F610" s="52" t="s">
        <v>21</v>
      </c>
    </row>
    <row r="611">
      <c r="A611" s="51">
        <v>44415.0</v>
      </c>
      <c r="B611" s="52" t="s">
        <v>115</v>
      </c>
      <c r="C611" s="52" t="s">
        <v>116</v>
      </c>
      <c r="D611" s="52" t="s">
        <v>166</v>
      </c>
      <c r="E611" s="53">
        <v>200.0</v>
      </c>
      <c r="F611" s="52" t="s">
        <v>14</v>
      </c>
    </row>
    <row r="612">
      <c r="A612" s="51">
        <v>44415.0</v>
      </c>
      <c r="B612" s="52" t="s">
        <v>115</v>
      </c>
      <c r="C612" s="55">
        <v>9.0E42</v>
      </c>
      <c r="D612" s="52" t="s">
        <v>153</v>
      </c>
      <c r="E612" s="53">
        <v>220.0</v>
      </c>
      <c r="F612" s="52" t="s">
        <v>12</v>
      </c>
    </row>
    <row r="613">
      <c r="A613" s="51">
        <v>44415.0</v>
      </c>
      <c r="B613" s="52" t="s">
        <v>115</v>
      </c>
      <c r="C613" s="52">
        <v>6840.0</v>
      </c>
      <c r="D613" s="52" t="s">
        <v>153</v>
      </c>
      <c r="E613" s="53">
        <v>220.0</v>
      </c>
      <c r="F613" s="52" t="s">
        <v>12</v>
      </c>
    </row>
    <row r="614">
      <c r="A614" s="51">
        <v>44415.0</v>
      </c>
      <c r="B614" s="52" t="s">
        <v>115</v>
      </c>
      <c r="C614" s="52">
        <v>9645.0</v>
      </c>
      <c r="D614" s="52" t="s">
        <v>150</v>
      </c>
      <c r="E614" s="53">
        <v>230.0</v>
      </c>
      <c r="F614" s="52" t="s">
        <v>21</v>
      </c>
    </row>
    <row r="615">
      <c r="A615" s="51">
        <v>44415.0</v>
      </c>
      <c r="B615" s="52" t="s">
        <v>115</v>
      </c>
      <c r="C615" s="52">
        <v>8647.0</v>
      </c>
      <c r="D615" s="52" t="s">
        <v>153</v>
      </c>
      <c r="E615" s="53">
        <v>220.0</v>
      </c>
      <c r="F615" s="52" t="s">
        <v>12</v>
      </c>
    </row>
    <row r="616">
      <c r="A616" s="51">
        <v>44415.0</v>
      </c>
      <c r="B616" s="52" t="s">
        <v>115</v>
      </c>
      <c r="C616" s="52" t="s">
        <v>118</v>
      </c>
      <c r="D616" s="52" t="s">
        <v>156</v>
      </c>
      <c r="E616" s="53">
        <v>120.0</v>
      </c>
      <c r="F616" s="52" t="s">
        <v>21</v>
      </c>
    </row>
    <row r="617">
      <c r="A617" s="51">
        <v>44415.0</v>
      </c>
      <c r="B617" s="52" t="s">
        <v>115</v>
      </c>
      <c r="C617" s="52" t="s">
        <v>240</v>
      </c>
      <c r="D617" s="52" t="s">
        <v>156</v>
      </c>
      <c r="E617" s="53">
        <v>120.0</v>
      </c>
      <c r="F617" s="52" t="s">
        <v>21</v>
      </c>
    </row>
    <row r="618">
      <c r="A618" s="51">
        <v>44415.0</v>
      </c>
      <c r="B618" s="52" t="s">
        <v>115</v>
      </c>
      <c r="C618" s="52" t="s">
        <v>119</v>
      </c>
      <c r="D618" s="52" t="s">
        <v>158</v>
      </c>
      <c r="E618" s="53">
        <v>200.0</v>
      </c>
      <c r="F618" s="52" t="s">
        <v>14</v>
      </c>
    </row>
    <row r="619">
      <c r="A619" s="51">
        <v>44415.0</v>
      </c>
      <c r="B619" s="52" t="s">
        <v>115</v>
      </c>
      <c r="C619" s="52" t="s">
        <v>176</v>
      </c>
      <c r="D619" s="52" t="s">
        <v>153</v>
      </c>
      <c r="E619" s="53">
        <v>220.0</v>
      </c>
      <c r="F619" s="52" t="s">
        <v>12</v>
      </c>
    </row>
    <row r="620">
      <c r="A620" s="51">
        <v>44415.0</v>
      </c>
      <c r="B620" s="52" t="s">
        <v>122</v>
      </c>
      <c r="C620" s="52" t="s">
        <v>241</v>
      </c>
      <c r="D620" s="52" t="s">
        <v>155</v>
      </c>
      <c r="E620" s="53">
        <v>220.0</v>
      </c>
      <c r="F620" s="52" t="s">
        <v>18</v>
      </c>
    </row>
    <row r="621">
      <c r="A621" s="51">
        <v>44415.0</v>
      </c>
      <c r="B621" s="52" t="s">
        <v>122</v>
      </c>
      <c r="C621" s="52" t="s">
        <v>123</v>
      </c>
      <c r="D621" s="52" t="s">
        <v>155</v>
      </c>
      <c r="E621" s="53">
        <v>220.0</v>
      </c>
      <c r="F621" s="52" t="s">
        <v>18</v>
      </c>
    </row>
    <row r="622">
      <c r="A622" s="51">
        <v>44415.0</v>
      </c>
      <c r="B622" s="52" t="s">
        <v>122</v>
      </c>
      <c r="C622" s="52" t="s">
        <v>179</v>
      </c>
      <c r="D622" s="52" t="s">
        <v>166</v>
      </c>
      <c r="E622" s="53">
        <v>200.0</v>
      </c>
      <c r="F622" s="52" t="s">
        <v>14</v>
      </c>
    </row>
    <row r="623">
      <c r="A623" s="51">
        <v>44415.0</v>
      </c>
      <c r="B623" s="52" t="s">
        <v>122</v>
      </c>
      <c r="C623" s="52" t="s">
        <v>125</v>
      </c>
      <c r="D623" s="52" t="s">
        <v>153</v>
      </c>
      <c r="E623" s="53">
        <v>220.0</v>
      </c>
      <c r="F623" s="52" t="s">
        <v>12</v>
      </c>
    </row>
    <row r="624">
      <c r="A624" s="51">
        <v>44415.0</v>
      </c>
      <c r="B624" s="52" t="s">
        <v>122</v>
      </c>
      <c r="C624" s="52" t="s">
        <v>242</v>
      </c>
      <c r="D624" s="52" t="s">
        <v>159</v>
      </c>
      <c r="E624" s="53">
        <v>90.0</v>
      </c>
      <c r="F624" s="52" t="s">
        <v>160</v>
      </c>
    </row>
    <row r="625">
      <c r="A625" s="51">
        <v>44415.0</v>
      </c>
      <c r="B625" s="52" t="s">
        <v>122</v>
      </c>
      <c r="C625" s="52" t="s">
        <v>243</v>
      </c>
      <c r="D625" s="52" t="s">
        <v>153</v>
      </c>
      <c r="E625" s="53">
        <v>220.0</v>
      </c>
      <c r="F625" s="52" t="s">
        <v>12</v>
      </c>
    </row>
    <row r="626">
      <c r="A626" s="51">
        <v>44415.0</v>
      </c>
      <c r="B626" s="52" t="s">
        <v>244</v>
      </c>
      <c r="C626" s="52">
        <v>7841.0</v>
      </c>
      <c r="D626" s="52" t="s">
        <v>159</v>
      </c>
      <c r="E626" s="53">
        <v>90.0</v>
      </c>
      <c r="F626" s="52" t="s">
        <v>160</v>
      </c>
    </row>
    <row r="627">
      <c r="A627" s="51">
        <v>44415.0</v>
      </c>
      <c r="B627" s="52" t="s">
        <v>244</v>
      </c>
      <c r="C627" s="52">
        <v>7841.0</v>
      </c>
      <c r="D627" s="52" t="s">
        <v>153</v>
      </c>
      <c r="E627" s="53">
        <v>220.0</v>
      </c>
      <c r="F627" s="52" t="s">
        <v>12</v>
      </c>
    </row>
    <row r="628">
      <c r="A628" s="51">
        <v>44415.0</v>
      </c>
      <c r="B628" s="52" t="s">
        <v>15</v>
      </c>
      <c r="C628" s="52" t="s">
        <v>245</v>
      </c>
      <c r="D628" s="52" t="s">
        <v>159</v>
      </c>
      <c r="E628" s="53">
        <v>90.0</v>
      </c>
      <c r="F628" s="52" t="s">
        <v>160</v>
      </c>
    </row>
    <row r="629">
      <c r="A629" s="51">
        <v>44415.0</v>
      </c>
      <c r="B629" s="52" t="s">
        <v>15</v>
      </c>
      <c r="C629" s="52" t="s">
        <v>130</v>
      </c>
      <c r="D629" s="52" t="s">
        <v>156</v>
      </c>
      <c r="E629" s="53">
        <v>120.0</v>
      </c>
      <c r="F629" s="52" t="s">
        <v>21</v>
      </c>
    </row>
    <row r="630">
      <c r="A630" s="51">
        <v>44415.0</v>
      </c>
      <c r="B630" s="52" t="s">
        <v>15</v>
      </c>
      <c r="C630" s="52" t="s">
        <v>130</v>
      </c>
      <c r="D630" s="52" t="s">
        <v>153</v>
      </c>
      <c r="E630" s="53">
        <v>220.0</v>
      </c>
      <c r="F630" s="52" t="s">
        <v>12</v>
      </c>
    </row>
    <row r="631">
      <c r="A631" s="51">
        <v>44415.0</v>
      </c>
      <c r="B631" s="52" t="s">
        <v>15</v>
      </c>
      <c r="C631" s="52" t="s">
        <v>181</v>
      </c>
      <c r="D631" s="52" t="s">
        <v>150</v>
      </c>
      <c r="E631" s="53">
        <v>230.0</v>
      </c>
      <c r="F631" s="52" t="s">
        <v>21</v>
      </c>
    </row>
    <row r="632">
      <c r="A632" s="51">
        <v>44415.0</v>
      </c>
      <c r="B632" s="52" t="s">
        <v>15</v>
      </c>
      <c r="C632" s="52" t="s">
        <v>131</v>
      </c>
      <c r="D632" s="52" t="s">
        <v>166</v>
      </c>
      <c r="E632" s="53">
        <v>200.0</v>
      </c>
      <c r="F632" s="52" t="s">
        <v>14</v>
      </c>
    </row>
    <row r="633">
      <c r="A633" s="51">
        <v>44415.0</v>
      </c>
      <c r="B633" s="52" t="s">
        <v>15</v>
      </c>
      <c r="C633" s="52" t="s">
        <v>217</v>
      </c>
      <c r="D633" s="52" t="s">
        <v>152</v>
      </c>
      <c r="E633" s="53">
        <v>250.0</v>
      </c>
      <c r="F633" s="52" t="s">
        <v>21</v>
      </c>
    </row>
    <row r="634">
      <c r="A634" s="51">
        <v>44415.0</v>
      </c>
      <c r="B634" s="52" t="s">
        <v>15</v>
      </c>
      <c r="C634" s="52" t="s">
        <v>132</v>
      </c>
      <c r="D634" s="52" t="s">
        <v>150</v>
      </c>
      <c r="E634" s="53">
        <v>230.0</v>
      </c>
      <c r="F634" s="52" t="s">
        <v>21</v>
      </c>
    </row>
    <row r="635">
      <c r="A635" s="51">
        <v>44415.0</v>
      </c>
      <c r="B635" s="52" t="s">
        <v>15</v>
      </c>
      <c r="C635" s="55">
        <v>5.0E49</v>
      </c>
      <c r="D635" s="52" t="s">
        <v>166</v>
      </c>
      <c r="E635" s="53">
        <v>200.0</v>
      </c>
      <c r="F635" s="52" t="s">
        <v>14</v>
      </c>
    </row>
    <row r="636">
      <c r="A636" s="51">
        <v>44415.0</v>
      </c>
      <c r="B636" s="52" t="s">
        <v>15</v>
      </c>
      <c r="C636" s="55">
        <v>5.0E49</v>
      </c>
      <c r="D636" s="52" t="s">
        <v>156</v>
      </c>
      <c r="E636" s="53">
        <v>120.0</v>
      </c>
      <c r="F636" s="52" t="s">
        <v>21</v>
      </c>
    </row>
    <row r="637">
      <c r="A637" s="51">
        <v>44415.0</v>
      </c>
      <c r="B637" s="52" t="s">
        <v>15</v>
      </c>
      <c r="C637" s="52" t="s">
        <v>133</v>
      </c>
      <c r="D637" s="52" t="s">
        <v>156</v>
      </c>
      <c r="E637" s="53">
        <v>120.0</v>
      </c>
      <c r="F637" s="52" t="s">
        <v>21</v>
      </c>
    </row>
    <row r="638">
      <c r="A638" s="51">
        <v>44415.0</v>
      </c>
      <c r="B638" s="52" t="s">
        <v>15</v>
      </c>
      <c r="C638" s="52" t="s">
        <v>219</v>
      </c>
      <c r="D638" s="52" t="s">
        <v>150</v>
      </c>
      <c r="E638" s="53">
        <v>230.0</v>
      </c>
      <c r="F638" s="52" t="s">
        <v>21</v>
      </c>
    </row>
    <row r="639">
      <c r="A639" s="51">
        <v>44415.0</v>
      </c>
      <c r="B639" s="52" t="s">
        <v>15</v>
      </c>
      <c r="C639" s="52" t="s">
        <v>219</v>
      </c>
      <c r="D639" s="52" t="s">
        <v>156</v>
      </c>
      <c r="E639" s="53">
        <v>120.0</v>
      </c>
      <c r="F639" s="52" t="s">
        <v>21</v>
      </c>
    </row>
    <row r="640">
      <c r="A640" s="51">
        <v>44415.0</v>
      </c>
      <c r="B640" s="52" t="s">
        <v>15</v>
      </c>
      <c r="C640" s="52" t="s">
        <v>135</v>
      </c>
      <c r="D640" s="52" t="s">
        <v>159</v>
      </c>
      <c r="E640" s="53">
        <v>90.0</v>
      </c>
      <c r="F640" s="52" t="s">
        <v>160</v>
      </c>
    </row>
    <row r="641">
      <c r="A641" s="51">
        <v>44415.0</v>
      </c>
      <c r="B641" s="52" t="s">
        <v>15</v>
      </c>
      <c r="C641" s="52" t="s">
        <v>220</v>
      </c>
      <c r="D641" s="52" t="s">
        <v>166</v>
      </c>
      <c r="E641" s="53">
        <v>200.0</v>
      </c>
      <c r="F641" s="52" t="s">
        <v>14</v>
      </c>
    </row>
    <row r="642">
      <c r="A642" s="51">
        <v>44415.0</v>
      </c>
      <c r="B642" s="52" t="s">
        <v>15</v>
      </c>
      <c r="C642" s="52" t="s">
        <v>182</v>
      </c>
      <c r="D642" s="52" t="s">
        <v>156</v>
      </c>
      <c r="E642" s="53">
        <v>120.0</v>
      </c>
      <c r="F642" s="52" t="s">
        <v>21</v>
      </c>
    </row>
    <row r="643">
      <c r="A643" s="51">
        <v>44415.0</v>
      </c>
      <c r="B643" s="52" t="s">
        <v>15</v>
      </c>
      <c r="C643" s="52">
        <v>3446.0</v>
      </c>
      <c r="D643" s="52" t="s">
        <v>150</v>
      </c>
      <c r="E643" s="53">
        <v>230.0</v>
      </c>
      <c r="F643" s="52" t="s">
        <v>21</v>
      </c>
    </row>
    <row r="644">
      <c r="A644" s="51">
        <v>44415.0</v>
      </c>
      <c r="B644" s="52" t="s">
        <v>15</v>
      </c>
      <c r="C644" s="52" t="s">
        <v>246</v>
      </c>
      <c r="D644" s="52" t="s">
        <v>159</v>
      </c>
      <c r="E644" s="53">
        <v>90.0</v>
      </c>
      <c r="F644" s="52" t="s">
        <v>160</v>
      </c>
    </row>
    <row r="645">
      <c r="A645" s="51">
        <v>44415.0</v>
      </c>
      <c r="B645" s="52" t="s">
        <v>15</v>
      </c>
      <c r="C645" s="52" t="s">
        <v>137</v>
      </c>
      <c r="D645" s="52" t="s">
        <v>158</v>
      </c>
      <c r="E645" s="53">
        <v>200.0</v>
      </c>
      <c r="F645" s="52" t="s">
        <v>14</v>
      </c>
    </row>
    <row r="646">
      <c r="A646" s="51">
        <v>44415.0</v>
      </c>
      <c r="B646" s="52" t="s">
        <v>15</v>
      </c>
      <c r="C646" s="52" t="s">
        <v>185</v>
      </c>
      <c r="D646" s="52" t="s">
        <v>159</v>
      </c>
      <c r="E646" s="53">
        <v>90.0</v>
      </c>
      <c r="F646" s="52" t="s">
        <v>160</v>
      </c>
    </row>
    <row r="647">
      <c r="A647" s="51">
        <v>44415.0</v>
      </c>
      <c r="B647" s="52" t="s">
        <v>15</v>
      </c>
      <c r="C647" s="52" t="s">
        <v>223</v>
      </c>
      <c r="D647" s="52" t="s">
        <v>150</v>
      </c>
      <c r="E647" s="53">
        <v>230.0</v>
      </c>
      <c r="F647" s="52" t="s">
        <v>21</v>
      </c>
    </row>
    <row r="648">
      <c r="A648" s="51">
        <v>44415.0</v>
      </c>
      <c r="B648" s="52" t="s">
        <v>15</v>
      </c>
      <c r="C648" s="52" t="s">
        <v>225</v>
      </c>
      <c r="D648" s="52" t="s">
        <v>156</v>
      </c>
      <c r="E648" s="53">
        <v>120.0</v>
      </c>
      <c r="F648" s="52" t="s">
        <v>21</v>
      </c>
    </row>
    <row r="649">
      <c r="A649" s="51">
        <v>44415.0</v>
      </c>
      <c r="B649" s="52" t="s">
        <v>247</v>
      </c>
      <c r="C649" s="52" t="s">
        <v>138</v>
      </c>
      <c r="D649" s="52" t="s">
        <v>159</v>
      </c>
      <c r="E649" s="53">
        <v>90.0</v>
      </c>
      <c r="F649" s="52" t="s">
        <v>160</v>
      </c>
    </row>
    <row r="650">
      <c r="A650" s="51">
        <v>44415.0</v>
      </c>
      <c r="B650" s="52" t="s">
        <v>247</v>
      </c>
      <c r="C650" s="52" t="s">
        <v>138</v>
      </c>
      <c r="D650" s="52" t="s">
        <v>152</v>
      </c>
      <c r="E650" s="53">
        <v>250.0</v>
      </c>
      <c r="F650" s="52" t="s">
        <v>21</v>
      </c>
    </row>
    <row r="651">
      <c r="A651" s="51">
        <v>44415.0</v>
      </c>
      <c r="B651" s="52" t="s">
        <v>247</v>
      </c>
      <c r="C651" s="52" t="s">
        <v>138</v>
      </c>
      <c r="D651" s="52" t="s">
        <v>162</v>
      </c>
      <c r="E651" s="53">
        <v>130.0</v>
      </c>
      <c r="F651" s="52" t="s">
        <v>18</v>
      </c>
    </row>
    <row r="652">
      <c r="A652" s="51">
        <v>44415.0</v>
      </c>
      <c r="B652" s="52" t="s">
        <v>247</v>
      </c>
      <c r="C652" s="52" t="s">
        <v>138</v>
      </c>
      <c r="D652" s="52" t="s">
        <v>155</v>
      </c>
      <c r="E652" s="53">
        <v>220.0</v>
      </c>
      <c r="F652" s="52" t="s">
        <v>18</v>
      </c>
    </row>
    <row r="653">
      <c r="A653" s="51">
        <v>44415.0</v>
      </c>
      <c r="B653" s="52" t="s">
        <v>248</v>
      </c>
      <c r="C653" s="52" t="s">
        <v>249</v>
      </c>
      <c r="D653" s="52" t="s">
        <v>159</v>
      </c>
      <c r="E653" s="53">
        <v>90.0</v>
      </c>
      <c r="F653" s="52" t="s">
        <v>160</v>
      </c>
    </row>
    <row r="654">
      <c r="A654" s="51">
        <v>44415.0</v>
      </c>
      <c r="B654" s="52" t="s">
        <v>248</v>
      </c>
      <c r="C654" s="52">
        <v>5348.0</v>
      </c>
      <c r="D654" s="52" t="s">
        <v>150</v>
      </c>
      <c r="E654" s="53">
        <v>230.0</v>
      </c>
      <c r="F654" s="52" t="s">
        <v>21</v>
      </c>
    </row>
    <row r="655">
      <c r="A655" s="51">
        <v>44415.0</v>
      </c>
      <c r="B655" s="52" t="s">
        <v>248</v>
      </c>
      <c r="C655" s="52" t="s">
        <v>250</v>
      </c>
      <c r="D655" s="52" t="s">
        <v>159</v>
      </c>
      <c r="E655" s="53">
        <v>90.0</v>
      </c>
      <c r="F655" s="52" t="s">
        <v>160</v>
      </c>
    </row>
    <row r="656">
      <c r="A656" s="51">
        <v>44415.0</v>
      </c>
      <c r="B656" s="52" t="s">
        <v>248</v>
      </c>
      <c r="C656" s="52" t="s">
        <v>251</v>
      </c>
      <c r="D656" s="52" t="s">
        <v>152</v>
      </c>
      <c r="E656" s="53">
        <v>250.0</v>
      </c>
      <c r="F656" s="52" t="s">
        <v>21</v>
      </c>
    </row>
    <row r="657">
      <c r="A657" s="51">
        <v>44415.0</v>
      </c>
      <c r="B657" s="52" t="s">
        <v>69</v>
      </c>
      <c r="C657" s="52" t="s">
        <v>71</v>
      </c>
      <c r="D657" s="52" t="s">
        <v>150</v>
      </c>
      <c r="E657" s="53">
        <v>230.0</v>
      </c>
      <c r="F657" s="52" t="s">
        <v>21</v>
      </c>
    </row>
    <row r="658">
      <c r="A658" s="51">
        <v>44415.0</v>
      </c>
      <c r="B658" s="52" t="s">
        <v>69</v>
      </c>
      <c r="C658" s="52" t="s">
        <v>72</v>
      </c>
      <c r="D658" s="52" t="s">
        <v>166</v>
      </c>
      <c r="E658" s="53">
        <v>200.0</v>
      </c>
      <c r="F658" s="52" t="s">
        <v>14</v>
      </c>
    </row>
    <row r="659">
      <c r="A659" s="51">
        <v>44415.0</v>
      </c>
      <c r="B659" s="52" t="s">
        <v>69</v>
      </c>
      <c r="C659" s="52" t="s">
        <v>195</v>
      </c>
      <c r="D659" s="52" t="s">
        <v>158</v>
      </c>
      <c r="E659" s="53">
        <v>200.0</v>
      </c>
      <c r="F659" s="52" t="s">
        <v>14</v>
      </c>
    </row>
    <row r="660">
      <c r="A660" s="51">
        <v>44415.0</v>
      </c>
      <c r="B660" s="52" t="s">
        <v>69</v>
      </c>
      <c r="C660" s="52" t="s">
        <v>73</v>
      </c>
      <c r="D660" s="52" t="s">
        <v>156</v>
      </c>
      <c r="E660" s="53">
        <v>120.0</v>
      </c>
      <c r="F660" s="52" t="s">
        <v>21</v>
      </c>
    </row>
    <row r="661">
      <c r="A661" s="51">
        <v>44415.0</v>
      </c>
      <c r="B661" s="52" t="s">
        <v>69</v>
      </c>
      <c r="C661" s="52" t="s">
        <v>74</v>
      </c>
      <c r="D661" s="52" t="s">
        <v>166</v>
      </c>
      <c r="E661" s="53">
        <v>200.0</v>
      </c>
      <c r="F661" s="52" t="s">
        <v>14</v>
      </c>
    </row>
    <row r="662">
      <c r="A662" s="51">
        <v>44415.0</v>
      </c>
      <c r="B662" s="52" t="s">
        <v>69</v>
      </c>
      <c r="C662" s="52">
        <v>2340.0</v>
      </c>
      <c r="D662" s="52" t="s">
        <v>155</v>
      </c>
      <c r="E662" s="53">
        <v>220.0</v>
      </c>
      <c r="F662" s="52" t="s">
        <v>18</v>
      </c>
    </row>
    <row r="663">
      <c r="A663" s="51">
        <v>44415.0</v>
      </c>
      <c r="B663" s="52" t="s">
        <v>69</v>
      </c>
      <c r="C663" s="52">
        <v>2440.0</v>
      </c>
      <c r="D663" s="52" t="s">
        <v>162</v>
      </c>
      <c r="E663" s="53">
        <v>130.0</v>
      </c>
      <c r="F663" s="52" t="s">
        <v>18</v>
      </c>
    </row>
    <row r="664">
      <c r="A664" s="51">
        <v>44415.0</v>
      </c>
      <c r="B664" s="52" t="s">
        <v>69</v>
      </c>
      <c r="C664" s="52">
        <v>7447.0</v>
      </c>
      <c r="D664" s="52" t="s">
        <v>156</v>
      </c>
      <c r="E664" s="53">
        <v>120.0</v>
      </c>
      <c r="F664" s="52" t="s">
        <v>21</v>
      </c>
    </row>
    <row r="665">
      <c r="A665" s="51">
        <v>44415.0</v>
      </c>
      <c r="B665" s="52" t="s">
        <v>69</v>
      </c>
      <c r="C665" s="52" t="s">
        <v>75</v>
      </c>
      <c r="D665" s="52" t="s">
        <v>155</v>
      </c>
      <c r="E665" s="53">
        <v>220.0</v>
      </c>
      <c r="F665" s="52" t="s">
        <v>18</v>
      </c>
    </row>
    <row r="666">
      <c r="A666" s="51">
        <v>44415.0</v>
      </c>
      <c r="B666" s="52" t="s">
        <v>69</v>
      </c>
      <c r="C666" s="52">
        <v>5747.0</v>
      </c>
      <c r="D666" s="52" t="s">
        <v>150</v>
      </c>
      <c r="E666" s="53">
        <v>230.0</v>
      </c>
      <c r="F666" s="52" t="s">
        <v>21</v>
      </c>
    </row>
    <row r="667">
      <c r="A667" s="51">
        <v>44415.0</v>
      </c>
      <c r="B667" s="52" t="s">
        <v>69</v>
      </c>
      <c r="C667" s="52">
        <v>5747.0</v>
      </c>
      <c r="D667" s="52" t="s">
        <v>155</v>
      </c>
      <c r="E667" s="53">
        <v>220.0</v>
      </c>
      <c r="F667" s="52" t="s">
        <v>18</v>
      </c>
    </row>
    <row r="668">
      <c r="A668" s="51">
        <v>44415.0</v>
      </c>
      <c r="B668" s="52" t="s">
        <v>69</v>
      </c>
      <c r="C668" s="52" t="s">
        <v>196</v>
      </c>
      <c r="D668" s="52" t="s">
        <v>156</v>
      </c>
      <c r="E668" s="53">
        <v>120.0</v>
      </c>
      <c r="F668" s="52" t="s">
        <v>21</v>
      </c>
    </row>
    <row r="669">
      <c r="A669" s="51">
        <v>44415.0</v>
      </c>
      <c r="B669" s="52" t="s">
        <v>69</v>
      </c>
      <c r="C669" s="52" t="s">
        <v>76</v>
      </c>
      <c r="D669" s="52" t="s">
        <v>156</v>
      </c>
      <c r="E669" s="53">
        <v>120.0</v>
      </c>
      <c r="F669" s="52" t="s">
        <v>21</v>
      </c>
    </row>
    <row r="670">
      <c r="A670" s="51">
        <v>44415.0</v>
      </c>
      <c r="B670" s="52" t="s">
        <v>69</v>
      </c>
      <c r="C670" s="52" t="s">
        <v>79</v>
      </c>
      <c r="D670" s="52" t="s">
        <v>153</v>
      </c>
      <c r="E670" s="53">
        <v>220.0</v>
      </c>
      <c r="F670" s="52" t="s">
        <v>12</v>
      </c>
    </row>
    <row r="671">
      <c r="A671" s="51">
        <v>44415.0</v>
      </c>
      <c r="B671" s="52" t="s">
        <v>69</v>
      </c>
      <c r="C671" s="52" t="s">
        <v>252</v>
      </c>
      <c r="D671" s="52" t="s">
        <v>155</v>
      </c>
      <c r="E671" s="53">
        <v>220.0</v>
      </c>
      <c r="F671" s="52" t="s">
        <v>18</v>
      </c>
    </row>
    <row r="672">
      <c r="A672" s="51">
        <v>44415.0</v>
      </c>
      <c r="B672" s="52" t="s">
        <v>69</v>
      </c>
      <c r="C672" s="52" t="s">
        <v>81</v>
      </c>
      <c r="D672" s="52" t="s">
        <v>166</v>
      </c>
      <c r="E672" s="53">
        <v>200.0</v>
      </c>
      <c r="F672" s="52" t="s">
        <v>14</v>
      </c>
    </row>
    <row r="673">
      <c r="A673" s="51">
        <v>44415.0</v>
      </c>
      <c r="B673" s="52" t="s">
        <v>69</v>
      </c>
      <c r="C673" s="52" t="s">
        <v>82</v>
      </c>
      <c r="D673" s="52" t="s">
        <v>155</v>
      </c>
      <c r="E673" s="53">
        <v>220.0</v>
      </c>
      <c r="F673" s="52" t="s">
        <v>18</v>
      </c>
    </row>
    <row r="674">
      <c r="A674" s="51">
        <v>44415.0</v>
      </c>
      <c r="B674" s="52" t="s">
        <v>69</v>
      </c>
      <c r="C674" s="52" t="s">
        <v>83</v>
      </c>
      <c r="D674" s="52" t="s">
        <v>155</v>
      </c>
      <c r="E674" s="53">
        <v>220.0</v>
      </c>
      <c r="F674" s="52" t="s">
        <v>18</v>
      </c>
    </row>
    <row r="675">
      <c r="A675" s="51">
        <v>44415.0</v>
      </c>
      <c r="B675" s="52" t="s">
        <v>69</v>
      </c>
      <c r="C675" s="52" t="s">
        <v>85</v>
      </c>
      <c r="D675" s="52" t="s">
        <v>158</v>
      </c>
      <c r="E675" s="53">
        <v>200.0</v>
      </c>
      <c r="F675" s="52" t="s">
        <v>14</v>
      </c>
    </row>
    <row r="676">
      <c r="A676" s="51">
        <v>44415.0</v>
      </c>
      <c r="B676" s="52" t="s">
        <v>69</v>
      </c>
      <c r="C676" s="52" t="s">
        <v>86</v>
      </c>
      <c r="D676" s="52" t="s">
        <v>150</v>
      </c>
      <c r="E676" s="53">
        <v>230.0</v>
      </c>
      <c r="F676" s="52" t="s">
        <v>21</v>
      </c>
    </row>
    <row r="677">
      <c r="A677" s="51">
        <v>44415.0</v>
      </c>
      <c r="B677" s="52" t="s">
        <v>69</v>
      </c>
      <c r="C677" s="52" t="s">
        <v>86</v>
      </c>
      <c r="D677" s="52" t="s">
        <v>152</v>
      </c>
      <c r="E677" s="53">
        <v>250.0</v>
      </c>
      <c r="F677" s="52" t="s">
        <v>21</v>
      </c>
    </row>
    <row r="678">
      <c r="A678" s="51">
        <v>44415.0</v>
      </c>
      <c r="B678" s="52" t="s">
        <v>69</v>
      </c>
      <c r="C678" s="52" t="s">
        <v>87</v>
      </c>
      <c r="D678" s="52" t="s">
        <v>155</v>
      </c>
      <c r="E678" s="53">
        <v>220.0</v>
      </c>
      <c r="F678" s="52" t="s">
        <v>18</v>
      </c>
    </row>
    <row r="679">
      <c r="A679" s="51">
        <v>44415.0</v>
      </c>
      <c r="B679" s="52" t="s">
        <v>69</v>
      </c>
      <c r="C679" s="52" t="s">
        <v>89</v>
      </c>
      <c r="D679" s="52" t="s">
        <v>150</v>
      </c>
      <c r="E679" s="53">
        <v>230.0</v>
      </c>
      <c r="F679" s="52" t="s">
        <v>21</v>
      </c>
    </row>
    <row r="680">
      <c r="A680" s="51">
        <v>44415.0</v>
      </c>
      <c r="B680" s="52" t="s">
        <v>69</v>
      </c>
      <c r="C680" s="52" t="s">
        <v>91</v>
      </c>
      <c r="D680" s="52" t="s">
        <v>150</v>
      </c>
      <c r="E680" s="53">
        <v>230.0</v>
      </c>
      <c r="F680" s="52" t="s">
        <v>21</v>
      </c>
    </row>
    <row r="681">
      <c r="A681" s="51">
        <v>44416.0</v>
      </c>
      <c r="B681" s="52" t="s">
        <v>9</v>
      </c>
      <c r="C681" s="52" t="s">
        <v>253</v>
      </c>
      <c r="D681" s="52" t="s">
        <v>150</v>
      </c>
      <c r="E681" s="53">
        <v>230.0</v>
      </c>
      <c r="F681" s="52" t="s">
        <v>21</v>
      </c>
    </row>
    <row r="682">
      <c r="A682" s="51">
        <v>44416.0</v>
      </c>
      <c r="B682" s="52" t="s">
        <v>9</v>
      </c>
      <c r="C682" s="52" t="s">
        <v>233</v>
      </c>
      <c r="D682" s="52" t="s">
        <v>159</v>
      </c>
      <c r="E682" s="53">
        <v>90.0</v>
      </c>
      <c r="F682" s="52" t="s">
        <v>160</v>
      </c>
    </row>
    <row r="683">
      <c r="A683" s="51">
        <v>44416.0</v>
      </c>
      <c r="B683" s="52" t="s">
        <v>9</v>
      </c>
      <c r="C683" s="52" t="s">
        <v>151</v>
      </c>
      <c r="D683" s="52" t="s">
        <v>155</v>
      </c>
      <c r="E683" s="53">
        <v>220.0</v>
      </c>
      <c r="F683" s="52" t="s">
        <v>18</v>
      </c>
    </row>
    <row r="684">
      <c r="A684" s="51">
        <v>44416.0</v>
      </c>
      <c r="B684" s="52" t="s">
        <v>23</v>
      </c>
      <c r="C684" s="52" t="s">
        <v>25</v>
      </c>
      <c r="D684" s="52" t="s">
        <v>150</v>
      </c>
      <c r="E684" s="53">
        <v>230.0</v>
      </c>
      <c r="F684" s="52" t="s">
        <v>21</v>
      </c>
    </row>
    <row r="685">
      <c r="A685" s="51">
        <v>44416.0</v>
      </c>
      <c r="B685" s="52" t="s">
        <v>23</v>
      </c>
      <c r="C685" s="55">
        <v>7.0E45</v>
      </c>
      <c r="D685" s="52" t="s">
        <v>166</v>
      </c>
      <c r="E685" s="53">
        <v>200.0</v>
      </c>
      <c r="F685" s="52" t="s">
        <v>14</v>
      </c>
    </row>
    <row r="686">
      <c r="A686" s="51">
        <v>44416.0</v>
      </c>
      <c r="B686" s="52" t="s">
        <v>23</v>
      </c>
      <c r="C686" s="52" t="s">
        <v>32</v>
      </c>
      <c r="D686" s="52" t="s">
        <v>153</v>
      </c>
      <c r="E686" s="53">
        <v>220.0</v>
      </c>
      <c r="F686" s="52" t="s">
        <v>12</v>
      </c>
    </row>
    <row r="687">
      <c r="A687" s="51">
        <v>44416.0</v>
      </c>
      <c r="B687" s="52" t="s">
        <v>23</v>
      </c>
      <c r="C687" s="52" t="s">
        <v>33</v>
      </c>
      <c r="D687" s="52" t="s">
        <v>158</v>
      </c>
      <c r="E687" s="53">
        <v>200.0</v>
      </c>
      <c r="F687" s="52" t="s">
        <v>14</v>
      </c>
    </row>
    <row r="688">
      <c r="A688" s="51">
        <v>44416.0</v>
      </c>
      <c r="B688" s="52" t="s">
        <v>23</v>
      </c>
      <c r="C688" s="52">
        <v>2841.0</v>
      </c>
      <c r="D688" s="52" t="s">
        <v>156</v>
      </c>
      <c r="E688" s="53">
        <v>120.0</v>
      </c>
      <c r="F688" s="52" t="s">
        <v>21</v>
      </c>
    </row>
    <row r="689">
      <c r="A689" s="51">
        <v>44416.0</v>
      </c>
      <c r="B689" s="52" t="s">
        <v>23</v>
      </c>
      <c r="C689" s="52">
        <v>6245.0</v>
      </c>
      <c r="D689" s="52" t="s">
        <v>166</v>
      </c>
      <c r="E689" s="53">
        <v>200.0</v>
      </c>
      <c r="F689" s="52" t="s">
        <v>14</v>
      </c>
    </row>
    <row r="690">
      <c r="A690" s="51">
        <v>44416.0</v>
      </c>
      <c r="B690" s="52" t="s">
        <v>23</v>
      </c>
      <c r="C690" s="52" t="s">
        <v>164</v>
      </c>
      <c r="D690" s="52" t="s">
        <v>153</v>
      </c>
      <c r="E690" s="53">
        <v>220.0</v>
      </c>
      <c r="F690" s="52" t="s">
        <v>12</v>
      </c>
    </row>
    <row r="691">
      <c r="A691" s="51">
        <v>44416.0</v>
      </c>
      <c r="B691" s="52" t="s">
        <v>23</v>
      </c>
      <c r="C691" s="52" t="s">
        <v>147</v>
      </c>
      <c r="D691" s="52" t="s">
        <v>152</v>
      </c>
      <c r="E691" s="53">
        <v>250.0</v>
      </c>
      <c r="F691" s="52" t="s">
        <v>21</v>
      </c>
    </row>
    <row r="692">
      <c r="A692" s="51">
        <v>44416.0</v>
      </c>
      <c r="B692" s="52" t="s">
        <v>23</v>
      </c>
      <c r="C692" s="52" t="s">
        <v>39</v>
      </c>
      <c r="D692" s="52" t="s">
        <v>155</v>
      </c>
      <c r="E692" s="53">
        <v>220.0</v>
      </c>
      <c r="F692" s="52" t="s">
        <v>18</v>
      </c>
    </row>
    <row r="693">
      <c r="A693" s="51">
        <v>44416.0</v>
      </c>
      <c r="B693" s="52" t="s">
        <v>254</v>
      </c>
      <c r="C693" s="55">
        <v>0.0</v>
      </c>
      <c r="D693" s="52" t="s">
        <v>158</v>
      </c>
      <c r="E693" s="53">
        <v>200.0</v>
      </c>
      <c r="F693" s="52" t="s">
        <v>14</v>
      </c>
    </row>
    <row r="694">
      <c r="A694" s="51">
        <v>44416.0</v>
      </c>
      <c r="B694" s="52" t="s">
        <v>254</v>
      </c>
      <c r="C694" s="52" t="s">
        <v>255</v>
      </c>
      <c r="D694" s="52" t="s">
        <v>150</v>
      </c>
      <c r="E694" s="53">
        <v>230.0</v>
      </c>
      <c r="F694" s="52" t="s">
        <v>21</v>
      </c>
    </row>
    <row r="695">
      <c r="A695" s="51">
        <v>44416.0</v>
      </c>
      <c r="B695" s="52" t="s">
        <v>254</v>
      </c>
      <c r="C695" s="52" t="s">
        <v>255</v>
      </c>
      <c r="D695" s="52" t="s">
        <v>155</v>
      </c>
      <c r="E695" s="53">
        <v>220.0</v>
      </c>
      <c r="F695" s="52" t="s">
        <v>18</v>
      </c>
    </row>
    <row r="696">
      <c r="A696" s="51">
        <v>44416.0</v>
      </c>
      <c r="B696" s="52" t="s">
        <v>254</v>
      </c>
      <c r="C696" s="52" t="s">
        <v>256</v>
      </c>
      <c r="D696" s="52" t="s">
        <v>153</v>
      </c>
      <c r="E696" s="53">
        <v>220.0</v>
      </c>
      <c r="F696" s="52" t="s">
        <v>12</v>
      </c>
    </row>
    <row r="697">
      <c r="A697" s="51">
        <v>44416.0</v>
      </c>
      <c r="B697" s="52" t="s">
        <v>254</v>
      </c>
      <c r="C697" s="52" t="s">
        <v>257</v>
      </c>
      <c r="D697" s="52" t="s">
        <v>159</v>
      </c>
      <c r="E697" s="53">
        <v>90.0</v>
      </c>
      <c r="F697" s="52" t="s">
        <v>160</v>
      </c>
    </row>
    <row r="698">
      <c r="A698" s="51">
        <v>44416.0</v>
      </c>
      <c r="B698" s="52" t="s">
        <v>254</v>
      </c>
      <c r="C698" s="52">
        <v>140.0</v>
      </c>
      <c r="D698" s="52" t="s">
        <v>166</v>
      </c>
      <c r="E698" s="53">
        <v>200.0</v>
      </c>
      <c r="F698" s="52" t="s">
        <v>14</v>
      </c>
    </row>
    <row r="699">
      <c r="A699" s="51">
        <v>44416.0</v>
      </c>
      <c r="B699" s="52" t="s">
        <v>254</v>
      </c>
      <c r="C699" s="52">
        <v>8249.0</v>
      </c>
      <c r="D699" s="52" t="s">
        <v>158</v>
      </c>
      <c r="E699" s="53">
        <v>200.0</v>
      </c>
      <c r="F699" s="52" t="s">
        <v>14</v>
      </c>
    </row>
    <row r="700">
      <c r="A700" s="51">
        <v>44416.0</v>
      </c>
      <c r="B700" s="52" t="s">
        <v>254</v>
      </c>
      <c r="C700" s="52" t="s">
        <v>258</v>
      </c>
      <c r="D700" s="52" t="s">
        <v>156</v>
      </c>
      <c r="E700" s="53">
        <v>120.0</v>
      </c>
      <c r="F700" s="52" t="s">
        <v>21</v>
      </c>
    </row>
    <row r="701">
      <c r="A701" s="51">
        <v>44416.0</v>
      </c>
      <c r="B701" s="52" t="s">
        <v>254</v>
      </c>
      <c r="C701" s="52" t="s">
        <v>259</v>
      </c>
      <c r="D701" s="52" t="s">
        <v>152</v>
      </c>
      <c r="E701" s="53">
        <v>250.0</v>
      </c>
      <c r="F701" s="52" t="s">
        <v>21</v>
      </c>
    </row>
    <row r="702">
      <c r="A702" s="51">
        <v>44416.0</v>
      </c>
      <c r="B702" s="52" t="s">
        <v>254</v>
      </c>
      <c r="C702" s="52" t="s">
        <v>260</v>
      </c>
      <c r="D702" s="52" t="s">
        <v>150</v>
      </c>
      <c r="E702" s="53">
        <v>230.0</v>
      </c>
      <c r="F702" s="52" t="s">
        <v>21</v>
      </c>
    </row>
    <row r="703">
      <c r="A703" s="51">
        <v>44416.0</v>
      </c>
      <c r="B703" s="52" t="s">
        <v>254</v>
      </c>
      <c r="C703" s="52" t="s">
        <v>261</v>
      </c>
      <c r="D703" s="52" t="s">
        <v>152</v>
      </c>
      <c r="E703" s="53">
        <v>250.0</v>
      </c>
      <c r="F703" s="52" t="s">
        <v>21</v>
      </c>
    </row>
    <row r="704">
      <c r="A704" s="51">
        <v>44416.0</v>
      </c>
      <c r="B704" s="52" t="s">
        <v>40</v>
      </c>
      <c r="C704" s="52" t="s">
        <v>167</v>
      </c>
      <c r="D704" s="52" t="s">
        <v>162</v>
      </c>
      <c r="E704" s="53">
        <v>130.0</v>
      </c>
      <c r="F704" s="52" t="s">
        <v>18</v>
      </c>
    </row>
    <row r="705">
      <c r="A705" s="51">
        <v>44416.0</v>
      </c>
      <c r="B705" s="52" t="s">
        <v>40</v>
      </c>
      <c r="C705" s="52" t="s">
        <v>168</v>
      </c>
      <c r="D705" s="52" t="s">
        <v>155</v>
      </c>
      <c r="E705" s="53">
        <v>220.0</v>
      </c>
      <c r="F705" s="52" t="s">
        <v>18</v>
      </c>
    </row>
    <row r="706">
      <c r="A706" s="51">
        <v>44416.0</v>
      </c>
      <c r="B706" s="52" t="s">
        <v>97</v>
      </c>
      <c r="C706" s="55">
        <v>1.0E46</v>
      </c>
      <c r="D706" s="52" t="s">
        <v>162</v>
      </c>
      <c r="E706" s="53">
        <v>130.0</v>
      </c>
      <c r="F706" s="52" t="s">
        <v>18</v>
      </c>
    </row>
    <row r="707">
      <c r="A707" s="51">
        <v>44416.0</v>
      </c>
      <c r="B707" s="52" t="s">
        <v>97</v>
      </c>
      <c r="C707" s="52" t="s">
        <v>98</v>
      </c>
      <c r="D707" s="52" t="s">
        <v>162</v>
      </c>
      <c r="E707" s="53">
        <v>130.0</v>
      </c>
      <c r="F707" s="52" t="s">
        <v>18</v>
      </c>
    </row>
    <row r="708">
      <c r="A708" s="51">
        <v>44416.0</v>
      </c>
      <c r="B708" s="52" t="s">
        <v>97</v>
      </c>
      <c r="C708" s="52" t="s">
        <v>262</v>
      </c>
      <c r="D708" s="52" t="s">
        <v>158</v>
      </c>
      <c r="E708" s="53">
        <v>200.0</v>
      </c>
      <c r="F708" s="52" t="s">
        <v>14</v>
      </c>
    </row>
    <row r="709">
      <c r="A709" s="51">
        <v>44416.0</v>
      </c>
      <c r="B709" s="52" t="s">
        <v>97</v>
      </c>
      <c r="C709" s="52" t="s">
        <v>100</v>
      </c>
      <c r="D709" s="52" t="s">
        <v>156</v>
      </c>
      <c r="E709" s="53">
        <v>120.0</v>
      </c>
      <c r="F709" s="52" t="s">
        <v>21</v>
      </c>
    </row>
    <row r="710">
      <c r="A710" s="51">
        <v>44416.0</v>
      </c>
      <c r="B710" s="52" t="s">
        <v>97</v>
      </c>
      <c r="C710" s="52" t="s">
        <v>101</v>
      </c>
      <c r="D710" s="52" t="s">
        <v>153</v>
      </c>
      <c r="E710" s="53">
        <v>220.0</v>
      </c>
      <c r="F710" s="52" t="s">
        <v>12</v>
      </c>
    </row>
    <row r="711">
      <c r="A711" s="51">
        <v>44416.0</v>
      </c>
      <c r="B711" s="52" t="s">
        <v>97</v>
      </c>
      <c r="C711" s="52">
        <v>8041.0</v>
      </c>
      <c r="D711" s="52" t="s">
        <v>155</v>
      </c>
      <c r="E711" s="53">
        <v>220.0</v>
      </c>
      <c r="F711" s="52" t="s">
        <v>18</v>
      </c>
    </row>
    <row r="712">
      <c r="A712" s="51">
        <v>44416.0</v>
      </c>
      <c r="B712" s="52" t="s">
        <v>97</v>
      </c>
      <c r="C712" s="52" t="s">
        <v>105</v>
      </c>
      <c r="D712" s="52" t="s">
        <v>161</v>
      </c>
      <c r="E712" s="53">
        <v>240.0</v>
      </c>
      <c r="F712" s="52" t="s">
        <v>21</v>
      </c>
    </row>
    <row r="713">
      <c r="A713" s="51">
        <v>44416.0</v>
      </c>
      <c r="B713" s="52" t="s">
        <v>97</v>
      </c>
      <c r="C713" s="52">
        <v>1342.0</v>
      </c>
      <c r="D713" s="52" t="s">
        <v>161</v>
      </c>
      <c r="E713" s="53">
        <v>240.0</v>
      </c>
      <c r="F713" s="52" t="s">
        <v>21</v>
      </c>
    </row>
    <row r="714">
      <c r="A714" s="51">
        <v>44416.0</v>
      </c>
      <c r="B714" s="52" t="s">
        <v>97</v>
      </c>
      <c r="C714" s="52" t="s">
        <v>108</v>
      </c>
      <c r="D714" s="52" t="s">
        <v>153</v>
      </c>
      <c r="E714" s="53">
        <v>220.0</v>
      </c>
      <c r="F714" s="52" t="s">
        <v>12</v>
      </c>
    </row>
    <row r="715">
      <c r="A715" s="51">
        <v>44416.0</v>
      </c>
      <c r="B715" s="52" t="s">
        <v>97</v>
      </c>
      <c r="C715" s="52" t="s">
        <v>109</v>
      </c>
      <c r="D715" s="52" t="s">
        <v>162</v>
      </c>
      <c r="E715" s="53">
        <v>130.0</v>
      </c>
      <c r="F715" s="52" t="s">
        <v>18</v>
      </c>
    </row>
    <row r="716">
      <c r="A716" s="51">
        <v>44416.0</v>
      </c>
      <c r="B716" s="52" t="s">
        <v>97</v>
      </c>
      <c r="C716" s="52" t="s">
        <v>111</v>
      </c>
      <c r="D716" s="52" t="s">
        <v>152</v>
      </c>
      <c r="E716" s="53">
        <v>250.0</v>
      </c>
      <c r="F716" s="52" t="s">
        <v>21</v>
      </c>
    </row>
    <row r="717">
      <c r="A717" s="51">
        <v>44416.0</v>
      </c>
      <c r="B717" s="52" t="s">
        <v>97</v>
      </c>
      <c r="C717" s="52" t="s">
        <v>172</v>
      </c>
      <c r="D717" s="52" t="s">
        <v>156</v>
      </c>
      <c r="E717" s="53">
        <v>120.0</v>
      </c>
      <c r="F717" s="52" t="s">
        <v>21</v>
      </c>
    </row>
    <row r="718">
      <c r="A718" s="51">
        <v>44416.0</v>
      </c>
      <c r="B718" s="52" t="s">
        <v>97</v>
      </c>
      <c r="C718" s="52" t="s">
        <v>112</v>
      </c>
      <c r="D718" s="52" t="s">
        <v>156</v>
      </c>
      <c r="E718" s="53">
        <v>120.0</v>
      </c>
      <c r="F718" s="52" t="s">
        <v>21</v>
      </c>
    </row>
    <row r="719">
      <c r="A719" s="51">
        <v>44416.0</v>
      </c>
      <c r="B719" s="52" t="s">
        <v>97</v>
      </c>
      <c r="C719" s="52" t="s">
        <v>263</v>
      </c>
      <c r="D719" s="52" t="s">
        <v>156</v>
      </c>
      <c r="E719" s="53">
        <v>120.0</v>
      </c>
      <c r="F719" s="52" t="s">
        <v>21</v>
      </c>
    </row>
    <row r="720">
      <c r="A720" s="51">
        <v>44416.0</v>
      </c>
      <c r="B720" s="52" t="s">
        <v>114</v>
      </c>
      <c r="C720" s="52">
        <v>5043.0</v>
      </c>
      <c r="D720" s="52" t="s">
        <v>158</v>
      </c>
      <c r="E720" s="53">
        <v>200.0</v>
      </c>
      <c r="F720" s="52" t="s">
        <v>14</v>
      </c>
    </row>
    <row r="721">
      <c r="A721" s="51">
        <v>44416.0</v>
      </c>
      <c r="B721" s="52" t="s">
        <v>114</v>
      </c>
      <c r="C721" s="52">
        <v>5043.0</v>
      </c>
      <c r="D721" s="52" t="s">
        <v>156</v>
      </c>
      <c r="E721" s="53">
        <v>120.0</v>
      </c>
      <c r="F721" s="52" t="s">
        <v>21</v>
      </c>
    </row>
    <row r="722">
      <c r="A722" s="51">
        <v>44416.0</v>
      </c>
      <c r="B722" s="52" t="s">
        <v>114</v>
      </c>
      <c r="C722" s="52">
        <v>5043.0</v>
      </c>
      <c r="D722" s="52" t="s">
        <v>153</v>
      </c>
      <c r="E722" s="53">
        <v>220.0</v>
      </c>
      <c r="F722" s="52" t="s">
        <v>12</v>
      </c>
    </row>
    <row r="723">
      <c r="A723" s="51">
        <v>44416.0</v>
      </c>
      <c r="B723" s="52" t="s">
        <v>114</v>
      </c>
      <c r="C723" s="52">
        <v>5043.0</v>
      </c>
      <c r="D723" s="52" t="s">
        <v>152</v>
      </c>
      <c r="E723" s="53">
        <v>250.0</v>
      </c>
      <c r="F723" s="52" t="s">
        <v>21</v>
      </c>
    </row>
    <row r="724">
      <c r="A724" s="51">
        <v>44416.0</v>
      </c>
      <c r="B724" s="52" t="s">
        <v>114</v>
      </c>
      <c r="C724" s="52">
        <v>5043.0</v>
      </c>
      <c r="D724" s="52" t="s">
        <v>155</v>
      </c>
      <c r="E724" s="53">
        <v>220.0</v>
      </c>
      <c r="F724" s="52" t="s">
        <v>18</v>
      </c>
    </row>
    <row r="725">
      <c r="A725" s="51">
        <v>44416.0</v>
      </c>
      <c r="B725" s="52" t="s">
        <v>115</v>
      </c>
      <c r="C725" s="52" t="s">
        <v>176</v>
      </c>
      <c r="D725" s="52" t="s">
        <v>158</v>
      </c>
      <c r="E725" s="53">
        <v>200.0</v>
      </c>
      <c r="F725" s="52" t="s">
        <v>14</v>
      </c>
    </row>
    <row r="726">
      <c r="A726" s="51">
        <v>44416.0</v>
      </c>
      <c r="B726" s="52" t="s">
        <v>122</v>
      </c>
      <c r="C726" s="52" t="s">
        <v>123</v>
      </c>
      <c r="D726" s="52" t="s">
        <v>152</v>
      </c>
      <c r="E726" s="53">
        <v>250.0</v>
      </c>
      <c r="F726" s="52" t="s">
        <v>21</v>
      </c>
    </row>
    <row r="727">
      <c r="A727" s="51">
        <v>44416.0</v>
      </c>
      <c r="B727" s="52" t="s">
        <v>122</v>
      </c>
      <c r="C727" s="52" t="s">
        <v>125</v>
      </c>
      <c r="D727" s="52" t="s">
        <v>158</v>
      </c>
      <c r="E727" s="53">
        <v>200.0</v>
      </c>
      <c r="F727" s="52" t="s">
        <v>14</v>
      </c>
    </row>
    <row r="728">
      <c r="A728" s="51">
        <v>44416.0</v>
      </c>
      <c r="B728" s="52" t="s">
        <v>122</v>
      </c>
      <c r="C728" s="52" t="s">
        <v>127</v>
      </c>
      <c r="D728" s="52" t="s">
        <v>152</v>
      </c>
      <c r="E728" s="53">
        <v>250.0</v>
      </c>
      <c r="F728" s="52" t="s">
        <v>21</v>
      </c>
    </row>
    <row r="729">
      <c r="A729" s="51">
        <v>44416.0</v>
      </c>
      <c r="B729" s="52" t="s">
        <v>122</v>
      </c>
      <c r="C729" s="52" t="s">
        <v>215</v>
      </c>
      <c r="D729" s="52" t="s">
        <v>153</v>
      </c>
      <c r="E729" s="53">
        <v>220.0</v>
      </c>
      <c r="F729" s="52" t="s">
        <v>12</v>
      </c>
    </row>
    <row r="730">
      <c r="A730" s="51">
        <v>44416.0</v>
      </c>
      <c r="B730" s="52" t="s">
        <v>122</v>
      </c>
      <c r="C730" s="52" t="s">
        <v>264</v>
      </c>
      <c r="D730" s="52" t="s">
        <v>161</v>
      </c>
      <c r="E730" s="53">
        <v>240.0</v>
      </c>
      <c r="F730" s="52" t="s">
        <v>21</v>
      </c>
    </row>
    <row r="731">
      <c r="A731" s="51">
        <v>44416.0</v>
      </c>
      <c r="B731" s="52" t="s">
        <v>122</v>
      </c>
      <c r="C731" s="52" t="s">
        <v>180</v>
      </c>
      <c r="D731" s="52" t="s">
        <v>155</v>
      </c>
      <c r="E731" s="53">
        <v>220.0</v>
      </c>
      <c r="F731" s="52" t="s">
        <v>18</v>
      </c>
    </row>
    <row r="732">
      <c r="A732" s="51">
        <v>44416.0</v>
      </c>
      <c r="B732" s="52" t="s">
        <v>15</v>
      </c>
      <c r="C732" s="52" t="s">
        <v>245</v>
      </c>
      <c r="D732" s="52" t="s">
        <v>150</v>
      </c>
      <c r="E732" s="53">
        <v>230.0</v>
      </c>
      <c r="F732" s="52" t="s">
        <v>21</v>
      </c>
    </row>
    <row r="733">
      <c r="A733" s="51">
        <v>44416.0</v>
      </c>
      <c r="B733" s="52" t="s">
        <v>15</v>
      </c>
      <c r="C733" s="52" t="s">
        <v>216</v>
      </c>
      <c r="D733" s="52" t="s">
        <v>152</v>
      </c>
      <c r="E733" s="53">
        <v>250.0</v>
      </c>
      <c r="F733" s="52" t="s">
        <v>21</v>
      </c>
    </row>
    <row r="734">
      <c r="A734" s="51">
        <v>44416.0</v>
      </c>
      <c r="B734" s="52" t="s">
        <v>15</v>
      </c>
      <c r="C734" s="52" t="s">
        <v>130</v>
      </c>
      <c r="D734" s="52" t="s">
        <v>158</v>
      </c>
      <c r="E734" s="53">
        <v>200.0</v>
      </c>
      <c r="F734" s="52" t="s">
        <v>14</v>
      </c>
    </row>
    <row r="735">
      <c r="A735" s="51">
        <v>44416.0</v>
      </c>
      <c r="B735" s="52" t="s">
        <v>15</v>
      </c>
      <c r="C735" s="52" t="s">
        <v>130</v>
      </c>
      <c r="D735" s="52" t="s">
        <v>162</v>
      </c>
      <c r="E735" s="53">
        <v>130.0</v>
      </c>
      <c r="F735" s="52" t="s">
        <v>18</v>
      </c>
    </row>
    <row r="736">
      <c r="A736" s="51">
        <v>44416.0</v>
      </c>
      <c r="B736" s="52" t="s">
        <v>15</v>
      </c>
      <c r="C736" s="52" t="s">
        <v>181</v>
      </c>
      <c r="D736" s="52" t="s">
        <v>152</v>
      </c>
      <c r="E736" s="53">
        <v>250.0</v>
      </c>
      <c r="F736" s="52" t="s">
        <v>21</v>
      </c>
    </row>
    <row r="737">
      <c r="A737" s="51">
        <v>44416.0</v>
      </c>
      <c r="B737" s="52" t="s">
        <v>15</v>
      </c>
      <c r="C737" s="52" t="s">
        <v>131</v>
      </c>
      <c r="D737" s="52" t="s">
        <v>158</v>
      </c>
      <c r="E737" s="53">
        <v>200.0</v>
      </c>
      <c r="F737" s="52" t="s">
        <v>14</v>
      </c>
    </row>
    <row r="738">
      <c r="A738" s="51">
        <v>44416.0</v>
      </c>
      <c r="B738" s="52" t="s">
        <v>15</v>
      </c>
      <c r="C738" s="52" t="s">
        <v>132</v>
      </c>
      <c r="D738" s="52" t="s">
        <v>156</v>
      </c>
      <c r="E738" s="53">
        <v>120.0</v>
      </c>
      <c r="F738" s="52" t="s">
        <v>21</v>
      </c>
    </row>
    <row r="739">
      <c r="A739" s="51">
        <v>44416.0</v>
      </c>
      <c r="B739" s="52" t="s">
        <v>15</v>
      </c>
      <c r="C739" s="55">
        <v>5.0E49</v>
      </c>
      <c r="D739" s="52" t="s">
        <v>152</v>
      </c>
      <c r="E739" s="53">
        <v>250.0</v>
      </c>
      <c r="F739" s="52" t="s">
        <v>21</v>
      </c>
    </row>
    <row r="740">
      <c r="A740" s="51">
        <v>44416.0</v>
      </c>
      <c r="B740" s="52" t="s">
        <v>15</v>
      </c>
      <c r="C740" s="55">
        <v>5.0E49</v>
      </c>
      <c r="D740" s="52" t="s">
        <v>155</v>
      </c>
      <c r="E740" s="53">
        <v>220.0</v>
      </c>
      <c r="F740" s="52" t="s">
        <v>18</v>
      </c>
    </row>
    <row r="741">
      <c r="A741" s="51">
        <v>44416.0</v>
      </c>
      <c r="B741" s="52" t="s">
        <v>15</v>
      </c>
      <c r="C741" s="52" t="s">
        <v>124</v>
      </c>
      <c r="D741" s="52" t="s">
        <v>159</v>
      </c>
      <c r="E741" s="53">
        <v>90.0</v>
      </c>
      <c r="F741" s="52" t="s">
        <v>160</v>
      </c>
    </row>
    <row r="742">
      <c r="A742" s="51">
        <v>44416.0</v>
      </c>
      <c r="B742" s="52" t="s">
        <v>15</v>
      </c>
      <c r="C742" s="55">
        <v>6.0E40</v>
      </c>
      <c r="D742" s="52" t="s">
        <v>159</v>
      </c>
      <c r="E742" s="53">
        <v>90.0</v>
      </c>
      <c r="F742" s="52" t="s">
        <v>160</v>
      </c>
    </row>
    <row r="743">
      <c r="A743" s="51">
        <v>44416.0</v>
      </c>
      <c r="B743" s="52" t="s">
        <v>15</v>
      </c>
      <c r="C743" s="55">
        <v>6.0E40</v>
      </c>
      <c r="D743" s="52" t="s">
        <v>159</v>
      </c>
      <c r="E743" s="53">
        <v>90.0</v>
      </c>
      <c r="F743" s="52" t="s">
        <v>160</v>
      </c>
    </row>
    <row r="744">
      <c r="A744" s="51">
        <v>44416.0</v>
      </c>
      <c r="B744" s="52" t="s">
        <v>15</v>
      </c>
      <c r="C744" s="55">
        <v>6.0E40</v>
      </c>
      <c r="D744" s="52" t="s">
        <v>152</v>
      </c>
      <c r="E744" s="53">
        <v>250.0</v>
      </c>
      <c r="F744" s="52" t="s">
        <v>21</v>
      </c>
    </row>
    <row r="745">
      <c r="A745" s="51">
        <v>44416.0</v>
      </c>
      <c r="B745" s="52" t="s">
        <v>15</v>
      </c>
      <c r="C745" s="52" t="s">
        <v>218</v>
      </c>
      <c r="D745" s="52" t="s">
        <v>159</v>
      </c>
      <c r="E745" s="53">
        <v>90.0</v>
      </c>
      <c r="F745" s="52" t="s">
        <v>160</v>
      </c>
    </row>
    <row r="746">
      <c r="A746" s="51">
        <v>44416.0</v>
      </c>
      <c r="B746" s="52" t="s">
        <v>15</v>
      </c>
      <c r="C746" s="52" t="s">
        <v>219</v>
      </c>
      <c r="D746" s="52" t="s">
        <v>150</v>
      </c>
      <c r="E746" s="53">
        <v>230.0</v>
      </c>
      <c r="F746" s="52" t="s">
        <v>21</v>
      </c>
    </row>
    <row r="747">
      <c r="A747" s="51">
        <v>44416.0</v>
      </c>
      <c r="B747" s="52" t="s">
        <v>15</v>
      </c>
      <c r="C747" s="52" t="s">
        <v>219</v>
      </c>
      <c r="D747" s="52" t="s">
        <v>158</v>
      </c>
      <c r="E747" s="53">
        <v>200.0</v>
      </c>
      <c r="F747" s="52" t="s">
        <v>14</v>
      </c>
    </row>
    <row r="748">
      <c r="A748" s="51">
        <v>44416.0</v>
      </c>
      <c r="B748" s="52" t="s">
        <v>15</v>
      </c>
      <c r="C748" s="52" t="s">
        <v>135</v>
      </c>
      <c r="D748" s="52" t="s">
        <v>156</v>
      </c>
      <c r="E748" s="53">
        <v>120.0</v>
      </c>
      <c r="F748" s="52" t="s">
        <v>21</v>
      </c>
    </row>
    <row r="749">
      <c r="A749" s="51">
        <v>44416.0</v>
      </c>
      <c r="B749" s="52" t="s">
        <v>15</v>
      </c>
      <c r="C749" s="52" t="s">
        <v>135</v>
      </c>
      <c r="D749" s="52" t="s">
        <v>162</v>
      </c>
      <c r="E749" s="53">
        <v>130.0</v>
      </c>
      <c r="F749" s="52" t="s">
        <v>18</v>
      </c>
    </row>
    <row r="750">
      <c r="A750" s="51">
        <v>44416.0</v>
      </c>
      <c r="B750" s="52" t="s">
        <v>15</v>
      </c>
      <c r="C750" s="52" t="s">
        <v>220</v>
      </c>
      <c r="D750" s="52" t="s">
        <v>158</v>
      </c>
      <c r="E750" s="53">
        <v>200.0</v>
      </c>
      <c r="F750" s="52" t="s">
        <v>14</v>
      </c>
    </row>
    <row r="751">
      <c r="A751" s="51">
        <v>44416.0</v>
      </c>
      <c r="B751" s="52" t="s">
        <v>15</v>
      </c>
      <c r="C751" s="52" t="s">
        <v>220</v>
      </c>
      <c r="D751" s="52" t="s">
        <v>152</v>
      </c>
      <c r="E751" s="53">
        <v>250.0</v>
      </c>
      <c r="F751" s="52" t="s">
        <v>21</v>
      </c>
    </row>
    <row r="752">
      <c r="A752" s="51">
        <v>44416.0</v>
      </c>
      <c r="B752" s="52" t="s">
        <v>15</v>
      </c>
      <c r="C752" s="52" t="s">
        <v>220</v>
      </c>
      <c r="D752" s="52" t="s">
        <v>155</v>
      </c>
      <c r="E752" s="53">
        <v>220.0</v>
      </c>
      <c r="F752" s="52" t="s">
        <v>18</v>
      </c>
    </row>
    <row r="753">
      <c r="A753" s="51">
        <v>44416.0</v>
      </c>
      <c r="B753" s="52" t="s">
        <v>15</v>
      </c>
      <c r="C753" s="52" t="s">
        <v>182</v>
      </c>
      <c r="D753" s="52" t="s">
        <v>161</v>
      </c>
      <c r="E753" s="53">
        <v>240.0</v>
      </c>
      <c r="F753" s="52" t="s">
        <v>21</v>
      </c>
    </row>
    <row r="754">
      <c r="A754" s="51">
        <v>44416.0</v>
      </c>
      <c r="B754" s="52" t="s">
        <v>15</v>
      </c>
      <c r="C754" s="52">
        <v>3446.0</v>
      </c>
      <c r="D754" s="52" t="s">
        <v>156</v>
      </c>
      <c r="E754" s="53">
        <v>120.0</v>
      </c>
      <c r="F754" s="52" t="s">
        <v>21</v>
      </c>
    </row>
    <row r="755">
      <c r="A755" s="51">
        <v>44416.0</v>
      </c>
      <c r="B755" s="52" t="s">
        <v>15</v>
      </c>
      <c r="C755" s="52">
        <v>8943.0</v>
      </c>
      <c r="D755" s="52" t="s">
        <v>161</v>
      </c>
      <c r="E755" s="53">
        <v>240.0</v>
      </c>
      <c r="F755" s="52" t="s">
        <v>21</v>
      </c>
    </row>
    <row r="756">
      <c r="A756" s="51">
        <v>44416.0</v>
      </c>
      <c r="B756" s="52" t="s">
        <v>15</v>
      </c>
      <c r="C756" s="52" t="s">
        <v>222</v>
      </c>
      <c r="D756" s="52" t="s">
        <v>150</v>
      </c>
      <c r="E756" s="53">
        <v>230.0</v>
      </c>
      <c r="F756" s="52" t="s">
        <v>21</v>
      </c>
    </row>
    <row r="757">
      <c r="A757" s="51">
        <v>44416.0</v>
      </c>
      <c r="B757" s="52" t="s">
        <v>15</v>
      </c>
      <c r="C757" s="52" t="s">
        <v>222</v>
      </c>
      <c r="D757" s="52" t="s">
        <v>156</v>
      </c>
      <c r="E757" s="53">
        <v>120.0</v>
      </c>
      <c r="F757" s="52" t="s">
        <v>21</v>
      </c>
    </row>
    <row r="758">
      <c r="A758" s="51">
        <v>44416.0</v>
      </c>
      <c r="B758" s="52" t="s">
        <v>15</v>
      </c>
      <c r="C758" s="52" t="s">
        <v>137</v>
      </c>
      <c r="D758" s="52" t="s">
        <v>162</v>
      </c>
      <c r="E758" s="53">
        <v>130.0</v>
      </c>
      <c r="F758" s="52" t="s">
        <v>18</v>
      </c>
    </row>
    <row r="759">
      <c r="A759" s="51">
        <v>44416.0</v>
      </c>
      <c r="B759" s="52" t="s">
        <v>15</v>
      </c>
      <c r="C759" s="52" t="s">
        <v>111</v>
      </c>
      <c r="D759" s="52" t="s">
        <v>161</v>
      </c>
      <c r="E759" s="53">
        <v>240.0</v>
      </c>
      <c r="F759" s="52" t="s">
        <v>21</v>
      </c>
    </row>
    <row r="760">
      <c r="A760" s="51">
        <v>44416.0</v>
      </c>
      <c r="B760" s="52" t="s">
        <v>15</v>
      </c>
      <c r="C760" s="52" t="s">
        <v>111</v>
      </c>
      <c r="D760" s="52" t="s">
        <v>150</v>
      </c>
      <c r="E760" s="53">
        <v>230.0</v>
      </c>
      <c r="F760" s="52" t="s">
        <v>21</v>
      </c>
    </row>
    <row r="761">
      <c r="A761" s="51">
        <v>44416.0</v>
      </c>
      <c r="B761" s="52" t="s">
        <v>15</v>
      </c>
      <c r="C761" s="52" t="s">
        <v>265</v>
      </c>
      <c r="D761" s="52" t="s">
        <v>152</v>
      </c>
      <c r="E761" s="53">
        <v>250.0</v>
      </c>
      <c r="F761" s="52" t="s">
        <v>21</v>
      </c>
    </row>
    <row r="762">
      <c r="A762" s="51">
        <v>44416.0</v>
      </c>
      <c r="B762" s="52" t="s">
        <v>15</v>
      </c>
      <c r="C762" s="52" t="s">
        <v>223</v>
      </c>
      <c r="D762" s="52" t="s">
        <v>152</v>
      </c>
      <c r="E762" s="53">
        <v>250.0</v>
      </c>
      <c r="F762" s="52" t="s">
        <v>21</v>
      </c>
    </row>
    <row r="763">
      <c r="A763" s="51">
        <v>44416.0</v>
      </c>
      <c r="B763" s="52" t="s">
        <v>15</v>
      </c>
      <c r="C763" s="52" t="s">
        <v>224</v>
      </c>
      <c r="D763" s="52" t="s">
        <v>153</v>
      </c>
      <c r="E763" s="53">
        <v>220.0</v>
      </c>
      <c r="F763" s="52" t="s">
        <v>12</v>
      </c>
    </row>
    <row r="764">
      <c r="A764" s="51">
        <v>44416.0</v>
      </c>
      <c r="B764" s="52" t="s">
        <v>15</v>
      </c>
      <c r="C764" s="52" t="s">
        <v>226</v>
      </c>
      <c r="D764" s="52" t="s">
        <v>150</v>
      </c>
      <c r="E764" s="53">
        <v>230.0</v>
      </c>
      <c r="F764" s="52" t="s">
        <v>21</v>
      </c>
    </row>
    <row r="765">
      <c r="A765" s="51">
        <v>44416.0</v>
      </c>
      <c r="B765" s="52" t="s">
        <v>15</v>
      </c>
      <c r="C765" s="52" t="s">
        <v>226</v>
      </c>
      <c r="D765" s="52" t="s">
        <v>158</v>
      </c>
      <c r="E765" s="53">
        <v>200.0</v>
      </c>
      <c r="F765" s="52" t="s">
        <v>14</v>
      </c>
    </row>
    <row r="766">
      <c r="A766" s="51">
        <v>44416.0</v>
      </c>
      <c r="B766" s="52" t="s">
        <v>16</v>
      </c>
      <c r="C766" s="52" t="s">
        <v>227</v>
      </c>
      <c r="D766" s="52" t="s">
        <v>162</v>
      </c>
      <c r="E766" s="53">
        <v>130.0</v>
      </c>
      <c r="F766" s="52" t="s">
        <v>18</v>
      </c>
    </row>
    <row r="767">
      <c r="A767" s="51">
        <v>44416.0</v>
      </c>
      <c r="B767" s="52" t="s">
        <v>16</v>
      </c>
      <c r="C767" s="52" t="s">
        <v>266</v>
      </c>
      <c r="D767" s="52" t="s">
        <v>152</v>
      </c>
      <c r="E767" s="53">
        <v>250.0</v>
      </c>
      <c r="F767" s="52" t="s">
        <v>21</v>
      </c>
    </row>
    <row r="768">
      <c r="A768" s="51">
        <v>44416.0</v>
      </c>
      <c r="B768" s="52" t="s">
        <v>16</v>
      </c>
      <c r="C768" s="52" t="s">
        <v>142</v>
      </c>
      <c r="D768" s="52" t="s">
        <v>159</v>
      </c>
      <c r="E768" s="53">
        <v>90.0</v>
      </c>
      <c r="F768" s="52" t="s">
        <v>160</v>
      </c>
    </row>
    <row r="769">
      <c r="A769" s="51">
        <v>44416.0</v>
      </c>
      <c r="B769" s="52" t="s">
        <v>16</v>
      </c>
      <c r="C769" s="52">
        <v>4841.0</v>
      </c>
      <c r="D769" s="52" t="s">
        <v>155</v>
      </c>
      <c r="E769" s="53">
        <v>220.0</v>
      </c>
      <c r="F769" s="52" t="s">
        <v>18</v>
      </c>
    </row>
    <row r="770">
      <c r="A770" s="51">
        <v>44416.0</v>
      </c>
      <c r="B770" s="52" t="s">
        <v>16</v>
      </c>
      <c r="C770" s="52" t="s">
        <v>228</v>
      </c>
      <c r="D770" s="52" t="s">
        <v>152</v>
      </c>
      <c r="E770" s="53">
        <v>250.0</v>
      </c>
      <c r="F770" s="52" t="s">
        <v>21</v>
      </c>
    </row>
    <row r="771">
      <c r="A771" s="51">
        <v>44416.0</v>
      </c>
      <c r="B771" s="52" t="s">
        <v>16</v>
      </c>
      <c r="C771" s="52">
        <v>4340.0</v>
      </c>
      <c r="D771" s="52" t="s">
        <v>159</v>
      </c>
      <c r="E771" s="53">
        <v>90.0</v>
      </c>
      <c r="F771" s="52" t="s">
        <v>160</v>
      </c>
    </row>
    <row r="772">
      <c r="A772" s="51">
        <v>44416.0</v>
      </c>
      <c r="B772" s="52" t="s">
        <v>16</v>
      </c>
      <c r="C772" s="52" t="s">
        <v>267</v>
      </c>
      <c r="D772" s="52" t="s">
        <v>159</v>
      </c>
      <c r="E772" s="53">
        <v>90.0</v>
      </c>
      <c r="F772" s="52" t="s">
        <v>160</v>
      </c>
    </row>
    <row r="773">
      <c r="A773" s="51">
        <v>44416.0</v>
      </c>
      <c r="B773" s="52" t="s">
        <v>16</v>
      </c>
      <c r="C773" s="52" t="s">
        <v>229</v>
      </c>
      <c r="D773" s="52" t="s">
        <v>152</v>
      </c>
      <c r="E773" s="53">
        <v>250.0</v>
      </c>
      <c r="F773" s="52" t="s">
        <v>21</v>
      </c>
    </row>
    <row r="774">
      <c r="A774" s="51">
        <v>44416.0</v>
      </c>
      <c r="B774" s="52" t="s">
        <v>16</v>
      </c>
      <c r="C774" s="52" t="s">
        <v>229</v>
      </c>
      <c r="D774" s="52" t="s">
        <v>155</v>
      </c>
      <c r="E774" s="53">
        <v>220.0</v>
      </c>
      <c r="F774" s="52" t="s">
        <v>18</v>
      </c>
    </row>
    <row r="775">
      <c r="A775" s="51">
        <v>44416.0</v>
      </c>
      <c r="B775" s="52" t="s">
        <v>16</v>
      </c>
      <c r="C775" s="52" t="s">
        <v>230</v>
      </c>
      <c r="D775" s="52" t="s">
        <v>152</v>
      </c>
      <c r="E775" s="53">
        <v>250.0</v>
      </c>
      <c r="F775" s="52" t="s">
        <v>21</v>
      </c>
    </row>
    <row r="776">
      <c r="A776" s="51">
        <v>44416.0</v>
      </c>
      <c r="B776" s="52" t="s">
        <v>16</v>
      </c>
      <c r="C776" s="52" t="s">
        <v>251</v>
      </c>
      <c r="D776" s="52" t="s">
        <v>155</v>
      </c>
      <c r="E776" s="53">
        <v>220.0</v>
      </c>
      <c r="F776" s="52" t="s">
        <v>18</v>
      </c>
    </row>
    <row r="777">
      <c r="A777" s="51">
        <v>44416.0</v>
      </c>
      <c r="B777" s="52" t="s">
        <v>69</v>
      </c>
      <c r="C777" s="52" t="s">
        <v>70</v>
      </c>
      <c r="D777" s="52" t="s">
        <v>152</v>
      </c>
      <c r="E777" s="53">
        <v>250.0</v>
      </c>
      <c r="F777" s="52" t="s">
        <v>21</v>
      </c>
    </row>
    <row r="778">
      <c r="A778" s="51">
        <v>44416.0</v>
      </c>
      <c r="B778" s="52" t="s">
        <v>69</v>
      </c>
      <c r="C778" s="52" t="s">
        <v>71</v>
      </c>
      <c r="D778" s="52" t="s">
        <v>166</v>
      </c>
      <c r="E778" s="53">
        <v>200.0</v>
      </c>
      <c r="F778" s="52" t="s">
        <v>14</v>
      </c>
    </row>
    <row r="779">
      <c r="A779" s="51">
        <v>44416.0</v>
      </c>
      <c r="B779" s="52" t="s">
        <v>69</v>
      </c>
      <c r="C779" s="52" t="s">
        <v>72</v>
      </c>
      <c r="D779" s="52" t="s">
        <v>150</v>
      </c>
      <c r="E779" s="53">
        <v>230.0</v>
      </c>
      <c r="F779" s="52" t="s">
        <v>21</v>
      </c>
    </row>
    <row r="780">
      <c r="A780" s="51">
        <v>44416.0</v>
      </c>
      <c r="B780" s="52" t="s">
        <v>69</v>
      </c>
      <c r="C780" s="52" t="s">
        <v>195</v>
      </c>
      <c r="D780" s="52" t="s">
        <v>156</v>
      </c>
      <c r="E780" s="53">
        <v>120.0</v>
      </c>
      <c r="F780" s="52" t="s">
        <v>21</v>
      </c>
    </row>
    <row r="781">
      <c r="A781" s="51">
        <v>44416.0</v>
      </c>
      <c r="B781" s="52" t="s">
        <v>69</v>
      </c>
      <c r="C781" s="52" t="s">
        <v>73</v>
      </c>
      <c r="D781" s="52" t="s">
        <v>153</v>
      </c>
      <c r="E781" s="53">
        <v>220.0</v>
      </c>
      <c r="F781" s="52" t="s">
        <v>12</v>
      </c>
    </row>
    <row r="782">
      <c r="A782" s="51">
        <v>44416.0</v>
      </c>
      <c r="B782" s="52" t="s">
        <v>69</v>
      </c>
      <c r="C782" s="52" t="s">
        <v>74</v>
      </c>
      <c r="D782" s="52" t="s">
        <v>162</v>
      </c>
      <c r="E782" s="53">
        <v>130.0</v>
      </c>
      <c r="F782" s="52" t="s">
        <v>18</v>
      </c>
    </row>
    <row r="783">
      <c r="A783" s="51">
        <v>44416.0</v>
      </c>
      <c r="B783" s="52" t="s">
        <v>69</v>
      </c>
      <c r="C783" s="52">
        <v>2340.0</v>
      </c>
      <c r="D783" s="52" t="s">
        <v>155</v>
      </c>
      <c r="E783" s="53">
        <v>220.0</v>
      </c>
      <c r="F783" s="52" t="s">
        <v>18</v>
      </c>
    </row>
    <row r="784">
      <c r="A784" s="51">
        <v>44416.0</v>
      </c>
      <c r="B784" s="52" t="s">
        <v>69</v>
      </c>
      <c r="C784" s="52">
        <v>2440.0</v>
      </c>
      <c r="D784" s="52" t="s">
        <v>158</v>
      </c>
      <c r="E784" s="53">
        <v>200.0</v>
      </c>
      <c r="F784" s="52" t="s">
        <v>14</v>
      </c>
    </row>
    <row r="785">
      <c r="A785" s="51">
        <v>44416.0</v>
      </c>
      <c r="B785" s="52" t="s">
        <v>69</v>
      </c>
      <c r="C785" s="52">
        <v>7447.0</v>
      </c>
      <c r="D785" s="52" t="s">
        <v>161</v>
      </c>
      <c r="E785" s="53">
        <v>240.0</v>
      </c>
      <c r="F785" s="52" t="s">
        <v>21</v>
      </c>
    </row>
    <row r="786">
      <c r="A786" s="51">
        <v>44416.0</v>
      </c>
      <c r="B786" s="52" t="s">
        <v>69</v>
      </c>
      <c r="C786" s="52" t="s">
        <v>148</v>
      </c>
      <c r="D786" s="52" t="s">
        <v>150</v>
      </c>
      <c r="E786" s="53">
        <v>230.0</v>
      </c>
      <c r="F786" s="52" t="s">
        <v>21</v>
      </c>
    </row>
    <row r="787">
      <c r="A787" s="51">
        <v>44416.0</v>
      </c>
      <c r="B787" s="52" t="s">
        <v>69</v>
      </c>
      <c r="C787" s="52" t="s">
        <v>148</v>
      </c>
      <c r="D787" s="52" t="s">
        <v>152</v>
      </c>
      <c r="E787" s="53">
        <v>250.0</v>
      </c>
      <c r="F787" s="52" t="s">
        <v>21</v>
      </c>
    </row>
    <row r="788">
      <c r="A788" s="51">
        <v>44416.0</v>
      </c>
      <c r="B788" s="52" t="s">
        <v>69</v>
      </c>
      <c r="C788" s="52" t="s">
        <v>75</v>
      </c>
      <c r="D788" s="52" t="s">
        <v>158</v>
      </c>
      <c r="E788" s="53">
        <v>200.0</v>
      </c>
      <c r="F788" s="52" t="s">
        <v>14</v>
      </c>
    </row>
    <row r="789">
      <c r="A789" s="51">
        <v>44416.0</v>
      </c>
      <c r="B789" s="52" t="s">
        <v>69</v>
      </c>
      <c r="C789" s="52">
        <v>5747.0</v>
      </c>
      <c r="D789" s="52" t="s">
        <v>155</v>
      </c>
      <c r="E789" s="53">
        <v>220.0</v>
      </c>
      <c r="F789" s="52" t="s">
        <v>18</v>
      </c>
    </row>
    <row r="790">
      <c r="A790" s="51">
        <v>44416.0</v>
      </c>
      <c r="B790" s="52" t="s">
        <v>69</v>
      </c>
      <c r="C790" s="52" t="s">
        <v>196</v>
      </c>
      <c r="D790" s="52" t="s">
        <v>162</v>
      </c>
      <c r="E790" s="53">
        <v>130.0</v>
      </c>
      <c r="F790" s="52" t="s">
        <v>18</v>
      </c>
    </row>
    <row r="791">
      <c r="A791" s="51">
        <v>44416.0</v>
      </c>
      <c r="B791" s="52" t="s">
        <v>69</v>
      </c>
      <c r="C791" s="52" t="s">
        <v>76</v>
      </c>
      <c r="D791" s="52" t="s">
        <v>159</v>
      </c>
      <c r="E791" s="53">
        <v>90.0</v>
      </c>
      <c r="F791" s="52" t="s">
        <v>160</v>
      </c>
    </row>
    <row r="792">
      <c r="A792" s="51">
        <v>44416.0</v>
      </c>
      <c r="B792" s="52" t="s">
        <v>69</v>
      </c>
      <c r="C792" s="52" t="s">
        <v>79</v>
      </c>
      <c r="D792" s="52" t="s">
        <v>166</v>
      </c>
      <c r="E792" s="53">
        <v>200.0</v>
      </c>
      <c r="F792" s="52" t="s">
        <v>14</v>
      </c>
    </row>
    <row r="793">
      <c r="A793" s="51">
        <v>44416.0</v>
      </c>
      <c r="B793" s="52" t="s">
        <v>69</v>
      </c>
      <c r="C793" s="52" t="s">
        <v>252</v>
      </c>
      <c r="D793" s="52" t="s">
        <v>155</v>
      </c>
      <c r="E793" s="53">
        <v>220.0</v>
      </c>
      <c r="F793" s="52" t="s">
        <v>18</v>
      </c>
    </row>
    <row r="794">
      <c r="A794" s="51">
        <v>44416.0</v>
      </c>
      <c r="B794" s="52" t="s">
        <v>69</v>
      </c>
      <c r="C794" s="52" t="s">
        <v>81</v>
      </c>
      <c r="D794" s="52" t="s">
        <v>150</v>
      </c>
      <c r="E794" s="53">
        <v>230.0</v>
      </c>
      <c r="F794" s="52" t="s">
        <v>21</v>
      </c>
    </row>
    <row r="795">
      <c r="A795" s="51">
        <v>44416.0</v>
      </c>
      <c r="B795" s="52" t="s">
        <v>69</v>
      </c>
      <c r="C795" s="52" t="s">
        <v>82</v>
      </c>
      <c r="D795" s="52" t="s">
        <v>150</v>
      </c>
      <c r="E795" s="53">
        <v>230.0</v>
      </c>
      <c r="F795" s="52" t="s">
        <v>21</v>
      </c>
    </row>
    <row r="796">
      <c r="A796" s="51">
        <v>44416.0</v>
      </c>
      <c r="B796" s="52" t="s">
        <v>69</v>
      </c>
      <c r="C796" s="52" t="s">
        <v>83</v>
      </c>
      <c r="D796" s="52" t="s">
        <v>156</v>
      </c>
      <c r="E796" s="53">
        <v>120.0</v>
      </c>
      <c r="F796" s="52" t="s">
        <v>21</v>
      </c>
    </row>
    <row r="797">
      <c r="A797" s="51">
        <v>44416.0</v>
      </c>
      <c r="B797" s="52" t="s">
        <v>69</v>
      </c>
      <c r="C797" s="52" t="s">
        <v>84</v>
      </c>
      <c r="D797" s="52" t="s">
        <v>150</v>
      </c>
      <c r="E797" s="53">
        <v>230.0</v>
      </c>
      <c r="F797" s="52" t="s">
        <v>21</v>
      </c>
    </row>
    <row r="798">
      <c r="A798" s="51">
        <v>44416.0</v>
      </c>
      <c r="B798" s="52" t="s">
        <v>69</v>
      </c>
      <c r="C798" s="52" t="s">
        <v>85</v>
      </c>
      <c r="D798" s="52" t="s">
        <v>155</v>
      </c>
      <c r="E798" s="53">
        <v>220.0</v>
      </c>
      <c r="F798" s="52" t="s">
        <v>18</v>
      </c>
    </row>
    <row r="799">
      <c r="A799" s="51">
        <v>44416.0</v>
      </c>
      <c r="B799" s="52" t="s">
        <v>69</v>
      </c>
      <c r="C799" s="52" t="s">
        <v>86</v>
      </c>
      <c r="D799" s="52" t="s">
        <v>155</v>
      </c>
      <c r="E799" s="53">
        <v>220.0</v>
      </c>
      <c r="F799" s="52" t="s">
        <v>18</v>
      </c>
    </row>
    <row r="800">
      <c r="A800" s="51">
        <v>44416.0</v>
      </c>
      <c r="B800" s="52" t="s">
        <v>69</v>
      </c>
      <c r="C800" s="52" t="s">
        <v>87</v>
      </c>
      <c r="D800" s="52" t="s">
        <v>150</v>
      </c>
      <c r="E800" s="53">
        <v>230.0</v>
      </c>
      <c r="F800" s="52" t="s">
        <v>21</v>
      </c>
    </row>
    <row r="801">
      <c r="A801" s="51">
        <v>44416.0</v>
      </c>
      <c r="B801" s="52" t="s">
        <v>69</v>
      </c>
      <c r="C801" s="52" t="s">
        <v>89</v>
      </c>
      <c r="D801" s="52" t="s">
        <v>152</v>
      </c>
      <c r="E801" s="53">
        <v>250.0</v>
      </c>
      <c r="F801" s="52" t="s">
        <v>21</v>
      </c>
    </row>
    <row r="802">
      <c r="A802" s="51">
        <v>44416.0</v>
      </c>
      <c r="B802" s="52" t="s">
        <v>69</v>
      </c>
      <c r="C802" s="52" t="s">
        <v>91</v>
      </c>
      <c r="D802" s="52" t="s">
        <v>158</v>
      </c>
      <c r="E802" s="53">
        <v>200.0</v>
      </c>
      <c r="F802" s="52" t="s">
        <v>14</v>
      </c>
    </row>
    <row r="803">
      <c r="A803" s="51">
        <v>44417.0</v>
      </c>
      <c r="B803" s="52" t="s">
        <v>9</v>
      </c>
      <c r="C803" s="52">
        <v>1345.0</v>
      </c>
      <c r="D803" s="52" t="s">
        <v>159</v>
      </c>
      <c r="E803" s="53">
        <v>90.0</v>
      </c>
      <c r="F803" s="52" t="s">
        <v>160</v>
      </c>
    </row>
    <row r="804">
      <c r="A804" s="51">
        <v>44417.0</v>
      </c>
      <c r="B804" s="52" t="s">
        <v>9</v>
      </c>
      <c r="C804" s="52">
        <v>2247.0</v>
      </c>
      <c r="D804" s="52" t="s">
        <v>161</v>
      </c>
      <c r="E804" s="53">
        <v>240.0</v>
      </c>
      <c r="F804" s="52" t="s">
        <v>21</v>
      </c>
    </row>
    <row r="805">
      <c r="A805" s="51">
        <v>44417.0</v>
      </c>
      <c r="B805" s="52" t="s">
        <v>9</v>
      </c>
      <c r="C805" s="52" t="s">
        <v>268</v>
      </c>
      <c r="D805" s="52" t="s">
        <v>152</v>
      </c>
      <c r="E805" s="53">
        <v>250.0</v>
      </c>
      <c r="F805" s="52" t="s">
        <v>21</v>
      </c>
    </row>
    <row r="806">
      <c r="A806" s="51">
        <v>44417.0</v>
      </c>
      <c r="B806" s="52" t="s">
        <v>9</v>
      </c>
      <c r="C806" s="52" t="s">
        <v>93</v>
      </c>
      <c r="D806" s="52" t="s">
        <v>161</v>
      </c>
      <c r="E806" s="53">
        <v>240.0</v>
      </c>
      <c r="F806" s="52" t="s">
        <v>21</v>
      </c>
    </row>
    <row r="807">
      <c r="A807" s="51">
        <v>44417.0</v>
      </c>
      <c r="B807" s="52" t="s">
        <v>23</v>
      </c>
      <c r="C807" s="52" t="s">
        <v>199</v>
      </c>
      <c r="D807" s="52" t="s">
        <v>166</v>
      </c>
      <c r="E807" s="53">
        <v>200.0</v>
      </c>
      <c r="F807" s="52" t="s">
        <v>14</v>
      </c>
    </row>
    <row r="808">
      <c r="A808" s="51">
        <v>44417.0</v>
      </c>
      <c r="B808" s="52" t="s">
        <v>23</v>
      </c>
      <c r="C808" s="52" t="s">
        <v>26</v>
      </c>
      <c r="D808" s="52" t="s">
        <v>150</v>
      </c>
      <c r="E808" s="53">
        <v>230.0</v>
      </c>
      <c r="F808" s="52" t="s">
        <v>21</v>
      </c>
    </row>
    <row r="809">
      <c r="A809" s="51">
        <v>44417.0</v>
      </c>
      <c r="B809" s="52" t="s">
        <v>23</v>
      </c>
      <c r="C809" s="55">
        <v>7.0E45</v>
      </c>
      <c r="D809" s="52" t="s">
        <v>158</v>
      </c>
      <c r="E809" s="53">
        <v>200.0</v>
      </c>
      <c r="F809" s="52" t="s">
        <v>14</v>
      </c>
    </row>
    <row r="810">
      <c r="A810" s="51">
        <v>44417.0</v>
      </c>
      <c r="B810" s="52" t="s">
        <v>23</v>
      </c>
      <c r="C810" s="52" t="s">
        <v>32</v>
      </c>
      <c r="D810" s="52" t="s">
        <v>153</v>
      </c>
      <c r="E810" s="53">
        <v>220.0</v>
      </c>
      <c r="F810" s="52" t="s">
        <v>12</v>
      </c>
    </row>
    <row r="811">
      <c r="A811" s="51">
        <v>44417.0</v>
      </c>
      <c r="B811" s="52" t="s">
        <v>23</v>
      </c>
      <c r="C811" s="52" t="s">
        <v>33</v>
      </c>
      <c r="D811" s="52" t="s">
        <v>166</v>
      </c>
      <c r="E811" s="53">
        <v>200.0</v>
      </c>
      <c r="F811" s="52" t="s">
        <v>14</v>
      </c>
    </row>
    <row r="812">
      <c r="A812" s="51">
        <v>44417.0</v>
      </c>
      <c r="B812" s="52" t="s">
        <v>23</v>
      </c>
      <c r="C812" s="52" t="s">
        <v>35</v>
      </c>
      <c r="D812" s="52" t="s">
        <v>161</v>
      </c>
      <c r="E812" s="53">
        <v>240.0</v>
      </c>
      <c r="F812" s="52" t="s">
        <v>21</v>
      </c>
    </row>
    <row r="813">
      <c r="A813" s="51">
        <v>44417.0</v>
      </c>
      <c r="B813" s="52" t="s">
        <v>23</v>
      </c>
      <c r="C813" s="52">
        <v>8240.0</v>
      </c>
      <c r="D813" s="52" t="s">
        <v>156</v>
      </c>
      <c r="E813" s="53">
        <v>120.0</v>
      </c>
      <c r="F813" s="52" t="s">
        <v>21</v>
      </c>
    </row>
    <row r="814">
      <c r="A814" s="51">
        <v>44417.0</v>
      </c>
      <c r="B814" s="52" t="s">
        <v>23</v>
      </c>
      <c r="C814" s="52">
        <v>1041.0</v>
      </c>
      <c r="D814" s="52" t="s">
        <v>155</v>
      </c>
      <c r="E814" s="53">
        <v>220.0</v>
      </c>
      <c r="F814" s="52" t="s">
        <v>18</v>
      </c>
    </row>
    <row r="815">
      <c r="A815" s="51">
        <v>44417.0</v>
      </c>
      <c r="B815" s="52" t="s">
        <v>23</v>
      </c>
      <c r="C815" s="52" t="s">
        <v>37</v>
      </c>
      <c r="D815" s="52" t="s">
        <v>156</v>
      </c>
      <c r="E815" s="53">
        <v>120.0</v>
      </c>
      <c r="F815" s="52" t="s">
        <v>21</v>
      </c>
    </row>
    <row r="816">
      <c r="A816" s="51">
        <v>44417.0</v>
      </c>
      <c r="B816" s="52" t="s">
        <v>23</v>
      </c>
      <c r="C816" s="52" t="s">
        <v>164</v>
      </c>
      <c r="D816" s="52" t="s">
        <v>158</v>
      </c>
      <c r="E816" s="53">
        <v>200.0</v>
      </c>
      <c r="F816" s="52" t="s">
        <v>14</v>
      </c>
    </row>
    <row r="817">
      <c r="A817" s="51">
        <v>44417.0</v>
      </c>
      <c r="B817" s="52" t="s">
        <v>23</v>
      </c>
      <c r="C817" s="52" t="s">
        <v>38</v>
      </c>
      <c r="D817" s="52" t="s">
        <v>166</v>
      </c>
      <c r="E817" s="53">
        <v>200.0</v>
      </c>
      <c r="F817" s="52" t="s">
        <v>14</v>
      </c>
    </row>
    <row r="818">
      <c r="A818" s="51">
        <v>44417.0</v>
      </c>
      <c r="B818" s="52" t="s">
        <v>254</v>
      </c>
      <c r="C818" s="52" t="s">
        <v>269</v>
      </c>
      <c r="D818" s="52" t="s">
        <v>150</v>
      </c>
      <c r="E818" s="53">
        <v>230.0</v>
      </c>
      <c r="F818" s="52" t="s">
        <v>21</v>
      </c>
    </row>
    <row r="819">
      <c r="A819" s="51">
        <v>44417.0</v>
      </c>
      <c r="B819" s="52" t="s">
        <v>254</v>
      </c>
      <c r="C819" s="52" t="s">
        <v>270</v>
      </c>
      <c r="D819" s="52" t="s">
        <v>156</v>
      </c>
      <c r="E819" s="53">
        <v>120.0</v>
      </c>
      <c r="F819" s="52" t="s">
        <v>21</v>
      </c>
    </row>
    <row r="820">
      <c r="A820" s="51">
        <v>44417.0</v>
      </c>
      <c r="B820" s="52" t="s">
        <v>254</v>
      </c>
      <c r="C820" s="52" t="s">
        <v>260</v>
      </c>
      <c r="D820" s="52" t="s">
        <v>162</v>
      </c>
      <c r="E820" s="53">
        <v>130.0</v>
      </c>
      <c r="F820" s="52" t="s">
        <v>18</v>
      </c>
    </row>
    <row r="821">
      <c r="A821" s="51">
        <v>44417.0</v>
      </c>
      <c r="B821" s="52" t="s">
        <v>254</v>
      </c>
      <c r="C821" s="52" t="s">
        <v>271</v>
      </c>
      <c r="D821" s="52" t="s">
        <v>150</v>
      </c>
      <c r="E821" s="53">
        <v>230.0</v>
      </c>
      <c r="F821" s="52" t="s">
        <v>21</v>
      </c>
    </row>
    <row r="822">
      <c r="A822" s="51">
        <v>44417.0</v>
      </c>
      <c r="B822" s="52" t="s">
        <v>97</v>
      </c>
      <c r="C822" s="55">
        <v>1.0E46</v>
      </c>
      <c r="D822" s="52" t="s">
        <v>158</v>
      </c>
      <c r="E822" s="53">
        <v>200.0</v>
      </c>
      <c r="F822" s="52" t="s">
        <v>14</v>
      </c>
    </row>
    <row r="823">
      <c r="A823" s="51">
        <v>44417.0</v>
      </c>
      <c r="B823" s="52" t="s">
        <v>97</v>
      </c>
      <c r="C823" s="52" t="s">
        <v>98</v>
      </c>
      <c r="D823" s="52" t="s">
        <v>150</v>
      </c>
      <c r="E823" s="53">
        <v>230.0</v>
      </c>
      <c r="F823" s="52" t="s">
        <v>21</v>
      </c>
    </row>
    <row r="824">
      <c r="A824" s="51">
        <v>44417.0</v>
      </c>
      <c r="B824" s="52" t="s">
        <v>97</v>
      </c>
      <c r="C824" s="52" t="s">
        <v>101</v>
      </c>
      <c r="D824" s="52" t="s">
        <v>166</v>
      </c>
      <c r="E824" s="53">
        <v>200.0</v>
      </c>
      <c r="F824" s="52" t="s">
        <v>14</v>
      </c>
    </row>
    <row r="825">
      <c r="A825" s="51">
        <v>44417.0</v>
      </c>
      <c r="B825" s="52" t="s">
        <v>97</v>
      </c>
      <c r="C825" s="55">
        <v>9.0E45</v>
      </c>
      <c r="D825" s="52" t="s">
        <v>150</v>
      </c>
      <c r="E825" s="53">
        <v>230.0</v>
      </c>
      <c r="F825" s="52" t="s">
        <v>21</v>
      </c>
    </row>
    <row r="826">
      <c r="A826" s="51">
        <v>44417.0</v>
      </c>
      <c r="B826" s="52" t="s">
        <v>97</v>
      </c>
      <c r="C826" s="52">
        <v>1544.0</v>
      </c>
      <c r="D826" s="52" t="s">
        <v>159</v>
      </c>
      <c r="E826" s="53">
        <v>90.0</v>
      </c>
      <c r="F826" s="52" t="s">
        <v>160</v>
      </c>
    </row>
    <row r="827">
      <c r="A827" s="51">
        <v>44417.0</v>
      </c>
      <c r="B827" s="52" t="s">
        <v>97</v>
      </c>
      <c r="C827" s="52">
        <v>4340.0</v>
      </c>
      <c r="D827" s="52" t="s">
        <v>156</v>
      </c>
      <c r="E827" s="53">
        <v>120.0</v>
      </c>
      <c r="F827" s="52" t="s">
        <v>21</v>
      </c>
    </row>
    <row r="828">
      <c r="A828" s="51">
        <v>44417.0</v>
      </c>
      <c r="B828" s="52" t="s">
        <v>97</v>
      </c>
      <c r="C828" s="52">
        <v>8041.0</v>
      </c>
      <c r="D828" s="52" t="s">
        <v>162</v>
      </c>
      <c r="E828" s="53">
        <v>130.0</v>
      </c>
      <c r="F828" s="52" t="s">
        <v>18</v>
      </c>
    </row>
    <row r="829">
      <c r="A829" s="51">
        <v>44417.0</v>
      </c>
      <c r="B829" s="52" t="s">
        <v>97</v>
      </c>
      <c r="C829" s="52">
        <v>8345.0</v>
      </c>
      <c r="D829" s="52" t="s">
        <v>166</v>
      </c>
      <c r="E829" s="53">
        <v>200.0</v>
      </c>
      <c r="F829" s="52" t="s">
        <v>14</v>
      </c>
    </row>
    <row r="830">
      <c r="A830" s="51">
        <v>44417.0</v>
      </c>
      <c r="B830" s="52" t="s">
        <v>97</v>
      </c>
      <c r="C830" s="52" t="s">
        <v>103</v>
      </c>
      <c r="D830" s="52" t="s">
        <v>156</v>
      </c>
      <c r="E830" s="53">
        <v>120.0</v>
      </c>
      <c r="F830" s="52" t="s">
        <v>21</v>
      </c>
    </row>
    <row r="831">
      <c r="A831" s="51">
        <v>44417.0</v>
      </c>
      <c r="B831" s="52" t="s">
        <v>97</v>
      </c>
      <c r="C831" s="52" t="s">
        <v>239</v>
      </c>
      <c r="D831" s="52" t="s">
        <v>159</v>
      </c>
      <c r="E831" s="53">
        <v>90.0</v>
      </c>
      <c r="F831" s="52" t="s">
        <v>160</v>
      </c>
    </row>
    <row r="832">
      <c r="A832" s="51">
        <v>44417.0</v>
      </c>
      <c r="B832" s="52" t="s">
        <v>97</v>
      </c>
      <c r="C832" s="52">
        <v>6145.0</v>
      </c>
      <c r="D832" s="52" t="s">
        <v>156</v>
      </c>
      <c r="E832" s="53">
        <v>120.0</v>
      </c>
      <c r="F832" s="52" t="s">
        <v>21</v>
      </c>
    </row>
    <row r="833">
      <c r="A833" s="51">
        <v>44417.0</v>
      </c>
      <c r="B833" s="52" t="s">
        <v>97</v>
      </c>
      <c r="C833" s="52">
        <v>5049.0</v>
      </c>
      <c r="D833" s="52" t="s">
        <v>156</v>
      </c>
      <c r="E833" s="53">
        <v>120.0</v>
      </c>
      <c r="F833" s="52" t="s">
        <v>21</v>
      </c>
    </row>
    <row r="834">
      <c r="A834" s="51">
        <v>44417.0</v>
      </c>
      <c r="B834" s="52" t="s">
        <v>97</v>
      </c>
      <c r="C834" s="52">
        <v>1342.0</v>
      </c>
      <c r="D834" s="52" t="s">
        <v>156</v>
      </c>
      <c r="E834" s="53">
        <v>120.0</v>
      </c>
      <c r="F834" s="52" t="s">
        <v>21</v>
      </c>
    </row>
    <row r="835">
      <c r="A835" s="51">
        <v>44417.0</v>
      </c>
      <c r="B835" s="52" t="s">
        <v>97</v>
      </c>
      <c r="C835" s="52" t="s">
        <v>107</v>
      </c>
      <c r="D835" s="52" t="s">
        <v>155</v>
      </c>
      <c r="E835" s="53">
        <v>220.0</v>
      </c>
      <c r="F835" s="52" t="s">
        <v>18</v>
      </c>
    </row>
    <row r="836">
      <c r="A836" s="51">
        <v>44417.0</v>
      </c>
      <c r="B836" s="52" t="s">
        <v>97</v>
      </c>
      <c r="C836" s="52">
        <v>8247.0</v>
      </c>
      <c r="D836" s="52" t="s">
        <v>161</v>
      </c>
      <c r="E836" s="53">
        <v>240.0</v>
      </c>
      <c r="F836" s="52" t="s">
        <v>21</v>
      </c>
    </row>
    <row r="837">
      <c r="A837" s="51">
        <v>44417.0</v>
      </c>
      <c r="B837" s="52" t="s">
        <v>97</v>
      </c>
      <c r="C837" s="52" t="s">
        <v>170</v>
      </c>
      <c r="D837" s="52" t="s">
        <v>166</v>
      </c>
      <c r="E837" s="53">
        <v>200.0</v>
      </c>
      <c r="F837" s="52" t="s">
        <v>14</v>
      </c>
    </row>
    <row r="838">
      <c r="A838" s="51">
        <v>44417.0</v>
      </c>
      <c r="B838" s="52" t="s">
        <v>97</v>
      </c>
      <c r="C838" s="52" t="s">
        <v>111</v>
      </c>
      <c r="D838" s="52" t="s">
        <v>159</v>
      </c>
      <c r="E838" s="53">
        <v>90.0</v>
      </c>
      <c r="F838" s="52" t="s">
        <v>160</v>
      </c>
    </row>
    <row r="839">
      <c r="A839" s="51">
        <v>44417.0</v>
      </c>
      <c r="B839" s="52" t="s">
        <v>97</v>
      </c>
      <c r="C839" s="52" t="s">
        <v>272</v>
      </c>
      <c r="D839" s="52" t="s">
        <v>153</v>
      </c>
      <c r="E839" s="53">
        <v>220.0</v>
      </c>
      <c r="F839" s="52" t="s">
        <v>12</v>
      </c>
    </row>
    <row r="840">
      <c r="A840" s="51">
        <v>44417.0</v>
      </c>
      <c r="B840" s="52" t="s">
        <v>97</v>
      </c>
      <c r="C840" s="52" t="s">
        <v>172</v>
      </c>
      <c r="D840" s="52" t="s">
        <v>166</v>
      </c>
      <c r="E840" s="53">
        <v>200.0</v>
      </c>
      <c r="F840" s="52" t="s">
        <v>14</v>
      </c>
    </row>
    <row r="841">
      <c r="A841" s="51">
        <v>44417.0</v>
      </c>
      <c r="B841" s="52" t="s">
        <v>97</v>
      </c>
      <c r="C841" s="52" t="s">
        <v>112</v>
      </c>
      <c r="D841" s="52" t="s">
        <v>158</v>
      </c>
      <c r="E841" s="53">
        <v>200.0</v>
      </c>
      <c r="F841" s="52" t="s">
        <v>14</v>
      </c>
    </row>
    <row r="842">
      <c r="A842" s="51">
        <v>44417.0</v>
      </c>
      <c r="B842" s="52" t="s">
        <v>97</v>
      </c>
      <c r="C842" s="52" t="s">
        <v>209</v>
      </c>
      <c r="D842" s="52" t="s">
        <v>159</v>
      </c>
      <c r="E842" s="53">
        <v>90.0</v>
      </c>
      <c r="F842" s="52" t="s">
        <v>160</v>
      </c>
    </row>
    <row r="843">
      <c r="A843" s="51">
        <v>44417.0</v>
      </c>
      <c r="B843" s="52" t="s">
        <v>97</v>
      </c>
      <c r="C843" s="52" t="s">
        <v>263</v>
      </c>
      <c r="D843" s="52" t="s">
        <v>159</v>
      </c>
      <c r="E843" s="53">
        <v>90.0</v>
      </c>
      <c r="F843" s="52" t="s">
        <v>160</v>
      </c>
    </row>
    <row r="844">
      <c r="A844" s="51">
        <v>44417.0</v>
      </c>
      <c r="B844" s="52" t="s">
        <v>114</v>
      </c>
      <c r="C844" s="52">
        <v>5043.0</v>
      </c>
      <c r="D844" s="52" t="s">
        <v>161</v>
      </c>
      <c r="E844" s="53">
        <v>240.0</v>
      </c>
      <c r="F844" s="52" t="s">
        <v>21</v>
      </c>
    </row>
    <row r="845">
      <c r="A845" s="51">
        <v>44417.0</v>
      </c>
      <c r="B845" s="52" t="s">
        <v>114</v>
      </c>
      <c r="C845" s="52">
        <v>5043.0</v>
      </c>
      <c r="D845" s="52" t="s">
        <v>150</v>
      </c>
      <c r="E845" s="53">
        <v>230.0</v>
      </c>
      <c r="F845" s="52" t="s">
        <v>21</v>
      </c>
    </row>
    <row r="846">
      <c r="A846" s="51">
        <v>44417.0</v>
      </c>
      <c r="B846" s="52" t="s">
        <v>114</v>
      </c>
      <c r="C846" s="52">
        <v>5043.0</v>
      </c>
      <c r="D846" s="52" t="s">
        <v>158</v>
      </c>
      <c r="E846" s="53">
        <v>200.0</v>
      </c>
      <c r="F846" s="52" t="s">
        <v>14</v>
      </c>
    </row>
    <row r="847">
      <c r="A847" s="51">
        <v>44417.0</v>
      </c>
      <c r="B847" s="52" t="s">
        <v>114</v>
      </c>
      <c r="C847" s="52">
        <v>5043.0</v>
      </c>
      <c r="D847" s="52" t="s">
        <v>166</v>
      </c>
      <c r="E847" s="53">
        <v>200.0</v>
      </c>
      <c r="F847" s="52" t="s">
        <v>14</v>
      </c>
    </row>
    <row r="848">
      <c r="A848" s="51">
        <v>44417.0</v>
      </c>
      <c r="B848" s="52" t="s">
        <v>114</v>
      </c>
      <c r="C848" s="52">
        <v>5043.0</v>
      </c>
      <c r="D848" s="52" t="s">
        <v>153</v>
      </c>
      <c r="E848" s="53">
        <v>220.0</v>
      </c>
      <c r="F848" s="52" t="s">
        <v>12</v>
      </c>
    </row>
    <row r="849">
      <c r="A849" s="51">
        <v>44417.0</v>
      </c>
      <c r="B849" s="52" t="s">
        <v>114</v>
      </c>
      <c r="C849" s="52">
        <v>5043.0</v>
      </c>
      <c r="D849" s="52" t="s">
        <v>152</v>
      </c>
      <c r="E849" s="53">
        <v>250.0</v>
      </c>
      <c r="F849" s="52" t="s">
        <v>21</v>
      </c>
    </row>
    <row r="850">
      <c r="A850" s="51">
        <v>44417.0</v>
      </c>
      <c r="B850" s="52" t="s">
        <v>115</v>
      </c>
      <c r="C850" s="52" t="s">
        <v>174</v>
      </c>
      <c r="D850" s="52" t="s">
        <v>150</v>
      </c>
      <c r="E850" s="53">
        <v>230.0</v>
      </c>
      <c r="F850" s="52" t="s">
        <v>21</v>
      </c>
    </row>
    <row r="851">
      <c r="A851" s="51">
        <v>44417.0</v>
      </c>
      <c r="B851" s="52" t="s">
        <v>115</v>
      </c>
      <c r="C851" s="55">
        <v>9.0E42</v>
      </c>
      <c r="D851" s="52" t="s">
        <v>153</v>
      </c>
      <c r="E851" s="53">
        <v>220.0</v>
      </c>
      <c r="F851" s="52" t="s">
        <v>12</v>
      </c>
    </row>
    <row r="852">
      <c r="A852" s="51">
        <v>44417.0</v>
      </c>
      <c r="B852" s="52" t="s">
        <v>115</v>
      </c>
      <c r="C852" s="52" t="s">
        <v>118</v>
      </c>
      <c r="D852" s="52" t="s">
        <v>166</v>
      </c>
      <c r="E852" s="53">
        <v>200.0</v>
      </c>
      <c r="F852" s="52" t="s">
        <v>14</v>
      </c>
    </row>
    <row r="853">
      <c r="A853" s="51">
        <v>44417.0</v>
      </c>
      <c r="B853" s="52" t="s">
        <v>115</v>
      </c>
      <c r="C853" s="52" t="s">
        <v>119</v>
      </c>
      <c r="D853" s="52" t="s">
        <v>150</v>
      </c>
      <c r="E853" s="53">
        <v>230.0</v>
      </c>
      <c r="F853" s="52" t="s">
        <v>21</v>
      </c>
    </row>
    <row r="854">
      <c r="A854" s="51">
        <v>44417.0</v>
      </c>
      <c r="B854" s="52" t="s">
        <v>115</v>
      </c>
      <c r="C854" s="52" t="s">
        <v>121</v>
      </c>
      <c r="D854" s="52" t="s">
        <v>152</v>
      </c>
      <c r="E854" s="53">
        <v>250.0</v>
      </c>
      <c r="F854" s="52" t="s">
        <v>21</v>
      </c>
    </row>
    <row r="855">
      <c r="A855" s="51">
        <v>44417.0</v>
      </c>
      <c r="B855" s="52" t="s">
        <v>115</v>
      </c>
      <c r="C855" s="52" t="s">
        <v>176</v>
      </c>
      <c r="D855" s="52" t="s">
        <v>162</v>
      </c>
      <c r="E855" s="53">
        <v>130.0</v>
      </c>
      <c r="F855" s="52" t="s">
        <v>18</v>
      </c>
    </row>
    <row r="856">
      <c r="A856" s="51">
        <v>44417.0</v>
      </c>
      <c r="B856" s="52" t="s">
        <v>122</v>
      </c>
      <c r="C856" s="52" t="s">
        <v>273</v>
      </c>
      <c r="D856" s="52" t="s">
        <v>156</v>
      </c>
      <c r="E856" s="53">
        <v>120.0</v>
      </c>
      <c r="F856" s="52" t="s">
        <v>21</v>
      </c>
    </row>
    <row r="857">
      <c r="A857" s="51">
        <v>44417.0</v>
      </c>
      <c r="B857" s="52" t="s">
        <v>122</v>
      </c>
      <c r="C857" s="52" t="s">
        <v>273</v>
      </c>
      <c r="D857" s="52" t="s">
        <v>153</v>
      </c>
      <c r="E857" s="53">
        <v>220.0</v>
      </c>
      <c r="F857" s="52" t="s">
        <v>12</v>
      </c>
    </row>
    <row r="858">
      <c r="A858" s="51">
        <v>44417.0</v>
      </c>
      <c r="B858" s="52" t="s">
        <v>122</v>
      </c>
      <c r="C858" s="52" t="s">
        <v>123</v>
      </c>
      <c r="D858" s="52" t="s">
        <v>166</v>
      </c>
      <c r="E858" s="53">
        <v>200.0</v>
      </c>
      <c r="F858" s="52" t="s">
        <v>14</v>
      </c>
    </row>
    <row r="859">
      <c r="A859" s="51">
        <v>44417.0</v>
      </c>
      <c r="B859" s="52" t="s">
        <v>122</v>
      </c>
      <c r="C859" s="52" t="s">
        <v>179</v>
      </c>
      <c r="D859" s="52" t="s">
        <v>166</v>
      </c>
      <c r="E859" s="53">
        <v>200.0</v>
      </c>
      <c r="F859" s="52" t="s">
        <v>14</v>
      </c>
    </row>
    <row r="860">
      <c r="A860" s="51">
        <v>44417.0</v>
      </c>
      <c r="B860" s="52" t="s">
        <v>122</v>
      </c>
      <c r="C860" s="52" t="s">
        <v>125</v>
      </c>
      <c r="D860" s="52" t="s">
        <v>153</v>
      </c>
      <c r="E860" s="53">
        <v>220.0</v>
      </c>
      <c r="F860" s="52" t="s">
        <v>12</v>
      </c>
    </row>
    <row r="861">
      <c r="A861" s="51">
        <v>44417.0</v>
      </c>
      <c r="B861" s="52" t="s">
        <v>122</v>
      </c>
      <c r="C861" s="52" t="s">
        <v>128</v>
      </c>
      <c r="D861" s="52" t="s">
        <v>158</v>
      </c>
      <c r="E861" s="53">
        <v>200.0</v>
      </c>
      <c r="F861" s="52" t="s">
        <v>14</v>
      </c>
    </row>
    <row r="862">
      <c r="A862" s="51">
        <v>44417.0</v>
      </c>
      <c r="B862" s="52" t="s">
        <v>15</v>
      </c>
      <c r="C862" s="52" t="s">
        <v>245</v>
      </c>
      <c r="D862" s="52" t="s">
        <v>156</v>
      </c>
      <c r="E862" s="53">
        <v>120.0</v>
      </c>
      <c r="F862" s="52" t="s">
        <v>21</v>
      </c>
    </row>
    <row r="863">
      <c r="A863" s="51">
        <v>44417.0</v>
      </c>
      <c r="B863" s="52" t="s">
        <v>15</v>
      </c>
      <c r="C863" s="52" t="s">
        <v>216</v>
      </c>
      <c r="D863" s="52" t="s">
        <v>153</v>
      </c>
      <c r="E863" s="53">
        <v>220.0</v>
      </c>
      <c r="F863" s="52" t="s">
        <v>12</v>
      </c>
    </row>
    <row r="864">
      <c r="A864" s="51">
        <v>44417.0</v>
      </c>
      <c r="B864" s="52" t="s">
        <v>15</v>
      </c>
      <c r="C864" s="52" t="s">
        <v>130</v>
      </c>
      <c r="D864" s="52" t="s">
        <v>161</v>
      </c>
      <c r="E864" s="53">
        <v>240.0</v>
      </c>
      <c r="F864" s="52" t="s">
        <v>21</v>
      </c>
    </row>
    <row r="865">
      <c r="A865" s="51">
        <v>44417.0</v>
      </c>
      <c r="B865" s="52" t="s">
        <v>15</v>
      </c>
      <c r="C865" s="52" t="s">
        <v>181</v>
      </c>
      <c r="D865" s="52" t="s">
        <v>162</v>
      </c>
      <c r="E865" s="53">
        <v>130.0</v>
      </c>
      <c r="F865" s="52" t="s">
        <v>18</v>
      </c>
    </row>
    <row r="866">
      <c r="A866" s="51">
        <v>44417.0</v>
      </c>
      <c r="B866" s="52" t="s">
        <v>15</v>
      </c>
      <c r="C866" s="52" t="s">
        <v>131</v>
      </c>
      <c r="D866" s="52" t="s">
        <v>161</v>
      </c>
      <c r="E866" s="53">
        <v>240.0</v>
      </c>
      <c r="F866" s="52" t="s">
        <v>21</v>
      </c>
    </row>
    <row r="867">
      <c r="A867" s="51">
        <v>44417.0</v>
      </c>
      <c r="B867" s="52" t="s">
        <v>15</v>
      </c>
      <c r="C867" s="52" t="s">
        <v>132</v>
      </c>
      <c r="D867" s="52" t="s">
        <v>166</v>
      </c>
      <c r="E867" s="53">
        <v>200.0</v>
      </c>
      <c r="F867" s="52" t="s">
        <v>14</v>
      </c>
    </row>
    <row r="868">
      <c r="A868" s="51">
        <v>44417.0</v>
      </c>
      <c r="B868" s="52" t="s">
        <v>15</v>
      </c>
      <c r="C868" s="55">
        <v>5.0E49</v>
      </c>
      <c r="D868" s="52" t="s">
        <v>166</v>
      </c>
      <c r="E868" s="53">
        <v>200.0</v>
      </c>
      <c r="F868" s="52" t="s">
        <v>14</v>
      </c>
    </row>
    <row r="869">
      <c r="A869" s="51">
        <v>44417.0</v>
      </c>
      <c r="B869" s="52" t="s">
        <v>15</v>
      </c>
      <c r="C869" s="55">
        <v>5.0E49</v>
      </c>
      <c r="D869" s="52" t="s">
        <v>156</v>
      </c>
      <c r="E869" s="53">
        <v>120.0</v>
      </c>
      <c r="F869" s="52" t="s">
        <v>21</v>
      </c>
    </row>
    <row r="870">
      <c r="A870" s="51">
        <v>44417.0</v>
      </c>
      <c r="B870" s="52" t="s">
        <v>15</v>
      </c>
      <c r="C870" s="52" t="s">
        <v>124</v>
      </c>
      <c r="D870" s="52" t="s">
        <v>156</v>
      </c>
      <c r="E870" s="53">
        <v>120.0</v>
      </c>
      <c r="F870" s="52" t="s">
        <v>21</v>
      </c>
    </row>
    <row r="871">
      <c r="A871" s="51">
        <v>44417.0</v>
      </c>
      <c r="B871" s="52" t="s">
        <v>15</v>
      </c>
      <c r="C871" s="52" t="s">
        <v>133</v>
      </c>
      <c r="D871" s="52" t="s">
        <v>162</v>
      </c>
      <c r="E871" s="53">
        <v>130.0</v>
      </c>
      <c r="F871" s="52" t="s">
        <v>18</v>
      </c>
    </row>
    <row r="872">
      <c r="A872" s="51">
        <v>44417.0</v>
      </c>
      <c r="B872" s="52" t="s">
        <v>15</v>
      </c>
      <c r="C872" s="52" t="s">
        <v>134</v>
      </c>
      <c r="D872" s="52" t="s">
        <v>150</v>
      </c>
      <c r="E872" s="53">
        <v>230.0</v>
      </c>
      <c r="F872" s="52" t="s">
        <v>21</v>
      </c>
    </row>
    <row r="873">
      <c r="A873" s="51">
        <v>44417.0</v>
      </c>
      <c r="B873" s="52" t="s">
        <v>15</v>
      </c>
      <c r="C873" s="52" t="s">
        <v>219</v>
      </c>
      <c r="D873" s="52" t="s">
        <v>150</v>
      </c>
      <c r="E873" s="53">
        <v>230.0</v>
      </c>
      <c r="F873" s="52" t="s">
        <v>21</v>
      </c>
    </row>
    <row r="874">
      <c r="A874" s="51">
        <v>44417.0</v>
      </c>
      <c r="B874" s="52" t="s">
        <v>15</v>
      </c>
      <c r="C874" s="52" t="s">
        <v>219</v>
      </c>
      <c r="D874" s="52" t="s">
        <v>156</v>
      </c>
      <c r="E874" s="53">
        <v>120.0</v>
      </c>
      <c r="F874" s="52" t="s">
        <v>21</v>
      </c>
    </row>
    <row r="875">
      <c r="A875" s="51">
        <v>44417.0</v>
      </c>
      <c r="B875" s="52" t="s">
        <v>15</v>
      </c>
      <c r="C875" s="52" t="s">
        <v>135</v>
      </c>
      <c r="D875" s="52" t="s">
        <v>152</v>
      </c>
      <c r="E875" s="53">
        <v>250.0</v>
      </c>
      <c r="F875" s="52" t="s">
        <v>21</v>
      </c>
    </row>
    <row r="876">
      <c r="A876" s="51">
        <v>44417.0</v>
      </c>
      <c r="B876" s="52" t="s">
        <v>15</v>
      </c>
      <c r="C876" s="52" t="s">
        <v>135</v>
      </c>
      <c r="D876" s="52" t="s">
        <v>155</v>
      </c>
      <c r="E876" s="53">
        <v>220.0</v>
      </c>
      <c r="F876" s="52" t="s">
        <v>18</v>
      </c>
    </row>
    <row r="877">
      <c r="A877" s="51">
        <v>44417.0</v>
      </c>
      <c r="B877" s="52" t="s">
        <v>15</v>
      </c>
      <c r="C877" s="52" t="s">
        <v>220</v>
      </c>
      <c r="D877" s="52" t="s">
        <v>156</v>
      </c>
      <c r="E877" s="53">
        <v>120.0</v>
      </c>
      <c r="F877" s="52" t="s">
        <v>21</v>
      </c>
    </row>
    <row r="878">
      <c r="A878" s="51">
        <v>44417.0</v>
      </c>
      <c r="B878" s="52" t="s">
        <v>15</v>
      </c>
      <c r="C878" s="52">
        <v>1344.0</v>
      </c>
      <c r="D878" s="52" t="s">
        <v>166</v>
      </c>
      <c r="E878" s="53">
        <v>200.0</v>
      </c>
      <c r="F878" s="52" t="s">
        <v>14</v>
      </c>
    </row>
    <row r="879">
      <c r="A879" s="51">
        <v>44417.0</v>
      </c>
      <c r="B879" s="52" t="s">
        <v>15</v>
      </c>
      <c r="C879" s="52">
        <v>1546.0</v>
      </c>
      <c r="D879" s="52" t="s">
        <v>159</v>
      </c>
      <c r="E879" s="53">
        <v>90.0</v>
      </c>
      <c r="F879" s="52" t="s">
        <v>160</v>
      </c>
    </row>
    <row r="880">
      <c r="A880" s="51">
        <v>44417.0</v>
      </c>
      <c r="B880" s="52" t="s">
        <v>15</v>
      </c>
      <c r="C880" s="52" t="s">
        <v>136</v>
      </c>
      <c r="D880" s="52" t="s">
        <v>156</v>
      </c>
      <c r="E880" s="53">
        <v>120.0</v>
      </c>
      <c r="F880" s="52" t="s">
        <v>21</v>
      </c>
    </row>
    <row r="881">
      <c r="A881" s="51">
        <v>44417.0</v>
      </c>
      <c r="B881" s="52" t="s">
        <v>15</v>
      </c>
      <c r="C881" s="52" t="s">
        <v>221</v>
      </c>
      <c r="D881" s="52" t="s">
        <v>153</v>
      </c>
      <c r="E881" s="53">
        <v>220.0</v>
      </c>
      <c r="F881" s="52" t="s">
        <v>12</v>
      </c>
    </row>
    <row r="882">
      <c r="A882" s="51">
        <v>44417.0</v>
      </c>
      <c r="B882" s="52" t="s">
        <v>15</v>
      </c>
      <c r="C882" s="52" t="s">
        <v>220</v>
      </c>
      <c r="D882" s="52" t="s">
        <v>158</v>
      </c>
      <c r="E882" s="53">
        <v>200.0</v>
      </c>
      <c r="F882" s="52" t="s">
        <v>14</v>
      </c>
    </row>
    <row r="883">
      <c r="A883" s="51">
        <v>44417.0</v>
      </c>
      <c r="B883" s="52" t="s">
        <v>15</v>
      </c>
      <c r="C883" s="52" t="s">
        <v>220</v>
      </c>
      <c r="D883" s="52" t="s">
        <v>156</v>
      </c>
      <c r="E883" s="53">
        <v>120.0</v>
      </c>
      <c r="F883" s="52" t="s">
        <v>21</v>
      </c>
    </row>
    <row r="884">
      <c r="A884" s="51">
        <v>44417.0</v>
      </c>
      <c r="B884" s="52" t="s">
        <v>15</v>
      </c>
      <c r="C884" s="52" t="s">
        <v>182</v>
      </c>
      <c r="D884" s="52" t="s">
        <v>159</v>
      </c>
      <c r="E884" s="53">
        <v>90.0</v>
      </c>
      <c r="F884" s="52" t="s">
        <v>160</v>
      </c>
    </row>
    <row r="885">
      <c r="A885" s="51">
        <v>44417.0</v>
      </c>
      <c r="B885" s="52" t="s">
        <v>15</v>
      </c>
      <c r="C885" s="52" t="s">
        <v>274</v>
      </c>
      <c r="D885" s="52" t="s">
        <v>153</v>
      </c>
      <c r="E885" s="53">
        <v>220.0</v>
      </c>
      <c r="F885" s="52" t="s">
        <v>12</v>
      </c>
    </row>
    <row r="886">
      <c r="A886" s="51">
        <v>44417.0</v>
      </c>
      <c r="B886" s="52" t="s">
        <v>15</v>
      </c>
      <c r="C886" s="52" t="s">
        <v>274</v>
      </c>
      <c r="D886" s="52" t="s">
        <v>155</v>
      </c>
      <c r="E886" s="53">
        <v>220.0</v>
      </c>
      <c r="F886" s="52" t="s">
        <v>18</v>
      </c>
    </row>
    <row r="887">
      <c r="A887" s="51">
        <v>44417.0</v>
      </c>
      <c r="B887" s="52" t="s">
        <v>15</v>
      </c>
      <c r="C887" s="52">
        <v>3446.0</v>
      </c>
      <c r="D887" s="52" t="s">
        <v>158</v>
      </c>
      <c r="E887" s="53">
        <v>200.0</v>
      </c>
      <c r="F887" s="52" t="s">
        <v>14</v>
      </c>
    </row>
    <row r="888">
      <c r="A888" s="51">
        <v>44417.0</v>
      </c>
      <c r="B888" s="52" t="s">
        <v>15</v>
      </c>
      <c r="C888" s="52" t="s">
        <v>183</v>
      </c>
      <c r="D888" s="52" t="s">
        <v>152</v>
      </c>
      <c r="E888" s="53">
        <v>250.0</v>
      </c>
      <c r="F888" s="52" t="s">
        <v>21</v>
      </c>
    </row>
    <row r="889">
      <c r="A889" s="51">
        <v>44417.0</v>
      </c>
      <c r="B889" s="52" t="s">
        <v>15</v>
      </c>
      <c r="C889" s="52" t="s">
        <v>246</v>
      </c>
      <c r="D889" s="52" t="s">
        <v>156</v>
      </c>
      <c r="E889" s="53">
        <v>120.0</v>
      </c>
      <c r="F889" s="52" t="s">
        <v>21</v>
      </c>
    </row>
    <row r="890">
      <c r="A890" s="51">
        <v>44417.0</v>
      </c>
      <c r="B890" s="52" t="s">
        <v>15</v>
      </c>
      <c r="C890" s="52" t="s">
        <v>137</v>
      </c>
      <c r="D890" s="52" t="s">
        <v>150</v>
      </c>
      <c r="E890" s="53">
        <v>230.0</v>
      </c>
      <c r="F890" s="52" t="s">
        <v>21</v>
      </c>
    </row>
    <row r="891">
      <c r="A891" s="51">
        <v>44417.0</v>
      </c>
      <c r="B891" s="52" t="s">
        <v>15</v>
      </c>
      <c r="C891" s="52" t="s">
        <v>111</v>
      </c>
      <c r="D891" s="52" t="s">
        <v>156</v>
      </c>
      <c r="E891" s="53">
        <v>120.0</v>
      </c>
      <c r="F891" s="52" t="s">
        <v>21</v>
      </c>
    </row>
    <row r="892">
      <c r="A892" s="51">
        <v>44417.0</v>
      </c>
      <c r="B892" s="52" t="s">
        <v>15</v>
      </c>
      <c r="C892" s="52" t="s">
        <v>111</v>
      </c>
      <c r="D892" s="52" t="s">
        <v>153</v>
      </c>
      <c r="E892" s="53">
        <v>220.0</v>
      </c>
      <c r="F892" s="52" t="s">
        <v>12</v>
      </c>
    </row>
    <row r="893">
      <c r="A893" s="51">
        <v>44417.0</v>
      </c>
      <c r="B893" s="52" t="s">
        <v>15</v>
      </c>
      <c r="C893" s="52" t="s">
        <v>184</v>
      </c>
      <c r="D893" s="52" t="s">
        <v>153</v>
      </c>
      <c r="E893" s="53">
        <v>220.0</v>
      </c>
      <c r="F893" s="52" t="s">
        <v>12</v>
      </c>
    </row>
    <row r="894">
      <c r="A894" s="51">
        <v>44417.0</v>
      </c>
      <c r="B894" s="52" t="s">
        <v>15</v>
      </c>
      <c r="C894" s="52" t="s">
        <v>265</v>
      </c>
      <c r="D894" s="52" t="s">
        <v>156</v>
      </c>
      <c r="E894" s="53">
        <v>120.0</v>
      </c>
      <c r="F894" s="52" t="s">
        <v>21</v>
      </c>
    </row>
    <row r="895">
      <c r="A895" s="51">
        <v>44417.0</v>
      </c>
      <c r="B895" s="52" t="s">
        <v>15</v>
      </c>
      <c r="C895" s="52" t="s">
        <v>223</v>
      </c>
      <c r="D895" s="52" t="s">
        <v>159</v>
      </c>
      <c r="E895" s="53">
        <v>90.0</v>
      </c>
      <c r="F895" s="52" t="s">
        <v>160</v>
      </c>
    </row>
    <row r="896">
      <c r="A896" s="51">
        <v>44417.0</v>
      </c>
      <c r="B896" s="52" t="s">
        <v>15</v>
      </c>
      <c r="C896" s="52" t="s">
        <v>139</v>
      </c>
      <c r="D896" s="52" t="s">
        <v>152</v>
      </c>
      <c r="E896" s="53">
        <v>250.0</v>
      </c>
      <c r="F896" s="52" t="s">
        <v>21</v>
      </c>
    </row>
    <row r="897">
      <c r="A897" s="51">
        <v>44417.0</v>
      </c>
      <c r="B897" s="52" t="s">
        <v>15</v>
      </c>
      <c r="C897" s="52" t="s">
        <v>225</v>
      </c>
      <c r="D897" s="52" t="s">
        <v>156</v>
      </c>
      <c r="E897" s="53">
        <v>120.0</v>
      </c>
      <c r="F897" s="52" t="s">
        <v>21</v>
      </c>
    </row>
    <row r="898">
      <c r="A898" s="51">
        <v>44417.0</v>
      </c>
      <c r="B898" s="52" t="s">
        <v>16</v>
      </c>
      <c r="C898" s="55">
        <v>5.0E48</v>
      </c>
      <c r="D898" s="52" t="s">
        <v>152</v>
      </c>
      <c r="E898" s="53">
        <v>250.0</v>
      </c>
      <c r="F898" s="52" t="s">
        <v>21</v>
      </c>
    </row>
    <row r="899">
      <c r="A899" s="51">
        <v>44417.0</v>
      </c>
      <c r="B899" s="52" t="s">
        <v>16</v>
      </c>
      <c r="C899" s="55">
        <v>5.0E48</v>
      </c>
      <c r="D899" s="52" t="s">
        <v>155</v>
      </c>
      <c r="E899" s="53">
        <v>220.0</v>
      </c>
      <c r="F899" s="52" t="s">
        <v>18</v>
      </c>
    </row>
    <row r="900">
      <c r="A900" s="51">
        <v>44417.0</v>
      </c>
      <c r="B900" s="52" t="s">
        <v>16</v>
      </c>
      <c r="C900" s="52" t="s">
        <v>275</v>
      </c>
      <c r="D900" s="52" t="s">
        <v>159</v>
      </c>
      <c r="E900" s="53">
        <v>90.0</v>
      </c>
      <c r="F900" s="52" t="s">
        <v>160</v>
      </c>
    </row>
    <row r="901">
      <c r="A901" s="51">
        <v>44417.0</v>
      </c>
      <c r="B901" s="52" t="s">
        <v>16</v>
      </c>
      <c r="C901" s="52" t="s">
        <v>107</v>
      </c>
      <c r="D901" s="52" t="s">
        <v>159</v>
      </c>
      <c r="E901" s="53">
        <v>90.0</v>
      </c>
      <c r="F901" s="52" t="s">
        <v>160</v>
      </c>
    </row>
    <row r="902">
      <c r="A902" s="51">
        <v>44417.0</v>
      </c>
      <c r="B902" s="52" t="s">
        <v>16</v>
      </c>
      <c r="C902" s="52" t="s">
        <v>107</v>
      </c>
      <c r="D902" s="52" t="s">
        <v>152</v>
      </c>
      <c r="E902" s="53">
        <v>250.0</v>
      </c>
      <c r="F902" s="52" t="s">
        <v>21</v>
      </c>
    </row>
    <row r="903">
      <c r="A903" s="51">
        <v>44417.0</v>
      </c>
      <c r="B903" s="52" t="s">
        <v>16</v>
      </c>
      <c r="C903" s="52" t="s">
        <v>107</v>
      </c>
      <c r="D903" s="52" t="s">
        <v>155</v>
      </c>
      <c r="E903" s="53">
        <v>220.0</v>
      </c>
      <c r="F903" s="52" t="s">
        <v>18</v>
      </c>
    </row>
    <row r="904">
      <c r="A904" s="51">
        <v>44417.0</v>
      </c>
      <c r="B904" s="52" t="s">
        <v>16</v>
      </c>
      <c r="C904" s="52" t="s">
        <v>146</v>
      </c>
      <c r="D904" s="52" t="s">
        <v>159</v>
      </c>
      <c r="E904" s="53">
        <v>90.0</v>
      </c>
      <c r="F904" s="52" t="s">
        <v>160</v>
      </c>
    </row>
    <row r="905">
      <c r="A905" s="51">
        <v>44417.0</v>
      </c>
      <c r="B905" s="52" t="s">
        <v>16</v>
      </c>
      <c r="C905" s="52" t="s">
        <v>190</v>
      </c>
      <c r="D905" s="52" t="s">
        <v>152</v>
      </c>
      <c r="E905" s="53">
        <v>250.0</v>
      </c>
      <c r="F905" s="52" t="s">
        <v>21</v>
      </c>
    </row>
    <row r="906">
      <c r="A906" s="51">
        <v>44417.0</v>
      </c>
      <c r="B906" s="52" t="s">
        <v>69</v>
      </c>
      <c r="C906" s="52" t="s">
        <v>70</v>
      </c>
      <c r="D906" s="52" t="s">
        <v>152</v>
      </c>
      <c r="E906" s="53">
        <v>250.0</v>
      </c>
      <c r="F906" s="52" t="s">
        <v>21</v>
      </c>
    </row>
    <row r="907">
      <c r="A907" s="51">
        <v>44417.0</v>
      </c>
      <c r="B907" s="52" t="s">
        <v>69</v>
      </c>
      <c r="C907" s="52" t="s">
        <v>71</v>
      </c>
      <c r="D907" s="52" t="s">
        <v>150</v>
      </c>
      <c r="E907" s="53">
        <v>230.0</v>
      </c>
      <c r="F907" s="52" t="s">
        <v>21</v>
      </c>
    </row>
    <row r="908">
      <c r="A908" s="51">
        <v>44417.0</v>
      </c>
      <c r="B908" s="52" t="s">
        <v>69</v>
      </c>
      <c r="C908" s="52" t="s">
        <v>72</v>
      </c>
      <c r="D908" s="52" t="s">
        <v>166</v>
      </c>
      <c r="E908" s="53">
        <v>200.0</v>
      </c>
      <c r="F908" s="52" t="s">
        <v>14</v>
      </c>
    </row>
    <row r="909">
      <c r="A909" s="51">
        <v>44417.0</v>
      </c>
      <c r="B909" s="52" t="s">
        <v>69</v>
      </c>
      <c r="C909" s="52" t="s">
        <v>73</v>
      </c>
      <c r="D909" s="52" t="s">
        <v>162</v>
      </c>
      <c r="E909" s="53">
        <v>130.0</v>
      </c>
      <c r="F909" s="52" t="s">
        <v>18</v>
      </c>
    </row>
    <row r="910">
      <c r="A910" s="51">
        <v>44417.0</v>
      </c>
      <c r="B910" s="52" t="s">
        <v>69</v>
      </c>
      <c r="C910" s="52" t="s">
        <v>74</v>
      </c>
      <c r="D910" s="52" t="s">
        <v>150</v>
      </c>
      <c r="E910" s="53">
        <v>230.0</v>
      </c>
      <c r="F910" s="52" t="s">
        <v>21</v>
      </c>
    </row>
    <row r="911">
      <c r="A911" s="51">
        <v>44417.0</v>
      </c>
      <c r="B911" s="52" t="s">
        <v>69</v>
      </c>
      <c r="C911" s="52">
        <v>1247.0</v>
      </c>
      <c r="D911" s="52" t="s">
        <v>161</v>
      </c>
      <c r="E911" s="53">
        <v>240.0</v>
      </c>
      <c r="F911" s="52" t="s">
        <v>21</v>
      </c>
    </row>
    <row r="912">
      <c r="A912" s="51">
        <v>44417.0</v>
      </c>
      <c r="B912" s="52" t="s">
        <v>69</v>
      </c>
      <c r="C912" s="52">
        <v>2340.0</v>
      </c>
      <c r="D912" s="52" t="s">
        <v>156</v>
      </c>
      <c r="E912" s="53">
        <v>120.0</v>
      </c>
      <c r="F912" s="52" t="s">
        <v>21</v>
      </c>
    </row>
    <row r="913">
      <c r="A913" s="51">
        <v>44417.0</v>
      </c>
      <c r="B913" s="52" t="s">
        <v>69</v>
      </c>
      <c r="C913" s="52">
        <v>2440.0</v>
      </c>
      <c r="D913" s="52" t="s">
        <v>150</v>
      </c>
      <c r="E913" s="53">
        <v>230.0</v>
      </c>
      <c r="F913" s="52" t="s">
        <v>21</v>
      </c>
    </row>
    <row r="914">
      <c r="A914" s="51">
        <v>44417.0</v>
      </c>
      <c r="B914" s="52" t="s">
        <v>69</v>
      </c>
      <c r="C914" s="52">
        <v>7447.0</v>
      </c>
      <c r="D914" s="52" t="s">
        <v>166</v>
      </c>
      <c r="E914" s="53">
        <v>200.0</v>
      </c>
      <c r="F914" s="52" t="s">
        <v>14</v>
      </c>
    </row>
    <row r="915">
      <c r="A915" s="51">
        <v>44417.0</v>
      </c>
      <c r="B915" s="52" t="s">
        <v>69</v>
      </c>
      <c r="C915" s="52">
        <v>1649.0</v>
      </c>
      <c r="D915" s="52" t="s">
        <v>150</v>
      </c>
      <c r="E915" s="53">
        <v>230.0</v>
      </c>
      <c r="F915" s="52" t="s">
        <v>21</v>
      </c>
    </row>
    <row r="916">
      <c r="A916" s="51">
        <v>44417.0</v>
      </c>
      <c r="B916" s="52" t="s">
        <v>69</v>
      </c>
      <c r="C916" s="52" t="s">
        <v>148</v>
      </c>
      <c r="D916" s="52" t="s">
        <v>150</v>
      </c>
      <c r="E916" s="53">
        <v>230.0</v>
      </c>
      <c r="F916" s="52" t="s">
        <v>21</v>
      </c>
    </row>
    <row r="917">
      <c r="A917" s="51">
        <v>44417.0</v>
      </c>
      <c r="B917" s="52" t="s">
        <v>69</v>
      </c>
      <c r="C917" s="52" t="s">
        <v>75</v>
      </c>
      <c r="D917" s="52" t="s">
        <v>150</v>
      </c>
      <c r="E917" s="53">
        <v>230.0</v>
      </c>
      <c r="F917" s="52" t="s">
        <v>21</v>
      </c>
    </row>
    <row r="918">
      <c r="A918" s="51">
        <v>44417.0</v>
      </c>
      <c r="B918" s="52" t="s">
        <v>69</v>
      </c>
      <c r="C918" s="52">
        <v>843.0</v>
      </c>
      <c r="D918" s="52" t="s">
        <v>150</v>
      </c>
      <c r="E918" s="53">
        <v>230.0</v>
      </c>
      <c r="F918" s="52" t="s">
        <v>21</v>
      </c>
    </row>
    <row r="919">
      <c r="A919" s="51">
        <v>44417.0</v>
      </c>
      <c r="B919" s="52" t="s">
        <v>69</v>
      </c>
      <c r="C919" s="52" t="s">
        <v>196</v>
      </c>
      <c r="D919" s="52" t="s">
        <v>153</v>
      </c>
      <c r="E919" s="53">
        <v>220.0</v>
      </c>
      <c r="F919" s="52" t="s">
        <v>12</v>
      </c>
    </row>
    <row r="920">
      <c r="A920" s="51">
        <v>44417.0</v>
      </c>
      <c r="B920" s="52" t="s">
        <v>69</v>
      </c>
      <c r="C920" s="52" t="s">
        <v>76</v>
      </c>
      <c r="D920" s="52" t="s">
        <v>152</v>
      </c>
      <c r="E920" s="53">
        <v>250.0</v>
      </c>
      <c r="F920" s="52" t="s">
        <v>21</v>
      </c>
    </row>
    <row r="921">
      <c r="A921" s="51">
        <v>44417.0</v>
      </c>
      <c r="B921" s="52" t="s">
        <v>69</v>
      </c>
      <c r="C921" s="52" t="s">
        <v>81</v>
      </c>
      <c r="D921" s="52" t="s">
        <v>153</v>
      </c>
      <c r="E921" s="53">
        <v>220.0</v>
      </c>
      <c r="F921" s="52" t="s">
        <v>12</v>
      </c>
    </row>
    <row r="922">
      <c r="A922" s="51">
        <v>44417.0</v>
      </c>
      <c r="B922" s="52" t="s">
        <v>69</v>
      </c>
      <c r="C922" s="52" t="s">
        <v>82</v>
      </c>
      <c r="D922" s="52" t="s">
        <v>152</v>
      </c>
      <c r="E922" s="53">
        <v>250.0</v>
      </c>
      <c r="F922" s="52" t="s">
        <v>21</v>
      </c>
    </row>
    <row r="923">
      <c r="A923" s="51">
        <v>44417.0</v>
      </c>
      <c r="B923" s="52" t="s">
        <v>69</v>
      </c>
      <c r="C923" s="52" t="s">
        <v>83</v>
      </c>
      <c r="D923" s="52" t="s">
        <v>150</v>
      </c>
      <c r="E923" s="53">
        <v>230.0</v>
      </c>
      <c r="F923" s="52" t="s">
        <v>21</v>
      </c>
    </row>
    <row r="924">
      <c r="A924" s="51">
        <v>44417.0</v>
      </c>
      <c r="B924" s="52" t="s">
        <v>69</v>
      </c>
      <c r="C924" s="52" t="s">
        <v>84</v>
      </c>
      <c r="D924" s="52" t="s">
        <v>159</v>
      </c>
      <c r="E924" s="53">
        <v>90.0</v>
      </c>
      <c r="F924" s="52" t="s">
        <v>160</v>
      </c>
    </row>
    <row r="925">
      <c r="A925" s="51">
        <v>44417.0</v>
      </c>
      <c r="B925" s="52" t="s">
        <v>69</v>
      </c>
      <c r="C925" s="52" t="s">
        <v>85</v>
      </c>
      <c r="D925" s="52" t="s">
        <v>158</v>
      </c>
      <c r="E925" s="53">
        <v>200.0</v>
      </c>
      <c r="F925" s="52" t="s">
        <v>14</v>
      </c>
    </row>
    <row r="926">
      <c r="A926" s="51">
        <v>44417.0</v>
      </c>
      <c r="B926" s="52" t="s">
        <v>69</v>
      </c>
      <c r="C926" s="52" t="s">
        <v>86</v>
      </c>
      <c r="D926" s="52" t="s">
        <v>158</v>
      </c>
      <c r="E926" s="53">
        <v>200.0</v>
      </c>
      <c r="F926" s="52" t="s">
        <v>14</v>
      </c>
    </row>
    <row r="927">
      <c r="A927" s="51">
        <v>44417.0</v>
      </c>
      <c r="B927" s="52" t="s">
        <v>69</v>
      </c>
      <c r="C927" s="52" t="s">
        <v>87</v>
      </c>
      <c r="D927" s="52" t="s">
        <v>158</v>
      </c>
      <c r="E927" s="53">
        <v>200.0</v>
      </c>
      <c r="F927" s="52" t="s">
        <v>14</v>
      </c>
    </row>
    <row r="928">
      <c r="A928" s="51">
        <v>44417.0</v>
      </c>
      <c r="B928" s="52" t="s">
        <v>69</v>
      </c>
      <c r="C928" s="52" t="s">
        <v>89</v>
      </c>
      <c r="D928" s="52" t="s">
        <v>156</v>
      </c>
      <c r="E928" s="53">
        <v>120.0</v>
      </c>
      <c r="F928" s="52" t="s">
        <v>21</v>
      </c>
    </row>
    <row r="929">
      <c r="A929" s="51">
        <v>44417.0</v>
      </c>
      <c r="B929" s="52" t="s">
        <v>69</v>
      </c>
      <c r="C929" s="52" t="s">
        <v>91</v>
      </c>
      <c r="D929" s="52" t="s">
        <v>155</v>
      </c>
      <c r="E929" s="53">
        <v>220.0</v>
      </c>
      <c r="F929" s="52" t="s">
        <v>18</v>
      </c>
    </row>
    <row r="930">
      <c r="A930" s="51">
        <v>44420.0</v>
      </c>
      <c r="B930" s="52" t="s">
        <v>9</v>
      </c>
      <c r="C930" s="52" t="s">
        <v>276</v>
      </c>
      <c r="D930" s="52" t="s">
        <v>277</v>
      </c>
      <c r="E930" s="53">
        <v>350.0</v>
      </c>
      <c r="F930" s="52" t="s">
        <v>14</v>
      </c>
    </row>
    <row r="931">
      <c r="A931" s="51">
        <v>44420.0</v>
      </c>
      <c r="B931" s="52" t="s">
        <v>9</v>
      </c>
      <c r="C931" s="52" t="s">
        <v>231</v>
      </c>
      <c r="D931" s="52" t="s">
        <v>278</v>
      </c>
      <c r="E931" s="53">
        <v>130.0</v>
      </c>
      <c r="F931" s="52" t="s">
        <v>21</v>
      </c>
    </row>
    <row r="932">
      <c r="A932" s="51">
        <v>44420.0</v>
      </c>
      <c r="B932" s="52" t="s">
        <v>9</v>
      </c>
      <c r="C932" s="55">
        <v>4.0E47</v>
      </c>
      <c r="D932" s="52" t="s">
        <v>279</v>
      </c>
      <c r="E932" s="53">
        <v>170.0</v>
      </c>
      <c r="F932" s="52" t="s">
        <v>12</v>
      </c>
    </row>
    <row r="933">
      <c r="A933" s="51">
        <v>44420.0</v>
      </c>
      <c r="B933" s="52" t="s">
        <v>9</v>
      </c>
      <c r="C933" s="55">
        <v>4.0E47</v>
      </c>
      <c r="D933" s="52" t="s">
        <v>280</v>
      </c>
      <c r="E933" s="53">
        <v>280.0</v>
      </c>
      <c r="F933" s="52" t="s">
        <v>18</v>
      </c>
    </row>
    <row r="934">
      <c r="A934" s="51">
        <v>44420.0</v>
      </c>
      <c r="B934" s="52" t="s">
        <v>9</v>
      </c>
      <c r="C934" s="52" t="s">
        <v>197</v>
      </c>
      <c r="D934" s="52" t="s">
        <v>280</v>
      </c>
      <c r="E934" s="53">
        <v>280.0</v>
      </c>
      <c r="F934" s="52" t="s">
        <v>18</v>
      </c>
    </row>
    <row r="935">
      <c r="A935" s="51">
        <v>44420.0</v>
      </c>
      <c r="B935" s="52" t="s">
        <v>9</v>
      </c>
      <c r="C935" s="52" t="s">
        <v>281</v>
      </c>
      <c r="D935" s="52" t="s">
        <v>277</v>
      </c>
      <c r="E935" s="53">
        <v>350.0</v>
      </c>
      <c r="F935" s="52" t="s">
        <v>14</v>
      </c>
    </row>
    <row r="936">
      <c r="A936" s="51">
        <v>44420.0</v>
      </c>
      <c r="B936" s="52" t="s">
        <v>9</v>
      </c>
      <c r="C936" s="52" t="s">
        <v>268</v>
      </c>
      <c r="D936" s="52" t="s">
        <v>282</v>
      </c>
      <c r="E936" s="53">
        <v>200.0</v>
      </c>
      <c r="F936" s="52" t="s">
        <v>14</v>
      </c>
    </row>
    <row r="937">
      <c r="A937" s="51">
        <v>44420.0</v>
      </c>
      <c r="B937" s="52" t="s">
        <v>9</v>
      </c>
      <c r="C937" s="52" t="s">
        <v>283</v>
      </c>
      <c r="D937" s="52" t="s">
        <v>284</v>
      </c>
      <c r="E937" s="53">
        <v>140.0</v>
      </c>
      <c r="F937" s="52" t="s">
        <v>12</v>
      </c>
    </row>
    <row r="938">
      <c r="A938" s="51">
        <v>44420.0</v>
      </c>
      <c r="B938" s="52" t="s">
        <v>23</v>
      </c>
      <c r="C938" s="52" t="s">
        <v>198</v>
      </c>
      <c r="D938" s="52" t="s">
        <v>284</v>
      </c>
      <c r="E938" s="53">
        <v>140.0</v>
      </c>
      <c r="F938" s="52" t="s">
        <v>12</v>
      </c>
    </row>
    <row r="939">
      <c r="A939" s="51">
        <v>44420.0</v>
      </c>
      <c r="B939" s="52" t="s">
        <v>23</v>
      </c>
      <c r="C939" s="52" t="s">
        <v>199</v>
      </c>
      <c r="D939" s="52" t="s">
        <v>280</v>
      </c>
      <c r="E939" s="53">
        <v>280.0</v>
      </c>
      <c r="F939" s="52" t="s">
        <v>18</v>
      </c>
    </row>
    <row r="940">
      <c r="A940" s="51">
        <v>44420.0</v>
      </c>
      <c r="B940" s="52" t="s">
        <v>23</v>
      </c>
      <c r="C940" s="52" t="s">
        <v>24</v>
      </c>
      <c r="D940" s="52" t="s">
        <v>285</v>
      </c>
      <c r="E940" s="53">
        <v>270.0</v>
      </c>
      <c r="F940" s="52" t="s">
        <v>18</v>
      </c>
    </row>
    <row r="941">
      <c r="A941" s="51">
        <v>44420.0</v>
      </c>
      <c r="B941" s="52" t="s">
        <v>23</v>
      </c>
      <c r="C941" s="52" t="s">
        <v>200</v>
      </c>
      <c r="D941" s="52" t="s">
        <v>278</v>
      </c>
      <c r="E941" s="53">
        <v>130.0</v>
      </c>
      <c r="F941" s="52" t="s">
        <v>21</v>
      </c>
    </row>
    <row r="942">
      <c r="A942" s="51">
        <v>44420.0</v>
      </c>
      <c r="B942" s="52" t="s">
        <v>23</v>
      </c>
      <c r="C942" s="52" t="s">
        <v>29</v>
      </c>
      <c r="D942" s="52" t="s">
        <v>286</v>
      </c>
      <c r="E942" s="53">
        <v>130.0</v>
      </c>
      <c r="F942" s="52" t="s">
        <v>31</v>
      </c>
    </row>
    <row r="943">
      <c r="A943" s="51">
        <v>44420.0</v>
      </c>
      <c r="B943" s="52" t="s">
        <v>23</v>
      </c>
      <c r="C943" s="55">
        <v>7.0E45</v>
      </c>
      <c r="D943" s="52" t="s">
        <v>287</v>
      </c>
      <c r="E943" s="53">
        <v>110.0</v>
      </c>
      <c r="F943" s="52" t="s">
        <v>31</v>
      </c>
    </row>
    <row r="944">
      <c r="A944" s="51">
        <v>44420.0</v>
      </c>
      <c r="B944" s="52" t="s">
        <v>23</v>
      </c>
      <c r="C944" s="52">
        <v>244.0</v>
      </c>
      <c r="D944" s="52" t="s">
        <v>279</v>
      </c>
      <c r="E944" s="53">
        <v>170.0</v>
      </c>
      <c r="F944" s="52" t="s">
        <v>12</v>
      </c>
    </row>
    <row r="945">
      <c r="A945" s="51">
        <v>44420.0</v>
      </c>
      <c r="B945" s="52" t="s">
        <v>23</v>
      </c>
      <c r="C945" s="52" t="s">
        <v>32</v>
      </c>
      <c r="D945" s="52" t="s">
        <v>284</v>
      </c>
      <c r="E945" s="53">
        <v>140.0</v>
      </c>
      <c r="F945" s="52" t="s">
        <v>12</v>
      </c>
    </row>
    <row r="946">
      <c r="A946" s="51">
        <v>44420.0</v>
      </c>
      <c r="B946" s="52" t="s">
        <v>23</v>
      </c>
      <c r="C946" s="52" t="s">
        <v>33</v>
      </c>
      <c r="D946" s="52" t="s">
        <v>285</v>
      </c>
      <c r="E946" s="53">
        <v>270.0</v>
      </c>
      <c r="F946" s="52" t="s">
        <v>18</v>
      </c>
    </row>
    <row r="947">
      <c r="A947" s="51">
        <v>44420.0</v>
      </c>
      <c r="B947" s="52" t="s">
        <v>23</v>
      </c>
      <c r="C947" s="52">
        <v>1041.0</v>
      </c>
      <c r="D947" s="52" t="s">
        <v>280</v>
      </c>
      <c r="E947" s="53">
        <v>280.0</v>
      </c>
      <c r="F947" s="52" t="s">
        <v>18</v>
      </c>
    </row>
    <row r="948">
      <c r="A948" s="51">
        <v>44420.0</v>
      </c>
      <c r="B948" s="52" t="s">
        <v>23</v>
      </c>
      <c r="C948" s="52">
        <v>2440.0</v>
      </c>
      <c r="D948" s="52" t="s">
        <v>277</v>
      </c>
      <c r="E948" s="53">
        <v>350.0</v>
      </c>
      <c r="F948" s="52" t="s">
        <v>14</v>
      </c>
    </row>
    <row r="949">
      <c r="A949" s="51">
        <v>44420.0</v>
      </c>
      <c r="B949" s="52" t="s">
        <v>23</v>
      </c>
      <c r="C949" s="52">
        <v>2841.0</v>
      </c>
      <c r="D949" s="52" t="s">
        <v>288</v>
      </c>
      <c r="E949" s="53">
        <v>280.0</v>
      </c>
      <c r="F949" s="52" t="s">
        <v>14</v>
      </c>
    </row>
    <row r="950">
      <c r="A950" s="51">
        <v>44420.0</v>
      </c>
      <c r="B950" s="52" t="s">
        <v>23</v>
      </c>
      <c r="C950" s="52">
        <v>6245.0</v>
      </c>
      <c r="D950" s="52" t="s">
        <v>285</v>
      </c>
      <c r="E950" s="53">
        <v>270.0</v>
      </c>
      <c r="F950" s="52" t="s">
        <v>18</v>
      </c>
    </row>
    <row r="951">
      <c r="A951" s="51">
        <v>44420.0</v>
      </c>
      <c r="B951" s="52" t="s">
        <v>23</v>
      </c>
      <c r="C951" s="52" t="s">
        <v>95</v>
      </c>
      <c r="D951" s="52" t="s">
        <v>277</v>
      </c>
      <c r="E951" s="53">
        <v>350.0</v>
      </c>
      <c r="F951" s="52" t="s">
        <v>14</v>
      </c>
    </row>
    <row r="952">
      <c r="A952" s="51">
        <v>44420.0</v>
      </c>
      <c r="B952" s="52" t="s">
        <v>23</v>
      </c>
      <c r="C952" s="52" t="s">
        <v>37</v>
      </c>
      <c r="D952" s="52" t="s">
        <v>285</v>
      </c>
      <c r="E952" s="53">
        <v>270.0</v>
      </c>
      <c r="F952" s="52" t="s">
        <v>18</v>
      </c>
    </row>
    <row r="953">
      <c r="A953" s="51">
        <v>44420.0</v>
      </c>
      <c r="B953" s="52" t="s">
        <v>23</v>
      </c>
      <c r="C953" s="52" t="s">
        <v>164</v>
      </c>
      <c r="D953" s="52" t="s">
        <v>279</v>
      </c>
      <c r="E953" s="53">
        <v>170.0</v>
      </c>
      <c r="F953" s="52" t="s">
        <v>12</v>
      </c>
    </row>
    <row r="954">
      <c r="A954" s="51">
        <v>44420.0</v>
      </c>
      <c r="B954" s="52" t="s">
        <v>23</v>
      </c>
      <c r="C954" s="52" t="s">
        <v>38</v>
      </c>
      <c r="D954" s="52" t="s">
        <v>285</v>
      </c>
      <c r="E954" s="53">
        <v>270.0</v>
      </c>
      <c r="F954" s="52" t="s">
        <v>18</v>
      </c>
    </row>
    <row r="955">
      <c r="A955" s="51">
        <v>44420.0</v>
      </c>
      <c r="B955" s="52" t="s">
        <v>23</v>
      </c>
      <c r="C955" s="52" t="s">
        <v>39</v>
      </c>
      <c r="D955" s="52" t="s">
        <v>288</v>
      </c>
      <c r="E955" s="53">
        <v>280.0</v>
      </c>
      <c r="F955" s="52" t="s">
        <v>14</v>
      </c>
    </row>
    <row r="956">
      <c r="A956" s="51">
        <v>44420.0</v>
      </c>
      <c r="B956" s="52" t="s">
        <v>23</v>
      </c>
      <c r="C956" s="52" t="s">
        <v>236</v>
      </c>
      <c r="D956" s="52" t="s">
        <v>287</v>
      </c>
      <c r="E956" s="53">
        <v>110.0</v>
      </c>
      <c r="F956" s="52" t="s">
        <v>31</v>
      </c>
    </row>
    <row r="957">
      <c r="A957" s="51">
        <v>44420.0</v>
      </c>
      <c r="B957" s="52" t="s">
        <v>23</v>
      </c>
      <c r="C957" s="52" t="s">
        <v>289</v>
      </c>
      <c r="D957" s="52" t="s">
        <v>279</v>
      </c>
      <c r="E957" s="53">
        <v>170.0</v>
      </c>
      <c r="F957" s="52" t="s">
        <v>12</v>
      </c>
    </row>
    <row r="958">
      <c r="A958" s="51">
        <v>44420.0</v>
      </c>
      <c r="B958" s="52" t="s">
        <v>254</v>
      </c>
      <c r="C958" s="52" t="s">
        <v>290</v>
      </c>
      <c r="D958" s="52" t="s">
        <v>288</v>
      </c>
      <c r="E958" s="53">
        <v>280.0</v>
      </c>
      <c r="F958" s="52" t="s">
        <v>14</v>
      </c>
    </row>
    <row r="959">
      <c r="A959" s="51">
        <v>44420.0</v>
      </c>
      <c r="B959" s="52" t="s">
        <v>254</v>
      </c>
      <c r="C959" s="52" t="s">
        <v>291</v>
      </c>
      <c r="D959" s="52" t="s">
        <v>277</v>
      </c>
      <c r="E959" s="53">
        <v>350.0</v>
      </c>
      <c r="F959" s="52" t="s">
        <v>14</v>
      </c>
    </row>
    <row r="960">
      <c r="A960" s="51">
        <v>44420.0</v>
      </c>
      <c r="B960" s="52" t="s">
        <v>254</v>
      </c>
      <c r="C960" s="52" t="s">
        <v>269</v>
      </c>
      <c r="D960" s="52" t="s">
        <v>292</v>
      </c>
      <c r="E960" s="53">
        <v>60.0</v>
      </c>
      <c r="F960" s="52" t="s">
        <v>31</v>
      </c>
    </row>
    <row r="961">
      <c r="A961" s="51">
        <v>44420.0</v>
      </c>
      <c r="B961" s="52" t="s">
        <v>254</v>
      </c>
      <c r="C961" s="52">
        <v>5446.0</v>
      </c>
      <c r="D961" s="52" t="s">
        <v>279</v>
      </c>
      <c r="E961" s="53">
        <v>170.0</v>
      </c>
      <c r="F961" s="52" t="s">
        <v>12</v>
      </c>
    </row>
    <row r="962">
      <c r="A962" s="51">
        <v>44420.0</v>
      </c>
      <c r="B962" s="52" t="s">
        <v>254</v>
      </c>
      <c r="C962" s="52" t="s">
        <v>293</v>
      </c>
      <c r="D962" s="52" t="s">
        <v>277</v>
      </c>
      <c r="E962" s="53">
        <v>350.0</v>
      </c>
      <c r="F962" s="52" t="s">
        <v>14</v>
      </c>
    </row>
    <row r="963">
      <c r="A963" s="51">
        <v>44420.0</v>
      </c>
      <c r="B963" s="52" t="s">
        <v>254</v>
      </c>
      <c r="C963" s="52">
        <v>6141.0</v>
      </c>
      <c r="D963" s="52" t="s">
        <v>285</v>
      </c>
      <c r="E963" s="53">
        <v>270.0</v>
      </c>
      <c r="F963" s="52" t="s">
        <v>18</v>
      </c>
    </row>
    <row r="964">
      <c r="A964" s="51">
        <v>44420.0</v>
      </c>
      <c r="B964" s="52" t="s">
        <v>254</v>
      </c>
      <c r="C964" s="52">
        <v>6347.0</v>
      </c>
      <c r="D964" s="52" t="s">
        <v>292</v>
      </c>
      <c r="E964" s="53">
        <v>60.0</v>
      </c>
      <c r="F964" s="52" t="s">
        <v>31</v>
      </c>
    </row>
    <row r="965">
      <c r="A965" s="51">
        <v>44420.0</v>
      </c>
      <c r="B965" s="52" t="s">
        <v>254</v>
      </c>
      <c r="C965" s="52" t="s">
        <v>294</v>
      </c>
      <c r="D965" s="52" t="s">
        <v>284</v>
      </c>
      <c r="E965" s="53">
        <v>140.0</v>
      </c>
      <c r="F965" s="52" t="s">
        <v>12</v>
      </c>
    </row>
    <row r="966">
      <c r="A966" s="51">
        <v>44420.0</v>
      </c>
      <c r="B966" s="52" t="s">
        <v>254</v>
      </c>
      <c r="C966" s="52" t="s">
        <v>270</v>
      </c>
      <c r="D966" s="52" t="s">
        <v>280</v>
      </c>
      <c r="E966" s="53">
        <v>280.0</v>
      </c>
      <c r="F966" s="52" t="s">
        <v>18</v>
      </c>
    </row>
    <row r="967">
      <c r="A967" s="51">
        <v>44420.0</v>
      </c>
      <c r="B967" s="52" t="s">
        <v>254</v>
      </c>
      <c r="C967" s="52" t="s">
        <v>295</v>
      </c>
      <c r="D967" s="52" t="s">
        <v>280</v>
      </c>
      <c r="E967" s="53">
        <v>280.0</v>
      </c>
      <c r="F967" s="52" t="s">
        <v>18</v>
      </c>
    </row>
    <row r="968">
      <c r="A968" s="51">
        <v>44420.0</v>
      </c>
      <c r="B968" s="52" t="s">
        <v>254</v>
      </c>
      <c r="C968" s="52" t="s">
        <v>296</v>
      </c>
      <c r="D968" s="52" t="s">
        <v>280</v>
      </c>
      <c r="E968" s="53">
        <v>280.0</v>
      </c>
      <c r="F968" s="52" t="s">
        <v>18</v>
      </c>
    </row>
    <row r="969">
      <c r="A969" s="51">
        <v>44420.0</v>
      </c>
      <c r="B969" s="52" t="s">
        <v>254</v>
      </c>
      <c r="C969" s="52" t="s">
        <v>260</v>
      </c>
      <c r="D969" s="52" t="s">
        <v>292</v>
      </c>
      <c r="E969" s="53">
        <v>60.0</v>
      </c>
      <c r="F969" s="52" t="s">
        <v>31</v>
      </c>
    </row>
    <row r="970">
      <c r="A970" s="51">
        <v>44420.0</v>
      </c>
      <c r="B970" s="52" t="s">
        <v>254</v>
      </c>
      <c r="C970" s="52" t="s">
        <v>297</v>
      </c>
      <c r="D970" s="52" t="s">
        <v>286</v>
      </c>
      <c r="E970" s="53">
        <v>130.0</v>
      </c>
      <c r="F970" s="52" t="s">
        <v>31</v>
      </c>
    </row>
    <row r="971">
      <c r="A971" s="51">
        <v>44420.0</v>
      </c>
      <c r="B971" s="52" t="s">
        <v>254</v>
      </c>
      <c r="C971" s="52" t="s">
        <v>271</v>
      </c>
      <c r="D971" s="52" t="s">
        <v>279</v>
      </c>
      <c r="E971" s="53">
        <v>170.0</v>
      </c>
      <c r="F971" s="52" t="s">
        <v>12</v>
      </c>
    </row>
    <row r="972">
      <c r="A972" s="51">
        <v>44420.0</v>
      </c>
      <c r="B972" s="52" t="s">
        <v>254</v>
      </c>
      <c r="C972" s="52" t="s">
        <v>298</v>
      </c>
      <c r="D972" s="52" t="s">
        <v>280</v>
      </c>
      <c r="E972" s="53">
        <v>280.0</v>
      </c>
      <c r="F972" s="52" t="s">
        <v>18</v>
      </c>
    </row>
    <row r="973">
      <c r="A973" s="51">
        <v>44420.0</v>
      </c>
      <c r="B973" s="52" t="s">
        <v>40</v>
      </c>
      <c r="C973" s="52" t="s">
        <v>299</v>
      </c>
      <c r="D973" s="52" t="s">
        <v>286</v>
      </c>
      <c r="E973" s="53">
        <v>130.0</v>
      </c>
      <c r="F973" s="52" t="s">
        <v>31</v>
      </c>
    </row>
    <row r="974">
      <c r="A974" s="51">
        <v>44420.0</v>
      </c>
      <c r="B974" s="52" t="s">
        <v>40</v>
      </c>
      <c r="C974" s="52" t="s">
        <v>41</v>
      </c>
      <c r="D974" s="52" t="s">
        <v>280</v>
      </c>
      <c r="E974" s="53">
        <v>280.0</v>
      </c>
      <c r="F974" s="52" t="s">
        <v>18</v>
      </c>
    </row>
    <row r="975">
      <c r="A975" s="51">
        <v>44420.0</v>
      </c>
      <c r="B975" s="52" t="s">
        <v>40</v>
      </c>
      <c r="C975" s="52" t="s">
        <v>41</v>
      </c>
      <c r="D975" s="52" t="s">
        <v>278</v>
      </c>
      <c r="E975" s="53">
        <v>130.0</v>
      </c>
      <c r="F975" s="52" t="s">
        <v>21</v>
      </c>
    </row>
    <row r="976">
      <c r="A976" s="51">
        <v>44420.0</v>
      </c>
      <c r="B976" s="52" t="s">
        <v>40</v>
      </c>
      <c r="C976" s="52" t="s">
        <v>167</v>
      </c>
      <c r="D976" s="52" t="s">
        <v>277</v>
      </c>
      <c r="E976" s="53">
        <v>350.0</v>
      </c>
      <c r="F976" s="52" t="s">
        <v>14</v>
      </c>
    </row>
    <row r="977">
      <c r="A977" s="51">
        <v>44420.0</v>
      </c>
      <c r="B977" s="52" t="s">
        <v>40</v>
      </c>
      <c r="C977" s="52" t="s">
        <v>167</v>
      </c>
      <c r="D977" s="52" t="s">
        <v>278</v>
      </c>
      <c r="E977" s="53">
        <v>130.0</v>
      </c>
      <c r="F977" s="52" t="s">
        <v>21</v>
      </c>
    </row>
    <row r="978">
      <c r="A978" s="51">
        <v>44420.0</v>
      </c>
      <c r="B978" s="52" t="s">
        <v>40</v>
      </c>
      <c r="C978" s="52" t="s">
        <v>168</v>
      </c>
      <c r="D978" s="52" t="s">
        <v>285</v>
      </c>
      <c r="E978" s="53">
        <v>270.0</v>
      </c>
      <c r="F978" s="52" t="s">
        <v>18</v>
      </c>
    </row>
    <row r="979">
      <c r="A979" s="51">
        <v>44420.0</v>
      </c>
      <c r="B979" s="52" t="s">
        <v>40</v>
      </c>
      <c r="C979" s="52" t="s">
        <v>169</v>
      </c>
      <c r="D979" s="52" t="s">
        <v>285</v>
      </c>
      <c r="E979" s="53">
        <v>270.0</v>
      </c>
      <c r="F979" s="52" t="s">
        <v>18</v>
      </c>
    </row>
    <row r="980">
      <c r="A980" s="51">
        <v>44420.0</v>
      </c>
      <c r="B980" s="52" t="s">
        <v>97</v>
      </c>
      <c r="C980" s="52" t="s">
        <v>203</v>
      </c>
      <c r="D980" s="52" t="s">
        <v>278</v>
      </c>
      <c r="E980" s="53">
        <v>130.0</v>
      </c>
      <c r="F980" s="52" t="s">
        <v>21</v>
      </c>
    </row>
    <row r="981">
      <c r="A981" s="51">
        <v>44420.0</v>
      </c>
      <c r="B981" s="52" t="s">
        <v>97</v>
      </c>
      <c r="C981" s="55">
        <v>1.0E46</v>
      </c>
      <c r="D981" s="52" t="s">
        <v>287</v>
      </c>
      <c r="E981" s="53">
        <v>110.0</v>
      </c>
      <c r="F981" s="52" t="s">
        <v>31</v>
      </c>
    </row>
    <row r="982">
      <c r="A982" s="51">
        <v>44420.0</v>
      </c>
      <c r="B982" s="52" t="s">
        <v>97</v>
      </c>
      <c r="C982" s="52" t="s">
        <v>98</v>
      </c>
      <c r="D982" s="52" t="s">
        <v>278</v>
      </c>
      <c r="E982" s="53">
        <v>130.0</v>
      </c>
      <c r="F982" s="52" t="s">
        <v>21</v>
      </c>
    </row>
    <row r="983">
      <c r="A983" s="51">
        <v>44420.0</v>
      </c>
      <c r="B983" s="52" t="s">
        <v>97</v>
      </c>
      <c r="C983" s="52" t="s">
        <v>204</v>
      </c>
      <c r="D983" s="52" t="s">
        <v>287</v>
      </c>
      <c r="E983" s="53">
        <v>110.0</v>
      </c>
      <c r="F983" s="52" t="s">
        <v>31</v>
      </c>
    </row>
    <row r="984">
      <c r="A984" s="51">
        <v>44420.0</v>
      </c>
      <c r="B984" s="52" t="s">
        <v>97</v>
      </c>
      <c r="C984" s="52">
        <v>1044.0</v>
      </c>
      <c r="D984" s="52" t="s">
        <v>279</v>
      </c>
      <c r="E984" s="53">
        <v>170.0</v>
      </c>
      <c r="F984" s="52" t="s">
        <v>12</v>
      </c>
    </row>
    <row r="985">
      <c r="A985" s="51">
        <v>44420.0</v>
      </c>
      <c r="B985" s="52" t="s">
        <v>97</v>
      </c>
      <c r="C985" s="52">
        <v>2649.0</v>
      </c>
      <c r="D985" s="52" t="s">
        <v>277</v>
      </c>
      <c r="E985" s="53">
        <v>350.0</v>
      </c>
      <c r="F985" s="52" t="s">
        <v>14</v>
      </c>
    </row>
    <row r="986">
      <c r="A986" s="51">
        <v>44420.0</v>
      </c>
      <c r="B986" s="52" t="s">
        <v>97</v>
      </c>
      <c r="C986" s="52">
        <v>8345.0</v>
      </c>
      <c r="D986" s="52" t="s">
        <v>285</v>
      </c>
      <c r="E986" s="53">
        <v>270.0</v>
      </c>
      <c r="F986" s="52" t="s">
        <v>18</v>
      </c>
    </row>
    <row r="987">
      <c r="A987" s="51">
        <v>44420.0</v>
      </c>
      <c r="B987" s="52" t="s">
        <v>97</v>
      </c>
      <c r="C987" s="52" t="s">
        <v>103</v>
      </c>
      <c r="D987" s="52" t="s">
        <v>286</v>
      </c>
      <c r="E987" s="53">
        <v>130.0</v>
      </c>
      <c r="F987" s="52" t="s">
        <v>31</v>
      </c>
    </row>
    <row r="988">
      <c r="A988" s="51">
        <v>44420.0</v>
      </c>
      <c r="B988" s="52" t="s">
        <v>97</v>
      </c>
      <c r="C988" s="52">
        <v>7941.0</v>
      </c>
      <c r="D988" s="52" t="s">
        <v>278</v>
      </c>
      <c r="E988" s="53">
        <v>130.0</v>
      </c>
      <c r="F988" s="52" t="s">
        <v>21</v>
      </c>
    </row>
    <row r="989">
      <c r="A989" s="51">
        <v>44420.0</v>
      </c>
      <c r="B989" s="52" t="s">
        <v>97</v>
      </c>
      <c r="C989" s="52" t="s">
        <v>300</v>
      </c>
      <c r="D989" s="52" t="s">
        <v>277</v>
      </c>
      <c r="E989" s="53">
        <v>350.0</v>
      </c>
      <c r="F989" s="52" t="s">
        <v>14</v>
      </c>
    </row>
    <row r="990">
      <c r="A990" s="51">
        <v>44420.0</v>
      </c>
      <c r="B990" s="52" t="s">
        <v>97</v>
      </c>
      <c r="C990" s="52" t="s">
        <v>104</v>
      </c>
      <c r="D990" s="52" t="s">
        <v>277</v>
      </c>
      <c r="E990" s="53">
        <v>350.0</v>
      </c>
      <c r="F990" s="52" t="s">
        <v>14</v>
      </c>
    </row>
    <row r="991">
      <c r="A991" s="51">
        <v>44420.0</v>
      </c>
      <c r="B991" s="52" t="s">
        <v>97</v>
      </c>
      <c r="C991" s="52">
        <v>6145.0</v>
      </c>
      <c r="D991" s="52" t="s">
        <v>287</v>
      </c>
      <c r="E991" s="53">
        <v>110.0</v>
      </c>
      <c r="F991" s="52" t="s">
        <v>31</v>
      </c>
    </row>
    <row r="992">
      <c r="A992" s="51">
        <v>44420.0</v>
      </c>
      <c r="B992" s="52" t="s">
        <v>97</v>
      </c>
      <c r="C992" s="52">
        <v>5049.0</v>
      </c>
      <c r="D992" s="52" t="s">
        <v>285</v>
      </c>
      <c r="E992" s="53">
        <v>270.0</v>
      </c>
      <c r="F992" s="52" t="s">
        <v>18</v>
      </c>
    </row>
    <row r="993">
      <c r="A993" s="51">
        <v>44420.0</v>
      </c>
      <c r="B993" s="52" t="s">
        <v>97</v>
      </c>
      <c r="C993" s="52">
        <v>5048.0</v>
      </c>
      <c r="D993" s="52" t="s">
        <v>277</v>
      </c>
      <c r="E993" s="53">
        <v>350.0</v>
      </c>
      <c r="F993" s="52" t="s">
        <v>14</v>
      </c>
    </row>
    <row r="994">
      <c r="A994" s="51">
        <v>44420.0</v>
      </c>
      <c r="B994" s="52" t="s">
        <v>97</v>
      </c>
      <c r="C994" s="52" t="s">
        <v>107</v>
      </c>
      <c r="D994" s="52" t="s">
        <v>278</v>
      </c>
      <c r="E994" s="53">
        <v>130.0</v>
      </c>
      <c r="F994" s="52" t="s">
        <v>21</v>
      </c>
    </row>
    <row r="995">
      <c r="A995" s="51">
        <v>44420.0</v>
      </c>
      <c r="B995" s="52" t="s">
        <v>97</v>
      </c>
      <c r="C995" s="52">
        <v>8247.0</v>
      </c>
      <c r="D995" s="52" t="s">
        <v>278</v>
      </c>
      <c r="E995" s="53">
        <v>130.0</v>
      </c>
      <c r="F995" s="52" t="s">
        <v>21</v>
      </c>
    </row>
    <row r="996">
      <c r="A996" s="51">
        <v>44420.0</v>
      </c>
      <c r="B996" s="52" t="s">
        <v>97</v>
      </c>
      <c r="C996" s="52" t="s">
        <v>301</v>
      </c>
      <c r="D996" s="52" t="s">
        <v>278</v>
      </c>
      <c r="E996" s="53">
        <v>130.0</v>
      </c>
      <c r="F996" s="52" t="s">
        <v>21</v>
      </c>
    </row>
    <row r="997">
      <c r="A997" s="51">
        <v>44420.0</v>
      </c>
      <c r="B997" s="52" t="s">
        <v>97</v>
      </c>
      <c r="C997" s="52" t="s">
        <v>302</v>
      </c>
      <c r="D997" s="52" t="s">
        <v>280</v>
      </c>
      <c r="E997" s="53">
        <v>280.0</v>
      </c>
      <c r="F997" s="52" t="s">
        <v>18</v>
      </c>
    </row>
    <row r="998">
      <c r="A998" s="51">
        <v>44420.0</v>
      </c>
      <c r="B998" s="52" t="s">
        <v>97</v>
      </c>
      <c r="C998" s="52" t="s">
        <v>109</v>
      </c>
      <c r="D998" s="52" t="s">
        <v>282</v>
      </c>
      <c r="E998" s="53">
        <v>200.0</v>
      </c>
      <c r="F998" s="52" t="s">
        <v>14</v>
      </c>
    </row>
    <row r="999">
      <c r="A999" s="51">
        <v>44420.0</v>
      </c>
      <c r="B999" s="52" t="s">
        <v>97</v>
      </c>
      <c r="C999" s="52" t="s">
        <v>170</v>
      </c>
      <c r="D999" s="52" t="s">
        <v>277</v>
      </c>
      <c r="E999" s="53">
        <v>350.0</v>
      </c>
      <c r="F999" s="52" t="s">
        <v>14</v>
      </c>
    </row>
    <row r="1000">
      <c r="A1000" s="51">
        <v>44420.0</v>
      </c>
      <c r="B1000" s="52" t="s">
        <v>97</v>
      </c>
      <c r="C1000" s="52" t="s">
        <v>207</v>
      </c>
      <c r="D1000" s="52" t="s">
        <v>285</v>
      </c>
      <c r="E1000" s="53">
        <v>270.0</v>
      </c>
      <c r="F1000" s="52" t="s">
        <v>18</v>
      </c>
    </row>
    <row r="1001">
      <c r="A1001" s="49" t="s">
        <v>0</v>
      </c>
      <c r="B1001" s="49" t="s">
        <v>1</v>
      </c>
      <c r="C1001" s="49" t="s">
        <v>2</v>
      </c>
      <c r="D1001" s="49" t="s">
        <v>3</v>
      </c>
      <c r="E1001" s="56" t="s">
        <v>4</v>
      </c>
      <c r="F1001" s="49" t="s">
        <v>5</v>
      </c>
    </row>
    <row r="1002">
      <c r="A1002" s="51">
        <v>44409.0</v>
      </c>
      <c r="B1002" s="52" t="s">
        <v>9</v>
      </c>
      <c r="C1002" s="52" t="s">
        <v>10</v>
      </c>
      <c r="D1002" s="52" t="s">
        <v>11</v>
      </c>
      <c r="E1002" s="53">
        <v>184.912066374992</v>
      </c>
      <c r="F1002" s="52" t="s">
        <v>12</v>
      </c>
    </row>
    <row r="1003">
      <c r="A1003" s="51">
        <v>44420.0</v>
      </c>
      <c r="B1003" s="52" t="s">
        <v>97</v>
      </c>
      <c r="C1003" s="52" t="s">
        <v>172</v>
      </c>
      <c r="D1003" s="52" t="s">
        <v>277</v>
      </c>
      <c r="E1003" s="53">
        <v>350.0</v>
      </c>
      <c r="F1003" s="52" t="s">
        <v>14</v>
      </c>
    </row>
    <row r="1004">
      <c r="A1004" s="51">
        <v>44420.0</v>
      </c>
      <c r="B1004" s="52" t="s">
        <v>97</v>
      </c>
      <c r="C1004" s="52" t="s">
        <v>67</v>
      </c>
      <c r="D1004" s="52" t="s">
        <v>277</v>
      </c>
      <c r="E1004" s="53">
        <v>350.0</v>
      </c>
      <c r="F1004" s="52" t="s">
        <v>14</v>
      </c>
    </row>
    <row r="1005">
      <c r="A1005" s="51">
        <v>44420.0</v>
      </c>
      <c r="B1005" s="52" t="s">
        <v>97</v>
      </c>
      <c r="C1005" s="52" t="s">
        <v>303</v>
      </c>
      <c r="D1005" s="52" t="s">
        <v>287</v>
      </c>
      <c r="E1005" s="53">
        <v>110.0</v>
      </c>
      <c r="F1005" s="52" t="s">
        <v>31</v>
      </c>
    </row>
    <row r="1006">
      <c r="A1006" s="51">
        <v>44420.0</v>
      </c>
      <c r="B1006" s="52" t="s">
        <v>97</v>
      </c>
      <c r="C1006" s="52" t="s">
        <v>209</v>
      </c>
      <c r="D1006" s="52" t="s">
        <v>285</v>
      </c>
      <c r="E1006" s="53">
        <v>270.0</v>
      </c>
      <c r="F1006" s="52" t="s">
        <v>18</v>
      </c>
    </row>
    <row r="1007">
      <c r="A1007" s="51">
        <v>44420.0</v>
      </c>
      <c r="B1007" s="52" t="s">
        <v>114</v>
      </c>
      <c r="C1007" s="52">
        <v>5043.0</v>
      </c>
      <c r="D1007" s="52" t="s">
        <v>277</v>
      </c>
      <c r="E1007" s="53">
        <v>350.0</v>
      </c>
      <c r="F1007" s="52" t="s">
        <v>14</v>
      </c>
    </row>
    <row r="1008">
      <c r="A1008" s="51">
        <v>44420.0</v>
      </c>
      <c r="B1008" s="52" t="s">
        <v>114</v>
      </c>
      <c r="C1008" s="52">
        <v>5043.0</v>
      </c>
      <c r="D1008" s="52" t="s">
        <v>279</v>
      </c>
      <c r="E1008" s="53">
        <v>170.0</v>
      </c>
      <c r="F1008" s="52" t="s">
        <v>12</v>
      </c>
    </row>
    <row r="1009">
      <c r="A1009" s="51">
        <v>44420.0</v>
      </c>
      <c r="B1009" s="52" t="s">
        <v>114</v>
      </c>
      <c r="C1009" s="52">
        <v>5043.0</v>
      </c>
      <c r="D1009" s="52" t="s">
        <v>280</v>
      </c>
      <c r="E1009" s="53">
        <v>280.0</v>
      </c>
      <c r="F1009" s="52" t="s">
        <v>18</v>
      </c>
    </row>
    <row r="1010">
      <c r="A1010" s="51">
        <v>44420.0</v>
      </c>
      <c r="B1010" s="52" t="s">
        <v>114</v>
      </c>
      <c r="C1010" s="52">
        <v>5043.0</v>
      </c>
      <c r="D1010" s="52" t="s">
        <v>284</v>
      </c>
      <c r="E1010" s="53">
        <v>140.0</v>
      </c>
      <c r="F1010" s="52" t="s">
        <v>12</v>
      </c>
    </row>
    <row r="1011">
      <c r="A1011" s="51">
        <v>44420.0</v>
      </c>
      <c r="B1011" s="52" t="s">
        <v>114</v>
      </c>
      <c r="C1011" s="52">
        <v>5043.0</v>
      </c>
      <c r="D1011" s="52" t="s">
        <v>282</v>
      </c>
      <c r="E1011" s="53">
        <v>200.0</v>
      </c>
      <c r="F1011" s="52" t="s">
        <v>14</v>
      </c>
    </row>
    <row r="1012">
      <c r="A1012" s="51">
        <v>44420.0</v>
      </c>
      <c r="B1012" s="52" t="s">
        <v>114</v>
      </c>
      <c r="C1012" s="52">
        <v>5043.0</v>
      </c>
      <c r="D1012" s="52" t="s">
        <v>304</v>
      </c>
      <c r="E1012" s="53">
        <v>190.0</v>
      </c>
      <c r="F1012" s="52" t="s">
        <v>160</v>
      </c>
    </row>
    <row r="1013">
      <c r="A1013" s="51">
        <v>44420.0</v>
      </c>
      <c r="B1013" s="52" t="s">
        <v>211</v>
      </c>
      <c r="C1013" s="52" t="s">
        <v>212</v>
      </c>
      <c r="D1013" s="52" t="s">
        <v>288</v>
      </c>
      <c r="E1013" s="53">
        <v>280.0</v>
      </c>
      <c r="F1013" s="52" t="s">
        <v>14</v>
      </c>
    </row>
    <row r="1014">
      <c r="A1014" s="51">
        <v>44420.0</v>
      </c>
      <c r="B1014" s="52" t="s">
        <v>211</v>
      </c>
      <c r="C1014" s="52">
        <v>7744.0</v>
      </c>
      <c r="D1014" s="52" t="s">
        <v>287</v>
      </c>
      <c r="E1014" s="53">
        <v>110.0</v>
      </c>
      <c r="F1014" s="52" t="s">
        <v>31</v>
      </c>
    </row>
    <row r="1015">
      <c r="A1015" s="51">
        <v>44420.0</v>
      </c>
      <c r="B1015" s="52" t="s">
        <v>211</v>
      </c>
      <c r="C1015" s="52" t="s">
        <v>305</v>
      </c>
      <c r="D1015" s="52" t="s">
        <v>278</v>
      </c>
      <c r="E1015" s="53">
        <v>130.0</v>
      </c>
      <c r="F1015" s="52" t="s">
        <v>21</v>
      </c>
    </row>
    <row r="1016">
      <c r="A1016" s="51">
        <v>44420.0</v>
      </c>
      <c r="B1016" s="52" t="s">
        <v>211</v>
      </c>
      <c r="C1016" s="52" t="s">
        <v>305</v>
      </c>
      <c r="D1016" s="52" t="s">
        <v>288</v>
      </c>
      <c r="E1016" s="53">
        <v>280.0</v>
      </c>
      <c r="F1016" s="52" t="s">
        <v>14</v>
      </c>
    </row>
    <row r="1017">
      <c r="A1017" s="51">
        <v>44420.0</v>
      </c>
      <c r="B1017" s="52" t="s">
        <v>306</v>
      </c>
      <c r="C1017" s="52">
        <v>2942.0</v>
      </c>
      <c r="D1017" s="52" t="s">
        <v>278</v>
      </c>
      <c r="E1017" s="53">
        <v>130.0</v>
      </c>
      <c r="F1017" s="52" t="s">
        <v>21</v>
      </c>
    </row>
    <row r="1018">
      <c r="A1018" s="51">
        <v>44420.0</v>
      </c>
      <c r="B1018" s="52" t="s">
        <v>306</v>
      </c>
      <c r="C1018" s="52" t="s">
        <v>307</v>
      </c>
      <c r="D1018" s="52" t="s">
        <v>280</v>
      </c>
      <c r="E1018" s="53">
        <v>280.0</v>
      </c>
      <c r="F1018" s="52" t="s">
        <v>18</v>
      </c>
    </row>
    <row r="1019">
      <c r="A1019" s="51">
        <v>44420.0</v>
      </c>
      <c r="B1019" s="52" t="s">
        <v>115</v>
      </c>
      <c r="C1019" s="52" t="s">
        <v>116</v>
      </c>
      <c r="D1019" s="52" t="s">
        <v>286</v>
      </c>
      <c r="E1019" s="53">
        <v>130.0</v>
      </c>
      <c r="F1019" s="52" t="s">
        <v>31</v>
      </c>
    </row>
    <row r="1020">
      <c r="A1020" s="51">
        <v>44420.0</v>
      </c>
      <c r="B1020" s="52" t="s">
        <v>115</v>
      </c>
      <c r="C1020" s="52">
        <v>8647.0</v>
      </c>
      <c r="D1020" s="52" t="s">
        <v>279</v>
      </c>
      <c r="E1020" s="53">
        <v>170.0</v>
      </c>
      <c r="F1020" s="52" t="s">
        <v>12</v>
      </c>
    </row>
    <row r="1021">
      <c r="A1021" s="51">
        <v>44420.0</v>
      </c>
      <c r="B1021" s="52" t="s">
        <v>115</v>
      </c>
      <c r="C1021" s="52" t="s">
        <v>214</v>
      </c>
      <c r="D1021" s="52" t="s">
        <v>287</v>
      </c>
      <c r="E1021" s="53">
        <v>110.0</v>
      </c>
      <c r="F1021" s="52" t="s">
        <v>31</v>
      </c>
    </row>
    <row r="1022">
      <c r="A1022" s="51">
        <v>44420.0</v>
      </c>
      <c r="B1022" s="52" t="s">
        <v>115</v>
      </c>
      <c r="C1022" s="52" t="s">
        <v>240</v>
      </c>
      <c r="D1022" s="52" t="s">
        <v>277</v>
      </c>
      <c r="E1022" s="53">
        <v>350.0</v>
      </c>
      <c r="F1022" s="52" t="s">
        <v>14</v>
      </c>
    </row>
    <row r="1023">
      <c r="A1023" s="51">
        <v>44420.0</v>
      </c>
      <c r="B1023" s="52" t="s">
        <v>115</v>
      </c>
      <c r="C1023" s="52" t="s">
        <v>119</v>
      </c>
      <c r="D1023" s="52" t="s">
        <v>279</v>
      </c>
      <c r="E1023" s="53">
        <v>170.0</v>
      </c>
      <c r="F1023" s="52" t="s">
        <v>12</v>
      </c>
    </row>
    <row r="1024">
      <c r="A1024" s="51">
        <v>44420.0</v>
      </c>
      <c r="B1024" s="52" t="s">
        <v>115</v>
      </c>
      <c r="C1024" s="52" t="s">
        <v>120</v>
      </c>
      <c r="D1024" s="52" t="s">
        <v>279</v>
      </c>
      <c r="E1024" s="53">
        <v>170.0</v>
      </c>
      <c r="F1024" s="52" t="s">
        <v>12</v>
      </c>
    </row>
    <row r="1025">
      <c r="A1025" s="51">
        <v>44420.0</v>
      </c>
      <c r="B1025" s="52" t="s">
        <v>115</v>
      </c>
      <c r="C1025" s="52" t="s">
        <v>121</v>
      </c>
      <c r="D1025" s="52" t="s">
        <v>280</v>
      </c>
      <c r="E1025" s="53">
        <v>280.0</v>
      </c>
      <c r="F1025" s="52" t="s">
        <v>18</v>
      </c>
    </row>
    <row r="1026">
      <c r="A1026" s="51">
        <v>44420.0</v>
      </c>
      <c r="B1026" s="52" t="s">
        <v>115</v>
      </c>
      <c r="C1026" s="52" t="s">
        <v>177</v>
      </c>
      <c r="D1026" s="52" t="s">
        <v>284</v>
      </c>
      <c r="E1026" s="53">
        <v>140.0</v>
      </c>
      <c r="F1026" s="52" t="s">
        <v>12</v>
      </c>
    </row>
    <row r="1027">
      <c r="A1027" s="51">
        <v>44420.0</v>
      </c>
      <c r="B1027" s="52" t="s">
        <v>122</v>
      </c>
      <c r="C1027" s="52" t="s">
        <v>273</v>
      </c>
      <c r="D1027" s="52" t="s">
        <v>279</v>
      </c>
      <c r="E1027" s="53">
        <v>170.0</v>
      </c>
      <c r="F1027" s="52" t="s">
        <v>12</v>
      </c>
    </row>
    <row r="1028">
      <c r="A1028" s="51">
        <v>44420.0</v>
      </c>
      <c r="B1028" s="52" t="s">
        <v>122</v>
      </c>
      <c r="C1028" s="52" t="s">
        <v>308</v>
      </c>
      <c r="D1028" s="52" t="s">
        <v>285</v>
      </c>
      <c r="E1028" s="53">
        <v>270.0</v>
      </c>
      <c r="F1028" s="52" t="s">
        <v>18</v>
      </c>
    </row>
    <row r="1029">
      <c r="A1029" s="51">
        <v>44420.0</v>
      </c>
      <c r="B1029" s="52" t="s">
        <v>122</v>
      </c>
      <c r="C1029" s="52" t="s">
        <v>309</v>
      </c>
      <c r="D1029" s="52" t="s">
        <v>285</v>
      </c>
      <c r="E1029" s="53">
        <v>270.0</v>
      </c>
      <c r="F1029" s="52" t="s">
        <v>18</v>
      </c>
    </row>
    <row r="1030">
      <c r="A1030" s="51">
        <v>44420.0</v>
      </c>
      <c r="B1030" s="52" t="s">
        <v>122</v>
      </c>
      <c r="C1030" s="52" t="s">
        <v>123</v>
      </c>
      <c r="D1030" s="52" t="s">
        <v>285</v>
      </c>
      <c r="E1030" s="53">
        <v>270.0</v>
      </c>
      <c r="F1030" s="52" t="s">
        <v>18</v>
      </c>
    </row>
    <row r="1031">
      <c r="A1031" s="51">
        <v>44420.0</v>
      </c>
      <c r="B1031" s="52" t="s">
        <v>122</v>
      </c>
      <c r="C1031" s="52" t="s">
        <v>124</v>
      </c>
      <c r="D1031" s="52" t="s">
        <v>284</v>
      </c>
      <c r="E1031" s="53">
        <v>140.0</v>
      </c>
      <c r="F1031" s="52" t="s">
        <v>12</v>
      </c>
    </row>
    <row r="1032">
      <c r="A1032" s="51">
        <v>44420.0</v>
      </c>
      <c r="B1032" s="52" t="s">
        <v>122</v>
      </c>
      <c r="C1032" s="52" t="s">
        <v>178</v>
      </c>
      <c r="D1032" s="52" t="s">
        <v>282</v>
      </c>
      <c r="E1032" s="53">
        <v>200.0</v>
      </c>
      <c r="F1032" s="52" t="s">
        <v>14</v>
      </c>
    </row>
    <row r="1033">
      <c r="A1033" s="51">
        <v>44420.0</v>
      </c>
      <c r="B1033" s="52" t="s">
        <v>122</v>
      </c>
      <c r="C1033" s="55">
        <v>9.0E49</v>
      </c>
      <c r="D1033" s="52" t="s">
        <v>278</v>
      </c>
      <c r="E1033" s="53">
        <v>130.0</v>
      </c>
      <c r="F1033" s="52" t="s">
        <v>21</v>
      </c>
    </row>
    <row r="1034">
      <c r="A1034" s="51">
        <v>44420.0</v>
      </c>
      <c r="B1034" s="52" t="s">
        <v>122</v>
      </c>
      <c r="C1034" s="52" t="s">
        <v>179</v>
      </c>
      <c r="D1034" s="52" t="s">
        <v>279</v>
      </c>
      <c r="E1034" s="53">
        <v>170.0</v>
      </c>
      <c r="F1034" s="52" t="s">
        <v>12</v>
      </c>
    </row>
    <row r="1035">
      <c r="A1035" s="51">
        <v>44420.0</v>
      </c>
      <c r="B1035" s="52" t="s">
        <v>122</v>
      </c>
      <c r="C1035" s="52" t="s">
        <v>126</v>
      </c>
      <c r="D1035" s="52" t="s">
        <v>284</v>
      </c>
      <c r="E1035" s="53">
        <v>140.0</v>
      </c>
      <c r="F1035" s="52" t="s">
        <v>12</v>
      </c>
    </row>
    <row r="1036">
      <c r="A1036" s="51">
        <v>44420.0</v>
      </c>
      <c r="B1036" s="52" t="s">
        <v>122</v>
      </c>
      <c r="C1036" s="52" t="s">
        <v>310</v>
      </c>
      <c r="D1036" s="52" t="s">
        <v>287</v>
      </c>
      <c r="E1036" s="53">
        <v>110.0</v>
      </c>
      <c r="F1036" s="52" t="s">
        <v>31</v>
      </c>
    </row>
    <row r="1037">
      <c r="A1037" s="51">
        <v>44420.0</v>
      </c>
      <c r="B1037" s="52" t="s">
        <v>122</v>
      </c>
      <c r="C1037" s="52" t="s">
        <v>127</v>
      </c>
      <c r="D1037" s="52" t="s">
        <v>286</v>
      </c>
      <c r="E1037" s="53">
        <v>130.0</v>
      </c>
      <c r="F1037" s="52" t="s">
        <v>31</v>
      </c>
    </row>
    <row r="1038">
      <c r="A1038" s="51">
        <v>44420.0</v>
      </c>
      <c r="B1038" s="52" t="s">
        <v>122</v>
      </c>
      <c r="C1038" s="52" t="s">
        <v>128</v>
      </c>
      <c r="D1038" s="52" t="s">
        <v>280</v>
      </c>
      <c r="E1038" s="53">
        <v>280.0</v>
      </c>
      <c r="F1038" s="52" t="s">
        <v>18</v>
      </c>
    </row>
    <row r="1039">
      <c r="A1039" s="51">
        <v>44420.0</v>
      </c>
      <c r="B1039" s="52" t="s">
        <v>122</v>
      </c>
      <c r="C1039" s="52" t="s">
        <v>215</v>
      </c>
      <c r="D1039" s="52" t="s">
        <v>280</v>
      </c>
      <c r="E1039" s="53">
        <v>280.0</v>
      </c>
      <c r="F1039" s="52" t="s">
        <v>18</v>
      </c>
    </row>
    <row r="1040">
      <c r="A1040" s="51">
        <v>44420.0</v>
      </c>
      <c r="B1040" s="52" t="s">
        <v>122</v>
      </c>
      <c r="C1040" s="52" t="s">
        <v>215</v>
      </c>
      <c r="D1040" s="52" t="s">
        <v>288</v>
      </c>
      <c r="E1040" s="53">
        <v>280.0</v>
      </c>
      <c r="F1040" s="52" t="s">
        <v>14</v>
      </c>
    </row>
    <row r="1041">
      <c r="A1041" s="51">
        <v>44420.0</v>
      </c>
      <c r="B1041" s="52" t="s">
        <v>122</v>
      </c>
      <c r="C1041" s="52" t="s">
        <v>311</v>
      </c>
      <c r="D1041" s="52" t="s">
        <v>277</v>
      </c>
      <c r="E1041" s="53">
        <v>350.0</v>
      </c>
      <c r="F1041" s="52" t="s">
        <v>14</v>
      </c>
    </row>
    <row r="1042">
      <c r="A1042" s="51">
        <v>44420.0</v>
      </c>
      <c r="B1042" s="52" t="s">
        <v>122</v>
      </c>
      <c r="C1042" s="52" t="s">
        <v>243</v>
      </c>
      <c r="D1042" s="52" t="s">
        <v>292</v>
      </c>
      <c r="E1042" s="53">
        <v>60.0</v>
      </c>
      <c r="F1042" s="52" t="s">
        <v>31</v>
      </c>
    </row>
    <row r="1043">
      <c r="A1043" s="51">
        <v>44420.0</v>
      </c>
      <c r="B1043" s="52" t="s">
        <v>244</v>
      </c>
      <c r="C1043" s="52">
        <v>7841.0</v>
      </c>
      <c r="D1043" s="52" t="s">
        <v>282</v>
      </c>
      <c r="E1043" s="53">
        <v>200.0</v>
      </c>
      <c r="F1043" s="52" t="s">
        <v>14</v>
      </c>
    </row>
    <row r="1044">
      <c r="A1044" s="51">
        <v>44420.0</v>
      </c>
      <c r="B1044" s="52" t="s">
        <v>244</v>
      </c>
      <c r="C1044" s="52">
        <v>7841.0</v>
      </c>
      <c r="D1044" s="52" t="s">
        <v>282</v>
      </c>
      <c r="E1044" s="53">
        <v>200.0</v>
      </c>
      <c r="F1044" s="52" t="s">
        <v>14</v>
      </c>
    </row>
    <row r="1045">
      <c r="A1045" s="51">
        <v>44420.0</v>
      </c>
      <c r="B1045" s="52" t="s">
        <v>15</v>
      </c>
      <c r="C1045" s="52" t="s">
        <v>217</v>
      </c>
      <c r="D1045" s="52" t="s">
        <v>278</v>
      </c>
      <c r="E1045" s="53">
        <v>130.0</v>
      </c>
      <c r="F1045" s="52" t="s">
        <v>21</v>
      </c>
    </row>
    <row r="1046">
      <c r="A1046" s="51">
        <v>44420.0</v>
      </c>
      <c r="B1046" s="52" t="s">
        <v>15</v>
      </c>
      <c r="C1046" s="55">
        <v>5.0E49</v>
      </c>
      <c r="D1046" s="52" t="s">
        <v>277</v>
      </c>
      <c r="E1046" s="53">
        <v>350.0</v>
      </c>
      <c r="F1046" s="52" t="s">
        <v>14</v>
      </c>
    </row>
    <row r="1047">
      <c r="A1047" s="51">
        <v>44420.0</v>
      </c>
      <c r="B1047" s="52" t="s">
        <v>15</v>
      </c>
      <c r="C1047" s="55">
        <v>5.0E49</v>
      </c>
      <c r="D1047" s="52" t="s">
        <v>284</v>
      </c>
      <c r="E1047" s="53">
        <v>140.0</v>
      </c>
      <c r="F1047" s="52" t="s">
        <v>12</v>
      </c>
    </row>
    <row r="1048">
      <c r="A1048" s="51">
        <v>44420.0</v>
      </c>
      <c r="B1048" s="52" t="s">
        <v>15</v>
      </c>
      <c r="C1048" s="52" t="s">
        <v>133</v>
      </c>
      <c r="D1048" s="52" t="s">
        <v>292</v>
      </c>
      <c r="E1048" s="53">
        <v>60.0</v>
      </c>
      <c r="F1048" s="52" t="s">
        <v>31</v>
      </c>
    </row>
    <row r="1049">
      <c r="A1049" s="51">
        <v>44420.0</v>
      </c>
      <c r="B1049" s="52" t="s">
        <v>15</v>
      </c>
      <c r="C1049" s="52" t="s">
        <v>133</v>
      </c>
      <c r="D1049" s="52" t="s">
        <v>280</v>
      </c>
      <c r="E1049" s="53">
        <v>280.0</v>
      </c>
      <c r="F1049" s="52" t="s">
        <v>18</v>
      </c>
    </row>
    <row r="1050">
      <c r="A1050" s="51">
        <v>44420.0</v>
      </c>
      <c r="B1050" s="52" t="s">
        <v>15</v>
      </c>
      <c r="C1050" s="52" t="s">
        <v>134</v>
      </c>
      <c r="D1050" s="52" t="s">
        <v>286</v>
      </c>
      <c r="E1050" s="53">
        <v>130.0</v>
      </c>
      <c r="F1050" s="52" t="s">
        <v>31</v>
      </c>
    </row>
    <row r="1051">
      <c r="A1051" s="51">
        <v>44420.0</v>
      </c>
      <c r="B1051" s="52" t="s">
        <v>15</v>
      </c>
      <c r="C1051" s="52" t="s">
        <v>219</v>
      </c>
      <c r="D1051" s="52" t="s">
        <v>287</v>
      </c>
      <c r="E1051" s="53">
        <v>110.0</v>
      </c>
      <c r="F1051" s="52" t="s">
        <v>31</v>
      </c>
    </row>
    <row r="1052">
      <c r="A1052" s="51">
        <v>44420.0</v>
      </c>
      <c r="B1052" s="52" t="s">
        <v>15</v>
      </c>
      <c r="C1052" s="52" t="s">
        <v>220</v>
      </c>
      <c r="D1052" s="52" t="s">
        <v>282</v>
      </c>
      <c r="E1052" s="53">
        <v>200.0</v>
      </c>
      <c r="F1052" s="52" t="s">
        <v>14</v>
      </c>
    </row>
    <row r="1053">
      <c r="A1053" s="51">
        <v>44420.0</v>
      </c>
      <c r="B1053" s="52" t="s">
        <v>15</v>
      </c>
      <c r="C1053" s="52">
        <v>1344.0</v>
      </c>
      <c r="D1053" s="52" t="s">
        <v>277</v>
      </c>
      <c r="E1053" s="53">
        <v>350.0</v>
      </c>
      <c r="F1053" s="52" t="s">
        <v>14</v>
      </c>
    </row>
    <row r="1054">
      <c r="A1054" s="51">
        <v>44420.0</v>
      </c>
      <c r="B1054" s="52" t="s">
        <v>15</v>
      </c>
      <c r="C1054" s="52">
        <v>4645.0</v>
      </c>
      <c r="D1054" s="52" t="s">
        <v>280</v>
      </c>
      <c r="E1054" s="53">
        <v>280.0</v>
      </c>
      <c r="F1054" s="52" t="s">
        <v>18</v>
      </c>
    </row>
    <row r="1055">
      <c r="A1055" s="51">
        <v>44420.0</v>
      </c>
      <c r="B1055" s="52" t="s">
        <v>15</v>
      </c>
      <c r="C1055" s="52" t="s">
        <v>182</v>
      </c>
      <c r="D1055" s="52" t="s">
        <v>277</v>
      </c>
      <c r="E1055" s="53">
        <v>350.0</v>
      </c>
      <c r="F1055" s="52" t="s">
        <v>14</v>
      </c>
    </row>
    <row r="1056">
      <c r="A1056" s="51">
        <v>44420.0</v>
      </c>
      <c r="B1056" s="52" t="s">
        <v>15</v>
      </c>
      <c r="C1056" s="52" t="s">
        <v>246</v>
      </c>
      <c r="D1056" s="52" t="s">
        <v>280</v>
      </c>
      <c r="E1056" s="53">
        <v>280.0</v>
      </c>
      <c r="F1056" s="52" t="s">
        <v>18</v>
      </c>
    </row>
    <row r="1057">
      <c r="A1057" s="51">
        <v>44420.0</v>
      </c>
      <c r="B1057" s="52" t="s">
        <v>15</v>
      </c>
      <c r="C1057" s="52" t="s">
        <v>137</v>
      </c>
      <c r="D1057" s="52" t="s">
        <v>285</v>
      </c>
      <c r="E1057" s="53">
        <v>270.0</v>
      </c>
      <c r="F1057" s="52" t="s">
        <v>18</v>
      </c>
    </row>
    <row r="1058">
      <c r="A1058" s="51">
        <v>44420.0</v>
      </c>
      <c r="B1058" s="52" t="s">
        <v>15</v>
      </c>
      <c r="C1058" s="52" t="s">
        <v>184</v>
      </c>
      <c r="D1058" s="52" t="s">
        <v>280</v>
      </c>
      <c r="E1058" s="53">
        <v>280.0</v>
      </c>
      <c r="F1058" s="52" t="s">
        <v>18</v>
      </c>
    </row>
    <row r="1059">
      <c r="A1059" s="51">
        <v>44420.0</v>
      </c>
      <c r="B1059" s="52" t="s">
        <v>15</v>
      </c>
      <c r="C1059" s="52" t="s">
        <v>185</v>
      </c>
      <c r="D1059" s="52" t="s">
        <v>277</v>
      </c>
      <c r="E1059" s="53">
        <v>350.0</v>
      </c>
      <c r="F1059" s="52" t="s">
        <v>14</v>
      </c>
    </row>
    <row r="1060">
      <c r="A1060" s="51">
        <v>44420.0</v>
      </c>
      <c r="B1060" s="52" t="s">
        <v>15</v>
      </c>
      <c r="C1060" s="52" t="s">
        <v>312</v>
      </c>
      <c r="D1060" s="52" t="s">
        <v>277</v>
      </c>
      <c r="E1060" s="53">
        <v>350.0</v>
      </c>
      <c r="F1060" s="52" t="s">
        <v>14</v>
      </c>
    </row>
    <row r="1061">
      <c r="A1061" s="51">
        <v>44420.0</v>
      </c>
      <c r="B1061" s="52" t="s">
        <v>16</v>
      </c>
      <c r="C1061" s="55">
        <v>1.0E48</v>
      </c>
      <c r="D1061" s="52" t="s">
        <v>280</v>
      </c>
      <c r="E1061" s="53">
        <v>280.0</v>
      </c>
      <c r="F1061" s="52" t="s">
        <v>18</v>
      </c>
    </row>
    <row r="1062">
      <c r="A1062" s="51">
        <v>44420.0</v>
      </c>
      <c r="B1062" s="52" t="s">
        <v>16</v>
      </c>
      <c r="C1062" s="52" t="s">
        <v>313</v>
      </c>
      <c r="D1062" s="52" t="s">
        <v>278</v>
      </c>
      <c r="E1062" s="53">
        <v>130.0</v>
      </c>
      <c r="F1062" s="52" t="s">
        <v>21</v>
      </c>
    </row>
    <row r="1063">
      <c r="A1063" s="51">
        <v>44420.0</v>
      </c>
      <c r="B1063" s="52" t="s">
        <v>16</v>
      </c>
      <c r="C1063" s="55">
        <v>5.0E48</v>
      </c>
      <c r="D1063" s="52" t="s">
        <v>278</v>
      </c>
      <c r="E1063" s="53">
        <v>130.0</v>
      </c>
      <c r="F1063" s="52" t="s">
        <v>21</v>
      </c>
    </row>
    <row r="1064">
      <c r="A1064" s="51">
        <v>44420.0</v>
      </c>
      <c r="B1064" s="52" t="s">
        <v>16</v>
      </c>
      <c r="C1064" s="55">
        <v>6.0E40</v>
      </c>
      <c r="D1064" s="52" t="s">
        <v>287</v>
      </c>
      <c r="E1064" s="53">
        <v>110.0</v>
      </c>
      <c r="F1064" s="52" t="s">
        <v>31</v>
      </c>
    </row>
    <row r="1065">
      <c r="A1065" s="51">
        <v>44420.0</v>
      </c>
      <c r="B1065" s="52" t="s">
        <v>16</v>
      </c>
      <c r="C1065" s="52" t="s">
        <v>314</v>
      </c>
      <c r="D1065" s="52" t="s">
        <v>280</v>
      </c>
      <c r="E1065" s="53">
        <v>280.0</v>
      </c>
      <c r="F1065" s="52" t="s">
        <v>18</v>
      </c>
    </row>
    <row r="1066">
      <c r="A1066" s="51">
        <v>44420.0</v>
      </c>
      <c r="B1066" s="52" t="s">
        <v>16</v>
      </c>
      <c r="C1066" s="52" t="s">
        <v>315</v>
      </c>
      <c r="D1066" s="52" t="s">
        <v>280</v>
      </c>
      <c r="E1066" s="53">
        <v>280.0</v>
      </c>
      <c r="F1066" s="52" t="s">
        <v>18</v>
      </c>
    </row>
    <row r="1067">
      <c r="A1067" s="51">
        <v>44420.0</v>
      </c>
      <c r="B1067" s="52" t="s">
        <v>16</v>
      </c>
      <c r="C1067" s="52" t="s">
        <v>142</v>
      </c>
      <c r="D1067" s="52" t="s">
        <v>304</v>
      </c>
      <c r="E1067" s="53">
        <v>190.0</v>
      </c>
      <c r="F1067" s="52" t="s">
        <v>160</v>
      </c>
    </row>
    <row r="1068">
      <c r="A1068" s="51">
        <v>44420.0</v>
      </c>
      <c r="B1068" s="52" t="s">
        <v>16</v>
      </c>
      <c r="C1068" s="52" t="s">
        <v>316</v>
      </c>
      <c r="D1068" s="52" t="s">
        <v>280</v>
      </c>
      <c r="E1068" s="53">
        <v>280.0</v>
      </c>
      <c r="F1068" s="52" t="s">
        <v>18</v>
      </c>
    </row>
    <row r="1069">
      <c r="A1069" s="51">
        <v>44420.0</v>
      </c>
      <c r="B1069" s="52" t="s">
        <v>16</v>
      </c>
      <c r="C1069" s="52" t="s">
        <v>143</v>
      </c>
      <c r="D1069" s="52" t="s">
        <v>287</v>
      </c>
      <c r="E1069" s="53">
        <v>110.0</v>
      </c>
      <c r="F1069" s="52" t="s">
        <v>31</v>
      </c>
    </row>
    <row r="1070">
      <c r="A1070" s="51">
        <v>44420.0</v>
      </c>
      <c r="B1070" s="52" t="s">
        <v>16</v>
      </c>
      <c r="C1070" s="52" t="s">
        <v>315</v>
      </c>
      <c r="D1070" s="52" t="s">
        <v>278</v>
      </c>
      <c r="E1070" s="53">
        <v>130.0</v>
      </c>
      <c r="F1070" s="52" t="s">
        <v>21</v>
      </c>
    </row>
    <row r="1071">
      <c r="A1071" s="51">
        <v>44420.0</v>
      </c>
      <c r="B1071" s="52" t="s">
        <v>16</v>
      </c>
      <c r="C1071" s="52" t="s">
        <v>144</v>
      </c>
      <c r="D1071" s="52" t="s">
        <v>278</v>
      </c>
      <c r="E1071" s="53">
        <v>130.0</v>
      </c>
      <c r="F1071" s="52" t="s">
        <v>21</v>
      </c>
    </row>
    <row r="1072">
      <c r="A1072" s="51">
        <v>44420.0</v>
      </c>
      <c r="B1072" s="52" t="s">
        <v>16</v>
      </c>
      <c r="C1072" s="52" t="s">
        <v>145</v>
      </c>
      <c r="D1072" s="52" t="s">
        <v>287</v>
      </c>
      <c r="E1072" s="53">
        <v>110.0</v>
      </c>
      <c r="F1072" s="52" t="s">
        <v>31</v>
      </c>
    </row>
    <row r="1073">
      <c r="A1073" s="51">
        <v>44420.0</v>
      </c>
      <c r="B1073" s="52" t="s">
        <v>16</v>
      </c>
      <c r="C1073" s="52" t="s">
        <v>190</v>
      </c>
      <c r="D1073" s="52" t="s">
        <v>280</v>
      </c>
      <c r="E1073" s="53">
        <v>280.0</v>
      </c>
      <c r="F1073" s="52" t="s">
        <v>18</v>
      </c>
    </row>
    <row r="1074">
      <c r="A1074" s="51">
        <v>44420.0</v>
      </c>
      <c r="B1074" s="52" t="s">
        <v>16</v>
      </c>
      <c r="C1074" s="52" t="s">
        <v>317</v>
      </c>
      <c r="D1074" s="52" t="s">
        <v>278</v>
      </c>
      <c r="E1074" s="53">
        <v>130.0</v>
      </c>
      <c r="F1074" s="52" t="s">
        <v>21</v>
      </c>
    </row>
    <row r="1075">
      <c r="A1075" s="51">
        <v>44420.0</v>
      </c>
      <c r="B1075" s="52" t="s">
        <v>16</v>
      </c>
      <c r="C1075" s="52" t="s">
        <v>318</v>
      </c>
      <c r="D1075" s="52" t="s">
        <v>287</v>
      </c>
      <c r="E1075" s="53">
        <v>110.0</v>
      </c>
      <c r="F1075" s="52" t="s">
        <v>31</v>
      </c>
    </row>
    <row r="1076">
      <c r="A1076" s="51">
        <v>44420.0</v>
      </c>
      <c r="B1076" s="52" t="s">
        <v>16</v>
      </c>
      <c r="C1076" s="52" t="s">
        <v>192</v>
      </c>
      <c r="D1076" s="52" t="s">
        <v>287</v>
      </c>
      <c r="E1076" s="53">
        <v>110.0</v>
      </c>
      <c r="F1076" s="52" t="s">
        <v>31</v>
      </c>
    </row>
    <row r="1077">
      <c r="A1077" s="51">
        <v>44420.0</v>
      </c>
      <c r="B1077" s="52" t="s">
        <v>16</v>
      </c>
      <c r="C1077" s="52" t="s">
        <v>194</v>
      </c>
      <c r="D1077" s="52" t="s">
        <v>287</v>
      </c>
      <c r="E1077" s="53">
        <v>110.0</v>
      </c>
      <c r="F1077" s="52" t="s">
        <v>31</v>
      </c>
    </row>
    <row r="1078">
      <c r="A1078" s="51">
        <v>44420.0</v>
      </c>
      <c r="B1078" s="52" t="s">
        <v>248</v>
      </c>
      <c r="C1078" s="52" t="s">
        <v>319</v>
      </c>
      <c r="D1078" s="52" t="s">
        <v>279</v>
      </c>
      <c r="E1078" s="53">
        <v>170.0</v>
      </c>
      <c r="F1078" s="52" t="s">
        <v>12</v>
      </c>
    </row>
    <row r="1079">
      <c r="A1079" s="51">
        <v>44420.0</v>
      </c>
      <c r="B1079" s="52" t="s">
        <v>248</v>
      </c>
      <c r="C1079" s="52">
        <v>5348.0</v>
      </c>
      <c r="D1079" s="52" t="s">
        <v>278</v>
      </c>
      <c r="E1079" s="53">
        <v>130.0</v>
      </c>
      <c r="F1079" s="52" t="s">
        <v>21</v>
      </c>
    </row>
    <row r="1080">
      <c r="A1080" s="51">
        <v>44420.0</v>
      </c>
      <c r="B1080" s="52" t="s">
        <v>248</v>
      </c>
      <c r="C1080" s="52" t="s">
        <v>146</v>
      </c>
      <c r="D1080" s="52" t="s">
        <v>280</v>
      </c>
      <c r="E1080" s="53">
        <v>280.0</v>
      </c>
      <c r="F1080" s="52" t="s">
        <v>18</v>
      </c>
    </row>
    <row r="1081">
      <c r="A1081" s="51">
        <v>44420.0</v>
      </c>
      <c r="B1081" s="52" t="s">
        <v>248</v>
      </c>
      <c r="C1081" s="52" t="s">
        <v>250</v>
      </c>
      <c r="D1081" s="52" t="s">
        <v>288</v>
      </c>
      <c r="E1081" s="53">
        <v>280.0</v>
      </c>
      <c r="F1081" s="52" t="s">
        <v>14</v>
      </c>
    </row>
    <row r="1082">
      <c r="A1082" s="51">
        <v>44420.0</v>
      </c>
      <c r="B1082" s="52" t="s">
        <v>248</v>
      </c>
      <c r="C1082" s="52" t="s">
        <v>320</v>
      </c>
      <c r="D1082" s="52" t="s">
        <v>288</v>
      </c>
      <c r="E1082" s="53">
        <v>280.0</v>
      </c>
      <c r="F1082" s="52" t="s">
        <v>14</v>
      </c>
    </row>
    <row r="1083">
      <c r="A1083" s="51">
        <v>44420.0</v>
      </c>
      <c r="B1083" s="52" t="s">
        <v>248</v>
      </c>
      <c r="C1083" s="52" t="s">
        <v>251</v>
      </c>
      <c r="D1083" s="52" t="s">
        <v>280</v>
      </c>
      <c r="E1083" s="53">
        <v>280.0</v>
      </c>
      <c r="F1083" s="52" t="s">
        <v>18</v>
      </c>
    </row>
    <row r="1084">
      <c r="A1084" s="51">
        <v>44420.0</v>
      </c>
      <c r="B1084" s="52" t="s">
        <v>69</v>
      </c>
      <c r="C1084" s="52" t="s">
        <v>71</v>
      </c>
      <c r="D1084" s="52" t="s">
        <v>279</v>
      </c>
      <c r="E1084" s="53">
        <v>170.0</v>
      </c>
      <c r="F1084" s="52" t="s">
        <v>12</v>
      </c>
    </row>
    <row r="1085">
      <c r="A1085" s="51">
        <v>44420.0</v>
      </c>
      <c r="B1085" s="52" t="s">
        <v>69</v>
      </c>
      <c r="C1085" s="52" t="s">
        <v>72</v>
      </c>
      <c r="D1085" s="52" t="s">
        <v>278</v>
      </c>
      <c r="E1085" s="53">
        <v>130.0</v>
      </c>
      <c r="F1085" s="52" t="s">
        <v>21</v>
      </c>
    </row>
    <row r="1086">
      <c r="A1086" s="51">
        <v>44420.0</v>
      </c>
      <c r="B1086" s="52" t="s">
        <v>69</v>
      </c>
      <c r="C1086" s="52" t="s">
        <v>73</v>
      </c>
      <c r="D1086" s="52" t="s">
        <v>288</v>
      </c>
      <c r="E1086" s="53">
        <v>280.0</v>
      </c>
      <c r="F1086" s="52" t="s">
        <v>14</v>
      </c>
    </row>
    <row r="1087">
      <c r="A1087" s="51">
        <v>44420.0</v>
      </c>
      <c r="B1087" s="52" t="s">
        <v>69</v>
      </c>
      <c r="C1087" s="52" t="s">
        <v>74</v>
      </c>
      <c r="D1087" s="52" t="s">
        <v>287</v>
      </c>
      <c r="E1087" s="53">
        <v>110.0</v>
      </c>
      <c r="F1087" s="52" t="s">
        <v>31</v>
      </c>
    </row>
    <row r="1088">
      <c r="A1088" s="51">
        <v>44420.0</v>
      </c>
      <c r="B1088" s="52" t="s">
        <v>69</v>
      </c>
      <c r="C1088" s="52">
        <v>2340.0</v>
      </c>
      <c r="D1088" s="52" t="s">
        <v>287</v>
      </c>
      <c r="E1088" s="53">
        <v>110.0</v>
      </c>
      <c r="F1088" s="52" t="s">
        <v>31</v>
      </c>
    </row>
    <row r="1089">
      <c r="A1089" s="51">
        <v>44420.0</v>
      </c>
      <c r="B1089" s="52" t="s">
        <v>69</v>
      </c>
      <c r="C1089" s="52">
        <v>7447.0</v>
      </c>
      <c r="D1089" s="52" t="s">
        <v>280</v>
      </c>
      <c r="E1089" s="53">
        <v>280.0</v>
      </c>
      <c r="F1089" s="52" t="s">
        <v>18</v>
      </c>
    </row>
    <row r="1090">
      <c r="A1090" s="51">
        <v>44420.0</v>
      </c>
      <c r="B1090" s="52" t="s">
        <v>69</v>
      </c>
      <c r="C1090" s="52">
        <v>5649.0</v>
      </c>
      <c r="D1090" s="52" t="s">
        <v>292</v>
      </c>
      <c r="E1090" s="53">
        <v>60.0</v>
      </c>
      <c r="F1090" s="52" t="s">
        <v>31</v>
      </c>
    </row>
    <row r="1091">
      <c r="A1091" s="51">
        <v>44420.0</v>
      </c>
      <c r="B1091" s="52" t="s">
        <v>69</v>
      </c>
      <c r="C1091" s="52">
        <v>9045.0</v>
      </c>
      <c r="D1091" s="52" t="s">
        <v>285</v>
      </c>
      <c r="E1091" s="53">
        <v>270.0</v>
      </c>
      <c r="F1091" s="52" t="s">
        <v>18</v>
      </c>
    </row>
    <row r="1092">
      <c r="A1092" s="51">
        <v>44420.0</v>
      </c>
      <c r="B1092" s="52" t="s">
        <v>69</v>
      </c>
      <c r="C1092" s="52" t="s">
        <v>75</v>
      </c>
      <c r="D1092" s="52" t="s">
        <v>282</v>
      </c>
      <c r="E1092" s="53">
        <v>200.0</v>
      </c>
      <c r="F1092" s="52" t="s">
        <v>14</v>
      </c>
    </row>
    <row r="1093">
      <c r="A1093" s="51">
        <v>44420.0</v>
      </c>
      <c r="B1093" s="52" t="s">
        <v>69</v>
      </c>
      <c r="C1093" s="52">
        <v>5747.0</v>
      </c>
      <c r="D1093" s="52" t="s">
        <v>287</v>
      </c>
      <c r="E1093" s="53">
        <v>110.0</v>
      </c>
      <c r="F1093" s="52" t="s">
        <v>31</v>
      </c>
    </row>
    <row r="1094">
      <c r="A1094" s="51">
        <v>44420.0</v>
      </c>
      <c r="B1094" s="52" t="s">
        <v>69</v>
      </c>
      <c r="C1094" s="52" t="s">
        <v>76</v>
      </c>
      <c r="D1094" s="52" t="s">
        <v>287</v>
      </c>
      <c r="E1094" s="53">
        <v>110.0</v>
      </c>
      <c r="F1094" s="52" t="s">
        <v>31</v>
      </c>
    </row>
    <row r="1095">
      <c r="A1095" s="51">
        <v>44420.0</v>
      </c>
      <c r="B1095" s="52" t="s">
        <v>69</v>
      </c>
      <c r="C1095" s="52" t="s">
        <v>79</v>
      </c>
      <c r="D1095" s="52" t="s">
        <v>285</v>
      </c>
      <c r="E1095" s="53">
        <v>270.0</v>
      </c>
      <c r="F1095" s="52" t="s">
        <v>18</v>
      </c>
    </row>
    <row r="1096">
      <c r="A1096" s="51">
        <v>44420.0</v>
      </c>
      <c r="B1096" s="52" t="s">
        <v>69</v>
      </c>
      <c r="C1096" s="52" t="s">
        <v>252</v>
      </c>
      <c r="D1096" s="52" t="s">
        <v>286</v>
      </c>
      <c r="E1096" s="53">
        <v>130.0</v>
      </c>
      <c r="F1096" s="52" t="s">
        <v>31</v>
      </c>
    </row>
    <row r="1097">
      <c r="A1097" s="51">
        <v>44420.0</v>
      </c>
      <c r="B1097" s="52" t="s">
        <v>69</v>
      </c>
      <c r="C1097" s="52" t="s">
        <v>81</v>
      </c>
      <c r="D1097" s="52" t="s">
        <v>278</v>
      </c>
      <c r="E1097" s="53">
        <v>130.0</v>
      </c>
      <c r="F1097" s="52" t="s">
        <v>21</v>
      </c>
    </row>
    <row r="1098">
      <c r="A1098" s="51">
        <v>44420.0</v>
      </c>
      <c r="B1098" s="52" t="s">
        <v>69</v>
      </c>
      <c r="C1098" s="52" t="s">
        <v>82</v>
      </c>
      <c r="D1098" s="52" t="s">
        <v>278</v>
      </c>
      <c r="E1098" s="53">
        <v>130.0</v>
      </c>
      <c r="F1098" s="52" t="s">
        <v>21</v>
      </c>
    </row>
    <row r="1099">
      <c r="A1099" s="51">
        <v>44420.0</v>
      </c>
      <c r="B1099" s="52" t="s">
        <v>69</v>
      </c>
      <c r="C1099" s="52" t="s">
        <v>84</v>
      </c>
      <c r="D1099" s="52" t="s">
        <v>280</v>
      </c>
      <c r="E1099" s="53">
        <v>280.0</v>
      </c>
      <c r="F1099" s="52" t="s">
        <v>18</v>
      </c>
    </row>
    <row r="1100">
      <c r="A1100" s="51">
        <v>44420.0</v>
      </c>
      <c r="B1100" s="52" t="s">
        <v>69</v>
      </c>
      <c r="C1100" s="52" t="s">
        <v>85</v>
      </c>
      <c r="D1100" s="52" t="s">
        <v>278</v>
      </c>
      <c r="E1100" s="53">
        <v>130.0</v>
      </c>
      <c r="F1100" s="52" t="s">
        <v>21</v>
      </c>
    </row>
    <row r="1101">
      <c r="A1101" s="51">
        <v>44420.0</v>
      </c>
      <c r="B1101" s="52" t="s">
        <v>69</v>
      </c>
      <c r="C1101" s="52" t="s">
        <v>321</v>
      </c>
      <c r="D1101" s="52" t="s">
        <v>288</v>
      </c>
      <c r="E1101" s="53">
        <v>280.0</v>
      </c>
      <c r="F1101" s="52" t="s">
        <v>14</v>
      </c>
    </row>
    <row r="1102">
      <c r="A1102" s="51">
        <v>44420.0</v>
      </c>
      <c r="B1102" s="52" t="s">
        <v>69</v>
      </c>
      <c r="C1102" s="52" t="s">
        <v>87</v>
      </c>
      <c r="D1102" s="52" t="s">
        <v>277</v>
      </c>
      <c r="E1102" s="53">
        <v>350.0</v>
      </c>
      <c r="F1102" s="52" t="s">
        <v>14</v>
      </c>
    </row>
    <row r="1103">
      <c r="A1103" s="51">
        <v>44420.0</v>
      </c>
      <c r="B1103" s="52" t="s">
        <v>69</v>
      </c>
      <c r="C1103" s="52" t="s">
        <v>89</v>
      </c>
      <c r="D1103" s="52" t="s">
        <v>287</v>
      </c>
      <c r="E1103" s="53">
        <v>110.0</v>
      </c>
      <c r="F1103" s="52" t="s">
        <v>31</v>
      </c>
    </row>
    <row r="1104">
      <c r="A1104" s="51">
        <v>44421.0</v>
      </c>
      <c r="B1104" s="52" t="s">
        <v>9</v>
      </c>
      <c r="C1104" s="52" t="s">
        <v>322</v>
      </c>
      <c r="D1104" s="52" t="s">
        <v>280</v>
      </c>
      <c r="E1104" s="53">
        <v>280.0</v>
      </c>
      <c r="F1104" s="52" t="s">
        <v>18</v>
      </c>
    </row>
    <row r="1105">
      <c r="A1105" s="51">
        <v>44421.0</v>
      </c>
      <c r="B1105" s="52" t="s">
        <v>9</v>
      </c>
      <c r="C1105" s="52" t="s">
        <v>323</v>
      </c>
      <c r="D1105" s="52" t="s">
        <v>286</v>
      </c>
      <c r="E1105" s="53">
        <v>130.0</v>
      </c>
      <c r="F1105" s="52" t="s">
        <v>31</v>
      </c>
    </row>
    <row r="1106">
      <c r="A1106" s="51">
        <v>44421.0</v>
      </c>
      <c r="B1106" s="52" t="s">
        <v>9</v>
      </c>
      <c r="C1106" s="52" t="s">
        <v>324</v>
      </c>
      <c r="D1106" s="52" t="s">
        <v>284</v>
      </c>
      <c r="E1106" s="53">
        <v>140.0</v>
      </c>
      <c r="F1106" s="52" t="s">
        <v>12</v>
      </c>
    </row>
    <row r="1107">
      <c r="A1107" s="51">
        <v>44421.0</v>
      </c>
      <c r="B1107" s="52" t="s">
        <v>9</v>
      </c>
      <c r="C1107" s="52" t="s">
        <v>268</v>
      </c>
      <c r="D1107" s="52" t="s">
        <v>288</v>
      </c>
      <c r="E1107" s="53">
        <v>280.0</v>
      </c>
      <c r="F1107" s="52" t="s">
        <v>14</v>
      </c>
    </row>
    <row r="1108">
      <c r="A1108" s="51">
        <v>44421.0</v>
      </c>
      <c r="B1108" s="52" t="s">
        <v>9</v>
      </c>
      <c r="C1108" s="52" t="s">
        <v>325</v>
      </c>
      <c r="D1108" s="52" t="s">
        <v>279</v>
      </c>
      <c r="E1108" s="53">
        <v>170.0</v>
      </c>
      <c r="F1108" s="52" t="s">
        <v>12</v>
      </c>
    </row>
    <row r="1109">
      <c r="A1109" s="51">
        <v>44421.0</v>
      </c>
      <c r="B1109" s="52" t="s">
        <v>9</v>
      </c>
      <c r="C1109" s="52" t="s">
        <v>92</v>
      </c>
      <c r="D1109" s="52" t="s">
        <v>288</v>
      </c>
      <c r="E1109" s="53">
        <v>280.0</v>
      </c>
      <c r="F1109" s="52" t="s">
        <v>14</v>
      </c>
    </row>
    <row r="1110">
      <c r="A1110" s="51">
        <v>44421.0</v>
      </c>
      <c r="B1110" s="52" t="s">
        <v>23</v>
      </c>
      <c r="C1110" s="52" t="s">
        <v>24</v>
      </c>
      <c r="D1110" s="52" t="s">
        <v>286</v>
      </c>
      <c r="E1110" s="53">
        <v>130.0</v>
      </c>
      <c r="F1110" s="52" t="s">
        <v>31</v>
      </c>
    </row>
    <row r="1111">
      <c r="A1111" s="51">
        <v>44421.0</v>
      </c>
      <c r="B1111" s="52" t="s">
        <v>23</v>
      </c>
      <c r="C1111" s="52" t="s">
        <v>200</v>
      </c>
      <c r="D1111" s="52" t="s">
        <v>277</v>
      </c>
      <c r="E1111" s="53">
        <v>350.0</v>
      </c>
      <c r="F1111" s="52" t="s">
        <v>14</v>
      </c>
    </row>
    <row r="1112">
      <c r="A1112" s="51">
        <v>44421.0</v>
      </c>
      <c r="B1112" s="52" t="s">
        <v>23</v>
      </c>
      <c r="C1112" s="52" t="s">
        <v>157</v>
      </c>
      <c r="D1112" s="52" t="s">
        <v>277</v>
      </c>
      <c r="E1112" s="53">
        <v>350.0</v>
      </c>
      <c r="F1112" s="52" t="s">
        <v>14</v>
      </c>
    </row>
    <row r="1113">
      <c r="A1113" s="51">
        <v>44421.0</v>
      </c>
      <c r="B1113" s="52" t="s">
        <v>23</v>
      </c>
      <c r="C1113" s="55">
        <v>7.0E45</v>
      </c>
      <c r="D1113" s="52" t="s">
        <v>284</v>
      </c>
      <c r="E1113" s="53">
        <v>140.0</v>
      </c>
      <c r="F1113" s="52" t="s">
        <v>12</v>
      </c>
    </row>
    <row r="1114">
      <c r="A1114" s="51">
        <v>44421.0</v>
      </c>
      <c r="B1114" s="52" t="s">
        <v>23</v>
      </c>
      <c r="C1114" s="52">
        <v>244.0</v>
      </c>
      <c r="D1114" s="52" t="s">
        <v>286</v>
      </c>
      <c r="E1114" s="53">
        <v>130.0</v>
      </c>
      <c r="F1114" s="52" t="s">
        <v>31</v>
      </c>
    </row>
    <row r="1115">
      <c r="A1115" s="51">
        <v>44421.0</v>
      </c>
      <c r="B1115" s="52" t="s">
        <v>23</v>
      </c>
      <c r="C1115" s="52" t="s">
        <v>33</v>
      </c>
      <c r="D1115" s="52" t="s">
        <v>277</v>
      </c>
      <c r="E1115" s="53">
        <v>350.0</v>
      </c>
      <c r="F1115" s="52" t="s">
        <v>14</v>
      </c>
    </row>
    <row r="1116">
      <c r="A1116" s="51">
        <v>44421.0</v>
      </c>
      <c r="B1116" s="52" t="s">
        <v>23</v>
      </c>
      <c r="C1116" s="52">
        <v>2542.0</v>
      </c>
      <c r="D1116" s="52" t="s">
        <v>286</v>
      </c>
      <c r="E1116" s="53">
        <v>130.0</v>
      </c>
      <c r="F1116" s="52" t="s">
        <v>31</v>
      </c>
    </row>
    <row r="1117">
      <c r="A1117" s="51">
        <v>44421.0</v>
      </c>
      <c r="B1117" s="52" t="s">
        <v>23</v>
      </c>
      <c r="C1117" s="52">
        <v>2348.0</v>
      </c>
      <c r="D1117" s="52" t="s">
        <v>279</v>
      </c>
      <c r="E1117" s="53">
        <v>170.0</v>
      </c>
      <c r="F1117" s="52" t="s">
        <v>12</v>
      </c>
    </row>
    <row r="1118">
      <c r="A1118" s="51">
        <v>44421.0</v>
      </c>
      <c r="B1118" s="52" t="s">
        <v>23</v>
      </c>
      <c r="C1118" s="52">
        <v>2440.0</v>
      </c>
      <c r="D1118" s="52" t="s">
        <v>292</v>
      </c>
      <c r="E1118" s="53">
        <v>60.0</v>
      </c>
      <c r="F1118" s="52" t="s">
        <v>31</v>
      </c>
    </row>
    <row r="1119">
      <c r="A1119" s="51">
        <v>44421.0</v>
      </c>
      <c r="B1119" s="52" t="s">
        <v>23</v>
      </c>
      <c r="C1119" s="52">
        <v>6245.0</v>
      </c>
      <c r="D1119" s="52" t="s">
        <v>278</v>
      </c>
      <c r="E1119" s="53">
        <v>130.0</v>
      </c>
      <c r="F1119" s="52" t="s">
        <v>21</v>
      </c>
    </row>
    <row r="1120">
      <c r="A1120" s="51">
        <v>44421.0</v>
      </c>
      <c r="B1120" s="52" t="s">
        <v>23</v>
      </c>
      <c r="C1120" s="52">
        <v>7449.0</v>
      </c>
      <c r="D1120" s="52" t="s">
        <v>285</v>
      </c>
      <c r="E1120" s="53">
        <v>270.0</v>
      </c>
      <c r="F1120" s="52" t="s">
        <v>18</v>
      </c>
    </row>
    <row r="1121">
      <c r="A1121" s="51">
        <v>44421.0</v>
      </c>
      <c r="B1121" s="52" t="s">
        <v>23</v>
      </c>
      <c r="C1121" s="52" t="s">
        <v>163</v>
      </c>
      <c r="D1121" s="52" t="s">
        <v>284</v>
      </c>
      <c r="E1121" s="53">
        <v>140.0</v>
      </c>
      <c r="F1121" s="52" t="s">
        <v>12</v>
      </c>
    </row>
    <row r="1122">
      <c r="A1122" s="51">
        <v>44421.0</v>
      </c>
      <c r="B1122" s="52" t="s">
        <v>23</v>
      </c>
      <c r="C1122" s="52" t="s">
        <v>95</v>
      </c>
      <c r="D1122" s="52" t="s">
        <v>288</v>
      </c>
      <c r="E1122" s="53">
        <v>280.0</v>
      </c>
      <c r="F1122" s="52" t="s">
        <v>14</v>
      </c>
    </row>
    <row r="1123">
      <c r="A1123" s="51">
        <v>44421.0</v>
      </c>
      <c r="B1123" s="52" t="s">
        <v>23</v>
      </c>
      <c r="C1123" s="52" t="s">
        <v>326</v>
      </c>
      <c r="D1123" s="52" t="s">
        <v>288</v>
      </c>
      <c r="E1123" s="53">
        <v>280.0</v>
      </c>
      <c r="F1123" s="52" t="s">
        <v>14</v>
      </c>
    </row>
    <row r="1124">
      <c r="A1124" s="51">
        <v>44421.0</v>
      </c>
      <c r="B1124" s="52" t="s">
        <v>23</v>
      </c>
      <c r="C1124" s="52" t="s">
        <v>327</v>
      </c>
      <c r="D1124" s="52" t="s">
        <v>277</v>
      </c>
      <c r="E1124" s="53">
        <v>350.0</v>
      </c>
      <c r="F1124" s="52" t="s">
        <v>14</v>
      </c>
    </row>
    <row r="1125">
      <c r="A1125" s="51">
        <v>44421.0</v>
      </c>
      <c r="B1125" s="52" t="s">
        <v>23</v>
      </c>
      <c r="C1125" s="52" t="s">
        <v>327</v>
      </c>
      <c r="D1125" s="52" t="s">
        <v>279</v>
      </c>
      <c r="E1125" s="53">
        <v>170.0</v>
      </c>
      <c r="F1125" s="52" t="s">
        <v>12</v>
      </c>
    </row>
    <row r="1126">
      <c r="A1126" s="51">
        <v>44421.0</v>
      </c>
      <c r="B1126" s="52" t="s">
        <v>23</v>
      </c>
      <c r="C1126" s="52" t="s">
        <v>38</v>
      </c>
      <c r="D1126" s="52" t="s">
        <v>278</v>
      </c>
      <c r="E1126" s="53">
        <v>130.0</v>
      </c>
      <c r="F1126" s="52" t="s">
        <v>21</v>
      </c>
    </row>
    <row r="1127">
      <c r="A1127" s="51">
        <v>44421.0</v>
      </c>
      <c r="B1127" s="52" t="s">
        <v>23</v>
      </c>
      <c r="C1127" s="52" t="s">
        <v>202</v>
      </c>
      <c r="D1127" s="52" t="s">
        <v>277</v>
      </c>
      <c r="E1127" s="53">
        <v>350.0</v>
      </c>
      <c r="F1127" s="52" t="s">
        <v>14</v>
      </c>
    </row>
    <row r="1128">
      <c r="A1128" s="51">
        <v>44421.0</v>
      </c>
      <c r="B1128" s="52" t="s">
        <v>254</v>
      </c>
      <c r="C1128" s="52" t="s">
        <v>255</v>
      </c>
      <c r="D1128" s="52" t="s">
        <v>280</v>
      </c>
      <c r="E1128" s="53">
        <v>280.0</v>
      </c>
      <c r="F1128" s="52" t="s">
        <v>18</v>
      </c>
    </row>
    <row r="1129">
      <c r="A1129" s="51">
        <v>44421.0</v>
      </c>
      <c r="B1129" s="52" t="s">
        <v>254</v>
      </c>
      <c r="C1129" s="52" t="s">
        <v>328</v>
      </c>
      <c r="D1129" s="52" t="s">
        <v>285</v>
      </c>
      <c r="E1129" s="53">
        <v>270.0</v>
      </c>
      <c r="F1129" s="52" t="s">
        <v>18</v>
      </c>
    </row>
    <row r="1130">
      <c r="A1130" s="51">
        <v>44421.0</v>
      </c>
      <c r="B1130" s="52" t="s">
        <v>254</v>
      </c>
      <c r="C1130" s="52" t="s">
        <v>257</v>
      </c>
      <c r="D1130" s="52" t="s">
        <v>284</v>
      </c>
      <c r="E1130" s="53">
        <v>140.0</v>
      </c>
      <c r="F1130" s="52" t="s">
        <v>12</v>
      </c>
    </row>
    <row r="1131">
      <c r="A1131" s="51">
        <v>44421.0</v>
      </c>
      <c r="B1131" s="52" t="s">
        <v>254</v>
      </c>
      <c r="C1131" s="52" t="s">
        <v>291</v>
      </c>
      <c r="D1131" s="52" t="s">
        <v>288</v>
      </c>
      <c r="E1131" s="53">
        <v>280.0</v>
      </c>
      <c r="F1131" s="52" t="s">
        <v>14</v>
      </c>
    </row>
    <row r="1132">
      <c r="A1132" s="51">
        <v>44421.0</v>
      </c>
      <c r="B1132" s="52" t="s">
        <v>254</v>
      </c>
      <c r="C1132" s="52" t="s">
        <v>269</v>
      </c>
      <c r="D1132" s="52" t="s">
        <v>278</v>
      </c>
      <c r="E1132" s="53">
        <v>130.0</v>
      </c>
      <c r="F1132" s="52" t="s">
        <v>21</v>
      </c>
    </row>
    <row r="1133">
      <c r="A1133" s="51">
        <v>44421.0</v>
      </c>
      <c r="B1133" s="52" t="s">
        <v>254</v>
      </c>
      <c r="C1133" s="52">
        <v>6740.0</v>
      </c>
      <c r="D1133" s="52" t="s">
        <v>280</v>
      </c>
      <c r="E1133" s="53">
        <v>280.0</v>
      </c>
      <c r="F1133" s="52" t="s">
        <v>18</v>
      </c>
    </row>
    <row r="1134">
      <c r="A1134" s="51">
        <v>44421.0</v>
      </c>
      <c r="B1134" s="52" t="s">
        <v>254</v>
      </c>
      <c r="C1134" s="52">
        <v>8249.0</v>
      </c>
      <c r="D1134" s="52" t="s">
        <v>286</v>
      </c>
      <c r="E1134" s="53">
        <v>130.0</v>
      </c>
      <c r="F1134" s="52" t="s">
        <v>31</v>
      </c>
    </row>
    <row r="1135">
      <c r="A1135" s="51">
        <v>44421.0</v>
      </c>
      <c r="B1135" s="52" t="s">
        <v>254</v>
      </c>
      <c r="C1135" s="52">
        <v>445.0</v>
      </c>
      <c r="D1135" s="52" t="s">
        <v>279</v>
      </c>
      <c r="E1135" s="53">
        <v>170.0</v>
      </c>
      <c r="F1135" s="52" t="s">
        <v>12</v>
      </c>
    </row>
    <row r="1136">
      <c r="A1136" s="51">
        <v>44421.0</v>
      </c>
      <c r="B1136" s="52" t="s">
        <v>254</v>
      </c>
      <c r="C1136" s="52">
        <v>445.0</v>
      </c>
      <c r="D1136" s="52" t="s">
        <v>284</v>
      </c>
      <c r="E1136" s="53">
        <v>140.0</v>
      </c>
      <c r="F1136" s="52" t="s">
        <v>12</v>
      </c>
    </row>
    <row r="1137">
      <c r="A1137" s="51">
        <v>44421.0</v>
      </c>
      <c r="B1137" s="52" t="s">
        <v>254</v>
      </c>
      <c r="C1137" s="52" t="s">
        <v>293</v>
      </c>
      <c r="D1137" s="52" t="s">
        <v>287</v>
      </c>
      <c r="E1137" s="53">
        <v>110.0</v>
      </c>
      <c r="F1137" s="52" t="s">
        <v>31</v>
      </c>
    </row>
    <row r="1138">
      <c r="A1138" s="51">
        <v>44421.0</v>
      </c>
      <c r="B1138" s="52" t="s">
        <v>254</v>
      </c>
      <c r="C1138" s="52">
        <v>6347.0</v>
      </c>
      <c r="D1138" s="52" t="s">
        <v>288</v>
      </c>
      <c r="E1138" s="53">
        <v>280.0</v>
      </c>
      <c r="F1138" s="52" t="s">
        <v>14</v>
      </c>
    </row>
    <row r="1139">
      <c r="A1139" s="51">
        <v>44421.0</v>
      </c>
      <c r="B1139" s="52" t="s">
        <v>254</v>
      </c>
      <c r="C1139" s="52" t="s">
        <v>294</v>
      </c>
      <c r="D1139" s="52" t="s">
        <v>280</v>
      </c>
      <c r="E1139" s="53">
        <v>280.0</v>
      </c>
      <c r="F1139" s="52" t="s">
        <v>18</v>
      </c>
    </row>
    <row r="1140">
      <c r="A1140" s="51">
        <v>44421.0</v>
      </c>
      <c r="B1140" s="52" t="s">
        <v>254</v>
      </c>
      <c r="C1140" s="52">
        <v>5742.0</v>
      </c>
      <c r="D1140" s="52" t="s">
        <v>280</v>
      </c>
      <c r="E1140" s="53">
        <v>280.0</v>
      </c>
      <c r="F1140" s="52" t="s">
        <v>18</v>
      </c>
    </row>
    <row r="1141">
      <c r="A1141" s="51">
        <v>44421.0</v>
      </c>
      <c r="B1141" s="52" t="s">
        <v>254</v>
      </c>
      <c r="C1141" s="52">
        <v>7042.0</v>
      </c>
      <c r="D1141" s="52" t="s">
        <v>277</v>
      </c>
      <c r="E1141" s="53">
        <v>350.0</v>
      </c>
      <c r="F1141" s="52" t="s">
        <v>14</v>
      </c>
    </row>
    <row r="1142">
      <c r="A1142" s="51">
        <v>44421.0</v>
      </c>
      <c r="B1142" s="52" t="s">
        <v>254</v>
      </c>
      <c r="C1142" s="52" t="s">
        <v>258</v>
      </c>
      <c r="D1142" s="52" t="s">
        <v>285</v>
      </c>
      <c r="E1142" s="53">
        <v>270.0</v>
      </c>
      <c r="F1142" s="52" t="s">
        <v>18</v>
      </c>
    </row>
    <row r="1143">
      <c r="A1143" s="51">
        <v>44421.0</v>
      </c>
      <c r="B1143" s="52" t="s">
        <v>254</v>
      </c>
      <c r="C1143" s="52" t="s">
        <v>329</v>
      </c>
      <c r="D1143" s="52" t="s">
        <v>288</v>
      </c>
      <c r="E1143" s="53">
        <v>280.0</v>
      </c>
      <c r="F1143" s="52" t="s">
        <v>14</v>
      </c>
    </row>
    <row r="1144">
      <c r="A1144" s="51">
        <v>44421.0</v>
      </c>
      <c r="B1144" s="52" t="s">
        <v>254</v>
      </c>
      <c r="C1144" s="52" t="s">
        <v>259</v>
      </c>
      <c r="D1144" s="52" t="s">
        <v>285</v>
      </c>
      <c r="E1144" s="53">
        <v>270.0</v>
      </c>
      <c r="F1144" s="52" t="s">
        <v>18</v>
      </c>
    </row>
    <row r="1145">
      <c r="A1145" s="51">
        <v>44421.0</v>
      </c>
      <c r="B1145" s="52" t="s">
        <v>254</v>
      </c>
      <c r="C1145" s="52" t="s">
        <v>260</v>
      </c>
      <c r="D1145" s="52" t="s">
        <v>285</v>
      </c>
      <c r="E1145" s="53">
        <v>270.0</v>
      </c>
      <c r="F1145" s="52" t="s">
        <v>18</v>
      </c>
    </row>
    <row r="1146">
      <c r="A1146" s="51">
        <v>44421.0</v>
      </c>
      <c r="B1146" s="52" t="s">
        <v>254</v>
      </c>
      <c r="C1146" s="52" t="s">
        <v>68</v>
      </c>
      <c r="D1146" s="52" t="s">
        <v>286</v>
      </c>
      <c r="E1146" s="53">
        <v>130.0</v>
      </c>
      <c r="F1146" s="52" t="s">
        <v>31</v>
      </c>
    </row>
    <row r="1147">
      <c r="A1147" s="51">
        <v>44421.0</v>
      </c>
      <c r="B1147" s="52" t="s">
        <v>40</v>
      </c>
      <c r="C1147" s="52" t="s">
        <v>41</v>
      </c>
      <c r="D1147" s="52" t="s">
        <v>277</v>
      </c>
      <c r="E1147" s="53">
        <v>350.0</v>
      </c>
      <c r="F1147" s="52" t="s">
        <v>14</v>
      </c>
    </row>
    <row r="1148">
      <c r="A1148" s="51">
        <v>44421.0</v>
      </c>
      <c r="B1148" s="52" t="s">
        <v>40</v>
      </c>
      <c r="C1148" s="52" t="s">
        <v>167</v>
      </c>
      <c r="D1148" s="52" t="s">
        <v>284</v>
      </c>
      <c r="E1148" s="53">
        <v>140.0</v>
      </c>
      <c r="F1148" s="52" t="s">
        <v>12</v>
      </c>
    </row>
    <row r="1149">
      <c r="A1149" s="51">
        <v>44421.0</v>
      </c>
      <c r="B1149" s="52" t="s">
        <v>40</v>
      </c>
      <c r="C1149" s="52" t="s">
        <v>169</v>
      </c>
      <c r="D1149" s="52" t="s">
        <v>282</v>
      </c>
      <c r="E1149" s="53">
        <v>200.0</v>
      </c>
      <c r="F1149" s="52" t="s">
        <v>14</v>
      </c>
    </row>
    <row r="1150">
      <c r="A1150" s="51">
        <v>44421.0</v>
      </c>
      <c r="B1150" s="52" t="s">
        <v>97</v>
      </c>
      <c r="C1150" s="55">
        <v>1.0E46</v>
      </c>
      <c r="D1150" s="52" t="s">
        <v>279</v>
      </c>
      <c r="E1150" s="53">
        <v>170.0</v>
      </c>
      <c r="F1150" s="52" t="s">
        <v>12</v>
      </c>
    </row>
    <row r="1151">
      <c r="A1151" s="51">
        <v>44421.0</v>
      </c>
      <c r="B1151" s="52" t="s">
        <v>97</v>
      </c>
      <c r="C1151" s="52" t="s">
        <v>98</v>
      </c>
      <c r="D1151" s="52" t="s">
        <v>280</v>
      </c>
      <c r="E1151" s="53">
        <v>280.0</v>
      </c>
      <c r="F1151" s="52" t="s">
        <v>18</v>
      </c>
    </row>
    <row r="1152">
      <c r="A1152" s="51">
        <v>44421.0</v>
      </c>
      <c r="B1152" s="52" t="s">
        <v>97</v>
      </c>
      <c r="C1152" s="55">
        <v>4.0E47</v>
      </c>
      <c r="D1152" s="52" t="s">
        <v>279</v>
      </c>
      <c r="E1152" s="53">
        <v>170.0</v>
      </c>
      <c r="F1152" s="52" t="s">
        <v>12</v>
      </c>
    </row>
    <row r="1153">
      <c r="A1153" s="51">
        <v>44421.0</v>
      </c>
      <c r="B1153" s="52" t="s">
        <v>97</v>
      </c>
      <c r="C1153" s="52" t="s">
        <v>330</v>
      </c>
      <c r="D1153" s="52" t="s">
        <v>277</v>
      </c>
      <c r="E1153" s="53">
        <v>350.0</v>
      </c>
      <c r="F1153" s="52" t="s">
        <v>14</v>
      </c>
    </row>
    <row r="1154">
      <c r="A1154" s="51">
        <v>44421.0</v>
      </c>
      <c r="B1154" s="52" t="s">
        <v>97</v>
      </c>
      <c r="C1154" s="52" t="s">
        <v>100</v>
      </c>
      <c r="D1154" s="52" t="s">
        <v>285</v>
      </c>
      <c r="E1154" s="53">
        <v>270.0</v>
      </c>
      <c r="F1154" s="52" t="s">
        <v>18</v>
      </c>
    </row>
    <row r="1155">
      <c r="A1155" s="51">
        <v>44421.0</v>
      </c>
      <c r="B1155" s="52" t="s">
        <v>97</v>
      </c>
      <c r="C1155" s="52" t="s">
        <v>101</v>
      </c>
      <c r="D1155" s="52" t="s">
        <v>277</v>
      </c>
      <c r="E1155" s="53">
        <v>350.0</v>
      </c>
      <c r="F1155" s="52" t="s">
        <v>14</v>
      </c>
    </row>
    <row r="1156">
      <c r="A1156" s="51">
        <v>44421.0</v>
      </c>
      <c r="B1156" s="52" t="s">
        <v>97</v>
      </c>
      <c r="C1156" s="52" t="s">
        <v>331</v>
      </c>
      <c r="D1156" s="52" t="s">
        <v>277</v>
      </c>
      <c r="E1156" s="53">
        <v>350.0</v>
      </c>
      <c r="F1156" s="52" t="s">
        <v>14</v>
      </c>
    </row>
    <row r="1157">
      <c r="A1157" s="51">
        <v>44421.0</v>
      </c>
      <c r="B1157" s="52" t="s">
        <v>97</v>
      </c>
      <c r="C1157" s="52" t="s">
        <v>102</v>
      </c>
      <c r="D1157" s="52" t="s">
        <v>284</v>
      </c>
      <c r="E1157" s="53">
        <v>140.0</v>
      </c>
      <c r="F1157" s="52" t="s">
        <v>12</v>
      </c>
    </row>
    <row r="1158">
      <c r="A1158" s="51">
        <v>44421.0</v>
      </c>
      <c r="B1158" s="52" t="s">
        <v>97</v>
      </c>
      <c r="C1158" s="52">
        <v>1044.0</v>
      </c>
      <c r="D1158" s="52" t="s">
        <v>280</v>
      </c>
      <c r="E1158" s="53">
        <v>280.0</v>
      </c>
      <c r="F1158" s="52" t="s">
        <v>18</v>
      </c>
    </row>
    <row r="1159">
      <c r="A1159" s="51">
        <v>44421.0</v>
      </c>
      <c r="B1159" s="52" t="s">
        <v>97</v>
      </c>
      <c r="C1159" s="52">
        <v>8043.0</v>
      </c>
      <c r="D1159" s="52" t="s">
        <v>277</v>
      </c>
      <c r="E1159" s="53">
        <v>350.0</v>
      </c>
      <c r="F1159" s="52" t="s">
        <v>14</v>
      </c>
    </row>
    <row r="1160">
      <c r="A1160" s="51">
        <v>44421.0</v>
      </c>
      <c r="B1160" s="52" t="s">
        <v>97</v>
      </c>
      <c r="C1160" s="52" t="s">
        <v>103</v>
      </c>
      <c r="D1160" s="52" t="s">
        <v>285</v>
      </c>
      <c r="E1160" s="53">
        <v>270.0</v>
      </c>
      <c r="F1160" s="52" t="s">
        <v>18</v>
      </c>
    </row>
    <row r="1161">
      <c r="A1161" s="51">
        <v>44421.0</v>
      </c>
      <c r="B1161" s="52" t="s">
        <v>97</v>
      </c>
      <c r="C1161" s="52" t="s">
        <v>332</v>
      </c>
      <c r="D1161" s="52" t="s">
        <v>277</v>
      </c>
      <c r="E1161" s="53">
        <v>350.0</v>
      </c>
      <c r="F1161" s="52" t="s">
        <v>14</v>
      </c>
    </row>
    <row r="1162">
      <c r="A1162" s="51">
        <v>44421.0</v>
      </c>
      <c r="B1162" s="52" t="s">
        <v>97</v>
      </c>
      <c r="C1162" s="52" t="s">
        <v>239</v>
      </c>
      <c r="D1162" s="52" t="s">
        <v>285</v>
      </c>
      <c r="E1162" s="53">
        <v>270.0</v>
      </c>
      <c r="F1162" s="52" t="s">
        <v>18</v>
      </c>
    </row>
    <row r="1163">
      <c r="A1163" s="51">
        <v>44421.0</v>
      </c>
      <c r="B1163" s="52" t="s">
        <v>97</v>
      </c>
      <c r="C1163" s="52">
        <v>6145.0</v>
      </c>
      <c r="D1163" s="52" t="s">
        <v>285</v>
      </c>
      <c r="E1163" s="53">
        <v>270.0</v>
      </c>
      <c r="F1163" s="52" t="s">
        <v>18</v>
      </c>
    </row>
    <row r="1164">
      <c r="A1164" s="51">
        <v>44421.0</v>
      </c>
      <c r="B1164" s="52" t="s">
        <v>97</v>
      </c>
      <c r="C1164" s="52">
        <v>5049.0</v>
      </c>
      <c r="D1164" s="52" t="s">
        <v>279</v>
      </c>
      <c r="E1164" s="53">
        <v>170.0</v>
      </c>
      <c r="F1164" s="52" t="s">
        <v>12</v>
      </c>
    </row>
    <row r="1165">
      <c r="A1165" s="51">
        <v>44421.0</v>
      </c>
      <c r="B1165" s="52" t="s">
        <v>97</v>
      </c>
      <c r="C1165" s="52">
        <v>1342.0</v>
      </c>
      <c r="D1165" s="52" t="s">
        <v>284</v>
      </c>
      <c r="E1165" s="53">
        <v>140.0</v>
      </c>
      <c r="F1165" s="52" t="s">
        <v>12</v>
      </c>
    </row>
    <row r="1166">
      <c r="A1166" s="51">
        <v>44421.0</v>
      </c>
      <c r="B1166" s="52" t="s">
        <v>97</v>
      </c>
      <c r="C1166" s="52">
        <v>5048.0</v>
      </c>
      <c r="D1166" s="52" t="s">
        <v>288</v>
      </c>
      <c r="E1166" s="53">
        <v>280.0</v>
      </c>
      <c r="F1166" s="52" t="s">
        <v>14</v>
      </c>
    </row>
    <row r="1167">
      <c r="A1167" s="51">
        <v>44421.0</v>
      </c>
      <c r="B1167" s="52" t="s">
        <v>97</v>
      </c>
      <c r="C1167" s="52">
        <v>1641.0</v>
      </c>
      <c r="D1167" s="52" t="s">
        <v>285</v>
      </c>
      <c r="E1167" s="53">
        <v>270.0</v>
      </c>
      <c r="F1167" s="52" t="s">
        <v>18</v>
      </c>
    </row>
    <row r="1168">
      <c r="A1168" s="51">
        <v>44421.0</v>
      </c>
      <c r="B1168" s="52" t="s">
        <v>97</v>
      </c>
      <c r="C1168" s="52" t="s">
        <v>333</v>
      </c>
      <c r="D1168" s="52" t="s">
        <v>284</v>
      </c>
      <c r="E1168" s="53">
        <v>140.0</v>
      </c>
      <c r="F1168" s="52" t="s">
        <v>12</v>
      </c>
    </row>
    <row r="1169">
      <c r="A1169" s="51">
        <v>44421.0</v>
      </c>
      <c r="B1169" s="52" t="s">
        <v>97</v>
      </c>
      <c r="C1169" s="52" t="s">
        <v>301</v>
      </c>
      <c r="D1169" s="52" t="s">
        <v>304</v>
      </c>
      <c r="E1169" s="53">
        <v>190.0</v>
      </c>
      <c r="F1169" s="52" t="s">
        <v>160</v>
      </c>
    </row>
    <row r="1170">
      <c r="A1170" s="51">
        <v>44421.0</v>
      </c>
      <c r="B1170" s="52" t="s">
        <v>97</v>
      </c>
      <c r="C1170" s="52" t="s">
        <v>334</v>
      </c>
      <c r="D1170" s="52" t="s">
        <v>277</v>
      </c>
      <c r="E1170" s="53">
        <v>350.0</v>
      </c>
      <c r="F1170" s="52" t="s">
        <v>14</v>
      </c>
    </row>
    <row r="1171">
      <c r="A1171" s="51">
        <v>44421.0</v>
      </c>
      <c r="B1171" s="52" t="s">
        <v>97</v>
      </c>
      <c r="C1171" s="52" t="s">
        <v>109</v>
      </c>
      <c r="D1171" s="52" t="s">
        <v>288</v>
      </c>
      <c r="E1171" s="53">
        <v>280.0</v>
      </c>
      <c r="F1171" s="52" t="s">
        <v>14</v>
      </c>
    </row>
    <row r="1172">
      <c r="A1172" s="51">
        <v>44421.0</v>
      </c>
      <c r="B1172" s="52" t="s">
        <v>97</v>
      </c>
      <c r="C1172" s="52" t="s">
        <v>171</v>
      </c>
      <c r="D1172" s="52" t="s">
        <v>278</v>
      </c>
      <c r="E1172" s="53">
        <v>130.0</v>
      </c>
      <c r="F1172" s="52" t="s">
        <v>21</v>
      </c>
    </row>
    <row r="1173">
      <c r="A1173" s="51">
        <v>44421.0</v>
      </c>
      <c r="B1173" s="52" t="s">
        <v>97</v>
      </c>
      <c r="C1173" s="52" t="s">
        <v>67</v>
      </c>
      <c r="D1173" s="52" t="s">
        <v>286</v>
      </c>
      <c r="E1173" s="53">
        <v>130.0</v>
      </c>
      <c r="F1173" s="52" t="s">
        <v>31</v>
      </c>
    </row>
    <row r="1174">
      <c r="A1174" s="51">
        <v>44421.0</v>
      </c>
      <c r="B1174" s="52" t="s">
        <v>97</v>
      </c>
      <c r="C1174" s="52" t="s">
        <v>210</v>
      </c>
      <c r="D1174" s="52" t="s">
        <v>285</v>
      </c>
      <c r="E1174" s="53">
        <v>270.0</v>
      </c>
      <c r="F1174" s="52" t="s">
        <v>18</v>
      </c>
    </row>
    <row r="1175">
      <c r="A1175" s="51">
        <v>44421.0</v>
      </c>
      <c r="B1175" s="52" t="s">
        <v>97</v>
      </c>
      <c r="C1175" s="52" t="s">
        <v>335</v>
      </c>
      <c r="D1175" s="52" t="s">
        <v>277</v>
      </c>
      <c r="E1175" s="53">
        <v>350.0</v>
      </c>
      <c r="F1175" s="52" t="s">
        <v>14</v>
      </c>
    </row>
    <row r="1176">
      <c r="A1176" s="51">
        <v>44421.0</v>
      </c>
      <c r="B1176" s="52" t="s">
        <v>336</v>
      </c>
      <c r="C1176" s="52" t="s">
        <v>337</v>
      </c>
      <c r="D1176" s="52" t="s">
        <v>277</v>
      </c>
      <c r="E1176" s="53">
        <v>350.0</v>
      </c>
      <c r="F1176" s="52" t="s">
        <v>14</v>
      </c>
    </row>
    <row r="1177">
      <c r="A1177" s="51">
        <v>44421.0</v>
      </c>
      <c r="B1177" s="52" t="s">
        <v>336</v>
      </c>
      <c r="C1177" s="52" t="s">
        <v>337</v>
      </c>
      <c r="D1177" s="52" t="s">
        <v>280</v>
      </c>
      <c r="E1177" s="53">
        <v>280.0</v>
      </c>
      <c r="F1177" s="52" t="s">
        <v>18</v>
      </c>
    </row>
    <row r="1178">
      <c r="A1178" s="51">
        <v>44421.0</v>
      </c>
      <c r="B1178" s="52" t="s">
        <v>336</v>
      </c>
      <c r="C1178" s="52" t="s">
        <v>337</v>
      </c>
      <c r="D1178" s="52" t="s">
        <v>278</v>
      </c>
      <c r="E1178" s="53">
        <v>130.0</v>
      </c>
      <c r="F1178" s="52" t="s">
        <v>21</v>
      </c>
    </row>
    <row r="1179">
      <c r="A1179" s="51">
        <v>44421.0</v>
      </c>
      <c r="B1179" s="52" t="s">
        <v>336</v>
      </c>
      <c r="C1179" s="52" t="s">
        <v>337</v>
      </c>
      <c r="D1179" s="52" t="s">
        <v>282</v>
      </c>
      <c r="E1179" s="53">
        <v>200.0</v>
      </c>
      <c r="F1179" s="52" t="s">
        <v>14</v>
      </c>
    </row>
    <row r="1180">
      <c r="A1180" s="51">
        <v>44421.0</v>
      </c>
      <c r="B1180" s="52" t="s">
        <v>114</v>
      </c>
      <c r="C1180" s="52">
        <v>5043.0</v>
      </c>
      <c r="D1180" s="52" t="s">
        <v>277</v>
      </c>
      <c r="E1180" s="53">
        <v>350.0</v>
      </c>
      <c r="F1180" s="52" t="s">
        <v>14</v>
      </c>
    </row>
    <row r="1181">
      <c r="A1181" s="51">
        <v>44421.0</v>
      </c>
      <c r="B1181" s="52" t="s">
        <v>114</v>
      </c>
      <c r="C1181" s="52">
        <v>5043.0</v>
      </c>
      <c r="D1181" s="52" t="s">
        <v>279</v>
      </c>
      <c r="E1181" s="53">
        <v>170.0</v>
      </c>
      <c r="F1181" s="52" t="s">
        <v>12</v>
      </c>
    </row>
    <row r="1182">
      <c r="A1182" s="51">
        <v>44421.0</v>
      </c>
      <c r="B1182" s="52" t="s">
        <v>114</v>
      </c>
      <c r="C1182" s="52">
        <v>5043.0</v>
      </c>
      <c r="D1182" s="52" t="s">
        <v>280</v>
      </c>
      <c r="E1182" s="53">
        <v>280.0</v>
      </c>
      <c r="F1182" s="52" t="s">
        <v>18</v>
      </c>
    </row>
    <row r="1183">
      <c r="A1183" s="51">
        <v>44421.0</v>
      </c>
      <c r="B1183" s="52" t="s">
        <v>114</v>
      </c>
      <c r="C1183" s="52">
        <v>5043.0</v>
      </c>
      <c r="D1183" s="52" t="s">
        <v>284</v>
      </c>
      <c r="E1183" s="53">
        <v>140.0</v>
      </c>
      <c r="F1183" s="52" t="s">
        <v>12</v>
      </c>
    </row>
    <row r="1184">
      <c r="A1184" s="51">
        <v>44421.0</v>
      </c>
      <c r="B1184" s="52" t="s">
        <v>211</v>
      </c>
      <c r="C1184" s="52" t="s">
        <v>212</v>
      </c>
      <c r="D1184" s="52" t="s">
        <v>278</v>
      </c>
      <c r="E1184" s="53">
        <v>130.0</v>
      </c>
      <c r="F1184" s="52" t="s">
        <v>21</v>
      </c>
    </row>
    <row r="1185">
      <c r="A1185" s="51">
        <v>44421.0</v>
      </c>
      <c r="B1185" s="52" t="s">
        <v>211</v>
      </c>
      <c r="C1185" s="52">
        <v>540.0</v>
      </c>
      <c r="D1185" s="52" t="s">
        <v>278</v>
      </c>
      <c r="E1185" s="53">
        <v>130.0</v>
      </c>
      <c r="F1185" s="52" t="s">
        <v>21</v>
      </c>
    </row>
    <row r="1186">
      <c r="A1186" s="51">
        <v>44421.0</v>
      </c>
      <c r="B1186" s="52" t="s">
        <v>211</v>
      </c>
      <c r="C1186" s="52">
        <v>6249.0</v>
      </c>
      <c r="D1186" s="52" t="s">
        <v>277</v>
      </c>
      <c r="E1186" s="53">
        <v>350.0</v>
      </c>
      <c r="F1186" s="52" t="s">
        <v>14</v>
      </c>
    </row>
    <row r="1187">
      <c r="A1187" s="51">
        <v>44421.0</v>
      </c>
      <c r="B1187" s="52" t="s">
        <v>306</v>
      </c>
      <c r="C1187" s="52">
        <v>2942.0</v>
      </c>
      <c r="D1187" s="52" t="s">
        <v>280</v>
      </c>
      <c r="E1187" s="53">
        <v>280.0</v>
      </c>
      <c r="F1187" s="52" t="s">
        <v>18</v>
      </c>
    </row>
    <row r="1188">
      <c r="A1188" s="51">
        <v>44421.0</v>
      </c>
      <c r="B1188" s="52" t="s">
        <v>306</v>
      </c>
      <c r="C1188" s="52" t="s">
        <v>338</v>
      </c>
      <c r="D1188" s="52" t="s">
        <v>285</v>
      </c>
      <c r="E1188" s="53">
        <v>270.0</v>
      </c>
      <c r="F1188" s="52" t="s">
        <v>18</v>
      </c>
    </row>
    <row r="1189">
      <c r="A1189" s="51">
        <v>44421.0</v>
      </c>
      <c r="B1189" s="52" t="s">
        <v>306</v>
      </c>
      <c r="C1189" s="52" t="s">
        <v>339</v>
      </c>
      <c r="D1189" s="52" t="s">
        <v>285</v>
      </c>
      <c r="E1189" s="53">
        <v>270.0</v>
      </c>
      <c r="F1189" s="52" t="s">
        <v>18</v>
      </c>
    </row>
    <row r="1190">
      <c r="A1190" s="51">
        <v>44421.0</v>
      </c>
      <c r="B1190" s="52" t="s">
        <v>306</v>
      </c>
      <c r="C1190" s="52" t="s">
        <v>340</v>
      </c>
      <c r="D1190" s="52" t="s">
        <v>285</v>
      </c>
      <c r="E1190" s="53">
        <v>270.0</v>
      </c>
      <c r="F1190" s="52" t="s">
        <v>18</v>
      </c>
    </row>
    <row r="1191">
      <c r="A1191" s="51">
        <v>44421.0</v>
      </c>
      <c r="B1191" s="52" t="s">
        <v>306</v>
      </c>
      <c r="C1191" s="52" t="s">
        <v>341</v>
      </c>
      <c r="D1191" s="52" t="s">
        <v>287</v>
      </c>
      <c r="E1191" s="53">
        <v>110.0</v>
      </c>
      <c r="F1191" s="52" t="s">
        <v>31</v>
      </c>
    </row>
    <row r="1192">
      <c r="A1192" s="51">
        <v>44421.0</v>
      </c>
      <c r="B1192" s="52" t="s">
        <v>115</v>
      </c>
      <c r="C1192" s="52" t="s">
        <v>116</v>
      </c>
      <c r="D1192" s="52" t="s">
        <v>285</v>
      </c>
      <c r="E1192" s="53">
        <v>270.0</v>
      </c>
      <c r="F1192" s="52" t="s">
        <v>18</v>
      </c>
    </row>
    <row r="1193">
      <c r="A1193" s="51">
        <v>44421.0</v>
      </c>
      <c r="B1193" s="52" t="s">
        <v>115</v>
      </c>
      <c r="C1193" s="52" t="s">
        <v>174</v>
      </c>
      <c r="D1193" s="52" t="s">
        <v>287</v>
      </c>
      <c r="E1193" s="53">
        <v>110.0</v>
      </c>
      <c r="F1193" s="52" t="s">
        <v>31</v>
      </c>
    </row>
    <row r="1194">
      <c r="A1194" s="51">
        <v>44421.0</v>
      </c>
      <c r="B1194" s="52" t="s">
        <v>115</v>
      </c>
      <c r="C1194" s="52">
        <v>8647.0</v>
      </c>
      <c r="D1194" s="52" t="s">
        <v>277</v>
      </c>
      <c r="E1194" s="53">
        <v>350.0</v>
      </c>
      <c r="F1194" s="52" t="s">
        <v>14</v>
      </c>
    </row>
    <row r="1195">
      <c r="A1195" s="51">
        <v>44421.0</v>
      </c>
      <c r="B1195" s="52" t="s">
        <v>115</v>
      </c>
      <c r="C1195" s="52" t="s">
        <v>118</v>
      </c>
      <c r="D1195" s="52" t="s">
        <v>287</v>
      </c>
      <c r="E1195" s="53">
        <v>110.0</v>
      </c>
      <c r="F1195" s="52" t="s">
        <v>31</v>
      </c>
    </row>
    <row r="1196">
      <c r="A1196" s="51">
        <v>44421.0</v>
      </c>
      <c r="B1196" s="52" t="s">
        <v>115</v>
      </c>
      <c r="C1196" s="52" t="s">
        <v>240</v>
      </c>
      <c r="D1196" s="52" t="s">
        <v>277</v>
      </c>
      <c r="E1196" s="53">
        <v>350.0</v>
      </c>
      <c r="F1196" s="52" t="s">
        <v>14</v>
      </c>
    </row>
    <row r="1197">
      <c r="A1197" s="51">
        <v>44421.0</v>
      </c>
      <c r="B1197" s="52" t="s">
        <v>115</v>
      </c>
      <c r="C1197" s="52" t="s">
        <v>119</v>
      </c>
      <c r="D1197" s="52" t="s">
        <v>284</v>
      </c>
      <c r="E1197" s="53">
        <v>140.0</v>
      </c>
      <c r="F1197" s="52" t="s">
        <v>12</v>
      </c>
    </row>
    <row r="1198">
      <c r="A1198" s="51">
        <v>44421.0</v>
      </c>
      <c r="B1198" s="52" t="s">
        <v>115</v>
      </c>
      <c r="C1198" s="52" t="s">
        <v>120</v>
      </c>
      <c r="D1198" s="52" t="s">
        <v>278</v>
      </c>
      <c r="E1198" s="53">
        <v>130.0</v>
      </c>
      <c r="F1198" s="52" t="s">
        <v>21</v>
      </c>
    </row>
    <row r="1199">
      <c r="A1199" s="51">
        <v>44421.0</v>
      </c>
      <c r="B1199" s="52" t="s">
        <v>115</v>
      </c>
      <c r="C1199" s="52" t="s">
        <v>175</v>
      </c>
      <c r="D1199" s="52" t="s">
        <v>285</v>
      </c>
      <c r="E1199" s="53">
        <v>270.0</v>
      </c>
      <c r="F1199" s="52" t="s">
        <v>18</v>
      </c>
    </row>
    <row r="1200">
      <c r="A1200" s="51">
        <v>44421.0</v>
      </c>
      <c r="B1200" s="52" t="s">
        <v>115</v>
      </c>
      <c r="C1200" s="52" t="s">
        <v>176</v>
      </c>
      <c r="D1200" s="52" t="s">
        <v>279</v>
      </c>
      <c r="E1200" s="53">
        <v>170.0</v>
      </c>
      <c r="F1200" s="52" t="s">
        <v>12</v>
      </c>
    </row>
    <row r="1201">
      <c r="A1201" s="51">
        <v>44421.0</v>
      </c>
      <c r="B1201" s="52" t="s">
        <v>122</v>
      </c>
      <c r="C1201" s="52" t="s">
        <v>241</v>
      </c>
      <c r="D1201" s="52" t="s">
        <v>279</v>
      </c>
      <c r="E1201" s="53">
        <v>170.0</v>
      </c>
      <c r="F1201" s="52" t="s">
        <v>12</v>
      </c>
    </row>
    <row r="1202">
      <c r="A1202" s="51">
        <v>44421.0</v>
      </c>
      <c r="B1202" s="52" t="s">
        <v>122</v>
      </c>
      <c r="C1202" s="52" t="s">
        <v>309</v>
      </c>
      <c r="D1202" s="52" t="s">
        <v>285</v>
      </c>
      <c r="E1202" s="53">
        <v>270.0</v>
      </c>
      <c r="F1202" s="52" t="s">
        <v>18</v>
      </c>
    </row>
    <row r="1203">
      <c r="A1203" s="51">
        <v>44421.0</v>
      </c>
      <c r="B1203" s="52" t="s">
        <v>122</v>
      </c>
      <c r="C1203" s="52" t="s">
        <v>123</v>
      </c>
      <c r="D1203" s="52" t="s">
        <v>284</v>
      </c>
      <c r="E1203" s="53">
        <v>140.0</v>
      </c>
      <c r="F1203" s="52" t="s">
        <v>12</v>
      </c>
    </row>
    <row r="1204">
      <c r="A1204" s="51">
        <v>44421.0</v>
      </c>
      <c r="B1204" s="52" t="s">
        <v>122</v>
      </c>
      <c r="C1204" s="52" t="s">
        <v>124</v>
      </c>
      <c r="D1204" s="52" t="s">
        <v>280</v>
      </c>
      <c r="E1204" s="53">
        <v>280.0</v>
      </c>
      <c r="F1204" s="52" t="s">
        <v>18</v>
      </c>
    </row>
    <row r="1205">
      <c r="A1205" s="51">
        <v>44421.0</v>
      </c>
      <c r="B1205" s="52" t="s">
        <v>122</v>
      </c>
      <c r="C1205" s="52" t="s">
        <v>179</v>
      </c>
      <c r="D1205" s="52" t="s">
        <v>278</v>
      </c>
      <c r="E1205" s="53">
        <v>130.0</v>
      </c>
      <c r="F1205" s="52" t="s">
        <v>21</v>
      </c>
    </row>
    <row r="1206">
      <c r="A1206" s="51">
        <v>44421.0</v>
      </c>
      <c r="B1206" s="52" t="s">
        <v>122</v>
      </c>
      <c r="C1206" s="52" t="s">
        <v>125</v>
      </c>
      <c r="D1206" s="52" t="s">
        <v>288</v>
      </c>
      <c r="E1206" s="53">
        <v>280.0</v>
      </c>
      <c r="F1206" s="52" t="s">
        <v>14</v>
      </c>
    </row>
    <row r="1207">
      <c r="A1207" s="51">
        <v>44421.0</v>
      </c>
      <c r="B1207" s="52" t="s">
        <v>122</v>
      </c>
      <c r="C1207" s="52" t="s">
        <v>126</v>
      </c>
      <c r="D1207" s="52" t="s">
        <v>286</v>
      </c>
      <c r="E1207" s="53">
        <v>130.0</v>
      </c>
      <c r="F1207" s="52" t="s">
        <v>31</v>
      </c>
    </row>
    <row r="1208">
      <c r="A1208" s="51">
        <v>44421.0</v>
      </c>
      <c r="B1208" s="52" t="s">
        <v>122</v>
      </c>
      <c r="C1208" s="52" t="s">
        <v>310</v>
      </c>
      <c r="D1208" s="52" t="s">
        <v>280</v>
      </c>
      <c r="E1208" s="53">
        <v>280.0</v>
      </c>
      <c r="F1208" s="52" t="s">
        <v>18</v>
      </c>
    </row>
    <row r="1209">
      <c r="A1209" s="51">
        <v>44421.0</v>
      </c>
      <c r="B1209" s="52" t="s">
        <v>122</v>
      </c>
      <c r="C1209" s="52" t="s">
        <v>127</v>
      </c>
      <c r="D1209" s="52" t="s">
        <v>282</v>
      </c>
      <c r="E1209" s="53">
        <v>200.0</v>
      </c>
      <c r="F1209" s="52" t="s">
        <v>14</v>
      </c>
    </row>
    <row r="1210">
      <c r="A1210" s="51">
        <v>44421.0</v>
      </c>
      <c r="B1210" s="52" t="s">
        <v>122</v>
      </c>
      <c r="C1210" s="52" t="s">
        <v>215</v>
      </c>
      <c r="D1210" s="52" t="s">
        <v>279</v>
      </c>
      <c r="E1210" s="53">
        <v>170.0</v>
      </c>
      <c r="F1210" s="52" t="s">
        <v>12</v>
      </c>
    </row>
    <row r="1211">
      <c r="A1211" s="51">
        <v>44421.0</v>
      </c>
      <c r="B1211" s="52" t="s">
        <v>122</v>
      </c>
      <c r="C1211" s="52" t="s">
        <v>215</v>
      </c>
      <c r="D1211" s="52" t="s">
        <v>282</v>
      </c>
      <c r="E1211" s="53">
        <v>200.0</v>
      </c>
      <c r="F1211" s="52" t="s">
        <v>14</v>
      </c>
    </row>
    <row r="1212">
      <c r="A1212" s="51">
        <v>44421.0</v>
      </c>
      <c r="B1212" s="52" t="s">
        <v>122</v>
      </c>
      <c r="C1212" s="52" t="s">
        <v>311</v>
      </c>
      <c r="D1212" s="52" t="s">
        <v>288</v>
      </c>
      <c r="E1212" s="53">
        <v>280.0</v>
      </c>
      <c r="F1212" s="52" t="s">
        <v>14</v>
      </c>
    </row>
    <row r="1213">
      <c r="A1213" s="51">
        <v>44421.0</v>
      </c>
      <c r="B1213" s="52" t="s">
        <v>122</v>
      </c>
      <c r="C1213" s="52" t="s">
        <v>342</v>
      </c>
      <c r="D1213" s="52" t="s">
        <v>282</v>
      </c>
      <c r="E1213" s="53">
        <v>200.0</v>
      </c>
      <c r="F1213" s="52" t="s">
        <v>14</v>
      </c>
    </row>
    <row r="1214">
      <c r="A1214" s="51">
        <v>44421.0</v>
      </c>
      <c r="B1214" s="52" t="s">
        <v>122</v>
      </c>
      <c r="C1214" s="52" t="s">
        <v>243</v>
      </c>
      <c r="D1214" s="52" t="s">
        <v>278</v>
      </c>
      <c r="E1214" s="53">
        <v>130.0</v>
      </c>
      <c r="F1214" s="52" t="s">
        <v>21</v>
      </c>
    </row>
    <row r="1215">
      <c r="A1215" s="51">
        <v>44421.0</v>
      </c>
      <c r="B1215" s="52" t="s">
        <v>244</v>
      </c>
      <c r="C1215" s="52">
        <v>7841.0</v>
      </c>
      <c r="D1215" s="52" t="s">
        <v>282</v>
      </c>
      <c r="E1215" s="53">
        <v>200.0</v>
      </c>
      <c r="F1215" s="52" t="s">
        <v>14</v>
      </c>
    </row>
    <row r="1216">
      <c r="A1216" s="51">
        <v>44421.0</v>
      </c>
      <c r="B1216" s="52" t="s">
        <v>15</v>
      </c>
      <c r="C1216" s="52" t="s">
        <v>216</v>
      </c>
      <c r="D1216" s="52" t="s">
        <v>285</v>
      </c>
      <c r="E1216" s="53">
        <v>270.0</v>
      </c>
      <c r="F1216" s="52" t="s">
        <v>18</v>
      </c>
    </row>
    <row r="1217">
      <c r="A1217" s="51">
        <v>44421.0</v>
      </c>
      <c r="B1217" s="52" t="s">
        <v>15</v>
      </c>
      <c r="C1217" s="52" t="s">
        <v>181</v>
      </c>
      <c r="D1217" s="52" t="s">
        <v>280</v>
      </c>
      <c r="E1217" s="53">
        <v>280.0</v>
      </c>
      <c r="F1217" s="52" t="s">
        <v>18</v>
      </c>
    </row>
    <row r="1218">
      <c r="A1218" s="51">
        <v>44421.0</v>
      </c>
      <c r="B1218" s="52" t="s">
        <v>15</v>
      </c>
      <c r="C1218" s="55">
        <v>3.0E45</v>
      </c>
      <c r="D1218" s="52" t="s">
        <v>285</v>
      </c>
      <c r="E1218" s="53">
        <v>270.0</v>
      </c>
      <c r="F1218" s="52" t="s">
        <v>18</v>
      </c>
    </row>
    <row r="1219">
      <c r="A1219" s="51">
        <v>44421.0</v>
      </c>
      <c r="B1219" s="52" t="s">
        <v>15</v>
      </c>
      <c r="C1219" s="52" t="s">
        <v>132</v>
      </c>
      <c r="D1219" s="52" t="s">
        <v>278</v>
      </c>
      <c r="E1219" s="53">
        <v>130.0</v>
      </c>
      <c r="F1219" s="52" t="s">
        <v>21</v>
      </c>
    </row>
    <row r="1220">
      <c r="A1220" s="51">
        <v>44421.0</v>
      </c>
      <c r="B1220" s="52" t="s">
        <v>15</v>
      </c>
      <c r="C1220" s="55">
        <v>5.0E49</v>
      </c>
      <c r="D1220" s="52" t="s">
        <v>280</v>
      </c>
      <c r="E1220" s="53">
        <v>280.0</v>
      </c>
      <c r="F1220" s="52" t="s">
        <v>18</v>
      </c>
    </row>
    <row r="1221">
      <c r="A1221" s="51">
        <v>44421.0</v>
      </c>
      <c r="B1221" s="52" t="s">
        <v>15</v>
      </c>
      <c r="C1221" s="55">
        <v>5.0E49</v>
      </c>
      <c r="D1221" s="52" t="s">
        <v>287</v>
      </c>
      <c r="E1221" s="53">
        <v>110.0</v>
      </c>
      <c r="F1221" s="52" t="s">
        <v>31</v>
      </c>
    </row>
    <row r="1222">
      <c r="A1222" s="51">
        <v>44421.0</v>
      </c>
      <c r="B1222" s="52" t="s">
        <v>15</v>
      </c>
      <c r="C1222" s="52" t="s">
        <v>133</v>
      </c>
      <c r="D1222" s="52" t="s">
        <v>277</v>
      </c>
      <c r="E1222" s="53">
        <v>350.0</v>
      </c>
      <c r="F1222" s="52" t="s">
        <v>14</v>
      </c>
    </row>
    <row r="1223">
      <c r="A1223" s="51">
        <v>44421.0</v>
      </c>
      <c r="B1223" s="52" t="s">
        <v>15</v>
      </c>
      <c r="C1223" s="55">
        <v>6.0E40</v>
      </c>
      <c r="D1223" s="52" t="s">
        <v>277</v>
      </c>
      <c r="E1223" s="53">
        <v>350.0</v>
      </c>
      <c r="F1223" s="52" t="s">
        <v>14</v>
      </c>
    </row>
    <row r="1224">
      <c r="A1224" s="51">
        <v>44421.0</v>
      </c>
      <c r="B1224" s="52" t="s">
        <v>15</v>
      </c>
      <c r="C1224" s="55">
        <v>6.0E40</v>
      </c>
      <c r="D1224" s="52" t="s">
        <v>288</v>
      </c>
      <c r="E1224" s="53">
        <v>280.0</v>
      </c>
      <c r="F1224" s="52" t="s">
        <v>14</v>
      </c>
    </row>
    <row r="1225">
      <c r="A1225" s="51">
        <v>44421.0</v>
      </c>
      <c r="B1225" s="52" t="s">
        <v>15</v>
      </c>
      <c r="C1225" s="52" t="s">
        <v>134</v>
      </c>
      <c r="D1225" s="52" t="s">
        <v>280</v>
      </c>
      <c r="E1225" s="53">
        <v>280.0</v>
      </c>
      <c r="F1225" s="52" t="s">
        <v>18</v>
      </c>
    </row>
    <row r="1226">
      <c r="A1226" s="51">
        <v>44421.0</v>
      </c>
      <c r="B1226" s="52" t="s">
        <v>15</v>
      </c>
      <c r="C1226" s="52" t="s">
        <v>219</v>
      </c>
      <c r="D1226" s="52" t="s">
        <v>277</v>
      </c>
      <c r="E1226" s="53">
        <v>350.0</v>
      </c>
      <c r="F1226" s="52" t="s">
        <v>14</v>
      </c>
    </row>
    <row r="1227">
      <c r="A1227" s="51">
        <v>44421.0</v>
      </c>
      <c r="B1227" s="52" t="s">
        <v>15</v>
      </c>
      <c r="C1227" s="52" t="s">
        <v>220</v>
      </c>
      <c r="D1227" s="52" t="s">
        <v>285</v>
      </c>
      <c r="E1227" s="53">
        <v>270.0</v>
      </c>
      <c r="F1227" s="52" t="s">
        <v>18</v>
      </c>
    </row>
    <row r="1228">
      <c r="A1228" s="51">
        <v>44421.0</v>
      </c>
      <c r="B1228" s="52" t="s">
        <v>15</v>
      </c>
      <c r="C1228" s="52">
        <v>4645.0</v>
      </c>
      <c r="D1228" s="52" t="s">
        <v>280</v>
      </c>
      <c r="E1228" s="53">
        <v>280.0</v>
      </c>
      <c r="F1228" s="52" t="s">
        <v>18</v>
      </c>
    </row>
    <row r="1229">
      <c r="A1229" s="51">
        <v>44421.0</v>
      </c>
      <c r="B1229" s="52" t="s">
        <v>15</v>
      </c>
      <c r="C1229" s="52">
        <v>4645.0</v>
      </c>
      <c r="D1229" s="52" t="s">
        <v>280</v>
      </c>
      <c r="E1229" s="53">
        <v>280.0</v>
      </c>
      <c r="F1229" s="52" t="s">
        <v>18</v>
      </c>
    </row>
    <row r="1230">
      <c r="A1230" s="51">
        <v>44421.0</v>
      </c>
      <c r="B1230" s="52" t="s">
        <v>15</v>
      </c>
      <c r="C1230" s="52" t="s">
        <v>136</v>
      </c>
      <c r="D1230" s="52" t="s">
        <v>285</v>
      </c>
      <c r="E1230" s="53">
        <v>270.0</v>
      </c>
      <c r="F1230" s="52" t="s">
        <v>18</v>
      </c>
    </row>
    <row r="1231">
      <c r="A1231" s="51">
        <v>44421.0</v>
      </c>
      <c r="B1231" s="52" t="s">
        <v>15</v>
      </c>
      <c r="C1231" s="52">
        <v>9841.0</v>
      </c>
      <c r="D1231" s="52" t="s">
        <v>287</v>
      </c>
      <c r="E1231" s="53">
        <v>110.0</v>
      </c>
      <c r="F1231" s="52" t="s">
        <v>31</v>
      </c>
    </row>
    <row r="1232">
      <c r="A1232" s="51">
        <v>44421.0</v>
      </c>
      <c r="B1232" s="52" t="s">
        <v>15</v>
      </c>
      <c r="C1232" s="52" t="s">
        <v>221</v>
      </c>
      <c r="D1232" s="52" t="s">
        <v>286</v>
      </c>
      <c r="E1232" s="53">
        <v>130.0</v>
      </c>
      <c r="F1232" s="52" t="s">
        <v>31</v>
      </c>
    </row>
    <row r="1233">
      <c r="A1233" s="51">
        <v>44421.0</v>
      </c>
      <c r="B1233" s="52" t="s">
        <v>15</v>
      </c>
      <c r="C1233" s="52" t="s">
        <v>183</v>
      </c>
      <c r="D1233" s="52" t="s">
        <v>288</v>
      </c>
      <c r="E1233" s="53">
        <v>280.0</v>
      </c>
      <c r="F1233" s="52" t="s">
        <v>14</v>
      </c>
    </row>
    <row r="1234">
      <c r="A1234" s="51">
        <v>44421.0</v>
      </c>
      <c r="B1234" s="52" t="s">
        <v>15</v>
      </c>
      <c r="C1234" s="52" t="s">
        <v>222</v>
      </c>
      <c r="D1234" s="52" t="s">
        <v>279</v>
      </c>
      <c r="E1234" s="53">
        <v>170.0</v>
      </c>
      <c r="F1234" s="52" t="s">
        <v>12</v>
      </c>
    </row>
    <row r="1235">
      <c r="A1235" s="51">
        <v>44421.0</v>
      </c>
      <c r="B1235" s="52" t="s">
        <v>15</v>
      </c>
      <c r="C1235" s="52" t="s">
        <v>222</v>
      </c>
      <c r="D1235" s="52" t="s">
        <v>287</v>
      </c>
      <c r="E1235" s="53">
        <v>110.0</v>
      </c>
      <c r="F1235" s="52" t="s">
        <v>31</v>
      </c>
    </row>
    <row r="1236">
      <c r="A1236" s="51">
        <v>44421.0</v>
      </c>
      <c r="B1236" s="52" t="s">
        <v>15</v>
      </c>
      <c r="C1236" s="52" t="s">
        <v>137</v>
      </c>
      <c r="D1236" s="52" t="s">
        <v>280</v>
      </c>
      <c r="E1236" s="53">
        <v>280.0</v>
      </c>
      <c r="F1236" s="52" t="s">
        <v>18</v>
      </c>
    </row>
    <row r="1237">
      <c r="A1237" s="51">
        <v>44421.0</v>
      </c>
      <c r="B1237" s="52" t="s">
        <v>15</v>
      </c>
      <c r="C1237" s="52" t="s">
        <v>184</v>
      </c>
      <c r="D1237" s="52" t="s">
        <v>277</v>
      </c>
      <c r="E1237" s="53">
        <v>350.0</v>
      </c>
      <c r="F1237" s="52" t="s">
        <v>14</v>
      </c>
    </row>
    <row r="1238">
      <c r="A1238" s="51">
        <v>44421.0</v>
      </c>
      <c r="B1238" s="52" t="s">
        <v>15</v>
      </c>
      <c r="C1238" s="52" t="s">
        <v>185</v>
      </c>
      <c r="D1238" s="52" t="s">
        <v>277</v>
      </c>
      <c r="E1238" s="53">
        <v>350.0</v>
      </c>
      <c r="F1238" s="52" t="s">
        <v>14</v>
      </c>
    </row>
    <row r="1239">
      <c r="A1239" s="51">
        <v>44421.0</v>
      </c>
      <c r="B1239" s="52" t="s">
        <v>15</v>
      </c>
      <c r="C1239" s="52" t="s">
        <v>312</v>
      </c>
      <c r="D1239" s="52" t="s">
        <v>280</v>
      </c>
      <c r="E1239" s="53">
        <v>280.0</v>
      </c>
      <c r="F1239" s="52" t="s">
        <v>18</v>
      </c>
    </row>
    <row r="1240">
      <c r="A1240" s="51">
        <v>44421.0</v>
      </c>
      <c r="B1240" s="52" t="s">
        <v>15</v>
      </c>
      <c r="C1240" s="52" t="s">
        <v>223</v>
      </c>
      <c r="D1240" s="52" t="s">
        <v>280</v>
      </c>
      <c r="E1240" s="53">
        <v>280.0</v>
      </c>
      <c r="F1240" s="52" t="s">
        <v>18</v>
      </c>
    </row>
    <row r="1241">
      <c r="A1241" s="51">
        <v>44421.0</v>
      </c>
      <c r="B1241" s="52" t="s">
        <v>15</v>
      </c>
      <c r="C1241" s="52" t="s">
        <v>224</v>
      </c>
      <c r="D1241" s="52" t="s">
        <v>277</v>
      </c>
      <c r="E1241" s="53">
        <v>350.0</v>
      </c>
      <c r="F1241" s="52" t="s">
        <v>14</v>
      </c>
    </row>
    <row r="1242">
      <c r="A1242" s="51">
        <v>44421.0</v>
      </c>
      <c r="B1242" s="52" t="s">
        <v>15</v>
      </c>
      <c r="C1242" s="52" t="s">
        <v>139</v>
      </c>
      <c r="D1242" s="52" t="s">
        <v>277</v>
      </c>
      <c r="E1242" s="53">
        <v>350.0</v>
      </c>
      <c r="F1242" s="52" t="s">
        <v>14</v>
      </c>
    </row>
    <row r="1243">
      <c r="A1243" s="51">
        <v>44421.0</v>
      </c>
      <c r="B1243" s="52" t="s">
        <v>16</v>
      </c>
      <c r="C1243" s="55">
        <v>5.0E41</v>
      </c>
      <c r="D1243" s="52" t="s">
        <v>287</v>
      </c>
      <c r="E1243" s="53">
        <v>110.0</v>
      </c>
      <c r="F1243" s="52" t="s">
        <v>31</v>
      </c>
    </row>
    <row r="1244">
      <c r="A1244" s="51">
        <v>44421.0</v>
      </c>
      <c r="B1244" s="52" t="s">
        <v>16</v>
      </c>
      <c r="C1244" s="52">
        <v>7848.0</v>
      </c>
      <c r="D1244" s="52" t="s">
        <v>280</v>
      </c>
      <c r="E1244" s="53">
        <v>280.0</v>
      </c>
      <c r="F1244" s="52" t="s">
        <v>18</v>
      </c>
    </row>
    <row r="1245">
      <c r="A1245" s="51">
        <v>44421.0</v>
      </c>
      <c r="B1245" s="52" t="s">
        <v>16</v>
      </c>
      <c r="C1245" s="52" t="s">
        <v>315</v>
      </c>
      <c r="D1245" s="52" t="s">
        <v>287</v>
      </c>
      <c r="E1245" s="53">
        <v>110.0</v>
      </c>
      <c r="F1245" s="52" t="s">
        <v>31</v>
      </c>
    </row>
    <row r="1246">
      <c r="A1246" s="51">
        <v>44421.0</v>
      </c>
      <c r="B1246" s="52" t="s">
        <v>16</v>
      </c>
      <c r="C1246" s="52" t="s">
        <v>145</v>
      </c>
      <c r="D1246" s="52" t="s">
        <v>280</v>
      </c>
      <c r="E1246" s="53">
        <v>280.0</v>
      </c>
      <c r="F1246" s="52" t="s">
        <v>18</v>
      </c>
    </row>
    <row r="1247">
      <c r="A1247" s="51">
        <v>44421.0</v>
      </c>
      <c r="B1247" s="52" t="s">
        <v>16</v>
      </c>
      <c r="C1247" s="52" t="s">
        <v>145</v>
      </c>
      <c r="D1247" s="52" t="s">
        <v>278</v>
      </c>
      <c r="E1247" s="53">
        <v>130.0</v>
      </c>
      <c r="F1247" s="52" t="s">
        <v>21</v>
      </c>
    </row>
    <row r="1248">
      <c r="A1248" s="51">
        <v>44421.0</v>
      </c>
      <c r="B1248" s="52" t="s">
        <v>16</v>
      </c>
      <c r="C1248" s="52" t="s">
        <v>343</v>
      </c>
      <c r="D1248" s="52" t="s">
        <v>280</v>
      </c>
      <c r="E1248" s="53">
        <v>280.0</v>
      </c>
      <c r="F1248" s="52" t="s">
        <v>18</v>
      </c>
    </row>
    <row r="1249">
      <c r="A1249" s="51">
        <v>44421.0</v>
      </c>
      <c r="B1249" s="52" t="s">
        <v>16</v>
      </c>
      <c r="C1249" s="52" t="s">
        <v>343</v>
      </c>
      <c r="D1249" s="52" t="s">
        <v>287</v>
      </c>
      <c r="E1249" s="53">
        <v>110.0</v>
      </c>
      <c r="F1249" s="52" t="s">
        <v>31</v>
      </c>
    </row>
    <row r="1250">
      <c r="A1250" s="51">
        <v>44421.0</v>
      </c>
      <c r="B1250" s="52" t="s">
        <v>16</v>
      </c>
      <c r="C1250" s="52" t="s">
        <v>66</v>
      </c>
      <c r="D1250" s="52" t="s">
        <v>278</v>
      </c>
      <c r="E1250" s="53">
        <v>130.0</v>
      </c>
      <c r="F1250" s="52" t="s">
        <v>21</v>
      </c>
    </row>
    <row r="1251">
      <c r="A1251" s="51">
        <v>44421.0</v>
      </c>
      <c r="B1251" s="52" t="s">
        <v>69</v>
      </c>
      <c r="C1251" s="52" t="s">
        <v>71</v>
      </c>
      <c r="D1251" s="52" t="s">
        <v>292</v>
      </c>
      <c r="E1251" s="53">
        <v>60.0</v>
      </c>
      <c r="F1251" s="52" t="s">
        <v>31</v>
      </c>
    </row>
    <row r="1252">
      <c r="A1252" s="51">
        <v>44421.0</v>
      </c>
      <c r="B1252" s="52" t="s">
        <v>69</v>
      </c>
      <c r="C1252" s="52" t="s">
        <v>72</v>
      </c>
      <c r="D1252" s="52" t="s">
        <v>287</v>
      </c>
      <c r="E1252" s="53">
        <v>110.0</v>
      </c>
      <c r="F1252" s="52" t="s">
        <v>31</v>
      </c>
    </row>
    <row r="1253">
      <c r="A1253" s="51">
        <v>44421.0</v>
      </c>
      <c r="B1253" s="52" t="s">
        <v>69</v>
      </c>
      <c r="C1253" s="52" t="s">
        <v>195</v>
      </c>
      <c r="D1253" s="52" t="s">
        <v>277</v>
      </c>
      <c r="E1253" s="53">
        <v>350.0</v>
      </c>
      <c r="F1253" s="52" t="s">
        <v>14</v>
      </c>
    </row>
    <row r="1254">
      <c r="A1254" s="51">
        <v>44421.0</v>
      </c>
      <c r="B1254" s="52" t="s">
        <v>69</v>
      </c>
      <c r="C1254" s="52" t="s">
        <v>73</v>
      </c>
      <c r="D1254" s="52" t="s">
        <v>278</v>
      </c>
      <c r="E1254" s="53">
        <v>130.0</v>
      </c>
      <c r="F1254" s="52" t="s">
        <v>21</v>
      </c>
    </row>
    <row r="1255">
      <c r="A1255" s="51">
        <v>44421.0</v>
      </c>
      <c r="B1255" s="52" t="s">
        <v>69</v>
      </c>
      <c r="C1255" s="52" t="s">
        <v>74</v>
      </c>
      <c r="D1255" s="52" t="s">
        <v>292</v>
      </c>
      <c r="E1255" s="53">
        <v>60.0</v>
      </c>
      <c r="F1255" s="52" t="s">
        <v>31</v>
      </c>
    </row>
    <row r="1256">
      <c r="A1256" s="51">
        <v>44421.0</v>
      </c>
      <c r="B1256" s="52" t="s">
        <v>69</v>
      </c>
      <c r="C1256" s="52">
        <v>1247.0</v>
      </c>
      <c r="D1256" s="52" t="s">
        <v>285</v>
      </c>
      <c r="E1256" s="53">
        <v>270.0</v>
      </c>
      <c r="F1256" s="52" t="s">
        <v>18</v>
      </c>
    </row>
    <row r="1257">
      <c r="A1257" s="51">
        <v>44421.0</v>
      </c>
      <c r="B1257" s="52" t="s">
        <v>69</v>
      </c>
      <c r="C1257" s="52">
        <v>2340.0</v>
      </c>
      <c r="D1257" s="52" t="s">
        <v>278</v>
      </c>
      <c r="E1257" s="53">
        <v>130.0</v>
      </c>
      <c r="F1257" s="52" t="s">
        <v>21</v>
      </c>
    </row>
    <row r="1258">
      <c r="A1258" s="51">
        <v>44421.0</v>
      </c>
      <c r="B1258" s="52" t="s">
        <v>69</v>
      </c>
      <c r="C1258" s="52">
        <v>7447.0</v>
      </c>
      <c r="D1258" s="52" t="s">
        <v>292</v>
      </c>
      <c r="E1258" s="53">
        <v>60.0</v>
      </c>
      <c r="F1258" s="52" t="s">
        <v>31</v>
      </c>
    </row>
    <row r="1259">
      <c r="A1259" s="51">
        <v>44421.0</v>
      </c>
      <c r="B1259" s="52" t="s">
        <v>69</v>
      </c>
      <c r="C1259" s="52">
        <v>1649.0</v>
      </c>
      <c r="D1259" s="52" t="s">
        <v>278</v>
      </c>
      <c r="E1259" s="53">
        <v>130.0</v>
      </c>
      <c r="F1259" s="52" t="s">
        <v>21</v>
      </c>
    </row>
    <row r="1260">
      <c r="A1260" s="51">
        <v>44421.0</v>
      </c>
      <c r="B1260" s="52" t="s">
        <v>69</v>
      </c>
      <c r="C1260" s="52">
        <v>5649.0</v>
      </c>
      <c r="D1260" s="52" t="s">
        <v>280</v>
      </c>
      <c r="E1260" s="53">
        <v>280.0</v>
      </c>
      <c r="F1260" s="52" t="s">
        <v>18</v>
      </c>
    </row>
    <row r="1261">
      <c r="A1261" s="51">
        <v>44421.0</v>
      </c>
      <c r="B1261" s="52" t="s">
        <v>69</v>
      </c>
      <c r="C1261" s="52">
        <v>9045.0</v>
      </c>
      <c r="D1261" s="52" t="s">
        <v>288</v>
      </c>
      <c r="E1261" s="53">
        <v>280.0</v>
      </c>
      <c r="F1261" s="52" t="s">
        <v>14</v>
      </c>
    </row>
    <row r="1262">
      <c r="A1262" s="51">
        <v>44421.0</v>
      </c>
      <c r="B1262" s="52" t="s">
        <v>69</v>
      </c>
      <c r="C1262" s="52">
        <v>843.0</v>
      </c>
      <c r="D1262" s="52" t="s">
        <v>288</v>
      </c>
      <c r="E1262" s="53">
        <v>280.0</v>
      </c>
      <c r="F1262" s="52" t="s">
        <v>14</v>
      </c>
    </row>
    <row r="1263">
      <c r="A1263" s="51">
        <v>44421.0</v>
      </c>
      <c r="B1263" s="52" t="s">
        <v>69</v>
      </c>
      <c r="C1263" s="52">
        <v>5747.0</v>
      </c>
      <c r="D1263" s="52" t="s">
        <v>278</v>
      </c>
      <c r="E1263" s="53">
        <v>130.0</v>
      </c>
      <c r="F1263" s="52" t="s">
        <v>21</v>
      </c>
    </row>
    <row r="1264">
      <c r="A1264" s="51">
        <v>44421.0</v>
      </c>
      <c r="B1264" s="52" t="s">
        <v>69</v>
      </c>
      <c r="C1264" s="52" t="s">
        <v>196</v>
      </c>
      <c r="D1264" s="52" t="s">
        <v>285</v>
      </c>
      <c r="E1264" s="53">
        <v>270.0</v>
      </c>
      <c r="F1264" s="52" t="s">
        <v>18</v>
      </c>
    </row>
    <row r="1265">
      <c r="A1265" s="51">
        <v>44421.0</v>
      </c>
      <c r="B1265" s="52" t="s">
        <v>69</v>
      </c>
      <c r="C1265" s="52" t="s">
        <v>76</v>
      </c>
      <c r="D1265" s="52" t="s">
        <v>285</v>
      </c>
      <c r="E1265" s="53">
        <v>270.0</v>
      </c>
      <c r="F1265" s="52" t="s">
        <v>18</v>
      </c>
    </row>
    <row r="1266">
      <c r="A1266" s="51">
        <v>44421.0</v>
      </c>
      <c r="B1266" s="52" t="s">
        <v>69</v>
      </c>
      <c r="C1266" s="52" t="s">
        <v>77</v>
      </c>
      <c r="D1266" s="52" t="s">
        <v>304</v>
      </c>
      <c r="E1266" s="53">
        <v>190.0</v>
      </c>
      <c r="F1266" s="52" t="s">
        <v>160</v>
      </c>
    </row>
    <row r="1267">
      <c r="A1267" s="51">
        <v>44421.0</v>
      </c>
      <c r="B1267" s="52" t="s">
        <v>69</v>
      </c>
      <c r="C1267" s="52" t="s">
        <v>79</v>
      </c>
      <c r="D1267" s="52" t="s">
        <v>278</v>
      </c>
      <c r="E1267" s="53">
        <v>130.0</v>
      </c>
      <c r="F1267" s="52" t="s">
        <v>21</v>
      </c>
    </row>
    <row r="1268">
      <c r="A1268" s="51">
        <v>44421.0</v>
      </c>
      <c r="B1268" s="52" t="s">
        <v>69</v>
      </c>
      <c r="C1268" s="52" t="s">
        <v>252</v>
      </c>
      <c r="D1268" s="52" t="s">
        <v>286</v>
      </c>
      <c r="E1268" s="53">
        <v>130.0</v>
      </c>
      <c r="F1268" s="52" t="s">
        <v>31</v>
      </c>
    </row>
    <row r="1269">
      <c r="A1269" s="51">
        <v>44421.0</v>
      </c>
      <c r="B1269" s="52" t="s">
        <v>69</v>
      </c>
      <c r="C1269" s="52" t="s">
        <v>81</v>
      </c>
      <c r="D1269" s="52" t="s">
        <v>282</v>
      </c>
      <c r="E1269" s="53">
        <v>200.0</v>
      </c>
      <c r="F1269" s="52" t="s">
        <v>14</v>
      </c>
    </row>
    <row r="1270">
      <c r="A1270" s="51">
        <v>44421.0</v>
      </c>
      <c r="B1270" s="52" t="s">
        <v>69</v>
      </c>
      <c r="C1270" s="52" t="s">
        <v>82</v>
      </c>
      <c r="D1270" s="52" t="s">
        <v>278</v>
      </c>
      <c r="E1270" s="53">
        <v>130.0</v>
      </c>
      <c r="F1270" s="52" t="s">
        <v>21</v>
      </c>
    </row>
    <row r="1271">
      <c r="A1271" s="51">
        <v>44421.0</v>
      </c>
      <c r="B1271" s="52" t="s">
        <v>69</v>
      </c>
      <c r="C1271" s="52" t="s">
        <v>83</v>
      </c>
      <c r="D1271" s="52" t="s">
        <v>284</v>
      </c>
      <c r="E1271" s="53">
        <v>140.0</v>
      </c>
      <c r="F1271" s="52" t="s">
        <v>12</v>
      </c>
    </row>
    <row r="1272">
      <c r="A1272" s="51">
        <v>44421.0</v>
      </c>
      <c r="B1272" s="52" t="s">
        <v>69</v>
      </c>
      <c r="C1272" s="52" t="s">
        <v>84</v>
      </c>
      <c r="D1272" s="52" t="s">
        <v>278</v>
      </c>
      <c r="E1272" s="53">
        <v>130.0</v>
      </c>
      <c r="F1272" s="52" t="s">
        <v>21</v>
      </c>
    </row>
    <row r="1273">
      <c r="A1273" s="51">
        <v>44421.0</v>
      </c>
      <c r="B1273" s="52" t="s">
        <v>69</v>
      </c>
      <c r="C1273" s="52" t="s">
        <v>85</v>
      </c>
      <c r="D1273" s="52" t="s">
        <v>280</v>
      </c>
      <c r="E1273" s="53">
        <v>280.0</v>
      </c>
      <c r="F1273" s="52" t="s">
        <v>18</v>
      </c>
    </row>
    <row r="1274">
      <c r="A1274" s="51">
        <v>44421.0</v>
      </c>
      <c r="B1274" s="52" t="s">
        <v>69</v>
      </c>
      <c r="C1274" s="52" t="s">
        <v>321</v>
      </c>
      <c r="D1274" s="52" t="s">
        <v>280</v>
      </c>
      <c r="E1274" s="53">
        <v>280.0</v>
      </c>
      <c r="F1274" s="52" t="s">
        <v>18</v>
      </c>
    </row>
    <row r="1275">
      <c r="A1275" s="51">
        <v>44421.0</v>
      </c>
      <c r="B1275" s="52" t="s">
        <v>69</v>
      </c>
      <c r="C1275" s="52" t="s">
        <v>87</v>
      </c>
      <c r="D1275" s="52" t="s">
        <v>292</v>
      </c>
      <c r="E1275" s="53">
        <v>60.0</v>
      </c>
      <c r="F1275" s="52" t="s">
        <v>31</v>
      </c>
    </row>
    <row r="1276">
      <c r="A1276" s="51">
        <v>44421.0</v>
      </c>
      <c r="B1276" s="52" t="s">
        <v>69</v>
      </c>
      <c r="C1276" s="52" t="s">
        <v>89</v>
      </c>
      <c r="D1276" s="52" t="s">
        <v>279</v>
      </c>
      <c r="E1276" s="53">
        <v>170.0</v>
      </c>
      <c r="F1276" s="52" t="s">
        <v>12</v>
      </c>
    </row>
    <row r="1277">
      <c r="A1277" s="51">
        <v>44421.0</v>
      </c>
      <c r="B1277" s="52" t="s">
        <v>69</v>
      </c>
      <c r="C1277" s="52" t="s">
        <v>90</v>
      </c>
      <c r="D1277" s="52" t="s">
        <v>284</v>
      </c>
      <c r="E1277" s="53">
        <v>140.0</v>
      </c>
      <c r="F1277" s="52" t="s">
        <v>12</v>
      </c>
    </row>
    <row r="1278">
      <c r="A1278" s="51">
        <v>44421.0</v>
      </c>
      <c r="B1278" s="52" t="s">
        <v>69</v>
      </c>
      <c r="C1278" s="52" t="s">
        <v>91</v>
      </c>
      <c r="D1278" s="52" t="s">
        <v>280</v>
      </c>
      <c r="E1278" s="53">
        <v>280.0</v>
      </c>
      <c r="F1278" s="52" t="s">
        <v>18</v>
      </c>
    </row>
    <row r="1279">
      <c r="A1279" s="51">
        <v>44422.0</v>
      </c>
      <c r="B1279" s="52" t="s">
        <v>9</v>
      </c>
      <c r="C1279" s="52" t="s">
        <v>151</v>
      </c>
      <c r="D1279" s="52" t="s">
        <v>278</v>
      </c>
      <c r="E1279" s="53">
        <v>130.0</v>
      </c>
      <c r="F1279" s="52" t="s">
        <v>21</v>
      </c>
    </row>
    <row r="1280">
      <c r="A1280" s="51">
        <v>44422.0</v>
      </c>
      <c r="B1280" s="52" t="s">
        <v>9</v>
      </c>
      <c r="C1280" s="52" t="s">
        <v>93</v>
      </c>
      <c r="D1280" s="52" t="s">
        <v>286</v>
      </c>
      <c r="E1280" s="53">
        <v>130.0</v>
      </c>
      <c r="F1280" s="52" t="s">
        <v>31</v>
      </c>
    </row>
    <row r="1281">
      <c r="A1281" s="51">
        <v>44422.0</v>
      </c>
      <c r="B1281" s="52" t="s">
        <v>23</v>
      </c>
      <c r="C1281" s="52" t="s">
        <v>24</v>
      </c>
      <c r="D1281" s="52" t="s">
        <v>278</v>
      </c>
      <c r="E1281" s="53">
        <v>130.0</v>
      </c>
      <c r="F1281" s="52" t="s">
        <v>21</v>
      </c>
    </row>
    <row r="1282">
      <c r="A1282" s="51">
        <v>44422.0</v>
      </c>
      <c r="B1282" s="52" t="s">
        <v>23</v>
      </c>
      <c r="C1282" s="52" t="s">
        <v>154</v>
      </c>
      <c r="D1282" s="52" t="s">
        <v>277</v>
      </c>
      <c r="E1282" s="53">
        <v>350.0</v>
      </c>
      <c r="F1282" s="52" t="s">
        <v>14</v>
      </c>
    </row>
    <row r="1283">
      <c r="A1283" s="51">
        <v>44422.0</v>
      </c>
      <c r="B1283" s="52" t="s">
        <v>23</v>
      </c>
      <c r="C1283" s="52" t="s">
        <v>200</v>
      </c>
      <c r="D1283" s="52" t="s">
        <v>286</v>
      </c>
      <c r="E1283" s="53">
        <v>130.0</v>
      </c>
      <c r="F1283" s="52" t="s">
        <v>31</v>
      </c>
    </row>
    <row r="1284">
      <c r="A1284" s="51">
        <v>44422.0</v>
      </c>
      <c r="B1284" s="52" t="s">
        <v>23</v>
      </c>
      <c r="C1284" s="52" t="s">
        <v>344</v>
      </c>
      <c r="D1284" s="52" t="s">
        <v>285</v>
      </c>
      <c r="E1284" s="53">
        <v>270.0</v>
      </c>
      <c r="F1284" s="52" t="s">
        <v>18</v>
      </c>
    </row>
    <row r="1285">
      <c r="A1285" s="51">
        <v>44422.0</v>
      </c>
      <c r="B1285" s="52" t="s">
        <v>23</v>
      </c>
      <c r="C1285" s="55">
        <v>7.0E45</v>
      </c>
      <c r="D1285" s="52" t="s">
        <v>279</v>
      </c>
      <c r="E1285" s="53">
        <v>170.0</v>
      </c>
      <c r="F1285" s="52" t="s">
        <v>12</v>
      </c>
    </row>
    <row r="1286">
      <c r="A1286" s="51">
        <v>44422.0</v>
      </c>
      <c r="B1286" s="52" t="s">
        <v>23</v>
      </c>
      <c r="C1286" s="52" t="s">
        <v>94</v>
      </c>
      <c r="D1286" s="52" t="s">
        <v>285</v>
      </c>
      <c r="E1286" s="53">
        <v>270.0</v>
      </c>
      <c r="F1286" s="52" t="s">
        <v>18</v>
      </c>
    </row>
    <row r="1287">
      <c r="A1287" s="51">
        <v>44422.0</v>
      </c>
      <c r="B1287" s="52" t="s">
        <v>23</v>
      </c>
      <c r="C1287" s="52" t="s">
        <v>32</v>
      </c>
      <c r="D1287" s="52" t="s">
        <v>284</v>
      </c>
      <c r="E1287" s="53">
        <v>140.0</v>
      </c>
      <c r="F1287" s="52" t="s">
        <v>12</v>
      </c>
    </row>
    <row r="1288">
      <c r="A1288" s="51">
        <v>44422.0</v>
      </c>
      <c r="B1288" s="52" t="s">
        <v>23</v>
      </c>
      <c r="C1288" s="52" t="s">
        <v>33</v>
      </c>
      <c r="D1288" s="52" t="s">
        <v>288</v>
      </c>
      <c r="E1288" s="53">
        <v>280.0</v>
      </c>
      <c r="F1288" s="52" t="s">
        <v>14</v>
      </c>
    </row>
    <row r="1289">
      <c r="A1289" s="51">
        <v>44422.0</v>
      </c>
      <c r="B1289" s="52" t="s">
        <v>23</v>
      </c>
      <c r="C1289" s="52" t="s">
        <v>35</v>
      </c>
      <c r="D1289" s="52" t="s">
        <v>277</v>
      </c>
      <c r="E1289" s="53">
        <v>350.0</v>
      </c>
      <c r="F1289" s="52" t="s">
        <v>14</v>
      </c>
    </row>
    <row r="1290">
      <c r="A1290" s="51">
        <v>44422.0</v>
      </c>
      <c r="B1290" s="52" t="s">
        <v>23</v>
      </c>
      <c r="C1290" s="52">
        <v>8240.0</v>
      </c>
      <c r="D1290" s="52" t="s">
        <v>288</v>
      </c>
      <c r="E1290" s="53">
        <v>280.0</v>
      </c>
      <c r="F1290" s="52" t="s">
        <v>14</v>
      </c>
    </row>
    <row r="1291">
      <c r="A1291" s="51">
        <v>44422.0</v>
      </c>
      <c r="B1291" s="52" t="s">
        <v>23</v>
      </c>
      <c r="C1291" s="52">
        <v>1041.0</v>
      </c>
      <c r="D1291" s="52" t="s">
        <v>285</v>
      </c>
      <c r="E1291" s="53">
        <v>270.0</v>
      </c>
      <c r="F1291" s="52" t="s">
        <v>18</v>
      </c>
    </row>
    <row r="1292">
      <c r="A1292" s="51">
        <v>44422.0</v>
      </c>
      <c r="B1292" s="52" t="s">
        <v>23</v>
      </c>
      <c r="C1292" s="52">
        <v>2841.0</v>
      </c>
      <c r="D1292" s="52" t="s">
        <v>286</v>
      </c>
      <c r="E1292" s="53">
        <v>130.0</v>
      </c>
      <c r="F1292" s="52" t="s">
        <v>31</v>
      </c>
    </row>
    <row r="1293">
      <c r="A1293" s="51">
        <v>44422.0</v>
      </c>
      <c r="B1293" s="52" t="s">
        <v>23</v>
      </c>
      <c r="C1293" s="52" t="s">
        <v>37</v>
      </c>
      <c r="D1293" s="52" t="s">
        <v>286</v>
      </c>
      <c r="E1293" s="53">
        <v>130.0</v>
      </c>
      <c r="F1293" s="52" t="s">
        <v>31</v>
      </c>
    </row>
    <row r="1294">
      <c r="A1294" s="51">
        <v>44422.0</v>
      </c>
      <c r="B1294" s="52" t="s">
        <v>23</v>
      </c>
      <c r="C1294" s="52" t="s">
        <v>164</v>
      </c>
      <c r="D1294" s="52" t="s">
        <v>284</v>
      </c>
      <c r="E1294" s="53">
        <v>140.0</v>
      </c>
      <c r="F1294" s="52" t="s">
        <v>12</v>
      </c>
    </row>
    <row r="1295">
      <c r="A1295" s="51">
        <v>44422.0</v>
      </c>
      <c r="B1295" s="52" t="s">
        <v>23</v>
      </c>
      <c r="C1295" s="52" t="s">
        <v>326</v>
      </c>
      <c r="D1295" s="52" t="s">
        <v>284</v>
      </c>
      <c r="E1295" s="53">
        <v>140.0</v>
      </c>
      <c r="F1295" s="52" t="s">
        <v>12</v>
      </c>
    </row>
    <row r="1296">
      <c r="A1296" s="51">
        <v>44422.0</v>
      </c>
      <c r="B1296" s="52" t="s">
        <v>23</v>
      </c>
      <c r="C1296" s="52" t="s">
        <v>327</v>
      </c>
      <c r="D1296" s="52" t="s">
        <v>278</v>
      </c>
      <c r="E1296" s="53">
        <v>130.0</v>
      </c>
      <c r="F1296" s="52" t="s">
        <v>21</v>
      </c>
    </row>
    <row r="1297">
      <c r="A1297" s="51">
        <v>44422.0</v>
      </c>
      <c r="B1297" s="52" t="s">
        <v>23</v>
      </c>
      <c r="C1297" s="52" t="s">
        <v>327</v>
      </c>
      <c r="D1297" s="52" t="s">
        <v>284</v>
      </c>
      <c r="E1297" s="53">
        <v>140.0</v>
      </c>
      <c r="F1297" s="52" t="s">
        <v>12</v>
      </c>
    </row>
    <row r="1298">
      <c r="A1298" s="51">
        <v>44422.0</v>
      </c>
      <c r="B1298" s="52" t="s">
        <v>23</v>
      </c>
      <c r="C1298" s="52" t="s">
        <v>345</v>
      </c>
      <c r="D1298" s="52" t="s">
        <v>282</v>
      </c>
      <c r="E1298" s="53">
        <v>200.0</v>
      </c>
      <c r="F1298" s="52" t="s">
        <v>14</v>
      </c>
    </row>
    <row r="1299">
      <c r="A1299" s="51">
        <v>44422.0</v>
      </c>
      <c r="B1299" s="52" t="s">
        <v>23</v>
      </c>
      <c r="C1299" s="52" t="s">
        <v>202</v>
      </c>
      <c r="D1299" s="52" t="s">
        <v>286</v>
      </c>
      <c r="E1299" s="53">
        <v>130.0</v>
      </c>
      <c r="F1299" s="52" t="s">
        <v>31</v>
      </c>
    </row>
    <row r="1300">
      <c r="A1300" s="51">
        <v>44422.0</v>
      </c>
      <c r="B1300" s="52" t="s">
        <v>23</v>
      </c>
      <c r="C1300" s="52" t="s">
        <v>39</v>
      </c>
      <c r="D1300" s="52" t="s">
        <v>304</v>
      </c>
      <c r="E1300" s="53">
        <v>190.0</v>
      </c>
      <c r="F1300" s="52" t="s">
        <v>160</v>
      </c>
    </row>
    <row r="1301">
      <c r="A1301" s="51">
        <v>44422.0</v>
      </c>
      <c r="B1301" s="52" t="s">
        <v>23</v>
      </c>
      <c r="C1301" s="52" t="s">
        <v>236</v>
      </c>
      <c r="D1301" s="52" t="s">
        <v>280</v>
      </c>
      <c r="E1301" s="53">
        <v>280.0</v>
      </c>
      <c r="F1301" s="52" t="s">
        <v>18</v>
      </c>
    </row>
    <row r="1302">
      <c r="A1302" s="51">
        <v>44422.0</v>
      </c>
      <c r="B1302" s="52" t="s">
        <v>23</v>
      </c>
      <c r="C1302" s="52" t="s">
        <v>96</v>
      </c>
      <c r="D1302" s="52" t="s">
        <v>278</v>
      </c>
      <c r="E1302" s="53">
        <v>130.0</v>
      </c>
      <c r="F1302" s="52" t="s">
        <v>21</v>
      </c>
    </row>
    <row r="1303">
      <c r="A1303" s="51">
        <v>44422.0</v>
      </c>
      <c r="B1303" s="52" t="s">
        <v>254</v>
      </c>
      <c r="C1303" s="52" t="s">
        <v>255</v>
      </c>
      <c r="D1303" s="52" t="s">
        <v>278</v>
      </c>
      <c r="E1303" s="53">
        <v>130.0</v>
      </c>
      <c r="F1303" s="52" t="s">
        <v>21</v>
      </c>
    </row>
    <row r="1304">
      <c r="A1304" s="51">
        <v>44422.0</v>
      </c>
      <c r="B1304" s="52" t="s">
        <v>254</v>
      </c>
      <c r="C1304" s="52" t="s">
        <v>328</v>
      </c>
      <c r="D1304" s="52" t="s">
        <v>277</v>
      </c>
      <c r="E1304" s="53">
        <v>350.0</v>
      </c>
      <c r="F1304" s="52" t="s">
        <v>14</v>
      </c>
    </row>
    <row r="1305">
      <c r="A1305" s="51">
        <v>44422.0</v>
      </c>
      <c r="B1305" s="52" t="s">
        <v>254</v>
      </c>
      <c r="C1305" s="52" t="s">
        <v>346</v>
      </c>
      <c r="D1305" s="52" t="s">
        <v>285</v>
      </c>
      <c r="E1305" s="53">
        <v>270.0</v>
      </c>
      <c r="F1305" s="52" t="s">
        <v>18</v>
      </c>
    </row>
    <row r="1306">
      <c r="A1306" s="51">
        <v>44422.0</v>
      </c>
      <c r="B1306" s="52" t="s">
        <v>254</v>
      </c>
      <c r="C1306" s="52" t="s">
        <v>133</v>
      </c>
      <c r="D1306" s="52" t="s">
        <v>292</v>
      </c>
      <c r="E1306" s="53">
        <v>60.0</v>
      </c>
      <c r="F1306" s="52" t="s">
        <v>31</v>
      </c>
    </row>
    <row r="1307">
      <c r="A1307" s="51">
        <v>44422.0</v>
      </c>
      <c r="B1307" s="52" t="s">
        <v>254</v>
      </c>
      <c r="C1307" s="52" t="s">
        <v>347</v>
      </c>
      <c r="D1307" s="52" t="s">
        <v>277</v>
      </c>
      <c r="E1307" s="53">
        <v>350.0</v>
      </c>
      <c r="F1307" s="52" t="s">
        <v>14</v>
      </c>
    </row>
    <row r="1308">
      <c r="A1308" s="51">
        <v>44422.0</v>
      </c>
      <c r="B1308" s="52" t="s">
        <v>254</v>
      </c>
      <c r="C1308" s="52" t="s">
        <v>106</v>
      </c>
      <c r="D1308" s="52" t="s">
        <v>277</v>
      </c>
      <c r="E1308" s="53">
        <v>350.0</v>
      </c>
      <c r="F1308" s="52" t="s">
        <v>14</v>
      </c>
    </row>
    <row r="1309">
      <c r="A1309" s="51">
        <v>44422.0</v>
      </c>
      <c r="B1309" s="52" t="s">
        <v>254</v>
      </c>
      <c r="C1309" s="52" t="s">
        <v>106</v>
      </c>
      <c r="D1309" s="52" t="s">
        <v>282</v>
      </c>
      <c r="E1309" s="53">
        <v>200.0</v>
      </c>
      <c r="F1309" s="52" t="s">
        <v>14</v>
      </c>
    </row>
    <row r="1310">
      <c r="A1310" s="51">
        <v>44422.0</v>
      </c>
      <c r="B1310" s="52" t="s">
        <v>254</v>
      </c>
      <c r="C1310" s="52">
        <v>6740.0</v>
      </c>
      <c r="D1310" s="52" t="s">
        <v>284</v>
      </c>
      <c r="E1310" s="53">
        <v>140.0</v>
      </c>
      <c r="F1310" s="52" t="s">
        <v>12</v>
      </c>
    </row>
    <row r="1311">
      <c r="A1311" s="51">
        <v>44422.0</v>
      </c>
      <c r="B1311" s="52" t="s">
        <v>254</v>
      </c>
      <c r="C1311" s="52" t="s">
        <v>348</v>
      </c>
      <c r="D1311" s="52" t="s">
        <v>277</v>
      </c>
      <c r="E1311" s="53">
        <v>350.0</v>
      </c>
      <c r="F1311" s="52" t="s">
        <v>14</v>
      </c>
    </row>
    <row r="1312">
      <c r="A1312" s="51">
        <v>44422.0</v>
      </c>
      <c r="B1312" s="52" t="s">
        <v>254</v>
      </c>
      <c r="C1312" s="52">
        <v>5548.0</v>
      </c>
      <c r="D1312" s="52" t="s">
        <v>277</v>
      </c>
      <c r="E1312" s="53">
        <v>350.0</v>
      </c>
      <c r="F1312" s="52" t="s">
        <v>14</v>
      </c>
    </row>
    <row r="1313">
      <c r="A1313" s="51">
        <v>44422.0</v>
      </c>
      <c r="B1313" s="52" t="s">
        <v>254</v>
      </c>
      <c r="C1313" s="52">
        <v>7042.0</v>
      </c>
      <c r="D1313" s="52" t="s">
        <v>287</v>
      </c>
      <c r="E1313" s="53">
        <v>110.0</v>
      </c>
      <c r="F1313" s="52" t="s">
        <v>31</v>
      </c>
    </row>
    <row r="1314">
      <c r="A1314" s="51">
        <v>44422.0</v>
      </c>
      <c r="B1314" s="52" t="s">
        <v>254</v>
      </c>
      <c r="C1314" s="52" t="s">
        <v>296</v>
      </c>
      <c r="D1314" s="52" t="s">
        <v>278</v>
      </c>
      <c r="E1314" s="53">
        <v>130.0</v>
      </c>
      <c r="F1314" s="52" t="s">
        <v>21</v>
      </c>
    </row>
    <row r="1315">
      <c r="A1315" s="51">
        <v>44422.0</v>
      </c>
      <c r="B1315" s="52" t="s">
        <v>254</v>
      </c>
      <c r="C1315" s="52" t="s">
        <v>349</v>
      </c>
      <c r="D1315" s="52" t="s">
        <v>280</v>
      </c>
      <c r="E1315" s="53">
        <v>280.0</v>
      </c>
      <c r="F1315" s="52" t="s">
        <v>18</v>
      </c>
    </row>
    <row r="1316">
      <c r="A1316" s="51">
        <v>44422.0</v>
      </c>
      <c r="B1316" s="52" t="s">
        <v>254</v>
      </c>
      <c r="C1316" s="52" t="s">
        <v>350</v>
      </c>
      <c r="D1316" s="52" t="s">
        <v>287</v>
      </c>
      <c r="E1316" s="53">
        <v>110.0</v>
      </c>
      <c r="F1316" s="52" t="s">
        <v>31</v>
      </c>
    </row>
    <row r="1317">
      <c r="A1317" s="51">
        <v>44422.0</v>
      </c>
      <c r="B1317" s="52" t="s">
        <v>254</v>
      </c>
      <c r="C1317" s="52" t="s">
        <v>260</v>
      </c>
      <c r="D1317" s="52" t="s">
        <v>284</v>
      </c>
      <c r="E1317" s="53">
        <v>140.0</v>
      </c>
      <c r="F1317" s="52" t="s">
        <v>12</v>
      </c>
    </row>
    <row r="1318">
      <c r="A1318" s="51">
        <v>44422.0</v>
      </c>
      <c r="B1318" s="52" t="s">
        <v>254</v>
      </c>
      <c r="C1318" s="52" t="s">
        <v>351</v>
      </c>
      <c r="D1318" s="52" t="s">
        <v>277</v>
      </c>
      <c r="E1318" s="53">
        <v>350.0</v>
      </c>
      <c r="F1318" s="52" t="s">
        <v>14</v>
      </c>
    </row>
    <row r="1319">
      <c r="A1319" s="51">
        <v>44422.0</v>
      </c>
      <c r="B1319" s="52" t="s">
        <v>254</v>
      </c>
      <c r="C1319" s="52" t="s">
        <v>351</v>
      </c>
      <c r="D1319" s="52" t="s">
        <v>280</v>
      </c>
      <c r="E1319" s="53">
        <v>280.0</v>
      </c>
      <c r="F1319" s="52" t="s">
        <v>18</v>
      </c>
    </row>
    <row r="1320">
      <c r="A1320" s="51">
        <v>44422.0</v>
      </c>
      <c r="B1320" s="52" t="s">
        <v>254</v>
      </c>
      <c r="C1320" s="52" t="s">
        <v>351</v>
      </c>
      <c r="D1320" s="52" t="s">
        <v>287</v>
      </c>
      <c r="E1320" s="53">
        <v>110.0</v>
      </c>
      <c r="F1320" s="52" t="s">
        <v>31</v>
      </c>
    </row>
    <row r="1321">
      <c r="A1321" s="51">
        <v>44422.0</v>
      </c>
      <c r="B1321" s="52" t="s">
        <v>254</v>
      </c>
      <c r="C1321" s="52" t="s">
        <v>271</v>
      </c>
      <c r="D1321" s="52" t="s">
        <v>288</v>
      </c>
      <c r="E1321" s="53">
        <v>280.0</v>
      </c>
      <c r="F1321" s="52" t="s">
        <v>14</v>
      </c>
    </row>
    <row r="1322">
      <c r="A1322" s="51">
        <v>44422.0</v>
      </c>
      <c r="B1322" s="52" t="s">
        <v>254</v>
      </c>
      <c r="C1322" s="52" t="s">
        <v>298</v>
      </c>
      <c r="D1322" s="52" t="s">
        <v>277</v>
      </c>
      <c r="E1322" s="53">
        <v>350.0</v>
      </c>
      <c r="F1322" s="52" t="s">
        <v>14</v>
      </c>
    </row>
    <row r="1323">
      <c r="A1323" s="51">
        <v>44422.0</v>
      </c>
      <c r="B1323" s="52" t="s">
        <v>40</v>
      </c>
      <c r="C1323" s="52" t="s">
        <v>41</v>
      </c>
      <c r="D1323" s="52" t="s">
        <v>277</v>
      </c>
      <c r="E1323" s="53">
        <v>350.0</v>
      </c>
      <c r="F1323" s="52" t="s">
        <v>14</v>
      </c>
    </row>
    <row r="1324">
      <c r="A1324" s="51">
        <v>44422.0</v>
      </c>
      <c r="B1324" s="52" t="s">
        <v>40</v>
      </c>
      <c r="C1324" s="52">
        <v>3846.0</v>
      </c>
      <c r="D1324" s="52" t="s">
        <v>278</v>
      </c>
      <c r="E1324" s="53">
        <v>130.0</v>
      </c>
      <c r="F1324" s="52" t="s">
        <v>21</v>
      </c>
    </row>
    <row r="1325">
      <c r="A1325" s="51">
        <v>44422.0</v>
      </c>
      <c r="B1325" s="52" t="s">
        <v>97</v>
      </c>
      <c r="C1325" s="52" t="s">
        <v>203</v>
      </c>
      <c r="D1325" s="52" t="s">
        <v>285</v>
      </c>
      <c r="E1325" s="53">
        <v>270.0</v>
      </c>
      <c r="F1325" s="52" t="s">
        <v>18</v>
      </c>
    </row>
    <row r="1326">
      <c r="A1326" s="51">
        <v>44422.0</v>
      </c>
      <c r="B1326" s="52" t="s">
        <v>97</v>
      </c>
      <c r="C1326" s="55">
        <v>1.0E46</v>
      </c>
      <c r="D1326" s="52" t="s">
        <v>282</v>
      </c>
      <c r="E1326" s="53">
        <v>200.0</v>
      </c>
      <c r="F1326" s="52" t="s">
        <v>14</v>
      </c>
    </row>
    <row r="1327">
      <c r="A1327" s="51">
        <v>44422.0</v>
      </c>
      <c r="B1327" s="52" t="s">
        <v>97</v>
      </c>
      <c r="C1327" s="52" t="s">
        <v>98</v>
      </c>
      <c r="D1327" s="52" t="s">
        <v>278</v>
      </c>
      <c r="E1327" s="53">
        <v>130.0</v>
      </c>
      <c r="F1327" s="52" t="s">
        <v>21</v>
      </c>
    </row>
    <row r="1328">
      <c r="A1328" s="51">
        <v>44422.0</v>
      </c>
      <c r="B1328" s="52" t="s">
        <v>97</v>
      </c>
      <c r="C1328" s="52" t="s">
        <v>204</v>
      </c>
      <c r="D1328" s="52" t="s">
        <v>287</v>
      </c>
      <c r="E1328" s="53">
        <v>110.0</v>
      </c>
      <c r="F1328" s="52" t="s">
        <v>31</v>
      </c>
    </row>
    <row r="1329">
      <c r="A1329" s="51">
        <v>44422.0</v>
      </c>
      <c r="B1329" s="52" t="s">
        <v>97</v>
      </c>
      <c r="C1329" s="52" t="s">
        <v>101</v>
      </c>
      <c r="D1329" s="52" t="s">
        <v>278</v>
      </c>
      <c r="E1329" s="53">
        <v>130.0</v>
      </c>
      <c r="F1329" s="52" t="s">
        <v>21</v>
      </c>
    </row>
    <row r="1330">
      <c r="A1330" s="51">
        <v>44422.0</v>
      </c>
      <c r="B1330" s="52" t="s">
        <v>97</v>
      </c>
      <c r="C1330" s="52">
        <v>2649.0</v>
      </c>
      <c r="D1330" s="52" t="s">
        <v>287</v>
      </c>
      <c r="E1330" s="53">
        <v>110.0</v>
      </c>
      <c r="F1330" s="52" t="s">
        <v>31</v>
      </c>
    </row>
    <row r="1331">
      <c r="A1331" s="51">
        <v>44422.0</v>
      </c>
      <c r="B1331" s="52" t="s">
        <v>97</v>
      </c>
      <c r="C1331" s="52" t="s">
        <v>103</v>
      </c>
      <c r="D1331" s="52" t="s">
        <v>278</v>
      </c>
      <c r="E1331" s="53">
        <v>130.0</v>
      </c>
      <c r="F1331" s="52" t="s">
        <v>21</v>
      </c>
    </row>
    <row r="1332">
      <c r="A1332" s="51">
        <v>44422.0</v>
      </c>
      <c r="B1332" s="52" t="s">
        <v>97</v>
      </c>
      <c r="C1332" s="52">
        <v>7941.0</v>
      </c>
      <c r="D1332" s="52" t="s">
        <v>287</v>
      </c>
      <c r="E1332" s="53">
        <v>110.0</v>
      </c>
      <c r="F1332" s="52" t="s">
        <v>31</v>
      </c>
    </row>
    <row r="1333">
      <c r="A1333" s="51">
        <v>44422.0</v>
      </c>
      <c r="B1333" s="52" t="s">
        <v>97</v>
      </c>
      <c r="C1333" s="52" t="s">
        <v>104</v>
      </c>
      <c r="D1333" s="52" t="s">
        <v>279</v>
      </c>
      <c r="E1333" s="53">
        <v>170.0</v>
      </c>
      <c r="F1333" s="52" t="s">
        <v>12</v>
      </c>
    </row>
    <row r="1334">
      <c r="A1334" s="51">
        <v>44422.0</v>
      </c>
      <c r="B1334" s="52" t="s">
        <v>97</v>
      </c>
      <c r="C1334" s="52" t="s">
        <v>239</v>
      </c>
      <c r="D1334" s="52" t="s">
        <v>285</v>
      </c>
      <c r="E1334" s="53">
        <v>270.0</v>
      </c>
      <c r="F1334" s="52" t="s">
        <v>18</v>
      </c>
    </row>
    <row r="1335">
      <c r="A1335" s="51">
        <v>44422.0</v>
      </c>
      <c r="B1335" s="52" t="s">
        <v>97</v>
      </c>
      <c r="C1335" s="52">
        <v>6145.0</v>
      </c>
      <c r="D1335" s="52" t="s">
        <v>277</v>
      </c>
      <c r="E1335" s="53">
        <v>350.0</v>
      </c>
      <c r="F1335" s="52" t="s">
        <v>14</v>
      </c>
    </row>
    <row r="1336">
      <c r="A1336" s="51">
        <v>44422.0</v>
      </c>
      <c r="B1336" s="52" t="s">
        <v>97</v>
      </c>
      <c r="C1336" s="52">
        <v>1342.0</v>
      </c>
      <c r="D1336" s="52" t="s">
        <v>285</v>
      </c>
      <c r="E1336" s="53">
        <v>270.0</v>
      </c>
      <c r="F1336" s="52" t="s">
        <v>18</v>
      </c>
    </row>
    <row r="1337">
      <c r="A1337" s="51">
        <v>44422.0</v>
      </c>
      <c r="B1337" s="52" t="s">
        <v>97</v>
      </c>
      <c r="C1337" s="52" t="s">
        <v>108</v>
      </c>
      <c r="D1337" s="52" t="s">
        <v>277</v>
      </c>
      <c r="E1337" s="53">
        <v>350.0</v>
      </c>
      <c r="F1337" s="52" t="s">
        <v>14</v>
      </c>
    </row>
    <row r="1338">
      <c r="A1338" s="51">
        <v>44422.0</v>
      </c>
      <c r="B1338" s="52" t="s">
        <v>97</v>
      </c>
      <c r="C1338" s="52" t="s">
        <v>301</v>
      </c>
      <c r="D1338" s="52" t="s">
        <v>285</v>
      </c>
      <c r="E1338" s="53">
        <v>270.0</v>
      </c>
      <c r="F1338" s="52" t="s">
        <v>18</v>
      </c>
    </row>
    <row r="1339">
      <c r="A1339" s="51">
        <v>44422.0</v>
      </c>
      <c r="B1339" s="52" t="s">
        <v>97</v>
      </c>
      <c r="C1339" s="52" t="s">
        <v>334</v>
      </c>
      <c r="D1339" s="52" t="s">
        <v>285</v>
      </c>
      <c r="E1339" s="53">
        <v>270.0</v>
      </c>
      <c r="F1339" s="52" t="s">
        <v>18</v>
      </c>
    </row>
    <row r="1340">
      <c r="A1340" s="51">
        <v>44422.0</v>
      </c>
      <c r="B1340" s="52" t="s">
        <v>97</v>
      </c>
      <c r="C1340" s="52" t="s">
        <v>170</v>
      </c>
      <c r="D1340" s="52" t="s">
        <v>285</v>
      </c>
      <c r="E1340" s="53">
        <v>270.0</v>
      </c>
      <c r="F1340" s="52" t="s">
        <v>18</v>
      </c>
    </row>
    <row r="1341">
      <c r="A1341" s="51">
        <v>44422.0</v>
      </c>
      <c r="B1341" s="52" t="s">
        <v>97</v>
      </c>
      <c r="C1341" s="52" t="s">
        <v>272</v>
      </c>
      <c r="D1341" s="52" t="s">
        <v>279</v>
      </c>
      <c r="E1341" s="53">
        <v>170.0</v>
      </c>
      <c r="F1341" s="52" t="s">
        <v>12</v>
      </c>
    </row>
    <row r="1342">
      <c r="A1342" s="51">
        <v>44422.0</v>
      </c>
      <c r="B1342" s="52" t="s">
        <v>97</v>
      </c>
      <c r="C1342" s="52" t="s">
        <v>208</v>
      </c>
      <c r="D1342" s="52" t="s">
        <v>278</v>
      </c>
      <c r="E1342" s="53">
        <v>130.0</v>
      </c>
      <c r="F1342" s="52" t="s">
        <v>21</v>
      </c>
    </row>
    <row r="1343">
      <c r="A1343" s="51">
        <v>44422.0</v>
      </c>
      <c r="B1343" s="52" t="s">
        <v>97</v>
      </c>
      <c r="C1343" s="52" t="s">
        <v>172</v>
      </c>
      <c r="D1343" s="52" t="s">
        <v>287</v>
      </c>
      <c r="E1343" s="53">
        <v>110.0</v>
      </c>
      <c r="F1343" s="52" t="s">
        <v>31</v>
      </c>
    </row>
    <row r="1344">
      <c r="A1344" s="51">
        <v>44422.0</v>
      </c>
      <c r="B1344" s="52" t="s">
        <v>97</v>
      </c>
      <c r="C1344" s="52" t="s">
        <v>173</v>
      </c>
      <c r="D1344" s="52" t="s">
        <v>277</v>
      </c>
      <c r="E1344" s="53">
        <v>350.0</v>
      </c>
      <c r="F1344" s="52" t="s">
        <v>14</v>
      </c>
    </row>
    <row r="1345">
      <c r="A1345" s="51">
        <v>44422.0</v>
      </c>
      <c r="B1345" s="52" t="s">
        <v>97</v>
      </c>
      <c r="C1345" s="52" t="s">
        <v>303</v>
      </c>
      <c r="D1345" s="52" t="s">
        <v>278</v>
      </c>
      <c r="E1345" s="53">
        <v>130.0</v>
      </c>
      <c r="F1345" s="52" t="s">
        <v>21</v>
      </c>
    </row>
    <row r="1346">
      <c r="A1346" s="51">
        <v>44422.0</v>
      </c>
      <c r="B1346" s="52" t="s">
        <v>97</v>
      </c>
      <c r="C1346" s="52" t="s">
        <v>352</v>
      </c>
      <c r="D1346" s="52" t="s">
        <v>288</v>
      </c>
      <c r="E1346" s="53">
        <v>280.0</v>
      </c>
      <c r="F1346" s="52" t="s">
        <v>14</v>
      </c>
    </row>
    <row r="1347">
      <c r="A1347" s="51">
        <v>44422.0</v>
      </c>
      <c r="B1347" s="52" t="s">
        <v>353</v>
      </c>
      <c r="C1347" s="52" t="s">
        <v>354</v>
      </c>
      <c r="D1347" s="52" t="s">
        <v>277</v>
      </c>
      <c r="E1347" s="53">
        <v>350.0</v>
      </c>
      <c r="F1347" s="52" t="s">
        <v>14</v>
      </c>
    </row>
    <row r="1348">
      <c r="A1348" s="51">
        <v>44422.0</v>
      </c>
      <c r="B1348" s="52" t="s">
        <v>353</v>
      </c>
      <c r="C1348" s="52" t="s">
        <v>354</v>
      </c>
      <c r="D1348" s="52" t="s">
        <v>280</v>
      </c>
      <c r="E1348" s="53">
        <v>280.0</v>
      </c>
      <c r="F1348" s="52" t="s">
        <v>18</v>
      </c>
    </row>
    <row r="1349">
      <c r="A1349" s="51">
        <v>44422.0</v>
      </c>
      <c r="B1349" s="52" t="s">
        <v>353</v>
      </c>
      <c r="C1349" s="52" t="s">
        <v>354</v>
      </c>
      <c r="D1349" s="52" t="s">
        <v>284</v>
      </c>
      <c r="E1349" s="53">
        <v>140.0</v>
      </c>
      <c r="F1349" s="52" t="s">
        <v>12</v>
      </c>
    </row>
    <row r="1350">
      <c r="A1350" s="51">
        <v>44422.0</v>
      </c>
      <c r="B1350" s="52" t="s">
        <v>353</v>
      </c>
      <c r="C1350" s="52" t="s">
        <v>354</v>
      </c>
      <c r="D1350" s="52" t="s">
        <v>287</v>
      </c>
      <c r="E1350" s="53">
        <v>110.0</v>
      </c>
      <c r="F1350" s="52" t="s">
        <v>31</v>
      </c>
    </row>
    <row r="1351">
      <c r="A1351" s="51">
        <v>44422.0</v>
      </c>
      <c r="B1351" s="52" t="s">
        <v>353</v>
      </c>
      <c r="C1351" s="52" t="s">
        <v>354</v>
      </c>
      <c r="D1351" s="52" t="s">
        <v>285</v>
      </c>
      <c r="E1351" s="53">
        <v>270.0</v>
      </c>
      <c r="F1351" s="52" t="s">
        <v>18</v>
      </c>
    </row>
    <row r="1352">
      <c r="A1352" s="51">
        <v>44422.0</v>
      </c>
      <c r="B1352" s="52" t="s">
        <v>353</v>
      </c>
      <c r="C1352" s="52" t="s">
        <v>354</v>
      </c>
      <c r="D1352" s="52" t="s">
        <v>288</v>
      </c>
      <c r="E1352" s="53">
        <v>280.0</v>
      </c>
      <c r="F1352" s="52" t="s">
        <v>14</v>
      </c>
    </row>
    <row r="1353">
      <c r="A1353" s="51">
        <v>44422.0</v>
      </c>
      <c r="B1353" s="52" t="s">
        <v>114</v>
      </c>
      <c r="C1353" s="52">
        <v>5043.0</v>
      </c>
      <c r="D1353" s="52" t="s">
        <v>277</v>
      </c>
      <c r="E1353" s="53">
        <v>350.0</v>
      </c>
      <c r="F1353" s="52" t="s">
        <v>14</v>
      </c>
    </row>
    <row r="1354">
      <c r="A1354" s="51">
        <v>44422.0</v>
      </c>
      <c r="B1354" s="52" t="s">
        <v>114</v>
      </c>
      <c r="C1354" s="52">
        <v>5043.0</v>
      </c>
      <c r="D1354" s="52" t="s">
        <v>279</v>
      </c>
      <c r="E1354" s="53">
        <v>170.0</v>
      </c>
      <c r="F1354" s="52" t="s">
        <v>12</v>
      </c>
    </row>
    <row r="1355">
      <c r="A1355" s="51">
        <v>44422.0</v>
      </c>
      <c r="B1355" s="52" t="s">
        <v>114</v>
      </c>
      <c r="C1355" s="52">
        <v>5043.0</v>
      </c>
      <c r="D1355" s="52" t="s">
        <v>284</v>
      </c>
      <c r="E1355" s="53">
        <v>140.0</v>
      </c>
      <c r="F1355" s="52" t="s">
        <v>12</v>
      </c>
    </row>
    <row r="1356">
      <c r="A1356" s="51">
        <v>44422.0</v>
      </c>
      <c r="B1356" s="52" t="s">
        <v>114</v>
      </c>
      <c r="C1356" s="52">
        <v>5043.0</v>
      </c>
      <c r="D1356" s="52" t="s">
        <v>282</v>
      </c>
      <c r="E1356" s="53">
        <v>200.0</v>
      </c>
      <c r="F1356" s="52" t="s">
        <v>14</v>
      </c>
    </row>
    <row r="1357">
      <c r="A1357" s="51">
        <v>44422.0</v>
      </c>
      <c r="B1357" s="52" t="s">
        <v>114</v>
      </c>
      <c r="C1357" s="52">
        <v>5043.0</v>
      </c>
      <c r="D1357" s="52" t="s">
        <v>288</v>
      </c>
      <c r="E1357" s="53">
        <v>280.0</v>
      </c>
      <c r="F1357" s="52" t="s">
        <v>14</v>
      </c>
    </row>
    <row r="1358">
      <c r="A1358" s="51">
        <v>44422.0</v>
      </c>
      <c r="B1358" s="52" t="s">
        <v>211</v>
      </c>
      <c r="C1358" s="52">
        <v>540.0</v>
      </c>
      <c r="D1358" s="52" t="s">
        <v>278</v>
      </c>
      <c r="E1358" s="53">
        <v>130.0</v>
      </c>
      <c r="F1358" s="52" t="s">
        <v>21</v>
      </c>
    </row>
    <row r="1359">
      <c r="A1359" s="51">
        <v>44422.0</v>
      </c>
      <c r="B1359" s="52" t="s">
        <v>211</v>
      </c>
      <c r="C1359" s="52">
        <v>6249.0</v>
      </c>
      <c r="D1359" s="52" t="s">
        <v>278</v>
      </c>
      <c r="E1359" s="53">
        <v>130.0</v>
      </c>
      <c r="F1359" s="52" t="s">
        <v>21</v>
      </c>
    </row>
    <row r="1360">
      <c r="A1360" s="51">
        <v>44422.0</v>
      </c>
      <c r="B1360" s="52" t="s">
        <v>306</v>
      </c>
      <c r="C1360" s="52" t="s">
        <v>355</v>
      </c>
      <c r="D1360" s="52" t="s">
        <v>285</v>
      </c>
      <c r="E1360" s="53">
        <v>270.0</v>
      </c>
      <c r="F1360" s="52" t="s">
        <v>18</v>
      </c>
    </row>
    <row r="1361">
      <c r="A1361" s="51">
        <v>44422.0</v>
      </c>
      <c r="B1361" s="52" t="s">
        <v>115</v>
      </c>
      <c r="C1361" s="52" t="s">
        <v>116</v>
      </c>
      <c r="D1361" s="52" t="s">
        <v>278</v>
      </c>
      <c r="E1361" s="53">
        <v>130.0</v>
      </c>
      <c r="F1361" s="52" t="s">
        <v>21</v>
      </c>
    </row>
    <row r="1362">
      <c r="A1362" s="51">
        <v>44422.0</v>
      </c>
      <c r="B1362" s="52" t="s">
        <v>115</v>
      </c>
      <c r="C1362" s="52">
        <v>9645.0</v>
      </c>
      <c r="D1362" s="52" t="s">
        <v>286</v>
      </c>
      <c r="E1362" s="53">
        <v>130.0</v>
      </c>
      <c r="F1362" s="52" t="s">
        <v>31</v>
      </c>
    </row>
    <row r="1363">
      <c r="A1363" s="51">
        <v>44422.0</v>
      </c>
      <c r="B1363" s="52" t="s">
        <v>115</v>
      </c>
      <c r="C1363" s="52" t="s">
        <v>214</v>
      </c>
      <c r="D1363" s="52" t="s">
        <v>277</v>
      </c>
      <c r="E1363" s="53">
        <v>350.0</v>
      </c>
      <c r="F1363" s="52" t="s">
        <v>14</v>
      </c>
    </row>
    <row r="1364">
      <c r="A1364" s="51">
        <v>44422.0</v>
      </c>
      <c r="B1364" s="52" t="s">
        <v>115</v>
      </c>
      <c r="C1364" s="52" t="s">
        <v>118</v>
      </c>
      <c r="D1364" s="52" t="s">
        <v>277</v>
      </c>
      <c r="E1364" s="53">
        <v>350.0</v>
      </c>
      <c r="F1364" s="52" t="s">
        <v>14</v>
      </c>
    </row>
    <row r="1365">
      <c r="A1365" s="51">
        <v>44422.0</v>
      </c>
      <c r="B1365" s="52" t="s">
        <v>115</v>
      </c>
      <c r="C1365" s="52" t="s">
        <v>119</v>
      </c>
      <c r="D1365" s="52" t="s">
        <v>286</v>
      </c>
      <c r="E1365" s="53">
        <v>130.0</v>
      </c>
      <c r="F1365" s="52" t="s">
        <v>31</v>
      </c>
    </row>
    <row r="1366">
      <c r="A1366" s="51">
        <v>44422.0</v>
      </c>
      <c r="B1366" s="52" t="s">
        <v>115</v>
      </c>
      <c r="C1366" s="52" t="s">
        <v>120</v>
      </c>
      <c r="D1366" s="52" t="s">
        <v>278</v>
      </c>
      <c r="E1366" s="53">
        <v>130.0</v>
      </c>
      <c r="F1366" s="52" t="s">
        <v>21</v>
      </c>
    </row>
    <row r="1367">
      <c r="A1367" s="51">
        <v>44422.0</v>
      </c>
      <c r="B1367" s="52" t="s">
        <v>115</v>
      </c>
      <c r="C1367" s="52" t="s">
        <v>176</v>
      </c>
      <c r="D1367" s="52" t="s">
        <v>284</v>
      </c>
      <c r="E1367" s="53">
        <v>140.0</v>
      </c>
      <c r="F1367" s="52" t="s">
        <v>12</v>
      </c>
    </row>
    <row r="1368">
      <c r="A1368" s="51">
        <v>44422.0</v>
      </c>
      <c r="B1368" s="52" t="s">
        <v>115</v>
      </c>
      <c r="C1368" s="52" t="s">
        <v>271</v>
      </c>
      <c r="D1368" s="52" t="s">
        <v>277</v>
      </c>
      <c r="E1368" s="53">
        <v>350.0</v>
      </c>
      <c r="F1368" s="52" t="s">
        <v>14</v>
      </c>
    </row>
    <row r="1369">
      <c r="A1369" s="51">
        <v>44422.0</v>
      </c>
      <c r="B1369" s="52" t="s">
        <v>122</v>
      </c>
      <c r="C1369" s="52" t="s">
        <v>356</v>
      </c>
      <c r="D1369" s="52" t="s">
        <v>278</v>
      </c>
      <c r="E1369" s="53">
        <v>130.0</v>
      </c>
      <c r="F1369" s="52" t="s">
        <v>21</v>
      </c>
    </row>
    <row r="1370">
      <c r="A1370" s="51">
        <v>44422.0</v>
      </c>
      <c r="B1370" s="52" t="s">
        <v>122</v>
      </c>
      <c r="C1370" s="52" t="s">
        <v>123</v>
      </c>
      <c r="D1370" s="52" t="s">
        <v>277</v>
      </c>
      <c r="E1370" s="53">
        <v>350.0</v>
      </c>
      <c r="F1370" s="52" t="s">
        <v>14</v>
      </c>
    </row>
    <row r="1371">
      <c r="A1371" s="51">
        <v>44422.0</v>
      </c>
      <c r="B1371" s="52" t="s">
        <v>122</v>
      </c>
      <c r="C1371" s="52" t="s">
        <v>178</v>
      </c>
      <c r="D1371" s="52" t="s">
        <v>277</v>
      </c>
      <c r="E1371" s="53">
        <v>350.0</v>
      </c>
      <c r="F1371" s="52" t="s">
        <v>14</v>
      </c>
    </row>
    <row r="1372">
      <c r="A1372" s="51">
        <v>44422.0</v>
      </c>
      <c r="B1372" s="52" t="s">
        <v>122</v>
      </c>
      <c r="C1372" s="52" t="s">
        <v>179</v>
      </c>
      <c r="D1372" s="52" t="s">
        <v>284</v>
      </c>
      <c r="E1372" s="53">
        <v>140.0</v>
      </c>
      <c r="F1372" s="52" t="s">
        <v>12</v>
      </c>
    </row>
    <row r="1373">
      <c r="A1373" s="51">
        <v>44422.0</v>
      </c>
      <c r="B1373" s="52" t="s">
        <v>122</v>
      </c>
      <c r="C1373" s="52" t="s">
        <v>75</v>
      </c>
      <c r="D1373" s="52" t="s">
        <v>280</v>
      </c>
      <c r="E1373" s="53">
        <v>280.0</v>
      </c>
      <c r="F1373" s="52" t="s">
        <v>18</v>
      </c>
    </row>
    <row r="1374">
      <c r="A1374" s="51">
        <v>44422.0</v>
      </c>
      <c r="B1374" s="52" t="s">
        <v>122</v>
      </c>
      <c r="C1374" s="52" t="s">
        <v>125</v>
      </c>
      <c r="D1374" s="52" t="s">
        <v>288</v>
      </c>
      <c r="E1374" s="53">
        <v>280.0</v>
      </c>
      <c r="F1374" s="52" t="s">
        <v>14</v>
      </c>
    </row>
    <row r="1375">
      <c r="A1375" s="51">
        <v>44422.0</v>
      </c>
      <c r="B1375" s="52" t="s">
        <v>122</v>
      </c>
      <c r="C1375" s="52" t="s">
        <v>126</v>
      </c>
      <c r="D1375" s="52" t="s">
        <v>279</v>
      </c>
      <c r="E1375" s="53">
        <v>170.0</v>
      </c>
      <c r="F1375" s="52" t="s">
        <v>12</v>
      </c>
    </row>
    <row r="1376">
      <c r="A1376" s="51">
        <v>44422.0</v>
      </c>
      <c r="B1376" s="52" t="s">
        <v>122</v>
      </c>
      <c r="C1376" s="52" t="s">
        <v>127</v>
      </c>
      <c r="D1376" s="52" t="s">
        <v>278</v>
      </c>
      <c r="E1376" s="53">
        <v>130.0</v>
      </c>
      <c r="F1376" s="52" t="s">
        <v>21</v>
      </c>
    </row>
    <row r="1377">
      <c r="A1377" s="51">
        <v>44422.0</v>
      </c>
      <c r="B1377" s="52" t="s">
        <v>122</v>
      </c>
      <c r="C1377" s="52" t="s">
        <v>311</v>
      </c>
      <c r="D1377" s="52" t="s">
        <v>286</v>
      </c>
      <c r="E1377" s="53">
        <v>130.0</v>
      </c>
      <c r="F1377" s="52" t="s">
        <v>31</v>
      </c>
    </row>
    <row r="1378">
      <c r="A1378" s="51">
        <v>44422.0</v>
      </c>
      <c r="B1378" s="52" t="s">
        <v>15</v>
      </c>
      <c r="C1378" s="55">
        <v>3.0E45</v>
      </c>
      <c r="D1378" s="52" t="s">
        <v>278</v>
      </c>
      <c r="E1378" s="53">
        <v>130.0</v>
      </c>
      <c r="F1378" s="52" t="s">
        <v>21</v>
      </c>
    </row>
    <row r="1379">
      <c r="A1379" s="51">
        <v>44422.0</v>
      </c>
      <c r="B1379" s="52" t="s">
        <v>15</v>
      </c>
      <c r="C1379" s="52" t="s">
        <v>132</v>
      </c>
      <c r="D1379" s="52" t="s">
        <v>292</v>
      </c>
      <c r="E1379" s="53">
        <v>60.0</v>
      </c>
      <c r="F1379" s="52" t="s">
        <v>31</v>
      </c>
    </row>
    <row r="1380">
      <c r="A1380" s="51">
        <v>44422.0</v>
      </c>
      <c r="B1380" s="52" t="s">
        <v>15</v>
      </c>
      <c r="C1380" s="55">
        <v>5.0E49</v>
      </c>
      <c r="D1380" s="52" t="s">
        <v>278</v>
      </c>
      <c r="E1380" s="53">
        <v>130.0</v>
      </c>
      <c r="F1380" s="52" t="s">
        <v>21</v>
      </c>
    </row>
    <row r="1381">
      <c r="A1381" s="51">
        <v>44422.0</v>
      </c>
      <c r="B1381" s="52" t="s">
        <v>15</v>
      </c>
      <c r="C1381" s="52" t="s">
        <v>133</v>
      </c>
      <c r="D1381" s="52" t="s">
        <v>277</v>
      </c>
      <c r="E1381" s="53">
        <v>350.0</v>
      </c>
      <c r="F1381" s="52" t="s">
        <v>14</v>
      </c>
    </row>
    <row r="1382">
      <c r="A1382" s="51">
        <v>44422.0</v>
      </c>
      <c r="B1382" s="52" t="s">
        <v>15</v>
      </c>
      <c r="C1382" s="52" t="s">
        <v>133</v>
      </c>
      <c r="D1382" s="52" t="s">
        <v>278</v>
      </c>
      <c r="E1382" s="53">
        <v>130.0</v>
      </c>
      <c r="F1382" s="52" t="s">
        <v>21</v>
      </c>
    </row>
    <row r="1383">
      <c r="A1383" s="51">
        <v>44422.0</v>
      </c>
      <c r="B1383" s="52" t="s">
        <v>15</v>
      </c>
      <c r="C1383" s="52" t="s">
        <v>218</v>
      </c>
      <c r="D1383" s="52" t="s">
        <v>277</v>
      </c>
      <c r="E1383" s="53">
        <v>350.0</v>
      </c>
      <c r="F1383" s="52" t="s">
        <v>14</v>
      </c>
    </row>
    <row r="1384">
      <c r="A1384" s="51">
        <v>44422.0</v>
      </c>
      <c r="B1384" s="52" t="s">
        <v>15</v>
      </c>
      <c r="C1384" s="52" t="s">
        <v>134</v>
      </c>
      <c r="D1384" s="52" t="s">
        <v>280</v>
      </c>
      <c r="E1384" s="53">
        <v>280.0</v>
      </c>
      <c r="F1384" s="52" t="s">
        <v>18</v>
      </c>
    </row>
    <row r="1385">
      <c r="A1385" s="51">
        <v>44422.0</v>
      </c>
      <c r="B1385" s="52" t="s">
        <v>15</v>
      </c>
      <c r="C1385" s="52" t="s">
        <v>219</v>
      </c>
      <c r="D1385" s="52" t="s">
        <v>292</v>
      </c>
      <c r="E1385" s="53">
        <v>60.0</v>
      </c>
      <c r="F1385" s="52" t="s">
        <v>31</v>
      </c>
    </row>
    <row r="1386">
      <c r="A1386" s="51">
        <v>44422.0</v>
      </c>
      <c r="B1386" s="52" t="s">
        <v>15</v>
      </c>
      <c r="C1386" s="52" t="s">
        <v>220</v>
      </c>
      <c r="D1386" s="52" t="s">
        <v>277</v>
      </c>
      <c r="E1386" s="53">
        <v>350.0</v>
      </c>
      <c r="F1386" s="52" t="s">
        <v>14</v>
      </c>
    </row>
    <row r="1387">
      <c r="A1387" s="51">
        <v>44422.0</v>
      </c>
      <c r="B1387" s="52" t="s">
        <v>15</v>
      </c>
      <c r="C1387" s="52">
        <v>4645.0</v>
      </c>
      <c r="D1387" s="52" t="s">
        <v>278</v>
      </c>
      <c r="E1387" s="53">
        <v>130.0</v>
      </c>
      <c r="F1387" s="52" t="s">
        <v>21</v>
      </c>
    </row>
    <row r="1388">
      <c r="A1388" s="51">
        <v>44422.0</v>
      </c>
      <c r="B1388" s="52" t="s">
        <v>15</v>
      </c>
      <c r="C1388" s="52">
        <v>4645.0</v>
      </c>
      <c r="D1388" s="52" t="s">
        <v>285</v>
      </c>
      <c r="E1388" s="53">
        <v>270.0</v>
      </c>
      <c r="F1388" s="52" t="s">
        <v>18</v>
      </c>
    </row>
    <row r="1389">
      <c r="A1389" s="51">
        <v>44422.0</v>
      </c>
      <c r="B1389" s="52" t="s">
        <v>15</v>
      </c>
      <c r="C1389" s="52" t="s">
        <v>136</v>
      </c>
      <c r="D1389" s="52" t="s">
        <v>278</v>
      </c>
      <c r="E1389" s="53">
        <v>130.0</v>
      </c>
      <c r="F1389" s="52" t="s">
        <v>21</v>
      </c>
    </row>
    <row r="1390">
      <c r="A1390" s="51">
        <v>44422.0</v>
      </c>
      <c r="B1390" s="52" t="s">
        <v>15</v>
      </c>
      <c r="C1390" s="52">
        <v>9841.0</v>
      </c>
      <c r="D1390" s="52" t="s">
        <v>285</v>
      </c>
      <c r="E1390" s="53">
        <v>270.0</v>
      </c>
      <c r="F1390" s="52" t="s">
        <v>18</v>
      </c>
    </row>
    <row r="1391">
      <c r="A1391" s="51">
        <v>44422.0</v>
      </c>
      <c r="B1391" s="52" t="s">
        <v>15</v>
      </c>
      <c r="C1391" s="52">
        <v>6348.0</v>
      </c>
      <c r="D1391" s="52" t="s">
        <v>286</v>
      </c>
      <c r="E1391" s="53">
        <v>130.0</v>
      </c>
      <c r="F1391" s="52" t="s">
        <v>31</v>
      </c>
    </row>
    <row r="1392">
      <c r="A1392" s="51">
        <v>44422.0</v>
      </c>
      <c r="B1392" s="52" t="s">
        <v>15</v>
      </c>
      <c r="C1392" s="52" t="s">
        <v>182</v>
      </c>
      <c r="D1392" s="52" t="s">
        <v>279</v>
      </c>
      <c r="E1392" s="53">
        <v>170.0</v>
      </c>
      <c r="F1392" s="52" t="s">
        <v>12</v>
      </c>
    </row>
    <row r="1393">
      <c r="A1393" s="51">
        <v>44422.0</v>
      </c>
      <c r="B1393" s="52" t="s">
        <v>15</v>
      </c>
      <c r="C1393" s="52" t="s">
        <v>137</v>
      </c>
      <c r="D1393" s="52" t="s">
        <v>279</v>
      </c>
      <c r="E1393" s="53">
        <v>170.0</v>
      </c>
      <c r="F1393" s="52" t="s">
        <v>12</v>
      </c>
    </row>
    <row r="1394">
      <c r="A1394" s="51">
        <v>44422.0</v>
      </c>
      <c r="B1394" s="52" t="s">
        <v>15</v>
      </c>
      <c r="C1394" s="52" t="s">
        <v>312</v>
      </c>
      <c r="D1394" s="52" t="s">
        <v>285</v>
      </c>
      <c r="E1394" s="53">
        <v>270.0</v>
      </c>
      <c r="F1394" s="52" t="s">
        <v>18</v>
      </c>
    </row>
    <row r="1395">
      <c r="A1395" s="51">
        <v>44422.0</v>
      </c>
      <c r="B1395" s="52" t="s">
        <v>15</v>
      </c>
      <c r="C1395" s="52" t="s">
        <v>223</v>
      </c>
      <c r="D1395" s="52" t="s">
        <v>278</v>
      </c>
      <c r="E1395" s="53">
        <v>130.0</v>
      </c>
      <c r="F1395" s="52" t="s">
        <v>21</v>
      </c>
    </row>
    <row r="1396">
      <c r="A1396" s="51">
        <v>44422.0</v>
      </c>
      <c r="B1396" s="52" t="s">
        <v>15</v>
      </c>
      <c r="C1396" s="52" t="s">
        <v>139</v>
      </c>
      <c r="D1396" s="52" t="s">
        <v>278</v>
      </c>
      <c r="E1396" s="53">
        <v>130.0</v>
      </c>
      <c r="F1396" s="52" t="s">
        <v>21</v>
      </c>
    </row>
    <row r="1397">
      <c r="A1397" s="51">
        <v>44422.0</v>
      </c>
      <c r="B1397" s="52" t="s">
        <v>15</v>
      </c>
      <c r="C1397" s="52" t="s">
        <v>225</v>
      </c>
      <c r="D1397" s="52" t="s">
        <v>278</v>
      </c>
      <c r="E1397" s="53">
        <v>130.0</v>
      </c>
      <c r="F1397" s="52" t="s">
        <v>21</v>
      </c>
    </row>
    <row r="1398">
      <c r="A1398" s="51">
        <v>44422.0</v>
      </c>
      <c r="B1398" s="52" t="s">
        <v>16</v>
      </c>
      <c r="C1398" s="52" t="s">
        <v>389</v>
      </c>
      <c r="D1398" s="52" t="s">
        <v>278</v>
      </c>
      <c r="E1398" s="53">
        <v>130.0</v>
      </c>
      <c r="F1398" s="52" t="s">
        <v>21</v>
      </c>
    </row>
    <row r="1399">
      <c r="A1399" s="51">
        <v>44422.0</v>
      </c>
      <c r="B1399" s="52" t="s">
        <v>16</v>
      </c>
      <c r="C1399" s="55">
        <v>5.0E48</v>
      </c>
      <c r="D1399" s="52" t="s">
        <v>280</v>
      </c>
      <c r="E1399" s="53">
        <v>280.0</v>
      </c>
      <c r="F1399" s="52" t="s">
        <v>18</v>
      </c>
    </row>
    <row r="1400">
      <c r="A1400" s="51">
        <v>44422.0</v>
      </c>
      <c r="B1400" s="52" t="s">
        <v>16</v>
      </c>
      <c r="C1400" s="52" t="s">
        <v>187</v>
      </c>
      <c r="D1400" s="52" t="s">
        <v>278</v>
      </c>
      <c r="E1400" s="53">
        <v>130.0</v>
      </c>
      <c r="F1400" s="52" t="s">
        <v>21</v>
      </c>
    </row>
    <row r="1401">
      <c r="A1401" s="51">
        <v>44422.0</v>
      </c>
      <c r="B1401" s="52" t="s">
        <v>16</v>
      </c>
      <c r="C1401" s="52">
        <v>4643.0</v>
      </c>
      <c r="D1401" s="52" t="s">
        <v>287</v>
      </c>
      <c r="E1401" s="53">
        <v>110.0</v>
      </c>
      <c r="F1401" s="52" t="s">
        <v>31</v>
      </c>
    </row>
    <row r="1402">
      <c r="A1402" s="51">
        <v>44422.0</v>
      </c>
      <c r="B1402" s="52" t="s">
        <v>16</v>
      </c>
      <c r="C1402" s="52" t="s">
        <v>457</v>
      </c>
      <c r="D1402" s="52" t="s">
        <v>278</v>
      </c>
      <c r="E1402" s="53">
        <v>130.0</v>
      </c>
      <c r="F1402" s="52" t="s">
        <v>21</v>
      </c>
    </row>
    <row r="1403">
      <c r="A1403" s="51">
        <v>44422.0</v>
      </c>
      <c r="B1403" s="52" t="s">
        <v>16</v>
      </c>
      <c r="C1403" s="52">
        <v>4340.0</v>
      </c>
      <c r="D1403" s="52" t="s">
        <v>280</v>
      </c>
      <c r="E1403" s="53">
        <v>280.0</v>
      </c>
      <c r="F1403" s="52" t="s">
        <v>18</v>
      </c>
    </row>
    <row r="1404">
      <c r="A1404" s="51">
        <v>44422.0</v>
      </c>
      <c r="B1404" s="52" t="s">
        <v>16</v>
      </c>
      <c r="C1404" s="52">
        <v>6447.0</v>
      </c>
      <c r="D1404" s="52" t="s">
        <v>280</v>
      </c>
      <c r="E1404" s="53">
        <v>280.0</v>
      </c>
      <c r="F1404" s="52" t="s">
        <v>18</v>
      </c>
    </row>
    <row r="1405">
      <c r="A1405" s="51">
        <v>44422.0</v>
      </c>
      <c r="B1405" s="52" t="s">
        <v>16</v>
      </c>
      <c r="C1405" s="52" t="s">
        <v>458</v>
      </c>
      <c r="D1405" s="52" t="s">
        <v>280</v>
      </c>
      <c r="E1405" s="53">
        <v>280.0</v>
      </c>
      <c r="F1405" s="52" t="s">
        <v>18</v>
      </c>
    </row>
    <row r="1406">
      <c r="A1406" s="51">
        <v>44422.0</v>
      </c>
      <c r="B1406" s="52" t="s">
        <v>16</v>
      </c>
      <c r="C1406" s="52" t="s">
        <v>191</v>
      </c>
      <c r="D1406" s="52" t="s">
        <v>280</v>
      </c>
      <c r="E1406" s="53">
        <v>280.0</v>
      </c>
      <c r="F1406" s="52" t="s">
        <v>18</v>
      </c>
    </row>
    <row r="1407">
      <c r="A1407" s="51">
        <v>44422.0</v>
      </c>
      <c r="B1407" s="52" t="s">
        <v>16</v>
      </c>
      <c r="C1407" s="52" t="s">
        <v>66</v>
      </c>
      <c r="D1407" s="52" t="s">
        <v>280</v>
      </c>
      <c r="E1407" s="53">
        <v>280.0</v>
      </c>
      <c r="F1407" s="52" t="s">
        <v>18</v>
      </c>
    </row>
    <row r="1408">
      <c r="A1408" s="51">
        <v>44422.0</v>
      </c>
      <c r="B1408" s="52" t="s">
        <v>16</v>
      </c>
      <c r="C1408" s="52" t="s">
        <v>459</v>
      </c>
      <c r="D1408" s="52" t="s">
        <v>287</v>
      </c>
      <c r="E1408" s="53">
        <v>110.0</v>
      </c>
      <c r="F1408" s="52" t="s">
        <v>31</v>
      </c>
    </row>
    <row r="1409">
      <c r="A1409" s="51">
        <v>44422.0</v>
      </c>
      <c r="B1409" s="52" t="s">
        <v>248</v>
      </c>
      <c r="C1409" s="52" t="s">
        <v>460</v>
      </c>
      <c r="D1409" s="52" t="s">
        <v>284</v>
      </c>
      <c r="E1409" s="53">
        <v>140.0</v>
      </c>
      <c r="F1409" s="52" t="s">
        <v>12</v>
      </c>
    </row>
    <row r="1410">
      <c r="A1410" s="51">
        <v>44422.0</v>
      </c>
      <c r="B1410" s="52" t="s">
        <v>248</v>
      </c>
      <c r="C1410" s="52" t="s">
        <v>319</v>
      </c>
      <c r="D1410" s="52" t="s">
        <v>279</v>
      </c>
      <c r="E1410" s="53">
        <v>170.0</v>
      </c>
      <c r="F1410" s="52" t="s">
        <v>12</v>
      </c>
    </row>
    <row r="1411">
      <c r="A1411" s="51">
        <v>44422.0</v>
      </c>
      <c r="B1411" s="52" t="s">
        <v>248</v>
      </c>
      <c r="C1411" s="52" t="s">
        <v>249</v>
      </c>
      <c r="D1411" s="52" t="s">
        <v>277</v>
      </c>
      <c r="E1411" s="53">
        <v>350.0</v>
      </c>
      <c r="F1411" s="52" t="s">
        <v>14</v>
      </c>
    </row>
    <row r="1412">
      <c r="A1412" s="51">
        <v>44422.0</v>
      </c>
      <c r="B1412" s="52" t="s">
        <v>248</v>
      </c>
      <c r="C1412" s="52" t="s">
        <v>105</v>
      </c>
      <c r="D1412" s="52" t="s">
        <v>280</v>
      </c>
      <c r="E1412" s="53">
        <v>280.0</v>
      </c>
      <c r="F1412" s="52" t="s">
        <v>18</v>
      </c>
    </row>
    <row r="1413">
      <c r="A1413" s="51">
        <v>44422.0</v>
      </c>
      <c r="B1413" s="52" t="s">
        <v>248</v>
      </c>
      <c r="C1413" s="52">
        <v>6246.0</v>
      </c>
      <c r="D1413" s="52" t="s">
        <v>280</v>
      </c>
      <c r="E1413" s="53">
        <v>280.0</v>
      </c>
      <c r="F1413" s="52" t="s">
        <v>18</v>
      </c>
    </row>
    <row r="1414">
      <c r="A1414" s="51">
        <v>44422.0</v>
      </c>
      <c r="B1414" s="52" t="s">
        <v>248</v>
      </c>
      <c r="C1414" s="52" t="s">
        <v>146</v>
      </c>
      <c r="D1414" s="52" t="s">
        <v>304</v>
      </c>
      <c r="E1414" s="53">
        <v>190.0</v>
      </c>
      <c r="F1414" s="52" t="s">
        <v>160</v>
      </c>
    </row>
    <row r="1415">
      <c r="A1415" s="51">
        <v>44422.0</v>
      </c>
      <c r="B1415" s="52" t="s">
        <v>248</v>
      </c>
      <c r="C1415" s="52" t="s">
        <v>412</v>
      </c>
      <c r="D1415" s="52" t="s">
        <v>279</v>
      </c>
      <c r="E1415" s="53">
        <v>170.0</v>
      </c>
      <c r="F1415" s="52" t="s">
        <v>12</v>
      </c>
    </row>
    <row r="1416">
      <c r="A1416" s="51">
        <v>44422.0</v>
      </c>
      <c r="B1416" s="52" t="s">
        <v>248</v>
      </c>
      <c r="C1416" s="52" t="s">
        <v>250</v>
      </c>
      <c r="D1416" s="52" t="s">
        <v>288</v>
      </c>
      <c r="E1416" s="53">
        <v>280.0</v>
      </c>
      <c r="F1416" s="52" t="s">
        <v>14</v>
      </c>
    </row>
    <row r="1417">
      <c r="A1417" s="51">
        <v>44422.0</v>
      </c>
      <c r="B1417" s="52" t="s">
        <v>248</v>
      </c>
      <c r="C1417" s="52" t="s">
        <v>251</v>
      </c>
      <c r="D1417" s="52" t="s">
        <v>288</v>
      </c>
      <c r="E1417" s="53">
        <v>280.0</v>
      </c>
      <c r="F1417" s="52" t="s">
        <v>14</v>
      </c>
    </row>
    <row r="1418">
      <c r="A1418" s="51">
        <v>44422.0</v>
      </c>
      <c r="B1418" s="52" t="s">
        <v>69</v>
      </c>
      <c r="C1418" s="52" t="s">
        <v>71</v>
      </c>
      <c r="D1418" s="52" t="s">
        <v>280</v>
      </c>
      <c r="E1418" s="53">
        <v>280.0</v>
      </c>
      <c r="F1418" s="52" t="s">
        <v>18</v>
      </c>
    </row>
    <row r="1419">
      <c r="A1419" s="51">
        <v>44422.0</v>
      </c>
      <c r="B1419" s="52" t="s">
        <v>69</v>
      </c>
      <c r="C1419" s="52" t="s">
        <v>195</v>
      </c>
      <c r="D1419" s="52" t="s">
        <v>279</v>
      </c>
      <c r="E1419" s="53">
        <v>170.0</v>
      </c>
      <c r="F1419" s="52" t="s">
        <v>12</v>
      </c>
    </row>
    <row r="1420">
      <c r="A1420" s="51">
        <v>44422.0</v>
      </c>
      <c r="B1420" s="52" t="s">
        <v>69</v>
      </c>
      <c r="C1420" s="52" t="s">
        <v>73</v>
      </c>
      <c r="D1420" s="52" t="s">
        <v>292</v>
      </c>
      <c r="E1420" s="53">
        <v>60.0</v>
      </c>
      <c r="F1420" s="52" t="s">
        <v>31</v>
      </c>
    </row>
    <row r="1421">
      <c r="A1421" s="51">
        <v>44422.0</v>
      </c>
      <c r="B1421" s="52" t="s">
        <v>69</v>
      </c>
      <c r="C1421" s="52" t="s">
        <v>74</v>
      </c>
      <c r="D1421" s="52" t="s">
        <v>286</v>
      </c>
      <c r="E1421" s="53">
        <v>130.0</v>
      </c>
      <c r="F1421" s="52" t="s">
        <v>31</v>
      </c>
    </row>
    <row r="1422">
      <c r="A1422" s="51">
        <v>44422.0</v>
      </c>
      <c r="B1422" s="52" t="s">
        <v>69</v>
      </c>
      <c r="C1422" s="52">
        <v>1247.0</v>
      </c>
      <c r="D1422" s="52" t="s">
        <v>277</v>
      </c>
      <c r="E1422" s="53">
        <v>350.0</v>
      </c>
      <c r="F1422" s="52" t="s">
        <v>14</v>
      </c>
    </row>
    <row r="1423">
      <c r="A1423" s="51">
        <v>44422.0</v>
      </c>
      <c r="B1423" s="52" t="s">
        <v>69</v>
      </c>
      <c r="C1423" s="52">
        <v>2340.0</v>
      </c>
      <c r="D1423" s="52" t="s">
        <v>277</v>
      </c>
      <c r="E1423" s="53">
        <v>350.0</v>
      </c>
      <c r="F1423" s="52" t="s">
        <v>14</v>
      </c>
    </row>
    <row r="1424">
      <c r="A1424" s="51">
        <v>44422.0</v>
      </c>
      <c r="B1424" s="52" t="s">
        <v>69</v>
      </c>
      <c r="C1424" s="52">
        <v>7447.0</v>
      </c>
      <c r="D1424" s="52" t="s">
        <v>278</v>
      </c>
      <c r="E1424" s="53">
        <v>130.0</v>
      </c>
      <c r="F1424" s="52" t="s">
        <v>21</v>
      </c>
    </row>
    <row r="1425">
      <c r="A1425" s="51">
        <v>44422.0</v>
      </c>
      <c r="B1425" s="52" t="s">
        <v>69</v>
      </c>
      <c r="C1425" s="52">
        <v>5649.0</v>
      </c>
      <c r="D1425" s="52" t="s">
        <v>288</v>
      </c>
      <c r="E1425" s="53">
        <v>280.0</v>
      </c>
      <c r="F1425" s="52" t="s">
        <v>14</v>
      </c>
    </row>
    <row r="1426">
      <c r="A1426" s="51">
        <v>44422.0</v>
      </c>
      <c r="B1426" s="52" t="s">
        <v>69</v>
      </c>
      <c r="C1426" s="52" t="s">
        <v>148</v>
      </c>
      <c r="D1426" s="52" t="s">
        <v>304</v>
      </c>
      <c r="E1426" s="53">
        <v>190.0</v>
      </c>
      <c r="F1426" s="52" t="s">
        <v>160</v>
      </c>
    </row>
    <row r="1427">
      <c r="A1427" s="51">
        <v>44422.0</v>
      </c>
      <c r="B1427" s="52" t="s">
        <v>69</v>
      </c>
      <c r="C1427" s="52">
        <v>9045.0</v>
      </c>
      <c r="D1427" s="52" t="s">
        <v>278</v>
      </c>
      <c r="E1427" s="53">
        <v>130.0</v>
      </c>
      <c r="F1427" s="52" t="s">
        <v>21</v>
      </c>
    </row>
    <row r="1428">
      <c r="A1428" s="51">
        <v>44422.0</v>
      </c>
      <c r="B1428" s="52" t="s">
        <v>69</v>
      </c>
      <c r="C1428" s="52">
        <v>5747.0</v>
      </c>
      <c r="D1428" s="52" t="s">
        <v>280</v>
      </c>
      <c r="E1428" s="53">
        <v>280.0</v>
      </c>
      <c r="F1428" s="52" t="s">
        <v>18</v>
      </c>
    </row>
    <row r="1429">
      <c r="A1429" s="51">
        <v>44422.0</v>
      </c>
      <c r="B1429" s="52" t="s">
        <v>69</v>
      </c>
      <c r="C1429" s="52" t="s">
        <v>196</v>
      </c>
      <c r="D1429" s="52" t="s">
        <v>277</v>
      </c>
      <c r="E1429" s="53">
        <v>350.0</v>
      </c>
      <c r="F1429" s="52" t="s">
        <v>14</v>
      </c>
    </row>
    <row r="1430">
      <c r="A1430" s="51">
        <v>44422.0</v>
      </c>
      <c r="B1430" s="52" t="s">
        <v>69</v>
      </c>
      <c r="C1430" s="52" t="s">
        <v>386</v>
      </c>
      <c r="D1430" s="52" t="s">
        <v>282</v>
      </c>
      <c r="E1430" s="53">
        <v>200.0</v>
      </c>
      <c r="F1430" s="52" t="s">
        <v>14</v>
      </c>
    </row>
    <row r="1431">
      <c r="A1431" s="51">
        <v>44422.0</v>
      </c>
      <c r="B1431" s="52" t="s">
        <v>69</v>
      </c>
      <c r="C1431" s="52" t="s">
        <v>76</v>
      </c>
      <c r="D1431" s="52" t="s">
        <v>282</v>
      </c>
      <c r="E1431" s="53">
        <v>200.0</v>
      </c>
      <c r="F1431" s="52" t="s">
        <v>14</v>
      </c>
    </row>
    <row r="1432">
      <c r="A1432" s="51">
        <v>44422.0</v>
      </c>
      <c r="B1432" s="52" t="s">
        <v>69</v>
      </c>
      <c r="C1432" s="52" t="s">
        <v>77</v>
      </c>
      <c r="D1432" s="52" t="s">
        <v>277</v>
      </c>
      <c r="E1432" s="53">
        <v>350.0</v>
      </c>
      <c r="F1432" s="52" t="s">
        <v>14</v>
      </c>
    </row>
    <row r="1433">
      <c r="A1433" s="51">
        <v>44422.0</v>
      </c>
      <c r="B1433" s="52" t="s">
        <v>69</v>
      </c>
      <c r="C1433" s="52" t="s">
        <v>79</v>
      </c>
      <c r="D1433" s="52" t="s">
        <v>277</v>
      </c>
      <c r="E1433" s="53">
        <v>350.0</v>
      </c>
      <c r="F1433" s="52" t="s">
        <v>14</v>
      </c>
    </row>
    <row r="1434">
      <c r="A1434" s="51">
        <v>44422.0</v>
      </c>
      <c r="B1434" s="52" t="s">
        <v>69</v>
      </c>
      <c r="C1434" s="52" t="s">
        <v>252</v>
      </c>
      <c r="D1434" s="52" t="s">
        <v>286</v>
      </c>
      <c r="E1434" s="53">
        <v>130.0</v>
      </c>
      <c r="F1434" s="52" t="s">
        <v>31</v>
      </c>
    </row>
    <row r="1435">
      <c r="A1435" s="51">
        <v>44422.0</v>
      </c>
      <c r="B1435" s="52" t="s">
        <v>69</v>
      </c>
      <c r="C1435" s="52" t="s">
        <v>81</v>
      </c>
      <c r="D1435" s="52" t="s">
        <v>280</v>
      </c>
      <c r="E1435" s="53">
        <v>280.0</v>
      </c>
      <c r="F1435" s="52" t="s">
        <v>18</v>
      </c>
    </row>
    <row r="1436">
      <c r="A1436" s="51">
        <v>44422.0</v>
      </c>
      <c r="B1436" s="52" t="s">
        <v>69</v>
      </c>
      <c r="C1436" s="52" t="s">
        <v>83</v>
      </c>
      <c r="D1436" s="52" t="s">
        <v>280</v>
      </c>
      <c r="E1436" s="53">
        <v>280.0</v>
      </c>
      <c r="F1436" s="52" t="s">
        <v>18</v>
      </c>
    </row>
    <row r="1437">
      <c r="A1437" s="51">
        <v>44422.0</v>
      </c>
      <c r="B1437" s="52" t="s">
        <v>69</v>
      </c>
      <c r="C1437" s="52" t="s">
        <v>84</v>
      </c>
      <c r="D1437" s="52" t="s">
        <v>288</v>
      </c>
      <c r="E1437" s="53">
        <v>280.0</v>
      </c>
      <c r="F1437" s="52" t="s">
        <v>14</v>
      </c>
    </row>
    <row r="1438">
      <c r="A1438" s="51">
        <v>44422.0</v>
      </c>
      <c r="B1438" s="52" t="s">
        <v>69</v>
      </c>
      <c r="C1438" s="52" t="s">
        <v>85</v>
      </c>
      <c r="D1438" s="52" t="s">
        <v>284</v>
      </c>
      <c r="E1438" s="53">
        <v>140.0</v>
      </c>
      <c r="F1438" s="52" t="s">
        <v>12</v>
      </c>
    </row>
    <row r="1439">
      <c r="A1439" s="51">
        <v>44422.0</v>
      </c>
      <c r="B1439" s="52" t="s">
        <v>69</v>
      </c>
      <c r="C1439" s="52" t="s">
        <v>87</v>
      </c>
      <c r="D1439" s="52" t="s">
        <v>278</v>
      </c>
      <c r="E1439" s="53">
        <v>130.0</v>
      </c>
      <c r="F1439" s="52" t="s">
        <v>21</v>
      </c>
    </row>
    <row r="1440">
      <c r="A1440" s="51">
        <v>44422.0</v>
      </c>
      <c r="B1440" s="52" t="s">
        <v>69</v>
      </c>
      <c r="C1440" s="52" t="s">
        <v>89</v>
      </c>
      <c r="D1440" s="52" t="s">
        <v>285</v>
      </c>
      <c r="E1440" s="53">
        <v>270.0</v>
      </c>
      <c r="F1440" s="52" t="s">
        <v>18</v>
      </c>
    </row>
    <row r="1441">
      <c r="A1441" s="51">
        <v>44422.0</v>
      </c>
      <c r="B1441" s="52" t="s">
        <v>69</v>
      </c>
      <c r="C1441" s="52" t="s">
        <v>90</v>
      </c>
      <c r="D1441" s="52" t="s">
        <v>279</v>
      </c>
      <c r="E1441" s="53">
        <v>170.0</v>
      </c>
      <c r="F1441" s="52" t="s">
        <v>12</v>
      </c>
    </row>
    <row r="1442">
      <c r="A1442" s="51">
        <v>44422.0</v>
      </c>
      <c r="B1442" s="52" t="s">
        <v>69</v>
      </c>
      <c r="C1442" s="52" t="s">
        <v>91</v>
      </c>
      <c r="D1442" s="52" t="s">
        <v>284</v>
      </c>
      <c r="E1442" s="53">
        <v>140.0</v>
      </c>
      <c r="F1442" s="52" t="s">
        <v>12</v>
      </c>
    </row>
    <row r="1443">
      <c r="A1443" s="51">
        <v>44423.0</v>
      </c>
      <c r="B1443" s="52" t="s">
        <v>9</v>
      </c>
      <c r="C1443" s="52">
        <v>1942.0</v>
      </c>
      <c r="D1443" s="52" t="s">
        <v>277</v>
      </c>
      <c r="E1443" s="53">
        <v>350.0</v>
      </c>
      <c r="F1443" s="52" t="s">
        <v>14</v>
      </c>
    </row>
    <row r="1444">
      <c r="A1444" s="51">
        <v>44423.0</v>
      </c>
      <c r="B1444" s="52" t="s">
        <v>9</v>
      </c>
      <c r="C1444" s="52" t="s">
        <v>461</v>
      </c>
      <c r="D1444" s="52" t="s">
        <v>280</v>
      </c>
      <c r="E1444" s="53">
        <v>280.0</v>
      </c>
      <c r="F1444" s="52" t="s">
        <v>18</v>
      </c>
    </row>
    <row r="1445">
      <c r="A1445" s="51">
        <v>44423.0</v>
      </c>
      <c r="B1445" s="52" t="s">
        <v>9</v>
      </c>
      <c r="C1445" s="52" t="s">
        <v>462</v>
      </c>
      <c r="D1445" s="52" t="s">
        <v>285</v>
      </c>
      <c r="E1445" s="53">
        <v>270.0</v>
      </c>
      <c r="F1445" s="52" t="s">
        <v>18</v>
      </c>
    </row>
    <row r="1446">
      <c r="A1446" s="51">
        <v>44423.0</v>
      </c>
      <c r="B1446" s="52" t="s">
        <v>9</v>
      </c>
      <c r="C1446" s="52" t="s">
        <v>283</v>
      </c>
      <c r="D1446" s="52" t="s">
        <v>287</v>
      </c>
      <c r="E1446" s="53">
        <v>110.0</v>
      </c>
      <c r="F1446" s="52" t="s">
        <v>31</v>
      </c>
    </row>
    <row r="1447">
      <c r="A1447" s="51">
        <v>44423.0</v>
      </c>
      <c r="B1447" s="52" t="s">
        <v>9</v>
      </c>
      <c r="C1447" s="52" t="s">
        <v>10</v>
      </c>
      <c r="D1447" s="52" t="s">
        <v>279</v>
      </c>
      <c r="E1447" s="53">
        <v>170.0</v>
      </c>
      <c r="F1447" s="52" t="s">
        <v>12</v>
      </c>
    </row>
    <row r="1448">
      <c r="A1448" s="51">
        <v>44423.0</v>
      </c>
      <c r="B1448" s="52" t="s">
        <v>9</v>
      </c>
      <c r="C1448" s="52" t="s">
        <v>10</v>
      </c>
      <c r="D1448" s="52" t="s">
        <v>280</v>
      </c>
      <c r="E1448" s="53">
        <v>280.0</v>
      </c>
      <c r="F1448" s="52" t="s">
        <v>18</v>
      </c>
    </row>
    <row r="1449">
      <c r="A1449" s="51">
        <v>44423.0</v>
      </c>
      <c r="B1449" s="52" t="s">
        <v>9</v>
      </c>
      <c r="C1449" s="52" t="s">
        <v>10</v>
      </c>
      <c r="D1449" s="52" t="s">
        <v>278</v>
      </c>
      <c r="E1449" s="53">
        <v>130.0</v>
      </c>
      <c r="F1449" s="52" t="s">
        <v>21</v>
      </c>
    </row>
    <row r="1450">
      <c r="A1450" s="51">
        <v>44423.0</v>
      </c>
      <c r="B1450" s="52" t="s">
        <v>9</v>
      </c>
      <c r="C1450" s="52" t="s">
        <v>10</v>
      </c>
      <c r="D1450" s="52" t="s">
        <v>278</v>
      </c>
      <c r="E1450" s="53">
        <v>130.0</v>
      </c>
      <c r="F1450" s="52" t="s">
        <v>21</v>
      </c>
    </row>
    <row r="1451">
      <c r="A1451" s="51">
        <v>44423.0</v>
      </c>
      <c r="B1451" s="52" t="s">
        <v>9</v>
      </c>
      <c r="C1451" s="52" t="s">
        <v>10</v>
      </c>
      <c r="D1451" s="52" t="s">
        <v>282</v>
      </c>
      <c r="E1451" s="53">
        <v>200.0</v>
      </c>
      <c r="F1451" s="52" t="s">
        <v>14</v>
      </c>
    </row>
    <row r="1452">
      <c r="A1452" s="51">
        <v>44423.0</v>
      </c>
      <c r="B1452" s="52" t="s">
        <v>9</v>
      </c>
      <c r="C1452" s="52" t="s">
        <v>387</v>
      </c>
      <c r="D1452" s="52" t="s">
        <v>277</v>
      </c>
      <c r="E1452" s="53">
        <v>350.0</v>
      </c>
      <c r="F1452" s="52" t="s">
        <v>14</v>
      </c>
    </row>
    <row r="1453">
      <c r="A1453" s="51">
        <v>44423.0</v>
      </c>
      <c r="B1453" s="52" t="s">
        <v>23</v>
      </c>
      <c r="C1453" s="52" t="s">
        <v>154</v>
      </c>
      <c r="D1453" s="52" t="s">
        <v>280</v>
      </c>
      <c r="E1453" s="53">
        <v>280.0</v>
      </c>
      <c r="F1453" s="52" t="s">
        <v>18</v>
      </c>
    </row>
    <row r="1454">
      <c r="A1454" s="51">
        <v>44423.0</v>
      </c>
      <c r="B1454" s="52" t="s">
        <v>23</v>
      </c>
      <c r="C1454" s="52" t="s">
        <v>344</v>
      </c>
      <c r="D1454" s="52" t="s">
        <v>277</v>
      </c>
      <c r="E1454" s="53">
        <v>350.0</v>
      </c>
      <c r="F1454" s="52" t="s">
        <v>14</v>
      </c>
    </row>
    <row r="1455">
      <c r="A1455" s="51">
        <v>44423.0</v>
      </c>
      <c r="B1455" s="52" t="s">
        <v>23</v>
      </c>
      <c r="C1455" s="52" t="s">
        <v>157</v>
      </c>
      <c r="D1455" s="52" t="s">
        <v>278</v>
      </c>
      <c r="E1455" s="53">
        <v>130.0</v>
      </c>
      <c r="F1455" s="52" t="s">
        <v>21</v>
      </c>
    </row>
    <row r="1456">
      <c r="A1456" s="51">
        <v>44423.0</v>
      </c>
      <c r="B1456" s="52" t="s">
        <v>23</v>
      </c>
      <c r="C1456" s="52" t="s">
        <v>157</v>
      </c>
      <c r="D1456" s="52" t="s">
        <v>285</v>
      </c>
      <c r="E1456" s="53">
        <v>270.0</v>
      </c>
      <c r="F1456" s="52" t="s">
        <v>18</v>
      </c>
    </row>
    <row r="1457">
      <c r="A1457" s="51">
        <v>44423.0</v>
      </c>
      <c r="B1457" s="52" t="s">
        <v>23</v>
      </c>
      <c r="C1457" s="55">
        <v>7.0E45</v>
      </c>
      <c r="D1457" s="52" t="s">
        <v>287</v>
      </c>
      <c r="E1457" s="53">
        <v>110.0</v>
      </c>
      <c r="F1457" s="52" t="s">
        <v>31</v>
      </c>
    </row>
    <row r="1458">
      <c r="A1458" s="51">
        <v>44423.0</v>
      </c>
      <c r="B1458" s="52" t="s">
        <v>23</v>
      </c>
      <c r="C1458" s="52">
        <v>2542.0</v>
      </c>
      <c r="D1458" s="52" t="s">
        <v>286</v>
      </c>
      <c r="E1458" s="53">
        <v>130.0</v>
      </c>
      <c r="F1458" s="52" t="s">
        <v>31</v>
      </c>
    </row>
    <row r="1459">
      <c r="A1459" s="51">
        <v>44423.0</v>
      </c>
      <c r="B1459" s="52" t="s">
        <v>23</v>
      </c>
      <c r="C1459" s="52" t="s">
        <v>35</v>
      </c>
      <c r="D1459" s="52" t="s">
        <v>285</v>
      </c>
      <c r="E1459" s="53">
        <v>270.0</v>
      </c>
      <c r="F1459" s="52" t="s">
        <v>18</v>
      </c>
    </row>
    <row r="1460">
      <c r="A1460" s="51">
        <v>44423.0</v>
      </c>
      <c r="B1460" s="52" t="s">
        <v>23</v>
      </c>
      <c r="C1460" s="52">
        <v>8240.0</v>
      </c>
      <c r="D1460" s="52" t="s">
        <v>288</v>
      </c>
      <c r="E1460" s="53">
        <v>280.0</v>
      </c>
      <c r="F1460" s="52" t="s">
        <v>14</v>
      </c>
    </row>
    <row r="1461">
      <c r="A1461" s="51">
        <v>44423.0</v>
      </c>
      <c r="B1461" s="52" t="s">
        <v>23</v>
      </c>
      <c r="C1461" s="52">
        <v>748.0</v>
      </c>
      <c r="D1461" s="52" t="s">
        <v>278</v>
      </c>
      <c r="E1461" s="53">
        <v>130.0</v>
      </c>
      <c r="F1461" s="52" t="s">
        <v>21</v>
      </c>
    </row>
    <row r="1462">
      <c r="A1462" s="51">
        <v>44423.0</v>
      </c>
      <c r="B1462" s="52" t="s">
        <v>23</v>
      </c>
      <c r="C1462" s="52">
        <v>1041.0</v>
      </c>
      <c r="D1462" s="52" t="s">
        <v>286</v>
      </c>
      <c r="E1462" s="53">
        <v>130.0</v>
      </c>
      <c r="F1462" s="52" t="s">
        <v>31</v>
      </c>
    </row>
    <row r="1463">
      <c r="A1463" s="51">
        <v>44423.0</v>
      </c>
      <c r="B1463" s="52" t="s">
        <v>23</v>
      </c>
      <c r="C1463" s="52">
        <v>2348.0</v>
      </c>
      <c r="D1463" s="52" t="s">
        <v>279</v>
      </c>
      <c r="E1463" s="53">
        <v>170.0</v>
      </c>
      <c r="F1463" s="52" t="s">
        <v>12</v>
      </c>
    </row>
    <row r="1464">
      <c r="A1464" s="51">
        <v>44423.0</v>
      </c>
      <c r="B1464" s="52" t="s">
        <v>23</v>
      </c>
      <c r="C1464" s="52">
        <v>2841.0</v>
      </c>
      <c r="D1464" s="52" t="s">
        <v>287</v>
      </c>
      <c r="E1464" s="53">
        <v>110.0</v>
      </c>
      <c r="F1464" s="52" t="s">
        <v>31</v>
      </c>
    </row>
    <row r="1465">
      <c r="A1465" s="51">
        <v>44423.0</v>
      </c>
      <c r="B1465" s="52" t="s">
        <v>23</v>
      </c>
      <c r="C1465" s="52">
        <v>6245.0</v>
      </c>
      <c r="D1465" s="52" t="s">
        <v>278</v>
      </c>
      <c r="E1465" s="53">
        <v>130.0</v>
      </c>
      <c r="F1465" s="52" t="s">
        <v>21</v>
      </c>
    </row>
    <row r="1466">
      <c r="A1466" s="51">
        <v>44423.0</v>
      </c>
      <c r="B1466" s="52" t="s">
        <v>23</v>
      </c>
      <c r="C1466" s="52">
        <v>7449.0</v>
      </c>
      <c r="D1466" s="52" t="s">
        <v>284</v>
      </c>
      <c r="E1466" s="53">
        <v>140.0</v>
      </c>
      <c r="F1466" s="52" t="s">
        <v>12</v>
      </c>
    </row>
    <row r="1467">
      <c r="A1467" s="51">
        <v>44423.0</v>
      </c>
      <c r="B1467" s="52" t="s">
        <v>23</v>
      </c>
      <c r="C1467" s="52" t="s">
        <v>327</v>
      </c>
      <c r="D1467" s="52" t="s">
        <v>282</v>
      </c>
      <c r="E1467" s="53">
        <v>200.0</v>
      </c>
      <c r="F1467" s="52" t="s">
        <v>14</v>
      </c>
    </row>
    <row r="1468">
      <c r="A1468" s="51">
        <v>44423.0</v>
      </c>
      <c r="B1468" s="52" t="s">
        <v>23</v>
      </c>
      <c r="C1468" s="52" t="s">
        <v>327</v>
      </c>
      <c r="D1468" s="52" t="s">
        <v>286</v>
      </c>
      <c r="E1468" s="53">
        <v>130.0</v>
      </c>
      <c r="F1468" s="52" t="s">
        <v>31</v>
      </c>
    </row>
    <row r="1469">
      <c r="A1469" s="51">
        <v>44423.0</v>
      </c>
      <c r="B1469" s="52" t="s">
        <v>23</v>
      </c>
      <c r="C1469" s="52" t="s">
        <v>38</v>
      </c>
      <c r="D1469" s="52" t="s">
        <v>278</v>
      </c>
      <c r="E1469" s="53">
        <v>130.0</v>
      </c>
      <c r="F1469" s="52" t="s">
        <v>21</v>
      </c>
    </row>
    <row r="1470">
      <c r="A1470" s="51">
        <v>44423.0</v>
      </c>
      <c r="B1470" s="52" t="s">
        <v>23</v>
      </c>
      <c r="C1470" s="52" t="s">
        <v>147</v>
      </c>
      <c r="D1470" s="52" t="s">
        <v>284</v>
      </c>
      <c r="E1470" s="53">
        <v>140.0</v>
      </c>
      <c r="F1470" s="52" t="s">
        <v>12</v>
      </c>
    </row>
    <row r="1471">
      <c r="A1471" s="51">
        <v>44423.0</v>
      </c>
      <c r="B1471" s="52" t="s">
        <v>23</v>
      </c>
      <c r="C1471" s="52" t="s">
        <v>39</v>
      </c>
      <c r="D1471" s="52" t="s">
        <v>280</v>
      </c>
      <c r="E1471" s="53">
        <v>280.0</v>
      </c>
      <c r="F1471" s="52" t="s">
        <v>18</v>
      </c>
    </row>
    <row r="1472">
      <c r="A1472" s="51">
        <v>44423.0</v>
      </c>
      <c r="B1472" s="52" t="s">
        <v>254</v>
      </c>
      <c r="C1472" s="55">
        <v>0.0</v>
      </c>
      <c r="D1472" s="52" t="s">
        <v>278</v>
      </c>
      <c r="E1472" s="53">
        <v>130.0</v>
      </c>
      <c r="F1472" s="52" t="s">
        <v>21</v>
      </c>
    </row>
    <row r="1473">
      <c r="A1473" s="51">
        <v>44423.0</v>
      </c>
      <c r="B1473" s="52" t="s">
        <v>254</v>
      </c>
      <c r="C1473" s="52" t="s">
        <v>255</v>
      </c>
      <c r="D1473" s="52" t="s">
        <v>284</v>
      </c>
      <c r="E1473" s="53">
        <v>140.0</v>
      </c>
      <c r="F1473" s="52" t="s">
        <v>12</v>
      </c>
    </row>
    <row r="1474">
      <c r="A1474" s="51">
        <v>44423.0</v>
      </c>
      <c r="B1474" s="52" t="s">
        <v>254</v>
      </c>
      <c r="C1474" s="52" t="s">
        <v>290</v>
      </c>
      <c r="D1474" s="52" t="s">
        <v>280</v>
      </c>
      <c r="E1474" s="53">
        <v>280.0</v>
      </c>
      <c r="F1474" s="52" t="s">
        <v>18</v>
      </c>
    </row>
    <row r="1475">
      <c r="A1475" s="51">
        <v>44423.0</v>
      </c>
      <c r="B1475" s="52" t="s">
        <v>254</v>
      </c>
      <c r="C1475" s="52" t="s">
        <v>257</v>
      </c>
      <c r="D1475" s="52" t="s">
        <v>287</v>
      </c>
      <c r="E1475" s="53">
        <v>110.0</v>
      </c>
      <c r="F1475" s="52" t="s">
        <v>31</v>
      </c>
    </row>
    <row r="1476">
      <c r="A1476" s="51">
        <v>44423.0</v>
      </c>
      <c r="B1476" s="52" t="s">
        <v>254</v>
      </c>
      <c r="C1476" s="52" t="s">
        <v>463</v>
      </c>
      <c r="D1476" s="52" t="s">
        <v>288</v>
      </c>
      <c r="E1476" s="53">
        <v>280.0</v>
      </c>
      <c r="F1476" s="52" t="s">
        <v>14</v>
      </c>
    </row>
    <row r="1477">
      <c r="A1477" s="51">
        <v>44423.0</v>
      </c>
      <c r="B1477" s="52" t="s">
        <v>254</v>
      </c>
      <c r="C1477" s="52">
        <v>4746.0</v>
      </c>
      <c r="D1477" s="52" t="s">
        <v>286</v>
      </c>
      <c r="E1477" s="53">
        <v>130.0</v>
      </c>
      <c r="F1477" s="52" t="s">
        <v>31</v>
      </c>
    </row>
    <row r="1478">
      <c r="A1478" s="51">
        <v>44423.0</v>
      </c>
      <c r="B1478" s="52" t="s">
        <v>254</v>
      </c>
      <c r="C1478" s="52">
        <v>5446.0</v>
      </c>
      <c r="D1478" s="52" t="s">
        <v>285</v>
      </c>
      <c r="E1478" s="53">
        <v>270.0</v>
      </c>
      <c r="F1478" s="52" t="s">
        <v>18</v>
      </c>
    </row>
    <row r="1479">
      <c r="A1479" s="51">
        <v>44423.0</v>
      </c>
      <c r="B1479" s="52" t="s">
        <v>254</v>
      </c>
      <c r="C1479" s="52">
        <v>6740.0</v>
      </c>
      <c r="D1479" s="52" t="s">
        <v>279</v>
      </c>
      <c r="E1479" s="53">
        <v>170.0</v>
      </c>
      <c r="F1479" s="52" t="s">
        <v>12</v>
      </c>
    </row>
    <row r="1480">
      <c r="A1480" s="51">
        <v>44423.0</v>
      </c>
      <c r="B1480" s="52" t="s">
        <v>254</v>
      </c>
      <c r="C1480" s="52">
        <v>8249.0</v>
      </c>
      <c r="D1480" s="52" t="s">
        <v>279</v>
      </c>
      <c r="E1480" s="53">
        <v>170.0</v>
      </c>
      <c r="F1480" s="52" t="s">
        <v>12</v>
      </c>
    </row>
    <row r="1481">
      <c r="A1481" s="51">
        <v>44423.0</v>
      </c>
      <c r="B1481" s="52" t="s">
        <v>254</v>
      </c>
      <c r="C1481" s="52" t="s">
        <v>348</v>
      </c>
      <c r="D1481" s="52" t="s">
        <v>288</v>
      </c>
      <c r="E1481" s="53">
        <v>280.0</v>
      </c>
      <c r="F1481" s="52" t="s">
        <v>14</v>
      </c>
    </row>
    <row r="1482">
      <c r="A1482" s="51">
        <v>44423.0</v>
      </c>
      <c r="B1482" s="52" t="s">
        <v>254</v>
      </c>
      <c r="C1482" s="52">
        <v>5548.0</v>
      </c>
      <c r="D1482" s="52" t="s">
        <v>287</v>
      </c>
      <c r="E1482" s="53">
        <v>110.0</v>
      </c>
      <c r="F1482" s="52" t="s">
        <v>31</v>
      </c>
    </row>
    <row r="1483">
      <c r="A1483" s="51">
        <v>44423.0</v>
      </c>
      <c r="B1483" s="52" t="s">
        <v>254</v>
      </c>
      <c r="C1483" s="52" t="s">
        <v>464</v>
      </c>
      <c r="D1483" s="52" t="s">
        <v>277</v>
      </c>
      <c r="E1483" s="53">
        <v>350.0</v>
      </c>
      <c r="F1483" s="52" t="s">
        <v>14</v>
      </c>
    </row>
    <row r="1484">
      <c r="A1484" s="51">
        <v>44423.0</v>
      </c>
      <c r="B1484" s="52" t="s">
        <v>254</v>
      </c>
      <c r="C1484" s="52" t="s">
        <v>465</v>
      </c>
      <c r="D1484" s="52" t="s">
        <v>304</v>
      </c>
      <c r="E1484" s="53">
        <v>190.0</v>
      </c>
      <c r="F1484" s="52" t="s">
        <v>160</v>
      </c>
    </row>
    <row r="1485">
      <c r="A1485" s="51">
        <v>44423.0</v>
      </c>
      <c r="B1485" s="52" t="s">
        <v>254</v>
      </c>
      <c r="C1485" s="52" t="s">
        <v>294</v>
      </c>
      <c r="D1485" s="52" t="s">
        <v>288</v>
      </c>
      <c r="E1485" s="53">
        <v>280.0</v>
      </c>
      <c r="F1485" s="52" t="s">
        <v>14</v>
      </c>
    </row>
    <row r="1486">
      <c r="A1486" s="51">
        <v>44423.0</v>
      </c>
      <c r="B1486" s="52" t="s">
        <v>254</v>
      </c>
      <c r="C1486" s="52">
        <v>4245.0</v>
      </c>
      <c r="D1486" s="52" t="s">
        <v>284</v>
      </c>
      <c r="E1486" s="53">
        <v>140.0</v>
      </c>
      <c r="F1486" s="52" t="s">
        <v>12</v>
      </c>
    </row>
    <row r="1487">
      <c r="A1487" s="51">
        <v>44423.0</v>
      </c>
      <c r="B1487" s="52" t="s">
        <v>254</v>
      </c>
      <c r="C1487" s="52" t="s">
        <v>466</v>
      </c>
      <c r="D1487" s="52" t="s">
        <v>282</v>
      </c>
      <c r="E1487" s="53">
        <v>200.0</v>
      </c>
      <c r="F1487" s="52" t="s">
        <v>14</v>
      </c>
    </row>
    <row r="1488">
      <c r="A1488" s="51">
        <v>44423.0</v>
      </c>
      <c r="B1488" s="52" t="s">
        <v>254</v>
      </c>
      <c r="C1488" s="52" t="s">
        <v>259</v>
      </c>
      <c r="D1488" s="52" t="s">
        <v>277</v>
      </c>
      <c r="E1488" s="53">
        <v>350.0</v>
      </c>
      <c r="F1488" s="52" t="s">
        <v>14</v>
      </c>
    </row>
    <row r="1489">
      <c r="A1489" s="51">
        <v>44423.0</v>
      </c>
      <c r="B1489" s="52" t="s">
        <v>254</v>
      </c>
      <c r="C1489" s="52" t="s">
        <v>260</v>
      </c>
      <c r="D1489" s="52" t="s">
        <v>277</v>
      </c>
      <c r="E1489" s="53">
        <v>350.0</v>
      </c>
      <c r="F1489" s="52" t="s">
        <v>14</v>
      </c>
    </row>
    <row r="1490">
      <c r="A1490" s="51">
        <v>44423.0</v>
      </c>
      <c r="B1490" s="52" t="s">
        <v>254</v>
      </c>
      <c r="C1490" s="52" t="s">
        <v>467</v>
      </c>
      <c r="D1490" s="52" t="s">
        <v>282</v>
      </c>
      <c r="E1490" s="53">
        <v>200.0</v>
      </c>
      <c r="F1490" s="52" t="s">
        <v>14</v>
      </c>
    </row>
    <row r="1491">
      <c r="A1491" s="51">
        <v>44423.0</v>
      </c>
      <c r="B1491" s="52" t="s">
        <v>254</v>
      </c>
      <c r="C1491" s="52" t="s">
        <v>271</v>
      </c>
      <c r="D1491" s="52" t="s">
        <v>280</v>
      </c>
      <c r="E1491" s="53">
        <v>280.0</v>
      </c>
      <c r="F1491" s="52" t="s">
        <v>18</v>
      </c>
    </row>
    <row r="1492">
      <c r="A1492" s="51">
        <v>44423.0</v>
      </c>
      <c r="B1492" s="52" t="s">
        <v>254</v>
      </c>
      <c r="C1492" s="52" t="s">
        <v>468</v>
      </c>
      <c r="D1492" s="52" t="s">
        <v>284</v>
      </c>
      <c r="E1492" s="53">
        <v>140.0</v>
      </c>
      <c r="F1492" s="52" t="s">
        <v>12</v>
      </c>
    </row>
    <row r="1493">
      <c r="A1493" s="51">
        <v>44423.0</v>
      </c>
      <c r="B1493" s="52" t="s">
        <v>40</v>
      </c>
      <c r="C1493" s="52">
        <v>3846.0</v>
      </c>
      <c r="D1493" s="52" t="s">
        <v>278</v>
      </c>
      <c r="E1493" s="53">
        <v>130.0</v>
      </c>
      <c r="F1493" s="52" t="s">
        <v>21</v>
      </c>
    </row>
    <row r="1494">
      <c r="A1494" s="51">
        <v>44423.0</v>
      </c>
      <c r="B1494" s="52" t="s">
        <v>40</v>
      </c>
      <c r="C1494" s="52">
        <v>4640.0</v>
      </c>
      <c r="D1494" s="52" t="s">
        <v>285</v>
      </c>
      <c r="E1494" s="53">
        <v>270.0</v>
      </c>
      <c r="F1494" s="52" t="s">
        <v>18</v>
      </c>
    </row>
    <row r="1495">
      <c r="A1495" s="51">
        <v>44423.0</v>
      </c>
      <c r="B1495" s="52" t="s">
        <v>40</v>
      </c>
      <c r="C1495" s="52" t="s">
        <v>168</v>
      </c>
      <c r="D1495" s="52" t="s">
        <v>287</v>
      </c>
      <c r="E1495" s="53">
        <v>110.0</v>
      </c>
      <c r="F1495" s="52" t="s">
        <v>31</v>
      </c>
    </row>
    <row r="1496">
      <c r="A1496" s="51">
        <v>44423.0</v>
      </c>
      <c r="B1496" s="52" t="s">
        <v>97</v>
      </c>
      <c r="C1496" s="55">
        <v>1.0E46</v>
      </c>
      <c r="D1496" s="52" t="s">
        <v>278</v>
      </c>
      <c r="E1496" s="53">
        <v>130.0</v>
      </c>
      <c r="F1496" s="52" t="s">
        <v>21</v>
      </c>
    </row>
    <row r="1497">
      <c r="A1497" s="51">
        <v>44423.0</v>
      </c>
      <c r="B1497" s="52" t="s">
        <v>97</v>
      </c>
      <c r="C1497" s="52" t="s">
        <v>98</v>
      </c>
      <c r="D1497" s="52" t="s">
        <v>284</v>
      </c>
      <c r="E1497" s="53">
        <v>140.0</v>
      </c>
      <c r="F1497" s="52" t="s">
        <v>12</v>
      </c>
    </row>
    <row r="1498">
      <c r="A1498" s="51">
        <v>44423.0</v>
      </c>
      <c r="B1498" s="52" t="s">
        <v>97</v>
      </c>
      <c r="C1498" s="52" t="s">
        <v>204</v>
      </c>
      <c r="D1498" s="52" t="s">
        <v>278</v>
      </c>
      <c r="E1498" s="53">
        <v>130.0</v>
      </c>
      <c r="F1498" s="52" t="s">
        <v>21</v>
      </c>
    </row>
    <row r="1499">
      <c r="A1499" s="51">
        <v>44423.0</v>
      </c>
      <c r="B1499" s="52" t="s">
        <v>97</v>
      </c>
      <c r="C1499" s="52" t="s">
        <v>101</v>
      </c>
      <c r="D1499" s="52" t="s">
        <v>287</v>
      </c>
      <c r="E1499" s="53">
        <v>110.0</v>
      </c>
      <c r="F1499" s="52" t="s">
        <v>31</v>
      </c>
    </row>
    <row r="1500">
      <c r="A1500" s="51">
        <v>44423.0</v>
      </c>
      <c r="B1500" s="52" t="s">
        <v>97</v>
      </c>
      <c r="C1500" s="55">
        <v>9.0E45</v>
      </c>
      <c r="D1500" s="52" t="s">
        <v>282</v>
      </c>
      <c r="E1500" s="53">
        <v>200.0</v>
      </c>
      <c r="F1500" s="52" t="s">
        <v>14</v>
      </c>
    </row>
    <row r="1501">
      <c r="A1501" s="51">
        <v>44423.0</v>
      </c>
      <c r="B1501" s="52" t="s">
        <v>97</v>
      </c>
      <c r="C1501" s="52" t="s">
        <v>102</v>
      </c>
      <c r="D1501" s="52" t="s">
        <v>277</v>
      </c>
      <c r="E1501" s="53">
        <v>350.0</v>
      </c>
      <c r="F1501" s="52" t="s">
        <v>14</v>
      </c>
    </row>
    <row r="1502">
      <c r="A1502" s="51">
        <v>44423.0</v>
      </c>
      <c r="B1502" s="52" t="s">
        <v>97</v>
      </c>
      <c r="C1502" s="52">
        <v>2649.0</v>
      </c>
      <c r="D1502" s="52" t="s">
        <v>277</v>
      </c>
      <c r="E1502" s="53">
        <v>350.0</v>
      </c>
      <c r="F1502" s="52" t="s">
        <v>14</v>
      </c>
    </row>
    <row r="1503">
      <c r="A1503" s="51">
        <v>44423.0</v>
      </c>
      <c r="B1503" s="52" t="s">
        <v>97</v>
      </c>
      <c r="C1503" s="52">
        <v>8041.0</v>
      </c>
      <c r="D1503" s="52" t="s">
        <v>278</v>
      </c>
      <c r="E1503" s="53">
        <v>130.0</v>
      </c>
      <c r="F1503" s="52" t="s">
        <v>21</v>
      </c>
    </row>
    <row r="1504">
      <c r="A1504" s="51">
        <v>44423.0</v>
      </c>
      <c r="B1504" s="52" t="s">
        <v>97</v>
      </c>
      <c r="C1504" s="52" t="s">
        <v>103</v>
      </c>
      <c r="D1504" s="52" t="s">
        <v>285</v>
      </c>
      <c r="E1504" s="53">
        <v>270.0</v>
      </c>
      <c r="F1504" s="52" t="s">
        <v>18</v>
      </c>
    </row>
    <row r="1505">
      <c r="A1505" s="51">
        <v>44423.0</v>
      </c>
      <c r="B1505" s="52" t="s">
        <v>97</v>
      </c>
      <c r="C1505" s="52" t="s">
        <v>332</v>
      </c>
      <c r="D1505" s="52" t="s">
        <v>285</v>
      </c>
      <c r="E1505" s="53">
        <v>270.0</v>
      </c>
      <c r="F1505" s="52" t="s">
        <v>18</v>
      </c>
    </row>
    <row r="1506">
      <c r="A1506" s="51">
        <v>44423.0</v>
      </c>
      <c r="B1506" s="52" t="s">
        <v>97</v>
      </c>
      <c r="C1506" s="52">
        <v>7941.0</v>
      </c>
      <c r="D1506" s="52" t="s">
        <v>278</v>
      </c>
      <c r="E1506" s="53">
        <v>130.0</v>
      </c>
      <c r="F1506" s="52" t="s">
        <v>21</v>
      </c>
    </row>
    <row r="1507">
      <c r="A1507" s="51">
        <v>44423.0</v>
      </c>
      <c r="B1507" s="52" t="s">
        <v>97</v>
      </c>
      <c r="C1507" s="52" t="s">
        <v>105</v>
      </c>
      <c r="D1507" s="52" t="s">
        <v>277</v>
      </c>
      <c r="E1507" s="53">
        <v>350.0</v>
      </c>
      <c r="F1507" s="52" t="s">
        <v>14</v>
      </c>
    </row>
    <row r="1508">
      <c r="A1508" s="51">
        <v>44423.0</v>
      </c>
      <c r="B1508" s="52" t="s">
        <v>97</v>
      </c>
      <c r="C1508" s="52">
        <v>6145.0</v>
      </c>
      <c r="D1508" s="52" t="s">
        <v>282</v>
      </c>
      <c r="E1508" s="53">
        <v>200.0</v>
      </c>
      <c r="F1508" s="52" t="s">
        <v>14</v>
      </c>
    </row>
    <row r="1509">
      <c r="A1509" s="51">
        <v>44423.0</v>
      </c>
      <c r="B1509" s="52" t="s">
        <v>97</v>
      </c>
      <c r="C1509" s="52" t="s">
        <v>109</v>
      </c>
      <c r="D1509" s="52" t="s">
        <v>304</v>
      </c>
      <c r="E1509" s="53">
        <v>190.0</v>
      </c>
      <c r="F1509" s="52" t="s">
        <v>160</v>
      </c>
    </row>
    <row r="1510">
      <c r="A1510" s="51">
        <v>44423.0</v>
      </c>
      <c r="B1510" s="52" t="s">
        <v>97</v>
      </c>
      <c r="C1510" s="52" t="s">
        <v>207</v>
      </c>
      <c r="D1510" s="52" t="s">
        <v>277</v>
      </c>
      <c r="E1510" s="53">
        <v>350.0</v>
      </c>
      <c r="F1510" s="52" t="s">
        <v>14</v>
      </c>
    </row>
    <row r="1511">
      <c r="A1511" s="51">
        <v>44423.0</v>
      </c>
      <c r="B1511" s="52" t="s">
        <v>97</v>
      </c>
      <c r="C1511" s="52" t="s">
        <v>173</v>
      </c>
      <c r="D1511" s="52" t="s">
        <v>285</v>
      </c>
      <c r="E1511" s="53">
        <v>270.0</v>
      </c>
      <c r="F1511" s="52" t="s">
        <v>18</v>
      </c>
    </row>
    <row r="1512">
      <c r="A1512" s="51">
        <v>44423.0</v>
      </c>
      <c r="B1512" s="52" t="s">
        <v>97</v>
      </c>
      <c r="C1512" s="52" t="s">
        <v>210</v>
      </c>
      <c r="D1512" s="52" t="s">
        <v>285</v>
      </c>
      <c r="E1512" s="53">
        <v>270.0</v>
      </c>
      <c r="F1512" s="52" t="s">
        <v>18</v>
      </c>
    </row>
    <row r="1513">
      <c r="A1513" s="51">
        <v>44423.0</v>
      </c>
      <c r="B1513" s="52" t="s">
        <v>114</v>
      </c>
      <c r="C1513" s="52">
        <v>5043.0</v>
      </c>
      <c r="D1513" s="52" t="s">
        <v>279</v>
      </c>
      <c r="E1513" s="53">
        <v>170.0</v>
      </c>
      <c r="F1513" s="52" t="s">
        <v>12</v>
      </c>
    </row>
    <row r="1514">
      <c r="A1514" s="51">
        <v>44423.0</v>
      </c>
      <c r="B1514" s="52" t="s">
        <v>114</v>
      </c>
      <c r="C1514" s="52">
        <v>5043.0</v>
      </c>
      <c r="D1514" s="52" t="s">
        <v>280</v>
      </c>
      <c r="E1514" s="53">
        <v>280.0</v>
      </c>
      <c r="F1514" s="52" t="s">
        <v>18</v>
      </c>
    </row>
    <row r="1515">
      <c r="A1515" s="51">
        <v>44423.0</v>
      </c>
      <c r="B1515" s="52" t="s">
        <v>306</v>
      </c>
      <c r="C1515" s="52" t="s">
        <v>341</v>
      </c>
      <c r="D1515" s="52" t="s">
        <v>278</v>
      </c>
      <c r="E1515" s="53">
        <v>130.0</v>
      </c>
      <c r="F1515" s="52" t="s">
        <v>21</v>
      </c>
    </row>
    <row r="1516">
      <c r="A1516" s="51">
        <v>44423.0</v>
      </c>
      <c r="B1516" s="52" t="s">
        <v>115</v>
      </c>
      <c r="C1516" s="52">
        <v>9645.0</v>
      </c>
      <c r="D1516" s="52" t="s">
        <v>277</v>
      </c>
      <c r="E1516" s="53">
        <v>350.0</v>
      </c>
      <c r="F1516" s="52" t="s">
        <v>14</v>
      </c>
    </row>
    <row r="1517">
      <c r="A1517" s="51">
        <v>44423.0</v>
      </c>
      <c r="B1517" s="52" t="s">
        <v>115</v>
      </c>
      <c r="C1517" s="52" t="s">
        <v>214</v>
      </c>
      <c r="D1517" s="52" t="s">
        <v>284</v>
      </c>
      <c r="E1517" s="53">
        <v>140.0</v>
      </c>
      <c r="F1517" s="52" t="s">
        <v>12</v>
      </c>
    </row>
    <row r="1518">
      <c r="A1518" s="51">
        <v>44423.0</v>
      </c>
      <c r="B1518" s="52" t="s">
        <v>115</v>
      </c>
      <c r="C1518" s="52" t="s">
        <v>119</v>
      </c>
      <c r="D1518" s="52" t="s">
        <v>279</v>
      </c>
      <c r="E1518" s="53">
        <v>170.0</v>
      </c>
      <c r="F1518" s="52" t="s">
        <v>12</v>
      </c>
    </row>
    <row r="1519">
      <c r="A1519" s="51">
        <v>44423.0</v>
      </c>
      <c r="B1519" s="52" t="s">
        <v>115</v>
      </c>
      <c r="C1519" s="52" t="s">
        <v>119</v>
      </c>
      <c r="D1519" s="52" t="s">
        <v>284</v>
      </c>
      <c r="E1519" s="53">
        <v>140.0</v>
      </c>
      <c r="F1519" s="52" t="s">
        <v>12</v>
      </c>
    </row>
    <row r="1520">
      <c r="A1520" s="51">
        <v>44423.0</v>
      </c>
      <c r="B1520" s="52" t="s">
        <v>115</v>
      </c>
      <c r="C1520" s="52" t="s">
        <v>120</v>
      </c>
      <c r="D1520" s="52" t="s">
        <v>279</v>
      </c>
      <c r="E1520" s="53">
        <v>170.0</v>
      </c>
      <c r="F1520" s="52" t="s">
        <v>12</v>
      </c>
    </row>
    <row r="1521">
      <c r="A1521" s="51">
        <v>44423.0</v>
      </c>
      <c r="B1521" s="52" t="s">
        <v>115</v>
      </c>
      <c r="C1521" s="52" t="s">
        <v>121</v>
      </c>
      <c r="D1521" s="52" t="s">
        <v>287</v>
      </c>
      <c r="E1521" s="53">
        <v>110.0</v>
      </c>
      <c r="F1521" s="52" t="s">
        <v>31</v>
      </c>
    </row>
    <row r="1522">
      <c r="A1522" s="51">
        <v>44423.0</v>
      </c>
      <c r="B1522" s="52" t="s">
        <v>115</v>
      </c>
      <c r="C1522" s="52" t="s">
        <v>176</v>
      </c>
      <c r="D1522" s="52" t="s">
        <v>279</v>
      </c>
      <c r="E1522" s="53">
        <v>170.0</v>
      </c>
      <c r="F1522" s="52" t="s">
        <v>12</v>
      </c>
    </row>
    <row r="1523">
      <c r="A1523" s="51">
        <v>44423.0</v>
      </c>
      <c r="B1523" s="52" t="s">
        <v>122</v>
      </c>
      <c r="C1523" s="52" t="s">
        <v>309</v>
      </c>
      <c r="D1523" s="52" t="s">
        <v>277</v>
      </c>
      <c r="E1523" s="53">
        <v>350.0</v>
      </c>
      <c r="F1523" s="52" t="s">
        <v>14</v>
      </c>
    </row>
    <row r="1524">
      <c r="A1524" s="51">
        <v>44423.0</v>
      </c>
      <c r="B1524" s="52" t="s">
        <v>122</v>
      </c>
      <c r="C1524" s="52" t="s">
        <v>123</v>
      </c>
      <c r="D1524" s="52" t="s">
        <v>278</v>
      </c>
      <c r="E1524" s="53">
        <v>130.0</v>
      </c>
      <c r="F1524" s="52" t="s">
        <v>21</v>
      </c>
    </row>
    <row r="1525">
      <c r="A1525" s="51">
        <v>44423.0</v>
      </c>
      <c r="B1525" s="52" t="s">
        <v>122</v>
      </c>
      <c r="C1525" s="52" t="s">
        <v>124</v>
      </c>
      <c r="D1525" s="52" t="s">
        <v>278</v>
      </c>
      <c r="E1525" s="53">
        <v>130.0</v>
      </c>
      <c r="F1525" s="52" t="s">
        <v>21</v>
      </c>
    </row>
    <row r="1526">
      <c r="A1526" s="51">
        <v>44423.0</v>
      </c>
      <c r="B1526" s="52" t="s">
        <v>122</v>
      </c>
      <c r="C1526" s="52" t="s">
        <v>179</v>
      </c>
      <c r="D1526" s="52" t="s">
        <v>278</v>
      </c>
      <c r="E1526" s="53">
        <v>130.0</v>
      </c>
      <c r="F1526" s="52" t="s">
        <v>21</v>
      </c>
    </row>
    <row r="1527">
      <c r="A1527" s="51">
        <v>44423.0</v>
      </c>
      <c r="B1527" s="52" t="s">
        <v>122</v>
      </c>
      <c r="C1527" s="52" t="s">
        <v>125</v>
      </c>
      <c r="D1527" s="52" t="s">
        <v>288</v>
      </c>
      <c r="E1527" s="53">
        <v>280.0</v>
      </c>
      <c r="F1527" s="52" t="s">
        <v>14</v>
      </c>
    </row>
    <row r="1528">
      <c r="A1528" s="51">
        <v>44423.0</v>
      </c>
      <c r="B1528" s="52" t="s">
        <v>122</v>
      </c>
      <c r="C1528" s="52" t="s">
        <v>126</v>
      </c>
      <c r="D1528" s="52" t="s">
        <v>285</v>
      </c>
      <c r="E1528" s="53">
        <v>270.0</v>
      </c>
      <c r="F1528" s="52" t="s">
        <v>18</v>
      </c>
    </row>
    <row r="1529">
      <c r="A1529" s="51">
        <v>44423.0</v>
      </c>
      <c r="B1529" s="52" t="s">
        <v>122</v>
      </c>
      <c r="C1529" s="52" t="s">
        <v>215</v>
      </c>
      <c r="D1529" s="52" t="s">
        <v>279</v>
      </c>
      <c r="E1529" s="53">
        <v>170.0</v>
      </c>
      <c r="F1529" s="52" t="s">
        <v>12</v>
      </c>
    </row>
    <row r="1530">
      <c r="A1530" s="51">
        <v>44423.0</v>
      </c>
      <c r="B1530" s="52" t="s">
        <v>122</v>
      </c>
      <c r="C1530" s="52" t="s">
        <v>180</v>
      </c>
      <c r="D1530" s="52" t="s">
        <v>288</v>
      </c>
      <c r="E1530" s="53">
        <v>280.0</v>
      </c>
      <c r="F1530" s="52" t="s">
        <v>14</v>
      </c>
    </row>
    <row r="1531">
      <c r="A1531" s="51">
        <v>44423.0</v>
      </c>
      <c r="B1531" s="52" t="s">
        <v>15</v>
      </c>
      <c r="C1531" s="52" t="s">
        <v>130</v>
      </c>
      <c r="D1531" s="52" t="s">
        <v>277</v>
      </c>
      <c r="E1531" s="53">
        <v>350.0</v>
      </c>
      <c r="F1531" s="52" t="s">
        <v>14</v>
      </c>
    </row>
    <row r="1532">
      <c r="A1532" s="51">
        <v>44423.0</v>
      </c>
      <c r="B1532" s="52" t="s">
        <v>15</v>
      </c>
      <c r="C1532" s="52" t="s">
        <v>130</v>
      </c>
      <c r="D1532" s="52" t="s">
        <v>282</v>
      </c>
      <c r="E1532" s="53">
        <v>200.0</v>
      </c>
      <c r="F1532" s="52" t="s">
        <v>14</v>
      </c>
    </row>
    <row r="1533">
      <c r="A1533" s="51">
        <v>44423.0</v>
      </c>
      <c r="B1533" s="52" t="s">
        <v>15</v>
      </c>
      <c r="C1533" s="52" t="s">
        <v>217</v>
      </c>
      <c r="D1533" s="52" t="s">
        <v>279</v>
      </c>
      <c r="E1533" s="53">
        <v>170.0</v>
      </c>
      <c r="F1533" s="52" t="s">
        <v>12</v>
      </c>
    </row>
    <row r="1534">
      <c r="A1534" s="51">
        <v>44423.0</v>
      </c>
      <c r="B1534" s="52" t="s">
        <v>15</v>
      </c>
      <c r="C1534" s="52" t="s">
        <v>132</v>
      </c>
      <c r="D1534" s="52" t="s">
        <v>278</v>
      </c>
      <c r="E1534" s="53">
        <v>130.0</v>
      </c>
      <c r="F1534" s="52" t="s">
        <v>21</v>
      </c>
    </row>
    <row r="1535">
      <c r="A1535" s="51">
        <v>44423.0</v>
      </c>
      <c r="B1535" s="52" t="s">
        <v>15</v>
      </c>
      <c r="C1535" s="55">
        <v>5.0E49</v>
      </c>
      <c r="D1535" s="52" t="s">
        <v>285</v>
      </c>
      <c r="E1535" s="53">
        <v>270.0</v>
      </c>
      <c r="F1535" s="52" t="s">
        <v>18</v>
      </c>
    </row>
    <row r="1536">
      <c r="A1536" s="51">
        <v>44423.0</v>
      </c>
      <c r="B1536" s="52" t="s">
        <v>15</v>
      </c>
      <c r="C1536" s="52" t="s">
        <v>134</v>
      </c>
      <c r="D1536" s="52" t="s">
        <v>292</v>
      </c>
      <c r="E1536" s="53">
        <v>60.0</v>
      </c>
      <c r="F1536" s="52" t="s">
        <v>31</v>
      </c>
    </row>
    <row r="1537">
      <c r="A1537" s="51">
        <v>44423.0</v>
      </c>
      <c r="B1537" s="52" t="s">
        <v>15</v>
      </c>
      <c r="C1537" s="52" t="s">
        <v>219</v>
      </c>
      <c r="D1537" s="52" t="s">
        <v>287</v>
      </c>
      <c r="E1537" s="53">
        <v>110.0</v>
      </c>
      <c r="F1537" s="52" t="s">
        <v>31</v>
      </c>
    </row>
    <row r="1538">
      <c r="A1538" s="51">
        <v>44423.0</v>
      </c>
      <c r="B1538" s="52" t="s">
        <v>15</v>
      </c>
      <c r="C1538" s="52" t="s">
        <v>220</v>
      </c>
      <c r="D1538" s="52" t="s">
        <v>279</v>
      </c>
      <c r="E1538" s="53">
        <v>170.0</v>
      </c>
      <c r="F1538" s="52" t="s">
        <v>12</v>
      </c>
    </row>
    <row r="1539">
      <c r="A1539" s="51">
        <v>44423.0</v>
      </c>
      <c r="B1539" s="52" t="s">
        <v>15</v>
      </c>
      <c r="C1539" s="52">
        <v>1344.0</v>
      </c>
      <c r="D1539" s="52" t="s">
        <v>280</v>
      </c>
      <c r="E1539" s="53">
        <v>280.0</v>
      </c>
      <c r="F1539" s="52" t="s">
        <v>18</v>
      </c>
    </row>
    <row r="1540">
      <c r="A1540" s="51">
        <v>44423.0</v>
      </c>
      <c r="B1540" s="52" t="s">
        <v>15</v>
      </c>
      <c r="C1540" s="52" t="s">
        <v>136</v>
      </c>
      <c r="D1540" s="52" t="s">
        <v>288</v>
      </c>
      <c r="E1540" s="53">
        <v>280.0</v>
      </c>
      <c r="F1540" s="52" t="s">
        <v>14</v>
      </c>
    </row>
    <row r="1541">
      <c r="A1541" s="51">
        <v>44423.0</v>
      </c>
      <c r="B1541" s="52" t="s">
        <v>15</v>
      </c>
      <c r="C1541" s="52">
        <v>9841.0</v>
      </c>
      <c r="D1541" s="52" t="s">
        <v>277</v>
      </c>
      <c r="E1541" s="53">
        <v>350.0</v>
      </c>
      <c r="F1541" s="52" t="s">
        <v>14</v>
      </c>
    </row>
    <row r="1542">
      <c r="A1542" s="51">
        <v>44423.0</v>
      </c>
      <c r="B1542" s="52" t="s">
        <v>15</v>
      </c>
      <c r="C1542" s="52" t="s">
        <v>221</v>
      </c>
      <c r="D1542" s="52" t="s">
        <v>288</v>
      </c>
      <c r="E1542" s="53">
        <v>280.0</v>
      </c>
      <c r="F1542" s="52" t="s">
        <v>14</v>
      </c>
    </row>
    <row r="1543">
      <c r="A1543" s="51">
        <v>44423.0</v>
      </c>
      <c r="B1543" s="52" t="s">
        <v>15</v>
      </c>
      <c r="C1543" s="52" t="s">
        <v>182</v>
      </c>
      <c r="D1543" s="52" t="s">
        <v>280</v>
      </c>
      <c r="E1543" s="53">
        <v>280.0</v>
      </c>
      <c r="F1543" s="52" t="s">
        <v>18</v>
      </c>
    </row>
    <row r="1544">
      <c r="A1544" s="51">
        <v>44423.0</v>
      </c>
      <c r="B1544" s="52" t="s">
        <v>15</v>
      </c>
      <c r="C1544" s="52" t="s">
        <v>183</v>
      </c>
      <c r="D1544" s="52" t="s">
        <v>285</v>
      </c>
      <c r="E1544" s="53">
        <v>270.0</v>
      </c>
      <c r="F1544" s="52" t="s">
        <v>18</v>
      </c>
    </row>
    <row r="1545">
      <c r="A1545" s="51">
        <v>44423.0</v>
      </c>
      <c r="B1545" s="52" t="s">
        <v>15</v>
      </c>
      <c r="C1545" s="52" t="s">
        <v>137</v>
      </c>
      <c r="D1545" s="52" t="s">
        <v>288</v>
      </c>
      <c r="E1545" s="53">
        <v>280.0</v>
      </c>
      <c r="F1545" s="52" t="s">
        <v>14</v>
      </c>
    </row>
    <row r="1546">
      <c r="A1546" s="51">
        <v>44423.0</v>
      </c>
      <c r="B1546" s="52" t="s">
        <v>15</v>
      </c>
      <c r="C1546" s="52" t="s">
        <v>184</v>
      </c>
      <c r="D1546" s="52" t="s">
        <v>285</v>
      </c>
      <c r="E1546" s="53">
        <v>270.0</v>
      </c>
      <c r="F1546" s="52" t="s">
        <v>18</v>
      </c>
    </row>
    <row r="1547">
      <c r="A1547" s="51">
        <v>44423.0</v>
      </c>
      <c r="B1547" s="52" t="s">
        <v>15</v>
      </c>
      <c r="C1547" s="52" t="s">
        <v>223</v>
      </c>
      <c r="D1547" s="52" t="s">
        <v>287</v>
      </c>
      <c r="E1547" s="53">
        <v>110.0</v>
      </c>
      <c r="F1547" s="52" t="s">
        <v>31</v>
      </c>
    </row>
    <row r="1548">
      <c r="A1548" s="51">
        <v>44423.0</v>
      </c>
      <c r="B1548" s="52" t="s">
        <v>15</v>
      </c>
      <c r="C1548" s="52" t="s">
        <v>224</v>
      </c>
      <c r="D1548" s="52" t="s">
        <v>285</v>
      </c>
      <c r="E1548" s="53">
        <v>270.0</v>
      </c>
      <c r="F1548" s="52" t="s">
        <v>18</v>
      </c>
    </row>
    <row r="1549">
      <c r="A1549" s="51">
        <v>44423.0</v>
      </c>
      <c r="B1549" s="52" t="s">
        <v>15</v>
      </c>
      <c r="C1549" s="52" t="s">
        <v>139</v>
      </c>
      <c r="D1549" s="52" t="s">
        <v>280</v>
      </c>
      <c r="E1549" s="53">
        <v>280.0</v>
      </c>
      <c r="F1549" s="52" t="s">
        <v>18</v>
      </c>
    </row>
    <row r="1550">
      <c r="A1550" s="51">
        <v>44423.0</v>
      </c>
      <c r="B1550" s="52" t="s">
        <v>16</v>
      </c>
      <c r="C1550" s="52" t="s">
        <v>389</v>
      </c>
      <c r="D1550" s="52" t="s">
        <v>280</v>
      </c>
      <c r="E1550" s="53">
        <v>280.0</v>
      </c>
      <c r="F1550" s="52" t="s">
        <v>18</v>
      </c>
    </row>
    <row r="1551">
      <c r="A1551" s="51">
        <v>44423.0</v>
      </c>
      <c r="B1551" s="52" t="s">
        <v>16</v>
      </c>
      <c r="C1551" s="52" t="s">
        <v>469</v>
      </c>
      <c r="D1551" s="52" t="s">
        <v>280</v>
      </c>
      <c r="E1551" s="53">
        <v>280.0</v>
      </c>
      <c r="F1551" s="52" t="s">
        <v>18</v>
      </c>
    </row>
    <row r="1552">
      <c r="A1552" s="51">
        <v>44423.0</v>
      </c>
      <c r="B1552" s="52" t="s">
        <v>16</v>
      </c>
      <c r="C1552" s="52" t="s">
        <v>470</v>
      </c>
      <c r="D1552" s="52" t="s">
        <v>278</v>
      </c>
      <c r="E1552" s="53">
        <v>130.0</v>
      </c>
      <c r="F1552" s="52" t="s">
        <v>21</v>
      </c>
    </row>
    <row r="1553">
      <c r="A1553" s="51">
        <v>44423.0</v>
      </c>
      <c r="B1553" s="52" t="s">
        <v>16</v>
      </c>
      <c r="C1553" s="52" t="s">
        <v>471</v>
      </c>
      <c r="D1553" s="52" t="s">
        <v>280</v>
      </c>
      <c r="E1553" s="53">
        <v>280.0</v>
      </c>
      <c r="F1553" s="52" t="s">
        <v>18</v>
      </c>
    </row>
    <row r="1554">
      <c r="A1554" s="51">
        <v>44423.0</v>
      </c>
      <c r="B1554" s="52" t="s">
        <v>16</v>
      </c>
      <c r="C1554" s="52" t="s">
        <v>145</v>
      </c>
      <c r="D1554" s="52" t="s">
        <v>278</v>
      </c>
      <c r="E1554" s="53">
        <v>130.0</v>
      </c>
      <c r="F1554" s="52" t="s">
        <v>21</v>
      </c>
    </row>
    <row r="1555">
      <c r="A1555" s="51">
        <v>44423.0</v>
      </c>
      <c r="B1555" s="52" t="s">
        <v>16</v>
      </c>
      <c r="C1555" s="52">
        <v>4340.0</v>
      </c>
      <c r="D1555" s="52" t="s">
        <v>287</v>
      </c>
      <c r="E1555" s="53">
        <v>110.0</v>
      </c>
      <c r="F1555" s="52" t="s">
        <v>31</v>
      </c>
    </row>
    <row r="1556">
      <c r="A1556" s="51">
        <v>44423.0</v>
      </c>
      <c r="B1556" s="52" t="s">
        <v>16</v>
      </c>
      <c r="C1556" s="52" t="s">
        <v>230</v>
      </c>
      <c r="D1556" s="52" t="s">
        <v>278</v>
      </c>
      <c r="E1556" s="53">
        <v>130.0</v>
      </c>
      <c r="F1556" s="52" t="s">
        <v>21</v>
      </c>
    </row>
    <row r="1557">
      <c r="A1557" s="51">
        <v>44423.0</v>
      </c>
      <c r="B1557" s="52" t="s">
        <v>16</v>
      </c>
      <c r="C1557" s="52" t="s">
        <v>191</v>
      </c>
      <c r="D1557" s="52" t="s">
        <v>278</v>
      </c>
      <c r="E1557" s="53">
        <v>130.0</v>
      </c>
      <c r="F1557" s="52" t="s">
        <v>21</v>
      </c>
    </row>
    <row r="1558">
      <c r="A1558" s="51">
        <v>44423.0</v>
      </c>
      <c r="B1558" s="52" t="s">
        <v>69</v>
      </c>
      <c r="C1558" s="52" t="s">
        <v>71</v>
      </c>
      <c r="D1558" s="52" t="s">
        <v>286</v>
      </c>
      <c r="E1558" s="53">
        <v>130.0</v>
      </c>
      <c r="F1558" s="52" t="s">
        <v>31</v>
      </c>
    </row>
    <row r="1559">
      <c r="A1559" s="51">
        <v>44423.0</v>
      </c>
      <c r="B1559" s="52" t="s">
        <v>69</v>
      </c>
      <c r="C1559" s="52" t="s">
        <v>72</v>
      </c>
      <c r="D1559" s="52" t="s">
        <v>287</v>
      </c>
      <c r="E1559" s="53">
        <v>110.0</v>
      </c>
      <c r="F1559" s="52" t="s">
        <v>31</v>
      </c>
    </row>
    <row r="1560">
      <c r="A1560" s="51">
        <v>44423.0</v>
      </c>
      <c r="B1560" s="52" t="s">
        <v>69</v>
      </c>
      <c r="C1560" s="52" t="s">
        <v>72</v>
      </c>
      <c r="D1560" s="52" t="s">
        <v>285</v>
      </c>
      <c r="E1560" s="53">
        <v>270.0</v>
      </c>
      <c r="F1560" s="52" t="s">
        <v>18</v>
      </c>
    </row>
    <row r="1561">
      <c r="A1561" s="51">
        <v>44423.0</v>
      </c>
      <c r="B1561" s="52" t="s">
        <v>69</v>
      </c>
      <c r="C1561" s="52" t="s">
        <v>195</v>
      </c>
      <c r="D1561" s="52" t="s">
        <v>285</v>
      </c>
      <c r="E1561" s="53">
        <v>270.0</v>
      </c>
      <c r="F1561" s="52" t="s">
        <v>18</v>
      </c>
    </row>
    <row r="1562">
      <c r="A1562" s="51">
        <v>44423.0</v>
      </c>
      <c r="B1562" s="52" t="s">
        <v>69</v>
      </c>
      <c r="C1562" s="52" t="s">
        <v>73</v>
      </c>
      <c r="D1562" s="52" t="s">
        <v>284</v>
      </c>
      <c r="E1562" s="53">
        <v>140.0</v>
      </c>
      <c r="F1562" s="52" t="s">
        <v>12</v>
      </c>
    </row>
    <row r="1563">
      <c r="A1563" s="51">
        <v>44423.0</v>
      </c>
      <c r="B1563" s="52" t="s">
        <v>69</v>
      </c>
      <c r="C1563" s="52" t="s">
        <v>74</v>
      </c>
      <c r="D1563" s="52" t="s">
        <v>285</v>
      </c>
      <c r="E1563" s="53">
        <v>270.0</v>
      </c>
      <c r="F1563" s="52" t="s">
        <v>18</v>
      </c>
    </row>
    <row r="1564">
      <c r="A1564" s="51">
        <v>44423.0</v>
      </c>
      <c r="B1564" s="52" t="s">
        <v>69</v>
      </c>
      <c r="C1564" s="52">
        <v>1247.0</v>
      </c>
      <c r="D1564" s="52" t="s">
        <v>285</v>
      </c>
      <c r="E1564" s="53">
        <v>270.0</v>
      </c>
      <c r="F1564" s="52" t="s">
        <v>18</v>
      </c>
    </row>
    <row r="1565">
      <c r="A1565" s="51">
        <v>44423.0</v>
      </c>
      <c r="B1565" s="52" t="s">
        <v>69</v>
      </c>
      <c r="C1565" s="52">
        <v>2340.0</v>
      </c>
      <c r="D1565" s="52" t="s">
        <v>284</v>
      </c>
      <c r="E1565" s="53">
        <v>140.0</v>
      </c>
      <c r="F1565" s="52" t="s">
        <v>12</v>
      </c>
    </row>
    <row r="1566">
      <c r="A1566" s="51">
        <v>44423.0</v>
      </c>
      <c r="B1566" s="52" t="s">
        <v>69</v>
      </c>
      <c r="C1566" s="52">
        <v>7447.0</v>
      </c>
      <c r="D1566" s="52" t="s">
        <v>277</v>
      </c>
      <c r="E1566" s="53">
        <v>350.0</v>
      </c>
      <c r="F1566" s="52" t="s">
        <v>14</v>
      </c>
    </row>
    <row r="1567">
      <c r="A1567" s="51">
        <v>44423.0</v>
      </c>
      <c r="B1567" s="52" t="s">
        <v>69</v>
      </c>
      <c r="C1567" s="52">
        <v>5649.0</v>
      </c>
      <c r="D1567" s="52" t="s">
        <v>278</v>
      </c>
      <c r="E1567" s="53">
        <v>130.0</v>
      </c>
      <c r="F1567" s="52" t="s">
        <v>21</v>
      </c>
    </row>
    <row r="1568">
      <c r="A1568" s="51">
        <v>44423.0</v>
      </c>
      <c r="B1568" s="52" t="s">
        <v>69</v>
      </c>
      <c r="C1568" s="52">
        <v>9045.0</v>
      </c>
      <c r="D1568" s="52" t="s">
        <v>278</v>
      </c>
      <c r="E1568" s="53">
        <v>130.0</v>
      </c>
      <c r="F1568" s="52" t="s">
        <v>21</v>
      </c>
    </row>
    <row r="1569">
      <c r="A1569" s="51">
        <v>44423.0</v>
      </c>
      <c r="B1569" s="52" t="s">
        <v>69</v>
      </c>
      <c r="C1569" s="52" t="s">
        <v>75</v>
      </c>
      <c r="D1569" s="52" t="s">
        <v>280</v>
      </c>
      <c r="E1569" s="53">
        <v>280.0</v>
      </c>
      <c r="F1569" s="52" t="s">
        <v>18</v>
      </c>
    </row>
    <row r="1570">
      <c r="A1570" s="51">
        <v>44423.0</v>
      </c>
      <c r="B1570" s="52" t="s">
        <v>69</v>
      </c>
      <c r="C1570" s="52">
        <v>843.0</v>
      </c>
      <c r="D1570" s="52" t="s">
        <v>285</v>
      </c>
      <c r="E1570" s="53">
        <v>270.0</v>
      </c>
      <c r="F1570" s="52" t="s">
        <v>18</v>
      </c>
    </row>
    <row r="1571">
      <c r="A1571" s="51">
        <v>44423.0</v>
      </c>
      <c r="B1571" s="52" t="s">
        <v>69</v>
      </c>
      <c r="C1571" s="52">
        <v>5747.0</v>
      </c>
      <c r="D1571" s="52" t="s">
        <v>288</v>
      </c>
      <c r="E1571" s="53">
        <v>280.0</v>
      </c>
      <c r="F1571" s="52" t="s">
        <v>14</v>
      </c>
    </row>
    <row r="1572">
      <c r="A1572" s="51">
        <v>44423.0</v>
      </c>
      <c r="B1572" s="52" t="s">
        <v>69</v>
      </c>
      <c r="C1572" s="52" t="s">
        <v>196</v>
      </c>
      <c r="D1572" s="52" t="s">
        <v>286</v>
      </c>
      <c r="E1572" s="53">
        <v>130.0</v>
      </c>
      <c r="F1572" s="52" t="s">
        <v>31</v>
      </c>
    </row>
    <row r="1573">
      <c r="A1573" s="51">
        <v>44423.0</v>
      </c>
      <c r="B1573" s="52" t="s">
        <v>69</v>
      </c>
      <c r="C1573" s="52" t="s">
        <v>386</v>
      </c>
      <c r="D1573" s="52" t="s">
        <v>288</v>
      </c>
      <c r="E1573" s="53">
        <v>280.0</v>
      </c>
      <c r="F1573" s="52" t="s">
        <v>14</v>
      </c>
    </row>
    <row r="1574">
      <c r="A1574" s="51">
        <v>44423.0</v>
      </c>
      <c r="B1574" s="52" t="s">
        <v>69</v>
      </c>
      <c r="C1574" s="52" t="s">
        <v>76</v>
      </c>
      <c r="D1574" s="52" t="s">
        <v>277</v>
      </c>
      <c r="E1574" s="53">
        <v>350.0</v>
      </c>
      <c r="F1574" s="52" t="s">
        <v>14</v>
      </c>
    </row>
    <row r="1575">
      <c r="A1575" s="51">
        <v>44423.0</v>
      </c>
      <c r="B1575" s="52" t="s">
        <v>69</v>
      </c>
      <c r="C1575" s="52" t="s">
        <v>77</v>
      </c>
      <c r="D1575" s="52" t="s">
        <v>278</v>
      </c>
      <c r="E1575" s="53">
        <v>130.0</v>
      </c>
      <c r="F1575" s="52" t="s">
        <v>21</v>
      </c>
    </row>
    <row r="1576">
      <c r="A1576" s="51">
        <v>44423.0</v>
      </c>
      <c r="B1576" s="52" t="s">
        <v>69</v>
      </c>
      <c r="C1576" s="52" t="s">
        <v>78</v>
      </c>
      <c r="D1576" s="52" t="s">
        <v>280</v>
      </c>
      <c r="E1576" s="53">
        <v>280.0</v>
      </c>
      <c r="F1576" s="52" t="s">
        <v>18</v>
      </c>
    </row>
    <row r="1577">
      <c r="A1577" s="51">
        <v>44423.0</v>
      </c>
      <c r="B1577" s="52" t="s">
        <v>69</v>
      </c>
      <c r="C1577" s="52" t="s">
        <v>79</v>
      </c>
      <c r="D1577" s="52" t="s">
        <v>286</v>
      </c>
      <c r="E1577" s="53">
        <v>130.0</v>
      </c>
      <c r="F1577" s="52" t="s">
        <v>31</v>
      </c>
    </row>
    <row r="1578">
      <c r="A1578" s="51">
        <v>44423.0</v>
      </c>
      <c r="B1578" s="52" t="s">
        <v>69</v>
      </c>
      <c r="C1578" s="52" t="s">
        <v>252</v>
      </c>
      <c r="D1578" s="52" t="s">
        <v>279</v>
      </c>
      <c r="E1578" s="53">
        <v>170.0</v>
      </c>
      <c r="F1578" s="52" t="s">
        <v>12</v>
      </c>
    </row>
    <row r="1579">
      <c r="A1579" s="51">
        <v>44423.0</v>
      </c>
      <c r="B1579" s="52" t="s">
        <v>69</v>
      </c>
      <c r="C1579" s="52" t="s">
        <v>81</v>
      </c>
      <c r="D1579" s="52" t="s">
        <v>288</v>
      </c>
      <c r="E1579" s="53">
        <v>280.0</v>
      </c>
      <c r="F1579" s="52" t="s">
        <v>14</v>
      </c>
    </row>
    <row r="1580">
      <c r="A1580" s="51">
        <v>44423.0</v>
      </c>
      <c r="B1580" s="52" t="s">
        <v>69</v>
      </c>
      <c r="C1580" s="52" t="s">
        <v>82</v>
      </c>
      <c r="D1580" s="52" t="s">
        <v>292</v>
      </c>
      <c r="E1580" s="53">
        <v>60.0</v>
      </c>
      <c r="F1580" s="52" t="s">
        <v>31</v>
      </c>
    </row>
    <row r="1581">
      <c r="A1581" s="51">
        <v>44423.0</v>
      </c>
      <c r="B1581" s="52" t="s">
        <v>69</v>
      </c>
      <c r="C1581" s="52" t="s">
        <v>83</v>
      </c>
      <c r="D1581" s="52" t="s">
        <v>278</v>
      </c>
      <c r="E1581" s="53">
        <v>130.0</v>
      </c>
      <c r="F1581" s="52" t="s">
        <v>21</v>
      </c>
    </row>
    <row r="1582">
      <c r="A1582" s="51">
        <v>44423.0</v>
      </c>
      <c r="B1582" s="52" t="s">
        <v>69</v>
      </c>
      <c r="C1582" s="52" t="s">
        <v>84</v>
      </c>
      <c r="D1582" s="52" t="s">
        <v>304</v>
      </c>
      <c r="E1582" s="53">
        <v>190.0</v>
      </c>
      <c r="F1582" s="52" t="s">
        <v>160</v>
      </c>
    </row>
    <row r="1583">
      <c r="A1583" s="51">
        <v>44423.0</v>
      </c>
      <c r="B1583" s="52" t="s">
        <v>69</v>
      </c>
      <c r="C1583" s="52" t="s">
        <v>85</v>
      </c>
      <c r="D1583" s="52" t="s">
        <v>288</v>
      </c>
      <c r="E1583" s="53">
        <v>280.0</v>
      </c>
      <c r="F1583" s="52" t="s">
        <v>14</v>
      </c>
    </row>
    <row r="1584">
      <c r="A1584" s="51">
        <v>44423.0</v>
      </c>
      <c r="B1584" s="52" t="s">
        <v>69</v>
      </c>
      <c r="C1584" s="52" t="s">
        <v>321</v>
      </c>
      <c r="D1584" s="52" t="s">
        <v>285</v>
      </c>
      <c r="E1584" s="53">
        <v>270.0</v>
      </c>
      <c r="F1584" s="52" t="s">
        <v>18</v>
      </c>
    </row>
    <row r="1585">
      <c r="A1585" s="51">
        <v>44423.0</v>
      </c>
      <c r="B1585" s="52" t="s">
        <v>69</v>
      </c>
      <c r="C1585" s="52" t="s">
        <v>87</v>
      </c>
      <c r="D1585" s="52" t="s">
        <v>286</v>
      </c>
      <c r="E1585" s="53">
        <v>130.0</v>
      </c>
      <c r="F1585" s="52" t="s">
        <v>31</v>
      </c>
    </row>
    <row r="1586">
      <c r="A1586" s="51">
        <v>44423.0</v>
      </c>
      <c r="B1586" s="52" t="s">
        <v>69</v>
      </c>
      <c r="C1586" s="52" t="s">
        <v>89</v>
      </c>
      <c r="D1586" s="52" t="s">
        <v>287</v>
      </c>
      <c r="E1586" s="53">
        <v>110.0</v>
      </c>
      <c r="F1586" s="52" t="s">
        <v>31</v>
      </c>
    </row>
    <row r="1587">
      <c r="A1587" s="51">
        <v>44423.0</v>
      </c>
      <c r="B1587" s="52" t="s">
        <v>69</v>
      </c>
      <c r="C1587" s="52" t="s">
        <v>90</v>
      </c>
      <c r="D1587" s="52" t="s">
        <v>284</v>
      </c>
      <c r="E1587" s="53">
        <v>140.0</v>
      </c>
      <c r="F1587" s="52" t="s">
        <v>12</v>
      </c>
    </row>
    <row r="1588">
      <c r="A1588" s="51">
        <v>44423.0</v>
      </c>
      <c r="B1588" s="52" t="s">
        <v>69</v>
      </c>
      <c r="C1588" s="52" t="s">
        <v>91</v>
      </c>
      <c r="D1588" s="52" t="s">
        <v>278</v>
      </c>
      <c r="E1588" s="53">
        <v>130.0</v>
      </c>
      <c r="F1588" s="52" t="s">
        <v>21</v>
      </c>
    </row>
    <row r="1589">
      <c r="A1589" s="51">
        <v>44424.0</v>
      </c>
      <c r="B1589" s="52" t="s">
        <v>9</v>
      </c>
      <c r="C1589" s="55">
        <v>5.0E42</v>
      </c>
      <c r="D1589" s="52" t="s">
        <v>277</v>
      </c>
      <c r="E1589" s="53">
        <v>350.0</v>
      </c>
      <c r="F1589" s="52" t="s">
        <v>14</v>
      </c>
    </row>
    <row r="1590">
      <c r="A1590" s="51">
        <v>44424.0</v>
      </c>
      <c r="B1590" s="52" t="s">
        <v>9</v>
      </c>
      <c r="C1590" s="55">
        <v>5.0E42</v>
      </c>
      <c r="D1590" s="52" t="s">
        <v>278</v>
      </c>
      <c r="E1590" s="53">
        <v>130.0</v>
      </c>
      <c r="F1590" s="52" t="s">
        <v>21</v>
      </c>
    </row>
    <row r="1591">
      <c r="A1591" s="51">
        <v>44424.0</v>
      </c>
      <c r="B1591" s="52" t="s">
        <v>9</v>
      </c>
      <c r="C1591" s="52">
        <v>2247.0</v>
      </c>
      <c r="D1591" s="52" t="s">
        <v>288</v>
      </c>
      <c r="E1591" s="53">
        <v>280.0</v>
      </c>
      <c r="F1591" s="52" t="s">
        <v>14</v>
      </c>
    </row>
    <row r="1592">
      <c r="A1592" s="51">
        <v>44424.0</v>
      </c>
      <c r="B1592" s="52" t="s">
        <v>9</v>
      </c>
      <c r="C1592" s="52" t="s">
        <v>234</v>
      </c>
      <c r="D1592" s="52" t="s">
        <v>285</v>
      </c>
      <c r="E1592" s="53">
        <v>270.0</v>
      </c>
      <c r="F1592" s="52" t="s">
        <v>18</v>
      </c>
    </row>
    <row r="1593">
      <c r="A1593" s="51">
        <v>44424.0</v>
      </c>
      <c r="B1593" s="52" t="s">
        <v>9</v>
      </c>
      <c r="C1593" s="52" t="s">
        <v>387</v>
      </c>
      <c r="D1593" s="52" t="s">
        <v>278</v>
      </c>
      <c r="E1593" s="53">
        <v>130.0</v>
      </c>
      <c r="F1593" s="52" t="s">
        <v>21</v>
      </c>
    </row>
    <row r="1594">
      <c r="A1594" s="51">
        <v>44424.0</v>
      </c>
      <c r="B1594" s="52" t="s">
        <v>9</v>
      </c>
      <c r="C1594" s="52" t="s">
        <v>388</v>
      </c>
      <c r="D1594" s="52" t="s">
        <v>287</v>
      </c>
      <c r="E1594" s="53">
        <v>110.0</v>
      </c>
      <c r="F1594" s="52" t="s">
        <v>31</v>
      </c>
    </row>
    <row r="1595">
      <c r="A1595" s="51">
        <v>44424.0</v>
      </c>
      <c r="B1595" s="52" t="s">
        <v>23</v>
      </c>
      <c r="C1595" s="52" t="s">
        <v>199</v>
      </c>
      <c r="D1595" s="52" t="s">
        <v>285</v>
      </c>
      <c r="E1595" s="53">
        <v>270.0</v>
      </c>
      <c r="F1595" s="52" t="s">
        <v>18</v>
      </c>
    </row>
    <row r="1596">
      <c r="A1596" s="51">
        <v>44424.0</v>
      </c>
      <c r="B1596" s="52" t="s">
        <v>23</v>
      </c>
      <c r="C1596" s="52" t="s">
        <v>200</v>
      </c>
      <c r="D1596" s="52" t="s">
        <v>277</v>
      </c>
      <c r="E1596" s="53">
        <v>350.0</v>
      </c>
      <c r="F1596" s="52" t="s">
        <v>14</v>
      </c>
    </row>
    <row r="1597">
      <c r="A1597" s="51">
        <v>44424.0</v>
      </c>
      <c r="B1597" s="52" t="s">
        <v>23</v>
      </c>
      <c r="C1597" s="55">
        <v>7.0E45</v>
      </c>
      <c r="D1597" s="52" t="s">
        <v>277</v>
      </c>
      <c r="E1597" s="53">
        <v>350.0</v>
      </c>
      <c r="F1597" s="52" t="s">
        <v>14</v>
      </c>
    </row>
    <row r="1598">
      <c r="A1598" s="51">
        <v>44424.0</v>
      </c>
      <c r="B1598" s="52" t="s">
        <v>23</v>
      </c>
      <c r="C1598" s="52" t="s">
        <v>32</v>
      </c>
      <c r="D1598" s="52" t="s">
        <v>284</v>
      </c>
      <c r="E1598" s="53">
        <v>140.0</v>
      </c>
      <c r="F1598" s="52" t="s">
        <v>12</v>
      </c>
    </row>
    <row r="1599">
      <c r="A1599" s="51">
        <v>44424.0</v>
      </c>
      <c r="B1599" s="52" t="s">
        <v>23</v>
      </c>
      <c r="C1599" s="52" t="s">
        <v>33</v>
      </c>
      <c r="D1599" s="52" t="s">
        <v>288</v>
      </c>
      <c r="E1599" s="53">
        <v>280.0</v>
      </c>
      <c r="F1599" s="52" t="s">
        <v>14</v>
      </c>
    </row>
    <row r="1600">
      <c r="A1600" s="51">
        <v>44424.0</v>
      </c>
      <c r="B1600" s="52" t="s">
        <v>23</v>
      </c>
      <c r="C1600" s="52">
        <v>1041.0</v>
      </c>
      <c r="D1600" s="52" t="s">
        <v>278</v>
      </c>
      <c r="E1600" s="53">
        <v>130.0</v>
      </c>
      <c r="F1600" s="52" t="s">
        <v>21</v>
      </c>
    </row>
    <row r="1601">
      <c r="A1601" s="51">
        <v>44424.0</v>
      </c>
      <c r="B1601" s="52" t="s">
        <v>23</v>
      </c>
      <c r="C1601" s="52">
        <v>2440.0</v>
      </c>
      <c r="D1601" s="52" t="s">
        <v>277</v>
      </c>
      <c r="E1601" s="53">
        <v>350.0</v>
      </c>
      <c r="F1601" s="52" t="s">
        <v>14</v>
      </c>
    </row>
    <row r="1602">
      <c r="A1602" s="51">
        <v>44424.0</v>
      </c>
      <c r="B1602" s="52" t="s">
        <v>23</v>
      </c>
      <c r="C1602" s="52" t="s">
        <v>164</v>
      </c>
      <c r="D1602" s="52" t="s">
        <v>285</v>
      </c>
      <c r="E1602" s="53">
        <v>270.0</v>
      </c>
      <c r="F1602" s="52" t="s">
        <v>18</v>
      </c>
    </row>
    <row r="1603">
      <c r="A1603" s="51">
        <v>44424.0</v>
      </c>
      <c r="B1603" s="52" t="s">
        <v>23</v>
      </c>
      <c r="C1603" s="52" t="s">
        <v>327</v>
      </c>
      <c r="D1603" s="52" t="s">
        <v>287</v>
      </c>
      <c r="E1603" s="53">
        <v>110.0</v>
      </c>
      <c r="F1603" s="52" t="s">
        <v>31</v>
      </c>
    </row>
    <row r="1604">
      <c r="A1604" s="51">
        <v>44424.0</v>
      </c>
      <c r="B1604" s="52" t="s">
        <v>23</v>
      </c>
      <c r="C1604" s="52" t="s">
        <v>147</v>
      </c>
      <c r="D1604" s="52" t="s">
        <v>280</v>
      </c>
      <c r="E1604" s="53">
        <v>280.0</v>
      </c>
      <c r="F1604" s="52" t="s">
        <v>18</v>
      </c>
    </row>
    <row r="1605">
      <c r="A1605" s="51">
        <v>44424.0</v>
      </c>
      <c r="B1605" s="52" t="s">
        <v>23</v>
      </c>
      <c r="C1605" s="52" t="s">
        <v>96</v>
      </c>
      <c r="D1605" s="52" t="s">
        <v>285</v>
      </c>
      <c r="E1605" s="53">
        <v>270.0</v>
      </c>
      <c r="F1605" s="52" t="s">
        <v>18</v>
      </c>
    </row>
    <row r="1606">
      <c r="A1606" s="51">
        <v>44424.0</v>
      </c>
      <c r="B1606" s="52" t="s">
        <v>254</v>
      </c>
      <c r="C1606" s="52" t="s">
        <v>389</v>
      </c>
      <c r="D1606" s="52" t="s">
        <v>288</v>
      </c>
      <c r="E1606" s="53">
        <v>280.0</v>
      </c>
      <c r="F1606" s="52" t="s">
        <v>14</v>
      </c>
    </row>
    <row r="1607">
      <c r="A1607" s="51">
        <v>44424.0</v>
      </c>
      <c r="B1607" s="52" t="s">
        <v>254</v>
      </c>
      <c r="C1607" s="52">
        <v>6141.0</v>
      </c>
      <c r="D1607" s="52" t="s">
        <v>286</v>
      </c>
      <c r="E1607" s="53">
        <v>130.0</v>
      </c>
      <c r="F1607" s="52" t="s">
        <v>31</v>
      </c>
    </row>
    <row r="1608">
      <c r="A1608" s="51">
        <v>44424.0</v>
      </c>
      <c r="B1608" s="52" t="s">
        <v>254</v>
      </c>
      <c r="C1608" s="52" t="s">
        <v>390</v>
      </c>
      <c r="D1608" s="52" t="s">
        <v>285</v>
      </c>
      <c r="E1608" s="53">
        <v>270.0</v>
      </c>
      <c r="F1608" s="52" t="s">
        <v>18</v>
      </c>
    </row>
    <row r="1609">
      <c r="A1609" s="51">
        <v>44424.0</v>
      </c>
      <c r="B1609" s="52" t="s">
        <v>254</v>
      </c>
      <c r="C1609" s="52" t="s">
        <v>390</v>
      </c>
      <c r="D1609" s="52" t="s">
        <v>282</v>
      </c>
      <c r="E1609" s="53">
        <v>200.0</v>
      </c>
      <c r="F1609" s="52" t="s">
        <v>14</v>
      </c>
    </row>
    <row r="1610">
      <c r="A1610" s="51">
        <v>44424.0</v>
      </c>
      <c r="B1610" s="52" t="s">
        <v>254</v>
      </c>
      <c r="C1610" s="52" t="s">
        <v>261</v>
      </c>
      <c r="D1610" s="52" t="s">
        <v>280</v>
      </c>
      <c r="E1610" s="53">
        <v>280.0</v>
      </c>
      <c r="F1610" s="52" t="s">
        <v>18</v>
      </c>
    </row>
    <row r="1611">
      <c r="A1611" s="51">
        <v>44424.0</v>
      </c>
      <c r="B1611" s="52" t="s">
        <v>97</v>
      </c>
      <c r="C1611" s="55">
        <v>1.0E46</v>
      </c>
      <c r="D1611" s="52" t="s">
        <v>304</v>
      </c>
      <c r="E1611" s="53">
        <v>190.0</v>
      </c>
      <c r="F1611" s="52" t="s">
        <v>160</v>
      </c>
    </row>
    <row r="1612">
      <c r="A1612" s="51">
        <v>44424.0</v>
      </c>
      <c r="B1612" s="52" t="s">
        <v>97</v>
      </c>
      <c r="C1612" s="52" t="s">
        <v>98</v>
      </c>
      <c r="D1612" s="52" t="s">
        <v>278</v>
      </c>
      <c r="E1612" s="53">
        <v>130.0</v>
      </c>
      <c r="F1612" s="52" t="s">
        <v>21</v>
      </c>
    </row>
    <row r="1613">
      <c r="A1613" s="51">
        <v>44424.0</v>
      </c>
      <c r="B1613" s="52" t="s">
        <v>97</v>
      </c>
      <c r="C1613" s="55">
        <v>4.0E47</v>
      </c>
      <c r="D1613" s="52" t="s">
        <v>304</v>
      </c>
      <c r="E1613" s="53">
        <v>190.0</v>
      </c>
      <c r="F1613" s="52" t="s">
        <v>160</v>
      </c>
    </row>
    <row r="1614">
      <c r="A1614" s="51">
        <v>44424.0</v>
      </c>
      <c r="B1614" s="52" t="s">
        <v>97</v>
      </c>
      <c r="C1614" s="52" t="s">
        <v>101</v>
      </c>
      <c r="D1614" s="52" t="s">
        <v>277</v>
      </c>
      <c r="E1614" s="53">
        <v>350.0</v>
      </c>
      <c r="F1614" s="52" t="s">
        <v>14</v>
      </c>
    </row>
    <row r="1615">
      <c r="A1615" s="51">
        <v>44424.0</v>
      </c>
      <c r="B1615" s="52" t="s">
        <v>97</v>
      </c>
      <c r="C1615" s="55">
        <v>9.0E45</v>
      </c>
      <c r="D1615" s="52" t="s">
        <v>278</v>
      </c>
      <c r="E1615" s="53">
        <v>130.0</v>
      </c>
      <c r="F1615" s="52" t="s">
        <v>21</v>
      </c>
    </row>
    <row r="1616">
      <c r="A1616" s="51">
        <v>44424.0</v>
      </c>
      <c r="B1616" s="52" t="s">
        <v>97</v>
      </c>
      <c r="C1616" s="52" t="s">
        <v>102</v>
      </c>
      <c r="D1616" s="52" t="s">
        <v>286</v>
      </c>
      <c r="E1616" s="53">
        <v>130.0</v>
      </c>
      <c r="F1616" s="52" t="s">
        <v>31</v>
      </c>
    </row>
    <row r="1617">
      <c r="A1617" s="51">
        <v>44424.0</v>
      </c>
      <c r="B1617" s="52" t="s">
        <v>97</v>
      </c>
      <c r="C1617" s="52">
        <v>8041.0</v>
      </c>
      <c r="D1617" s="52" t="s">
        <v>280</v>
      </c>
      <c r="E1617" s="53">
        <v>280.0</v>
      </c>
      <c r="F1617" s="52" t="s">
        <v>18</v>
      </c>
    </row>
    <row r="1618">
      <c r="A1618" s="51">
        <v>44424.0</v>
      </c>
      <c r="B1618" s="52" t="s">
        <v>97</v>
      </c>
      <c r="C1618" s="52" t="s">
        <v>103</v>
      </c>
      <c r="D1618" s="52" t="s">
        <v>286</v>
      </c>
      <c r="E1618" s="53">
        <v>130.0</v>
      </c>
      <c r="F1618" s="52" t="s">
        <v>31</v>
      </c>
    </row>
    <row r="1619">
      <c r="A1619" s="51">
        <v>44424.0</v>
      </c>
      <c r="B1619" s="52" t="s">
        <v>97</v>
      </c>
      <c r="C1619" s="52">
        <v>1641.0</v>
      </c>
      <c r="D1619" s="52" t="s">
        <v>287</v>
      </c>
      <c r="E1619" s="53">
        <v>110.0</v>
      </c>
      <c r="F1619" s="52" t="s">
        <v>31</v>
      </c>
    </row>
    <row r="1620">
      <c r="A1620" s="51">
        <v>44424.0</v>
      </c>
      <c r="B1620" s="52" t="s">
        <v>97</v>
      </c>
      <c r="C1620" s="52" t="s">
        <v>108</v>
      </c>
      <c r="D1620" s="52" t="s">
        <v>278</v>
      </c>
      <c r="E1620" s="53">
        <v>130.0</v>
      </c>
      <c r="F1620" s="52" t="s">
        <v>21</v>
      </c>
    </row>
    <row r="1621">
      <c r="A1621" s="51">
        <v>44424.0</v>
      </c>
      <c r="B1621" s="52" t="s">
        <v>97</v>
      </c>
      <c r="C1621" s="52" t="s">
        <v>108</v>
      </c>
      <c r="D1621" s="52" t="s">
        <v>285</v>
      </c>
      <c r="E1621" s="53">
        <v>270.0</v>
      </c>
      <c r="F1621" s="52" t="s">
        <v>18</v>
      </c>
    </row>
    <row r="1622">
      <c r="A1622" s="51">
        <v>44424.0</v>
      </c>
      <c r="B1622" s="52" t="s">
        <v>97</v>
      </c>
      <c r="C1622" s="52">
        <v>8247.0</v>
      </c>
      <c r="D1622" s="52" t="s">
        <v>287</v>
      </c>
      <c r="E1622" s="53">
        <v>110.0</v>
      </c>
      <c r="F1622" s="52" t="s">
        <v>31</v>
      </c>
    </row>
    <row r="1623">
      <c r="A1623" s="51">
        <v>44424.0</v>
      </c>
      <c r="B1623" s="52" t="s">
        <v>97</v>
      </c>
      <c r="C1623" s="52" t="s">
        <v>109</v>
      </c>
      <c r="D1623" s="52" t="s">
        <v>280</v>
      </c>
      <c r="E1623" s="53">
        <v>280.0</v>
      </c>
      <c r="F1623" s="52" t="s">
        <v>18</v>
      </c>
    </row>
    <row r="1624">
      <c r="A1624" s="51">
        <v>44424.0</v>
      </c>
      <c r="B1624" s="52" t="s">
        <v>97</v>
      </c>
      <c r="C1624" s="52" t="s">
        <v>391</v>
      </c>
      <c r="D1624" s="52" t="s">
        <v>285</v>
      </c>
      <c r="E1624" s="53">
        <v>270.0</v>
      </c>
      <c r="F1624" s="52" t="s">
        <v>18</v>
      </c>
    </row>
    <row r="1625">
      <c r="A1625" s="51">
        <v>44424.0</v>
      </c>
      <c r="B1625" s="52" t="s">
        <v>97</v>
      </c>
      <c r="C1625" s="52" t="s">
        <v>111</v>
      </c>
      <c r="D1625" s="52" t="s">
        <v>288</v>
      </c>
      <c r="E1625" s="53">
        <v>280.0</v>
      </c>
      <c r="F1625" s="52" t="s">
        <v>14</v>
      </c>
    </row>
    <row r="1626">
      <c r="A1626" s="51">
        <v>44424.0</v>
      </c>
      <c r="B1626" s="52" t="s">
        <v>97</v>
      </c>
      <c r="C1626" s="52" t="s">
        <v>208</v>
      </c>
      <c r="D1626" s="52" t="s">
        <v>278</v>
      </c>
      <c r="E1626" s="53">
        <v>130.0</v>
      </c>
      <c r="F1626" s="52" t="s">
        <v>21</v>
      </c>
    </row>
    <row r="1627">
      <c r="A1627" s="51">
        <v>44424.0</v>
      </c>
      <c r="B1627" s="52" t="s">
        <v>97</v>
      </c>
      <c r="C1627" s="52" t="s">
        <v>173</v>
      </c>
      <c r="D1627" s="52" t="s">
        <v>282</v>
      </c>
      <c r="E1627" s="53">
        <v>200.0</v>
      </c>
      <c r="F1627" s="52" t="s">
        <v>14</v>
      </c>
    </row>
    <row r="1628">
      <c r="A1628" s="51">
        <v>44424.0</v>
      </c>
      <c r="B1628" s="52" t="s">
        <v>97</v>
      </c>
      <c r="C1628" s="52" t="s">
        <v>210</v>
      </c>
      <c r="D1628" s="52" t="s">
        <v>286</v>
      </c>
      <c r="E1628" s="53">
        <v>130.0</v>
      </c>
      <c r="F1628" s="52" t="s">
        <v>31</v>
      </c>
    </row>
    <row r="1629">
      <c r="A1629" s="51">
        <v>44424.0</v>
      </c>
      <c r="B1629" s="52" t="s">
        <v>97</v>
      </c>
      <c r="C1629" s="52" t="s">
        <v>335</v>
      </c>
      <c r="D1629" s="52" t="s">
        <v>285</v>
      </c>
      <c r="E1629" s="53">
        <v>270.0</v>
      </c>
      <c r="F1629" s="52" t="s">
        <v>18</v>
      </c>
    </row>
    <row r="1630">
      <c r="A1630" s="51">
        <v>44424.0</v>
      </c>
      <c r="B1630" s="52" t="s">
        <v>114</v>
      </c>
      <c r="C1630" s="52">
        <v>5043.0</v>
      </c>
      <c r="D1630" s="52" t="s">
        <v>277</v>
      </c>
      <c r="E1630" s="53">
        <v>350.0</v>
      </c>
      <c r="F1630" s="52" t="s">
        <v>14</v>
      </c>
    </row>
    <row r="1631">
      <c r="A1631" s="51">
        <v>44424.0</v>
      </c>
      <c r="B1631" s="52" t="s">
        <v>114</v>
      </c>
      <c r="C1631" s="52">
        <v>5043.0</v>
      </c>
      <c r="D1631" s="52" t="s">
        <v>279</v>
      </c>
      <c r="E1631" s="53">
        <v>170.0</v>
      </c>
      <c r="F1631" s="52" t="s">
        <v>12</v>
      </c>
    </row>
    <row r="1632">
      <c r="A1632" s="51">
        <v>44424.0</v>
      </c>
      <c r="B1632" s="52" t="s">
        <v>114</v>
      </c>
      <c r="C1632" s="52">
        <v>5043.0</v>
      </c>
      <c r="D1632" s="52" t="s">
        <v>287</v>
      </c>
      <c r="E1632" s="53">
        <v>110.0</v>
      </c>
      <c r="F1632" s="52" t="s">
        <v>31</v>
      </c>
    </row>
    <row r="1633">
      <c r="A1633" s="51">
        <v>44424.0</v>
      </c>
      <c r="B1633" s="52" t="s">
        <v>115</v>
      </c>
      <c r="C1633" s="52" t="s">
        <v>174</v>
      </c>
      <c r="D1633" s="52" t="s">
        <v>286</v>
      </c>
      <c r="E1633" s="53">
        <v>130.0</v>
      </c>
      <c r="F1633" s="52" t="s">
        <v>31</v>
      </c>
    </row>
    <row r="1634">
      <c r="A1634" s="51">
        <v>44424.0</v>
      </c>
      <c r="B1634" s="52" t="s">
        <v>115</v>
      </c>
      <c r="C1634" s="52">
        <v>9645.0</v>
      </c>
      <c r="D1634" s="52" t="s">
        <v>278</v>
      </c>
      <c r="E1634" s="53">
        <v>130.0</v>
      </c>
      <c r="F1634" s="52" t="s">
        <v>21</v>
      </c>
    </row>
    <row r="1635">
      <c r="A1635" s="51">
        <v>44424.0</v>
      </c>
      <c r="B1635" s="52" t="s">
        <v>115</v>
      </c>
      <c r="C1635" s="52" t="s">
        <v>118</v>
      </c>
      <c r="D1635" s="52" t="s">
        <v>278</v>
      </c>
      <c r="E1635" s="53">
        <v>130.0</v>
      </c>
      <c r="F1635" s="52" t="s">
        <v>21</v>
      </c>
    </row>
    <row r="1636">
      <c r="A1636" s="51">
        <v>44424.0</v>
      </c>
      <c r="B1636" s="52" t="s">
        <v>115</v>
      </c>
      <c r="C1636" s="52" t="s">
        <v>120</v>
      </c>
      <c r="D1636" s="52" t="s">
        <v>284</v>
      </c>
      <c r="E1636" s="53">
        <v>140.0</v>
      </c>
      <c r="F1636" s="52" t="s">
        <v>12</v>
      </c>
    </row>
    <row r="1637">
      <c r="A1637" s="51">
        <v>44424.0</v>
      </c>
      <c r="B1637" s="52" t="s">
        <v>122</v>
      </c>
      <c r="C1637" s="52" t="s">
        <v>241</v>
      </c>
      <c r="D1637" s="52" t="s">
        <v>285</v>
      </c>
      <c r="E1637" s="53">
        <v>270.0</v>
      </c>
      <c r="F1637" s="52" t="s">
        <v>18</v>
      </c>
    </row>
    <row r="1638">
      <c r="A1638" s="51">
        <v>44424.0</v>
      </c>
      <c r="B1638" s="52" t="s">
        <v>122</v>
      </c>
      <c r="C1638" s="52" t="s">
        <v>123</v>
      </c>
      <c r="D1638" s="52" t="s">
        <v>279</v>
      </c>
      <c r="E1638" s="53">
        <v>170.0</v>
      </c>
      <c r="F1638" s="52" t="s">
        <v>12</v>
      </c>
    </row>
    <row r="1639">
      <c r="A1639" s="51">
        <v>44424.0</v>
      </c>
      <c r="B1639" s="52" t="s">
        <v>122</v>
      </c>
      <c r="C1639" s="52" t="s">
        <v>124</v>
      </c>
      <c r="D1639" s="52" t="s">
        <v>284</v>
      </c>
      <c r="E1639" s="53">
        <v>140.0</v>
      </c>
      <c r="F1639" s="52" t="s">
        <v>12</v>
      </c>
    </row>
    <row r="1640">
      <c r="A1640" s="51">
        <v>44424.0</v>
      </c>
      <c r="B1640" s="52" t="s">
        <v>122</v>
      </c>
      <c r="C1640" s="55">
        <v>9.0E49</v>
      </c>
      <c r="D1640" s="52" t="s">
        <v>278</v>
      </c>
      <c r="E1640" s="53">
        <v>130.0</v>
      </c>
      <c r="F1640" s="52" t="s">
        <v>21</v>
      </c>
    </row>
    <row r="1641">
      <c r="A1641" s="51">
        <v>44424.0</v>
      </c>
      <c r="B1641" s="52" t="s">
        <v>122</v>
      </c>
      <c r="C1641" s="52" t="s">
        <v>179</v>
      </c>
      <c r="D1641" s="52" t="s">
        <v>278</v>
      </c>
      <c r="E1641" s="53">
        <v>130.0</v>
      </c>
      <c r="F1641" s="52" t="s">
        <v>21</v>
      </c>
    </row>
    <row r="1642">
      <c r="A1642" s="51">
        <v>44424.0</v>
      </c>
      <c r="B1642" s="52" t="s">
        <v>122</v>
      </c>
      <c r="C1642" s="52" t="s">
        <v>125</v>
      </c>
      <c r="D1642" s="52" t="s">
        <v>288</v>
      </c>
      <c r="E1642" s="53">
        <v>280.0</v>
      </c>
      <c r="F1642" s="52" t="s">
        <v>14</v>
      </c>
    </row>
    <row r="1643">
      <c r="A1643" s="51">
        <v>44424.0</v>
      </c>
      <c r="B1643" s="52" t="s">
        <v>15</v>
      </c>
      <c r="C1643" s="52" t="s">
        <v>130</v>
      </c>
      <c r="D1643" s="52" t="s">
        <v>279</v>
      </c>
      <c r="E1643" s="53">
        <v>170.0</v>
      </c>
      <c r="F1643" s="52" t="s">
        <v>12</v>
      </c>
    </row>
    <row r="1644">
      <c r="A1644" s="51">
        <v>44424.0</v>
      </c>
      <c r="B1644" s="52" t="s">
        <v>15</v>
      </c>
      <c r="C1644" s="52" t="s">
        <v>130</v>
      </c>
      <c r="D1644" s="52" t="s">
        <v>285</v>
      </c>
      <c r="E1644" s="53">
        <v>270.0</v>
      </c>
      <c r="F1644" s="52" t="s">
        <v>18</v>
      </c>
    </row>
    <row r="1645">
      <c r="A1645" s="51">
        <v>44424.0</v>
      </c>
      <c r="B1645" s="52" t="s">
        <v>15</v>
      </c>
      <c r="C1645" s="52" t="s">
        <v>132</v>
      </c>
      <c r="D1645" s="52" t="s">
        <v>292</v>
      </c>
      <c r="E1645" s="53">
        <v>60.0</v>
      </c>
      <c r="F1645" s="52" t="s">
        <v>31</v>
      </c>
    </row>
    <row r="1646">
      <c r="A1646" s="51">
        <v>44424.0</v>
      </c>
      <c r="B1646" s="52" t="s">
        <v>15</v>
      </c>
      <c r="C1646" s="55">
        <v>5.0E49</v>
      </c>
      <c r="D1646" s="52" t="s">
        <v>287</v>
      </c>
      <c r="E1646" s="53">
        <v>110.0</v>
      </c>
      <c r="F1646" s="52" t="s">
        <v>31</v>
      </c>
    </row>
    <row r="1647">
      <c r="A1647" s="51">
        <v>44424.0</v>
      </c>
      <c r="B1647" s="52" t="s">
        <v>15</v>
      </c>
      <c r="C1647" s="55">
        <v>5.0E49</v>
      </c>
      <c r="D1647" s="52" t="s">
        <v>288</v>
      </c>
      <c r="E1647" s="53">
        <v>280.0</v>
      </c>
      <c r="F1647" s="52" t="s">
        <v>14</v>
      </c>
    </row>
    <row r="1648">
      <c r="A1648" s="51">
        <v>44424.0</v>
      </c>
      <c r="B1648" s="52" t="s">
        <v>15</v>
      </c>
      <c r="C1648" s="52" t="s">
        <v>134</v>
      </c>
      <c r="D1648" s="52" t="s">
        <v>288</v>
      </c>
      <c r="E1648" s="53">
        <v>280.0</v>
      </c>
      <c r="F1648" s="52" t="s">
        <v>14</v>
      </c>
    </row>
    <row r="1649">
      <c r="A1649" s="51">
        <v>44424.0</v>
      </c>
      <c r="B1649" s="52" t="s">
        <v>15</v>
      </c>
      <c r="C1649" s="52" t="s">
        <v>219</v>
      </c>
      <c r="D1649" s="52" t="s">
        <v>278</v>
      </c>
      <c r="E1649" s="53">
        <v>130.0</v>
      </c>
      <c r="F1649" s="52" t="s">
        <v>21</v>
      </c>
    </row>
    <row r="1650">
      <c r="A1650" s="51">
        <v>44424.0</v>
      </c>
      <c r="B1650" s="52" t="s">
        <v>15</v>
      </c>
      <c r="C1650" s="52">
        <v>4645.0</v>
      </c>
      <c r="D1650" s="52" t="s">
        <v>282</v>
      </c>
      <c r="E1650" s="53">
        <v>200.0</v>
      </c>
      <c r="F1650" s="52" t="s">
        <v>14</v>
      </c>
    </row>
    <row r="1651">
      <c r="A1651" s="51">
        <v>44424.0</v>
      </c>
      <c r="B1651" s="52" t="s">
        <v>15</v>
      </c>
      <c r="C1651" s="52" t="s">
        <v>136</v>
      </c>
      <c r="D1651" s="52" t="s">
        <v>277</v>
      </c>
      <c r="E1651" s="53">
        <v>350.0</v>
      </c>
      <c r="F1651" s="52" t="s">
        <v>14</v>
      </c>
    </row>
    <row r="1652">
      <c r="A1652" s="51">
        <v>44424.0</v>
      </c>
      <c r="B1652" s="52" t="s">
        <v>15</v>
      </c>
      <c r="C1652" s="52" t="s">
        <v>137</v>
      </c>
      <c r="D1652" s="52" t="s">
        <v>284</v>
      </c>
      <c r="E1652" s="53">
        <v>140.0</v>
      </c>
      <c r="F1652" s="52" t="s">
        <v>12</v>
      </c>
    </row>
    <row r="1653">
      <c r="A1653" s="51">
        <v>44424.0</v>
      </c>
      <c r="B1653" s="52" t="s">
        <v>15</v>
      </c>
      <c r="C1653" s="52" t="s">
        <v>185</v>
      </c>
      <c r="D1653" s="52" t="s">
        <v>278</v>
      </c>
      <c r="E1653" s="53">
        <v>130.0</v>
      </c>
      <c r="F1653" s="52" t="s">
        <v>21</v>
      </c>
    </row>
    <row r="1654">
      <c r="A1654" s="51">
        <v>44424.0</v>
      </c>
      <c r="B1654" s="52" t="s">
        <v>15</v>
      </c>
      <c r="C1654" s="52" t="s">
        <v>185</v>
      </c>
      <c r="D1654" s="52" t="s">
        <v>284</v>
      </c>
      <c r="E1654" s="53">
        <v>140.0</v>
      </c>
      <c r="F1654" s="52" t="s">
        <v>12</v>
      </c>
    </row>
    <row r="1655">
      <c r="A1655" s="51">
        <v>44424.0</v>
      </c>
      <c r="B1655" s="52" t="s">
        <v>16</v>
      </c>
      <c r="C1655" s="55">
        <v>3.0E45</v>
      </c>
      <c r="D1655" s="52" t="s">
        <v>280</v>
      </c>
      <c r="E1655" s="53">
        <v>280.0</v>
      </c>
      <c r="F1655" s="52" t="s">
        <v>18</v>
      </c>
    </row>
    <row r="1656">
      <c r="A1656" s="51">
        <v>44424.0</v>
      </c>
      <c r="B1656" s="52" t="s">
        <v>16</v>
      </c>
      <c r="C1656" s="55">
        <v>3.0E45</v>
      </c>
      <c r="D1656" s="52" t="s">
        <v>278</v>
      </c>
      <c r="E1656" s="53">
        <v>130.0</v>
      </c>
      <c r="F1656" s="52" t="s">
        <v>21</v>
      </c>
    </row>
    <row r="1657">
      <c r="A1657" s="51">
        <v>44424.0</v>
      </c>
      <c r="B1657" s="52" t="s">
        <v>16</v>
      </c>
      <c r="C1657" s="52" t="s">
        <v>392</v>
      </c>
      <c r="D1657" s="52" t="s">
        <v>280</v>
      </c>
      <c r="E1657" s="53">
        <v>280.0</v>
      </c>
      <c r="F1657" s="52" t="s">
        <v>18</v>
      </c>
    </row>
    <row r="1658">
      <c r="A1658" s="51">
        <v>44424.0</v>
      </c>
      <c r="B1658" s="52" t="s">
        <v>16</v>
      </c>
      <c r="C1658" s="52">
        <v>6447.0</v>
      </c>
      <c r="D1658" s="52" t="s">
        <v>287</v>
      </c>
      <c r="E1658" s="53">
        <v>110.0</v>
      </c>
      <c r="F1658" s="52" t="s">
        <v>31</v>
      </c>
    </row>
    <row r="1659">
      <c r="A1659" s="51">
        <v>44424.0</v>
      </c>
      <c r="B1659" s="52" t="s">
        <v>16</v>
      </c>
      <c r="C1659" s="52" t="s">
        <v>191</v>
      </c>
      <c r="D1659" s="52" t="s">
        <v>280</v>
      </c>
      <c r="E1659" s="53">
        <v>280.0</v>
      </c>
      <c r="F1659" s="52" t="s">
        <v>18</v>
      </c>
    </row>
    <row r="1660">
      <c r="A1660" s="51">
        <v>44424.0</v>
      </c>
      <c r="B1660" s="52" t="s">
        <v>16</v>
      </c>
      <c r="C1660" s="52" t="s">
        <v>67</v>
      </c>
      <c r="D1660" s="52" t="s">
        <v>278</v>
      </c>
      <c r="E1660" s="53">
        <v>130.0</v>
      </c>
      <c r="F1660" s="52" t="s">
        <v>21</v>
      </c>
    </row>
    <row r="1661">
      <c r="A1661" s="51">
        <v>44424.0</v>
      </c>
      <c r="B1661" s="52" t="s">
        <v>69</v>
      </c>
      <c r="C1661" s="52" t="s">
        <v>71</v>
      </c>
      <c r="D1661" s="52" t="s">
        <v>284</v>
      </c>
      <c r="E1661" s="53">
        <v>140.0</v>
      </c>
      <c r="F1661" s="52" t="s">
        <v>12</v>
      </c>
    </row>
    <row r="1662">
      <c r="A1662" s="51">
        <v>44424.0</v>
      </c>
      <c r="B1662" s="52" t="s">
        <v>69</v>
      </c>
      <c r="C1662" s="52" t="s">
        <v>72</v>
      </c>
      <c r="D1662" s="52" t="s">
        <v>288</v>
      </c>
      <c r="E1662" s="53">
        <v>280.0</v>
      </c>
      <c r="F1662" s="52" t="s">
        <v>14</v>
      </c>
    </row>
    <row r="1663">
      <c r="A1663" s="51">
        <v>44424.0</v>
      </c>
      <c r="B1663" s="52" t="s">
        <v>69</v>
      </c>
      <c r="C1663" s="52" t="s">
        <v>195</v>
      </c>
      <c r="D1663" s="52" t="s">
        <v>278</v>
      </c>
      <c r="E1663" s="53">
        <v>130.0</v>
      </c>
      <c r="F1663" s="52" t="s">
        <v>21</v>
      </c>
    </row>
    <row r="1664">
      <c r="A1664" s="51">
        <v>44424.0</v>
      </c>
      <c r="B1664" s="52" t="s">
        <v>69</v>
      </c>
      <c r="C1664" s="52" t="s">
        <v>73</v>
      </c>
      <c r="D1664" s="52" t="s">
        <v>286</v>
      </c>
      <c r="E1664" s="53">
        <v>130.0</v>
      </c>
      <c r="F1664" s="52" t="s">
        <v>31</v>
      </c>
    </row>
    <row r="1665">
      <c r="A1665" s="51">
        <v>44424.0</v>
      </c>
      <c r="B1665" s="52" t="s">
        <v>69</v>
      </c>
      <c r="C1665" s="52">
        <v>2340.0</v>
      </c>
      <c r="D1665" s="52" t="s">
        <v>285</v>
      </c>
      <c r="E1665" s="53">
        <v>270.0</v>
      </c>
      <c r="F1665" s="52" t="s">
        <v>18</v>
      </c>
    </row>
    <row r="1666">
      <c r="A1666" s="51">
        <v>44424.0</v>
      </c>
      <c r="B1666" s="52" t="s">
        <v>69</v>
      </c>
      <c r="C1666" s="52">
        <v>7447.0</v>
      </c>
      <c r="D1666" s="52" t="s">
        <v>288</v>
      </c>
      <c r="E1666" s="53">
        <v>280.0</v>
      </c>
      <c r="F1666" s="52" t="s">
        <v>14</v>
      </c>
    </row>
    <row r="1667">
      <c r="A1667" s="51">
        <v>44424.0</v>
      </c>
      <c r="B1667" s="52" t="s">
        <v>69</v>
      </c>
      <c r="C1667" s="52">
        <v>5649.0</v>
      </c>
      <c r="D1667" s="52" t="s">
        <v>278</v>
      </c>
      <c r="E1667" s="53">
        <v>130.0</v>
      </c>
      <c r="F1667" s="52" t="s">
        <v>21</v>
      </c>
    </row>
    <row r="1668">
      <c r="A1668" s="51">
        <v>44424.0</v>
      </c>
      <c r="B1668" s="52" t="s">
        <v>69</v>
      </c>
      <c r="C1668" s="52">
        <v>5649.0</v>
      </c>
      <c r="D1668" s="52" t="s">
        <v>285</v>
      </c>
      <c r="E1668" s="53">
        <v>270.0</v>
      </c>
      <c r="F1668" s="52" t="s">
        <v>18</v>
      </c>
    </row>
    <row r="1669">
      <c r="A1669" s="51">
        <v>44424.0</v>
      </c>
      <c r="B1669" s="52" t="s">
        <v>69</v>
      </c>
      <c r="C1669" s="52" t="s">
        <v>148</v>
      </c>
      <c r="D1669" s="52" t="s">
        <v>279</v>
      </c>
      <c r="E1669" s="53">
        <v>170.0</v>
      </c>
      <c r="F1669" s="52" t="s">
        <v>12</v>
      </c>
    </row>
    <row r="1670">
      <c r="A1670" s="51">
        <v>44424.0</v>
      </c>
      <c r="B1670" s="52" t="s">
        <v>69</v>
      </c>
      <c r="C1670" s="52">
        <v>9045.0</v>
      </c>
      <c r="D1670" s="52" t="s">
        <v>278</v>
      </c>
      <c r="E1670" s="53">
        <v>130.0</v>
      </c>
      <c r="F1670" s="52" t="s">
        <v>21</v>
      </c>
    </row>
    <row r="1671">
      <c r="A1671" s="51">
        <v>44424.0</v>
      </c>
      <c r="B1671" s="52" t="s">
        <v>69</v>
      </c>
      <c r="C1671" s="52" t="s">
        <v>75</v>
      </c>
      <c r="D1671" s="52" t="s">
        <v>278</v>
      </c>
      <c r="E1671" s="53">
        <v>130.0</v>
      </c>
      <c r="F1671" s="52" t="s">
        <v>21</v>
      </c>
    </row>
    <row r="1672">
      <c r="A1672" s="51">
        <v>44424.0</v>
      </c>
      <c r="B1672" s="52" t="s">
        <v>69</v>
      </c>
      <c r="C1672" s="52" t="s">
        <v>196</v>
      </c>
      <c r="D1672" s="52" t="s">
        <v>280</v>
      </c>
      <c r="E1672" s="53">
        <v>280.0</v>
      </c>
      <c r="F1672" s="52" t="s">
        <v>18</v>
      </c>
    </row>
    <row r="1673">
      <c r="A1673" s="51">
        <v>44424.0</v>
      </c>
      <c r="B1673" s="52" t="s">
        <v>69</v>
      </c>
      <c r="C1673" s="52" t="s">
        <v>77</v>
      </c>
      <c r="D1673" s="52" t="s">
        <v>277</v>
      </c>
      <c r="E1673" s="53">
        <v>350.0</v>
      </c>
      <c r="F1673" s="52" t="s">
        <v>14</v>
      </c>
    </row>
    <row r="1674">
      <c r="A1674" s="51">
        <v>44424.0</v>
      </c>
      <c r="B1674" s="52" t="s">
        <v>69</v>
      </c>
      <c r="C1674" s="52" t="s">
        <v>78</v>
      </c>
      <c r="D1674" s="52" t="s">
        <v>278</v>
      </c>
      <c r="E1674" s="53">
        <v>130.0</v>
      </c>
      <c r="F1674" s="52" t="s">
        <v>21</v>
      </c>
    </row>
    <row r="1675">
      <c r="A1675" s="51">
        <v>44424.0</v>
      </c>
      <c r="B1675" s="52" t="s">
        <v>69</v>
      </c>
      <c r="C1675" s="52" t="s">
        <v>79</v>
      </c>
      <c r="D1675" s="52" t="s">
        <v>277</v>
      </c>
      <c r="E1675" s="53">
        <v>350.0</v>
      </c>
      <c r="F1675" s="52" t="s">
        <v>14</v>
      </c>
    </row>
    <row r="1676">
      <c r="A1676" s="51">
        <v>44424.0</v>
      </c>
      <c r="B1676" s="52" t="s">
        <v>69</v>
      </c>
      <c r="C1676" s="52" t="s">
        <v>80</v>
      </c>
      <c r="D1676" s="52" t="s">
        <v>280</v>
      </c>
      <c r="E1676" s="53">
        <v>280.0</v>
      </c>
      <c r="F1676" s="52" t="s">
        <v>18</v>
      </c>
    </row>
    <row r="1677">
      <c r="A1677" s="51">
        <v>44424.0</v>
      </c>
      <c r="B1677" s="52" t="s">
        <v>69</v>
      </c>
      <c r="C1677" s="52" t="s">
        <v>252</v>
      </c>
      <c r="D1677" s="52" t="s">
        <v>286</v>
      </c>
      <c r="E1677" s="53">
        <v>130.0</v>
      </c>
      <c r="F1677" s="52" t="s">
        <v>31</v>
      </c>
    </row>
    <row r="1678">
      <c r="A1678" s="51">
        <v>44424.0</v>
      </c>
      <c r="B1678" s="52" t="s">
        <v>69</v>
      </c>
      <c r="C1678" s="52" t="s">
        <v>81</v>
      </c>
      <c r="D1678" s="52" t="s">
        <v>277</v>
      </c>
      <c r="E1678" s="53">
        <v>350.0</v>
      </c>
      <c r="F1678" s="52" t="s">
        <v>14</v>
      </c>
    </row>
    <row r="1679">
      <c r="A1679" s="51">
        <v>44424.0</v>
      </c>
      <c r="B1679" s="52" t="s">
        <v>69</v>
      </c>
      <c r="C1679" s="52" t="s">
        <v>82</v>
      </c>
      <c r="D1679" s="52" t="s">
        <v>288</v>
      </c>
      <c r="E1679" s="53">
        <v>280.0</v>
      </c>
      <c r="F1679" s="52" t="s">
        <v>14</v>
      </c>
    </row>
    <row r="1680">
      <c r="A1680" s="51">
        <v>44424.0</v>
      </c>
      <c r="B1680" s="52" t="s">
        <v>69</v>
      </c>
      <c r="C1680" s="52" t="s">
        <v>83</v>
      </c>
      <c r="D1680" s="52" t="s">
        <v>282</v>
      </c>
      <c r="E1680" s="53">
        <v>200.0</v>
      </c>
      <c r="F1680" s="52" t="s">
        <v>14</v>
      </c>
    </row>
    <row r="1681">
      <c r="A1681" s="51">
        <v>44424.0</v>
      </c>
      <c r="B1681" s="52" t="s">
        <v>69</v>
      </c>
      <c r="C1681" s="52" t="s">
        <v>84</v>
      </c>
      <c r="D1681" s="52" t="s">
        <v>284</v>
      </c>
      <c r="E1681" s="53">
        <v>140.0</v>
      </c>
      <c r="F1681" s="52" t="s">
        <v>12</v>
      </c>
    </row>
    <row r="1682">
      <c r="A1682" s="51">
        <v>44424.0</v>
      </c>
      <c r="B1682" s="52" t="s">
        <v>69</v>
      </c>
      <c r="C1682" s="52" t="s">
        <v>85</v>
      </c>
      <c r="D1682" s="52" t="s">
        <v>284</v>
      </c>
      <c r="E1682" s="53">
        <v>140.0</v>
      </c>
      <c r="F1682" s="52" t="s">
        <v>12</v>
      </c>
    </row>
    <row r="1683">
      <c r="A1683" s="51">
        <v>44424.0</v>
      </c>
      <c r="B1683" s="52" t="s">
        <v>69</v>
      </c>
      <c r="C1683" s="52" t="s">
        <v>87</v>
      </c>
      <c r="D1683" s="52" t="s">
        <v>278</v>
      </c>
      <c r="E1683" s="53">
        <v>130.0</v>
      </c>
      <c r="F1683" s="52" t="s">
        <v>21</v>
      </c>
    </row>
    <row r="1684">
      <c r="A1684" s="51">
        <v>44424.0</v>
      </c>
      <c r="B1684" s="52" t="s">
        <v>69</v>
      </c>
      <c r="C1684" s="52" t="s">
        <v>88</v>
      </c>
      <c r="D1684" s="52" t="s">
        <v>285</v>
      </c>
      <c r="E1684" s="53">
        <v>270.0</v>
      </c>
      <c r="F1684" s="52" t="s">
        <v>18</v>
      </c>
    </row>
    <row r="1685">
      <c r="A1685" s="51">
        <v>44424.0</v>
      </c>
      <c r="B1685" s="52" t="s">
        <v>69</v>
      </c>
      <c r="C1685" s="52" t="s">
        <v>89</v>
      </c>
      <c r="D1685" s="52" t="s">
        <v>278</v>
      </c>
      <c r="E1685" s="53">
        <v>130.0</v>
      </c>
      <c r="F1685" s="52" t="s">
        <v>21</v>
      </c>
    </row>
    <row r="1686">
      <c r="A1686" s="51">
        <v>44424.0</v>
      </c>
      <c r="B1686" s="52" t="s">
        <v>69</v>
      </c>
      <c r="C1686" s="52" t="s">
        <v>91</v>
      </c>
      <c r="D1686" s="52" t="s">
        <v>284</v>
      </c>
      <c r="E1686" s="53">
        <v>140.0</v>
      </c>
      <c r="F1686" s="52" t="s">
        <v>12</v>
      </c>
    </row>
    <row r="1687">
      <c r="A1687" s="51">
        <v>44427.0</v>
      </c>
      <c r="B1687" s="52" t="s">
        <v>23</v>
      </c>
      <c r="C1687" s="52" t="s">
        <v>32</v>
      </c>
      <c r="D1687" s="52" t="s">
        <v>393</v>
      </c>
      <c r="E1687" s="53">
        <v>260.0</v>
      </c>
      <c r="F1687" s="52" t="s">
        <v>394</v>
      </c>
    </row>
    <row r="1688">
      <c r="A1688" s="51">
        <v>44427.0</v>
      </c>
      <c r="B1688" s="52" t="s">
        <v>23</v>
      </c>
      <c r="C1688" s="52" t="s">
        <v>327</v>
      </c>
      <c r="D1688" s="52" t="s">
        <v>395</v>
      </c>
      <c r="E1688" s="53">
        <v>250.0</v>
      </c>
      <c r="F1688" s="52" t="s">
        <v>394</v>
      </c>
    </row>
    <row r="1689">
      <c r="A1689" s="51">
        <v>44427.0</v>
      </c>
      <c r="B1689" s="52" t="s">
        <v>23</v>
      </c>
      <c r="C1689" s="52" t="s">
        <v>39</v>
      </c>
      <c r="D1689" s="52" t="s">
        <v>396</v>
      </c>
      <c r="E1689" s="53">
        <v>300.0</v>
      </c>
      <c r="F1689" s="52" t="s">
        <v>18</v>
      </c>
    </row>
    <row r="1690">
      <c r="A1690" s="51">
        <v>44427.0</v>
      </c>
      <c r="B1690" s="52" t="s">
        <v>254</v>
      </c>
      <c r="C1690" s="52" t="s">
        <v>293</v>
      </c>
      <c r="D1690" s="52" t="s">
        <v>397</v>
      </c>
      <c r="E1690" s="53">
        <v>330.0</v>
      </c>
      <c r="F1690" s="52" t="s">
        <v>14</v>
      </c>
    </row>
    <row r="1691">
      <c r="A1691" s="51">
        <v>44427.0</v>
      </c>
      <c r="B1691" s="52" t="s">
        <v>97</v>
      </c>
      <c r="C1691" s="55">
        <v>1.0E46</v>
      </c>
      <c r="D1691" s="52" t="s">
        <v>396</v>
      </c>
      <c r="E1691" s="53">
        <v>300.0</v>
      </c>
      <c r="F1691" s="52" t="s">
        <v>18</v>
      </c>
    </row>
    <row r="1692">
      <c r="A1692" s="51">
        <v>44427.0</v>
      </c>
      <c r="B1692" s="52" t="s">
        <v>97</v>
      </c>
      <c r="C1692" s="52" t="s">
        <v>171</v>
      </c>
      <c r="D1692" s="52" t="s">
        <v>398</v>
      </c>
      <c r="E1692" s="53">
        <v>190.0</v>
      </c>
      <c r="F1692" s="52" t="s">
        <v>18</v>
      </c>
    </row>
    <row r="1693">
      <c r="A1693" s="51">
        <v>44427.0</v>
      </c>
      <c r="B1693" s="52" t="s">
        <v>97</v>
      </c>
      <c r="C1693" s="52" t="s">
        <v>112</v>
      </c>
      <c r="D1693" s="52" t="s">
        <v>399</v>
      </c>
      <c r="E1693" s="53">
        <v>80.0</v>
      </c>
      <c r="F1693" s="52" t="s">
        <v>31</v>
      </c>
    </row>
    <row r="1694">
      <c r="A1694" s="51">
        <v>44427.0</v>
      </c>
      <c r="B1694" s="52" t="s">
        <v>115</v>
      </c>
      <c r="C1694" s="52" t="s">
        <v>177</v>
      </c>
      <c r="D1694" s="52" t="s">
        <v>393</v>
      </c>
      <c r="E1694" s="53">
        <v>260.0</v>
      </c>
      <c r="F1694" s="52" t="s">
        <v>394</v>
      </c>
    </row>
    <row r="1695">
      <c r="A1695" s="51">
        <v>44427.0</v>
      </c>
      <c r="B1695" s="52" t="s">
        <v>400</v>
      </c>
      <c r="C1695" s="52" t="s">
        <v>401</v>
      </c>
      <c r="D1695" s="52" t="s">
        <v>402</v>
      </c>
      <c r="E1695" s="53">
        <v>150.0</v>
      </c>
      <c r="F1695" s="52" t="s">
        <v>160</v>
      </c>
    </row>
    <row r="1696">
      <c r="A1696" s="51">
        <v>44427.0</v>
      </c>
      <c r="B1696" s="52" t="s">
        <v>400</v>
      </c>
      <c r="C1696" s="52" t="s">
        <v>403</v>
      </c>
      <c r="D1696" s="52" t="s">
        <v>404</v>
      </c>
      <c r="E1696" s="53">
        <v>270.0</v>
      </c>
      <c r="F1696" s="52" t="s">
        <v>14</v>
      </c>
    </row>
    <row r="1697">
      <c r="A1697" s="51">
        <v>44427.0</v>
      </c>
      <c r="B1697" s="52" t="s">
        <v>400</v>
      </c>
      <c r="C1697" s="52" t="s">
        <v>405</v>
      </c>
      <c r="D1697" s="52" t="s">
        <v>404</v>
      </c>
      <c r="E1697" s="53">
        <v>270.0</v>
      </c>
      <c r="F1697" s="52" t="s">
        <v>14</v>
      </c>
    </row>
    <row r="1698">
      <c r="A1698" s="51">
        <v>44427.0</v>
      </c>
      <c r="B1698" s="52" t="s">
        <v>400</v>
      </c>
      <c r="C1698" s="52">
        <v>6147.0</v>
      </c>
      <c r="D1698" s="52" t="s">
        <v>398</v>
      </c>
      <c r="E1698" s="53">
        <v>190.0</v>
      </c>
      <c r="F1698" s="52" t="s">
        <v>18</v>
      </c>
    </row>
    <row r="1699">
      <c r="A1699" s="51">
        <v>44427.0</v>
      </c>
      <c r="B1699" s="52" t="s">
        <v>400</v>
      </c>
      <c r="C1699" s="52">
        <v>6742.0</v>
      </c>
      <c r="D1699" s="52" t="s">
        <v>398</v>
      </c>
      <c r="E1699" s="53">
        <v>190.0</v>
      </c>
      <c r="F1699" s="52" t="s">
        <v>18</v>
      </c>
    </row>
    <row r="1700">
      <c r="A1700" s="51">
        <v>44427.0</v>
      </c>
      <c r="B1700" s="52" t="s">
        <v>400</v>
      </c>
      <c r="C1700" s="52" t="s">
        <v>406</v>
      </c>
      <c r="D1700" s="52" t="s">
        <v>397</v>
      </c>
      <c r="E1700" s="53">
        <v>330.0</v>
      </c>
      <c r="F1700" s="52" t="s">
        <v>14</v>
      </c>
    </row>
    <row r="1701">
      <c r="A1701" s="51">
        <v>44427.0</v>
      </c>
      <c r="B1701" s="52" t="s">
        <v>400</v>
      </c>
      <c r="C1701" s="52">
        <v>8048.0</v>
      </c>
      <c r="D1701" s="52" t="s">
        <v>398</v>
      </c>
      <c r="E1701" s="53">
        <v>190.0</v>
      </c>
      <c r="F1701" s="52" t="s">
        <v>18</v>
      </c>
    </row>
    <row r="1702">
      <c r="A1702" s="51">
        <v>44427.0</v>
      </c>
      <c r="B1702" s="52" t="s">
        <v>400</v>
      </c>
      <c r="C1702" s="52" t="s">
        <v>407</v>
      </c>
      <c r="D1702" s="52" t="s">
        <v>397</v>
      </c>
      <c r="E1702" s="53">
        <v>330.0</v>
      </c>
      <c r="F1702" s="52" t="s">
        <v>14</v>
      </c>
    </row>
    <row r="1703">
      <c r="A1703" s="51">
        <v>44427.0</v>
      </c>
      <c r="B1703" s="52" t="s">
        <v>400</v>
      </c>
      <c r="C1703" s="52" t="s">
        <v>408</v>
      </c>
      <c r="D1703" s="52" t="s">
        <v>396</v>
      </c>
      <c r="E1703" s="53">
        <v>300.0</v>
      </c>
      <c r="F1703" s="52" t="s">
        <v>18</v>
      </c>
    </row>
    <row r="1704">
      <c r="A1704" s="51">
        <v>44427.0</v>
      </c>
      <c r="B1704" s="52" t="s">
        <v>122</v>
      </c>
      <c r="C1704" s="52" t="s">
        <v>124</v>
      </c>
      <c r="D1704" s="52" t="s">
        <v>409</v>
      </c>
      <c r="E1704" s="53">
        <v>180.0</v>
      </c>
      <c r="F1704" s="52" t="s">
        <v>21</v>
      </c>
    </row>
    <row r="1705">
      <c r="A1705" s="51">
        <v>44427.0</v>
      </c>
      <c r="B1705" s="52" t="s">
        <v>15</v>
      </c>
      <c r="C1705" s="52" t="s">
        <v>217</v>
      </c>
      <c r="D1705" s="52" t="s">
        <v>395</v>
      </c>
      <c r="E1705" s="53">
        <v>250.0</v>
      </c>
      <c r="F1705" s="52" t="s">
        <v>394</v>
      </c>
    </row>
    <row r="1706">
      <c r="A1706" s="51">
        <v>44427.0</v>
      </c>
      <c r="B1706" s="52" t="s">
        <v>15</v>
      </c>
      <c r="C1706" s="52" t="s">
        <v>132</v>
      </c>
      <c r="D1706" s="52" t="s">
        <v>398</v>
      </c>
      <c r="E1706" s="53">
        <v>190.0</v>
      </c>
      <c r="F1706" s="52" t="s">
        <v>18</v>
      </c>
    </row>
    <row r="1707">
      <c r="A1707" s="51">
        <v>44427.0</v>
      </c>
      <c r="B1707" s="52" t="s">
        <v>15</v>
      </c>
      <c r="C1707" s="55">
        <v>5.0E49</v>
      </c>
      <c r="D1707" s="52" t="s">
        <v>396</v>
      </c>
      <c r="E1707" s="53">
        <v>300.0</v>
      </c>
      <c r="F1707" s="52" t="s">
        <v>18</v>
      </c>
    </row>
    <row r="1708">
      <c r="A1708" s="51">
        <v>44427.0</v>
      </c>
      <c r="B1708" s="52" t="s">
        <v>15</v>
      </c>
      <c r="C1708" s="55">
        <v>5.0E49</v>
      </c>
      <c r="D1708" s="52" t="s">
        <v>399</v>
      </c>
      <c r="E1708" s="53">
        <v>80.0</v>
      </c>
      <c r="F1708" s="52" t="s">
        <v>31</v>
      </c>
    </row>
    <row r="1709">
      <c r="A1709" s="51">
        <v>44427.0</v>
      </c>
      <c r="B1709" s="52" t="s">
        <v>15</v>
      </c>
      <c r="C1709" s="52" t="s">
        <v>134</v>
      </c>
      <c r="D1709" s="52" t="s">
        <v>398</v>
      </c>
      <c r="E1709" s="53">
        <v>190.0</v>
      </c>
      <c r="F1709" s="52" t="s">
        <v>18</v>
      </c>
    </row>
    <row r="1710">
      <c r="A1710" s="51">
        <v>44427.0</v>
      </c>
      <c r="B1710" s="52" t="s">
        <v>15</v>
      </c>
      <c r="C1710" s="52" t="s">
        <v>219</v>
      </c>
      <c r="D1710" s="52" t="s">
        <v>397</v>
      </c>
      <c r="E1710" s="53">
        <v>330.0</v>
      </c>
      <c r="F1710" s="52" t="s">
        <v>14</v>
      </c>
    </row>
    <row r="1711">
      <c r="A1711" s="51">
        <v>44427.0</v>
      </c>
      <c r="B1711" s="52" t="s">
        <v>15</v>
      </c>
      <c r="C1711" s="52">
        <v>4645.0</v>
      </c>
      <c r="D1711" s="52" t="s">
        <v>404</v>
      </c>
      <c r="E1711" s="53">
        <v>270.0</v>
      </c>
      <c r="F1711" s="52" t="s">
        <v>14</v>
      </c>
    </row>
    <row r="1712">
      <c r="A1712" s="51">
        <v>44427.0</v>
      </c>
      <c r="B1712" s="52" t="s">
        <v>15</v>
      </c>
      <c r="C1712" s="52" t="s">
        <v>136</v>
      </c>
      <c r="D1712" s="52" t="s">
        <v>398</v>
      </c>
      <c r="E1712" s="53">
        <v>190.0</v>
      </c>
      <c r="F1712" s="52" t="s">
        <v>18</v>
      </c>
    </row>
    <row r="1713">
      <c r="A1713" s="51">
        <v>44427.0</v>
      </c>
      <c r="B1713" s="52" t="s">
        <v>15</v>
      </c>
      <c r="C1713" s="52" t="s">
        <v>182</v>
      </c>
      <c r="D1713" s="52" t="s">
        <v>397</v>
      </c>
      <c r="E1713" s="53">
        <v>330.0</v>
      </c>
      <c r="F1713" s="52" t="s">
        <v>14</v>
      </c>
    </row>
    <row r="1714">
      <c r="A1714" s="51">
        <v>44427.0</v>
      </c>
      <c r="B1714" s="52" t="s">
        <v>15</v>
      </c>
      <c r="C1714" s="52">
        <v>3446.0</v>
      </c>
      <c r="D1714" s="52" t="s">
        <v>409</v>
      </c>
      <c r="E1714" s="53">
        <v>180.0</v>
      </c>
      <c r="F1714" s="52" t="s">
        <v>21</v>
      </c>
    </row>
    <row r="1715">
      <c r="A1715" s="51">
        <v>44427.0</v>
      </c>
      <c r="B1715" s="52" t="s">
        <v>15</v>
      </c>
      <c r="C1715" s="52" t="s">
        <v>137</v>
      </c>
      <c r="D1715" s="52" t="s">
        <v>398</v>
      </c>
      <c r="E1715" s="53">
        <v>190.0</v>
      </c>
      <c r="F1715" s="52" t="s">
        <v>18</v>
      </c>
    </row>
    <row r="1716">
      <c r="A1716" s="51">
        <v>44427.0</v>
      </c>
      <c r="B1716" s="52" t="s">
        <v>15</v>
      </c>
      <c r="C1716" s="52" t="s">
        <v>185</v>
      </c>
      <c r="D1716" s="52" t="s">
        <v>397</v>
      </c>
      <c r="E1716" s="53">
        <v>330.0</v>
      </c>
      <c r="F1716" s="52" t="s">
        <v>14</v>
      </c>
    </row>
    <row r="1717">
      <c r="A1717" s="51">
        <v>44427.0</v>
      </c>
      <c r="B1717" s="52" t="s">
        <v>15</v>
      </c>
      <c r="C1717" s="52" t="s">
        <v>185</v>
      </c>
      <c r="D1717" s="52" t="s">
        <v>395</v>
      </c>
      <c r="E1717" s="53">
        <v>250.0</v>
      </c>
      <c r="F1717" s="52" t="s">
        <v>394</v>
      </c>
    </row>
    <row r="1718">
      <c r="A1718" s="51">
        <v>44427.0</v>
      </c>
      <c r="B1718" s="52" t="s">
        <v>248</v>
      </c>
      <c r="C1718" s="52" t="s">
        <v>410</v>
      </c>
      <c r="D1718" s="52" t="s">
        <v>397</v>
      </c>
      <c r="E1718" s="53">
        <v>330.0</v>
      </c>
      <c r="F1718" s="52" t="s">
        <v>14</v>
      </c>
    </row>
    <row r="1719">
      <c r="A1719" s="51">
        <v>44427.0</v>
      </c>
      <c r="B1719" s="52" t="s">
        <v>248</v>
      </c>
      <c r="C1719" s="52" t="s">
        <v>411</v>
      </c>
      <c r="D1719" s="52" t="s">
        <v>396</v>
      </c>
      <c r="E1719" s="53">
        <v>300.0</v>
      </c>
      <c r="F1719" s="52" t="s">
        <v>18</v>
      </c>
    </row>
    <row r="1720">
      <c r="A1720" s="51">
        <v>44427.0</v>
      </c>
      <c r="B1720" s="52" t="s">
        <v>248</v>
      </c>
      <c r="C1720" s="52" t="s">
        <v>249</v>
      </c>
      <c r="D1720" s="52" t="s">
        <v>398</v>
      </c>
      <c r="E1720" s="53">
        <v>190.0</v>
      </c>
      <c r="F1720" s="52" t="s">
        <v>18</v>
      </c>
    </row>
    <row r="1721">
      <c r="A1721" s="51">
        <v>44427.0</v>
      </c>
      <c r="B1721" s="52" t="s">
        <v>248</v>
      </c>
      <c r="C1721" s="52">
        <v>2944.0</v>
      </c>
      <c r="D1721" s="52" t="s">
        <v>398</v>
      </c>
      <c r="E1721" s="53">
        <v>190.0</v>
      </c>
      <c r="F1721" s="52" t="s">
        <v>18</v>
      </c>
    </row>
    <row r="1722">
      <c r="A1722" s="51">
        <v>44427.0</v>
      </c>
      <c r="B1722" s="52" t="s">
        <v>248</v>
      </c>
      <c r="C1722" s="52" t="s">
        <v>105</v>
      </c>
      <c r="D1722" s="52" t="s">
        <v>398</v>
      </c>
      <c r="E1722" s="53">
        <v>190.0</v>
      </c>
      <c r="F1722" s="52" t="s">
        <v>18</v>
      </c>
    </row>
    <row r="1723">
      <c r="A1723" s="51">
        <v>44427.0</v>
      </c>
      <c r="B1723" s="52" t="s">
        <v>248</v>
      </c>
      <c r="C1723" s="52">
        <v>6246.0</v>
      </c>
      <c r="D1723" s="52" t="s">
        <v>404</v>
      </c>
      <c r="E1723" s="53">
        <v>270.0</v>
      </c>
      <c r="F1723" s="52" t="s">
        <v>14</v>
      </c>
    </row>
    <row r="1724">
      <c r="A1724" s="51">
        <v>44427.0</v>
      </c>
      <c r="B1724" s="52" t="s">
        <v>248</v>
      </c>
      <c r="C1724" s="52" t="s">
        <v>412</v>
      </c>
      <c r="D1724" s="52" t="s">
        <v>413</v>
      </c>
      <c r="E1724" s="53">
        <v>100.0</v>
      </c>
      <c r="F1724" s="52" t="s">
        <v>160</v>
      </c>
    </row>
    <row r="1725">
      <c r="A1725" s="51">
        <v>44427.0</v>
      </c>
      <c r="B1725" s="52" t="s">
        <v>248</v>
      </c>
      <c r="C1725" s="52" t="s">
        <v>251</v>
      </c>
      <c r="D1725" s="52" t="s">
        <v>398</v>
      </c>
      <c r="E1725" s="53">
        <v>190.0</v>
      </c>
      <c r="F1725" s="52" t="s">
        <v>18</v>
      </c>
    </row>
    <row r="1726">
      <c r="A1726" s="51">
        <v>44427.0</v>
      </c>
      <c r="B1726" s="52" t="s">
        <v>69</v>
      </c>
      <c r="C1726" s="52" t="s">
        <v>71</v>
      </c>
      <c r="D1726" s="52" t="s">
        <v>396</v>
      </c>
      <c r="E1726" s="53">
        <v>300.0</v>
      </c>
      <c r="F1726" s="52" t="s">
        <v>18</v>
      </c>
    </row>
    <row r="1727">
      <c r="A1727" s="51">
        <v>44427.0</v>
      </c>
      <c r="B1727" s="52" t="s">
        <v>69</v>
      </c>
      <c r="C1727" s="52" t="s">
        <v>72</v>
      </c>
      <c r="D1727" s="52" t="s">
        <v>404</v>
      </c>
      <c r="E1727" s="53">
        <v>270.0</v>
      </c>
      <c r="F1727" s="52" t="s">
        <v>14</v>
      </c>
    </row>
    <row r="1728">
      <c r="A1728" s="51">
        <v>44427.0</v>
      </c>
      <c r="B1728" s="52" t="s">
        <v>69</v>
      </c>
      <c r="C1728" s="52" t="s">
        <v>73</v>
      </c>
      <c r="D1728" s="52" t="s">
        <v>399</v>
      </c>
      <c r="E1728" s="53">
        <v>80.0</v>
      </c>
      <c r="F1728" s="52" t="s">
        <v>31</v>
      </c>
    </row>
    <row r="1729">
      <c r="A1729" s="51">
        <v>44427.0</v>
      </c>
      <c r="B1729" s="52" t="s">
        <v>69</v>
      </c>
      <c r="C1729" s="52" t="s">
        <v>74</v>
      </c>
      <c r="D1729" s="52" t="s">
        <v>404</v>
      </c>
      <c r="E1729" s="53">
        <v>270.0</v>
      </c>
      <c r="F1729" s="52" t="s">
        <v>14</v>
      </c>
    </row>
    <row r="1730">
      <c r="A1730" s="51">
        <v>44427.0</v>
      </c>
      <c r="B1730" s="52" t="s">
        <v>69</v>
      </c>
      <c r="C1730" s="52">
        <v>7447.0</v>
      </c>
      <c r="D1730" s="52" t="s">
        <v>398</v>
      </c>
      <c r="E1730" s="53">
        <v>190.0</v>
      </c>
      <c r="F1730" s="52" t="s">
        <v>18</v>
      </c>
    </row>
    <row r="1731">
      <c r="A1731" s="51">
        <v>44427.0</v>
      </c>
      <c r="B1731" s="52" t="s">
        <v>69</v>
      </c>
      <c r="C1731" s="52">
        <v>1649.0</v>
      </c>
      <c r="D1731" s="52" t="s">
        <v>398</v>
      </c>
      <c r="E1731" s="53">
        <v>190.0</v>
      </c>
      <c r="F1731" s="52" t="s">
        <v>18</v>
      </c>
    </row>
    <row r="1732">
      <c r="A1732" s="51">
        <v>44427.0</v>
      </c>
      <c r="B1732" s="52" t="s">
        <v>69</v>
      </c>
      <c r="C1732" s="52">
        <v>5649.0</v>
      </c>
      <c r="D1732" s="52" t="s">
        <v>398</v>
      </c>
      <c r="E1732" s="53">
        <v>190.0</v>
      </c>
      <c r="F1732" s="52" t="s">
        <v>18</v>
      </c>
    </row>
    <row r="1733">
      <c r="A1733" s="51">
        <v>44427.0</v>
      </c>
      <c r="B1733" s="52" t="s">
        <v>69</v>
      </c>
      <c r="C1733" s="52">
        <v>9045.0</v>
      </c>
      <c r="D1733" s="52" t="s">
        <v>398</v>
      </c>
      <c r="E1733" s="53">
        <v>190.0</v>
      </c>
      <c r="F1733" s="52" t="s">
        <v>18</v>
      </c>
    </row>
    <row r="1734">
      <c r="A1734" s="51">
        <v>44427.0</v>
      </c>
      <c r="B1734" s="52" t="s">
        <v>69</v>
      </c>
      <c r="C1734" s="52" t="s">
        <v>75</v>
      </c>
      <c r="D1734" s="52" t="s">
        <v>402</v>
      </c>
      <c r="E1734" s="53">
        <v>150.0</v>
      </c>
      <c r="F1734" s="52" t="s">
        <v>160</v>
      </c>
    </row>
    <row r="1735">
      <c r="A1735" s="51">
        <v>44427.0</v>
      </c>
      <c r="B1735" s="52" t="s">
        <v>69</v>
      </c>
      <c r="C1735" s="52">
        <v>5747.0</v>
      </c>
      <c r="D1735" s="52" t="s">
        <v>396</v>
      </c>
      <c r="E1735" s="53">
        <v>300.0</v>
      </c>
      <c r="F1735" s="52" t="s">
        <v>18</v>
      </c>
    </row>
    <row r="1736">
      <c r="A1736" s="51">
        <v>44427.0</v>
      </c>
      <c r="B1736" s="52" t="s">
        <v>69</v>
      </c>
      <c r="C1736" s="52" t="s">
        <v>79</v>
      </c>
      <c r="D1736" s="52" t="s">
        <v>397</v>
      </c>
      <c r="E1736" s="53">
        <v>330.0</v>
      </c>
      <c r="F1736" s="52" t="s">
        <v>14</v>
      </c>
    </row>
    <row r="1737">
      <c r="A1737" s="51">
        <v>44427.0</v>
      </c>
      <c r="B1737" s="52" t="s">
        <v>69</v>
      </c>
      <c r="C1737" s="52" t="s">
        <v>80</v>
      </c>
      <c r="D1737" s="52" t="s">
        <v>404</v>
      </c>
      <c r="E1737" s="53">
        <v>270.0</v>
      </c>
      <c r="F1737" s="52" t="s">
        <v>14</v>
      </c>
    </row>
    <row r="1738">
      <c r="A1738" s="51">
        <v>44427.0</v>
      </c>
      <c r="B1738" s="52" t="s">
        <v>69</v>
      </c>
      <c r="C1738" s="52" t="s">
        <v>81</v>
      </c>
      <c r="D1738" s="52" t="s">
        <v>396</v>
      </c>
      <c r="E1738" s="53">
        <v>300.0</v>
      </c>
      <c r="F1738" s="52" t="s">
        <v>18</v>
      </c>
    </row>
    <row r="1739">
      <c r="A1739" s="51">
        <v>44427.0</v>
      </c>
      <c r="B1739" s="52" t="s">
        <v>69</v>
      </c>
      <c r="C1739" s="52" t="s">
        <v>82</v>
      </c>
      <c r="D1739" s="52" t="s">
        <v>398</v>
      </c>
      <c r="E1739" s="53">
        <v>190.0</v>
      </c>
      <c r="F1739" s="52" t="s">
        <v>18</v>
      </c>
    </row>
    <row r="1740">
      <c r="A1740" s="51">
        <v>44427.0</v>
      </c>
      <c r="B1740" s="52" t="s">
        <v>69</v>
      </c>
      <c r="C1740" s="52" t="s">
        <v>83</v>
      </c>
      <c r="D1740" s="52" t="s">
        <v>399</v>
      </c>
      <c r="E1740" s="53">
        <v>80.0</v>
      </c>
      <c r="F1740" s="52" t="s">
        <v>31</v>
      </c>
    </row>
    <row r="1741">
      <c r="A1741" s="51">
        <v>44427.0</v>
      </c>
      <c r="B1741" s="52" t="s">
        <v>69</v>
      </c>
      <c r="C1741" s="52" t="s">
        <v>87</v>
      </c>
      <c r="D1741" s="52" t="s">
        <v>397</v>
      </c>
      <c r="E1741" s="53">
        <v>330.0</v>
      </c>
      <c r="F1741" s="52" t="s">
        <v>14</v>
      </c>
    </row>
    <row r="1742">
      <c r="A1742" s="51">
        <v>44427.0</v>
      </c>
      <c r="B1742" s="52" t="s">
        <v>69</v>
      </c>
      <c r="C1742" s="52" t="s">
        <v>89</v>
      </c>
      <c r="D1742" s="52" t="s">
        <v>398</v>
      </c>
      <c r="E1742" s="53">
        <v>190.0</v>
      </c>
      <c r="F1742" s="52" t="s">
        <v>18</v>
      </c>
    </row>
    <row r="1743">
      <c r="A1743" s="51">
        <v>44428.0</v>
      </c>
      <c r="B1743" s="52" t="s">
        <v>254</v>
      </c>
      <c r="C1743" s="52" t="s">
        <v>293</v>
      </c>
      <c r="D1743" s="52" t="s">
        <v>393</v>
      </c>
      <c r="E1743" s="53">
        <v>260.0</v>
      </c>
      <c r="F1743" s="52" t="s">
        <v>394</v>
      </c>
    </row>
    <row r="1744">
      <c r="A1744" s="51">
        <v>44428.0</v>
      </c>
      <c r="B1744" s="52" t="s">
        <v>254</v>
      </c>
      <c r="C1744" s="52" t="s">
        <v>329</v>
      </c>
      <c r="D1744" s="52" t="s">
        <v>397</v>
      </c>
      <c r="E1744" s="53">
        <v>330.0</v>
      </c>
      <c r="F1744" s="52" t="s">
        <v>14</v>
      </c>
    </row>
    <row r="1745">
      <c r="A1745" s="51">
        <v>44428.0</v>
      </c>
      <c r="B1745" s="52" t="s">
        <v>97</v>
      </c>
      <c r="C1745" s="55">
        <v>1.0E46</v>
      </c>
      <c r="D1745" s="52" t="s">
        <v>402</v>
      </c>
      <c r="E1745" s="53">
        <v>150.0</v>
      </c>
      <c r="F1745" s="52" t="s">
        <v>160</v>
      </c>
    </row>
    <row r="1746">
      <c r="A1746" s="51">
        <v>44428.0</v>
      </c>
      <c r="B1746" s="52" t="s">
        <v>97</v>
      </c>
      <c r="C1746" s="52" t="s">
        <v>171</v>
      </c>
      <c r="D1746" s="52" t="s">
        <v>404</v>
      </c>
      <c r="E1746" s="53">
        <v>270.0</v>
      </c>
      <c r="F1746" s="52" t="s">
        <v>14</v>
      </c>
    </row>
    <row r="1747">
      <c r="A1747" s="51">
        <v>44428.0</v>
      </c>
      <c r="B1747" s="52" t="s">
        <v>306</v>
      </c>
      <c r="C1747" s="52" t="s">
        <v>414</v>
      </c>
      <c r="D1747" s="52" t="s">
        <v>397</v>
      </c>
      <c r="E1747" s="53">
        <v>330.0</v>
      </c>
      <c r="F1747" s="52" t="s">
        <v>14</v>
      </c>
    </row>
    <row r="1748">
      <c r="A1748" s="51">
        <v>44428.0</v>
      </c>
      <c r="B1748" s="52" t="s">
        <v>400</v>
      </c>
      <c r="C1748" s="52" t="s">
        <v>403</v>
      </c>
      <c r="D1748" s="52" t="s">
        <v>413</v>
      </c>
      <c r="E1748" s="53">
        <v>100.0</v>
      </c>
      <c r="F1748" s="52" t="s">
        <v>160</v>
      </c>
    </row>
    <row r="1749">
      <c r="A1749" s="51">
        <v>44428.0</v>
      </c>
      <c r="B1749" s="52" t="s">
        <v>400</v>
      </c>
      <c r="C1749" s="52" t="s">
        <v>405</v>
      </c>
      <c r="D1749" s="52" t="s">
        <v>398</v>
      </c>
      <c r="E1749" s="53">
        <v>190.0</v>
      </c>
      <c r="F1749" s="52" t="s">
        <v>18</v>
      </c>
    </row>
    <row r="1750">
      <c r="A1750" s="51">
        <v>44428.0</v>
      </c>
      <c r="B1750" s="52" t="s">
        <v>400</v>
      </c>
      <c r="C1750" s="52">
        <v>6742.0</v>
      </c>
      <c r="D1750" s="52" t="s">
        <v>409</v>
      </c>
      <c r="E1750" s="53">
        <v>180.0</v>
      </c>
      <c r="F1750" s="52" t="s">
        <v>21</v>
      </c>
    </row>
    <row r="1751">
      <c r="A1751" s="51">
        <v>44428.0</v>
      </c>
      <c r="B1751" s="52" t="s">
        <v>400</v>
      </c>
      <c r="C1751" s="52" t="s">
        <v>408</v>
      </c>
      <c r="D1751" s="52" t="s">
        <v>409</v>
      </c>
      <c r="E1751" s="53">
        <v>180.0</v>
      </c>
      <c r="F1751" s="52" t="s">
        <v>21</v>
      </c>
    </row>
    <row r="1752">
      <c r="A1752" s="51">
        <v>44428.0</v>
      </c>
      <c r="B1752" s="52" t="s">
        <v>15</v>
      </c>
      <c r="C1752" s="52" t="s">
        <v>181</v>
      </c>
      <c r="D1752" s="52" t="s">
        <v>396</v>
      </c>
      <c r="E1752" s="53">
        <v>300.0</v>
      </c>
      <c r="F1752" s="52" t="s">
        <v>18</v>
      </c>
    </row>
    <row r="1753">
      <c r="A1753" s="51">
        <v>44428.0</v>
      </c>
      <c r="B1753" s="52" t="s">
        <v>15</v>
      </c>
      <c r="C1753" s="52" t="s">
        <v>132</v>
      </c>
      <c r="D1753" s="52" t="s">
        <v>396</v>
      </c>
      <c r="E1753" s="53">
        <v>300.0</v>
      </c>
      <c r="F1753" s="52" t="s">
        <v>18</v>
      </c>
    </row>
    <row r="1754">
      <c r="A1754" s="51">
        <v>44428.0</v>
      </c>
      <c r="B1754" s="52" t="s">
        <v>15</v>
      </c>
      <c r="C1754" s="55">
        <v>5.0E49</v>
      </c>
      <c r="D1754" s="52" t="s">
        <v>397</v>
      </c>
      <c r="E1754" s="53">
        <v>330.0</v>
      </c>
      <c r="F1754" s="52" t="s">
        <v>14</v>
      </c>
    </row>
    <row r="1755">
      <c r="A1755" s="51">
        <v>44428.0</v>
      </c>
      <c r="B1755" s="52" t="s">
        <v>15</v>
      </c>
      <c r="C1755" s="55">
        <v>5.0E49</v>
      </c>
      <c r="D1755" s="52" t="s">
        <v>398</v>
      </c>
      <c r="E1755" s="53">
        <v>190.0</v>
      </c>
      <c r="F1755" s="52" t="s">
        <v>18</v>
      </c>
    </row>
    <row r="1756">
      <c r="A1756" s="51">
        <v>44428.0</v>
      </c>
      <c r="B1756" s="52" t="s">
        <v>15</v>
      </c>
      <c r="C1756" s="52" t="s">
        <v>134</v>
      </c>
      <c r="D1756" s="52" t="s">
        <v>397</v>
      </c>
      <c r="E1756" s="53">
        <v>330.0</v>
      </c>
      <c r="F1756" s="52" t="s">
        <v>14</v>
      </c>
    </row>
    <row r="1757">
      <c r="A1757" s="51">
        <v>44428.0</v>
      </c>
      <c r="B1757" s="52" t="s">
        <v>15</v>
      </c>
      <c r="C1757" s="52" t="s">
        <v>219</v>
      </c>
      <c r="D1757" s="52" t="s">
        <v>398</v>
      </c>
      <c r="E1757" s="53">
        <v>190.0</v>
      </c>
      <c r="F1757" s="52" t="s">
        <v>18</v>
      </c>
    </row>
    <row r="1758">
      <c r="A1758" s="51">
        <v>44428.0</v>
      </c>
      <c r="B1758" s="52" t="s">
        <v>15</v>
      </c>
      <c r="C1758" s="52">
        <v>4645.0</v>
      </c>
      <c r="D1758" s="52" t="s">
        <v>395</v>
      </c>
      <c r="E1758" s="53">
        <v>250.0</v>
      </c>
      <c r="F1758" s="52" t="s">
        <v>394</v>
      </c>
    </row>
    <row r="1759">
      <c r="A1759" s="51">
        <v>44428.0</v>
      </c>
      <c r="B1759" s="52" t="s">
        <v>15</v>
      </c>
      <c r="C1759" s="52" t="s">
        <v>136</v>
      </c>
      <c r="D1759" s="52" t="s">
        <v>404</v>
      </c>
      <c r="E1759" s="53">
        <v>270.0</v>
      </c>
      <c r="F1759" s="52" t="s">
        <v>14</v>
      </c>
    </row>
    <row r="1760">
      <c r="A1760" s="51">
        <v>44428.0</v>
      </c>
      <c r="B1760" s="52" t="s">
        <v>15</v>
      </c>
      <c r="C1760" s="52" t="s">
        <v>221</v>
      </c>
      <c r="D1760" s="52" t="s">
        <v>393</v>
      </c>
      <c r="E1760" s="53">
        <v>260.0</v>
      </c>
      <c r="F1760" s="52" t="s">
        <v>394</v>
      </c>
    </row>
    <row r="1761">
      <c r="A1761" s="51">
        <v>44428.0</v>
      </c>
      <c r="B1761" s="52" t="s">
        <v>15</v>
      </c>
      <c r="C1761" s="52">
        <v>3446.0</v>
      </c>
      <c r="D1761" s="52" t="s">
        <v>396</v>
      </c>
      <c r="E1761" s="53">
        <v>300.0</v>
      </c>
      <c r="F1761" s="52" t="s">
        <v>18</v>
      </c>
    </row>
    <row r="1762">
      <c r="A1762" s="51">
        <v>44428.0</v>
      </c>
      <c r="B1762" s="52" t="s">
        <v>15</v>
      </c>
      <c r="C1762" s="52" t="s">
        <v>137</v>
      </c>
      <c r="D1762" s="52" t="s">
        <v>393</v>
      </c>
      <c r="E1762" s="53">
        <v>260.0</v>
      </c>
      <c r="F1762" s="52" t="s">
        <v>394</v>
      </c>
    </row>
    <row r="1763">
      <c r="A1763" s="51">
        <v>44428.0</v>
      </c>
      <c r="B1763" s="52" t="s">
        <v>15</v>
      </c>
      <c r="C1763" s="52" t="s">
        <v>139</v>
      </c>
      <c r="D1763" s="52" t="s">
        <v>397</v>
      </c>
      <c r="E1763" s="53">
        <v>330.0</v>
      </c>
      <c r="F1763" s="52" t="s">
        <v>14</v>
      </c>
    </row>
    <row r="1764">
      <c r="A1764" s="51">
        <v>44428.0</v>
      </c>
      <c r="B1764" s="52" t="s">
        <v>69</v>
      </c>
      <c r="C1764" s="52" t="s">
        <v>71</v>
      </c>
      <c r="D1764" s="52" t="s">
        <v>398</v>
      </c>
      <c r="E1764" s="53">
        <v>190.0</v>
      </c>
      <c r="F1764" s="52" t="s">
        <v>18</v>
      </c>
    </row>
    <row r="1765">
      <c r="A1765" s="51">
        <v>44428.0</v>
      </c>
      <c r="B1765" s="52" t="s">
        <v>69</v>
      </c>
      <c r="C1765" s="52" t="s">
        <v>72</v>
      </c>
      <c r="D1765" s="52" t="s">
        <v>402</v>
      </c>
      <c r="E1765" s="53">
        <v>150.0</v>
      </c>
      <c r="F1765" s="52" t="s">
        <v>160</v>
      </c>
    </row>
    <row r="1766">
      <c r="A1766" s="51">
        <v>44428.0</v>
      </c>
      <c r="B1766" s="52" t="s">
        <v>69</v>
      </c>
      <c r="C1766" s="52" t="s">
        <v>73</v>
      </c>
      <c r="D1766" s="52" t="s">
        <v>395</v>
      </c>
      <c r="E1766" s="53">
        <v>250.0</v>
      </c>
      <c r="F1766" s="52" t="s">
        <v>394</v>
      </c>
    </row>
    <row r="1767">
      <c r="A1767" s="51">
        <v>44428.0</v>
      </c>
      <c r="B1767" s="52" t="s">
        <v>69</v>
      </c>
      <c r="C1767" s="52" t="s">
        <v>74</v>
      </c>
      <c r="D1767" s="52" t="s">
        <v>402</v>
      </c>
      <c r="E1767" s="53">
        <v>150.0</v>
      </c>
      <c r="F1767" s="52" t="s">
        <v>160</v>
      </c>
    </row>
    <row r="1768">
      <c r="A1768" s="51">
        <v>44428.0</v>
      </c>
      <c r="B1768" s="52" t="s">
        <v>69</v>
      </c>
      <c r="C1768" s="52">
        <v>7447.0</v>
      </c>
      <c r="D1768" s="52" t="s">
        <v>396</v>
      </c>
      <c r="E1768" s="53">
        <v>300.0</v>
      </c>
      <c r="F1768" s="52" t="s">
        <v>18</v>
      </c>
    </row>
    <row r="1769">
      <c r="A1769" s="51">
        <v>44428.0</v>
      </c>
      <c r="B1769" s="52" t="s">
        <v>69</v>
      </c>
      <c r="C1769" s="52">
        <v>5649.0</v>
      </c>
      <c r="D1769" s="52" t="s">
        <v>396</v>
      </c>
      <c r="E1769" s="53">
        <v>300.0</v>
      </c>
      <c r="F1769" s="52" t="s">
        <v>18</v>
      </c>
    </row>
    <row r="1770">
      <c r="A1770" s="51">
        <v>44428.0</v>
      </c>
      <c r="B1770" s="52" t="s">
        <v>69</v>
      </c>
      <c r="C1770" s="52">
        <v>9045.0</v>
      </c>
      <c r="D1770" s="52" t="s">
        <v>393</v>
      </c>
      <c r="E1770" s="53">
        <v>260.0</v>
      </c>
      <c r="F1770" s="52" t="s">
        <v>394</v>
      </c>
    </row>
    <row r="1771">
      <c r="A1771" s="51">
        <v>44428.0</v>
      </c>
      <c r="B1771" s="52" t="s">
        <v>69</v>
      </c>
      <c r="C1771" s="52" t="s">
        <v>75</v>
      </c>
      <c r="D1771" s="52" t="s">
        <v>395</v>
      </c>
      <c r="E1771" s="53">
        <v>250.0</v>
      </c>
      <c r="F1771" s="52" t="s">
        <v>394</v>
      </c>
    </row>
    <row r="1772">
      <c r="A1772" s="51">
        <v>44428.0</v>
      </c>
      <c r="B1772" s="52" t="s">
        <v>69</v>
      </c>
      <c r="C1772" s="52">
        <v>5747.0</v>
      </c>
      <c r="D1772" s="52" t="s">
        <v>395</v>
      </c>
      <c r="E1772" s="53">
        <v>250.0</v>
      </c>
      <c r="F1772" s="52" t="s">
        <v>394</v>
      </c>
    </row>
    <row r="1773">
      <c r="A1773" s="51">
        <v>44428.0</v>
      </c>
      <c r="B1773" s="52" t="s">
        <v>69</v>
      </c>
      <c r="C1773" s="52" t="s">
        <v>79</v>
      </c>
      <c r="D1773" s="52" t="s">
        <v>399</v>
      </c>
      <c r="E1773" s="53">
        <v>80.0</v>
      </c>
      <c r="F1773" s="52" t="s">
        <v>31</v>
      </c>
    </row>
    <row r="1774">
      <c r="A1774" s="51">
        <v>44428.0</v>
      </c>
      <c r="B1774" s="52" t="s">
        <v>69</v>
      </c>
      <c r="C1774" s="52" t="s">
        <v>81</v>
      </c>
      <c r="D1774" s="52" t="s">
        <v>397</v>
      </c>
      <c r="E1774" s="53">
        <v>330.0</v>
      </c>
      <c r="F1774" s="52" t="s">
        <v>14</v>
      </c>
    </row>
    <row r="1775">
      <c r="A1775" s="51">
        <v>44428.0</v>
      </c>
      <c r="B1775" s="52" t="s">
        <v>69</v>
      </c>
      <c r="C1775" s="52" t="s">
        <v>82</v>
      </c>
      <c r="D1775" s="52" t="s">
        <v>399</v>
      </c>
      <c r="E1775" s="53">
        <v>80.0</v>
      </c>
      <c r="F1775" s="52" t="s">
        <v>31</v>
      </c>
    </row>
    <row r="1776">
      <c r="A1776" s="51">
        <v>44428.0</v>
      </c>
      <c r="B1776" s="52" t="s">
        <v>69</v>
      </c>
      <c r="C1776" s="52" t="s">
        <v>83</v>
      </c>
      <c r="D1776" s="52" t="s">
        <v>398</v>
      </c>
      <c r="E1776" s="53">
        <v>190.0</v>
      </c>
      <c r="F1776" s="52" t="s">
        <v>18</v>
      </c>
    </row>
    <row r="1777">
      <c r="A1777" s="51">
        <v>44428.0</v>
      </c>
      <c r="B1777" s="52" t="s">
        <v>69</v>
      </c>
      <c r="C1777" s="52" t="s">
        <v>87</v>
      </c>
      <c r="D1777" s="52" t="s">
        <v>404</v>
      </c>
      <c r="E1777" s="53">
        <v>270.0</v>
      </c>
      <c r="F1777" s="52" t="s">
        <v>14</v>
      </c>
    </row>
    <row r="1778">
      <c r="A1778" s="51">
        <v>44429.0</v>
      </c>
      <c r="B1778" s="52" t="s">
        <v>23</v>
      </c>
      <c r="C1778" s="52" t="s">
        <v>39</v>
      </c>
      <c r="D1778" s="52" t="s">
        <v>399</v>
      </c>
      <c r="E1778" s="53">
        <v>80.0</v>
      </c>
      <c r="F1778" s="52" t="s">
        <v>31</v>
      </c>
    </row>
    <row r="1779">
      <c r="A1779" s="51">
        <v>44429.0</v>
      </c>
      <c r="B1779" s="52" t="s">
        <v>254</v>
      </c>
      <c r="C1779" s="52" t="s">
        <v>328</v>
      </c>
      <c r="D1779" s="52" t="s">
        <v>404</v>
      </c>
      <c r="E1779" s="53">
        <v>270.0</v>
      </c>
      <c r="F1779" s="52" t="s">
        <v>14</v>
      </c>
    </row>
    <row r="1780">
      <c r="A1780" s="51">
        <v>44429.0</v>
      </c>
      <c r="B1780" s="52" t="s">
        <v>254</v>
      </c>
      <c r="C1780" s="52">
        <v>4746.0</v>
      </c>
      <c r="D1780" s="52" t="s">
        <v>398</v>
      </c>
      <c r="E1780" s="53">
        <v>190.0</v>
      </c>
      <c r="F1780" s="52" t="s">
        <v>18</v>
      </c>
    </row>
    <row r="1781">
      <c r="A1781" s="51">
        <v>44429.0</v>
      </c>
      <c r="B1781" s="52" t="s">
        <v>97</v>
      </c>
      <c r="C1781" s="55">
        <v>1.0E46</v>
      </c>
      <c r="D1781" s="52" t="s">
        <v>398</v>
      </c>
      <c r="E1781" s="53">
        <v>190.0</v>
      </c>
      <c r="F1781" s="52" t="s">
        <v>18</v>
      </c>
    </row>
    <row r="1782">
      <c r="A1782" s="51">
        <v>44429.0</v>
      </c>
      <c r="B1782" s="52" t="s">
        <v>400</v>
      </c>
      <c r="C1782" s="52" t="s">
        <v>405</v>
      </c>
      <c r="D1782" s="52" t="s">
        <v>399</v>
      </c>
      <c r="E1782" s="53">
        <v>80.0</v>
      </c>
      <c r="F1782" s="52" t="s">
        <v>31</v>
      </c>
    </row>
    <row r="1783">
      <c r="A1783" s="51">
        <v>44429.0</v>
      </c>
      <c r="B1783" s="52" t="s">
        <v>400</v>
      </c>
      <c r="C1783" s="52">
        <v>6742.0</v>
      </c>
      <c r="D1783" s="52" t="s">
        <v>393</v>
      </c>
      <c r="E1783" s="53">
        <v>260.0</v>
      </c>
      <c r="F1783" s="52" t="s">
        <v>394</v>
      </c>
    </row>
    <row r="1784">
      <c r="A1784" s="51">
        <v>44429.0</v>
      </c>
      <c r="B1784" s="52" t="s">
        <v>15</v>
      </c>
      <c r="C1784" s="52" t="s">
        <v>181</v>
      </c>
      <c r="D1784" s="52" t="s">
        <v>398</v>
      </c>
      <c r="E1784" s="53">
        <v>190.0</v>
      </c>
      <c r="F1784" s="52" t="s">
        <v>18</v>
      </c>
    </row>
    <row r="1785">
      <c r="A1785" s="51">
        <v>44429.0</v>
      </c>
      <c r="B1785" s="52" t="s">
        <v>15</v>
      </c>
      <c r="C1785" s="52" t="s">
        <v>217</v>
      </c>
      <c r="D1785" s="52" t="s">
        <v>398</v>
      </c>
      <c r="E1785" s="53">
        <v>190.0</v>
      </c>
      <c r="F1785" s="52" t="s">
        <v>18</v>
      </c>
    </row>
    <row r="1786">
      <c r="A1786" s="51">
        <v>44429.0</v>
      </c>
      <c r="B1786" s="52" t="s">
        <v>15</v>
      </c>
      <c r="C1786" s="52" t="s">
        <v>132</v>
      </c>
      <c r="D1786" s="52" t="s">
        <v>396</v>
      </c>
      <c r="E1786" s="53">
        <v>300.0</v>
      </c>
      <c r="F1786" s="52" t="s">
        <v>18</v>
      </c>
    </row>
    <row r="1787">
      <c r="A1787" s="51">
        <v>44429.0</v>
      </c>
      <c r="B1787" s="52" t="s">
        <v>15</v>
      </c>
      <c r="C1787" s="55">
        <v>5.0E49</v>
      </c>
      <c r="D1787" s="52" t="s">
        <v>395</v>
      </c>
      <c r="E1787" s="53">
        <v>250.0</v>
      </c>
      <c r="F1787" s="52" t="s">
        <v>394</v>
      </c>
    </row>
    <row r="1788">
      <c r="A1788" s="51">
        <v>44429.0</v>
      </c>
      <c r="B1788" s="52" t="s">
        <v>15</v>
      </c>
      <c r="C1788" s="55">
        <v>5.0E49</v>
      </c>
      <c r="D1788" s="52" t="s">
        <v>399</v>
      </c>
      <c r="E1788" s="53">
        <v>80.0</v>
      </c>
      <c r="F1788" s="52" t="s">
        <v>31</v>
      </c>
    </row>
    <row r="1789">
      <c r="A1789" s="51">
        <v>44429.0</v>
      </c>
      <c r="B1789" s="52" t="s">
        <v>15</v>
      </c>
      <c r="C1789" s="52" t="s">
        <v>134</v>
      </c>
      <c r="D1789" s="52" t="s">
        <v>399</v>
      </c>
      <c r="E1789" s="53">
        <v>80.0</v>
      </c>
      <c r="F1789" s="52" t="s">
        <v>31</v>
      </c>
    </row>
    <row r="1790">
      <c r="A1790" s="51">
        <v>44429.0</v>
      </c>
      <c r="B1790" s="52" t="s">
        <v>15</v>
      </c>
      <c r="C1790" s="52" t="s">
        <v>219</v>
      </c>
      <c r="D1790" s="52" t="s">
        <v>396</v>
      </c>
      <c r="E1790" s="53">
        <v>300.0</v>
      </c>
      <c r="F1790" s="52" t="s">
        <v>18</v>
      </c>
    </row>
    <row r="1791">
      <c r="A1791" s="51">
        <v>44429.0</v>
      </c>
      <c r="B1791" s="52" t="s">
        <v>15</v>
      </c>
      <c r="C1791" s="52">
        <v>4645.0</v>
      </c>
      <c r="D1791" s="52" t="s">
        <v>404</v>
      </c>
      <c r="E1791" s="53">
        <v>270.0</v>
      </c>
      <c r="F1791" s="52" t="s">
        <v>14</v>
      </c>
    </row>
    <row r="1792">
      <c r="A1792" s="51">
        <v>44429.0</v>
      </c>
      <c r="B1792" s="52" t="s">
        <v>15</v>
      </c>
      <c r="C1792" s="52" t="s">
        <v>136</v>
      </c>
      <c r="D1792" s="52" t="s">
        <v>409</v>
      </c>
      <c r="E1792" s="53">
        <v>180.0</v>
      </c>
      <c r="F1792" s="52" t="s">
        <v>21</v>
      </c>
    </row>
    <row r="1793">
      <c r="A1793" s="51">
        <v>44429.0</v>
      </c>
      <c r="B1793" s="52" t="s">
        <v>15</v>
      </c>
      <c r="C1793" s="52" t="s">
        <v>182</v>
      </c>
      <c r="D1793" s="52" t="s">
        <v>398</v>
      </c>
      <c r="E1793" s="53">
        <v>190.0</v>
      </c>
      <c r="F1793" s="52" t="s">
        <v>18</v>
      </c>
    </row>
    <row r="1794">
      <c r="A1794" s="51">
        <v>44429.0</v>
      </c>
      <c r="B1794" s="52" t="s">
        <v>15</v>
      </c>
      <c r="C1794" s="52">
        <v>3446.0</v>
      </c>
      <c r="D1794" s="52" t="s">
        <v>402</v>
      </c>
      <c r="E1794" s="53">
        <v>150.0</v>
      </c>
      <c r="F1794" s="52" t="s">
        <v>160</v>
      </c>
    </row>
    <row r="1795">
      <c r="A1795" s="51">
        <v>44429.0</v>
      </c>
      <c r="B1795" s="52" t="s">
        <v>15</v>
      </c>
      <c r="C1795" s="52" t="s">
        <v>137</v>
      </c>
      <c r="D1795" s="52" t="s">
        <v>395</v>
      </c>
      <c r="E1795" s="53">
        <v>250.0</v>
      </c>
      <c r="F1795" s="52" t="s">
        <v>394</v>
      </c>
    </row>
    <row r="1796">
      <c r="A1796" s="51">
        <v>44429.0</v>
      </c>
      <c r="B1796" s="52" t="s">
        <v>15</v>
      </c>
      <c r="C1796" s="52" t="s">
        <v>139</v>
      </c>
      <c r="D1796" s="52" t="s">
        <v>393</v>
      </c>
      <c r="E1796" s="53">
        <v>260.0</v>
      </c>
      <c r="F1796" s="52" t="s">
        <v>394</v>
      </c>
    </row>
    <row r="1797">
      <c r="A1797" s="51">
        <v>44429.0</v>
      </c>
      <c r="B1797" s="52" t="s">
        <v>15</v>
      </c>
      <c r="C1797" s="52" t="s">
        <v>139</v>
      </c>
      <c r="D1797" s="52" t="s">
        <v>399</v>
      </c>
      <c r="E1797" s="53">
        <v>80.0</v>
      </c>
      <c r="F1797" s="52" t="s">
        <v>31</v>
      </c>
    </row>
    <row r="1798">
      <c r="A1798" s="51">
        <v>44429.0</v>
      </c>
      <c r="B1798" s="52" t="s">
        <v>248</v>
      </c>
      <c r="C1798" s="52" t="s">
        <v>410</v>
      </c>
      <c r="D1798" s="52" t="s">
        <v>398</v>
      </c>
      <c r="E1798" s="53">
        <v>190.0</v>
      </c>
      <c r="F1798" s="52" t="s">
        <v>18</v>
      </c>
    </row>
    <row r="1799">
      <c r="A1799" s="51">
        <v>44429.0</v>
      </c>
      <c r="B1799" s="52" t="s">
        <v>248</v>
      </c>
      <c r="C1799" s="52" t="s">
        <v>251</v>
      </c>
      <c r="D1799" s="52" t="s">
        <v>396</v>
      </c>
      <c r="E1799" s="53">
        <v>300.0</v>
      </c>
      <c r="F1799" s="52" t="s">
        <v>18</v>
      </c>
    </row>
    <row r="1800">
      <c r="A1800" s="51">
        <v>44429.0</v>
      </c>
      <c r="B1800" s="52" t="s">
        <v>69</v>
      </c>
      <c r="C1800" s="52" t="s">
        <v>71</v>
      </c>
      <c r="D1800" s="52" t="s">
        <v>399</v>
      </c>
      <c r="E1800" s="53">
        <v>80.0</v>
      </c>
      <c r="F1800" s="52" t="s">
        <v>31</v>
      </c>
    </row>
    <row r="1801">
      <c r="A1801" s="51">
        <v>44429.0</v>
      </c>
      <c r="B1801" s="52" t="s">
        <v>69</v>
      </c>
      <c r="C1801" s="52" t="s">
        <v>72</v>
      </c>
      <c r="D1801" s="52" t="s">
        <v>398</v>
      </c>
      <c r="E1801" s="53">
        <v>190.0</v>
      </c>
      <c r="F1801" s="52" t="s">
        <v>18</v>
      </c>
    </row>
    <row r="1802">
      <c r="A1802" s="51">
        <v>44429.0</v>
      </c>
      <c r="B1802" s="52" t="s">
        <v>69</v>
      </c>
      <c r="C1802" s="52" t="s">
        <v>73</v>
      </c>
      <c r="D1802" s="52" t="s">
        <v>398</v>
      </c>
      <c r="E1802" s="53">
        <v>190.0</v>
      </c>
      <c r="F1802" s="52" t="s">
        <v>18</v>
      </c>
    </row>
    <row r="1803">
      <c r="A1803" s="51">
        <v>44429.0</v>
      </c>
      <c r="B1803" s="52" t="s">
        <v>69</v>
      </c>
      <c r="C1803" s="52" t="s">
        <v>74</v>
      </c>
      <c r="D1803" s="52" t="s">
        <v>398</v>
      </c>
      <c r="E1803" s="53">
        <v>190.0</v>
      </c>
      <c r="F1803" s="52" t="s">
        <v>18</v>
      </c>
    </row>
    <row r="1804">
      <c r="A1804" s="51">
        <v>44429.0</v>
      </c>
      <c r="B1804" s="52" t="s">
        <v>69</v>
      </c>
      <c r="C1804" s="52">
        <v>7447.0</v>
      </c>
      <c r="D1804" s="52" t="s">
        <v>404</v>
      </c>
      <c r="E1804" s="53">
        <v>270.0</v>
      </c>
      <c r="F1804" s="52" t="s">
        <v>14</v>
      </c>
    </row>
    <row r="1805">
      <c r="A1805" s="51">
        <v>44429.0</v>
      </c>
      <c r="B1805" s="52" t="s">
        <v>69</v>
      </c>
      <c r="C1805" s="52">
        <v>5649.0</v>
      </c>
      <c r="D1805" s="52" t="s">
        <v>404</v>
      </c>
      <c r="E1805" s="53">
        <v>270.0</v>
      </c>
      <c r="F1805" s="52" t="s">
        <v>14</v>
      </c>
    </row>
    <row r="1806">
      <c r="A1806" s="51">
        <v>44429.0</v>
      </c>
      <c r="B1806" s="52" t="s">
        <v>69</v>
      </c>
      <c r="C1806" s="52">
        <v>9045.0</v>
      </c>
      <c r="D1806" s="52" t="s">
        <v>409</v>
      </c>
      <c r="E1806" s="53">
        <v>180.0</v>
      </c>
      <c r="F1806" s="52" t="s">
        <v>21</v>
      </c>
    </row>
    <row r="1807">
      <c r="A1807" s="51">
        <v>44429.0</v>
      </c>
      <c r="B1807" s="52" t="s">
        <v>69</v>
      </c>
      <c r="C1807" s="52" t="s">
        <v>75</v>
      </c>
      <c r="D1807" s="52" t="s">
        <v>399</v>
      </c>
      <c r="E1807" s="53">
        <v>80.0</v>
      </c>
      <c r="F1807" s="52" t="s">
        <v>31</v>
      </c>
    </row>
    <row r="1808">
      <c r="A1808" s="51">
        <v>44429.0</v>
      </c>
      <c r="B1808" s="52" t="s">
        <v>69</v>
      </c>
      <c r="C1808" s="52">
        <v>843.0</v>
      </c>
      <c r="D1808" s="52" t="s">
        <v>402</v>
      </c>
      <c r="E1808" s="53">
        <v>150.0</v>
      </c>
      <c r="F1808" s="52" t="s">
        <v>160</v>
      </c>
    </row>
    <row r="1809">
      <c r="A1809" s="51">
        <v>44429.0</v>
      </c>
      <c r="B1809" s="52" t="s">
        <v>69</v>
      </c>
      <c r="C1809" s="52">
        <v>5747.0</v>
      </c>
      <c r="D1809" s="52" t="s">
        <v>398</v>
      </c>
      <c r="E1809" s="53">
        <v>190.0</v>
      </c>
      <c r="F1809" s="52" t="s">
        <v>18</v>
      </c>
    </row>
    <row r="1810">
      <c r="A1810" s="51">
        <v>44429.0</v>
      </c>
      <c r="B1810" s="52" t="s">
        <v>69</v>
      </c>
      <c r="C1810" s="52" t="s">
        <v>79</v>
      </c>
      <c r="D1810" s="52" t="s">
        <v>398</v>
      </c>
      <c r="E1810" s="53">
        <v>190.0</v>
      </c>
      <c r="F1810" s="52" t="s">
        <v>18</v>
      </c>
    </row>
    <row r="1811">
      <c r="A1811" s="51">
        <v>44429.0</v>
      </c>
      <c r="B1811" s="52" t="s">
        <v>69</v>
      </c>
      <c r="C1811" s="52" t="s">
        <v>81</v>
      </c>
      <c r="D1811" s="52" t="s">
        <v>398</v>
      </c>
      <c r="E1811" s="53">
        <v>190.0</v>
      </c>
      <c r="F1811" s="52" t="s">
        <v>18</v>
      </c>
    </row>
    <row r="1812">
      <c r="A1812" s="51">
        <v>44429.0</v>
      </c>
      <c r="B1812" s="52" t="s">
        <v>69</v>
      </c>
      <c r="C1812" s="52" t="s">
        <v>82</v>
      </c>
      <c r="D1812" s="52" t="s">
        <v>393</v>
      </c>
      <c r="E1812" s="53">
        <v>260.0</v>
      </c>
      <c r="F1812" s="52" t="s">
        <v>394</v>
      </c>
    </row>
    <row r="1813">
      <c r="A1813" s="51">
        <v>44429.0</v>
      </c>
      <c r="B1813" s="52" t="s">
        <v>69</v>
      </c>
      <c r="C1813" s="52" t="s">
        <v>83</v>
      </c>
      <c r="D1813" s="52" t="s">
        <v>396</v>
      </c>
      <c r="E1813" s="53">
        <v>300.0</v>
      </c>
      <c r="F1813" s="52" t="s">
        <v>18</v>
      </c>
    </row>
    <row r="1814">
      <c r="A1814" s="51">
        <v>44430.0</v>
      </c>
      <c r="B1814" s="52" t="s">
        <v>254</v>
      </c>
      <c r="C1814" s="52" t="s">
        <v>328</v>
      </c>
      <c r="D1814" s="52" t="s">
        <v>409</v>
      </c>
      <c r="E1814" s="53">
        <v>180.0</v>
      </c>
      <c r="F1814" s="52" t="s">
        <v>21</v>
      </c>
    </row>
    <row r="1815">
      <c r="A1815" s="51">
        <v>44430.0</v>
      </c>
      <c r="B1815" s="52" t="s">
        <v>97</v>
      </c>
      <c r="C1815" s="55">
        <v>1.0E46</v>
      </c>
      <c r="D1815" s="52" t="s">
        <v>413</v>
      </c>
      <c r="E1815" s="53">
        <v>100.0</v>
      </c>
      <c r="F1815" s="52" t="s">
        <v>160</v>
      </c>
    </row>
    <row r="1816">
      <c r="A1816" s="51">
        <v>44430.0</v>
      </c>
      <c r="B1816" s="52" t="s">
        <v>97</v>
      </c>
      <c r="C1816" s="52">
        <v>4340.0</v>
      </c>
      <c r="D1816" s="52" t="s">
        <v>398</v>
      </c>
      <c r="E1816" s="53">
        <v>190.0</v>
      </c>
      <c r="F1816" s="52" t="s">
        <v>18</v>
      </c>
    </row>
    <row r="1817">
      <c r="A1817" s="51">
        <v>44430.0</v>
      </c>
      <c r="B1817" s="52" t="s">
        <v>97</v>
      </c>
      <c r="C1817" s="52" t="s">
        <v>105</v>
      </c>
      <c r="D1817" s="52" t="s">
        <v>397</v>
      </c>
      <c r="E1817" s="53">
        <v>330.0</v>
      </c>
      <c r="F1817" s="52" t="s">
        <v>14</v>
      </c>
    </row>
    <row r="1818">
      <c r="A1818" s="51">
        <v>44430.0</v>
      </c>
      <c r="B1818" s="52" t="s">
        <v>306</v>
      </c>
      <c r="C1818" s="52" t="s">
        <v>414</v>
      </c>
      <c r="D1818" s="52" t="s">
        <v>404</v>
      </c>
      <c r="E1818" s="53">
        <v>270.0</v>
      </c>
      <c r="F1818" s="52" t="s">
        <v>14</v>
      </c>
    </row>
    <row r="1819">
      <c r="A1819" s="51">
        <v>44430.0</v>
      </c>
      <c r="B1819" s="52" t="s">
        <v>400</v>
      </c>
      <c r="C1819" s="52" t="s">
        <v>403</v>
      </c>
      <c r="D1819" s="52" t="s">
        <v>397</v>
      </c>
      <c r="E1819" s="53">
        <v>330.0</v>
      </c>
      <c r="F1819" s="52" t="s">
        <v>14</v>
      </c>
    </row>
    <row r="1820">
      <c r="A1820" s="51">
        <v>44430.0</v>
      </c>
      <c r="B1820" s="52" t="s">
        <v>400</v>
      </c>
      <c r="C1820" s="52" t="s">
        <v>405</v>
      </c>
      <c r="D1820" s="52" t="s">
        <v>396</v>
      </c>
      <c r="E1820" s="53">
        <v>300.0</v>
      </c>
      <c r="F1820" s="52" t="s">
        <v>18</v>
      </c>
    </row>
    <row r="1821">
      <c r="A1821" s="51">
        <v>44430.0</v>
      </c>
      <c r="B1821" s="52" t="s">
        <v>400</v>
      </c>
      <c r="C1821" s="52">
        <v>8741.0</v>
      </c>
      <c r="D1821" s="52" t="s">
        <v>397</v>
      </c>
      <c r="E1821" s="53">
        <v>330.0</v>
      </c>
      <c r="F1821" s="52" t="s">
        <v>14</v>
      </c>
    </row>
    <row r="1822">
      <c r="A1822" s="51">
        <v>44430.0</v>
      </c>
      <c r="B1822" s="52" t="s">
        <v>400</v>
      </c>
      <c r="C1822" s="52" t="s">
        <v>408</v>
      </c>
      <c r="D1822" s="52" t="s">
        <v>399</v>
      </c>
      <c r="E1822" s="53">
        <v>80.0</v>
      </c>
      <c r="F1822" s="52" t="s">
        <v>31</v>
      </c>
    </row>
    <row r="1823">
      <c r="A1823" s="51">
        <v>44430.0</v>
      </c>
      <c r="B1823" s="52" t="s">
        <v>15</v>
      </c>
      <c r="C1823" s="52" t="s">
        <v>217</v>
      </c>
      <c r="D1823" s="52" t="s">
        <v>399</v>
      </c>
      <c r="E1823" s="53">
        <v>80.0</v>
      </c>
      <c r="F1823" s="52" t="s">
        <v>31</v>
      </c>
    </row>
    <row r="1824">
      <c r="A1824" s="51">
        <v>44430.0</v>
      </c>
      <c r="B1824" s="52" t="s">
        <v>15</v>
      </c>
      <c r="C1824" s="52" t="s">
        <v>132</v>
      </c>
      <c r="D1824" s="52" t="s">
        <v>398</v>
      </c>
      <c r="E1824" s="53">
        <v>190.0</v>
      </c>
      <c r="F1824" s="52" t="s">
        <v>18</v>
      </c>
    </row>
    <row r="1825">
      <c r="A1825" s="51">
        <v>44430.0</v>
      </c>
      <c r="B1825" s="52" t="s">
        <v>15</v>
      </c>
      <c r="C1825" s="55">
        <v>5.0E49</v>
      </c>
      <c r="D1825" s="52" t="s">
        <v>398</v>
      </c>
      <c r="E1825" s="53">
        <v>190.0</v>
      </c>
      <c r="F1825" s="52" t="s">
        <v>18</v>
      </c>
    </row>
    <row r="1826">
      <c r="A1826" s="51">
        <v>44430.0</v>
      </c>
      <c r="B1826" s="52" t="s">
        <v>15</v>
      </c>
      <c r="C1826" s="55">
        <v>5.0E49</v>
      </c>
      <c r="D1826" s="52" t="s">
        <v>396</v>
      </c>
      <c r="E1826" s="53">
        <v>300.0</v>
      </c>
      <c r="F1826" s="52" t="s">
        <v>18</v>
      </c>
    </row>
    <row r="1827">
      <c r="A1827" s="51">
        <v>44430.0</v>
      </c>
      <c r="B1827" s="52" t="s">
        <v>15</v>
      </c>
      <c r="C1827" s="52" t="s">
        <v>134</v>
      </c>
      <c r="D1827" s="52" t="s">
        <v>395</v>
      </c>
      <c r="E1827" s="53">
        <v>250.0</v>
      </c>
      <c r="F1827" s="52" t="s">
        <v>394</v>
      </c>
    </row>
    <row r="1828">
      <c r="A1828" s="51">
        <v>44430.0</v>
      </c>
      <c r="B1828" s="52" t="s">
        <v>15</v>
      </c>
      <c r="C1828" s="52" t="s">
        <v>219</v>
      </c>
      <c r="D1828" s="52" t="s">
        <v>396</v>
      </c>
      <c r="E1828" s="53">
        <v>300.0</v>
      </c>
      <c r="F1828" s="52" t="s">
        <v>18</v>
      </c>
    </row>
    <row r="1829">
      <c r="A1829" s="51">
        <v>44430.0</v>
      </c>
      <c r="B1829" s="52" t="s">
        <v>15</v>
      </c>
      <c r="C1829" s="52">
        <v>4645.0</v>
      </c>
      <c r="D1829" s="52" t="s">
        <v>409</v>
      </c>
      <c r="E1829" s="53">
        <v>180.0</v>
      </c>
      <c r="F1829" s="52" t="s">
        <v>21</v>
      </c>
    </row>
    <row r="1830">
      <c r="A1830" s="51">
        <v>44430.0</v>
      </c>
      <c r="B1830" s="52" t="s">
        <v>15</v>
      </c>
      <c r="C1830" s="52" t="s">
        <v>136</v>
      </c>
      <c r="D1830" s="52" t="s">
        <v>402</v>
      </c>
      <c r="E1830" s="53">
        <v>150.0</v>
      </c>
      <c r="F1830" s="52" t="s">
        <v>160</v>
      </c>
    </row>
    <row r="1831">
      <c r="A1831" s="51">
        <v>44430.0</v>
      </c>
      <c r="B1831" s="52" t="s">
        <v>15</v>
      </c>
      <c r="C1831" s="52" t="s">
        <v>221</v>
      </c>
      <c r="D1831" s="52" t="s">
        <v>397</v>
      </c>
      <c r="E1831" s="53">
        <v>330.0</v>
      </c>
      <c r="F1831" s="52" t="s">
        <v>14</v>
      </c>
    </row>
    <row r="1832">
      <c r="A1832" s="51">
        <v>44430.0</v>
      </c>
      <c r="B1832" s="52" t="s">
        <v>15</v>
      </c>
      <c r="C1832" s="52" t="s">
        <v>182</v>
      </c>
      <c r="D1832" s="52" t="s">
        <v>409</v>
      </c>
      <c r="E1832" s="53">
        <v>180.0</v>
      </c>
      <c r="F1832" s="52" t="s">
        <v>21</v>
      </c>
    </row>
    <row r="1833">
      <c r="A1833" s="51">
        <v>44430.0</v>
      </c>
      <c r="B1833" s="52" t="s">
        <v>15</v>
      </c>
      <c r="C1833" s="52" t="s">
        <v>137</v>
      </c>
      <c r="D1833" s="52" t="s">
        <v>402</v>
      </c>
      <c r="E1833" s="53">
        <v>150.0</v>
      </c>
      <c r="F1833" s="52" t="s">
        <v>160</v>
      </c>
    </row>
    <row r="1834">
      <c r="A1834" s="51">
        <v>44430.0</v>
      </c>
      <c r="B1834" s="52" t="s">
        <v>15</v>
      </c>
      <c r="C1834" s="52" t="s">
        <v>139</v>
      </c>
      <c r="D1834" s="52" t="s">
        <v>397</v>
      </c>
      <c r="E1834" s="53">
        <v>330.0</v>
      </c>
      <c r="F1834" s="52" t="s">
        <v>14</v>
      </c>
    </row>
    <row r="1835">
      <c r="A1835" s="51">
        <v>44430.0</v>
      </c>
      <c r="B1835" s="52" t="s">
        <v>69</v>
      </c>
      <c r="C1835" s="52" t="s">
        <v>71</v>
      </c>
      <c r="D1835" s="52" t="s">
        <v>402</v>
      </c>
      <c r="E1835" s="53">
        <v>150.0</v>
      </c>
      <c r="F1835" s="52" t="s">
        <v>160</v>
      </c>
    </row>
    <row r="1836">
      <c r="A1836" s="51">
        <v>44430.0</v>
      </c>
      <c r="B1836" s="52" t="s">
        <v>69</v>
      </c>
      <c r="C1836" s="52" t="s">
        <v>72</v>
      </c>
      <c r="D1836" s="52" t="s">
        <v>413</v>
      </c>
      <c r="E1836" s="53">
        <v>100.0</v>
      </c>
      <c r="F1836" s="52" t="s">
        <v>160</v>
      </c>
    </row>
    <row r="1837">
      <c r="A1837" s="51">
        <v>44430.0</v>
      </c>
      <c r="B1837" s="52" t="s">
        <v>69</v>
      </c>
      <c r="C1837" s="52" t="s">
        <v>73</v>
      </c>
      <c r="D1837" s="52" t="s">
        <v>393</v>
      </c>
      <c r="E1837" s="53">
        <v>260.0</v>
      </c>
      <c r="F1837" s="52" t="s">
        <v>394</v>
      </c>
    </row>
    <row r="1838">
      <c r="A1838" s="51">
        <v>44430.0</v>
      </c>
      <c r="B1838" s="52" t="s">
        <v>69</v>
      </c>
      <c r="C1838" s="52" t="s">
        <v>74</v>
      </c>
      <c r="D1838" s="52" t="s">
        <v>409</v>
      </c>
      <c r="E1838" s="53">
        <v>180.0</v>
      </c>
      <c r="F1838" s="52" t="s">
        <v>21</v>
      </c>
    </row>
    <row r="1839">
      <c r="A1839" s="51">
        <v>44430.0</v>
      </c>
      <c r="B1839" s="52" t="s">
        <v>69</v>
      </c>
      <c r="C1839" s="52">
        <v>7447.0</v>
      </c>
      <c r="D1839" s="52" t="s">
        <v>409</v>
      </c>
      <c r="E1839" s="53">
        <v>180.0</v>
      </c>
      <c r="F1839" s="52" t="s">
        <v>21</v>
      </c>
    </row>
    <row r="1840">
      <c r="A1840" s="51">
        <v>44430.0</v>
      </c>
      <c r="B1840" s="52" t="s">
        <v>69</v>
      </c>
      <c r="C1840" s="52">
        <v>5649.0</v>
      </c>
      <c r="D1840" s="52" t="s">
        <v>395</v>
      </c>
      <c r="E1840" s="53">
        <v>250.0</v>
      </c>
      <c r="F1840" s="52" t="s">
        <v>394</v>
      </c>
    </row>
    <row r="1841">
      <c r="A1841" s="51">
        <v>44430.0</v>
      </c>
      <c r="B1841" s="52" t="s">
        <v>69</v>
      </c>
      <c r="C1841" s="52" t="s">
        <v>148</v>
      </c>
      <c r="D1841" s="52" t="s">
        <v>398</v>
      </c>
      <c r="E1841" s="53">
        <v>190.0</v>
      </c>
      <c r="F1841" s="52" t="s">
        <v>18</v>
      </c>
    </row>
    <row r="1842">
      <c r="A1842" s="51">
        <v>44430.0</v>
      </c>
      <c r="B1842" s="52" t="s">
        <v>69</v>
      </c>
      <c r="C1842" s="52" t="s">
        <v>75</v>
      </c>
      <c r="D1842" s="52" t="s">
        <v>399</v>
      </c>
      <c r="E1842" s="53">
        <v>80.0</v>
      </c>
      <c r="F1842" s="52" t="s">
        <v>31</v>
      </c>
    </row>
    <row r="1843">
      <c r="A1843" s="51">
        <v>44430.0</v>
      </c>
      <c r="B1843" s="52" t="s">
        <v>69</v>
      </c>
      <c r="C1843" s="52">
        <v>843.0</v>
      </c>
      <c r="D1843" s="52" t="s">
        <v>398</v>
      </c>
      <c r="E1843" s="53">
        <v>190.0</v>
      </c>
      <c r="F1843" s="52" t="s">
        <v>18</v>
      </c>
    </row>
    <row r="1844">
      <c r="A1844" s="51">
        <v>44430.0</v>
      </c>
      <c r="B1844" s="52" t="s">
        <v>69</v>
      </c>
      <c r="C1844" s="52">
        <v>5747.0</v>
      </c>
      <c r="D1844" s="52" t="s">
        <v>404</v>
      </c>
      <c r="E1844" s="53">
        <v>270.0</v>
      </c>
      <c r="F1844" s="52" t="s">
        <v>14</v>
      </c>
    </row>
    <row r="1845">
      <c r="A1845" s="51">
        <v>44430.0</v>
      </c>
      <c r="B1845" s="52" t="s">
        <v>69</v>
      </c>
      <c r="C1845" s="52" t="s">
        <v>79</v>
      </c>
      <c r="D1845" s="52" t="s">
        <v>396</v>
      </c>
      <c r="E1845" s="53">
        <v>300.0</v>
      </c>
      <c r="F1845" s="52" t="s">
        <v>18</v>
      </c>
    </row>
    <row r="1846">
      <c r="A1846" s="51">
        <v>44430.0</v>
      </c>
      <c r="B1846" s="52" t="s">
        <v>69</v>
      </c>
      <c r="C1846" s="52" t="s">
        <v>81</v>
      </c>
      <c r="D1846" s="52" t="s">
        <v>395</v>
      </c>
      <c r="E1846" s="53">
        <v>250.0</v>
      </c>
      <c r="F1846" s="52" t="s">
        <v>394</v>
      </c>
    </row>
    <row r="1847">
      <c r="A1847" s="51">
        <v>44430.0</v>
      </c>
      <c r="B1847" s="52" t="s">
        <v>69</v>
      </c>
      <c r="C1847" s="52" t="s">
        <v>82</v>
      </c>
      <c r="D1847" s="52" t="s">
        <v>404</v>
      </c>
      <c r="E1847" s="53">
        <v>270.0</v>
      </c>
      <c r="F1847" s="52" t="s">
        <v>14</v>
      </c>
    </row>
    <row r="1848">
      <c r="A1848" s="51">
        <v>44430.0</v>
      </c>
      <c r="B1848" s="52" t="s">
        <v>69</v>
      </c>
      <c r="C1848" s="52" t="s">
        <v>83</v>
      </c>
      <c r="D1848" s="52" t="s">
        <v>402</v>
      </c>
      <c r="E1848" s="53">
        <v>150.0</v>
      </c>
      <c r="F1848" s="52" t="s">
        <v>160</v>
      </c>
    </row>
    <row r="1849">
      <c r="A1849" s="51">
        <v>44430.0</v>
      </c>
      <c r="B1849" s="52" t="s">
        <v>69</v>
      </c>
      <c r="C1849" s="52" t="s">
        <v>87</v>
      </c>
      <c r="D1849" s="52" t="s">
        <v>409</v>
      </c>
      <c r="E1849" s="53">
        <v>180.0</v>
      </c>
      <c r="F1849" s="52" t="s">
        <v>21</v>
      </c>
    </row>
    <row r="1850">
      <c r="A1850" s="51">
        <v>44431.0</v>
      </c>
      <c r="B1850" s="52" t="s">
        <v>97</v>
      </c>
      <c r="C1850" s="55">
        <v>1.0E46</v>
      </c>
      <c r="D1850" s="52" t="s">
        <v>395</v>
      </c>
      <c r="E1850" s="53">
        <v>250.0</v>
      </c>
      <c r="F1850" s="52" t="s">
        <v>394</v>
      </c>
    </row>
    <row r="1851">
      <c r="A1851" s="51">
        <v>44431.0</v>
      </c>
      <c r="B1851" s="52" t="s">
        <v>400</v>
      </c>
      <c r="C1851" s="52">
        <v>8741.0</v>
      </c>
      <c r="D1851" s="52" t="s">
        <v>413</v>
      </c>
      <c r="E1851" s="53">
        <v>100.0</v>
      </c>
      <c r="F1851" s="52" t="s">
        <v>160</v>
      </c>
    </row>
    <row r="1852">
      <c r="A1852" s="51">
        <v>44431.0</v>
      </c>
      <c r="B1852" s="52" t="s">
        <v>400</v>
      </c>
      <c r="C1852" s="52" t="s">
        <v>408</v>
      </c>
      <c r="D1852" s="52" t="s">
        <v>395</v>
      </c>
      <c r="E1852" s="53">
        <v>250.0</v>
      </c>
      <c r="F1852" s="52" t="s">
        <v>394</v>
      </c>
    </row>
    <row r="1853">
      <c r="A1853" s="51">
        <v>44431.0</v>
      </c>
      <c r="B1853" s="52" t="s">
        <v>15</v>
      </c>
      <c r="C1853" s="55">
        <v>5.0E49</v>
      </c>
      <c r="D1853" s="52" t="s">
        <v>396</v>
      </c>
      <c r="E1853" s="53">
        <v>300.0</v>
      </c>
      <c r="F1853" s="52" t="s">
        <v>18</v>
      </c>
    </row>
    <row r="1854">
      <c r="A1854" s="51">
        <v>44431.0</v>
      </c>
      <c r="B1854" s="52" t="s">
        <v>15</v>
      </c>
      <c r="C1854" s="55">
        <v>5.0E49</v>
      </c>
      <c r="D1854" s="52" t="s">
        <v>395</v>
      </c>
      <c r="E1854" s="53">
        <v>250.0</v>
      </c>
      <c r="F1854" s="52" t="s">
        <v>394</v>
      </c>
    </row>
    <row r="1855">
      <c r="A1855" s="51">
        <v>44431.0</v>
      </c>
      <c r="B1855" s="52" t="s">
        <v>15</v>
      </c>
      <c r="C1855" s="52" t="s">
        <v>134</v>
      </c>
      <c r="D1855" s="52" t="s">
        <v>393</v>
      </c>
      <c r="E1855" s="53">
        <v>260.0</v>
      </c>
      <c r="F1855" s="52" t="s">
        <v>394</v>
      </c>
    </row>
    <row r="1856">
      <c r="A1856" s="51">
        <v>44431.0</v>
      </c>
      <c r="B1856" s="52" t="s">
        <v>15</v>
      </c>
      <c r="C1856" s="52" t="s">
        <v>219</v>
      </c>
      <c r="D1856" s="52" t="s">
        <v>396</v>
      </c>
      <c r="E1856" s="53">
        <v>300.0</v>
      </c>
      <c r="F1856" s="52" t="s">
        <v>18</v>
      </c>
    </row>
    <row r="1857">
      <c r="A1857" s="51">
        <v>44431.0</v>
      </c>
      <c r="B1857" s="52" t="s">
        <v>15</v>
      </c>
      <c r="C1857" s="52">
        <v>4645.0</v>
      </c>
      <c r="D1857" s="52" t="s">
        <v>413</v>
      </c>
      <c r="E1857" s="53">
        <v>100.0</v>
      </c>
      <c r="F1857" s="52" t="s">
        <v>160</v>
      </c>
    </row>
    <row r="1858">
      <c r="A1858" s="51">
        <v>44431.0</v>
      </c>
      <c r="B1858" s="52" t="s">
        <v>15</v>
      </c>
      <c r="C1858" s="52" t="s">
        <v>136</v>
      </c>
      <c r="D1858" s="52" t="s">
        <v>396</v>
      </c>
      <c r="E1858" s="53">
        <v>300.0</v>
      </c>
      <c r="F1858" s="52" t="s">
        <v>18</v>
      </c>
    </row>
    <row r="1859">
      <c r="A1859" s="51">
        <v>44431.0</v>
      </c>
      <c r="B1859" s="52" t="s">
        <v>15</v>
      </c>
      <c r="C1859" s="52" t="s">
        <v>137</v>
      </c>
      <c r="D1859" s="52" t="s">
        <v>404</v>
      </c>
      <c r="E1859" s="53">
        <v>270.0</v>
      </c>
      <c r="F1859" s="52" t="s">
        <v>14</v>
      </c>
    </row>
    <row r="1860">
      <c r="A1860" s="51">
        <v>44431.0</v>
      </c>
      <c r="B1860" s="52" t="s">
        <v>69</v>
      </c>
      <c r="C1860" s="52" t="s">
        <v>71</v>
      </c>
      <c r="D1860" s="52" t="s">
        <v>404</v>
      </c>
      <c r="E1860" s="53">
        <v>270.0</v>
      </c>
      <c r="F1860" s="52" t="s">
        <v>14</v>
      </c>
    </row>
    <row r="1861">
      <c r="A1861" s="51">
        <v>44431.0</v>
      </c>
      <c r="B1861" s="52" t="s">
        <v>69</v>
      </c>
      <c r="C1861" s="52" t="s">
        <v>72</v>
      </c>
      <c r="D1861" s="52" t="s">
        <v>396</v>
      </c>
      <c r="E1861" s="53">
        <v>300.0</v>
      </c>
      <c r="F1861" s="52" t="s">
        <v>18</v>
      </c>
    </row>
    <row r="1862">
      <c r="A1862" s="51">
        <v>44431.0</v>
      </c>
      <c r="B1862" s="52" t="s">
        <v>69</v>
      </c>
      <c r="C1862" s="52" t="s">
        <v>73</v>
      </c>
      <c r="D1862" s="52" t="s">
        <v>404</v>
      </c>
      <c r="E1862" s="53">
        <v>270.0</v>
      </c>
      <c r="F1862" s="52" t="s">
        <v>14</v>
      </c>
    </row>
    <row r="1863">
      <c r="A1863" s="51">
        <v>44431.0</v>
      </c>
      <c r="B1863" s="52" t="s">
        <v>69</v>
      </c>
      <c r="C1863" s="52">
        <v>7447.0</v>
      </c>
      <c r="D1863" s="52" t="s">
        <v>397</v>
      </c>
      <c r="E1863" s="53">
        <v>330.0</v>
      </c>
      <c r="F1863" s="52" t="s">
        <v>14</v>
      </c>
    </row>
    <row r="1864">
      <c r="A1864" s="51">
        <v>44431.0</v>
      </c>
      <c r="B1864" s="52" t="s">
        <v>69</v>
      </c>
      <c r="C1864" s="52">
        <v>5649.0</v>
      </c>
      <c r="D1864" s="52" t="s">
        <v>399</v>
      </c>
      <c r="E1864" s="53">
        <v>80.0</v>
      </c>
      <c r="F1864" s="52" t="s">
        <v>31</v>
      </c>
    </row>
    <row r="1865">
      <c r="A1865" s="51">
        <v>44431.0</v>
      </c>
      <c r="B1865" s="52" t="s">
        <v>69</v>
      </c>
      <c r="C1865" s="52" t="s">
        <v>75</v>
      </c>
      <c r="D1865" s="52" t="s">
        <v>398</v>
      </c>
      <c r="E1865" s="53">
        <v>190.0</v>
      </c>
      <c r="F1865" s="52" t="s">
        <v>18</v>
      </c>
    </row>
    <row r="1866">
      <c r="A1866" s="51">
        <v>44431.0</v>
      </c>
      <c r="B1866" s="52" t="s">
        <v>69</v>
      </c>
      <c r="C1866" s="52">
        <v>843.0</v>
      </c>
      <c r="D1866" s="52" t="s">
        <v>399</v>
      </c>
      <c r="E1866" s="53">
        <v>80.0</v>
      </c>
      <c r="F1866" s="52" t="s">
        <v>31</v>
      </c>
    </row>
    <row r="1867">
      <c r="A1867" s="51">
        <v>44431.0</v>
      </c>
      <c r="B1867" s="52" t="s">
        <v>69</v>
      </c>
      <c r="C1867" s="52" t="s">
        <v>79</v>
      </c>
      <c r="D1867" s="52" t="s">
        <v>404</v>
      </c>
      <c r="E1867" s="53">
        <v>270.0</v>
      </c>
      <c r="F1867" s="52" t="s">
        <v>14</v>
      </c>
    </row>
    <row r="1868">
      <c r="A1868" s="51">
        <v>44431.0</v>
      </c>
      <c r="B1868" s="52" t="s">
        <v>69</v>
      </c>
      <c r="C1868" s="52" t="s">
        <v>81</v>
      </c>
      <c r="D1868" s="52" t="s">
        <v>402</v>
      </c>
      <c r="E1868" s="53">
        <v>150.0</v>
      </c>
      <c r="F1868" s="52" t="s">
        <v>160</v>
      </c>
    </row>
    <row r="1869">
      <c r="A1869" s="51">
        <v>44431.0</v>
      </c>
      <c r="B1869" s="52" t="s">
        <v>69</v>
      </c>
      <c r="C1869" s="52" t="s">
        <v>82</v>
      </c>
      <c r="D1869" s="52" t="s">
        <v>402</v>
      </c>
      <c r="E1869" s="53">
        <v>150.0</v>
      </c>
      <c r="F1869" s="52" t="s">
        <v>160</v>
      </c>
    </row>
    <row r="1870">
      <c r="A1870" s="51">
        <v>44431.0</v>
      </c>
      <c r="B1870" s="52" t="s">
        <v>69</v>
      </c>
      <c r="C1870" s="52" t="s">
        <v>87</v>
      </c>
      <c r="D1870" s="52" t="s">
        <v>395</v>
      </c>
      <c r="E1870" s="53">
        <v>250.0</v>
      </c>
      <c r="F1870" s="52" t="s">
        <v>394</v>
      </c>
    </row>
    <row r="1871">
      <c r="A1871" s="51">
        <v>44434.0</v>
      </c>
      <c r="B1871" s="52" t="s">
        <v>400</v>
      </c>
      <c r="C1871" s="52">
        <v>8741.0</v>
      </c>
      <c r="D1871" s="52" t="s">
        <v>415</v>
      </c>
      <c r="E1871" s="53">
        <v>120.0</v>
      </c>
      <c r="F1871" s="52" t="s">
        <v>18</v>
      </c>
    </row>
    <row r="1872">
      <c r="A1872" s="51">
        <v>44434.0</v>
      </c>
      <c r="B1872" s="52" t="s">
        <v>15</v>
      </c>
      <c r="C1872" s="52" t="s">
        <v>217</v>
      </c>
      <c r="D1872" s="52" t="s">
        <v>416</v>
      </c>
      <c r="E1872" s="53">
        <v>90.0</v>
      </c>
      <c r="F1872" s="52" t="s">
        <v>18</v>
      </c>
    </row>
    <row r="1873">
      <c r="A1873" s="51">
        <v>44434.0</v>
      </c>
      <c r="B1873" s="52" t="s">
        <v>69</v>
      </c>
      <c r="C1873" s="52" t="s">
        <v>72</v>
      </c>
      <c r="D1873" s="52" t="s">
        <v>417</v>
      </c>
      <c r="E1873" s="53">
        <v>250.0</v>
      </c>
      <c r="F1873" s="52" t="s">
        <v>18</v>
      </c>
    </row>
    <row r="1874">
      <c r="A1874" s="51">
        <v>44435.0</v>
      </c>
      <c r="B1874" s="52" t="s">
        <v>15</v>
      </c>
      <c r="C1874" s="52" t="s">
        <v>221</v>
      </c>
      <c r="D1874" s="52" t="s">
        <v>416</v>
      </c>
      <c r="E1874" s="53">
        <v>90.0</v>
      </c>
      <c r="F1874" s="52" t="s">
        <v>18</v>
      </c>
    </row>
    <row r="1875">
      <c r="A1875" s="51">
        <v>44436.0</v>
      </c>
      <c r="B1875" s="52" t="s">
        <v>69</v>
      </c>
      <c r="C1875" s="52" t="s">
        <v>72</v>
      </c>
      <c r="D1875" s="52" t="s">
        <v>418</v>
      </c>
      <c r="E1875" s="53">
        <v>120.0</v>
      </c>
      <c r="F1875" s="52" t="s">
        <v>160</v>
      </c>
    </row>
    <row r="1876">
      <c r="A1876" s="51">
        <v>44437.0</v>
      </c>
      <c r="B1876" s="52" t="s">
        <v>15</v>
      </c>
      <c r="C1876" s="52" t="s">
        <v>221</v>
      </c>
      <c r="D1876" s="52" t="s">
        <v>415</v>
      </c>
      <c r="E1876" s="53">
        <v>120.0</v>
      </c>
      <c r="F1876" s="52" t="s">
        <v>18</v>
      </c>
    </row>
    <row r="1877">
      <c r="A1877" s="51">
        <v>44437.0</v>
      </c>
      <c r="B1877" s="52" t="s">
        <v>69</v>
      </c>
      <c r="C1877" s="52" t="s">
        <v>72</v>
      </c>
      <c r="D1877" s="52" t="s">
        <v>415</v>
      </c>
      <c r="E1877" s="53">
        <v>120.0</v>
      </c>
      <c r="F1877" s="52" t="s">
        <v>18</v>
      </c>
    </row>
    <row r="1878">
      <c r="A1878" s="51">
        <v>44438.0</v>
      </c>
      <c r="B1878" s="52" t="s">
        <v>69</v>
      </c>
      <c r="C1878" s="52" t="s">
        <v>72</v>
      </c>
      <c r="D1878" s="52" t="s">
        <v>417</v>
      </c>
      <c r="E1878" s="53">
        <v>250.0</v>
      </c>
      <c r="F1878" s="52" t="s">
        <v>18</v>
      </c>
    </row>
    <row r="1879">
      <c r="A1879" s="57"/>
      <c r="B1879" s="58"/>
      <c r="C1879" s="58"/>
      <c r="D1879" s="58"/>
      <c r="E1879" s="59"/>
      <c r="F1879" s="58"/>
    </row>
    <row r="1880">
      <c r="A1880" s="57"/>
      <c r="B1880" s="58"/>
      <c r="C1880" s="58"/>
      <c r="D1880" s="58"/>
      <c r="E1880" s="59"/>
      <c r="F1880" s="58"/>
    </row>
    <row r="1881">
      <c r="A1881" s="57"/>
      <c r="B1881" s="58"/>
      <c r="C1881" s="58"/>
      <c r="D1881" s="58"/>
      <c r="E1881" s="59"/>
      <c r="F1881" s="58"/>
    </row>
    <row r="1882">
      <c r="A1882" s="57"/>
      <c r="B1882" s="58"/>
      <c r="C1882" s="58"/>
      <c r="D1882" s="58"/>
      <c r="E1882" s="59"/>
      <c r="F1882" s="58"/>
    </row>
    <row r="1883">
      <c r="A1883" s="57"/>
      <c r="B1883" s="58"/>
      <c r="C1883" s="58"/>
      <c r="D1883" s="58"/>
      <c r="E1883" s="59"/>
      <c r="F1883" s="58"/>
    </row>
    <row r="1884">
      <c r="A1884" s="57"/>
      <c r="B1884" s="58"/>
      <c r="C1884" s="58"/>
      <c r="D1884" s="58"/>
      <c r="E1884" s="59"/>
      <c r="F1884" s="58"/>
    </row>
    <row r="1885">
      <c r="A1885" s="57"/>
      <c r="B1885" s="58"/>
      <c r="C1885" s="58"/>
      <c r="D1885" s="58"/>
      <c r="E1885" s="59"/>
      <c r="F1885" s="58"/>
    </row>
    <row r="1886">
      <c r="A1886" s="57"/>
      <c r="B1886" s="58"/>
      <c r="C1886" s="58"/>
      <c r="D1886" s="58"/>
      <c r="E1886" s="59"/>
      <c r="F1886" s="58"/>
    </row>
    <row r="1887">
      <c r="A1887" s="57"/>
      <c r="B1887" s="58"/>
      <c r="C1887" s="58"/>
      <c r="D1887" s="58"/>
      <c r="E1887" s="59"/>
      <c r="F1887" s="58"/>
    </row>
    <row r="1888">
      <c r="A1888" s="57"/>
      <c r="B1888" s="58"/>
      <c r="C1888" s="58"/>
      <c r="D1888" s="58"/>
      <c r="E1888" s="59"/>
      <c r="F1888" s="58"/>
    </row>
    <row r="1889">
      <c r="A1889" s="57"/>
      <c r="B1889" s="58"/>
      <c r="C1889" s="58"/>
      <c r="D1889" s="58"/>
      <c r="E1889" s="59"/>
      <c r="F1889" s="58"/>
    </row>
    <row r="1890">
      <c r="A1890" s="57"/>
      <c r="B1890" s="58"/>
      <c r="C1890" s="58"/>
      <c r="D1890" s="58"/>
      <c r="E1890" s="59"/>
      <c r="F1890" s="58"/>
    </row>
    <row r="1891">
      <c r="A1891" s="57"/>
      <c r="B1891" s="58"/>
      <c r="C1891" s="58"/>
      <c r="D1891" s="58"/>
      <c r="E1891" s="59"/>
      <c r="F1891" s="58"/>
    </row>
    <row r="1892">
      <c r="A1892" s="57"/>
      <c r="B1892" s="58"/>
      <c r="C1892" s="58"/>
      <c r="D1892" s="58"/>
      <c r="E1892" s="59"/>
      <c r="F1892" s="58"/>
    </row>
    <row r="1893">
      <c r="A1893" s="57"/>
      <c r="B1893" s="58"/>
      <c r="C1893" s="58"/>
      <c r="D1893" s="58"/>
      <c r="E1893" s="59"/>
      <c r="F1893" s="58"/>
    </row>
    <row r="1894">
      <c r="A1894" s="57"/>
      <c r="B1894" s="58"/>
      <c r="C1894" s="58"/>
      <c r="D1894" s="58"/>
      <c r="E1894" s="59"/>
      <c r="F1894" s="58"/>
    </row>
    <row r="1895">
      <c r="A1895" s="57"/>
      <c r="B1895" s="58"/>
      <c r="C1895" s="58"/>
      <c r="D1895" s="58"/>
      <c r="E1895" s="59"/>
      <c r="F1895" s="58"/>
    </row>
    <row r="1896">
      <c r="A1896" s="57"/>
      <c r="B1896" s="58"/>
      <c r="C1896" s="58"/>
      <c r="D1896" s="58"/>
      <c r="E1896" s="59"/>
      <c r="F1896" s="58"/>
    </row>
    <row r="1897">
      <c r="A1897" s="57"/>
      <c r="B1897" s="58"/>
      <c r="C1897" s="58"/>
      <c r="D1897" s="58"/>
      <c r="E1897" s="59"/>
      <c r="F1897" s="58"/>
    </row>
    <row r="1898">
      <c r="A1898" s="57"/>
      <c r="B1898" s="58"/>
      <c r="C1898" s="58"/>
      <c r="D1898" s="58"/>
      <c r="E1898" s="59"/>
      <c r="F1898" s="58"/>
    </row>
    <row r="1899">
      <c r="A1899" s="57"/>
      <c r="B1899" s="58"/>
      <c r="C1899" s="58"/>
      <c r="D1899" s="58"/>
      <c r="E1899" s="59"/>
      <c r="F1899" s="58"/>
    </row>
    <row r="1900">
      <c r="A1900" s="57"/>
      <c r="B1900" s="58"/>
      <c r="C1900" s="58"/>
      <c r="D1900" s="58"/>
      <c r="E1900" s="59"/>
      <c r="F1900" s="58"/>
    </row>
    <row r="1901">
      <c r="A1901" s="57"/>
      <c r="B1901" s="58"/>
      <c r="C1901" s="58"/>
      <c r="D1901" s="58"/>
      <c r="E1901" s="59"/>
      <c r="F1901" s="58"/>
    </row>
    <row r="1902">
      <c r="A1902" s="57"/>
      <c r="B1902" s="58"/>
      <c r="C1902" s="58"/>
      <c r="D1902" s="58"/>
      <c r="E1902" s="59"/>
      <c r="F1902" s="58"/>
    </row>
    <row r="1903">
      <c r="A1903" s="57"/>
      <c r="B1903" s="58"/>
      <c r="C1903" s="58"/>
      <c r="D1903" s="58"/>
      <c r="E1903" s="59"/>
      <c r="F1903" s="58"/>
    </row>
    <row r="1904">
      <c r="A1904" s="57"/>
      <c r="B1904" s="58"/>
      <c r="C1904" s="58"/>
      <c r="D1904" s="58"/>
      <c r="E1904" s="59"/>
      <c r="F1904" s="58"/>
    </row>
    <row r="1905">
      <c r="A1905" s="57"/>
      <c r="B1905" s="58"/>
      <c r="C1905" s="58"/>
      <c r="D1905" s="58"/>
      <c r="E1905" s="59"/>
      <c r="F1905" s="58"/>
    </row>
    <row r="1906">
      <c r="A1906" s="57"/>
      <c r="B1906" s="58"/>
      <c r="C1906" s="58"/>
      <c r="D1906" s="58"/>
      <c r="E1906" s="59"/>
      <c r="F1906" s="58"/>
    </row>
    <row r="1907">
      <c r="A1907" s="57"/>
      <c r="B1907" s="58"/>
      <c r="C1907" s="58"/>
      <c r="D1907" s="58"/>
      <c r="E1907" s="59"/>
      <c r="F1907" s="58"/>
    </row>
    <row r="1908">
      <c r="A1908" s="57"/>
      <c r="B1908" s="58"/>
      <c r="C1908" s="58"/>
      <c r="D1908" s="58"/>
      <c r="E1908" s="59"/>
      <c r="F1908" s="58"/>
    </row>
    <row r="1909">
      <c r="A1909" s="57"/>
      <c r="B1909" s="58"/>
      <c r="C1909" s="58"/>
      <c r="D1909" s="58"/>
      <c r="E1909" s="59"/>
      <c r="F1909" s="58"/>
    </row>
    <row r="1910">
      <c r="A1910" s="57"/>
      <c r="B1910" s="58"/>
      <c r="C1910" s="58"/>
      <c r="D1910" s="58"/>
      <c r="E1910" s="59"/>
      <c r="F1910" s="58"/>
    </row>
    <row r="1911">
      <c r="A1911" s="57"/>
      <c r="B1911" s="58"/>
      <c r="C1911" s="58"/>
      <c r="D1911" s="58"/>
      <c r="E1911" s="59"/>
      <c r="F1911" s="58"/>
    </row>
    <row r="1912">
      <c r="A1912" s="57"/>
      <c r="B1912" s="58"/>
      <c r="C1912" s="58"/>
      <c r="D1912" s="58"/>
      <c r="E1912" s="59"/>
      <c r="F1912" s="58"/>
    </row>
    <row r="1913">
      <c r="A1913" s="57"/>
      <c r="B1913" s="58"/>
      <c r="C1913" s="58"/>
      <c r="D1913" s="58"/>
      <c r="E1913" s="59"/>
      <c r="F1913" s="58"/>
    </row>
    <row r="1914">
      <c r="A1914" s="57"/>
      <c r="B1914" s="58"/>
      <c r="C1914" s="58"/>
      <c r="D1914" s="58"/>
      <c r="E1914" s="59"/>
      <c r="F1914" s="58"/>
    </row>
    <row r="1915">
      <c r="A1915" s="57"/>
      <c r="B1915" s="58"/>
      <c r="C1915" s="58"/>
      <c r="D1915" s="58"/>
      <c r="E1915" s="59"/>
      <c r="F1915" s="58"/>
    </row>
    <row r="1916">
      <c r="A1916" s="57"/>
      <c r="B1916" s="58"/>
      <c r="C1916" s="58"/>
      <c r="D1916" s="58"/>
      <c r="E1916" s="59"/>
      <c r="F1916" s="58"/>
    </row>
    <row r="1917">
      <c r="A1917" s="57"/>
      <c r="B1917" s="58"/>
      <c r="C1917" s="58"/>
      <c r="D1917" s="58"/>
      <c r="E1917" s="59"/>
      <c r="F1917" s="58"/>
    </row>
    <row r="1918">
      <c r="A1918" s="57"/>
      <c r="B1918" s="58"/>
      <c r="C1918" s="58"/>
      <c r="D1918" s="58"/>
      <c r="E1918" s="59"/>
      <c r="F1918" s="58"/>
    </row>
    <row r="1919">
      <c r="A1919" s="57"/>
      <c r="B1919" s="58"/>
      <c r="C1919" s="58"/>
      <c r="D1919" s="58"/>
      <c r="E1919" s="59"/>
      <c r="F1919" s="58"/>
    </row>
    <row r="1920">
      <c r="A1920" s="57"/>
      <c r="B1920" s="58"/>
      <c r="C1920" s="58"/>
      <c r="D1920" s="58"/>
      <c r="E1920" s="59"/>
      <c r="F1920" s="58"/>
    </row>
    <row r="1921">
      <c r="A1921" s="57"/>
      <c r="B1921" s="58"/>
      <c r="C1921" s="58"/>
      <c r="D1921" s="58"/>
      <c r="E1921" s="59"/>
      <c r="F1921" s="58"/>
    </row>
    <row r="1922">
      <c r="A1922" s="57"/>
      <c r="B1922" s="58"/>
      <c r="C1922" s="58"/>
      <c r="D1922" s="58"/>
      <c r="E1922" s="59"/>
      <c r="F1922" s="58"/>
    </row>
    <row r="1923">
      <c r="A1923" s="57"/>
      <c r="B1923" s="58"/>
      <c r="C1923" s="58"/>
      <c r="D1923" s="58"/>
      <c r="E1923" s="59"/>
      <c r="F1923" s="58"/>
    </row>
    <row r="1924">
      <c r="A1924" s="57"/>
      <c r="B1924" s="58"/>
      <c r="C1924" s="58"/>
      <c r="D1924" s="58"/>
      <c r="E1924" s="59"/>
      <c r="F1924" s="58"/>
    </row>
    <row r="1925">
      <c r="A1925" s="57"/>
      <c r="B1925" s="58"/>
      <c r="C1925" s="58"/>
      <c r="D1925" s="58"/>
      <c r="E1925" s="59"/>
      <c r="F1925" s="58"/>
    </row>
    <row r="1926">
      <c r="A1926" s="57"/>
      <c r="B1926" s="58"/>
      <c r="C1926" s="58"/>
      <c r="D1926" s="58"/>
      <c r="E1926" s="59"/>
      <c r="F1926" s="58"/>
    </row>
    <row r="1927">
      <c r="A1927" s="57"/>
      <c r="B1927" s="58"/>
      <c r="C1927" s="58"/>
      <c r="D1927" s="58"/>
      <c r="E1927" s="59"/>
      <c r="F1927" s="58"/>
    </row>
    <row r="1928">
      <c r="A1928" s="57"/>
      <c r="B1928" s="58"/>
      <c r="C1928" s="58"/>
      <c r="D1928" s="58"/>
      <c r="E1928" s="59"/>
      <c r="F1928" s="58"/>
    </row>
    <row r="1929">
      <c r="A1929" s="57"/>
      <c r="B1929" s="58"/>
      <c r="C1929" s="58"/>
      <c r="D1929" s="58"/>
      <c r="E1929" s="59"/>
      <c r="F1929" s="58"/>
    </row>
    <row r="1930">
      <c r="A1930" s="57"/>
      <c r="B1930" s="58"/>
      <c r="C1930" s="58"/>
      <c r="D1930" s="58"/>
      <c r="E1930" s="59"/>
      <c r="F1930" s="58"/>
    </row>
    <row r="1931">
      <c r="A1931" s="57"/>
      <c r="B1931" s="58"/>
      <c r="C1931" s="58"/>
      <c r="D1931" s="58"/>
      <c r="E1931" s="59"/>
      <c r="F1931" s="58"/>
    </row>
    <row r="1932">
      <c r="A1932" s="57"/>
      <c r="B1932" s="58"/>
      <c r="C1932" s="58"/>
      <c r="D1932" s="58"/>
      <c r="E1932" s="59"/>
      <c r="F1932" s="58"/>
    </row>
    <row r="1933">
      <c r="A1933" s="57"/>
      <c r="B1933" s="58"/>
      <c r="C1933" s="58"/>
      <c r="D1933" s="58"/>
      <c r="E1933" s="59"/>
      <c r="F1933" s="58"/>
    </row>
    <row r="1934">
      <c r="A1934" s="57"/>
      <c r="B1934" s="58"/>
      <c r="C1934" s="58"/>
      <c r="D1934" s="58"/>
      <c r="E1934" s="59"/>
      <c r="F1934" s="58"/>
    </row>
    <row r="1935">
      <c r="A1935" s="57"/>
      <c r="B1935" s="58"/>
      <c r="C1935" s="58"/>
      <c r="D1935" s="58"/>
      <c r="E1935" s="59"/>
      <c r="F1935" s="58"/>
    </row>
    <row r="1936">
      <c r="A1936" s="57"/>
      <c r="B1936" s="58"/>
      <c r="C1936" s="58"/>
      <c r="D1936" s="58"/>
      <c r="E1936" s="59"/>
      <c r="F1936" s="58"/>
    </row>
    <row r="1937">
      <c r="A1937" s="57"/>
      <c r="B1937" s="58"/>
      <c r="C1937" s="58"/>
      <c r="D1937" s="58"/>
      <c r="E1937" s="59"/>
      <c r="F1937" s="58"/>
    </row>
    <row r="1938">
      <c r="A1938" s="57"/>
      <c r="B1938" s="58"/>
      <c r="C1938" s="58"/>
      <c r="D1938" s="58"/>
      <c r="E1938" s="59"/>
      <c r="F1938" s="58"/>
    </row>
    <row r="1939">
      <c r="A1939" s="57"/>
      <c r="B1939" s="58"/>
      <c r="C1939" s="58"/>
      <c r="D1939" s="58"/>
      <c r="E1939" s="59"/>
      <c r="F1939" s="58"/>
    </row>
    <row r="1940">
      <c r="A1940" s="57"/>
      <c r="B1940" s="58"/>
      <c r="C1940" s="58"/>
      <c r="D1940" s="58"/>
      <c r="E1940" s="59"/>
      <c r="F1940" s="58"/>
    </row>
    <row r="1941">
      <c r="A1941" s="57"/>
      <c r="B1941" s="58"/>
      <c r="C1941" s="58"/>
      <c r="D1941" s="58"/>
      <c r="E1941" s="59"/>
      <c r="F1941" s="58"/>
    </row>
    <row r="1942">
      <c r="A1942" s="57"/>
      <c r="B1942" s="58"/>
      <c r="C1942" s="58"/>
      <c r="D1942" s="58"/>
      <c r="E1942" s="59"/>
      <c r="F1942" s="58"/>
    </row>
    <row r="1943">
      <c r="A1943" s="57"/>
      <c r="B1943" s="58"/>
      <c r="C1943" s="58"/>
      <c r="D1943" s="58"/>
      <c r="E1943" s="59"/>
      <c r="F1943" s="58"/>
    </row>
    <row r="1944">
      <c r="A1944" s="57"/>
      <c r="B1944" s="58"/>
      <c r="C1944" s="58"/>
      <c r="D1944" s="58"/>
      <c r="E1944" s="59"/>
      <c r="F1944" s="58"/>
    </row>
    <row r="1945">
      <c r="A1945" s="57"/>
      <c r="B1945" s="58"/>
      <c r="C1945" s="58"/>
      <c r="D1945" s="58"/>
      <c r="E1945" s="59"/>
      <c r="F1945" s="58"/>
    </row>
    <row r="1946">
      <c r="A1946" s="57"/>
      <c r="B1946" s="58"/>
      <c r="C1946" s="58"/>
      <c r="D1946" s="58"/>
      <c r="E1946" s="59"/>
      <c r="F1946" s="58"/>
    </row>
    <row r="1947">
      <c r="A1947" s="57"/>
      <c r="B1947" s="58"/>
      <c r="C1947" s="58"/>
      <c r="D1947" s="58"/>
      <c r="E1947" s="59"/>
      <c r="F1947" s="58"/>
    </row>
    <row r="1948">
      <c r="A1948" s="57"/>
      <c r="B1948" s="58"/>
      <c r="C1948" s="58"/>
      <c r="D1948" s="58"/>
      <c r="E1948" s="59"/>
      <c r="F1948" s="58"/>
    </row>
    <row r="1949">
      <c r="A1949" s="57"/>
      <c r="B1949" s="58"/>
      <c r="C1949" s="58"/>
      <c r="D1949" s="58"/>
      <c r="E1949" s="59"/>
      <c r="F1949" s="58"/>
    </row>
    <row r="1950">
      <c r="A1950" s="57"/>
      <c r="B1950" s="58"/>
      <c r="C1950" s="58"/>
      <c r="D1950" s="58"/>
      <c r="E1950" s="59"/>
      <c r="F1950" s="58"/>
    </row>
    <row r="1951">
      <c r="A1951" s="57"/>
      <c r="B1951" s="58"/>
      <c r="C1951" s="58"/>
      <c r="D1951" s="58"/>
      <c r="E1951" s="59"/>
      <c r="F1951" s="58"/>
    </row>
    <row r="1952">
      <c r="A1952" s="57"/>
      <c r="B1952" s="58"/>
      <c r="C1952" s="58"/>
      <c r="D1952" s="58"/>
      <c r="E1952" s="59"/>
      <c r="F1952" s="58"/>
    </row>
    <row r="1953">
      <c r="A1953" s="57"/>
      <c r="B1953" s="58"/>
      <c r="C1953" s="58"/>
      <c r="D1953" s="58"/>
      <c r="E1953" s="59"/>
      <c r="F1953" s="58"/>
    </row>
    <row r="1954">
      <c r="A1954" s="57"/>
      <c r="B1954" s="58"/>
      <c r="C1954" s="58"/>
      <c r="D1954" s="58"/>
      <c r="E1954" s="59"/>
      <c r="F1954" s="58"/>
    </row>
    <row r="1955">
      <c r="A1955" s="57"/>
      <c r="B1955" s="58"/>
      <c r="C1955" s="58"/>
      <c r="D1955" s="58"/>
      <c r="E1955" s="59"/>
      <c r="F1955" s="58"/>
    </row>
    <row r="1956">
      <c r="A1956" s="57"/>
      <c r="B1956" s="58"/>
      <c r="C1956" s="58"/>
      <c r="D1956" s="58"/>
      <c r="E1956" s="59"/>
      <c r="F1956" s="58"/>
    </row>
    <row r="1957">
      <c r="A1957" s="57"/>
      <c r="B1957" s="58"/>
      <c r="C1957" s="58"/>
      <c r="D1957" s="58"/>
      <c r="E1957" s="59"/>
      <c r="F1957" s="58"/>
    </row>
    <row r="1958">
      <c r="A1958" s="57"/>
      <c r="B1958" s="58"/>
      <c r="C1958" s="58"/>
      <c r="D1958" s="58"/>
      <c r="E1958" s="59"/>
      <c r="F1958" s="58"/>
    </row>
    <row r="1959">
      <c r="A1959" s="57"/>
      <c r="B1959" s="58"/>
      <c r="C1959" s="58"/>
      <c r="D1959" s="58"/>
      <c r="E1959" s="59"/>
      <c r="F1959" s="58"/>
    </row>
    <row r="1960">
      <c r="A1960" s="57"/>
      <c r="B1960" s="58"/>
      <c r="C1960" s="58"/>
      <c r="D1960" s="58"/>
      <c r="E1960" s="59"/>
      <c r="F1960" s="58"/>
    </row>
    <row r="1961">
      <c r="A1961" s="57"/>
      <c r="B1961" s="58"/>
      <c r="C1961" s="58"/>
      <c r="D1961" s="58"/>
      <c r="E1961" s="59"/>
      <c r="F1961" s="58"/>
    </row>
    <row r="1962">
      <c r="A1962" s="57"/>
      <c r="B1962" s="58"/>
      <c r="C1962" s="58"/>
      <c r="D1962" s="58"/>
      <c r="E1962" s="59"/>
      <c r="F1962" s="58"/>
    </row>
    <row r="1963">
      <c r="A1963" s="57"/>
      <c r="B1963" s="58"/>
      <c r="C1963" s="58"/>
      <c r="D1963" s="58"/>
      <c r="E1963" s="59"/>
      <c r="F1963" s="58"/>
    </row>
    <row r="1964">
      <c r="A1964" s="57"/>
      <c r="B1964" s="58"/>
      <c r="C1964" s="58"/>
      <c r="D1964" s="58"/>
      <c r="E1964" s="59"/>
      <c r="F1964" s="58"/>
    </row>
    <row r="1965">
      <c r="A1965" s="57"/>
      <c r="B1965" s="58"/>
      <c r="C1965" s="58"/>
      <c r="D1965" s="58"/>
      <c r="E1965" s="59"/>
      <c r="F1965" s="58"/>
    </row>
    <row r="1966">
      <c r="A1966" s="57"/>
      <c r="B1966" s="58"/>
      <c r="C1966" s="58"/>
      <c r="D1966" s="58"/>
      <c r="E1966" s="59"/>
      <c r="F1966" s="58"/>
    </row>
    <row r="1967">
      <c r="A1967" s="57"/>
      <c r="B1967" s="58"/>
      <c r="C1967" s="58"/>
      <c r="D1967" s="58"/>
      <c r="E1967" s="59"/>
      <c r="F1967" s="58"/>
    </row>
    <row r="1968">
      <c r="A1968" s="57"/>
      <c r="B1968" s="58"/>
      <c r="C1968" s="58"/>
      <c r="D1968" s="58"/>
      <c r="E1968" s="59"/>
      <c r="F1968" s="58"/>
    </row>
    <row r="1969">
      <c r="A1969" s="57"/>
      <c r="B1969" s="58"/>
      <c r="C1969" s="58"/>
      <c r="D1969" s="58"/>
      <c r="E1969" s="59"/>
      <c r="F1969" s="58"/>
    </row>
    <row r="1970">
      <c r="A1970" s="57"/>
      <c r="B1970" s="58"/>
      <c r="C1970" s="58"/>
      <c r="D1970" s="58"/>
      <c r="E1970" s="59"/>
      <c r="F1970" s="58"/>
    </row>
    <row r="1971">
      <c r="A1971" s="57"/>
      <c r="B1971" s="58"/>
      <c r="C1971" s="58"/>
      <c r="D1971" s="58"/>
      <c r="E1971" s="59"/>
      <c r="F1971" s="58"/>
    </row>
    <row r="1972">
      <c r="A1972" s="57"/>
      <c r="B1972" s="58"/>
      <c r="C1972" s="58"/>
      <c r="D1972" s="58"/>
      <c r="E1972" s="59"/>
      <c r="F1972" s="58"/>
    </row>
    <row r="1973">
      <c r="A1973" s="57"/>
      <c r="B1973" s="58"/>
      <c r="C1973" s="58"/>
      <c r="D1973" s="58"/>
      <c r="E1973" s="59"/>
      <c r="F1973" s="58"/>
    </row>
    <row r="1974">
      <c r="A1974" s="57"/>
      <c r="B1974" s="58"/>
      <c r="C1974" s="58"/>
      <c r="D1974" s="58"/>
      <c r="E1974" s="59"/>
      <c r="F1974" s="58"/>
    </row>
    <row r="1975">
      <c r="A1975" s="57"/>
      <c r="B1975" s="58"/>
      <c r="C1975" s="58"/>
      <c r="D1975" s="58"/>
      <c r="E1975" s="59"/>
      <c r="F1975" s="58"/>
    </row>
    <row r="1976">
      <c r="A1976" s="57"/>
      <c r="B1976" s="58"/>
      <c r="C1976" s="58"/>
      <c r="D1976" s="58"/>
      <c r="E1976" s="59"/>
      <c r="F1976" s="58"/>
    </row>
    <row r="1977">
      <c r="A1977" s="57"/>
      <c r="B1977" s="58"/>
      <c r="C1977" s="58"/>
      <c r="D1977" s="58"/>
      <c r="E1977" s="59"/>
      <c r="F1977" s="58"/>
    </row>
    <row r="1978">
      <c r="A1978" s="57"/>
      <c r="B1978" s="58"/>
      <c r="C1978" s="58"/>
      <c r="D1978" s="58"/>
      <c r="E1978" s="59"/>
      <c r="F1978" s="58"/>
    </row>
    <row r="1979">
      <c r="A1979" s="57"/>
      <c r="B1979" s="58"/>
      <c r="C1979" s="58"/>
      <c r="D1979" s="58"/>
      <c r="E1979" s="59"/>
      <c r="F1979" s="58"/>
    </row>
    <row r="1980">
      <c r="A1980" s="57"/>
      <c r="B1980" s="58"/>
      <c r="C1980" s="58"/>
      <c r="D1980" s="58"/>
      <c r="E1980" s="59"/>
      <c r="F1980" s="58"/>
    </row>
    <row r="1981">
      <c r="A1981" s="57"/>
      <c r="B1981" s="58"/>
      <c r="C1981" s="58"/>
      <c r="D1981" s="58"/>
      <c r="E1981" s="59"/>
      <c r="F1981" s="58"/>
    </row>
    <row r="1982">
      <c r="A1982" s="57"/>
      <c r="B1982" s="58"/>
      <c r="C1982" s="58"/>
      <c r="D1982" s="58"/>
      <c r="E1982" s="59"/>
      <c r="F1982" s="58"/>
    </row>
    <row r="1983">
      <c r="A1983" s="57"/>
      <c r="B1983" s="58"/>
      <c r="C1983" s="58"/>
      <c r="D1983" s="58"/>
      <c r="E1983" s="59"/>
      <c r="F1983" s="58"/>
    </row>
    <row r="1984">
      <c r="A1984" s="57"/>
      <c r="B1984" s="58"/>
      <c r="C1984" s="58"/>
      <c r="D1984" s="58"/>
      <c r="E1984" s="59"/>
      <c r="F1984" s="58"/>
    </row>
    <row r="1985">
      <c r="A1985" s="57"/>
      <c r="B1985" s="58"/>
      <c r="C1985" s="58"/>
      <c r="D1985" s="58"/>
      <c r="E1985" s="59"/>
      <c r="F1985" s="58"/>
    </row>
    <row r="1986">
      <c r="A1986" s="57"/>
      <c r="B1986" s="58"/>
      <c r="C1986" s="58"/>
      <c r="D1986" s="58"/>
      <c r="E1986" s="59"/>
      <c r="F1986" s="58"/>
    </row>
    <row r="1987">
      <c r="A1987" s="57"/>
      <c r="B1987" s="58"/>
      <c r="C1987" s="58"/>
      <c r="D1987" s="58"/>
      <c r="E1987" s="59"/>
      <c r="F1987" s="58"/>
    </row>
    <row r="1988">
      <c r="A1988" s="57"/>
      <c r="B1988" s="58"/>
      <c r="C1988" s="58"/>
      <c r="D1988" s="58"/>
      <c r="E1988" s="59"/>
      <c r="F1988" s="58"/>
    </row>
    <row r="1989">
      <c r="A1989" s="57"/>
      <c r="B1989" s="58"/>
      <c r="C1989" s="58"/>
      <c r="D1989" s="58"/>
      <c r="E1989" s="59"/>
      <c r="F1989" s="58"/>
    </row>
    <row r="1990">
      <c r="A1990" s="57"/>
      <c r="B1990" s="58"/>
      <c r="C1990" s="58"/>
      <c r="D1990" s="58"/>
      <c r="E1990" s="59"/>
      <c r="F1990" s="58"/>
    </row>
    <row r="1991">
      <c r="A1991" s="57"/>
      <c r="B1991" s="58"/>
      <c r="C1991" s="58"/>
      <c r="D1991" s="58"/>
      <c r="E1991" s="59"/>
      <c r="F1991" s="58"/>
    </row>
    <row r="1992">
      <c r="A1992" s="57"/>
      <c r="B1992" s="58"/>
      <c r="C1992" s="58"/>
      <c r="D1992" s="58"/>
      <c r="E1992" s="59"/>
      <c r="F1992" s="58"/>
    </row>
    <row r="1993">
      <c r="A1993" s="57"/>
      <c r="B1993" s="58"/>
      <c r="C1993" s="58"/>
      <c r="D1993" s="58"/>
      <c r="E1993" s="59"/>
      <c r="F1993" s="58"/>
    </row>
    <row r="1994">
      <c r="A1994" s="57"/>
      <c r="B1994" s="58"/>
      <c r="C1994" s="58"/>
      <c r="D1994" s="58"/>
      <c r="E1994" s="59"/>
      <c r="F1994" s="58"/>
    </row>
    <row r="1995">
      <c r="A1995" s="57"/>
      <c r="B1995" s="58"/>
      <c r="C1995" s="58"/>
      <c r="D1995" s="58"/>
      <c r="E1995" s="59"/>
      <c r="F1995" s="58"/>
    </row>
    <row r="1996">
      <c r="A1996" s="57"/>
      <c r="B1996" s="58"/>
      <c r="C1996" s="58"/>
      <c r="D1996" s="58"/>
      <c r="E1996" s="59"/>
      <c r="F1996" s="58"/>
    </row>
    <row r="1997">
      <c r="A1997" s="57"/>
      <c r="B1997" s="58"/>
      <c r="C1997" s="58"/>
      <c r="D1997" s="58"/>
      <c r="E1997" s="59"/>
      <c r="F1997" s="58"/>
    </row>
    <row r="1998">
      <c r="A1998" s="57"/>
      <c r="B1998" s="58"/>
      <c r="C1998" s="58"/>
      <c r="D1998" s="58"/>
      <c r="E1998" s="59"/>
      <c r="F1998" s="58"/>
    </row>
    <row r="1999">
      <c r="A1999" s="57"/>
      <c r="B1999" s="58"/>
      <c r="C1999" s="58"/>
      <c r="D1999" s="58"/>
      <c r="E1999" s="59"/>
      <c r="F1999" s="58"/>
    </row>
    <row r="2000">
      <c r="A2000" s="57"/>
      <c r="B2000" s="58"/>
      <c r="C2000" s="58"/>
      <c r="D2000" s="58"/>
      <c r="E2000" s="59"/>
      <c r="F2000" s="58"/>
    </row>
    <row r="2001">
      <c r="A2001" s="57"/>
      <c r="B2001" s="58"/>
      <c r="C2001" s="58"/>
      <c r="D2001" s="58"/>
      <c r="E2001" s="59"/>
      <c r="F2001" s="58"/>
    </row>
    <row r="2002">
      <c r="A2002" s="57"/>
      <c r="B2002" s="58"/>
      <c r="C2002" s="58"/>
      <c r="D2002" s="58"/>
      <c r="E2002" s="59"/>
      <c r="F2002" s="58"/>
    </row>
    <row r="2003">
      <c r="A2003" s="57"/>
      <c r="B2003" s="58"/>
      <c r="C2003" s="58"/>
      <c r="D2003" s="58"/>
      <c r="E2003" s="59"/>
      <c r="F2003" s="58"/>
    </row>
    <row r="2004">
      <c r="A2004" s="57"/>
      <c r="B2004" s="58"/>
      <c r="C2004" s="58"/>
      <c r="D2004" s="58"/>
      <c r="E2004" s="59"/>
      <c r="F2004" s="58"/>
    </row>
    <row r="2005">
      <c r="A2005" s="57"/>
      <c r="B2005" s="58"/>
      <c r="C2005" s="58"/>
      <c r="D2005" s="58"/>
      <c r="E2005" s="59"/>
      <c r="F2005" s="58"/>
    </row>
    <row r="2006">
      <c r="A2006" s="57"/>
      <c r="B2006" s="58"/>
      <c r="C2006" s="58"/>
      <c r="D2006" s="58"/>
      <c r="E2006" s="59"/>
      <c r="F2006" s="58"/>
    </row>
    <row r="2007">
      <c r="A2007" s="57"/>
      <c r="B2007" s="58"/>
      <c r="C2007" s="58"/>
      <c r="D2007" s="58"/>
      <c r="E2007" s="59"/>
      <c r="F2007" s="58"/>
    </row>
    <row r="2008">
      <c r="A2008" s="57"/>
      <c r="B2008" s="58"/>
      <c r="C2008" s="58"/>
      <c r="D2008" s="58"/>
      <c r="E2008" s="59"/>
      <c r="F2008" s="58"/>
    </row>
    <row r="2009">
      <c r="A2009" s="57"/>
      <c r="B2009" s="58"/>
      <c r="C2009" s="58"/>
      <c r="D2009" s="58"/>
      <c r="E2009" s="59"/>
      <c r="F2009" s="58"/>
    </row>
    <row r="2010">
      <c r="A2010" s="57"/>
      <c r="B2010" s="58"/>
      <c r="C2010" s="58"/>
      <c r="D2010" s="58"/>
      <c r="E2010" s="59"/>
      <c r="F2010" s="58"/>
    </row>
    <row r="2011">
      <c r="A2011" s="57"/>
      <c r="B2011" s="58"/>
      <c r="C2011" s="58"/>
      <c r="D2011" s="58"/>
      <c r="E2011" s="59"/>
      <c r="F2011" s="58"/>
    </row>
    <row r="2012">
      <c r="A2012" s="57"/>
      <c r="B2012" s="58"/>
      <c r="C2012" s="58"/>
      <c r="D2012" s="58"/>
      <c r="E2012" s="59"/>
      <c r="F2012" s="58"/>
    </row>
    <row r="2013">
      <c r="A2013" s="57"/>
      <c r="B2013" s="58"/>
      <c r="C2013" s="58"/>
      <c r="D2013" s="58"/>
      <c r="E2013" s="59"/>
      <c r="F2013" s="58"/>
    </row>
    <row r="2014">
      <c r="A2014" s="57"/>
      <c r="B2014" s="58"/>
      <c r="C2014" s="58"/>
      <c r="D2014" s="58"/>
      <c r="E2014" s="59"/>
      <c r="F2014" s="58"/>
    </row>
    <row r="2015">
      <c r="A2015" s="57"/>
      <c r="B2015" s="58"/>
      <c r="C2015" s="58"/>
      <c r="D2015" s="58"/>
      <c r="E2015" s="59"/>
      <c r="F2015" s="58"/>
    </row>
    <row r="2016">
      <c r="A2016" s="57"/>
      <c r="B2016" s="58"/>
      <c r="C2016" s="58"/>
      <c r="D2016" s="58"/>
      <c r="E2016" s="59"/>
      <c r="F2016" s="58"/>
    </row>
    <row r="2017">
      <c r="A2017" s="57"/>
      <c r="B2017" s="58"/>
      <c r="C2017" s="58"/>
      <c r="D2017" s="58"/>
      <c r="E2017" s="59"/>
      <c r="F2017" s="58"/>
    </row>
    <row r="2018">
      <c r="A2018" s="57"/>
      <c r="B2018" s="58"/>
      <c r="C2018" s="58"/>
      <c r="D2018" s="58"/>
      <c r="E2018" s="59"/>
      <c r="F2018" s="58"/>
    </row>
    <row r="2019">
      <c r="A2019" s="57"/>
      <c r="B2019" s="58"/>
      <c r="C2019" s="58"/>
      <c r="D2019" s="58"/>
      <c r="E2019" s="59"/>
      <c r="F2019" s="58"/>
    </row>
    <row r="2020">
      <c r="A2020" s="57"/>
      <c r="B2020" s="58"/>
      <c r="C2020" s="58"/>
      <c r="D2020" s="58"/>
      <c r="E2020" s="59"/>
      <c r="F2020" s="58"/>
    </row>
    <row r="2021">
      <c r="A2021" s="57"/>
      <c r="B2021" s="58"/>
      <c r="C2021" s="58"/>
      <c r="D2021" s="58"/>
      <c r="E2021" s="59"/>
      <c r="F2021" s="58"/>
    </row>
    <row r="2022">
      <c r="A2022" s="57"/>
      <c r="B2022" s="58"/>
      <c r="C2022" s="58"/>
      <c r="D2022" s="58"/>
      <c r="E2022" s="59"/>
      <c r="F2022" s="58"/>
    </row>
    <row r="2023">
      <c r="A2023" s="57"/>
      <c r="B2023" s="58"/>
      <c r="C2023" s="58"/>
      <c r="D2023" s="58"/>
      <c r="E2023" s="59"/>
      <c r="F2023" s="58"/>
    </row>
    <row r="2024">
      <c r="A2024" s="57"/>
      <c r="B2024" s="58"/>
      <c r="C2024" s="58"/>
      <c r="D2024" s="58"/>
      <c r="E2024" s="59"/>
      <c r="F2024" s="58"/>
    </row>
    <row r="2025">
      <c r="A2025" s="57"/>
      <c r="B2025" s="58"/>
      <c r="C2025" s="58"/>
      <c r="D2025" s="58"/>
      <c r="E2025" s="59"/>
      <c r="F2025" s="58"/>
    </row>
    <row r="2026">
      <c r="A2026" s="57"/>
      <c r="B2026" s="58"/>
      <c r="C2026" s="58"/>
      <c r="D2026" s="58"/>
      <c r="E2026" s="59"/>
      <c r="F2026" s="58"/>
    </row>
    <row r="2027">
      <c r="A2027" s="57"/>
      <c r="B2027" s="58"/>
      <c r="C2027" s="58"/>
      <c r="D2027" s="58"/>
      <c r="E2027" s="59"/>
      <c r="F2027" s="58"/>
    </row>
    <row r="2028">
      <c r="A2028" s="57"/>
      <c r="B2028" s="58"/>
      <c r="C2028" s="58"/>
      <c r="D2028" s="58"/>
      <c r="E2028" s="59"/>
      <c r="F2028" s="58"/>
    </row>
    <row r="2029">
      <c r="A2029" s="57"/>
      <c r="B2029" s="58"/>
      <c r="C2029" s="58"/>
      <c r="D2029" s="58"/>
      <c r="E2029" s="59"/>
      <c r="F2029" s="58"/>
    </row>
    <row r="2030">
      <c r="A2030" s="57"/>
      <c r="B2030" s="58"/>
      <c r="C2030" s="58"/>
      <c r="D2030" s="58"/>
      <c r="E2030" s="59"/>
      <c r="F2030" s="58"/>
    </row>
    <row r="2031">
      <c r="A2031" s="57"/>
      <c r="B2031" s="58"/>
      <c r="C2031" s="58"/>
      <c r="D2031" s="58"/>
      <c r="E2031" s="59"/>
      <c r="F2031" s="58"/>
    </row>
    <row r="2032">
      <c r="A2032" s="57"/>
      <c r="B2032" s="58"/>
      <c r="C2032" s="58"/>
      <c r="D2032" s="58"/>
      <c r="E2032" s="59"/>
      <c r="F2032" s="58"/>
    </row>
    <row r="2033">
      <c r="A2033" s="57"/>
      <c r="B2033" s="58"/>
      <c r="C2033" s="58"/>
      <c r="D2033" s="58"/>
      <c r="E2033" s="59"/>
      <c r="F2033" s="58"/>
    </row>
    <row r="2034">
      <c r="A2034" s="57"/>
      <c r="B2034" s="58"/>
      <c r="C2034" s="58"/>
      <c r="D2034" s="58"/>
      <c r="E2034" s="59"/>
      <c r="F2034" s="58"/>
    </row>
    <row r="2035">
      <c r="A2035" s="57"/>
      <c r="B2035" s="58"/>
      <c r="C2035" s="58"/>
      <c r="D2035" s="58"/>
      <c r="E2035" s="59"/>
      <c r="F2035" s="58"/>
    </row>
    <row r="2036">
      <c r="A2036" s="57"/>
      <c r="B2036" s="58"/>
      <c r="C2036" s="58"/>
      <c r="D2036" s="58"/>
      <c r="E2036" s="59"/>
      <c r="F2036" s="58"/>
    </row>
    <row r="2037">
      <c r="A2037" s="57"/>
      <c r="B2037" s="58"/>
      <c r="C2037" s="58"/>
      <c r="D2037" s="58"/>
      <c r="E2037" s="59"/>
      <c r="F2037" s="58"/>
    </row>
    <row r="2038">
      <c r="A2038" s="57"/>
      <c r="B2038" s="58"/>
      <c r="C2038" s="58"/>
      <c r="D2038" s="58"/>
      <c r="E2038" s="59"/>
      <c r="F2038" s="58"/>
    </row>
    <row r="2039">
      <c r="A2039" s="57"/>
      <c r="B2039" s="58"/>
      <c r="C2039" s="58"/>
      <c r="D2039" s="58"/>
      <c r="E2039" s="59"/>
      <c r="F2039" s="58"/>
    </row>
    <row r="2040">
      <c r="A2040" s="57"/>
      <c r="B2040" s="58"/>
      <c r="C2040" s="58"/>
      <c r="D2040" s="58"/>
      <c r="E2040" s="59"/>
      <c r="F2040" s="58"/>
    </row>
    <row r="2041">
      <c r="A2041" s="57"/>
      <c r="B2041" s="58"/>
      <c r="C2041" s="58"/>
      <c r="D2041" s="58"/>
      <c r="E2041" s="59"/>
      <c r="F2041" s="58"/>
    </row>
    <row r="2042">
      <c r="A2042" s="57"/>
      <c r="B2042" s="58"/>
      <c r="C2042" s="58"/>
      <c r="D2042" s="58"/>
      <c r="E2042" s="59"/>
      <c r="F2042" s="58"/>
    </row>
    <row r="2043">
      <c r="A2043" s="57"/>
      <c r="B2043" s="58"/>
      <c r="C2043" s="58"/>
      <c r="D2043" s="58"/>
      <c r="E2043" s="59"/>
      <c r="F2043" s="58"/>
    </row>
    <row r="2044">
      <c r="A2044" s="57"/>
      <c r="B2044" s="58"/>
      <c r="C2044" s="58"/>
      <c r="D2044" s="58"/>
      <c r="E2044" s="59"/>
      <c r="F2044" s="58"/>
    </row>
    <row r="2045">
      <c r="A2045" s="57"/>
      <c r="B2045" s="58"/>
      <c r="C2045" s="58"/>
      <c r="D2045" s="58"/>
      <c r="E2045" s="59"/>
      <c r="F2045" s="58"/>
    </row>
    <row r="2046">
      <c r="A2046" s="57"/>
      <c r="B2046" s="58"/>
      <c r="C2046" s="58"/>
      <c r="D2046" s="58"/>
      <c r="E2046" s="59"/>
      <c r="F2046" s="58"/>
    </row>
    <row r="2047">
      <c r="A2047" s="57"/>
      <c r="B2047" s="58"/>
      <c r="C2047" s="58"/>
      <c r="D2047" s="58"/>
      <c r="E2047" s="59"/>
      <c r="F2047" s="58"/>
    </row>
    <row r="2048">
      <c r="A2048" s="57"/>
      <c r="B2048" s="58"/>
      <c r="C2048" s="58"/>
      <c r="D2048" s="58"/>
      <c r="E2048" s="59"/>
      <c r="F2048" s="58"/>
    </row>
    <row r="2049">
      <c r="A2049" s="57"/>
      <c r="B2049" s="58"/>
      <c r="C2049" s="58"/>
      <c r="D2049" s="58"/>
      <c r="E2049" s="59"/>
      <c r="F2049" s="58"/>
    </row>
    <row r="2050">
      <c r="A2050" s="57"/>
      <c r="B2050" s="58"/>
      <c r="C2050" s="58"/>
      <c r="D2050" s="58"/>
      <c r="E2050" s="59"/>
      <c r="F2050" s="58"/>
    </row>
    <row r="2051">
      <c r="A2051" s="57"/>
      <c r="B2051" s="58"/>
      <c r="C2051" s="58"/>
      <c r="D2051" s="58"/>
      <c r="E2051" s="59"/>
      <c r="F2051" s="58"/>
    </row>
    <row r="2052">
      <c r="A2052" s="57"/>
      <c r="B2052" s="58"/>
      <c r="C2052" s="58"/>
      <c r="D2052" s="58"/>
      <c r="E2052" s="59"/>
      <c r="F2052" s="58"/>
    </row>
    <row r="2053">
      <c r="A2053" s="57"/>
      <c r="B2053" s="58"/>
      <c r="C2053" s="58"/>
      <c r="D2053" s="58"/>
      <c r="E2053" s="59"/>
      <c r="F2053" s="58"/>
    </row>
    <row r="2054">
      <c r="A2054" s="57"/>
      <c r="B2054" s="58"/>
      <c r="C2054" s="58"/>
      <c r="D2054" s="58"/>
      <c r="E2054" s="59"/>
      <c r="F2054" s="58"/>
    </row>
    <row r="2055">
      <c r="A2055" s="57"/>
      <c r="B2055" s="58"/>
      <c r="C2055" s="58"/>
      <c r="D2055" s="58"/>
      <c r="E2055" s="59"/>
      <c r="F2055" s="58"/>
    </row>
    <row r="2056">
      <c r="A2056" s="57"/>
      <c r="B2056" s="58"/>
      <c r="C2056" s="58"/>
      <c r="D2056" s="58"/>
      <c r="E2056" s="59"/>
      <c r="F2056" s="58"/>
    </row>
    <row r="2057">
      <c r="A2057" s="57"/>
      <c r="B2057" s="58"/>
      <c r="C2057" s="58"/>
      <c r="D2057" s="58"/>
      <c r="E2057" s="59"/>
      <c r="F2057" s="58"/>
    </row>
    <row r="2058">
      <c r="A2058" s="57"/>
      <c r="B2058" s="58"/>
      <c r="C2058" s="58"/>
      <c r="D2058" s="58"/>
      <c r="E2058" s="59"/>
      <c r="F2058" s="58"/>
    </row>
    <row r="2059">
      <c r="A2059" s="57"/>
      <c r="B2059" s="58"/>
      <c r="C2059" s="58"/>
      <c r="D2059" s="58"/>
      <c r="E2059" s="59"/>
      <c r="F2059" s="58"/>
    </row>
    <row r="2060">
      <c r="A2060" s="57"/>
      <c r="B2060" s="58"/>
      <c r="C2060" s="58"/>
      <c r="D2060" s="58"/>
      <c r="E2060" s="59"/>
      <c r="F2060" s="58"/>
    </row>
    <row r="2061">
      <c r="A2061" s="57"/>
      <c r="B2061" s="58"/>
      <c r="C2061" s="58"/>
      <c r="D2061" s="58"/>
      <c r="E2061" s="59"/>
      <c r="F2061" s="58"/>
    </row>
    <row r="2062">
      <c r="A2062" s="57"/>
      <c r="B2062" s="58"/>
      <c r="C2062" s="58"/>
      <c r="D2062" s="58"/>
      <c r="E2062" s="59"/>
      <c r="F2062" s="58"/>
    </row>
    <row r="2063">
      <c r="A2063" s="57"/>
      <c r="B2063" s="58"/>
      <c r="C2063" s="58"/>
      <c r="D2063" s="58"/>
      <c r="E2063" s="59"/>
      <c r="F2063" s="58"/>
    </row>
    <row r="2064">
      <c r="A2064" s="57"/>
      <c r="B2064" s="58"/>
      <c r="C2064" s="58"/>
      <c r="D2064" s="58"/>
      <c r="E2064" s="59"/>
      <c r="F2064" s="58"/>
    </row>
    <row r="2065">
      <c r="A2065" s="57"/>
      <c r="B2065" s="58"/>
      <c r="C2065" s="58"/>
      <c r="D2065" s="58"/>
      <c r="E2065" s="59"/>
      <c r="F2065" s="58"/>
    </row>
    <row r="2066">
      <c r="A2066" s="57"/>
      <c r="B2066" s="58"/>
      <c r="C2066" s="58"/>
      <c r="D2066" s="58"/>
      <c r="E2066" s="59"/>
      <c r="F2066" s="58"/>
    </row>
    <row r="2067">
      <c r="A2067" s="57"/>
      <c r="B2067" s="58"/>
      <c r="C2067" s="58"/>
      <c r="D2067" s="58"/>
      <c r="E2067" s="59"/>
      <c r="F2067" s="58"/>
    </row>
    <row r="2068">
      <c r="A2068" s="57"/>
      <c r="B2068" s="58"/>
      <c r="C2068" s="58"/>
      <c r="D2068" s="58"/>
      <c r="E2068" s="59"/>
      <c r="F2068" s="58"/>
    </row>
    <row r="2069">
      <c r="A2069" s="57"/>
      <c r="B2069" s="58"/>
      <c r="C2069" s="58"/>
      <c r="D2069" s="58"/>
      <c r="E2069" s="59"/>
      <c r="F2069" s="58"/>
    </row>
    <row r="2070">
      <c r="A2070" s="57"/>
      <c r="B2070" s="58"/>
      <c r="C2070" s="58"/>
      <c r="D2070" s="58"/>
      <c r="E2070" s="59"/>
      <c r="F2070" s="58"/>
    </row>
    <row r="2071">
      <c r="A2071" s="57"/>
      <c r="B2071" s="58"/>
      <c r="C2071" s="58"/>
      <c r="D2071" s="58"/>
      <c r="E2071" s="59"/>
      <c r="F2071" s="58"/>
    </row>
    <row r="2072">
      <c r="A2072" s="57"/>
      <c r="B2072" s="58"/>
      <c r="C2072" s="58"/>
      <c r="D2072" s="58"/>
      <c r="E2072" s="59"/>
      <c r="F2072" s="58"/>
    </row>
    <row r="2073">
      <c r="A2073" s="57"/>
      <c r="B2073" s="58"/>
      <c r="C2073" s="58"/>
      <c r="D2073" s="58"/>
      <c r="E2073" s="59"/>
      <c r="F2073" s="58"/>
    </row>
    <row r="2074">
      <c r="A2074" s="57"/>
      <c r="B2074" s="58"/>
      <c r="C2074" s="58"/>
      <c r="D2074" s="58"/>
      <c r="E2074" s="59"/>
      <c r="F2074" s="58"/>
    </row>
    <row r="2075">
      <c r="A2075" s="57"/>
      <c r="B2075" s="58"/>
      <c r="C2075" s="58"/>
      <c r="D2075" s="58"/>
      <c r="E2075" s="59"/>
      <c r="F2075" s="58"/>
    </row>
    <row r="2076">
      <c r="A2076" s="57"/>
      <c r="B2076" s="58"/>
      <c r="C2076" s="58"/>
      <c r="D2076" s="58"/>
      <c r="E2076" s="59"/>
      <c r="F2076" s="58"/>
    </row>
    <row r="2077">
      <c r="A2077" s="57"/>
      <c r="B2077" s="58"/>
      <c r="C2077" s="58"/>
      <c r="D2077" s="58"/>
      <c r="E2077" s="59"/>
      <c r="F2077" s="58"/>
    </row>
    <row r="2078">
      <c r="A2078" s="57"/>
      <c r="B2078" s="58"/>
      <c r="C2078" s="58"/>
      <c r="D2078" s="58"/>
      <c r="E2078" s="59"/>
      <c r="F2078" s="58"/>
    </row>
    <row r="2079">
      <c r="A2079" s="57"/>
      <c r="B2079" s="58"/>
      <c r="C2079" s="58"/>
      <c r="D2079" s="58"/>
      <c r="E2079" s="59"/>
      <c r="F2079" s="58"/>
    </row>
    <row r="2080">
      <c r="A2080" s="57"/>
      <c r="B2080" s="58"/>
      <c r="C2080" s="58"/>
      <c r="D2080" s="58"/>
      <c r="E2080" s="59"/>
      <c r="F2080" s="58"/>
    </row>
    <row r="2081">
      <c r="A2081" s="57"/>
      <c r="B2081" s="58"/>
      <c r="C2081" s="58"/>
      <c r="D2081" s="58"/>
      <c r="E2081" s="59"/>
      <c r="F2081" s="58"/>
    </row>
    <row r="2082">
      <c r="A2082" s="57"/>
      <c r="B2082" s="58"/>
      <c r="C2082" s="58"/>
      <c r="D2082" s="58"/>
      <c r="E2082" s="59"/>
      <c r="F2082" s="58"/>
    </row>
    <row r="2083">
      <c r="A2083" s="57"/>
      <c r="B2083" s="58"/>
      <c r="C2083" s="58"/>
      <c r="D2083" s="58"/>
      <c r="E2083" s="59"/>
      <c r="F2083" s="58"/>
    </row>
    <row r="2084">
      <c r="A2084" s="57"/>
      <c r="B2084" s="58"/>
      <c r="C2084" s="58"/>
      <c r="D2084" s="58"/>
      <c r="E2084" s="59"/>
      <c r="F2084" s="58"/>
    </row>
    <row r="2085">
      <c r="A2085" s="57"/>
      <c r="B2085" s="58"/>
      <c r="C2085" s="58"/>
      <c r="D2085" s="58"/>
      <c r="E2085" s="59"/>
      <c r="F2085" s="58"/>
    </row>
    <row r="2086">
      <c r="A2086" s="57"/>
      <c r="B2086" s="58"/>
      <c r="C2086" s="58"/>
      <c r="D2086" s="58"/>
      <c r="E2086" s="59"/>
      <c r="F2086" s="58"/>
    </row>
    <row r="2087">
      <c r="A2087" s="57"/>
      <c r="B2087" s="58"/>
      <c r="C2087" s="58"/>
      <c r="D2087" s="58"/>
      <c r="E2087" s="59"/>
      <c r="F2087" s="58"/>
    </row>
    <row r="2088">
      <c r="A2088" s="57"/>
      <c r="B2088" s="58"/>
      <c r="C2088" s="58"/>
      <c r="D2088" s="58"/>
      <c r="E2088" s="59"/>
      <c r="F2088" s="58"/>
    </row>
    <row r="2089">
      <c r="A2089" s="57"/>
      <c r="B2089" s="58"/>
      <c r="C2089" s="58"/>
      <c r="D2089" s="58"/>
      <c r="E2089" s="59"/>
      <c r="F2089" s="58"/>
    </row>
    <row r="2090">
      <c r="A2090" s="57"/>
      <c r="B2090" s="58"/>
      <c r="C2090" s="58"/>
      <c r="D2090" s="58"/>
      <c r="E2090" s="59"/>
      <c r="F2090" s="58"/>
    </row>
    <row r="2091">
      <c r="A2091" s="57"/>
      <c r="B2091" s="58"/>
      <c r="C2091" s="58"/>
      <c r="D2091" s="58"/>
      <c r="E2091" s="59"/>
      <c r="F2091" s="58"/>
    </row>
    <row r="2092">
      <c r="A2092" s="57"/>
      <c r="B2092" s="58"/>
      <c r="C2092" s="58"/>
      <c r="D2092" s="58"/>
      <c r="E2092" s="59"/>
      <c r="F2092" s="58"/>
    </row>
    <row r="2093">
      <c r="A2093" s="57"/>
      <c r="B2093" s="58"/>
      <c r="C2093" s="58"/>
      <c r="D2093" s="58"/>
      <c r="E2093" s="59"/>
      <c r="F2093" s="58"/>
    </row>
    <row r="2094">
      <c r="A2094" s="57"/>
      <c r="B2094" s="58"/>
      <c r="C2094" s="58"/>
      <c r="D2094" s="58"/>
      <c r="E2094" s="59"/>
      <c r="F2094" s="58"/>
    </row>
    <row r="2095">
      <c r="A2095" s="57"/>
      <c r="B2095" s="58"/>
      <c r="C2095" s="58"/>
      <c r="D2095" s="58"/>
      <c r="E2095" s="59"/>
      <c r="F2095" s="58"/>
    </row>
    <row r="2096">
      <c r="A2096" s="57"/>
      <c r="B2096" s="58"/>
      <c r="C2096" s="58"/>
      <c r="D2096" s="58"/>
      <c r="E2096" s="59"/>
      <c r="F2096" s="58"/>
    </row>
    <row r="2097">
      <c r="A2097" s="57"/>
      <c r="B2097" s="58"/>
      <c r="C2097" s="58"/>
      <c r="D2097" s="58"/>
      <c r="E2097" s="59"/>
      <c r="F2097" s="58"/>
    </row>
    <row r="2098">
      <c r="A2098" s="57"/>
      <c r="B2098" s="58"/>
      <c r="C2098" s="58"/>
      <c r="D2098" s="58"/>
      <c r="E2098" s="59"/>
      <c r="F2098" s="58"/>
    </row>
    <row r="2099">
      <c r="A2099" s="57"/>
      <c r="B2099" s="58"/>
      <c r="C2099" s="58"/>
      <c r="D2099" s="58"/>
      <c r="E2099" s="59"/>
      <c r="F2099" s="58"/>
    </row>
    <row r="2100">
      <c r="A2100" s="57"/>
      <c r="B2100" s="58"/>
      <c r="C2100" s="58"/>
      <c r="D2100" s="58"/>
      <c r="E2100" s="59"/>
      <c r="F2100" s="58"/>
    </row>
    <row r="2101">
      <c r="A2101" s="57"/>
      <c r="B2101" s="58"/>
      <c r="C2101" s="58"/>
      <c r="D2101" s="58"/>
      <c r="E2101" s="59"/>
      <c r="F2101" s="58"/>
    </row>
    <row r="2102">
      <c r="A2102" s="57"/>
      <c r="B2102" s="58"/>
      <c r="C2102" s="58"/>
      <c r="D2102" s="58"/>
      <c r="E2102" s="59"/>
      <c r="F2102" s="58"/>
    </row>
    <row r="2103">
      <c r="A2103" s="57"/>
      <c r="B2103" s="58"/>
      <c r="C2103" s="58"/>
      <c r="D2103" s="58"/>
      <c r="E2103" s="59"/>
      <c r="F2103" s="58"/>
    </row>
    <row r="2104">
      <c r="A2104" s="57"/>
      <c r="B2104" s="58"/>
      <c r="C2104" s="58"/>
      <c r="D2104" s="58"/>
      <c r="E2104" s="59"/>
      <c r="F2104" s="58"/>
    </row>
    <row r="2105">
      <c r="A2105" s="57"/>
      <c r="B2105" s="58"/>
      <c r="C2105" s="58"/>
      <c r="D2105" s="58"/>
      <c r="E2105" s="59"/>
      <c r="F2105" s="58"/>
    </row>
    <row r="2106">
      <c r="A2106" s="57"/>
      <c r="B2106" s="58"/>
      <c r="C2106" s="58"/>
      <c r="D2106" s="58"/>
      <c r="E2106" s="59"/>
      <c r="F2106" s="58"/>
    </row>
    <row r="2107">
      <c r="A2107" s="57"/>
      <c r="B2107" s="58"/>
      <c r="C2107" s="58"/>
      <c r="D2107" s="58"/>
      <c r="E2107" s="59"/>
      <c r="F2107" s="58"/>
    </row>
    <row r="2108">
      <c r="A2108" s="57"/>
      <c r="B2108" s="58"/>
      <c r="C2108" s="58"/>
      <c r="D2108" s="58"/>
      <c r="E2108" s="59"/>
      <c r="F2108" s="58"/>
    </row>
    <row r="2109">
      <c r="A2109" s="57"/>
      <c r="B2109" s="58"/>
      <c r="C2109" s="58"/>
      <c r="D2109" s="58"/>
      <c r="E2109" s="59"/>
      <c r="F2109" s="58"/>
    </row>
    <row r="2110">
      <c r="A2110" s="57"/>
      <c r="B2110" s="58"/>
      <c r="C2110" s="58"/>
      <c r="D2110" s="58"/>
      <c r="E2110" s="59"/>
      <c r="F2110" s="58"/>
    </row>
    <row r="2111">
      <c r="A2111" s="57"/>
      <c r="B2111" s="58"/>
      <c r="C2111" s="58"/>
      <c r="D2111" s="58"/>
      <c r="E2111" s="59"/>
      <c r="F2111" s="58"/>
    </row>
    <row r="2112">
      <c r="A2112" s="57"/>
      <c r="B2112" s="58"/>
      <c r="C2112" s="58"/>
      <c r="D2112" s="58"/>
      <c r="E2112" s="59"/>
      <c r="F2112" s="58"/>
    </row>
    <row r="2113">
      <c r="A2113" s="57"/>
      <c r="B2113" s="58"/>
      <c r="C2113" s="58"/>
      <c r="D2113" s="58"/>
      <c r="E2113" s="59"/>
      <c r="F2113" s="58"/>
    </row>
    <row r="2114">
      <c r="A2114" s="57"/>
      <c r="B2114" s="58"/>
      <c r="C2114" s="58"/>
      <c r="D2114" s="58"/>
      <c r="E2114" s="59"/>
      <c r="F2114" s="58"/>
    </row>
    <row r="2115">
      <c r="A2115" s="57"/>
      <c r="B2115" s="58"/>
      <c r="C2115" s="58"/>
      <c r="D2115" s="58"/>
      <c r="E2115" s="59"/>
      <c r="F2115" s="58"/>
    </row>
    <row r="2116">
      <c r="A2116" s="57"/>
      <c r="B2116" s="58"/>
      <c r="C2116" s="58"/>
      <c r="D2116" s="58"/>
      <c r="E2116" s="59"/>
      <c r="F2116" s="58"/>
    </row>
    <row r="2117">
      <c r="A2117" s="57"/>
      <c r="B2117" s="58"/>
      <c r="C2117" s="58"/>
      <c r="D2117" s="58"/>
      <c r="E2117" s="59"/>
      <c r="F2117" s="58"/>
    </row>
    <row r="2118">
      <c r="A2118" s="57"/>
      <c r="B2118" s="58"/>
      <c r="C2118" s="58"/>
      <c r="D2118" s="58"/>
      <c r="E2118" s="59"/>
      <c r="F2118" s="58"/>
    </row>
    <row r="2119">
      <c r="A2119" s="57"/>
      <c r="B2119" s="58"/>
      <c r="C2119" s="58"/>
      <c r="D2119" s="58"/>
      <c r="E2119" s="59"/>
      <c r="F2119" s="58"/>
    </row>
    <row r="2120">
      <c r="A2120" s="57"/>
      <c r="B2120" s="58"/>
      <c r="C2120" s="58"/>
      <c r="D2120" s="58"/>
      <c r="E2120" s="59"/>
      <c r="F2120" s="58"/>
    </row>
    <row r="2121">
      <c r="A2121" s="57"/>
      <c r="B2121" s="58"/>
      <c r="C2121" s="58"/>
      <c r="D2121" s="58"/>
      <c r="E2121" s="59"/>
      <c r="F2121" s="58"/>
    </row>
    <row r="2122">
      <c r="A2122" s="57"/>
      <c r="B2122" s="58"/>
      <c r="C2122" s="58"/>
      <c r="D2122" s="58"/>
      <c r="E2122" s="59"/>
      <c r="F2122" s="58"/>
    </row>
    <row r="2123">
      <c r="A2123" s="57"/>
      <c r="B2123" s="58"/>
      <c r="C2123" s="58"/>
      <c r="D2123" s="58"/>
      <c r="E2123" s="59"/>
      <c r="F2123" s="58"/>
    </row>
    <row r="2124">
      <c r="A2124" s="57"/>
      <c r="B2124" s="58"/>
      <c r="C2124" s="58"/>
      <c r="D2124" s="58"/>
      <c r="E2124" s="59"/>
      <c r="F2124" s="58"/>
    </row>
    <row r="2125">
      <c r="A2125" s="57"/>
      <c r="B2125" s="58"/>
      <c r="C2125" s="58"/>
      <c r="D2125" s="58"/>
      <c r="E2125" s="59"/>
      <c r="F2125" s="58"/>
    </row>
    <row r="2126">
      <c r="A2126" s="57"/>
      <c r="B2126" s="58"/>
      <c r="C2126" s="58"/>
      <c r="D2126" s="58"/>
      <c r="E2126" s="59"/>
      <c r="F2126" s="58"/>
    </row>
    <row r="2127">
      <c r="A2127" s="57"/>
      <c r="B2127" s="58"/>
      <c r="C2127" s="58"/>
      <c r="D2127" s="58"/>
      <c r="E2127" s="59"/>
      <c r="F2127" s="58"/>
    </row>
    <row r="2128">
      <c r="A2128" s="57"/>
      <c r="B2128" s="58"/>
      <c r="C2128" s="58"/>
      <c r="D2128" s="58"/>
      <c r="E2128" s="59"/>
      <c r="F2128" s="58"/>
    </row>
    <row r="2129">
      <c r="A2129" s="57"/>
      <c r="B2129" s="58"/>
      <c r="C2129" s="58"/>
      <c r="D2129" s="58"/>
      <c r="E2129" s="59"/>
      <c r="F2129" s="58"/>
    </row>
    <row r="2130">
      <c r="A2130" s="57"/>
      <c r="B2130" s="58"/>
      <c r="C2130" s="58"/>
      <c r="D2130" s="58"/>
      <c r="E2130" s="59"/>
      <c r="F2130" s="58"/>
    </row>
    <row r="2131">
      <c r="A2131" s="57"/>
      <c r="B2131" s="58"/>
      <c r="C2131" s="58"/>
      <c r="D2131" s="58"/>
      <c r="E2131" s="59"/>
      <c r="F2131" s="58"/>
    </row>
    <row r="2132">
      <c r="A2132" s="57"/>
      <c r="B2132" s="58"/>
      <c r="C2132" s="58"/>
      <c r="D2132" s="58"/>
      <c r="E2132" s="59"/>
      <c r="F2132" s="58"/>
    </row>
    <row r="2133">
      <c r="A2133" s="57"/>
      <c r="B2133" s="58"/>
      <c r="C2133" s="58"/>
      <c r="D2133" s="58"/>
      <c r="E2133" s="59"/>
      <c r="F2133" s="58"/>
    </row>
    <row r="2134">
      <c r="A2134" s="57"/>
      <c r="B2134" s="58"/>
      <c r="C2134" s="58"/>
      <c r="D2134" s="58"/>
      <c r="E2134" s="59"/>
      <c r="F2134" s="58"/>
    </row>
    <row r="2135">
      <c r="A2135" s="57"/>
      <c r="B2135" s="58"/>
      <c r="C2135" s="58"/>
      <c r="D2135" s="58"/>
      <c r="E2135" s="59"/>
      <c r="F2135" s="58"/>
    </row>
    <row r="2136">
      <c r="A2136" s="57"/>
      <c r="B2136" s="58"/>
      <c r="C2136" s="58"/>
      <c r="D2136" s="58"/>
      <c r="E2136" s="59"/>
      <c r="F2136" s="58"/>
    </row>
    <row r="2137">
      <c r="A2137" s="57"/>
      <c r="B2137" s="58"/>
      <c r="C2137" s="58"/>
      <c r="D2137" s="58"/>
      <c r="E2137" s="59"/>
      <c r="F2137" s="58"/>
    </row>
    <row r="2138">
      <c r="A2138" s="57"/>
      <c r="B2138" s="58"/>
      <c r="C2138" s="58"/>
      <c r="D2138" s="58"/>
      <c r="E2138" s="59"/>
      <c r="F2138" s="58"/>
    </row>
    <row r="2139">
      <c r="A2139" s="57"/>
      <c r="B2139" s="58"/>
      <c r="C2139" s="58"/>
      <c r="D2139" s="58"/>
      <c r="E2139" s="59"/>
      <c r="F2139" s="58"/>
    </row>
    <row r="2140">
      <c r="A2140" s="57"/>
      <c r="B2140" s="58"/>
      <c r="C2140" s="58"/>
      <c r="D2140" s="58"/>
      <c r="E2140" s="59"/>
      <c r="F2140" s="58"/>
    </row>
    <row r="2141">
      <c r="A2141" s="57"/>
      <c r="B2141" s="58"/>
      <c r="C2141" s="58"/>
      <c r="D2141" s="58"/>
      <c r="E2141" s="59"/>
      <c r="F2141" s="58"/>
    </row>
    <row r="2142">
      <c r="A2142" s="57"/>
      <c r="B2142" s="58"/>
      <c r="C2142" s="58"/>
      <c r="D2142" s="58"/>
      <c r="E2142" s="59"/>
      <c r="F2142" s="58"/>
    </row>
    <row r="2143">
      <c r="A2143" s="57"/>
      <c r="B2143" s="58"/>
      <c r="C2143" s="58"/>
      <c r="D2143" s="58"/>
      <c r="E2143" s="59"/>
      <c r="F2143" s="58"/>
    </row>
    <row r="2144">
      <c r="A2144" s="57"/>
      <c r="B2144" s="58"/>
      <c r="C2144" s="58"/>
      <c r="D2144" s="58"/>
      <c r="E2144" s="59"/>
      <c r="F2144" s="58"/>
    </row>
    <row r="2145">
      <c r="A2145" s="57"/>
      <c r="B2145" s="58"/>
      <c r="C2145" s="58"/>
      <c r="D2145" s="58"/>
      <c r="E2145" s="59"/>
      <c r="F2145" s="58"/>
    </row>
    <row r="2146">
      <c r="A2146" s="57"/>
      <c r="B2146" s="58"/>
      <c r="C2146" s="58"/>
      <c r="D2146" s="58"/>
      <c r="E2146" s="59"/>
      <c r="F2146" s="58"/>
    </row>
    <row r="2147">
      <c r="A2147" s="57"/>
      <c r="B2147" s="58"/>
      <c r="C2147" s="58"/>
      <c r="D2147" s="58"/>
      <c r="E2147" s="59"/>
      <c r="F2147" s="58"/>
    </row>
    <row r="2148">
      <c r="A2148" s="57"/>
      <c r="B2148" s="58"/>
      <c r="C2148" s="58"/>
      <c r="D2148" s="58"/>
      <c r="E2148" s="59"/>
      <c r="F2148" s="58"/>
    </row>
    <row r="2149">
      <c r="A2149" s="57"/>
      <c r="B2149" s="58"/>
      <c r="C2149" s="58"/>
      <c r="D2149" s="58"/>
      <c r="E2149" s="59"/>
      <c r="F2149" s="58"/>
    </row>
    <row r="2150">
      <c r="A2150" s="57"/>
      <c r="B2150" s="58"/>
      <c r="C2150" s="58"/>
      <c r="D2150" s="58"/>
      <c r="E2150" s="59"/>
      <c r="F2150" s="58"/>
    </row>
    <row r="2151">
      <c r="A2151" s="57"/>
      <c r="B2151" s="58"/>
      <c r="C2151" s="58"/>
      <c r="D2151" s="58"/>
      <c r="E2151" s="59"/>
      <c r="F2151" s="58"/>
    </row>
    <row r="2152">
      <c r="A2152" s="57"/>
      <c r="B2152" s="58"/>
      <c r="C2152" s="58"/>
      <c r="D2152" s="58"/>
      <c r="E2152" s="59"/>
      <c r="F2152" s="58"/>
    </row>
    <row r="2153">
      <c r="A2153" s="57"/>
      <c r="B2153" s="58"/>
      <c r="C2153" s="58"/>
      <c r="D2153" s="58"/>
      <c r="E2153" s="59"/>
      <c r="F2153" s="58"/>
    </row>
    <row r="2154">
      <c r="A2154" s="57"/>
      <c r="B2154" s="58"/>
      <c r="C2154" s="58"/>
      <c r="D2154" s="58"/>
      <c r="E2154" s="59"/>
      <c r="F2154" s="58"/>
    </row>
    <row r="2155">
      <c r="A2155" s="57"/>
      <c r="B2155" s="58"/>
      <c r="C2155" s="58"/>
      <c r="D2155" s="58"/>
      <c r="E2155" s="59"/>
      <c r="F2155" s="58"/>
    </row>
    <row r="2156">
      <c r="A2156" s="57"/>
      <c r="B2156" s="58"/>
      <c r="C2156" s="58"/>
      <c r="D2156" s="58"/>
      <c r="E2156" s="59"/>
      <c r="F2156" s="58"/>
    </row>
    <row r="2157">
      <c r="A2157" s="57"/>
      <c r="B2157" s="58"/>
      <c r="C2157" s="58"/>
      <c r="D2157" s="58"/>
      <c r="E2157" s="59"/>
      <c r="F2157" s="58"/>
    </row>
    <row r="2158">
      <c r="A2158" s="57"/>
      <c r="B2158" s="58"/>
      <c r="C2158" s="58"/>
      <c r="D2158" s="58"/>
      <c r="E2158" s="59"/>
      <c r="F2158" s="58"/>
    </row>
    <row r="2159">
      <c r="A2159" s="57"/>
      <c r="B2159" s="58"/>
      <c r="C2159" s="58"/>
      <c r="D2159" s="58"/>
      <c r="E2159" s="59"/>
      <c r="F2159" s="58"/>
    </row>
    <row r="2160">
      <c r="A2160" s="57"/>
      <c r="B2160" s="58"/>
      <c r="C2160" s="58"/>
      <c r="D2160" s="58"/>
      <c r="E2160" s="59"/>
      <c r="F2160" s="58"/>
    </row>
    <row r="2161">
      <c r="A2161" s="57"/>
      <c r="B2161" s="58"/>
      <c r="C2161" s="58"/>
      <c r="D2161" s="58"/>
      <c r="E2161" s="59"/>
      <c r="F2161" s="58"/>
    </row>
    <row r="2162">
      <c r="A2162" s="57"/>
      <c r="B2162" s="58"/>
      <c r="C2162" s="58"/>
      <c r="D2162" s="58"/>
      <c r="E2162" s="59"/>
      <c r="F2162" s="58"/>
    </row>
    <row r="2163">
      <c r="A2163" s="57"/>
      <c r="B2163" s="58"/>
      <c r="C2163" s="58"/>
      <c r="D2163" s="58"/>
      <c r="E2163" s="59"/>
      <c r="F2163" s="58"/>
    </row>
    <row r="2164">
      <c r="A2164" s="57"/>
      <c r="B2164" s="58"/>
      <c r="C2164" s="58"/>
      <c r="D2164" s="58"/>
      <c r="E2164" s="59"/>
      <c r="F2164" s="58"/>
    </row>
    <row r="2165">
      <c r="A2165" s="57"/>
      <c r="B2165" s="58"/>
      <c r="C2165" s="58"/>
      <c r="D2165" s="58"/>
      <c r="E2165" s="59"/>
      <c r="F2165" s="58"/>
    </row>
    <row r="2166">
      <c r="A2166" s="57"/>
      <c r="B2166" s="58"/>
      <c r="C2166" s="58"/>
      <c r="D2166" s="58"/>
      <c r="E2166" s="59"/>
      <c r="F2166" s="58"/>
    </row>
    <row r="2167">
      <c r="A2167" s="57"/>
      <c r="B2167" s="58"/>
      <c r="C2167" s="58"/>
      <c r="D2167" s="58"/>
      <c r="E2167" s="59"/>
      <c r="F2167" s="58"/>
    </row>
    <row r="2168">
      <c r="A2168" s="57"/>
      <c r="B2168" s="58"/>
      <c r="C2168" s="58"/>
      <c r="D2168" s="58"/>
      <c r="E2168" s="59"/>
      <c r="F2168" s="58"/>
    </row>
    <row r="2169">
      <c r="A2169" s="57"/>
      <c r="B2169" s="58"/>
      <c r="C2169" s="58"/>
      <c r="D2169" s="58"/>
      <c r="E2169" s="59"/>
      <c r="F2169" s="58"/>
    </row>
    <row r="2170">
      <c r="A2170" s="57"/>
      <c r="B2170" s="58"/>
      <c r="C2170" s="58"/>
      <c r="D2170" s="58"/>
      <c r="E2170" s="59"/>
      <c r="F2170" s="58"/>
    </row>
    <row r="2171">
      <c r="A2171" s="57"/>
      <c r="B2171" s="58"/>
      <c r="C2171" s="58"/>
      <c r="D2171" s="58"/>
      <c r="E2171" s="59"/>
      <c r="F2171" s="58"/>
    </row>
    <row r="2172">
      <c r="A2172" s="57"/>
      <c r="B2172" s="58"/>
      <c r="C2172" s="58"/>
      <c r="D2172" s="58"/>
      <c r="E2172" s="59"/>
      <c r="F2172" s="58"/>
    </row>
    <row r="2173">
      <c r="A2173" s="57"/>
      <c r="B2173" s="58"/>
      <c r="C2173" s="58"/>
      <c r="D2173" s="58"/>
      <c r="E2173" s="59"/>
      <c r="F2173" s="58"/>
    </row>
    <row r="2174">
      <c r="A2174" s="57"/>
      <c r="B2174" s="58"/>
      <c r="C2174" s="58"/>
      <c r="D2174" s="58"/>
      <c r="E2174" s="59"/>
      <c r="F2174" s="58"/>
    </row>
    <row r="2175">
      <c r="A2175" s="57"/>
      <c r="B2175" s="58"/>
      <c r="C2175" s="58"/>
      <c r="D2175" s="58"/>
      <c r="E2175" s="59"/>
      <c r="F2175" s="58"/>
    </row>
    <row r="2176">
      <c r="A2176" s="57"/>
      <c r="B2176" s="58"/>
      <c r="C2176" s="58"/>
      <c r="D2176" s="58"/>
      <c r="E2176" s="59"/>
      <c r="F2176" s="58"/>
    </row>
    <row r="2177">
      <c r="A2177" s="57"/>
      <c r="B2177" s="58"/>
      <c r="C2177" s="58"/>
      <c r="D2177" s="58"/>
      <c r="E2177" s="59"/>
      <c r="F2177" s="58"/>
    </row>
    <row r="2178">
      <c r="A2178" s="57"/>
      <c r="B2178" s="58"/>
      <c r="C2178" s="58"/>
      <c r="D2178" s="58"/>
      <c r="E2178" s="59"/>
      <c r="F2178" s="58"/>
    </row>
    <row r="2179">
      <c r="A2179" s="57"/>
      <c r="B2179" s="58"/>
      <c r="C2179" s="58"/>
      <c r="D2179" s="58"/>
      <c r="E2179" s="59"/>
      <c r="F2179" s="58"/>
    </row>
    <row r="2180">
      <c r="A2180" s="57"/>
      <c r="B2180" s="58"/>
      <c r="C2180" s="58"/>
      <c r="D2180" s="58"/>
      <c r="E2180" s="59"/>
      <c r="F2180" s="58"/>
    </row>
    <row r="2181">
      <c r="A2181" s="57"/>
      <c r="B2181" s="58"/>
      <c r="C2181" s="58"/>
      <c r="D2181" s="58"/>
      <c r="E2181" s="59"/>
      <c r="F2181" s="58"/>
    </row>
    <row r="2182">
      <c r="A2182" s="57"/>
      <c r="B2182" s="58"/>
      <c r="C2182" s="58"/>
      <c r="D2182" s="58"/>
      <c r="E2182" s="59"/>
      <c r="F2182" s="58"/>
    </row>
    <row r="2183">
      <c r="A2183" s="57"/>
      <c r="B2183" s="58"/>
      <c r="C2183" s="58"/>
      <c r="D2183" s="58"/>
      <c r="E2183" s="59"/>
      <c r="F2183" s="58"/>
    </row>
    <row r="2184">
      <c r="A2184" s="57"/>
      <c r="B2184" s="58"/>
      <c r="C2184" s="58"/>
      <c r="D2184" s="58"/>
      <c r="E2184" s="59"/>
      <c r="F2184" s="58"/>
    </row>
    <row r="2185">
      <c r="A2185" s="57"/>
      <c r="B2185" s="58"/>
      <c r="C2185" s="58"/>
      <c r="D2185" s="58"/>
      <c r="E2185" s="59"/>
      <c r="F2185" s="58"/>
    </row>
    <row r="2186">
      <c r="A2186" s="57"/>
      <c r="B2186" s="58"/>
      <c r="C2186" s="58"/>
      <c r="D2186" s="58"/>
      <c r="E2186" s="59"/>
      <c r="F2186" s="58"/>
    </row>
    <row r="2187">
      <c r="A2187" s="57"/>
      <c r="B2187" s="58"/>
      <c r="C2187" s="58"/>
      <c r="D2187" s="58"/>
      <c r="E2187" s="59"/>
      <c r="F2187" s="58"/>
    </row>
    <row r="2188">
      <c r="A2188" s="57"/>
      <c r="B2188" s="58"/>
      <c r="C2188" s="58"/>
      <c r="D2188" s="58"/>
      <c r="E2188" s="59"/>
      <c r="F2188" s="58"/>
    </row>
    <row r="2189">
      <c r="A2189" s="57"/>
      <c r="B2189" s="58"/>
      <c r="C2189" s="58"/>
      <c r="D2189" s="58"/>
      <c r="E2189" s="59"/>
      <c r="F2189" s="58"/>
    </row>
    <row r="2190">
      <c r="A2190" s="57"/>
      <c r="B2190" s="58"/>
      <c r="C2190" s="58"/>
      <c r="D2190" s="58"/>
      <c r="E2190" s="59"/>
      <c r="F2190" s="58"/>
    </row>
    <row r="2191">
      <c r="A2191" s="57"/>
      <c r="B2191" s="58"/>
      <c r="C2191" s="58"/>
      <c r="D2191" s="58"/>
      <c r="E2191" s="59"/>
      <c r="F2191" s="58"/>
    </row>
    <row r="2192">
      <c r="A2192" s="57"/>
      <c r="B2192" s="58"/>
      <c r="C2192" s="58"/>
      <c r="D2192" s="58"/>
      <c r="E2192" s="59"/>
      <c r="F2192" s="58"/>
    </row>
    <row r="2193">
      <c r="A2193" s="57"/>
      <c r="B2193" s="58"/>
      <c r="C2193" s="58"/>
      <c r="D2193" s="58"/>
      <c r="E2193" s="59"/>
      <c r="F2193" s="58"/>
    </row>
    <row r="2194">
      <c r="A2194" s="57"/>
      <c r="B2194" s="58"/>
      <c r="C2194" s="58"/>
      <c r="D2194" s="58"/>
      <c r="E2194" s="59"/>
      <c r="F2194" s="58"/>
    </row>
    <row r="2195">
      <c r="A2195" s="57"/>
      <c r="B2195" s="58"/>
      <c r="C2195" s="58"/>
      <c r="D2195" s="58"/>
      <c r="E2195" s="59"/>
      <c r="F2195" s="58"/>
    </row>
    <row r="2196">
      <c r="A2196" s="57"/>
      <c r="B2196" s="58"/>
      <c r="C2196" s="58"/>
      <c r="D2196" s="58"/>
      <c r="E2196" s="59"/>
      <c r="F2196" s="58"/>
    </row>
    <row r="2197">
      <c r="A2197" s="57"/>
      <c r="B2197" s="58"/>
      <c r="C2197" s="58"/>
      <c r="D2197" s="58"/>
      <c r="E2197" s="59"/>
      <c r="F2197" s="58"/>
    </row>
    <row r="2198">
      <c r="A2198" s="57"/>
      <c r="B2198" s="58"/>
      <c r="C2198" s="58"/>
      <c r="D2198" s="58"/>
      <c r="E2198" s="59"/>
      <c r="F2198" s="58"/>
    </row>
    <row r="2199">
      <c r="A2199" s="57"/>
      <c r="B2199" s="58"/>
      <c r="C2199" s="58"/>
      <c r="D2199" s="58"/>
      <c r="E2199" s="59"/>
      <c r="F2199" s="58"/>
    </row>
    <row r="2200">
      <c r="A2200" s="57"/>
      <c r="B2200" s="58"/>
      <c r="C2200" s="58"/>
      <c r="D2200" s="58"/>
      <c r="E2200" s="59"/>
      <c r="F2200" s="58"/>
    </row>
    <row r="2201">
      <c r="A2201" s="57"/>
      <c r="B2201" s="58"/>
      <c r="C2201" s="58"/>
      <c r="D2201" s="58"/>
      <c r="E2201" s="59"/>
      <c r="F2201" s="58"/>
    </row>
    <row r="2202">
      <c r="A2202" s="57"/>
      <c r="B2202" s="58"/>
      <c r="C2202" s="58"/>
      <c r="D2202" s="58"/>
      <c r="E2202" s="59"/>
      <c r="F2202" s="58"/>
    </row>
    <row r="2203">
      <c r="A2203" s="57"/>
      <c r="B2203" s="58"/>
      <c r="C2203" s="58"/>
      <c r="D2203" s="58"/>
      <c r="E2203" s="59"/>
      <c r="F2203" s="58"/>
    </row>
    <row r="2204">
      <c r="A2204" s="57"/>
      <c r="B2204" s="58"/>
      <c r="C2204" s="58"/>
      <c r="D2204" s="58"/>
      <c r="E2204" s="59"/>
      <c r="F2204" s="58"/>
    </row>
    <row r="2205">
      <c r="A2205" s="57"/>
      <c r="B2205" s="58"/>
      <c r="C2205" s="58"/>
      <c r="D2205" s="58"/>
      <c r="E2205" s="59"/>
      <c r="F2205" s="58"/>
    </row>
    <row r="2206">
      <c r="A2206" s="57"/>
      <c r="B2206" s="58"/>
      <c r="C2206" s="58"/>
      <c r="D2206" s="58"/>
      <c r="E2206" s="59"/>
      <c r="F2206" s="58"/>
    </row>
    <row r="2207">
      <c r="A2207" s="57"/>
      <c r="B2207" s="58"/>
      <c r="C2207" s="58"/>
      <c r="D2207" s="58"/>
      <c r="E2207" s="59"/>
      <c r="F2207" s="58"/>
    </row>
    <row r="2208">
      <c r="A2208" s="57"/>
      <c r="B2208" s="58"/>
      <c r="C2208" s="58"/>
      <c r="D2208" s="58"/>
      <c r="E2208" s="59"/>
      <c r="F2208" s="58"/>
    </row>
    <row r="2209">
      <c r="A2209" s="57"/>
      <c r="B2209" s="58"/>
      <c r="C2209" s="58"/>
      <c r="D2209" s="58"/>
      <c r="E2209" s="59"/>
      <c r="F2209" s="58"/>
    </row>
    <row r="2210">
      <c r="A2210" s="57"/>
      <c r="B2210" s="58"/>
      <c r="C2210" s="58"/>
      <c r="D2210" s="58"/>
      <c r="E2210" s="59"/>
      <c r="F2210" s="58"/>
    </row>
    <row r="2211">
      <c r="A2211" s="57"/>
      <c r="B2211" s="58"/>
      <c r="C2211" s="58"/>
      <c r="D2211" s="58"/>
      <c r="E2211" s="59"/>
      <c r="F2211" s="58"/>
    </row>
    <row r="2212">
      <c r="A2212" s="57"/>
      <c r="B2212" s="58"/>
      <c r="C2212" s="58"/>
      <c r="D2212" s="58"/>
      <c r="E2212" s="59"/>
      <c r="F2212" s="58"/>
    </row>
    <row r="2213">
      <c r="A2213" s="57"/>
      <c r="B2213" s="58"/>
      <c r="C2213" s="58"/>
      <c r="D2213" s="58"/>
      <c r="E2213" s="59"/>
      <c r="F2213" s="58"/>
    </row>
    <row r="2214">
      <c r="A2214" s="57"/>
      <c r="B2214" s="58"/>
      <c r="C2214" s="58"/>
      <c r="D2214" s="58"/>
      <c r="E2214" s="59"/>
      <c r="F2214" s="58"/>
    </row>
    <row r="2215">
      <c r="A2215" s="57"/>
      <c r="B2215" s="58"/>
      <c r="C2215" s="58"/>
      <c r="D2215" s="58"/>
      <c r="E2215" s="59"/>
      <c r="F2215" s="58"/>
    </row>
    <row r="2216">
      <c r="A2216" s="57"/>
      <c r="B2216" s="58"/>
      <c r="C2216" s="58"/>
      <c r="D2216" s="58"/>
      <c r="E2216" s="59"/>
      <c r="F2216" s="58"/>
    </row>
    <row r="2217">
      <c r="A2217" s="57"/>
      <c r="B2217" s="58"/>
      <c r="C2217" s="58"/>
      <c r="D2217" s="58"/>
      <c r="E2217" s="59"/>
      <c r="F2217" s="58"/>
    </row>
    <row r="2218">
      <c r="A2218" s="57"/>
      <c r="B2218" s="58"/>
      <c r="C2218" s="58"/>
      <c r="D2218" s="58"/>
      <c r="E2218" s="59"/>
      <c r="F2218" s="58"/>
    </row>
    <row r="2219">
      <c r="A2219" s="57"/>
      <c r="B2219" s="58"/>
      <c r="C2219" s="58"/>
      <c r="D2219" s="58"/>
      <c r="E2219" s="59"/>
      <c r="F2219" s="58"/>
    </row>
    <row r="2220">
      <c r="A2220" s="57"/>
      <c r="B2220" s="58"/>
      <c r="C2220" s="58"/>
      <c r="D2220" s="58"/>
      <c r="E2220" s="59"/>
      <c r="F2220" s="58"/>
    </row>
    <row r="2221">
      <c r="A2221" s="57"/>
      <c r="B2221" s="58"/>
      <c r="C2221" s="58"/>
      <c r="D2221" s="58"/>
      <c r="E2221" s="59"/>
      <c r="F2221" s="58"/>
    </row>
    <row r="2222">
      <c r="A2222" s="57"/>
      <c r="B2222" s="58"/>
      <c r="C2222" s="58"/>
      <c r="D2222" s="58"/>
      <c r="E2222" s="59"/>
      <c r="F2222" s="58"/>
    </row>
    <row r="2223">
      <c r="A2223" s="57"/>
      <c r="B2223" s="58"/>
      <c r="C2223" s="58"/>
      <c r="D2223" s="58"/>
      <c r="E2223" s="59"/>
      <c r="F2223" s="58"/>
    </row>
    <row r="2224">
      <c r="A2224" s="57"/>
      <c r="B2224" s="58"/>
      <c r="C2224" s="58"/>
      <c r="D2224" s="58"/>
      <c r="E2224" s="59"/>
      <c r="F2224" s="58"/>
    </row>
    <row r="2225">
      <c r="A2225" s="57"/>
      <c r="B2225" s="58"/>
      <c r="C2225" s="58"/>
      <c r="D2225" s="58"/>
      <c r="E2225" s="59"/>
      <c r="F2225" s="58"/>
    </row>
    <row r="2226">
      <c r="A2226" s="57"/>
      <c r="B2226" s="58"/>
      <c r="C2226" s="58"/>
      <c r="D2226" s="58"/>
      <c r="E2226" s="59"/>
      <c r="F2226" s="58"/>
    </row>
    <row r="2227">
      <c r="A2227" s="57"/>
      <c r="B2227" s="58"/>
      <c r="C2227" s="58"/>
      <c r="D2227" s="58"/>
      <c r="E2227" s="59"/>
      <c r="F2227" s="58"/>
    </row>
    <row r="2228">
      <c r="A2228" s="57"/>
      <c r="B2228" s="58"/>
      <c r="C2228" s="58"/>
      <c r="D2228" s="58"/>
      <c r="E2228" s="59"/>
      <c r="F2228" s="58"/>
    </row>
    <row r="2229">
      <c r="A2229" s="57"/>
      <c r="B2229" s="58"/>
      <c r="C2229" s="58"/>
      <c r="D2229" s="58"/>
      <c r="E2229" s="59"/>
      <c r="F2229" s="58"/>
    </row>
    <row r="2230">
      <c r="A2230" s="57"/>
      <c r="B2230" s="58"/>
      <c r="C2230" s="58"/>
      <c r="D2230" s="58"/>
      <c r="E2230" s="59"/>
      <c r="F2230" s="58"/>
    </row>
    <row r="2231">
      <c r="A2231" s="57"/>
      <c r="B2231" s="58"/>
      <c r="C2231" s="58"/>
      <c r="D2231" s="58"/>
      <c r="E2231" s="59"/>
      <c r="F2231" s="58"/>
    </row>
    <row r="2232">
      <c r="A2232" s="57"/>
      <c r="B2232" s="58"/>
      <c r="C2232" s="58"/>
      <c r="D2232" s="58"/>
      <c r="E2232" s="59"/>
      <c r="F2232" s="58"/>
    </row>
    <row r="2233">
      <c r="A2233" s="57"/>
      <c r="B2233" s="58"/>
      <c r="C2233" s="58"/>
      <c r="D2233" s="58"/>
      <c r="E2233" s="59"/>
      <c r="F2233" s="58"/>
    </row>
    <row r="2234">
      <c r="A2234" s="57"/>
      <c r="B2234" s="58"/>
      <c r="C2234" s="58"/>
      <c r="D2234" s="58"/>
      <c r="E2234" s="59"/>
      <c r="F2234" s="58"/>
    </row>
    <row r="2235">
      <c r="A2235" s="57"/>
      <c r="B2235" s="58"/>
      <c r="C2235" s="58"/>
      <c r="D2235" s="58"/>
      <c r="E2235" s="59"/>
      <c r="F2235" s="58"/>
    </row>
    <row r="2236">
      <c r="A2236" s="57"/>
      <c r="B2236" s="58"/>
      <c r="C2236" s="58"/>
      <c r="D2236" s="58"/>
      <c r="E2236" s="59"/>
      <c r="F2236" s="58"/>
    </row>
    <row r="2237">
      <c r="A2237" s="57"/>
      <c r="B2237" s="58"/>
      <c r="C2237" s="58"/>
      <c r="D2237" s="58"/>
      <c r="E2237" s="59"/>
      <c r="F2237" s="58"/>
    </row>
    <row r="2238">
      <c r="A2238" s="57"/>
      <c r="B2238" s="58"/>
      <c r="C2238" s="58"/>
      <c r="D2238" s="58"/>
      <c r="E2238" s="59"/>
      <c r="F2238" s="58"/>
    </row>
    <row r="2239">
      <c r="A2239" s="57"/>
      <c r="B2239" s="58"/>
      <c r="C2239" s="58"/>
      <c r="D2239" s="58"/>
      <c r="E2239" s="59"/>
      <c r="F2239" s="58"/>
    </row>
    <row r="2240">
      <c r="A2240" s="57"/>
      <c r="B2240" s="58"/>
      <c r="C2240" s="58"/>
      <c r="D2240" s="58"/>
      <c r="E2240" s="59"/>
      <c r="F2240" s="58"/>
    </row>
    <row r="2241">
      <c r="A2241" s="57"/>
      <c r="B2241" s="58"/>
      <c r="C2241" s="58"/>
      <c r="D2241" s="58"/>
      <c r="E2241" s="59"/>
      <c r="F2241" s="58"/>
    </row>
    <row r="2242">
      <c r="A2242" s="57"/>
      <c r="B2242" s="58"/>
      <c r="C2242" s="58"/>
      <c r="D2242" s="58"/>
      <c r="E2242" s="59"/>
      <c r="F2242" s="58"/>
    </row>
    <row r="2243">
      <c r="A2243" s="57"/>
      <c r="B2243" s="58"/>
      <c r="C2243" s="58"/>
      <c r="D2243" s="58"/>
      <c r="E2243" s="59"/>
      <c r="F2243" s="58"/>
    </row>
    <row r="2244">
      <c r="A2244" s="57"/>
      <c r="B2244" s="58"/>
      <c r="C2244" s="58"/>
      <c r="D2244" s="58"/>
      <c r="E2244" s="59"/>
      <c r="F2244" s="58"/>
    </row>
    <row r="2245">
      <c r="A2245" s="57"/>
      <c r="B2245" s="58"/>
      <c r="C2245" s="58"/>
      <c r="D2245" s="58"/>
      <c r="E2245" s="59"/>
      <c r="F2245" s="58"/>
    </row>
    <row r="2246">
      <c r="A2246" s="57"/>
      <c r="B2246" s="58"/>
      <c r="C2246" s="58"/>
      <c r="D2246" s="58"/>
      <c r="E2246" s="59"/>
      <c r="F2246" s="58"/>
    </row>
    <row r="2247">
      <c r="A2247" s="57"/>
      <c r="B2247" s="58"/>
      <c r="C2247" s="58"/>
      <c r="D2247" s="58"/>
      <c r="E2247" s="59"/>
      <c r="F2247" s="58"/>
    </row>
    <row r="2248">
      <c r="A2248" s="57"/>
      <c r="B2248" s="58"/>
      <c r="C2248" s="58"/>
      <c r="D2248" s="58"/>
      <c r="E2248" s="59"/>
      <c r="F2248" s="58"/>
    </row>
    <row r="2249">
      <c r="A2249" s="57"/>
      <c r="B2249" s="58"/>
      <c r="C2249" s="58"/>
      <c r="D2249" s="58"/>
      <c r="E2249" s="59"/>
      <c r="F2249" s="58"/>
    </row>
    <row r="2250">
      <c r="A2250" s="57"/>
      <c r="B2250" s="58"/>
      <c r="C2250" s="58"/>
      <c r="D2250" s="58"/>
      <c r="E2250" s="59"/>
      <c r="F2250" s="58"/>
    </row>
    <row r="2251">
      <c r="A2251" s="57"/>
      <c r="B2251" s="58"/>
      <c r="C2251" s="58"/>
      <c r="D2251" s="58"/>
      <c r="E2251" s="59"/>
      <c r="F2251" s="58"/>
    </row>
    <row r="2252">
      <c r="A2252" s="57"/>
      <c r="B2252" s="58"/>
      <c r="C2252" s="58"/>
      <c r="D2252" s="58"/>
      <c r="E2252" s="59"/>
      <c r="F2252" s="58"/>
    </row>
    <row r="2253">
      <c r="A2253" s="57"/>
      <c r="B2253" s="58"/>
      <c r="C2253" s="58"/>
      <c r="D2253" s="58"/>
      <c r="E2253" s="59"/>
      <c r="F2253" s="58"/>
    </row>
    <row r="2254">
      <c r="A2254" s="57"/>
      <c r="B2254" s="58"/>
      <c r="C2254" s="58"/>
      <c r="D2254" s="58"/>
      <c r="E2254" s="59"/>
      <c r="F2254" s="58"/>
    </row>
    <row r="2255">
      <c r="A2255" s="57"/>
      <c r="B2255" s="58"/>
      <c r="C2255" s="58"/>
      <c r="D2255" s="58"/>
      <c r="E2255" s="59"/>
      <c r="F2255" s="58"/>
    </row>
    <row r="2256">
      <c r="A2256" s="57"/>
      <c r="B2256" s="58"/>
      <c r="C2256" s="58"/>
      <c r="D2256" s="58"/>
      <c r="E2256" s="59"/>
      <c r="F2256" s="58"/>
    </row>
    <row r="2257">
      <c r="A2257" s="57"/>
      <c r="B2257" s="58"/>
      <c r="C2257" s="58"/>
      <c r="D2257" s="58"/>
      <c r="E2257" s="59"/>
      <c r="F2257" s="58"/>
    </row>
    <row r="2258">
      <c r="A2258" s="57"/>
      <c r="B2258" s="58"/>
      <c r="C2258" s="58"/>
      <c r="D2258" s="58"/>
      <c r="E2258" s="59"/>
      <c r="F2258" s="58"/>
    </row>
    <row r="2259">
      <c r="A2259" s="57"/>
      <c r="B2259" s="58"/>
      <c r="C2259" s="58"/>
      <c r="D2259" s="58"/>
      <c r="E2259" s="59"/>
      <c r="F2259" s="58"/>
    </row>
    <row r="2260">
      <c r="A2260" s="57"/>
      <c r="B2260" s="58"/>
      <c r="C2260" s="58"/>
      <c r="D2260" s="58"/>
      <c r="E2260" s="59"/>
      <c r="F2260" s="58"/>
    </row>
    <row r="2261">
      <c r="A2261" s="57"/>
      <c r="B2261" s="58"/>
      <c r="C2261" s="58"/>
      <c r="D2261" s="58"/>
      <c r="E2261" s="59"/>
      <c r="F2261" s="58"/>
    </row>
    <row r="2262">
      <c r="A2262" s="57"/>
      <c r="B2262" s="58"/>
      <c r="C2262" s="58"/>
      <c r="D2262" s="58"/>
      <c r="E2262" s="59"/>
      <c r="F2262" s="58"/>
    </row>
    <row r="2263">
      <c r="A2263" s="57"/>
      <c r="B2263" s="58"/>
      <c r="C2263" s="58"/>
      <c r="D2263" s="58"/>
      <c r="E2263" s="59"/>
      <c r="F2263" s="58"/>
    </row>
    <row r="2264">
      <c r="A2264" s="57"/>
      <c r="B2264" s="58"/>
      <c r="C2264" s="58"/>
      <c r="D2264" s="58"/>
      <c r="E2264" s="59"/>
      <c r="F2264" s="58"/>
    </row>
    <row r="2265">
      <c r="A2265" s="57"/>
      <c r="B2265" s="58"/>
      <c r="C2265" s="58"/>
      <c r="D2265" s="58"/>
      <c r="E2265" s="59"/>
      <c r="F2265" s="58"/>
    </row>
    <row r="2266">
      <c r="A2266" s="57"/>
      <c r="B2266" s="58"/>
      <c r="C2266" s="58"/>
      <c r="D2266" s="58"/>
      <c r="E2266" s="59"/>
      <c r="F2266" s="58"/>
    </row>
    <row r="2267">
      <c r="A2267" s="57"/>
      <c r="B2267" s="58"/>
      <c r="C2267" s="58"/>
      <c r="D2267" s="58"/>
      <c r="E2267" s="59"/>
      <c r="F2267" s="58"/>
    </row>
    <row r="2268">
      <c r="A2268" s="57"/>
      <c r="B2268" s="58"/>
      <c r="C2268" s="58"/>
      <c r="D2268" s="58"/>
      <c r="E2268" s="59"/>
      <c r="F2268" s="58"/>
    </row>
    <row r="2269">
      <c r="A2269" s="57"/>
      <c r="B2269" s="58"/>
      <c r="C2269" s="58"/>
      <c r="D2269" s="58"/>
      <c r="E2269" s="59"/>
      <c r="F2269" s="58"/>
    </row>
    <row r="2270">
      <c r="A2270" s="57"/>
      <c r="B2270" s="58"/>
      <c r="C2270" s="58"/>
      <c r="D2270" s="58"/>
      <c r="E2270" s="59"/>
      <c r="F2270" s="58"/>
    </row>
    <row r="2271">
      <c r="A2271" s="57"/>
      <c r="B2271" s="58"/>
      <c r="C2271" s="58"/>
      <c r="D2271" s="58"/>
      <c r="E2271" s="59"/>
      <c r="F2271" s="58"/>
    </row>
    <row r="2272">
      <c r="A2272" s="57"/>
      <c r="B2272" s="58"/>
      <c r="C2272" s="58"/>
      <c r="D2272" s="58"/>
      <c r="E2272" s="59"/>
      <c r="F2272" s="58"/>
    </row>
    <row r="2273">
      <c r="A2273" s="57"/>
      <c r="B2273" s="58"/>
      <c r="C2273" s="58"/>
      <c r="D2273" s="58"/>
      <c r="E2273" s="59"/>
      <c r="F2273" s="58"/>
    </row>
    <row r="2274">
      <c r="A2274" s="57"/>
      <c r="B2274" s="58"/>
      <c r="C2274" s="58"/>
      <c r="D2274" s="58"/>
      <c r="E2274" s="59"/>
      <c r="F2274" s="58"/>
    </row>
    <row r="2275">
      <c r="A2275" s="57"/>
      <c r="B2275" s="58"/>
      <c r="C2275" s="58"/>
      <c r="D2275" s="58"/>
      <c r="E2275" s="59"/>
      <c r="F2275" s="58"/>
    </row>
    <row r="2276">
      <c r="A2276" s="57"/>
      <c r="B2276" s="58"/>
      <c r="C2276" s="58"/>
      <c r="D2276" s="58"/>
      <c r="E2276" s="59"/>
      <c r="F2276" s="58"/>
    </row>
    <row r="2277">
      <c r="A2277" s="57"/>
      <c r="B2277" s="58"/>
      <c r="C2277" s="58"/>
      <c r="D2277" s="58"/>
      <c r="E2277" s="59"/>
      <c r="F2277" s="58"/>
    </row>
    <row r="2278">
      <c r="A2278" s="57"/>
      <c r="B2278" s="58"/>
      <c r="C2278" s="58"/>
      <c r="D2278" s="58"/>
      <c r="E2278" s="59"/>
      <c r="F2278" s="58"/>
    </row>
    <row r="2279">
      <c r="A2279" s="57"/>
      <c r="B2279" s="58"/>
      <c r="C2279" s="58"/>
      <c r="D2279" s="58"/>
      <c r="E2279" s="59"/>
      <c r="F2279" s="58"/>
    </row>
    <row r="2280">
      <c r="A2280" s="57"/>
      <c r="B2280" s="58"/>
      <c r="C2280" s="58"/>
      <c r="D2280" s="58"/>
      <c r="E2280" s="59"/>
      <c r="F2280" s="58"/>
    </row>
    <row r="2281">
      <c r="A2281" s="57"/>
      <c r="B2281" s="58"/>
      <c r="C2281" s="58"/>
      <c r="D2281" s="58"/>
      <c r="E2281" s="59"/>
      <c r="F2281" s="58"/>
    </row>
    <row r="2282">
      <c r="A2282" s="57"/>
      <c r="B2282" s="58"/>
      <c r="C2282" s="58"/>
      <c r="D2282" s="58"/>
      <c r="E2282" s="59"/>
      <c r="F2282" s="58"/>
    </row>
    <row r="2283">
      <c r="A2283" s="57"/>
      <c r="B2283" s="58"/>
      <c r="C2283" s="58"/>
      <c r="D2283" s="58"/>
      <c r="E2283" s="59"/>
      <c r="F2283" s="58"/>
    </row>
    <row r="2284">
      <c r="A2284" s="57"/>
      <c r="B2284" s="58"/>
      <c r="C2284" s="58"/>
      <c r="D2284" s="58"/>
      <c r="E2284" s="59"/>
      <c r="F2284" s="58"/>
    </row>
    <row r="2285">
      <c r="A2285" s="57"/>
      <c r="B2285" s="58"/>
      <c r="C2285" s="58"/>
      <c r="D2285" s="58"/>
      <c r="E2285" s="59"/>
      <c r="F2285" s="58"/>
    </row>
    <row r="2286">
      <c r="A2286" s="57"/>
      <c r="B2286" s="58"/>
      <c r="C2286" s="58"/>
      <c r="D2286" s="58"/>
      <c r="E2286" s="59"/>
      <c r="F2286" s="58"/>
    </row>
    <row r="2287">
      <c r="A2287" s="57"/>
      <c r="B2287" s="58"/>
      <c r="C2287" s="58"/>
      <c r="D2287" s="58"/>
      <c r="E2287" s="59"/>
      <c r="F2287" s="58"/>
    </row>
    <row r="2288">
      <c r="A2288" s="57"/>
      <c r="B2288" s="58"/>
      <c r="C2288" s="58"/>
      <c r="D2288" s="58"/>
      <c r="E2288" s="59"/>
      <c r="F2288" s="58"/>
    </row>
    <row r="2289">
      <c r="A2289" s="57"/>
      <c r="B2289" s="58"/>
      <c r="C2289" s="58"/>
      <c r="D2289" s="58"/>
      <c r="E2289" s="59"/>
      <c r="F2289" s="58"/>
    </row>
    <row r="2290">
      <c r="A2290" s="57"/>
      <c r="B2290" s="58"/>
      <c r="C2290" s="58"/>
      <c r="D2290" s="58"/>
      <c r="E2290" s="59"/>
      <c r="F2290" s="58"/>
    </row>
    <row r="2291">
      <c r="A2291" s="57"/>
      <c r="B2291" s="58"/>
      <c r="C2291" s="58"/>
      <c r="D2291" s="58"/>
      <c r="E2291" s="59"/>
      <c r="F2291" s="58"/>
    </row>
    <row r="2292">
      <c r="A2292" s="57"/>
      <c r="B2292" s="58"/>
      <c r="C2292" s="58"/>
      <c r="D2292" s="58"/>
      <c r="E2292" s="59"/>
      <c r="F2292" s="58"/>
    </row>
    <row r="2293">
      <c r="A2293" s="57"/>
      <c r="B2293" s="58"/>
      <c r="C2293" s="58"/>
      <c r="D2293" s="58"/>
      <c r="E2293" s="59"/>
      <c r="F2293" s="58"/>
    </row>
    <row r="2294">
      <c r="A2294" s="57"/>
      <c r="B2294" s="58"/>
      <c r="C2294" s="58"/>
      <c r="D2294" s="58"/>
      <c r="E2294" s="59"/>
      <c r="F2294" s="58"/>
    </row>
    <row r="2295">
      <c r="A2295" s="57"/>
      <c r="B2295" s="58"/>
      <c r="C2295" s="58"/>
      <c r="D2295" s="58"/>
      <c r="E2295" s="59"/>
      <c r="F2295" s="58"/>
    </row>
    <row r="2296">
      <c r="A2296" s="57"/>
      <c r="B2296" s="58"/>
      <c r="C2296" s="58"/>
      <c r="D2296" s="58"/>
      <c r="E2296" s="59"/>
      <c r="F2296" s="58"/>
    </row>
    <row r="2297">
      <c r="A2297" s="57"/>
      <c r="B2297" s="58"/>
      <c r="C2297" s="58"/>
      <c r="D2297" s="58"/>
      <c r="E2297" s="59"/>
      <c r="F2297" s="58"/>
    </row>
    <row r="2298">
      <c r="A2298" s="57"/>
      <c r="B2298" s="58"/>
      <c r="C2298" s="58"/>
      <c r="D2298" s="58"/>
      <c r="E2298" s="59"/>
      <c r="F2298" s="58"/>
    </row>
    <row r="2299">
      <c r="A2299" s="57"/>
      <c r="B2299" s="58"/>
      <c r="C2299" s="58"/>
      <c r="D2299" s="58"/>
      <c r="E2299" s="59"/>
      <c r="F2299" s="58"/>
    </row>
    <row r="2300">
      <c r="A2300" s="57"/>
      <c r="B2300" s="58"/>
      <c r="C2300" s="58"/>
      <c r="D2300" s="58"/>
      <c r="E2300" s="59"/>
      <c r="F2300" s="58"/>
    </row>
    <row r="2301">
      <c r="A2301" s="57"/>
      <c r="B2301" s="58"/>
      <c r="C2301" s="58"/>
      <c r="D2301" s="58"/>
      <c r="E2301" s="59"/>
      <c r="F2301" s="58"/>
    </row>
    <row r="2302">
      <c r="A2302" s="57"/>
      <c r="B2302" s="58"/>
      <c r="C2302" s="58"/>
      <c r="D2302" s="58"/>
      <c r="E2302" s="59"/>
      <c r="F2302" s="58"/>
    </row>
    <row r="2303">
      <c r="A2303" s="57"/>
      <c r="B2303" s="58"/>
      <c r="C2303" s="58"/>
      <c r="D2303" s="58"/>
      <c r="E2303" s="59"/>
      <c r="F2303" s="58"/>
    </row>
    <row r="2304">
      <c r="A2304" s="57"/>
      <c r="B2304" s="58"/>
      <c r="C2304" s="58"/>
      <c r="D2304" s="58"/>
      <c r="E2304" s="59"/>
      <c r="F2304" s="58"/>
    </row>
    <row r="2305">
      <c r="A2305" s="57"/>
      <c r="B2305" s="58"/>
      <c r="C2305" s="58"/>
      <c r="D2305" s="58"/>
      <c r="E2305" s="59"/>
      <c r="F2305" s="58"/>
    </row>
    <row r="2306">
      <c r="A2306" s="57"/>
      <c r="B2306" s="58"/>
      <c r="C2306" s="58"/>
      <c r="D2306" s="58"/>
      <c r="E2306" s="59"/>
      <c r="F2306" s="58"/>
    </row>
    <row r="2307">
      <c r="A2307" s="57"/>
      <c r="B2307" s="58"/>
      <c r="C2307" s="58"/>
      <c r="D2307" s="58"/>
      <c r="E2307" s="59"/>
      <c r="F2307" s="58"/>
    </row>
    <row r="2308">
      <c r="A2308" s="57"/>
      <c r="B2308" s="58"/>
      <c r="C2308" s="58"/>
      <c r="D2308" s="58"/>
      <c r="E2308" s="59"/>
      <c r="F2308" s="58"/>
    </row>
    <row r="2309">
      <c r="A2309" s="57"/>
      <c r="B2309" s="58"/>
      <c r="C2309" s="58"/>
      <c r="D2309" s="58"/>
      <c r="E2309" s="59"/>
      <c r="F2309" s="58"/>
    </row>
    <row r="2310">
      <c r="A2310" s="57"/>
      <c r="B2310" s="58"/>
      <c r="C2310" s="58"/>
      <c r="D2310" s="58"/>
      <c r="E2310" s="59"/>
      <c r="F2310" s="58"/>
    </row>
    <row r="2311">
      <c r="A2311" s="57"/>
      <c r="B2311" s="58"/>
      <c r="C2311" s="58"/>
      <c r="D2311" s="58"/>
      <c r="E2311" s="59"/>
      <c r="F2311" s="58"/>
    </row>
    <row r="2312">
      <c r="A2312" s="57"/>
      <c r="B2312" s="58"/>
      <c r="C2312" s="58"/>
      <c r="D2312" s="58"/>
      <c r="E2312" s="59"/>
      <c r="F2312" s="58"/>
    </row>
    <row r="2313">
      <c r="A2313" s="57"/>
      <c r="B2313" s="58"/>
      <c r="C2313" s="58"/>
      <c r="D2313" s="58"/>
      <c r="E2313" s="59"/>
      <c r="F2313" s="58"/>
    </row>
    <row r="2314">
      <c r="A2314" s="57"/>
      <c r="B2314" s="58"/>
      <c r="C2314" s="58"/>
      <c r="D2314" s="58"/>
      <c r="E2314" s="59"/>
      <c r="F2314" s="58"/>
    </row>
    <row r="2315">
      <c r="A2315" s="57"/>
      <c r="B2315" s="58"/>
      <c r="C2315" s="58"/>
      <c r="D2315" s="58"/>
      <c r="E2315" s="59"/>
      <c r="F2315" s="58"/>
    </row>
    <row r="2316">
      <c r="A2316" s="57"/>
      <c r="B2316" s="58"/>
      <c r="C2316" s="58"/>
      <c r="D2316" s="58"/>
      <c r="E2316" s="59"/>
      <c r="F2316" s="58"/>
    </row>
    <row r="2317">
      <c r="A2317" s="57"/>
      <c r="B2317" s="58"/>
      <c r="C2317" s="58"/>
      <c r="D2317" s="58"/>
      <c r="E2317" s="59"/>
      <c r="F2317" s="58"/>
    </row>
    <row r="2318">
      <c r="A2318" s="57"/>
      <c r="B2318" s="58"/>
      <c r="C2318" s="58"/>
      <c r="D2318" s="58"/>
      <c r="E2318" s="59"/>
      <c r="F2318" s="58"/>
    </row>
    <row r="2319">
      <c r="A2319" s="57"/>
      <c r="B2319" s="58"/>
      <c r="C2319" s="58"/>
      <c r="D2319" s="58"/>
      <c r="E2319" s="59"/>
      <c r="F2319" s="58"/>
    </row>
    <row r="2320">
      <c r="A2320" s="57"/>
      <c r="B2320" s="58"/>
      <c r="C2320" s="58"/>
      <c r="D2320" s="58"/>
      <c r="E2320" s="59"/>
      <c r="F2320" s="58"/>
    </row>
    <row r="2321">
      <c r="A2321" s="57"/>
      <c r="B2321" s="58"/>
      <c r="C2321" s="58"/>
      <c r="D2321" s="58"/>
      <c r="E2321" s="59"/>
      <c r="F2321" s="58"/>
    </row>
    <row r="2322">
      <c r="A2322" s="57"/>
      <c r="B2322" s="58"/>
      <c r="C2322" s="58"/>
      <c r="D2322" s="58"/>
      <c r="E2322" s="59"/>
      <c r="F2322" s="58"/>
    </row>
    <row r="2323">
      <c r="A2323" s="57"/>
      <c r="B2323" s="58"/>
      <c r="C2323" s="58"/>
      <c r="D2323" s="58"/>
      <c r="E2323" s="59"/>
      <c r="F2323" s="58"/>
    </row>
    <row r="2324">
      <c r="A2324" s="57"/>
      <c r="B2324" s="58"/>
      <c r="C2324" s="58"/>
      <c r="D2324" s="58"/>
      <c r="E2324" s="59"/>
      <c r="F2324" s="58"/>
    </row>
    <row r="2325">
      <c r="A2325" s="57"/>
      <c r="B2325" s="58"/>
      <c r="C2325" s="58"/>
      <c r="D2325" s="58"/>
      <c r="E2325" s="59"/>
      <c r="F2325" s="58"/>
    </row>
    <row r="2326">
      <c r="A2326" s="57"/>
      <c r="B2326" s="58"/>
      <c r="C2326" s="58"/>
      <c r="D2326" s="58"/>
      <c r="E2326" s="59"/>
      <c r="F2326" s="58"/>
    </row>
    <row r="2327">
      <c r="A2327" s="57"/>
      <c r="B2327" s="58"/>
      <c r="C2327" s="58"/>
      <c r="D2327" s="58"/>
      <c r="E2327" s="59"/>
      <c r="F2327" s="58"/>
    </row>
    <row r="2328">
      <c r="A2328" s="57"/>
      <c r="B2328" s="58"/>
      <c r="C2328" s="58"/>
      <c r="D2328" s="58"/>
      <c r="E2328" s="59"/>
      <c r="F2328" s="58"/>
    </row>
    <row r="2329">
      <c r="A2329" s="57"/>
      <c r="B2329" s="58"/>
      <c r="C2329" s="58"/>
      <c r="D2329" s="58"/>
      <c r="E2329" s="59"/>
      <c r="F2329" s="58"/>
    </row>
    <row r="2330">
      <c r="A2330" s="57"/>
      <c r="B2330" s="58"/>
      <c r="C2330" s="58"/>
      <c r="D2330" s="58"/>
      <c r="E2330" s="59"/>
      <c r="F2330" s="58"/>
    </row>
    <row r="2331">
      <c r="A2331" s="57"/>
      <c r="B2331" s="58"/>
      <c r="C2331" s="58"/>
      <c r="D2331" s="58"/>
      <c r="E2331" s="59"/>
      <c r="F2331" s="58"/>
    </row>
    <row r="2332">
      <c r="A2332" s="57"/>
      <c r="B2332" s="58"/>
      <c r="C2332" s="58"/>
      <c r="D2332" s="58"/>
      <c r="E2332" s="59"/>
      <c r="F2332" s="58"/>
    </row>
    <row r="2333">
      <c r="A2333" s="57"/>
      <c r="B2333" s="58"/>
      <c r="C2333" s="58"/>
      <c r="D2333" s="58"/>
      <c r="E2333" s="59"/>
      <c r="F2333" s="58"/>
    </row>
    <row r="2334">
      <c r="A2334" s="57"/>
      <c r="B2334" s="58"/>
      <c r="C2334" s="58"/>
      <c r="D2334" s="58"/>
      <c r="E2334" s="59"/>
      <c r="F2334" s="58"/>
    </row>
    <row r="2335">
      <c r="A2335" s="57"/>
      <c r="B2335" s="58"/>
      <c r="C2335" s="58"/>
      <c r="D2335" s="58"/>
      <c r="E2335" s="59"/>
      <c r="F2335" s="58"/>
    </row>
    <row r="2336">
      <c r="A2336" s="57"/>
      <c r="B2336" s="58"/>
      <c r="C2336" s="58"/>
      <c r="D2336" s="58"/>
      <c r="E2336" s="59"/>
      <c r="F2336" s="58"/>
    </row>
    <row r="2337">
      <c r="A2337" s="57"/>
      <c r="B2337" s="58"/>
      <c r="C2337" s="58"/>
      <c r="D2337" s="58"/>
      <c r="E2337" s="59"/>
      <c r="F2337" s="58"/>
    </row>
    <row r="2338">
      <c r="A2338" s="57"/>
      <c r="B2338" s="58"/>
      <c r="C2338" s="58"/>
      <c r="D2338" s="58"/>
      <c r="E2338" s="59"/>
      <c r="F2338" s="58"/>
    </row>
    <row r="2339">
      <c r="A2339" s="57"/>
      <c r="B2339" s="58"/>
      <c r="C2339" s="58"/>
      <c r="D2339" s="58"/>
      <c r="E2339" s="59"/>
      <c r="F2339" s="58"/>
    </row>
    <row r="2340">
      <c r="A2340" s="57"/>
      <c r="B2340" s="58"/>
      <c r="C2340" s="58"/>
      <c r="D2340" s="58"/>
      <c r="E2340" s="59"/>
      <c r="F2340" s="58"/>
    </row>
    <row r="2341">
      <c r="A2341" s="57"/>
      <c r="B2341" s="58"/>
      <c r="C2341" s="58"/>
      <c r="D2341" s="58"/>
      <c r="E2341" s="59"/>
      <c r="F2341" s="58"/>
    </row>
    <row r="2342">
      <c r="A2342" s="57"/>
      <c r="B2342" s="58"/>
      <c r="C2342" s="58"/>
      <c r="D2342" s="58"/>
      <c r="E2342" s="59"/>
      <c r="F2342" s="58"/>
    </row>
    <row r="2343">
      <c r="A2343" s="57"/>
      <c r="B2343" s="58"/>
      <c r="C2343" s="58"/>
      <c r="D2343" s="58"/>
      <c r="E2343" s="59"/>
      <c r="F2343" s="58"/>
    </row>
    <row r="2344">
      <c r="A2344" s="57"/>
      <c r="B2344" s="58"/>
      <c r="C2344" s="58"/>
      <c r="D2344" s="58"/>
      <c r="E2344" s="59"/>
      <c r="F2344" s="58"/>
    </row>
    <row r="2345">
      <c r="A2345" s="57"/>
      <c r="B2345" s="58"/>
      <c r="C2345" s="58"/>
      <c r="D2345" s="58"/>
      <c r="E2345" s="59"/>
      <c r="F2345" s="58"/>
    </row>
    <row r="2346">
      <c r="A2346" s="57"/>
      <c r="B2346" s="58"/>
      <c r="C2346" s="58"/>
      <c r="D2346" s="58"/>
      <c r="E2346" s="59"/>
      <c r="F2346" s="58"/>
    </row>
    <row r="2347">
      <c r="A2347" s="57"/>
      <c r="B2347" s="58"/>
      <c r="C2347" s="58"/>
      <c r="D2347" s="58"/>
      <c r="E2347" s="59"/>
      <c r="F2347" s="58"/>
    </row>
    <row r="2348">
      <c r="A2348" s="57"/>
      <c r="B2348" s="58"/>
      <c r="C2348" s="58"/>
      <c r="D2348" s="58"/>
      <c r="E2348" s="59"/>
      <c r="F2348" s="58"/>
    </row>
    <row r="2349">
      <c r="A2349" s="57"/>
      <c r="B2349" s="58"/>
      <c r="C2349" s="58"/>
      <c r="D2349" s="58"/>
      <c r="E2349" s="59"/>
      <c r="F2349" s="58"/>
    </row>
    <row r="2350">
      <c r="A2350" s="57"/>
      <c r="B2350" s="58"/>
      <c r="C2350" s="58"/>
      <c r="D2350" s="58"/>
      <c r="E2350" s="59"/>
      <c r="F2350" s="58"/>
    </row>
    <row r="2351">
      <c r="A2351" s="57"/>
      <c r="B2351" s="58"/>
      <c r="C2351" s="58"/>
      <c r="D2351" s="58"/>
      <c r="E2351" s="59"/>
      <c r="F2351" s="58"/>
    </row>
    <row r="2352">
      <c r="A2352" s="57"/>
      <c r="B2352" s="58"/>
      <c r="C2352" s="58"/>
      <c r="D2352" s="58"/>
      <c r="E2352" s="59"/>
      <c r="F2352" s="58"/>
    </row>
    <row r="2353">
      <c r="A2353" s="57"/>
      <c r="B2353" s="58"/>
      <c r="C2353" s="58"/>
      <c r="D2353" s="58"/>
      <c r="E2353" s="59"/>
      <c r="F2353" s="58"/>
    </row>
    <row r="2354">
      <c r="A2354" s="57"/>
      <c r="B2354" s="58"/>
      <c r="C2354" s="58"/>
      <c r="D2354" s="58"/>
      <c r="E2354" s="59"/>
      <c r="F2354" s="58"/>
    </row>
    <row r="2355">
      <c r="A2355" s="57"/>
      <c r="B2355" s="58"/>
      <c r="C2355" s="58"/>
      <c r="D2355" s="58"/>
      <c r="E2355" s="59"/>
      <c r="F2355" s="58"/>
    </row>
    <row r="2356">
      <c r="A2356" s="57"/>
      <c r="B2356" s="58"/>
      <c r="C2356" s="58"/>
      <c r="D2356" s="58"/>
      <c r="E2356" s="59"/>
      <c r="F2356" s="58"/>
    </row>
    <row r="2357">
      <c r="A2357" s="57"/>
      <c r="B2357" s="58"/>
      <c r="C2357" s="58"/>
      <c r="D2357" s="58"/>
      <c r="E2357" s="59"/>
      <c r="F2357" s="58"/>
    </row>
    <row r="2358">
      <c r="A2358" s="57"/>
      <c r="B2358" s="58"/>
      <c r="C2358" s="58"/>
      <c r="D2358" s="58"/>
      <c r="E2358" s="59"/>
      <c r="F2358" s="58"/>
    </row>
    <row r="2359">
      <c r="A2359" s="57"/>
      <c r="B2359" s="58"/>
      <c r="C2359" s="58"/>
      <c r="D2359" s="58"/>
      <c r="E2359" s="59"/>
      <c r="F2359" s="58"/>
    </row>
    <row r="2360">
      <c r="A2360" s="57"/>
      <c r="B2360" s="58"/>
      <c r="C2360" s="58"/>
      <c r="D2360" s="58"/>
      <c r="E2360" s="59"/>
      <c r="F2360" s="58"/>
    </row>
    <row r="2361">
      <c r="A2361" s="57"/>
      <c r="B2361" s="58"/>
      <c r="C2361" s="58"/>
      <c r="D2361" s="58"/>
      <c r="E2361" s="59"/>
      <c r="F2361" s="58"/>
    </row>
    <row r="2362">
      <c r="A2362" s="57"/>
      <c r="B2362" s="58"/>
      <c r="C2362" s="58"/>
      <c r="D2362" s="58"/>
      <c r="E2362" s="59"/>
      <c r="F2362" s="58"/>
    </row>
    <row r="2363">
      <c r="A2363" s="57"/>
      <c r="B2363" s="58"/>
      <c r="C2363" s="58"/>
      <c r="D2363" s="58"/>
      <c r="E2363" s="59"/>
      <c r="F2363" s="58"/>
    </row>
    <row r="2364">
      <c r="A2364" s="57"/>
      <c r="B2364" s="58"/>
      <c r="C2364" s="58"/>
      <c r="D2364" s="58"/>
      <c r="E2364" s="59"/>
      <c r="F2364" s="58"/>
    </row>
    <row r="2365">
      <c r="A2365" s="57"/>
      <c r="B2365" s="58"/>
      <c r="C2365" s="58"/>
      <c r="D2365" s="58"/>
      <c r="E2365" s="59"/>
      <c r="F2365" s="58"/>
    </row>
    <row r="2366">
      <c r="A2366" s="57"/>
      <c r="B2366" s="58"/>
      <c r="C2366" s="58"/>
      <c r="D2366" s="58"/>
      <c r="E2366" s="59"/>
      <c r="F2366" s="58"/>
    </row>
    <row r="2367">
      <c r="A2367" s="57"/>
      <c r="B2367" s="58"/>
      <c r="C2367" s="58"/>
      <c r="D2367" s="58"/>
      <c r="E2367" s="59"/>
      <c r="F2367" s="58"/>
    </row>
    <row r="2368">
      <c r="A2368" s="57"/>
      <c r="B2368" s="58"/>
      <c r="C2368" s="58"/>
      <c r="D2368" s="58"/>
      <c r="E2368" s="59"/>
      <c r="F2368" s="58"/>
    </row>
    <row r="2369">
      <c r="A2369" s="57"/>
      <c r="B2369" s="58"/>
      <c r="C2369" s="58"/>
      <c r="D2369" s="58"/>
      <c r="E2369" s="59"/>
      <c r="F2369" s="58"/>
    </row>
    <row r="2370">
      <c r="A2370" s="57"/>
      <c r="B2370" s="58"/>
      <c r="C2370" s="58"/>
      <c r="D2370" s="58"/>
      <c r="E2370" s="59"/>
      <c r="F2370" s="58"/>
    </row>
    <row r="2371">
      <c r="A2371" s="57"/>
      <c r="B2371" s="58"/>
      <c r="C2371" s="58"/>
      <c r="D2371" s="58"/>
      <c r="E2371" s="59"/>
      <c r="F2371" s="58"/>
    </row>
    <row r="2372">
      <c r="A2372" s="57"/>
      <c r="B2372" s="58"/>
      <c r="C2372" s="58"/>
      <c r="D2372" s="58"/>
      <c r="E2372" s="59"/>
      <c r="F2372" s="58"/>
    </row>
    <row r="2373">
      <c r="A2373" s="57"/>
      <c r="B2373" s="58"/>
      <c r="C2373" s="58"/>
      <c r="D2373" s="58"/>
      <c r="E2373" s="59"/>
      <c r="F2373" s="58"/>
    </row>
    <row r="2374">
      <c r="A2374" s="57"/>
      <c r="B2374" s="58"/>
      <c r="C2374" s="58"/>
      <c r="D2374" s="58"/>
      <c r="E2374" s="59"/>
      <c r="F2374" s="58"/>
    </row>
    <row r="2375">
      <c r="A2375" s="57"/>
      <c r="B2375" s="58"/>
      <c r="C2375" s="58"/>
      <c r="D2375" s="58"/>
      <c r="E2375" s="59"/>
      <c r="F2375" s="58"/>
    </row>
    <row r="2376">
      <c r="A2376" s="57"/>
      <c r="B2376" s="58"/>
      <c r="C2376" s="58"/>
      <c r="D2376" s="58"/>
      <c r="E2376" s="59"/>
      <c r="F2376" s="58"/>
    </row>
    <row r="2377">
      <c r="A2377" s="57"/>
      <c r="B2377" s="58"/>
      <c r="C2377" s="58"/>
      <c r="D2377" s="58"/>
      <c r="E2377" s="59"/>
      <c r="F2377" s="58"/>
    </row>
    <row r="2378">
      <c r="A2378" s="57"/>
      <c r="B2378" s="58"/>
      <c r="C2378" s="58"/>
      <c r="D2378" s="58"/>
      <c r="E2378" s="59"/>
      <c r="F2378" s="58"/>
    </row>
    <row r="2379">
      <c r="A2379" s="57"/>
      <c r="B2379" s="58"/>
      <c r="C2379" s="58"/>
      <c r="D2379" s="58"/>
      <c r="E2379" s="59"/>
      <c r="F2379" s="58"/>
    </row>
    <row r="2380">
      <c r="A2380" s="57"/>
      <c r="B2380" s="58"/>
      <c r="C2380" s="58"/>
      <c r="D2380" s="58"/>
      <c r="E2380" s="59"/>
      <c r="F2380" s="58"/>
    </row>
    <row r="2381">
      <c r="A2381" s="57"/>
      <c r="B2381" s="58"/>
      <c r="C2381" s="58"/>
      <c r="D2381" s="58"/>
      <c r="E2381" s="59"/>
      <c r="F2381" s="58"/>
    </row>
    <row r="2382">
      <c r="A2382" s="57"/>
      <c r="B2382" s="58"/>
      <c r="C2382" s="58"/>
      <c r="D2382" s="58"/>
      <c r="E2382" s="59"/>
      <c r="F2382" s="58"/>
    </row>
    <row r="2383">
      <c r="A2383" s="57"/>
      <c r="B2383" s="58"/>
      <c r="C2383" s="58"/>
      <c r="D2383" s="58"/>
      <c r="E2383" s="59"/>
      <c r="F2383" s="58"/>
    </row>
    <row r="2384">
      <c r="A2384" s="57"/>
      <c r="B2384" s="58"/>
      <c r="C2384" s="58"/>
      <c r="D2384" s="58"/>
      <c r="E2384" s="59"/>
      <c r="F2384" s="58"/>
    </row>
    <row r="2385">
      <c r="A2385" s="57"/>
      <c r="B2385" s="58"/>
      <c r="C2385" s="58"/>
      <c r="D2385" s="58"/>
      <c r="E2385" s="59"/>
      <c r="F2385" s="58"/>
    </row>
    <row r="2386">
      <c r="A2386" s="57"/>
      <c r="B2386" s="58"/>
      <c r="C2386" s="58"/>
      <c r="D2386" s="58"/>
      <c r="E2386" s="59"/>
      <c r="F2386" s="58"/>
    </row>
    <row r="2387">
      <c r="A2387" s="57"/>
      <c r="B2387" s="58"/>
      <c r="C2387" s="58"/>
      <c r="D2387" s="58"/>
      <c r="E2387" s="59"/>
      <c r="F2387" s="58"/>
    </row>
    <row r="2388">
      <c r="A2388" s="57"/>
      <c r="B2388" s="58"/>
      <c r="C2388" s="58"/>
      <c r="D2388" s="58"/>
      <c r="E2388" s="59"/>
      <c r="F2388" s="58"/>
    </row>
    <row r="2389">
      <c r="A2389" s="57"/>
      <c r="B2389" s="58"/>
      <c r="C2389" s="58"/>
      <c r="D2389" s="58"/>
      <c r="E2389" s="59"/>
      <c r="F2389" s="58"/>
    </row>
    <row r="2390">
      <c r="A2390" s="57"/>
      <c r="B2390" s="58"/>
      <c r="C2390" s="58"/>
      <c r="D2390" s="58"/>
      <c r="E2390" s="59"/>
      <c r="F2390" s="58"/>
    </row>
    <row r="2391">
      <c r="A2391" s="57"/>
      <c r="B2391" s="58"/>
      <c r="C2391" s="58"/>
      <c r="D2391" s="58"/>
      <c r="E2391" s="59"/>
      <c r="F2391" s="58"/>
    </row>
    <row r="2392">
      <c r="A2392" s="57"/>
      <c r="B2392" s="58"/>
      <c r="C2392" s="58"/>
      <c r="D2392" s="58"/>
      <c r="E2392" s="59"/>
      <c r="F2392" s="58"/>
    </row>
    <row r="2393">
      <c r="A2393" s="57"/>
      <c r="B2393" s="58"/>
      <c r="C2393" s="58"/>
      <c r="D2393" s="58"/>
      <c r="E2393" s="59"/>
      <c r="F2393" s="58"/>
    </row>
    <row r="2394">
      <c r="A2394" s="57"/>
      <c r="B2394" s="58"/>
      <c r="C2394" s="58"/>
      <c r="D2394" s="58"/>
      <c r="E2394" s="59"/>
      <c r="F2394" s="58"/>
    </row>
    <row r="2395">
      <c r="A2395" s="57"/>
      <c r="B2395" s="58"/>
      <c r="C2395" s="58"/>
      <c r="D2395" s="58"/>
      <c r="E2395" s="59"/>
      <c r="F2395" s="58"/>
    </row>
    <row r="2396">
      <c r="A2396" s="57"/>
      <c r="B2396" s="58"/>
      <c r="C2396" s="58"/>
      <c r="D2396" s="58"/>
      <c r="E2396" s="59"/>
      <c r="F2396" s="58"/>
    </row>
    <row r="2397">
      <c r="A2397" s="57"/>
      <c r="B2397" s="58"/>
      <c r="C2397" s="58"/>
      <c r="D2397" s="58"/>
      <c r="E2397" s="59"/>
      <c r="F2397" s="58"/>
    </row>
    <row r="2398">
      <c r="A2398" s="57"/>
      <c r="B2398" s="58"/>
      <c r="C2398" s="58"/>
      <c r="D2398" s="58"/>
      <c r="E2398" s="59"/>
      <c r="F2398" s="58"/>
    </row>
    <row r="2399">
      <c r="A2399" s="57"/>
      <c r="B2399" s="58"/>
      <c r="C2399" s="58"/>
      <c r="D2399" s="58"/>
      <c r="E2399" s="59"/>
      <c r="F2399" s="58"/>
    </row>
    <row r="2400">
      <c r="A2400" s="57"/>
      <c r="B2400" s="58"/>
      <c r="C2400" s="58"/>
      <c r="D2400" s="58"/>
      <c r="E2400" s="59"/>
      <c r="F2400" s="58"/>
    </row>
    <row r="2401">
      <c r="A2401" s="57"/>
      <c r="B2401" s="58"/>
      <c r="C2401" s="58"/>
      <c r="D2401" s="58"/>
      <c r="E2401" s="59"/>
      <c r="F2401" s="58"/>
    </row>
    <row r="2402">
      <c r="A2402" s="57"/>
      <c r="B2402" s="58"/>
      <c r="C2402" s="58"/>
      <c r="D2402" s="58"/>
      <c r="E2402" s="59"/>
      <c r="F2402" s="58"/>
    </row>
    <row r="2403">
      <c r="A2403" s="57"/>
      <c r="B2403" s="58"/>
      <c r="C2403" s="58"/>
      <c r="D2403" s="58"/>
      <c r="E2403" s="59"/>
      <c r="F2403" s="58"/>
    </row>
    <row r="2404">
      <c r="A2404" s="57"/>
      <c r="B2404" s="58"/>
      <c r="C2404" s="58"/>
      <c r="D2404" s="58"/>
      <c r="E2404" s="59"/>
      <c r="F2404" s="58"/>
    </row>
    <row r="2405">
      <c r="A2405" s="57"/>
      <c r="B2405" s="58"/>
      <c r="C2405" s="58"/>
      <c r="D2405" s="58"/>
      <c r="E2405" s="59"/>
      <c r="F2405" s="58"/>
    </row>
    <row r="2406">
      <c r="A2406" s="57"/>
      <c r="B2406" s="58"/>
      <c r="C2406" s="58"/>
      <c r="D2406" s="58"/>
      <c r="E2406" s="59"/>
      <c r="F2406" s="58"/>
    </row>
    <row r="2407">
      <c r="A2407" s="57"/>
      <c r="B2407" s="58"/>
      <c r="C2407" s="58"/>
      <c r="D2407" s="58"/>
      <c r="E2407" s="59"/>
      <c r="F2407" s="58"/>
    </row>
    <row r="2408">
      <c r="A2408" s="57"/>
      <c r="B2408" s="58"/>
      <c r="C2408" s="58"/>
      <c r="D2408" s="58"/>
      <c r="E2408" s="59"/>
      <c r="F2408" s="58"/>
    </row>
    <row r="2409">
      <c r="A2409" s="57"/>
      <c r="B2409" s="58"/>
      <c r="C2409" s="58"/>
      <c r="D2409" s="58"/>
      <c r="E2409" s="59"/>
      <c r="F2409" s="58"/>
    </row>
    <row r="2410">
      <c r="A2410" s="57"/>
      <c r="B2410" s="58"/>
      <c r="C2410" s="58"/>
      <c r="D2410" s="58"/>
      <c r="E2410" s="59"/>
      <c r="F2410" s="58"/>
    </row>
    <row r="2411">
      <c r="A2411" s="57"/>
      <c r="B2411" s="58"/>
      <c r="C2411" s="58"/>
      <c r="D2411" s="58"/>
      <c r="E2411" s="59"/>
      <c r="F2411" s="58"/>
    </row>
    <row r="2412">
      <c r="A2412" s="57"/>
      <c r="B2412" s="58"/>
      <c r="C2412" s="58"/>
      <c r="D2412" s="58"/>
      <c r="E2412" s="59"/>
      <c r="F2412" s="58"/>
    </row>
    <row r="2413">
      <c r="A2413" s="57"/>
      <c r="B2413" s="58"/>
      <c r="C2413" s="58"/>
      <c r="D2413" s="58"/>
      <c r="E2413" s="59"/>
      <c r="F2413" s="58"/>
    </row>
    <row r="2414">
      <c r="A2414" s="57"/>
      <c r="B2414" s="58"/>
      <c r="C2414" s="58"/>
      <c r="D2414" s="58"/>
      <c r="E2414" s="59"/>
      <c r="F2414" s="58"/>
    </row>
    <row r="2415">
      <c r="A2415" s="57"/>
      <c r="B2415" s="58"/>
      <c r="C2415" s="58"/>
      <c r="D2415" s="58"/>
      <c r="E2415" s="59"/>
      <c r="F2415" s="58"/>
    </row>
    <row r="2416">
      <c r="A2416" s="57"/>
      <c r="B2416" s="58"/>
      <c r="C2416" s="58"/>
      <c r="D2416" s="58"/>
      <c r="E2416" s="59"/>
      <c r="F2416" s="58"/>
    </row>
    <row r="2417">
      <c r="A2417" s="57"/>
      <c r="B2417" s="58"/>
      <c r="C2417" s="58"/>
      <c r="D2417" s="58"/>
      <c r="E2417" s="59"/>
      <c r="F2417" s="58"/>
    </row>
    <row r="2418">
      <c r="A2418" s="57"/>
      <c r="B2418" s="58"/>
      <c r="C2418" s="58"/>
      <c r="D2418" s="58"/>
      <c r="E2418" s="59"/>
      <c r="F2418" s="58"/>
    </row>
    <row r="2419">
      <c r="A2419" s="57"/>
      <c r="B2419" s="58"/>
      <c r="C2419" s="58"/>
      <c r="D2419" s="58"/>
      <c r="E2419" s="59"/>
      <c r="F2419" s="58"/>
    </row>
    <row r="2420">
      <c r="A2420" s="57"/>
      <c r="B2420" s="58"/>
      <c r="C2420" s="58"/>
      <c r="D2420" s="58"/>
      <c r="E2420" s="59"/>
      <c r="F2420" s="58"/>
    </row>
    <row r="2421">
      <c r="A2421" s="57"/>
      <c r="B2421" s="58"/>
      <c r="C2421" s="58"/>
      <c r="D2421" s="58"/>
      <c r="E2421" s="59"/>
      <c r="F2421" s="58"/>
    </row>
    <row r="2422">
      <c r="A2422" s="57"/>
      <c r="B2422" s="58"/>
      <c r="C2422" s="58"/>
      <c r="D2422" s="58"/>
      <c r="E2422" s="59"/>
      <c r="F2422" s="58"/>
    </row>
    <row r="2423">
      <c r="A2423" s="57"/>
      <c r="B2423" s="58"/>
      <c r="C2423" s="58"/>
      <c r="D2423" s="58"/>
      <c r="E2423" s="59"/>
      <c r="F2423" s="58"/>
    </row>
    <row r="2424">
      <c r="A2424" s="57"/>
      <c r="B2424" s="58"/>
      <c r="C2424" s="58"/>
      <c r="D2424" s="58"/>
      <c r="E2424" s="59"/>
      <c r="F2424" s="58"/>
    </row>
    <row r="2425">
      <c r="A2425" s="57"/>
      <c r="B2425" s="58"/>
      <c r="C2425" s="58"/>
      <c r="D2425" s="58"/>
      <c r="E2425" s="59"/>
      <c r="F2425" s="58"/>
    </row>
    <row r="2426">
      <c r="A2426" s="57"/>
      <c r="B2426" s="58"/>
      <c r="C2426" s="58"/>
      <c r="D2426" s="58"/>
      <c r="E2426" s="59"/>
      <c r="F2426" s="58"/>
    </row>
    <row r="2427">
      <c r="A2427" s="57"/>
      <c r="B2427" s="58"/>
      <c r="C2427" s="58"/>
      <c r="D2427" s="58"/>
      <c r="E2427" s="59"/>
      <c r="F2427" s="58"/>
    </row>
    <row r="2428">
      <c r="A2428" s="57"/>
      <c r="B2428" s="58"/>
      <c r="C2428" s="58"/>
      <c r="D2428" s="58"/>
      <c r="E2428" s="59"/>
      <c r="F2428" s="58"/>
    </row>
    <row r="2429">
      <c r="A2429" s="57"/>
      <c r="B2429" s="58"/>
      <c r="C2429" s="58"/>
      <c r="D2429" s="58"/>
      <c r="E2429" s="59"/>
      <c r="F2429" s="58"/>
    </row>
    <row r="2430">
      <c r="A2430" s="57"/>
      <c r="B2430" s="58"/>
      <c r="C2430" s="58"/>
      <c r="D2430" s="58"/>
      <c r="E2430" s="59"/>
      <c r="F2430" s="58"/>
    </row>
    <row r="2431">
      <c r="A2431" s="57"/>
      <c r="B2431" s="58"/>
      <c r="C2431" s="58"/>
      <c r="D2431" s="58"/>
      <c r="E2431" s="59"/>
      <c r="F2431" s="58"/>
    </row>
    <row r="2432">
      <c r="A2432" s="57"/>
      <c r="B2432" s="58"/>
      <c r="C2432" s="58"/>
      <c r="D2432" s="58"/>
      <c r="E2432" s="59"/>
      <c r="F2432" s="58"/>
    </row>
    <row r="2433">
      <c r="A2433" s="57"/>
      <c r="B2433" s="58"/>
      <c r="C2433" s="58"/>
      <c r="D2433" s="58"/>
      <c r="E2433" s="59"/>
      <c r="F2433" s="58"/>
    </row>
    <row r="2434">
      <c r="A2434" s="57"/>
      <c r="B2434" s="58"/>
      <c r="C2434" s="58"/>
      <c r="D2434" s="58"/>
      <c r="E2434" s="59"/>
      <c r="F2434" s="58"/>
    </row>
    <row r="2435">
      <c r="A2435" s="57"/>
      <c r="B2435" s="58"/>
      <c r="C2435" s="58"/>
      <c r="D2435" s="58"/>
      <c r="E2435" s="59"/>
      <c r="F2435" s="58"/>
    </row>
    <row r="2436">
      <c r="A2436" s="57"/>
      <c r="B2436" s="58"/>
      <c r="C2436" s="58"/>
      <c r="D2436" s="58"/>
      <c r="E2436" s="59"/>
      <c r="F2436" s="58"/>
    </row>
    <row r="2437">
      <c r="A2437" s="57"/>
      <c r="B2437" s="58"/>
      <c r="C2437" s="58"/>
      <c r="D2437" s="58"/>
      <c r="E2437" s="59"/>
      <c r="F2437" s="58"/>
    </row>
    <row r="2438">
      <c r="A2438" s="57"/>
      <c r="B2438" s="58"/>
      <c r="C2438" s="58"/>
      <c r="D2438" s="58"/>
      <c r="E2438" s="59"/>
      <c r="F2438" s="58"/>
    </row>
    <row r="2439">
      <c r="A2439" s="57"/>
      <c r="B2439" s="58"/>
      <c r="C2439" s="58"/>
      <c r="D2439" s="58"/>
      <c r="E2439" s="59"/>
      <c r="F2439" s="58"/>
    </row>
    <row r="2440">
      <c r="A2440" s="57"/>
      <c r="B2440" s="58"/>
      <c r="C2440" s="58"/>
      <c r="D2440" s="58"/>
      <c r="E2440" s="59"/>
      <c r="F2440" s="58"/>
    </row>
    <row r="2441">
      <c r="A2441" s="57"/>
      <c r="B2441" s="58"/>
      <c r="C2441" s="58"/>
      <c r="D2441" s="58"/>
      <c r="E2441" s="59"/>
      <c r="F2441" s="58"/>
    </row>
    <row r="2442">
      <c r="A2442" s="57"/>
      <c r="B2442" s="58"/>
      <c r="C2442" s="58"/>
      <c r="D2442" s="58"/>
      <c r="E2442" s="59"/>
      <c r="F2442" s="58"/>
    </row>
    <row r="2443">
      <c r="A2443" s="57"/>
      <c r="B2443" s="58"/>
      <c r="C2443" s="58"/>
      <c r="D2443" s="58"/>
      <c r="E2443" s="59"/>
      <c r="F2443" s="58"/>
    </row>
    <row r="2444">
      <c r="A2444" s="57"/>
      <c r="B2444" s="58"/>
      <c r="C2444" s="58"/>
      <c r="D2444" s="58"/>
      <c r="E2444" s="59"/>
      <c r="F2444" s="58"/>
    </row>
    <row r="2445">
      <c r="A2445" s="57"/>
      <c r="B2445" s="58"/>
      <c r="C2445" s="58"/>
      <c r="D2445" s="58"/>
      <c r="E2445" s="59"/>
      <c r="F2445" s="58"/>
    </row>
    <row r="2446">
      <c r="A2446" s="57"/>
      <c r="B2446" s="58"/>
      <c r="C2446" s="58"/>
      <c r="D2446" s="58"/>
      <c r="E2446" s="59"/>
      <c r="F2446" s="58"/>
    </row>
    <row r="2447">
      <c r="A2447" s="57"/>
      <c r="B2447" s="58"/>
      <c r="C2447" s="58"/>
      <c r="D2447" s="58"/>
      <c r="E2447" s="59"/>
      <c r="F2447" s="58"/>
    </row>
    <row r="2448">
      <c r="A2448" s="57"/>
      <c r="B2448" s="58"/>
      <c r="C2448" s="58"/>
      <c r="D2448" s="58"/>
      <c r="E2448" s="59"/>
      <c r="F2448" s="58"/>
    </row>
    <row r="2449">
      <c r="A2449" s="57"/>
      <c r="B2449" s="58"/>
      <c r="C2449" s="58"/>
      <c r="D2449" s="58"/>
      <c r="E2449" s="59"/>
      <c r="F2449" s="58"/>
    </row>
    <row r="2450">
      <c r="A2450" s="57"/>
      <c r="B2450" s="58"/>
      <c r="C2450" s="58"/>
      <c r="D2450" s="58"/>
      <c r="E2450" s="59"/>
      <c r="F2450" s="58"/>
    </row>
    <row r="2451">
      <c r="A2451" s="57"/>
      <c r="B2451" s="58"/>
      <c r="C2451" s="58"/>
      <c r="D2451" s="58"/>
      <c r="E2451" s="59"/>
      <c r="F2451" s="58"/>
    </row>
    <row r="2452">
      <c r="A2452" s="57"/>
      <c r="B2452" s="58"/>
      <c r="C2452" s="58"/>
      <c r="D2452" s="58"/>
      <c r="E2452" s="59"/>
      <c r="F2452" s="58"/>
    </row>
    <row r="2453">
      <c r="A2453" s="57"/>
      <c r="B2453" s="58"/>
      <c r="C2453" s="58"/>
      <c r="D2453" s="58"/>
      <c r="E2453" s="59"/>
      <c r="F2453" s="58"/>
    </row>
    <row r="2454">
      <c r="A2454" s="57"/>
      <c r="B2454" s="58"/>
      <c r="C2454" s="58"/>
      <c r="D2454" s="58"/>
      <c r="E2454" s="59"/>
      <c r="F2454" s="58"/>
    </row>
    <row r="2455">
      <c r="A2455" s="57"/>
      <c r="B2455" s="58"/>
      <c r="C2455" s="58"/>
      <c r="D2455" s="58"/>
      <c r="E2455" s="59"/>
      <c r="F2455" s="58"/>
    </row>
    <row r="2456">
      <c r="A2456" s="57"/>
      <c r="B2456" s="58"/>
      <c r="C2456" s="58"/>
      <c r="D2456" s="58"/>
      <c r="E2456" s="59"/>
      <c r="F2456" s="58"/>
    </row>
    <row r="2457">
      <c r="A2457" s="57"/>
      <c r="B2457" s="58"/>
      <c r="C2457" s="58"/>
      <c r="D2457" s="58"/>
      <c r="E2457" s="59"/>
      <c r="F2457" s="58"/>
    </row>
    <row r="2458">
      <c r="A2458" s="57"/>
      <c r="B2458" s="58"/>
      <c r="C2458" s="58"/>
      <c r="D2458" s="58"/>
      <c r="E2458" s="59"/>
      <c r="F2458" s="58"/>
    </row>
    <row r="2459">
      <c r="A2459" s="57"/>
      <c r="B2459" s="58"/>
      <c r="C2459" s="58"/>
      <c r="D2459" s="58"/>
      <c r="E2459" s="59"/>
      <c r="F2459" s="58"/>
    </row>
    <row r="2460">
      <c r="A2460" s="57"/>
      <c r="B2460" s="58"/>
      <c r="C2460" s="58"/>
      <c r="D2460" s="58"/>
      <c r="E2460" s="59"/>
      <c r="F2460" s="58"/>
    </row>
    <row r="2461">
      <c r="A2461" s="57"/>
      <c r="B2461" s="58"/>
      <c r="C2461" s="58"/>
      <c r="D2461" s="58"/>
      <c r="E2461" s="59"/>
      <c r="F2461" s="58"/>
    </row>
    <row r="2462">
      <c r="A2462" s="57"/>
      <c r="B2462" s="58"/>
      <c r="C2462" s="58"/>
      <c r="D2462" s="58"/>
      <c r="E2462" s="59"/>
      <c r="F2462" s="58"/>
    </row>
    <row r="2463">
      <c r="A2463" s="57"/>
      <c r="B2463" s="58"/>
      <c r="C2463" s="58"/>
      <c r="D2463" s="58"/>
      <c r="E2463" s="59"/>
      <c r="F2463" s="58"/>
    </row>
    <row r="2464">
      <c r="A2464" s="57"/>
      <c r="B2464" s="58"/>
      <c r="C2464" s="58"/>
      <c r="D2464" s="58"/>
      <c r="E2464" s="59"/>
      <c r="F2464" s="58"/>
    </row>
    <row r="2465">
      <c r="A2465" s="57"/>
      <c r="B2465" s="58"/>
      <c r="C2465" s="58"/>
      <c r="D2465" s="58"/>
      <c r="E2465" s="59"/>
      <c r="F2465" s="58"/>
    </row>
    <row r="2466">
      <c r="A2466" s="57"/>
      <c r="B2466" s="58"/>
      <c r="C2466" s="58"/>
      <c r="D2466" s="58"/>
      <c r="E2466" s="59"/>
      <c r="F2466" s="58"/>
    </row>
    <row r="2467">
      <c r="A2467" s="57"/>
      <c r="B2467" s="58"/>
      <c r="C2467" s="58"/>
      <c r="D2467" s="58"/>
      <c r="E2467" s="59"/>
      <c r="F2467" s="58"/>
    </row>
    <row r="2468">
      <c r="A2468" s="57"/>
      <c r="B2468" s="58"/>
      <c r="C2468" s="58"/>
      <c r="D2468" s="58"/>
      <c r="E2468" s="59"/>
      <c r="F2468" s="58"/>
    </row>
    <row r="2469">
      <c r="A2469" s="57"/>
      <c r="B2469" s="58"/>
      <c r="C2469" s="58"/>
      <c r="D2469" s="58"/>
      <c r="E2469" s="59"/>
      <c r="F2469" s="58"/>
    </row>
    <row r="2470">
      <c r="A2470" s="57"/>
      <c r="B2470" s="58"/>
      <c r="C2470" s="58"/>
      <c r="D2470" s="58"/>
      <c r="E2470" s="59"/>
      <c r="F2470" s="58"/>
    </row>
    <row r="2471">
      <c r="A2471" s="57"/>
      <c r="B2471" s="58"/>
      <c r="C2471" s="58"/>
      <c r="D2471" s="58"/>
      <c r="E2471" s="59"/>
      <c r="F2471" s="58"/>
    </row>
    <row r="2472">
      <c r="A2472" s="57"/>
      <c r="B2472" s="58"/>
      <c r="C2472" s="58"/>
      <c r="D2472" s="58"/>
      <c r="E2472" s="59"/>
      <c r="F2472" s="58"/>
    </row>
    <row r="2473">
      <c r="A2473" s="57"/>
      <c r="B2473" s="58"/>
      <c r="C2473" s="58"/>
      <c r="D2473" s="58"/>
      <c r="E2473" s="59"/>
      <c r="F2473" s="58"/>
    </row>
    <row r="2474">
      <c r="A2474" s="57"/>
      <c r="B2474" s="58"/>
      <c r="C2474" s="58"/>
      <c r="D2474" s="58"/>
      <c r="E2474" s="59"/>
      <c r="F2474" s="58"/>
    </row>
    <row r="2475">
      <c r="A2475" s="57"/>
      <c r="B2475" s="58"/>
      <c r="C2475" s="58"/>
      <c r="D2475" s="58"/>
      <c r="E2475" s="59"/>
      <c r="F2475" s="58"/>
    </row>
    <row r="2476">
      <c r="A2476" s="57"/>
      <c r="B2476" s="58"/>
      <c r="C2476" s="58"/>
      <c r="D2476" s="58"/>
      <c r="E2476" s="59"/>
      <c r="F2476" s="58"/>
    </row>
    <row r="2477">
      <c r="A2477" s="57"/>
      <c r="B2477" s="58"/>
      <c r="C2477" s="58"/>
      <c r="D2477" s="58"/>
      <c r="E2477" s="59"/>
      <c r="F2477" s="58"/>
    </row>
    <row r="2478">
      <c r="A2478" s="57"/>
      <c r="B2478" s="58"/>
      <c r="C2478" s="58"/>
      <c r="D2478" s="58"/>
      <c r="E2478" s="59"/>
      <c r="F2478" s="58"/>
    </row>
    <row r="2479">
      <c r="A2479" s="57"/>
      <c r="B2479" s="58"/>
      <c r="C2479" s="58"/>
      <c r="D2479" s="58"/>
      <c r="E2479" s="59"/>
      <c r="F2479" s="58"/>
    </row>
    <row r="2480">
      <c r="A2480" s="57"/>
      <c r="B2480" s="58"/>
      <c r="C2480" s="58"/>
      <c r="D2480" s="58"/>
      <c r="E2480" s="59"/>
      <c r="F2480" s="58"/>
    </row>
    <row r="2481">
      <c r="A2481" s="57"/>
      <c r="B2481" s="58"/>
      <c r="C2481" s="58"/>
      <c r="D2481" s="58"/>
      <c r="E2481" s="59"/>
      <c r="F2481" s="58"/>
    </row>
    <row r="2482">
      <c r="A2482" s="57"/>
      <c r="B2482" s="58"/>
      <c r="C2482" s="58"/>
      <c r="D2482" s="58"/>
      <c r="E2482" s="59"/>
      <c r="F2482" s="58"/>
    </row>
    <row r="2483">
      <c r="A2483" s="57"/>
      <c r="B2483" s="58"/>
      <c r="C2483" s="58"/>
      <c r="D2483" s="58"/>
      <c r="E2483" s="59"/>
      <c r="F2483" s="58"/>
    </row>
    <row r="2484">
      <c r="A2484" s="57"/>
      <c r="B2484" s="58"/>
      <c r="C2484" s="58"/>
      <c r="D2484" s="58"/>
      <c r="E2484" s="59"/>
      <c r="F2484" s="58"/>
    </row>
    <row r="2485">
      <c r="A2485" s="57"/>
      <c r="B2485" s="58"/>
      <c r="C2485" s="58"/>
      <c r="D2485" s="58"/>
      <c r="E2485" s="59"/>
      <c r="F2485" s="58"/>
    </row>
    <row r="2486">
      <c r="A2486" s="57"/>
      <c r="B2486" s="58"/>
      <c r="C2486" s="58"/>
      <c r="D2486" s="58"/>
      <c r="E2486" s="59"/>
      <c r="F2486" s="58"/>
    </row>
    <row r="2487">
      <c r="A2487" s="57"/>
      <c r="B2487" s="58"/>
      <c r="C2487" s="58"/>
      <c r="D2487" s="58"/>
      <c r="E2487" s="59"/>
      <c r="F2487" s="58"/>
    </row>
    <row r="2488">
      <c r="A2488" s="57"/>
      <c r="B2488" s="58"/>
      <c r="C2488" s="58"/>
      <c r="D2488" s="58"/>
      <c r="E2488" s="59"/>
      <c r="F2488" s="58"/>
    </row>
    <row r="2489">
      <c r="A2489" s="57"/>
      <c r="B2489" s="58"/>
      <c r="C2489" s="58"/>
      <c r="D2489" s="58"/>
      <c r="E2489" s="59"/>
      <c r="F2489" s="58"/>
    </row>
    <row r="2490">
      <c r="A2490" s="57"/>
      <c r="B2490" s="58"/>
      <c r="C2490" s="58"/>
      <c r="D2490" s="58"/>
      <c r="E2490" s="59"/>
      <c r="F2490" s="58"/>
    </row>
    <row r="2491">
      <c r="A2491" s="57"/>
      <c r="B2491" s="58"/>
      <c r="C2491" s="58"/>
      <c r="D2491" s="58"/>
      <c r="E2491" s="59"/>
      <c r="F2491" s="58"/>
    </row>
    <row r="2492">
      <c r="A2492" s="57"/>
      <c r="B2492" s="58"/>
      <c r="C2492" s="58"/>
      <c r="D2492" s="58"/>
      <c r="E2492" s="59"/>
      <c r="F2492" s="58"/>
    </row>
    <row r="2493">
      <c r="A2493" s="57"/>
      <c r="B2493" s="58"/>
      <c r="C2493" s="58"/>
      <c r="D2493" s="58"/>
      <c r="E2493" s="59"/>
      <c r="F2493" s="58"/>
    </row>
    <row r="2494">
      <c r="A2494" s="57"/>
      <c r="B2494" s="58"/>
      <c r="C2494" s="58"/>
      <c r="D2494" s="58"/>
      <c r="E2494" s="59"/>
      <c r="F2494" s="58"/>
    </row>
    <row r="2495">
      <c r="A2495" s="57"/>
      <c r="B2495" s="58"/>
      <c r="C2495" s="58"/>
      <c r="D2495" s="58"/>
      <c r="E2495" s="59"/>
      <c r="F2495" s="58"/>
    </row>
    <row r="2496">
      <c r="A2496" s="57"/>
      <c r="B2496" s="58"/>
      <c r="C2496" s="58"/>
      <c r="D2496" s="58"/>
      <c r="E2496" s="59"/>
      <c r="F2496" s="58"/>
    </row>
    <row r="2497">
      <c r="A2497" s="57"/>
      <c r="B2497" s="58"/>
      <c r="C2497" s="58"/>
      <c r="D2497" s="58"/>
      <c r="E2497" s="59"/>
      <c r="F2497" s="58"/>
    </row>
    <row r="2498">
      <c r="A2498" s="57"/>
      <c r="B2498" s="58"/>
      <c r="C2498" s="58"/>
      <c r="D2498" s="58"/>
      <c r="E2498" s="59"/>
      <c r="F2498" s="58"/>
    </row>
    <row r="2499">
      <c r="A2499" s="57"/>
      <c r="B2499" s="58"/>
      <c r="C2499" s="58"/>
      <c r="D2499" s="58"/>
      <c r="E2499" s="59"/>
      <c r="F2499" s="58"/>
    </row>
    <row r="2500">
      <c r="A2500" s="57"/>
      <c r="B2500" s="58"/>
      <c r="C2500" s="58"/>
      <c r="D2500" s="58"/>
      <c r="E2500" s="59"/>
      <c r="F2500" s="58"/>
    </row>
    <row r="2501">
      <c r="A2501" s="57"/>
      <c r="B2501" s="58"/>
      <c r="C2501" s="58"/>
      <c r="D2501" s="58"/>
      <c r="E2501" s="59"/>
      <c r="F2501" s="58"/>
    </row>
    <row r="2502">
      <c r="A2502" s="57"/>
      <c r="B2502" s="58"/>
      <c r="C2502" s="58"/>
      <c r="D2502" s="58"/>
      <c r="E2502" s="59"/>
      <c r="F2502" s="58"/>
    </row>
    <row r="2503">
      <c r="A2503" s="57"/>
      <c r="B2503" s="58"/>
      <c r="C2503" s="58"/>
      <c r="D2503" s="58"/>
      <c r="E2503" s="59"/>
      <c r="F2503" s="58"/>
    </row>
    <row r="2504">
      <c r="A2504" s="57"/>
      <c r="B2504" s="58"/>
      <c r="C2504" s="58"/>
      <c r="D2504" s="58"/>
      <c r="E2504" s="59"/>
      <c r="F2504" s="58"/>
    </row>
    <row r="2505">
      <c r="A2505" s="57"/>
      <c r="B2505" s="58"/>
      <c r="C2505" s="58"/>
      <c r="D2505" s="58"/>
      <c r="E2505" s="59"/>
      <c r="F2505" s="58"/>
    </row>
    <row r="2506">
      <c r="A2506" s="57"/>
      <c r="B2506" s="58"/>
      <c r="C2506" s="58"/>
      <c r="D2506" s="58"/>
      <c r="E2506" s="59"/>
      <c r="F2506" s="58"/>
    </row>
    <row r="2507">
      <c r="A2507" s="57"/>
      <c r="B2507" s="58"/>
      <c r="C2507" s="58"/>
      <c r="D2507" s="58"/>
      <c r="E2507" s="59"/>
      <c r="F2507" s="58"/>
    </row>
    <row r="2508">
      <c r="A2508" s="57"/>
      <c r="B2508" s="58"/>
      <c r="C2508" s="58"/>
      <c r="D2508" s="58"/>
      <c r="E2508" s="59"/>
      <c r="F2508" s="58"/>
    </row>
    <row r="2509">
      <c r="A2509" s="57"/>
      <c r="B2509" s="58"/>
      <c r="C2509" s="58"/>
      <c r="D2509" s="58"/>
      <c r="E2509" s="59"/>
      <c r="F2509" s="58"/>
    </row>
    <row r="2510">
      <c r="A2510" s="57"/>
      <c r="B2510" s="58"/>
      <c r="C2510" s="58"/>
      <c r="D2510" s="58"/>
      <c r="E2510" s="59"/>
      <c r="F2510" s="58"/>
    </row>
    <row r="2511">
      <c r="A2511" s="57"/>
      <c r="B2511" s="58"/>
      <c r="C2511" s="58"/>
      <c r="D2511" s="58"/>
      <c r="E2511" s="59"/>
      <c r="F2511" s="58"/>
    </row>
    <row r="2512">
      <c r="A2512" s="57"/>
      <c r="B2512" s="58"/>
      <c r="C2512" s="58"/>
      <c r="D2512" s="58"/>
      <c r="E2512" s="59"/>
      <c r="F2512" s="58"/>
    </row>
    <row r="2513">
      <c r="A2513" s="57"/>
      <c r="B2513" s="58"/>
      <c r="C2513" s="58"/>
      <c r="D2513" s="58"/>
      <c r="E2513" s="59"/>
      <c r="F2513" s="58"/>
    </row>
    <row r="2514">
      <c r="A2514" s="57"/>
      <c r="B2514" s="58"/>
      <c r="C2514" s="58"/>
      <c r="D2514" s="58"/>
      <c r="E2514" s="59"/>
      <c r="F2514" s="58"/>
    </row>
    <row r="2515">
      <c r="A2515" s="57"/>
      <c r="B2515" s="58"/>
      <c r="C2515" s="58"/>
      <c r="D2515" s="58"/>
      <c r="E2515" s="59"/>
      <c r="F2515" s="58"/>
    </row>
    <row r="2516">
      <c r="A2516" s="57"/>
      <c r="B2516" s="58"/>
      <c r="C2516" s="58"/>
      <c r="D2516" s="58"/>
      <c r="E2516" s="59"/>
      <c r="F2516" s="58"/>
    </row>
    <row r="2517">
      <c r="A2517" s="57"/>
      <c r="B2517" s="58"/>
      <c r="C2517" s="58"/>
      <c r="D2517" s="58"/>
      <c r="E2517" s="59"/>
      <c r="F2517" s="58"/>
    </row>
    <row r="2518">
      <c r="A2518" s="57"/>
      <c r="B2518" s="58"/>
      <c r="C2518" s="58"/>
      <c r="D2518" s="58"/>
      <c r="E2518" s="59"/>
      <c r="F2518" s="58"/>
    </row>
    <row r="2519">
      <c r="A2519" s="57"/>
      <c r="B2519" s="58"/>
      <c r="C2519" s="58"/>
      <c r="D2519" s="58"/>
      <c r="E2519" s="59"/>
      <c r="F2519" s="58"/>
    </row>
    <row r="2520">
      <c r="A2520" s="57"/>
      <c r="B2520" s="58"/>
      <c r="C2520" s="58"/>
      <c r="D2520" s="58"/>
      <c r="E2520" s="59"/>
      <c r="F2520" s="58"/>
    </row>
    <row r="2521">
      <c r="A2521" s="57"/>
      <c r="B2521" s="58"/>
      <c r="C2521" s="58"/>
      <c r="D2521" s="58"/>
      <c r="E2521" s="59"/>
      <c r="F2521" s="58"/>
    </row>
    <row r="2522">
      <c r="A2522" s="57"/>
      <c r="B2522" s="58"/>
      <c r="C2522" s="58"/>
      <c r="D2522" s="58"/>
      <c r="E2522" s="59"/>
      <c r="F2522" s="58"/>
    </row>
    <row r="2523">
      <c r="A2523" s="57"/>
      <c r="B2523" s="58"/>
      <c r="C2523" s="58"/>
      <c r="D2523" s="58"/>
      <c r="E2523" s="59"/>
      <c r="F2523" s="58"/>
    </row>
    <row r="2524">
      <c r="A2524" s="57"/>
      <c r="B2524" s="58"/>
      <c r="C2524" s="58"/>
      <c r="D2524" s="58"/>
      <c r="E2524" s="59"/>
      <c r="F2524" s="58"/>
    </row>
    <row r="2525">
      <c r="A2525" s="57"/>
      <c r="B2525" s="58"/>
      <c r="C2525" s="58"/>
      <c r="D2525" s="58"/>
      <c r="E2525" s="59"/>
      <c r="F2525" s="58"/>
    </row>
    <row r="2526">
      <c r="A2526" s="57"/>
      <c r="B2526" s="58"/>
      <c r="C2526" s="58"/>
      <c r="D2526" s="58"/>
      <c r="E2526" s="59"/>
      <c r="F2526" s="58"/>
    </row>
    <row r="2527">
      <c r="A2527" s="57"/>
      <c r="B2527" s="58"/>
      <c r="C2527" s="58"/>
      <c r="D2527" s="58"/>
      <c r="E2527" s="59"/>
      <c r="F2527" s="58"/>
    </row>
    <row r="2528">
      <c r="A2528" s="57"/>
      <c r="B2528" s="58"/>
      <c r="C2528" s="58"/>
      <c r="D2528" s="58"/>
      <c r="E2528" s="59"/>
      <c r="F2528" s="58"/>
    </row>
    <row r="2529">
      <c r="A2529" s="57"/>
      <c r="B2529" s="58"/>
      <c r="C2529" s="58"/>
      <c r="D2529" s="58"/>
      <c r="E2529" s="59"/>
      <c r="F2529" s="58"/>
    </row>
    <row r="2530">
      <c r="A2530" s="57"/>
      <c r="B2530" s="58"/>
      <c r="C2530" s="58"/>
      <c r="D2530" s="58"/>
      <c r="E2530" s="59"/>
      <c r="F2530" s="58"/>
    </row>
    <row r="2531">
      <c r="A2531" s="57"/>
      <c r="B2531" s="58"/>
      <c r="C2531" s="58"/>
      <c r="D2531" s="58"/>
      <c r="E2531" s="59"/>
      <c r="F2531" s="58"/>
    </row>
    <row r="2532">
      <c r="A2532" s="57"/>
      <c r="B2532" s="58"/>
      <c r="C2532" s="58"/>
      <c r="D2532" s="58"/>
      <c r="E2532" s="59"/>
      <c r="F2532" s="58"/>
    </row>
    <row r="2533">
      <c r="A2533" s="57"/>
      <c r="B2533" s="58"/>
      <c r="C2533" s="58"/>
      <c r="D2533" s="58"/>
      <c r="E2533" s="59"/>
      <c r="F2533" s="58"/>
    </row>
    <row r="2534">
      <c r="A2534" s="57"/>
      <c r="B2534" s="58"/>
      <c r="C2534" s="58"/>
      <c r="D2534" s="58"/>
      <c r="E2534" s="59"/>
      <c r="F2534" s="58"/>
    </row>
    <row r="2535">
      <c r="A2535" s="57"/>
      <c r="B2535" s="58"/>
      <c r="C2535" s="58"/>
      <c r="D2535" s="58"/>
      <c r="E2535" s="59"/>
      <c r="F2535" s="58"/>
    </row>
    <row r="2536">
      <c r="A2536" s="57"/>
      <c r="B2536" s="58"/>
      <c r="C2536" s="58"/>
      <c r="D2536" s="58"/>
      <c r="E2536" s="59"/>
      <c r="F2536" s="58"/>
    </row>
    <row r="2537">
      <c r="A2537" s="57"/>
      <c r="B2537" s="58"/>
      <c r="C2537" s="58"/>
      <c r="D2537" s="58"/>
      <c r="E2537" s="59"/>
      <c r="F2537" s="58"/>
    </row>
    <row r="2538">
      <c r="A2538" s="57"/>
      <c r="B2538" s="58"/>
      <c r="C2538" s="58"/>
      <c r="D2538" s="58"/>
      <c r="E2538" s="59"/>
      <c r="F2538" s="58"/>
    </row>
    <row r="2539">
      <c r="A2539" s="57"/>
      <c r="B2539" s="58"/>
      <c r="C2539" s="58"/>
      <c r="D2539" s="58"/>
      <c r="E2539" s="59"/>
      <c r="F2539" s="58"/>
    </row>
    <row r="2540">
      <c r="A2540" s="57"/>
      <c r="B2540" s="58"/>
      <c r="C2540" s="58"/>
      <c r="D2540" s="58"/>
      <c r="E2540" s="59"/>
      <c r="F2540" s="58"/>
    </row>
    <row r="2541">
      <c r="A2541" s="57"/>
      <c r="B2541" s="58"/>
      <c r="C2541" s="58"/>
      <c r="D2541" s="58"/>
      <c r="E2541" s="59"/>
      <c r="F2541" s="58"/>
    </row>
    <row r="2542">
      <c r="A2542" s="57"/>
      <c r="B2542" s="58"/>
      <c r="C2542" s="58"/>
      <c r="D2542" s="58"/>
      <c r="E2542" s="59"/>
      <c r="F2542" s="58"/>
    </row>
    <row r="2543">
      <c r="A2543" s="57"/>
      <c r="B2543" s="58"/>
      <c r="C2543" s="58"/>
      <c r="D2543" s="58"/>
      <c r="E2543" s="59"/>
      <c r="F2543" s="58"/>
    </row>
    <row r="2544">
      <c r="A2544" s="57"/>
      <c r="B2544" s="58"/>
      <c r="C2544" s="58"/>
      <c r="D2544" s="58"/>
      <c r="E2544" s="59"/>
      <c r="F2544" s="58"/>
    </row>
    <row r="2545">
      <c r="A2545" s="57"/>
      <c r="B2545" s="58"/>
      <c r="C2545" s="58"/>
      <c r="D2545" s="58"/>
      <c r="E2545" s="59"/>
      <c r="F2545" s="58"/>
    </row>
    <row r="2546">
      <c r="A2546" s="57"/>
      <c r="B2546" s="58"/>
      <c r="C2546" s="58"/>
      <c r="D2546" s="58"/>
      <c r="E2546" s="59"/>
      <c r="F2546" s="58"/>
    </row>
    <row r="2547">
      <c r="A2547" s="57"/>
      <c r="B2547" s="58"/>
      <c r="C2547" s="58"/>
      <c r="D2547" s="58"/>
      <c r="E2547" s="59"/>
      <c r="F2547" s="58"/>
    </row>
    <row r="2548">
      <c r="A2548" s="57"/>
      <c r="B2548" s="58"/>
      <c r="C2548" s="58"/>
      <c r="D2548" s="58"/>
      <c r="E2548" s="59"/>
      <c r="F2548" s="58"/>
    </row>
    <row r="2549">
      <c r="A2549" s="57"/>
      <c r="B2549" s="58"/>
      <c r="C2549" s="58"/>
      <c r="D2549" s="58"/>
      <c r="E2549" s="59"/>
      <c r="F2549" s="58"/>
    </row>
    <row r="2550">
      <c r="A2550" s="57"/>
      <c r="B2550" s="58"/>
      <c r="C2550" s="58"/>
      <c r="D2550" s="58"/>
      <c r="E2550" s="59"/>
      <c r="F2550" s="58"/>
    </row>
    <row r="2551">
      <c r="A2551" s="57"/>
      <c r="B2551" s="58"/>
      <c r="C2551" s="58"/>
      <c r="D2551" s="58"/>
      <c r="E2551" s="59"/>
      <c r="F2551" s="58"/>
    </row>
    <row r="2552">
      <c r="A2552" s="57"/>
      <c r="B2552" s="58"/>
      <c r="C2552" s="58"/>
      <c r="D2552" s="58"/>
      <c r="E2552" s="59"/>
      <c r="F2552" s="58"/>
    </row>
    <row r="2553">
      <c r="A2553" s="57"/>
      <c r="B2553" s="58"/>
      <c r="C2553" s="58"/>
      <c r="D2553" s="58"/>
      <c r="E2553" s="59"/>
      <c r="F2553" s="58"/>
    </row>
    <row r="2554">
      <c r="A2554" s="57"/>
      <c r="B2554" s="58"/>
      <c r="C2554" s="58"/>
      <c r="D2554" s="58"/>
      <c r="E2554" s="59"/>
      <c r="F2554" s="58"/>
    </row>
    <row r="2555">
      <c r="A2555" s="57"/>
      <c r="B2555" s="58"/>
      <c r="C2555" s="58"/>
      <c r="D2555" s="58"/>
      <c r="E2555" s="59"/>
      <c r="F2555" s="58"/>
    </row>
    <row r="2556">
      <c r="A2556" s="57"/>
      <c r="B2556" s="58"/>
      <c r="C2556" s="58"/>
      <c r="D2556" s="58"/>
      <c r="E2556" s="59"/>
      <c r="F2556" s="58"/>
    </row>
    <row r="2557">
      <c r="A2557" s="57"/>
      <c r="B2557" s="58"/>
      <c r="C2557" s="58"/>
      <c r="D2557" s="58"/>
      <c r="E2557" s="59"/>
      <c r="F2557" s="58"/>
    </row>
    <row r="2558">
      <c r="A2558" s="57"/>
      <c r="B2558" s="58"/>
      <c r="C2558" s="58"/>
      <c r="D2558" s="58"/>
      <c r="E2558" s="59"/>
      <c r="F2558" s="58"/>
    </row>
    <row r="2559">
      <c r="A2559" s="57"/>
      <c r="B2559" s="58"/>
      <c r="C2559" s="58"/>
      <c r="D2559" s="58"/>
      <c r="E2559" s="59"/>
      <c r="F2559" s="58"/>
    </row>
    <row r="2560">
      <c r="A2560" s="57"/>
      <c r="B2560" s="58"/>
      <c r="C2560" s="58"/>
      <c r="D2560" s="58"/>
      <c r="E2560" s="59"/>
      <c r="F2560" s="58"/>
    </row>
    <row r="2561">
      <c r="A2561" s="57"/>
      <c r="B2561" s="58"/>
      <c r="C2561" s="58"/>
      <c r="D2561" s="58"/>
      <c r="E2561" s="59"/>
      <c r="F2561" s="58"/>
    </row>
    <row r="2562">
      <c r="A2562" s="57"/>
      <c r="B2562" s="58"/>
      <c r="C2562" s="58"/>
      <c r="D2562" s="58"/>
      <c r="E2562" s="59"/>
      <c r="F2562" s="58"/>
    </row>
    <row r="2563">
      <c r="A2563" s="57"/>
      <c r="B2563" s="58"/>
      <c r="C2563" s="58"/>
      <c r="D2563" s="58"/>
      <c r="E2563" s="59"/>
      <c r="F2563" s="58"/>
    </row>
    <row r="2564">
      <c r="A2564" s="57"/>
      <c r="B2564" s="58"/>
      <c r="C2564" s="58"/>
      <c r="D2564" s="58"/>
      <c r="E2564" s="59"/>
      <c r="F2564" s="58"/>
    </row>
    <row r="2565">
      <c r="A2565" s="57"/>
      <c r="B2565" s="58"/>
      <c r="C2565" s="58"/>
      <c r="D2565" s="58"/>
      <c r="E2565" s="59"/>
      <c r="F2565" s="58"/>
    </row>
    <row r="2566">
      <c r="A2566" s="57"/>
      <c r="B2566" s="58"/>
      <c r="C2566" s="58"/>
      <c r="D2566" s="58"/>
      <c r="E2566" s="59"/>
      <c r="F2566" s="58"/>
    </row>
    <row r="2567">
      <c r="A2567" s="57"/>
      <c r="B2567" s="58"/>
      <c r="C2567" s="58"/>
      <c r="D2567" s="58"/>
      <c r="E2567" s="59"/>
      <c r="F2567" s="58"/>
    </row>
    <row r="2568">
      <c r="A2568" s="57"/>
      <c r="B2568" s="58"/>
      <c r="C2568" s="58"/>
      <c r="D2568" s="58"/>
      <c r="E2568" s="59"/>
      <c r="F2568" s="58"/>
    </row>
    <row r="2569">
      <c r="A2569" s="57"/>
      <c r="B2569" s="58"/>
      <c r="C2569" s="58"/>
      <c r="D2569" s="58"/>
      <c r="E2569" s="59"/>
      <c r="F2569" s="58"/>
    </row>
    <row r="2570">
      <c r="A2570" s="57"/>
      <c r="B2570" s="58"/>
      <c r="C2570" s="58"/>
      <c r="D2570" s="58"/>
      <c r="E2570" s="59"/>
      <c r="F2570" s="58"/>
    </row>
    <row r="2571">
      <c r="A2571" s="57"/>
      <c r="B2571" s="58"/>
      <c r="C2571" s="58"/>
      <c r="D2571" s="58"/>
      <c r="E2571" s="59"/>
      <c r="F2571" s="58"/>
    </row>
    <row r="2572">
      <c r="A2572" s="57"/>
      <c r="B2572" s="58"/>
      <c r="C2572" s="58"/>
      <c r="D2572" s="58"/>
      <c r="E2572" s="59"/>
      <c r="F2572" s="58"/>
    </row>
    <row r="2573">
      <c r="A2573" s="57"/>
      <c r="B2573" s="58"/>
      <c r="C2573" s="58"/>
      <c r="D2573" s="58"/>
      <c r="E2573" s="59"/>
      <c r="F2573" s="58"/>
    </row>
    <row r="2574">
      <c r="A2574" s="57"/>
      <c r="B2574" s="58"/>
      <c r="C2574" s="58"/>
      <c r="D2574" s="58"/>
      <c r="E2574" s="59"/>
      <c r="F2574" s="58"/>
    </row>
    <row r="2575">
      <c r="A2575" s="57"/>
      <c r="B2575" s="58"/>
      <c r="C2575" s="58"/>
      <c r="D2575" s="58"/>
      <c r="E2575" s="59"/>
      <c r="F2575" s="58"/>
    </row>
    <row r="2576">
      <c r="A2576" s="57"/>
      <c r="B2576" s="58"/>
      <c r="C2576" s="58"/>
      <c r="D2576" s="58"/>
      <c r="E2576" s="59"/>
      <c r="F2576" s="58"/>
    </row>
    <row r="2577">
      <c r="A2577" s="57"/>
      <c r="B2577" s="58"/>
      <c r="C2577" s="58"/>
      <c r="D2577" s="58"/>
      <c r="E2577" s="59"/>
      <c r="F2577" s="58"/>
    </row>
    <row r="2578">
      <c r="A2578" s="57"/>
      <c r="B2578" s="58"/>
      <c r="C2578" s="58"/>
      <c r="D2578" s="58"/>
      <c r="E2578" s="59"/>
      <c r="F2578" s="58"/>
    </row>
    <row r="2579">
      <c r="A2579" s="57"/>
      <c r="B2579" s="58"/>
      <c r="C2579" s="58"/>
      <c r="D2579" s="58"/>
      <c r="E2579" s="59"/>
      <c r="F2579" s="58"/>
    </row>
    <row r="2580">
      <c r="A2580" s="57"/>
      <c r="B2580" s="58"/>
      <c r="C2580" s="58"/>
      <c r="D2580" s="58"/>
      <c r="E2580" s="59"/>
      <c r="F2580" s="58"/>
    </row>
    <row r="2581">
      <c r="A2581" s="57"/>
      <c r="B2581" s="58"/>
      <c r="C2581" s="58"/>
      <c r="D2581" s="58"/>
      <c r="E2581" s="59"/>
      <c r="F2581" s="58"/>
    </row>
    <row r="2582">
      <c r="A2582" s="57"/>
      <c r="B2582" s="58"/>
      <c r="C2582" s="58"/>
      <c r="D2582" s="58"/>
      <c r="E2582" s="59"/>
      <c r="F2582" s="58"/>
    </row>
    <row r="2583">
      <c r="A2583" s="57"/>
      <c r="B2583" s="58"/>
      <c r="C2583" s="58"/>
      <c r="D2583" s="58"/>
      <c r="E2583" s="59"/>
      <c r="F2583" s="58"/>
    </row>
    <row r="2584">
      <c r="A2584" s="57"/>
      <c r="B2584" s="58"/>
      <c r="C2584" s="58"/>
      <c r="D2584" s="58"/>
      <c r="E2584" s="59"/>
      <c r="F2584" s="58"/>
    </row>
    <row r="2585">
      <c r="A2585" s="57"/>
      <c r="B2585" s="58"/>
      <c r="C2585" s="58"/>
      <c r="D2585" s="58"/>
      <c r="E2585" s="59"/>
      <c r="F2585" s="58"/>
    </row>
    <row r="2586">
      <c r="A2586" s="57"/>
      <c r="B2586" s="58"/>
      <c r="C2586" s="58"/>
      <c r="D2586" s="58"/>
      <c r="E2586" s="59"/>
      <c r="F2586" s="58"/>
    </row>
    <row r="2587">
      <c r="A2587" s="57"/>
      <c r="B2587" s="58"/>
      <c r="C2587" s="58"/>
      <c r="D2587" s="58"/>
      <c r="E2587" s="59"/>
      <c r="F2587" s="58"/>
    </row>
    <row r="2588">
      <c r="A2588" s="57"/>
      <c r="B2588" s="58"/>
      <c r="C2588" s="58"/>
      <c r="D2588" s="58"/>
      <c r="E2588" s="59"/>
      <c r="F2588" s="58"/>
    </row>
    <row r="2589">
      <c r="A2589" s="57"/>
      <c r="B2589" s="58"/>
      <c r="C2589" s="58"/>
      <c r="D2589" s="58"/>
      <c r="E2589" s="59"/>
      <c r="F2589" s="58"/>
    </row>
    <row r="2590">
      <c r="A2590" s="57"/>
      <c r="B2590" s="58"/>
      <c r="C2590" s="58"/>
      <c r="D2590" s="58"/>
      <c r="E2590" s="59"/>
      <c r="F2590" s="58"/>
    </row>
    <row r="2591">
      <c r="A2591" s="57"/>
      <c r="B2591" s="58"/>
      <c r="C2591" s="58"/>
      <c r="D2591" s="58"/>
      <c r="E2591" s="59"/>
      <c r="F2591" s="58"/>
    </row>
    <row r="2592">
      <c r="A2592" s="57"/>
      <c r="B2592" s="58"/>
      <c r="C2592" s="58"/>
      <c r="D2592" s="58"/>
      <c r="E2592" s="59"/>
      <c r="F2592" s="58"/>
    </row>
    <row r="2593">
      <c r="A2593" s="57"/>
      <c r="B2593" s="58"/>
      <c r="C2593" s="58"/>
      <c r="D2593" s="58"/>
      <c r="E2593" s="59"/>
      <c r="F2593" s="58"/>
    </row>
    <row r="2594">
      <c r="A2594" s="57"/>
      <c r="B2594" s="58"/>
      <c r="C2594" s="58"/>
      <c r="D2594" s="58"/>
      <c r="E2594" s="59"/>
      <c r="F2594" s="58"/>
    </row>
    <row r="2595">
      <c r="A2595" s="57"/>
      <c r="B2595" s="58"/>
      <c r="C2595" s="58"/>
      <c r="D2595" s="58"/>
      <c r="E2595" s="59"/>
      <c r="F2595" s="58"/>
    </row>
    <row r="2596">
      <c r="A2596" s="57"/>
      <c r="B2596" s="58"/>
      <c r="C2596" s="58"/>
      <c r="D2596" s="58"/>
      <c r="E2596" s="59"/>
      <c r="F2596" s="58"/>
    </row>
    <row r="2597">
      <c r="A2597" s="57"/>
      <c r="B2597" s="58"/>
      <c r="C2597" s="58"/>
      <c r="D2597" s="58"/>
      <c r="E2597" s="59"/>
      <c r="F2597" s="58"/>
    </row>
    <row r="2598">
      <c r="A2598" s="57"/>
      <c r="B2598" s="58"/>
      <c r="C2598" s="58"/>
      <c r="D2598" s="58"/>
      <c r="E2598" s="59"/>
      <c r="F2598" s="58"/>
    </row>
    <row r="2599">
      <c r="A2599" s="57"/>
      <c r="B2599" s="58"/>
      <c r="C2599" s="58"/>
      <c r="D2599" s="58"/>
      <c r="E2599" s="59"/>
      <c r="F2599" s="58"/>
    </row>
    <row r="2600">
      <c r="A2600" s="57"/>
      <c r="B2600" s="58"/>
      <c r="C2600" s="58"/>
      <c r="D2600" s="58"/>
      <c r="E2600" s="59"/>
      <c r="F2600" s="58"/>
    </row>
    <row r="2601">
      <c r="A2601" s="57"/>
      <c r="B2601" s="58"/>
      <c r="C2601" s="58"/>
      <c r="D2601" s="58"/>
      <c r="E2601" s="59"/>
      <c r="F2601" s="58"/>
    </row>
    <row r="2602">
      <c r="A2602" s="57"/>
      <c r="B2602" s="58"/>
      <c r="C2602" s="58"/>
      <c r="D2602" s="58"/>
      <c r="E2602" s="59"/>
      <c r="F2602" s="58"/>
    </row>
    <row r="2603">
      <c r="A2603" s="57"/>
      <c r="B2603" s="58"/>
      <c r="C2603" s="58"/>
      <c r="D2603" s="58"/>
      <c r="E2603" s="59"/>
      <c r="F2603" s="58"/>
    </row>
    <row r="2604">
      <c r="A2604" s="57"/>
      <c r="B2604" s="58"/>
      <c r="C2604" s="58"/>
      <c r="D2604" s="58"/>
      <c r="E2604" s="59"/>
      <c r="F2604" s="58"/>
    </row>
    <row r="2605">
      <c r="A2605" s="57"/>
      <c r="B2605" s="58"/>
      <c r="C2605" s="58"/>
      <c r="D2605" s="58"/>
      <c r="E2605" s="59"/>
      <c r="F2605" s="58"/>
    </row>
    <row r="2606">
      <c r="A2606" s="57"/>
      <c r="B2606" s="58"/>
      <c r="C2606" s="58"/>
      <c r="D2606" s="58"/>
      <c r="E2606" s="59"/>
      <c r="F2606" s="58"/>
    </row>
    <row r="2607">
      <c r="A2607" s="57"/>
      <c r="B2607" s="58"/>
      <c r="C2607" s="58"/>
      <c r="D2607" s="58"/>
      <c r="E2607" s="59"/>
      <c r="F2607" s="58"/>
    </row>
    <row r="2608">
      <c r="A2608" s="57"/>
      <c r="B2608" s="58"/>
      <c r="C2608" s="58"/>
      <c r="D2608" s="58"/>
      <c r="E2608" s="59"/>
      <c r="F2608" s="58"/>
    </row>
    <row r="2609">
      <c r="A2609" s="57"/>
      <c r="B2609" s="58"/>
      <c r="C2609" s="58"/>
      <c r="D2609" s="58"/>
      <c r="E2609" s="59"/>
      <c r="F2609" s="58"/>
    </row>
    <row r="2610">
      <c r="A2610" s="57"/>
      <c r="B2610" s="58"/>
      <c r="C2610" s="58"/>
      <c r="D2610" s="58"/>
      <c r="E2610" s="59"/>
      <c r="F2610" s="58"/>
    </row>
    <row r="2611">
      <c r="A2611" s="57"/>
      <c r="B2611" s="58"/>
      <c r="C2611" s="58"/>
      <c r="D2611" s="58"/>
      <c r="E2611" s="59"/>
      <c r="F2611" s="58"/>
    </row>
    <row r="2612">
      <c r="A2612" s="57"/>
      <c r="B2612" s="58"/>
      <c r="C2612" s="58"/>
      <c r="D2612" s="58"/>
      <c r="E2612" s="59"/>
      <c r="F2612" s="58"/>
    </row>
    <row r="2613">
      <c r="A2613" s="57"/>
      <c r="B2613" s="58"/>
      <c r="C2613" s="58"/>
      <c r="D2613" s="58"/>
      <c r="E2613" s="59"/>
      <c r="F2613" s="58"/>
    </row>
    <row r="2614">
      <c r="A2614" s="57"/>
      <c r="B2614" s="58"/>
      <c r="C2614" s="58"/>
      <c r="D2614" s="58"/>
      <c r="E2614" s="59"/>
      <c r="F2614" s="58"/>
    </row>
    <row r="2615">
      <c r="A2615" s="57"/>
      <c r="B2615" s="58"/>
      <c r="C2615" s="58"/>
      <c r="D2615" s="58"/>
      <c r="E2615" s="59"/>
      <c r="F2615" s="58"/>
    </row>
    <row r="2616">
      <c r="A2616" s="57"/>
      <c r="B2616" s="58"/>
      <c r="C2616" s="58"/>
      <c r="D2616" s="58"/>
      <c r="E2616" s="59"/>
      <c r="F2616" s="58"/>
    </row>
    <row r="2617">
      <c r="A2617" s="57"/>
      <c r="B2617" s="58"/>
      <c r="C2617" s="58"/>
      <c r="D2617" s="58"/>
      <c r="E2617" s="59"/>
      <c r="F2617" s="58"/>
    </row>
    <row r="2618">
      <c r="A2618" s="57"/>
      <c r="B2618" s="58"/>
      <c r="C2618" s="58"/>
      <c r="D2618" s="58"/>
      <c r="E2618" s="59"/>
      <c r="F2618" s="58"/>
    </row>
    <row r="2619">
      <c r="A2619" s="57"/>
      <c r="B2619" s="58"/>
      <c r="C2619" s="58"/>
      <c r="D2619" s="58"/>
      <c r="E2619" s="59"/>
      <c r="F2619" s="58"/>
    </row>
    <row r="2620">
      <c r="A2620" s="57"/>
      <c r="B2620" s="58"/>
      <c r="C2620" s="58"/>
      <c r="D2620" s="58"/>
      <c r="E2620" s="59"/>
      <c r="F2620" s="58"/>
    </row>
    <row r="2621">
      <c r="A2621" s="57"/>
      <c r="B2621" s="58"/>
      <c r="C2621" s="58"/>
      <c r="D2621" s="58"/>
      <c r="E2621" s="59"/>
      <c r="F2621" s="58"/>
    </row>
    <row r="2622">
      <c r="A2622" s="57"/>
      <c r="B2622" s="58"/>
      <c r="C2622" s="58"/>
      <c r="D2622" s="58"/>
      <c r="E2622" s="59"/>
      <c r="F2622" s="58"/>
    </row>
    <row r="2623">
      <c r="A2623" s="57"/>
      <c r="B2623" s="58"/>
      <c r="C2623" s="58"/>
      <c r="D2623" s="58"/>
      <c r="E2623" s="59"/>
      <c r="F2623" s="58"/>
    </row>
    <row r="2624">
      <c r="A2624" s="57"/>
      <c r="B2624" s="58"/>
      <c r="C2624" s="58"/>
      <c r="D2624" s="58"/>
      <c r="E2624" s="59"/>
      <c r="F2624" s="58"/>
    </row>
    <row r="2625">
      <c r="A2625" s="57"/>
      <c r="B2625" s="58"/>
      <c r="C2625" s="58"/>
      <c r="D2625" s="58"/>
      <c r="E2625" s="59"/>
      <c r="F2625" s="58"/>
    </row>
    <row r="2626">
      <c r="A2626" s="57"/>
      <c r="B2626" s="58"/>
      <c r="C2626" s="58"/>
      <c r="D2626" s="58"/>
      <c r="E2626" s="59"/>
      <c r="F2626" s="58"/>
    </row>
    <row r="2627">
      <c r="A2627" s="57"/>
      <c r="B2627" s="58"/>
      <c r="C2627" s="58"/>
      <c r="D2627" s="58"/>
      <c r="E2627" s="59"/>
      <c r="F2627" s="58"/>
    </row>
    <row r="2628">
      <c r="A2628" s="57"/>
      <c r="B2628" s="58"/>
      <c r="C2628" s="58"/>
      <c r="D2628" s="58"/>
      <c r="E2628" s="59"/>
      <c r="F2628" s="58"/>
    </row>
    <row r="2629">
      <c r="A2629" s="57"/>
      <c r="B2629" s="58"/>
      <c r="C2629" s="58"/>
      <c r="D2629" s="58"/>
      <c r="E2629" s="59"/>
      <c r="F2629" s="58"/>
    </row>
    <row r="2630">
      <c r="A2630" s="57"/>
      <c r="B2630" s="58"/>
      <c r="C2630" s="58"/>
      <c r="D2630" s="58"/>
      <c r="E2630" s="59"/>
      <c r="F2630" s="58"/>
    </row>
    <row r="2631">
      <c r="A2631" s="57"/>
      <c r="B2631" s="58"/>
      <c r="C2631" s="58"/>
      <c r="D2631" s="58"/>
      <c r="E2631" s="59"/>
      <c r="F2631" s="58"/>
    </row>
    <row r="2632">
      <c r="A2632" s="57"/>
      <c r="B2632" s="58"/>
      <c r="C2632" s="58"/>
      <c r="D2632" s="58"/>
      <c r="E2632" s="59"/>
      <c r="F2632" s="58"/>
    </row>
    <row r="2633">
      <c r="A2633" s="57"/>
      <c r="B2633" s="58"/>
      <c r="C2633" s="58"/>
      <c r="D2633" s="58"/>
      <c r="E2633" s="59"/>
      <c r="F2633" s="58"/>
    </row>
    <row r="2634">
      <c r="A2634" s="57"/>
      <c r="B2634" s="58"/>
      <c r="C2634" s="58"/>
      <c r="D2634" s="58"/>
      <c r="E2634" s="59"/>
      <c r="F2634" s="58"/>
    </row>
    <row r="2635">
      <c r="A2635" s="57"/>
      <c r="B2635" s="58"/>
      <c r="C2635" s="58"/>
      <c r="D2635" s="58"/>
      <c r="E2635" s="59"/>
      <c r="F2635" s="58"/>
    </row>
    <row r="2636">
      <c r="A2636" s="57"/>
      <c r="B2636" s="58"/>
      <c r="C2636" s="58"/>
      <c r="D2636" s="58"/>
      <c r="E2636" s="59"/>
      <c r="F2636" s="58"/>
    </row>
    <row r="2637">
      <c r="A2637" s="57"/>
      <c r="B2637" s="58"/>
      <c r="C2637" s="58"/>
      <c r="D2637" s="58"/>
      <c r="E2637" s="59"/>
      <c r="F2637" s="58"/>
    </row>
    <row r="2638">
      <c r="A2638" s="57"/>
      <c r="B2638" s="58"/>
      <c r="C2638" s="58"/>
      <c r="D2638" s="58"/>
      <c r="E2638" s="59"/>
      <c r="F2638" s="58"/>
    </row>
    <row r="2639">
      <c r="A2639" s="57"/>
      <c r="B2639" s="58"/>
      <c r="C2639" s="58"/>
      <c r="D2639" s="58"/>
      <c r="E2639" s="59"/>
      <c r="F2639" s="58"/>
    </row>
    <row r="2640">
      <c r="A2640" s="57"/>
      <c r="B2640" s="58"/>
      <c r="C2640" s="58"/>
      <c r="D2640" s="58"/>
      <c r="E2640" s="59"/>
      <c r="F2640" s="58"/>
    </row>
    <row r="2641">
      <c r="A2641" s="57"/>
      <c r="B2641" s="58"/>
      <c r="C2641" s="58"/>
      <c r="D2641" s="58"/>
      <c r="E2641" s="59"/>
      <c r="F2641" s="58"/>
    </row>
    <row r="2642">
      <c r="A2642" s="57"/>
      <c r="B2642" s="58"/>
      <c r="C2642" s="58"/>
      <c r="D2642" s="58"/>
      <c r="E2642" s="59"/>
      <c r="F2642" s="58"/>
    </row>
    <row r="2643">
      <c r="A2643" s="57"/>
      <c r="B2643" s="58"/>
      <c r="C2643" s="58"/>
      <c r="D2643" s="58"/>
      <c r="E2643" s="59"/>
      <c r="F2643" s="58"/>
    </row>
    <row r="2644">
      <c r="A2644" s="57"/>
      <c r="B2644" s="58"/>
      <c r="C2644" s="58"/>
      <c r="D2644" s="58"/>
      <c r="E2644" s="59"/>
      <c r="F2644" s="58"/>
    </row>
    <row r="2645">
      <c r="A2645" s="57"/>
      <c r="B2645" s="58"/>
      <c r="C2645" s="58"/>
      <c r="D2645" s="58"/>
      <c r="E2645" s="59"/>
      <c r="F2645" s="58"/>
    </row>
    <row r="2646">
      <c r="A2646" s="57"/>
      <c r="B2646" s="58"/>
      <c r="C2646" s="58"/>
      <c r="D2646" s="58"/>
      <c r="E2646" s="59"/>
      <c r="F2646" s="58"/>
    </row>
    <row r="2647">
      <c r="A2647" s="57"/>
      <c r="B2647" s="58"/>
      <c r="C2647" s="58"/>
      <c r="D2647" s="58"/>
      <c r="E2647" s="59"/>
      <c r="F2647" s="58"/>
    </row>
    <row r="2648">
      <c r="A2648" s="57"/>
      <c r="B2648" s="58"/>
      <c r="C2648" s="58"/>
      <c r="D2648" s="58"/>
      <c r="E2648" s="59"/>
      <c r="F2648" s="58"/>
    </row>
    <row r="2649">
      <c r="A2649" s="57"/>
      <c r="B2649" s="58"/>
      <c r="C2649" s="58"/>
      <c r="D2649" s="58"/>
      <c r="E2649" s="59"/>
      <c r="F2649" s="58"/>
    </row>
    <row r="2650">
      <c r="A2650" s="57"/>
      <c r="B2650" s="58"/>
      <c r="C2650" s="58"/>
      <c r="D2650" s="58"/>
      <c r="E2650" s="59"/>
      <c r="F2650" s="58"/>
    </row>
    <row r="2651">
      <c r="A2651" s="57"/>
      <c r="B2651" s="58"/>
      <c r="C2651" s="58"/>
      <c r="D2651" s="58"/>
      <c r="E2651" s="59"/>
      <c r="F2651" s="58"/>
    </row>
    <row r="2652">
      <c r="A2652" s="57"/>
      <c r="B2652" s="58"/>
      <c r="C2652" s="58"/>
      <c r="D2652" s="58"/>
      <c r="E2652" s="59"/>
      <c r="F2652" s="58"/>
    </row>
    <row r="2653">
      <c r="A2653" s="57"/>
      <c r="B2653" s="58"/>
      <c r="C2653" s="58"/>
      <c r="D2653" s="58"/>
      <c r="E2653" s="59"/>
      <c r="F2653" s="58"/>
    </row>
    <row r="2654">
      <c r="A2654" s="57"/>
      <c r="B2654" s="58"/>
      <c r="C2654" s="58"/>
      <c r="D2654" s="58"/>
      <c r="E2654" s="59"/>
      <c r="F2654" s="58"/>
    </row>
    <row r="2655">
      <c r="A2655" s="57"/>
      <c r="B2655" s="58"/>
      <c r="C2655" s="58"/>
      <c r="D2655" s="58"/>
      <c r="E2655" s="59"/>
      <c r="F2655" s="58"/>
    </row>
    <row r="2656">
      <c r="A2656" s="57"/>
      <c r="B2656" s="58"/>
      <c r="C2656" s="58"/>
      <c r="D2656" s="58"/>
      <c r="E2656" s="59"/>
      <c r="F2656" s="58"/>
    </row>
    <row r="2657">
      <c r="A2657" s="57"/>
      <c r="B2657" s="58"/>
      <c r="C2657" s="58"/>
      <c r="D2657" s="58"/>
      <c r="E2657" s="59"/>
      <c r="F2657" s="58"/>
    </row>
    <row r="2658">
      <c r="A2658" s="57"/>
      <c r="B2658" s="58"/>
      <c r="C2658" s="58"/>
      <c r="D2658" s="58"/>
      <c r="E2658" s="59"/>
      <c r="F2658" s="58"/>
    </row>
    <row r="2659">
      <c r="A2659" s="57"/>
      <c r="B2659" s="58"/>
      <c r="C2659" s="58"/>
      <c r="D2659" s="58"/>
      <c r="E2659" s="59"/>
      <c r="F2659" s="58"/>
    </row>
    <row r="2660">
      <c r="A2660" s="57"/>
      <c r="B2660" s="58"/>
      <c r="C2660" s="58"/>
      <c r="D2660" s="58"/>
      <c r="E2660" s="59"/>
      <c r="F2660" s="58"/>
    </row>
    <row r="2661">
      <c r="A2661" s="57"/>
      <c r="B2661" s="58"/>
      <c r="C2661" s="58"/>
      <c r="D2661" s="58"/>
      <c r="E2661" s="59"/>
      <c r="F2661" s="58"/>
    </row>
    <row r="2662">
      <c r="A2662" s="57"/>
      <c r="B2662" s="58"/>
      <c r="C2662" s="58"/>
      <c r="D2662" s="58"/>
      <c r="E2662" s="59"/>
      <c r="F2662" s="58"/>
    </row>
    <row r="2663">
      <c r="A2663" s="57"/>
      <c r="B2663" s="58"/>
      <c r="C2663" s="58"/>
      <c r="D2663" s="58"/>
      <c r="E2663" s="59"/>
      <c r="F2663" s="58"/>
    </row>
    <row r="2664">
      <c r="A2664" s="57"/>
      <c r="B2664" s="58"/>
      <c r="C2664" s="58"/>
      <c r="D2664" s="58"/>
      <c r="E2664" s="59"/>
      <c r="F2664" s="58"/>
    </row>
    <row r="2665">
      <c r="A2665" s="57"/>
      <c r="B2665" s="58"/>
      <c r="C2665" s="58"/>
      <c r="D2665" s="58"/>
      <c r="E2665" s="59"/>
      <c r="F2665" s="58"/>
    </row>
    <row r="2666">
      <c r="A2666" s="57"/>
      <c r="B2666" s="58"/>
      <c r="C2666" s="58"/>
      <c r="D2666" s="58"/>
      <c r="E2666" s="59"/>
      <c r="F2666" s="58"/>
    </row>
    <row r="2667">
      <c r="A2667" s="57"/>
      <c r="B2667" s="58"/>
      <c r="C2667" s="58"/>
      <c r="D2667" s="58"/>
      <c r="E2667" s="59"/>
      <c r="F2667" s="58"/>
    </row>
    <row r="2668">
      <c r="A2668" s="57"/>
      <c r="B2668" s="58"/>
      <c r="C2668" s="58"/>
      <c r="D2668" s="58"/>
      <c r="E2668" s="59"/>
      <c r="F2668" s="58"/>
    </row>
    <row r="2669">
      <c r="A2669" s="57"/>
      <c r="B2669" s="58"/>
      <c r="C2669" s="58"/>
      <c r="D2669" s="58"/>
      <c r="E2669" s="59"/>
      <c r="F2669" s="58"/>
    </row>
    <row r="2670">
      <c r="A2670" s="57"/>
      <c r="B2670" s="58"/>
      <c r="C2670" s="58"/>
      <c r="D2670" s="58"/>
      <c r="E2670" s="59"/>
      <c r="F2670" s="58"/>
    </row>
    <row r="2671">
      <c r="A2671" s="57"/>
      <c r="B2671" s="58"/>
      <c r="C2671" s="58"/>
      <c r="D2671" s="58"/>
      <c r="E2671" s="59"/>
      <c r="F2671" s="58"/>
    </row>
    <row r="2672">
      <c r="A2672" s="57"/>
      <c r="B2672" s="58"/>
      <c r="C2672" s="58"/>
      <c r="D2672" s="58"/>
      <c r="E2672" s="59"/>
      <c r="F2672" s="58"/>
    </row>
    <row r="2673">
      <c r="A2673" s="57"/>
      <c r="B2673" s="58"/>
      <c r="C2673" s="58"/>
      <c r="D2673" s="58"/>
      <c r="E2673" s="59"/>
      <c r="F2673" s="58"/>
    </row>
    <row r="2674">
      <c r="A2674" s="57"/>
      <c r="B2674" s="58"/>
      <c r="C2674" s="58"/>
      <c r="D2674" s="58"/>
      <c r="E2674" s="59"/>
      <c r="F2674" s="58"/>
    </row>
    <row r="2675">
      <c r="A2675" s="57"/>
      <c r="B2675" s="58"/>
      <c r="C2675" s="58"/>
      <c r="D2675" s="58"/>
      <c r="E2675" s="59"/>
      <c r="F2675" s="58"/>
    </row>
    <row r="2676">
      <c r="A2676" s="57"/>
      <c r="B2676" s="58"/>
      <c r="C2676" s="58"/>
      <c r="D2676" s="58"/>
      <c r="E2676" s="59"/>
      <c r="F2676" s="58"/>
    </row>
    <row r="2677">
      <c r="A2677" s="57"/>
      <c r="B2677" s="58"/>
      <c r="C2677" s="58"/>
      <c r="D2677" s="58"/>
      <c r="E2677" s="59"/>
      <c r="F2677" s="58"/>
    </row>
    <row r="2678">
      <c r="A2678" s="57"/>
      <c r="B2678" s="58"/>
      <c r="C2678" s="58"/>
      <c r="D2678" s="58"/>
      <c r="E2678" s="59"/>
      <c r="F2678" s="58"/>
    </row>
    <row r="2679">
      <c r="A2679" s="57"/>
      <c r="B2679" s="58"/>
      <c r="C2679" s="58"/>
      <c r="D2679" s="58"/>
      <c r="E2679" s="59"/>
      <c r="F2679" s="58"/>
    </row>
    <row r="2680">
      <c r="A2680" s="57"/>
      <c r="B2680" s="58"/>
      <c r="C2680" s="58"/>
      <c r="D2680" s="58"/>
      <c r="E2680" s="59"/>
      <c r="F2680" s="58"/>
    </row>
    <row r="2681">
      <c r="A2681" s="57"/>
      <c r="B2681" s="58"/>
      <c r="C2681" s="58"/>
      <c r="D2681" s="58"/>
      <c r="E2681" s="59"/>
      <c r="F2681" s="58"/>
    </row>
    <row r="2682">
      <c r="A2682" s="57"/>
      <c r="B2682" s="58"/>
      <c r="C2682" s="58"/>
      <c r="D2682" s="58"/>
      <c r="E2682" s="59"/>
      <c r="F2682" s="58"/>
    </row>
    <row r="2683">
      <c r="A2683" s="57"/>
      <c r="B2683" s="58"/>
      <c r="C2683" s="58"/>
      <c r="D2683" s="58"/>
      <c r="E2683" s="59"/>
      <c r="F2683" s="58"/>
    </row>
    <row r="2684">
      <c r="A2684" s="57"/>
      <c r="B2684" s="58"/>
      <c r="C2684" s="58"/>
      <c r="D2684" s="58"/>
      <c r="E2684" s="59"/>
      <c r="F2684" s="58"/>
    </row>
    <row r="2685">
      <c r="A2685" s="57"/>
      <c r="B2685" s="58"/>
      <c r="C2685" s="58"/>
      <c r="D2685" s="58"/>
      <c r="E2685" s="59"/>
      <c r="F2685" s="58"/>
    </row>
    <row r="2686">
      <c r="A2686" s="57"/>
      <c r="B2686" s="58"/>
      <c r="C2686" s="58"/>
      <c r="D2686" s="58"/>
      <c r="E2686" s="59"/>
      <c r="F2686" s="58"/>
    </row>
    <row r="2687">
      <c r="A2687" s="57"/>
      <c r="B2687" s="58"/>
      <c r="C2687" s="58"/>
      <c r="D2687" s="58"/>
      <c r="E2687" s="59"/>
      <c r="F2687" s="58"/>
    </row>
    <row r="2688">
      <c r="A2688" s="57"/>
      <c r="B2688" s="58"/>
      <c r="C2688" s="58"/>
      <c r="D2688" s="58"/>
      <c r="E2688" s="59"/>
      <c r="F2688" s="58"/>
    </row>
    <row r="2689">
      <c r="A2689" s="57"/>
      <c r="B2689" s="58"/>
      <c r="C2689" s="58"/>
      <c r="D2689" s="58"/>
      <c r="E2689" s="59"/>
      <c r="F2689" s="58"/>
    </row>
    <row r="2690">
      <c r="A2690" s="57"/>
      <c r="B2690" s="58"/>
      <c r="C2690" s="58"/>
      <c r="D2690" s="58"/>
      <c r="E2690" s="59"/>
      <c r="F2690" s="58"/>
    </row>
    <row r="2691">
      <c r="A2691" s="57"/>
      <c r="B2691" s="58"/>
      <c r="C2691" s="58"/>
      <c r="D2691" s="58"/>
      <c r="E2691" s="59"/>
      <c r="F2691" s="58"/>
    </row>
    <row r="2692">
      <c r="A2692" s="57"/>
      <c r="B2692" s="58"/>
      <c r="C2692" s="58"/>
      <c r="D2692" s="58"/>
      <c r="E2692" s="59"/>
      <c r="F2692" s="58"/>
    </row>
    <row r="2693">
      <c r="A2693" s="57"/>
      <c r="B2693" s="58"/>
      <c r="C2693" s="58"/>
      <c r="D2693" s="58"/>
      <c r="E2693" s="59"/>
      <c r="F2693" s="58"/>
    </row>
    <row r="2694">
      <c r="A2694" s="57"/>
      <c r="B2694" s="58"/>
      <c r="C2694" s="58"/>
      <c r="D2694" s="58"/>
      <c r="E2694" s="59"/>
      <c r="F2694" s="58"/>
    </row>
    <row r="2695">
      <c r="A2695" s="57"/>
      <c r="B2695" s="58"/>
      <c r="C2695" s="58"/>
      <c r="D2695" s="58"/>
      <c r="E2695" s="59"/>
      <c r="F2695" s="58"/>
    </row>
    <row r="2696">
      <c r="A2696" s="57"/>
      <c r="B2696" s="58"/>
      <c r="C2696" s="58"/>
      <c r="D2696" s="58"/>
      <c r="E2696" s="59"/>
      <c r="F2696" s="58"/>
    </row>
    <row r="2697">
      <c r="A2697" s="57"/>
      <c r="B2697" s="58"/>
      <c r="C2697" s="58"/>
      <c r="D2697" s="58"/>
      <c r="E2697" s="59"/>
      <c r="F2697" s="58"/>
    </row>
    <row r="2698">
      <c r="A2698" s="57"/>
      <c r="B2698" s="58"/>
      <c r="C2698" s="58"/>
      <c r="D2698" s="58"/>
      <c r="E2698" s="59"/>
      <c r="F2698" s="58"/>
    </row>
    <row r="2699">
      <c r="A2699" s="57"/>
      <c r="B2699" s="58"/>
      <c r="C2699" s="58"/>
      <c r="D2699" s="58"/>
      <c r="E2699" s="59"/>
      <c r="F2699" s="58"/>
    </row>
    <row r="2700">
      <c r="A2700" s="57"/>
      <c r="B2700" s="58"/>
      <c r="C2700" s="58"/>
      <c r="D2700" s="58"/>
      <c r="E2700" s="59"/>
      <c r="F2700" s="58"/>
    </row>
    <row r="2701">
      <c r="A2701" s="57"/>
      <c r="B2701" s="58"/>
      <c r="C2701" s="58"/>
      <c r="D2701" s="58"/>
      <c r="E2701" s="59"/>
      <c r="F2701" s="58"/>
    </row>
    <row r="2702">
      <c r="A2702" s="57"/>
      <c r="B2702" s="58"/>
      <c r="C2702" s="58"/>
      <c r="D2702" s="58"/>
      <c r="E2702" s="59"/>
      <c r="F2702" s="58"/>
    </row>
    <row r="2703">
      <c r="A2703" s="57"/>
      <c r="B2703" s="58"/>
      <c r="C2703" s="58"/>
      <c r="D2703" s="58"/>
      <c r="E2703" s="59"/>
      <c r="F2703" s="58"/>
    </row>
    <row r="2704">
      <c r="A2704" s="57"/>
      <c r="B2704" s="58"/>
      <c r="C2704" s="58"/>
      <c r="D2704" s="58"/>
      <c r="E2704" s="59"/>
      <c r="F2704" s="58"/>
    </row>
    <row r="2705">
      <c r="A2705" s="57"/>
      <c r="B2705" s="58"/>
      <c r="C2705" s="58"/>
      <c r="D2705" s="58"/>
      <c r="E2705" s="59"/>
      <c r="F2705" s="58"/>
    </row>
    <row r="2706">
      <c r="A2706" s="57"/>
      <c r="B2706" s="58"/>
      <c r="C2706" s="58"/>
      <c r="D2706" s="58"/>
      <c r="E2706" s="59"/>
      <c r="F2706" s="58"/>
    </row>
    <row r="2707">
      <c r="A2707" s="57"/>
      <c r="B2707" s="58"/>
      <c r="C2707" s="58"/>
      <c r="D2707" s="58"/>
      <c r="E2707" s="59"/>
      <c r="F2707" s="58"/>
    </row>
    <row r="2708">
      <c r="A2708" s="57"/>
      <c r="B2708" s="58"/>
      <c r="C2708" s="58"/>
      <c r="D2708" s="58"/>
      <c r="E2708" s="59"/>
      <c r="F2708" s="58"/>
    </row>
    <row r="2709">
      <c r="A2709" s="57"/>
      <c r="B2709" s="58"/>
      <c r="C2709" s="58"/>
      <c r="D2709" s="58"/>
      <c r="E2709" s="59"/>
      <c r="F2709" s="58"/>
    </row>
    <row r="2710">
      <c r="A2710" s="57"/>
      <c r="B2710" s="58"/>
      <c r="C2710" s="58"/>
      <c r="D2710" s="58"/>
      <c r="E2710" s="59"/>
      <c r="F2710" s="58"/>
    </row>
    <row r="2711">
      <c r="A2711" s="57"/>
      <c r="B2711" s="58"/>
      <c r="C2711" s="58"/>
      <c r="D2711" s="58"/>
      <c r="E2711" s="59"/>
      <c r="F2711" s="58"/>
    </row>
    <row r="2712">
      <c r="A2712" s="57"/>
      <c r="B2712" s="58"/>
      <c r="C2712" s="58"/>
      <c r="D2712" s="58"/>
      <c r="E2712" s="59"/>
      <c r="F2712" s="58"/>
    </row>
    <row r="2713">
      <c r="A2713" s="57"/>
      <c r="B2713" s="58"/>
      <c r="C2713" s="58"/>
      <c r="D2713" s="58"/>
      <c r="E2713" s="59"/>
      <c r="F2713" s="58"/>
    </row>
    <row r="2714">
      <c r="A2714" s="57"/>
      <c r="B2714" s="58"/>
      <c r="C2714" s="58"/>
      <c r="D2714" s="58"/>
      <c r="E2714" s="59"/>
      <c r="F2714" s="58"/>
    </row>
    <row r="2715">
      <c r="A2715" s="57"/>
      <c r="B2715" s="58"/>
      <c r="C2715" s="58"/>
      <c r="D2715" s="58"/>
      <c r="E2715" s="59"/>
      <c r="F2715" s="58"/>
    </row>
    <row r="2716">
      <c r="A2716" s="57"/>
      <c r="B2716" s="58"/>
      <c r="C2716" s="58"/>
      <c r="D2716" s="58"/>
      <c r="E2716" s="59"/>
      <c r="F2716" s="58"/>
    </row>
    <row r="2717">
      <c r="A2717" s="57"/>
      <c r="B2717" s="58"/>
      <c r="C2717" s="58"/>
      <c r="D2717" s="58"/>
      <c r="E2717" s="59"/>
      <c r="F2717" s="58"/>
    </row>
    <row r="2718">
      <c r="A2718" s="57"/>
      <c r="B2718" s="58"/>
      <c r="C2718" s="58"/>
      <c r="D2718" s="58"/>
      <c r="E2718" s="59"/>
      <c r="F2718" s="58"/>
    </row>
    <row r="2719">
      <c r="A2719" s="57"/>
      <c r="B2719" s="58"/>
      <c r="C2719" s="58"/>
      <c r="D2719" s="58"/>
      <c r="E2719" s="59"/>
      <c r="F2719" s="58"/>
    </row>
    <row r="2720">
      <c r="A2720" s="57"/>
      <c r="B2720" s="58"/>
      <c r="C2720" s="58"/>
      <c r="D2720" s="58"/>
      <c r="E2720" s="59"/>
      <c r="F2720" s="58"/>
    </row>
    <row r="2721">
      <c r="A2721" s="57"/>
      <c r="B2721" s="58"/>
      <c r="C2721" s="58"/>
      <c r="D2721" s="58"/>
      <c r="E2721" s="59"/>
      <c r="F2721" s="58"/>
    </row>
    <row r="2722">
      <c r="A2722" s="57"/>
      <c r="B2722" s="58"/>
      <c r="C2722" s="58"/>
      <c r="D2722" s="58"/>
      <c r="E2722" s="59"/>
      <c r="F2722" s="58"/>
    </row>
    <row r="2723">
      <c r="A2723" s="57"/>
      <c r="B2723" s="58"/>
      <c r="C2723" s="58"/>
      <c r="D2723" s="58"/>
      <c r="E2723" s="59"/>
      <c r="F2723" s="58"/>
    </row>
    <row r="2724">
      <c r="A2724" s="57"/>
      <c r="B2724" s="58"/>
      <c r="C2724" s="58"/>
      <c r="D2724" s="58"/>
      <c r="E2724" s="59"/>
      <c r="F2724" s="58"/>
    </row>
    <row r="2725">
      <c r="A2725" s="57"/>
      <c r="B2725" s="58"/>
      <c r="C2725" s="58"/>
      <c r="D2725" s="58"/>
      <c r="E2725" s="59"/>
      <c r="F2725" s="58"/>
    </row>
    <row r="2726">
      <c r="A2726" s="57"/>
      <c r="B2726" s="58"/>
      <c r="C2726" s="58"/>
      <c r="D2726" s="58"/>
      <c r="E2726" s="59"/>
      <c r="F2726" s="58"/>
    </row>
    <row r="2727">
      <c r="A2727" s="57"/>
      <c r="B2727" s="58"/>
      <c r="C2727" s="58"/>
      <c r="D2727" s="58"/>
      <c r="E2727" s="59"/>
      <c r="F2727" s="58"/>
    </row>
    <row r="2728">
      <c r="A2728" s="57"/>
      <c r="B2728" s="58"/>
      <c r="C2728" s="58"/>
      <c r="D2728" s="58"/>
      <c r="E2728" s="59"/>
      <c r="F2728" s="58"/>
    </row>
    <row r="2729">
      <c r="A2729" s="57"/>
      <c r="B2729" s="58"/>
      <c r="C2729" s="58"/>
      <c r="D2729" s="58"/>
      <c r="E2729" s="59"/>
      <c r="F2729" s="58"/>
    </row>
    <row r="2730">
      <c r="A2730" s="57"/>
      <c r="B2730" s="58"/>
      <c r="C2730" s="58"/>
      <c r="D2730" s="58"/>
      <c r="E2730" s="59"/>
      <c r="F2730" s="58"/>
    </row>
    <row r="2731">
      <c r="A2731" s="57"/>
      <c r="B2731" s="58"/>
      <c r="C2731" s="58"/>
      <c r="D2731" s="58"/>
      <c r="E2731" s="59"/>
      <c r="F2731" s="58"/>
    </row>
    <row r="2732">
      <c r="A2732" s="57"/>
      <c r="B2732" s="58"/>
      <c r="C2732" s="58"/>
      <c r="D2732" s="58"/>
      <c r="E2732" s="59"/>
      <c r="F2732" s="58"/>
    </row>
    <row r="2733">
      <c r="A2733" s="57"/>
      <c r="B2733" s="58"/>
      <c r="C2733" s="58"/>
      <c r="D2733" s="58"/>
      <c r="E2733" s="59"/>
      <c r="F2733" s="58"/>
    </row>
    <row r="2734">
      <c r="A2734" s="57"/>
      <c r="B2734" s="58"/>
      <c r="C2734" s="58"/>
      <c r="D2734" s="58"/>
      <c r="E2734" s="59"/>
      <c r="F2734" s="58"/>
    </row>
    <row r="2735">
      <c r="A2735" s="57"/>
      <c r="B2735" s="58"/>
      <c r="C2735" s="58"/>
      <c r="D2735" s="58"/>
      <c r="E2735" s="59"/>
      <c r="F2735" s="58"/>
    </row>
    <row r="2736">
      <c r="A2736" s="57"/>
      <c r="B2736" s="58"/>
      <c r="C2736" s="58"/>
      <c r="D2736" s="58"/>
      <c r="E2736" s="59"/>
      <c r="F2736" s="58"/>
    </row>
    <row r="2737">
      <c r="A2737" s="57"/>
      <c r="B2737" s="58"/>
      <c r="C2737" s="58"/>
      <c r="D2737" s="58"/>
      <c r="E2737" s="59"/>
      <c r="F2737" s="58"/>
    </row>
    <row r="2738">
      <c r="A2738" s="57"/>
      <c r="B2738" s="58"/>
      <c r="C2738" s="58"/>
      <c r="D2738" s="58"/>
      <c r="E2738" s="59"/>
      <c r="F2738" s="58"/>
    </row>
    <row r="2739">
      <c r="A2739" s="57"/>
      <c r="B2739" s="58"/>
      <c r="C2739" s="58"/>
      <c r="D2739" s="58"/>
      <c r="E2739" s="59"/>
      <c r="F2739" s="58"/>
    </row>
    <row r="2740">
      <c r="A2740" s="57"/>
      <c r="B2740" s="58"/>
      <c r="C2740" s="58"/>
      <c r="D2740" s="58"/>
      <c r="E2740" s="59"/>
      <c r="F2740" s="58"/>
    </row>
    <row r="2741">
      <c r="A2741" s="57"/>
      <c r="B2741" s="58"/>
      <c r="C2741" s="58"/>
      <c r="D2741" s="58"/>
      <c r="E2741" s="59"/>
      <c r="F2741" s="58"/>
    </row>
    <row r="2742">
      <c r="A2742" s="57"/>
      <c r="B2742" s="58"/>
      <c r="C2742" s="58"/>
      <c r="D2742" s="58"/>
      <c r="E2742" s="59"/>
      <c r="F2742" s="58"/>
    </row>
    <row r="2743">
      <c r="A2743" s="57"/>
      <c r="B2743" s="58"/>
      <c r="C2743" s="58"/>
      <c r="D2743" s="58"/>
      <c r="E2743" s="59"/>
      <c r="F2743" s="58"/>
    </row>
    <row r="2744">
      <c r="A2744" s="57"/>
      <c r="B2744" s="58"/>
      <c r="C2744" s="58"/>
      <c r="D2744" s="58"/>
      <c r="E2744" s="59"/>
      <c r="F2744" s="58"/>
    </row>
    <row r="2745">
      <c r="A2745" s="57"/>
      <c r="B2745" s="58"/>
      <c r="C2745" s="58"/>
      <c r="D2745" s="58"/>
      <c r="E2745" s="59"/>
      <c r="F2745" s="58"/>
    </row>
    <row r="2746">
      <c r="A2746" s="57"/>
      <c r="B2746" s="58"/>
      <c r="C2746" s="58"/>
      <c r="D2746" s="58"/>
      <c r="E2746" s="59"/>
      <c r="F2746" s="58"/>
    </row>
    <row r="2747">
      <c r="A2747" s="57"/>
      <c r="B2747" s="58"/>
      <c r="C2747" s="58"/>
      <c r="D2747" s="58"/>
      <c r="E2747" s="59"/>
      <c r="F2747" s="58"/>
    </row>
    <row r="2748">
      <c r="A2748" s="57"/>
      <c r="B2748" s="58"/>
      <c r="C2748" s="58"/>
      <c r="D2748" s="58"/>
      <c r="E2748" s="59"/>
      <c r="F2748" s="58"/>
    </row>
    <row r="2749">
      <c r="A2749" s="57"/>
      <c r="B2749" s="58"/>
      <c r="C2749" s="58"/>
      <c r="D2749" s="58"/>
      <c r="E2749" s="59"/>
      <c r="F2749" s="58"/>
    </row>
    <row r="2750">
      <c r="A2750" s="57"/>
      <c r="B2750" s="58"/>
      <c r="C2750" s="58"/>
      <c r="D2750" s="58"/>
      <c r="E2750" s="59"/>
      <c r="F2750" s="58"/>
    </row>
    <row r="2751">
      <c r="A2751" s="57"/>
      <c r="B2751" s="58"/>
      <c r="C2751" s="58"/>
      <c r="D2751" s="58"/>
      <c r="E2751" s="59"/>
      <c r="F2751" s="58"/>
    </row>
    <row r="2752">
      <c r="A2752" s="57"/>
      <c r="B2752" s="58"/>
      <c r="C2752" s="58"/>
      <c r="D2752" s="58"/>
      <c r="E2752" s="59"/>
      <c r="F2752" s="58"/>
    </row>
    <row r="2753">
      <c r="A2753" s="57"/>
      <c r="B2753" s="58"/>
      <c r="C2753" s="58"/>
      <c r="D2753" s="58"/>
      <c r="E2753" s="59"/>
      <c r="F2753" s="58"/>
    </row>
    <row r="2754">
      <c r="A2754" s="57"/>
      <c r="B2754" s="58"/>
      <c r="C2754" s="58"/>
      <c r="D2754" s="58"/>
      <c r="E2754" s="59"/>
      <c r="F2754" s="58"/>
    </row>
    <row r="2755">
      <c r="A2755" s="57"/>
      <c r="B2755" s="58"/>
      <c r="C2755" s="58"/>
      <c r="D2755" s="58"/>
      <c r="E2755" s="59"/>
      <c r="F2755" s="58"/>
    </row>
    <row r="2756">
      <c r="A2756" s="57"/>
      <c r="B2756" s="58"/>
      <c r="C2756" s="58"/>
      <c r="D2756" s="58"/>
      <c r="E2756" s="59"/>
      <c r="F2756" s="58"/>
    </row>
    <row r="2757">
      <c r="A2757" s="57"/>
      <c r="B2757" s="58"/>
      <c r="C2757" s="58"/>
      <c r="D2757" s="58"/>
      <c r="E2757" s="59"/>
      <c r="F2757" s="58"/>
    </row>
    <row r="2758">
      <c r="A2758" s="57"/>
      <c r="B2758" s="58"/>
      <c r="C2758" s="58"/>
      <c r="D2758" s="58"/>
      <c r="E2758" s="59"/>
      <c r="F2758" s="58"/>
    </row>
    <row r="2759">
      <c r="A2759" s="57"/>
      <c r="B2759" s="58"/>
      <c r="C2759" s="58"/>
      <c r="D2759" s="58"/>
      <c r="E2759" s="59"/>
      <c r="F2759" s="58"/>
    </row>
    <row r="2760">
      <c r="A2760" s="57"/>
      <c r="B2760" s="58"/>
      <c r="C2760" s="58"/>
      <c r="D2760" s="58"/>
      <c r="E2760" s="59"/>
      <c r="F2760" s="58"/>
    </row>
    <row r="2761">
      <c r="A2761" s="57"/>
      <c r="B2761" s="58"/>
      <c r="C2761" s="58"/>
      <c r="D2761" s="58"/>
      <c r="E2761" s="59"/>
      <c r="F2761" s="58"/>
    </row>
    <row r="2762">
      <c r="A2762" s="57"/>
      <c r="B2762" s="58"/>
      <c r="C2762" s="58"/>
      <c r="D2762" s="58"/>
      <c r="E2762" s="59"/>
      <c r="F2762" s="58"/>
    </row>
    <row r="2763">
      <c r="A2763" s="57"/>
      <c r="B2763" s="58"/>
      <c r="C2763" s="58"/>
      <c r="D2763" s="58"/>
      <c r="E2763" s="59"/>
      <c r="F2763" s="58"/>
    </row>
    <row r="2764">
      <c r="A2764" s="57"/>
      <c r="B2764" s="58"/>
      <c r="C2764" s="58"/>
      <c r="D2764" s="58"/>
      <c r="E2764" s="59"/>
      <c r="F2764" s="58"/>
    </row>
    <row r="2765">
      <c r="A2765" s="57"/>
      <c r="B2765" s="58"/>
      <c r="C2765" s="58"/>
      <c r="D2765" s="58"/>
      <c r="E2765" s="59"/>
      <c r="F2765" s="58"/>
    </row>
    <row r="2766">
      <c r="A2766" s="57"/>
      <c r="B2766" s="58"/>
      <c r="C2766" s="58"/>
      <c r="D2766" s="58"/>
      <c r="E2766" s="59"/>
      <c r="F2766" s="58"/>
    </row>
    <row r="2767">
      <c r="A2767" s="57"/>
      <c r="B2767" s="58"/>
      <c r="C2767" s="58"/>
      <c r="D2767" s="58"/>
      <c r="E2767" s="59"/>
      <c r="F2767" s="58"/>
    </row>
    <row r="2768">
      <c r="A2768" s="57"/>
      <c r="B2768" s="58"/>
      <c r="C2768" s="58"/>
      <c r="D2768" s="58"/>
      <c r="E2768" s="59"/>
      <c r="F2768" s="58"/>
    </row>
    <row r="2769">
      <c r="A2769" s="57"/>
      <c r="B2769" s="58"/>
      <c r="C2769" s="58"/>
      <c r="D2769" s="58"/>
      <c r="E2769" s="59"/>
      <c r="F2769" s="58"/>
    </row>
    <row r="2770">
      <c r="A2770" s="57"/>
      <c r="B2770" s="58"/>
      <c r="C2770" s="58"/>
      <c r="D2770" s="58"/>
      <c r="E2770" s="59"/>
      <c r="F2770" s="58"/>
    </row>
    <row r="2771">
      <c r="A2771" s="57"/>
      <c r="B2771" s="58"/>
      <c r="C2771" s="58"/>
      <c r="D2771" s="58"/>
      <c r="E2771" s="59"/>
      <c r="F2771" s="58"/>
    </row>
    <row r="2772">
      <c r="A2772" s="57"/>
      <c r="B2772" s="58"/>
      <c r="C2772" s="58"/>
      <c r="D2772" s="58"/>
      <c r="E2772" s="59"/>
      <c r="F2772" s="58"/>
    </row>
    <row r="2773">
      <c r="A2773" s="57"/>
      <c r="B2773" s="58"/>
      <c r="C2773" s="58"/>
      <c r="D2773" s="58"/>
      <c r="E2773" s="59"/>
      <c r="F2773" s="58"/>
    </row>
    <row r="2774">
      <c r="A2774" s="57"/>
      <c r="B2774" s="58"/>
      <c r="C2774" s="58"/>
      <c r="D2774" s="58"/>
      <c r="E2774" s="59"/>
      <c r="F2774" s="58"/>
    </row>
    <row r="2775">
      <c r="A2775" s="57"/>
      <c r="B2775" s="58"/>
      <c r="C2775" s="58"/>
      <c r="D2775" s="58"/>
      <c r="E2775" s="59"/>
      <c r="F2775" s="58"/>
    </row>
    <row r="2776">
      <c r="A2776" s="57"/>
      <c r="B2776" s="58"/>
      <c r="C2776" s="58"/>
      <c r="D2776" s="58"/>
      <c r="E2776" s="59"/>
      <c r="F2776" s="58"/>
    </row>
    <row r="2777">
      <c r="A2777" s="57"/>
      <c r="B2777" s="58"/>
      <c r="C2777" s="58"/>
      <c r="D2777" s="58"/>
      <c r="E2777" s="59"/>
      <c r="F2777" s="58"/>
    </row>
    <row r="2778">
      <c r="A2778" s="57"/>
      <c r="B2778" s="58"/>
      <c r="C2778" s="58"/>
      <c r="D2778" s="58"/>
      <c r="E2778" s="59"/>
      <c r="F2778" s="58"/>
    </row>
    <row r="2779">
      <c r="A2779" s="57"/>
      <c r="B2779" s="58"/>
      <c r="C2779" s="58"/>
      <c r="D2779" s="58"/>
      <c r="E2779" s="59"/>
      <c r="F2779" s="58"/>
    </row>
    <row r="2780">
      <c r="A2780" s="57"/>
      <c r="B2780" s="58"/>
      <c r="C2780" s="58"/>
      <c r="D2780" s="58"/>
      <c r="E2780" s="59"/>
      <c r="F2780" s="58"/>
    </row>
    <row r="2781">
      <c r="A2781" s="57"/>
      <c r="B2781" s="58"/>
      <c r="C2781" s="58"/>
      <c r="D2781" s="58"/>
      <c r="E2781" s="59"/>
      <c r="F2781" s="58"/>
    </row>
    <row r="2782">
      <c r="A2782" s="57"/>
      <c r="B2782" s="58"/>
      <c r="C2782" s="58"/>
      <c r="D2782" s="58"/>
      <c r="E2782" s="59"/>
      <c r="F2782" s="58"/>
    </row>
    <row r="2783">
      <c r="A2783" s="57"/>
      <c r="B2783" s="58"/>
      <c r="C2783" s="58"/>
      <c r="D2783" s="58"/>
      <c r="E2783" s="59"/>
      <c r="F2783" s="58"/>
    </row>
    <row r="2784">
      <c r="A2784" s="57"/>
      <c r="B2784" s="58"/>
      <c r="C2784" s="58"/>
      <c r="D2784" s="58"/>
      <c r="E2784" s="59"/>
      <c r="F2784" s="58"/>
    </row>
    <row r="2785">
      <c r="A2785" s="57"/>
      <c r="B2785" s="58"/>
      <c r="C2785" s="58"/>
      <c r="D2785" s="58"/>
      <c r="E2785" s="59"/>
      <c r="F2785" s="58"/>
    </row>
    <row r="2786">
      <c r="A2786" s="57"/>
      <c r="B2786" s="58"/>
      <c r="C2786" s="58"/>
      <c r="D2786" s="58"/>
      <c r="E2786" s="59"/>
      <c r="F2786" s="58"/>
    </row>
    <row r="2787">
      <c r="A2787" s="57"/>
      <c r="B2787" s="58"/>
      <c r="C2787" s="58"/>
      <c r="D2787" s="58"/>
      <c r="E2787" s="59"/>
      <c r="F2787" s="58"/>
    </row>
    <row r="2788">
      <c r="A2788" s="57"/>
      <c r="B2788" s="58"/>
      <c r="C2788" s="58"/>
      <c r="D2788" s="58"/>
      <c r="E2788" s="59"/>
      <c r="F2788" s="58"/>
    </row>
    <row r="2789">
      <c r="A2789" s="57"/>
      <c r="B2789" s="58"/>
      <c r="C2789" s="58"/>
      <c r="D2789" s="58"/>
      <c r="E2789" s="59"/>
      <c r="F2789" s="58"/>
    </row>
    <row r="2790">
      <c r="A2790" s="57"/>
      <c r="B2790" s="58"/>
      <c r="C2790" s="58"/>
      <c r="D2790" s="58"/>
      <c r="E2790" s="59"/>
      <c r="F2790" s="58"/>
    </row>
    <row r="2791">
      <c r="A2791" s="57"/>
      <c r="B2791" s="58"/>
      <c r="C2791" s="58"/>
      <c r="D2791" s="58"/>
      <c r="E2791" s="59"/>
      <c r="F2791" s="58"/>
    </row>
    <row r="2792">
      <c r="A2792" s="57"/>
      <c r="B2792" s="58"/>
      <c r="C2792" s="58"/>
      <c r="D2792" s="58"/>
      <c r="E2792" s="59"/>
      <c r="F2792" s="58"/>
    </row>
    <row r="2793">
      <c r="A2793" s="57"/>
      <c r="B2793" s="58"/>
      <c r="C2793" s="58"/>
      <c r="D2793" s="58"/>
      <c r="E2793" s="59"/>
      <c r="F2793" s="58"/>
    </row>
    <row r="2794">
      <c r="A2794" s="57"/>
      <c r="B2794" s="58"/>
      <c r="C2794" s="58"/>
      <c r="D2794" s="58"/>
      <c r="E2794" s="59"/>
      <c r="F2794" s="58"/>
    </row>
    <row r="2795">
      <c r="A2795" s="57"/>
      <c r="B2795" s="58"/>
      <c r="C2795" s="58"/>
      <c r="D2795" s="58"/>
      <c r="E2795" s="59"/>
      <c r="F2795" s="58"/>
    </row>
    <row r="2796">
      <c r="A2796" s="57"/>
      <c r="B2796" s="58"/>
      <c r="C2796" s="58"/>
      <c r="D2796" s="58"/>
      <c r="E2796" s="59"/>
      <c r="F2796" s="58"/>
    </row>
    <row r="2797">
      <c r="A2797" s="57"/>
      <c r="B2797" s="58"/>
      <c r="C2797" s="58"/>
      <c r="D2797" s="58"/>
      <c r="E2797" s="59"/>
      <c r="F2797" s="58"/>
    </row>
    <row r="2798">
      <c r="A2798" s="57"/>
      <c r="B2798" s="58"/>
      <c r="C2798" s="58"/>
      <c r="D2798" s="58"/>
      <c r="E2798" s="59"/>
      <c r="F2798" s="58"/>
    </row>
    <row r="2799">
      <c r="A2799" s="57"/>
      <c r="B2799" s="58"/>
      <c r="C2799" s="58"/>
      <c r="D2799" s="58"/>
      <c r="E2799" s="59"/>
      <c r="F2799" s="58"/>
    </row>
    <row r="2800">
      <c r="A2800" s="57"/>
      <c r="B2800" s="58"/>
      <c r="C2800" s="58"/>
      <c r="D2800" s="58"/>
      <c r="E2800" s="59"/>
      <c r="F2800" s="58"/>
    </row>
    <row r="2801">
      <c r="A2801" s="57"/>
      <c r="B2801" s="58"/>
      <c r="C2801" s="58"/>
      <c r="D2801" s="58"/>
      <c r="E2801" s="59"/>
      <c r="F2801" s="58"/>
    </row>
    <row r="2802">
      <c r="A2802" s="57"/>
      <c r="B2802" s="58"/>
      <c r="C2802" s="58"/>
      <c r="D2802" s="58"/>
      <c r="E2802" s="59"/>
      <c r="F2802" s="58"/>
    </row>
    <row r="2803">
      <c r="A2803" s="57"/>
      <c r="B2803" s="58"/>
      <c r="C2803" s="58"/>
      <c r="D2803" s="58"/>
      <c r="E2803" s="59"/>
      <c r="F2803" s="58"/>
    </row>
    <row r="2804">
      <c r="A2804" s="57"/>
      <c r="B2804" s="58"/>
      <c r="C2804" s="58"/>
      <c r="D2804" s="58"/>
      <c r="E2804" s="59"/>
      <c r="F2804" s="58"/>
    </row>
    <row r="2805">
      <c r="A2805" s="57"/>
      <c r="B2805" s="58"/>
      <c r="C2805" s="58"/>
      <c r="D2805" s="58"/>
      <c r="E2805" s="59"/>
      <c r="F2805" s="58"/>
    </row>
    <row r="2806">
      <c r="A2806" s="57"/>
      <c r="B2806" s="58"/>
      <c r="C2806" s="58"/>
      <c r="D2806" s="58"/>
      <c r="E2806" s="59"/>
      <c r="F2806" s="58"/>
    </row>
    <row r="2807">
      <c r="A2807" s="57"/>
      <c r="B2807" s="58"/>
      <c r="C2807" s="58"/>
      <c r="D2807" s="58"/>
      <c r="E2807" s="59"/>
      <c r="F2807" s="58"/>
    </row>
    <row r="2808">
      <c r="A2808" s="57"/>
      <c r="B2808" s="58"/>
      <c r="C2808" s="58"/>
      <c r="D2808" s="58"/>
      <c r="E2808" s="59"/>
      <c r="F2808" s="58"/>
    </row>
    <row r="2809">
      <c r="A2809" s="57"/>
      <c r="B2809" s="58"/>
      <c r="C2809" s="58"/>
      <c r="D2809" s="58"/>
      <c r="E2809" s="59"/>
      <c r="F2809" s="58"/>
    </row>
    <row r="2810">
      <c r="A2810" s="57"/>
      <c r="B2810" s="58"/>
      <c r="C2810" s="58"/>
      <c r="D2810" s="58"/>
      <c r="E2810" s="59"/>
      <c r="F2810" s="58"/>
    </row>
    <row r="2811">
      <c r="A2811" s="57"/>
      <c r="B2811" s="58"/>
      <c r="C2811" s="58"/>
      <c r="D2811" s="58"/>
      <c r="E2811" s="59"/>
      <c r="F2811" s="58"/>
    </row>
    <row r="2812">
      <c r="A2812" s="57"/>
      <c r="B2812" s="58"/>
      <c r="C2812" s="58"/>
      <c r="D2812" s="58"/>
      <c r="E2812" s="59"/>
      <c r="F2812" s="58"/>
    </row>
    <row r="2813">
      <c r="A2813" s="57"/>
      <c r="B2813" s="58"/>
      <c r="C2813" s="58"/>
      <c r="D2813" s="58"/>
      <c r="E2813" s="59"/>
      <c r="F2813" s="58"/>
    </row>
    <row r="2814">
      <c r="A2814" s="57"/>
      <c r="B2814" s="58"/>
      <c r="C2814" s="58"/>
      <c r="D2814" s="58"/>
      <c r="E2814" s="59"/>
      <c r="F2814" s="58"/>
    </row>
    <row r="2815">
      <c r="A2815" s="57"/>
      <c r="B2815" s="58"/>
      <c r="C2815" s="58"/>
      <c r="D2815" s="58"/>
      <c r="E2815" s="59"/>
      <c r="F2815" s="58"/>
    </row>
    <row r="2816">
      <c r="A2816" s="57"/>
      <c r="B2816" s="58"/>
      <c r="C2816" s="58"/>
      <c r="D2816" s="58"/>
      <c r="E2816" s="59"/>
      <c r="F2816" s="58"/>
    </row>
    <row r="2817">
      <c r="A2817" s="57"/>
      <c r="B2817" s="58"/>
      <c r="C2817" s="58"/>
      <c r="D2817" s="58"/>
      <c r="E2817" s="59"/>
      <c r="F2817" s="58"/>
    </row>
    <row r="2818">
      <c r="A2818" s="57"/>
      <c r="B2818" s="58"/>
      <c r="C2818" s="58"/>
      <c r="D2818" s="58"/>
      <c r="E2818" s="59"/>
      <c r="F2818" s="58"/>
    </row>
    <row r="2819">
      <c r="A2819" s="57"/>
      <c r="B2819" s="58"/>
      <c r="C2819" s="58"/>
      <c r="D2819" s="58"/>
      <c r="E2819" s="59"/>
      <c r="F2819" s="58"/>
    </row>
    <row r="2820">
      <c r="A2820" s="57"/>
      <c r="B2820" s="58"/>
      <c r="C2820" s="58"/>
      <c r="D2820" s="58"/>
      <c r="E2820" s="59"/>
      <c r="F2820" s="58"/>
    </row>
    <row r="2821">
      <c r="A2821" s="57"/>
      <c r="B2821" s="58"/>
      <c r="C2821" s="58"/>
      <c r="D2821" s="58"/>
      <c r="E2821" s="59"/>
      <c r="F2821" s="58"/>
    </row>
    <row r="2822">
      <c r="A2822" s="57"/>
      <c r="B2822" s="58"/>
      <c r="C2822" s="58"/>
      <c r="D2822" s="58"/>
      <c r="E2822" s="59"/>
      <c r="F2822" s="58"/>
    </row>
    <row r="2823">
      <c r="A2823" s="57"/>
      <c r="B2823" s="58"/>
      <c r="C2823" s="58"/>
      <c r="D2823" s="58"/>
      <c r="E2823" s="59"/>
      <c r="F2823" s="58"/>
    </row>
    <row r="2824">
      <c r="A2824" s="57"/>
      <c r="B2824" s="58"/>
      <c r="C2824" s="58"/>
      <c r="D2824" s="58"/>
      <c r="E2824" s="59"/>
      <c r="F2824" s="58"/>
    </row>
    <row r="2825">
      <c r="A2825" s="57"/>
      <c r="B2825" s="58"/>
      <c r="C2825" s="58"/>
      <c r="D2825" s="58"/>
      <c r="E2825" s="59"/>
      <c r="F2825" s="58"/>
    </row>
    <row r="2826">
      <c r="A2826" s="57"/>
      <c r="B2826" s="58"/>
      <c r="C2826" s="58"/>
      <c r="D2826" s="58"/>
      <c r="E2826" s="59"/>
      <c r="F2826" s="58"/>
    </row>
    <row r="2827">
      <c r="A2827" s="57"/>
      <c r="B2827" s="58"/>
      <c r="C2827" s="58"/>
      <c r="D2827" s="58"/>
      <c r="E2827" s="59"/>
      <c r="F2827" s="58"/>
    </row>
    <row r="2828">
      <c r="A2828" s="57"/>
      <c r="B2828" s="58"/>
      <c r="C2828" s="58"/>
      <c r="D2828" s="58"/>
      <c r="E2828" s="59"/>
      <c r="F2828" s="58"/>
    </row>
    <row r="2829">
      <c r="A2829" s="57"/>
      <c r="B2829" s="58"/>
      <c r="C2829" s="58"/>
      <c r="D2829" s="58"/>
      <c r="E2829" s="59"/>
      <c r="F2829" s="58"/>
    </row>
    <row r="2830">
      <c r="A2830" s="57"/>
      <c r="B2830" s="58"/>
      <c r="C2830" s="58"/>
      <c r="D2830" s="58"/>
      <c r="E2830" s="59"/>
      <c r="F2830" s="58"/>
    </row>
    <row r="2831">
      <c r="A2831" s="57"/>
      <c r="B2831" s="58"/>
      <c r="C2831" s="58"/>
      <c r="D2831" s="58"/>
      <c r="E2831" s="59"/>
      <c r="F2831" s="58"/>
    </row>
    <row r="2832">
      <c r="A2832" s="57"/>
      <c r="B2832" s="58"/>
      <c r="C2832" s="58"/>
      <c r="D2832" s="58"/>
      <c r="E2832" s="59"/>
      <c r="F2832" s="58"/>
    </row>
    <row r="2833">
      <c r="A2833" s="57"/>
      <c r="B2833" s="58"/>
      <c r="C2833" s="58"/>
      <c r="D2833" s="58"/>
      <c r="E2833" s="59"/>
      <c r="F2833" s="58"/>
    </row>
    <row r="2834">
      <c r="A2834" s="57"/>
      <c r="B2834" s="58"/>
      <c r="C2834" s="58"/>
      <c r="D2834" s="58"/>
      <c r="E2834" s="59"/>
      <c r="F2834" s="58"/>
    </row>
    <row r="2835">
      <c r="A2835" s="57"/>
      <c r="B2835" s="58"/>
      <c r="C2835" s="58"/>
      <c r="D2835" s="58"/>
      <c r="E2835" s="59"/>
      <c r="F2835" s="58"/>
    </row>
    <row r="2836">
      <c r="A2836" s="57"/>
      <c r="B2836" s="58"/>
      <c r="C2836" s="58"/>
      <c r="D2836" s="58"/>
      <c r="E2836" s="59"/>
      <c r="F2836" s="58"/>
    </row>
    <row r="2837">
      <c r="A2837" s="57"/>
      <c r="B2837" s="58"/>
      <c r="C2837" s="58"/>
      <c r="D2837" s="58"/>
      <c r="E2837" s="59"/>
      <c r="F2837" s="58"/>
    </row>
    <row r="2838">
      <c r="A2838" s="57"/>
      <c r="B2838" s="58"/>
      <c r="C2838" s="58"/>
      <c r="D2838" s="58"/>
      <c r="E2838" s="59"/>
      <c r="F2838" s="58"/>
    </row>
    <row r="2839">
      <c r="A2839" s="57"/>
      <c r="B2839" s="58"/>
      <c r="C2839" s="58"/>
      <c r="D2839" s="58"/>
      <c r="E2839" s="59"/>
      <c r="F2839" s="58"/>
    </row>
    <row r="2840">
      <c r="A2840" s="57"/>
      <c r="B2840" s="58"/>
      <c r="C2840" s="58"/>
      <c r="D2840" s="58"/>
      <c r="E2840" s="59"/>
      <c r="F2840" s="58"/>
    </row>
    <row r="2841">
      <c r="A2841" s="57"/>
      <c r="B2841" s="58"/>
      <c r="C2841" s="58"/>
      <c r="D2841" s="58"/>
      <c r="E2841" s="59"/>
      <c r="F2841" s="58"/>
    </row>
    <row r="2842">
      <c r="A2842" s="57"/>
      <c r="B2842" s="58"/>
      <c r="C2842" s="58"/>
      <c r="D2842" s="58"/>
      <c r="E2842" s="59"/>
      <c r="F2842" s="58"/>
    </row>
    <row r="2843">
      <c r="A2843" s="57"/>
      <c r="B2843" s="58"/>
      <c r="C2843" s="58"/>
      <c r="D2843" s="58"/>
      <c r="E2843" s="59"/>
      <c r="F2843" s="58"/>
    </row>
    <row r="2844">
      <c r="A2844" s="57"/>
      <c r="B2844" s="58"/>
      <c r="C2844" s="58"/>
      <c r="D2844" s="58"/>
      <c r="E2844" s="59"/>
      <c r="F2844" s="58"/>
    </row>
    <row r="2845">
      <c r="A2845" s="57"/>
      <c r="B2845" s="58"/>
      <c r="C2845" s="58"/>
      <c r="D2845" s="58"/>
      <c r="E2845" s="59"/>
      <c r="F2845" s="58"/>
    </row>
    <row r="2846">
      <c r="A2846" s="57"/>
      <c r="B2846" s="58"/>
      <c r="C2846" s="58"/>
      <c r="D2846" s="58"/>
      <c r="E2846" s="59"/>
      <c r="F2846" s="58"/>
    </row>
    <row r="2847">
      <c r="A2847" s="57"/>
      <c r="B2847" s="58"/>
      <c r="C2847" s="58"/>
      <c r="D2847" s="58"/>
      <c r="E2847" s="59"/>
      <c r="F2847" s="58"/>
    </row>
    <row r="2848">
      <c r="A2848" s="57"/>
      <c r="B2848" s="58"/>
      <c r="C2848" s="58"/>
      <c r="D2848" s="58"/>
      <c r="E2848" s="59"/>
      <c r="F2848" s="58"/>
    </row>
    <row r="2849">
      <c r="A2849" s="57"/>
      <c r="B2849" s="58"/>
      <c r="C2849" s="58"/>
      <c r="D2849" s="58"/>
      <c r="E2849" s="59"/>
      <c r="F2849" s="58"/>
    </row>
    <row r="2850">
      <c r="A2850" s="57"/>
      <c r="B2850" s="58"/>
      <c r="C2850" s="58"/>
      <c r="D2850" s="58"/>
      <c r="E2850" s="59"/>
      <c r="F2850" s="58"/>
    </row>
    <row r="2851">
      <c r="A2851" s="57"/>
      <c r="B2851" s="58"/>
      <c r="C2851" s="58"/>
      <c r="D2851" s="58"/>
      <c r="E2851" s="59"/>
      <c r="F2851" s="58"/>
    </row>
    <row r="2852">
      <c r="A2852" s="57"/>
      <c r="B2852" s="58"/>
      <c r="C2852" s="58"/>
      <c r="D2852" s="58"/>
      <c r="E2852" s="59"/>
      <c r="F2852" s="58"/>
    </row>
    <row r="2853">
      <c r="A2853" s="57"/>
      <c r="B2853" s="58"/>
      <c r="C2853" s="58"/>
      <c r="D2853" s="58"/>
      <c r="E2853" s="59"/>
      <c r="F2853" s="58"/>
    </row>
    <row r="2854">
      <c r="A2854" s="57"/>
      <c r="B2854" s="58"/>
      <c r="C2854" s="58"/>
      <c r="D2854" s="58"/>
      <c r="E2854" s="59"/>
      <c r="F2854" s="58"/>
    </row>
    <row r="2855">
      <c r="A2855" s="57"/>
      <c r="B2855" s="58"/>
      <c r="C2855" s="58"/>
      <c r="D2855" s="58"/>
      <c r="E2855" s="59"/>
      <c r="F2855" s="58"/>
    </row>
    <row r="2856">
      <c r="A2856" s="57"/>
      <c r="B2856" s="58"/>
      <c r="C2856" s="58"/>
      <c r="D2856" s="58"/>
      <c r="E2856" s="59"/>
      <c r="F2856" s="58"/>
    </row>
    <row r="2857">
      <c r="A2857" s="57"/>
      <c r="B2857" s="58"/>
      <c r="C2857" s="58"/>
      <c r="D2857" s="58"/>
      <c r="E2857" s="59"/>
      <c r="F2857" s="58"/>
    </row>
    <row r="2858">
      <c r="A2858" s="57"/>
      <c r="B2858" s="58"/>
      <c r="C2858" s="58"/>
      <c r="D2858" s="58"/>
      <c r="E2858" s="59"/>
      <c r="F2858" s="58"/>
    </row>
    <row r="2859">
      <c r="A2859" s="57"/>
      <c r="B2859" s="58"/>
      <c r="C2859" s="58"/>
      <c r="D2859" s="58"/>
      <c r="E2859" s="59"/>
      <c r="F2859" s="58"/>
    </row>
    <row r="2860">
      <c r="A2860" s="57"/>
      <c r="B2860" s="58"/>
      <c r="C2860" s="58"/>
      <c r="D2860" s="58"/>
      <c r="E2860" s="59"/>
      <c r="F2860" s="58"/>
    </row>
    <row r="2861">
      <c r="A2861" s="57"/>
      <c r="B2861" s="58"/>
      <c r="C2861" s="58"/>
      <c r="D2861" s="58"/>
      <c r="E2861" s="59"/>
      <c r="F2861" s="58"/>
    </row>
    <row r="2862">
      <c r="A2862" s="57"/>
      <c r="B2862" s="58"/>
      <c r="C2862" s="58"/>
      <c r="D2862" s="58"/>
      <c r="E2862" s="59"/>
      <c r="F2862" s="58"/>
    </row>
    <row r="2863">
      <c r="A2863" s="57"/>
      <c r="B2863" s="58"/>
      <c r="C2863" s="58"/>
      <c r="D2863" s="58"/>
      <c r="E2863" s="59"/>
      <c r="F2863" s="58"/>
    </row>
    <row r="2864">
      <c r="A2864" s="57"/>
      <c r="B2864" s="58"/>
      <c r="C2864" s="58"/>
      <c r="D2864" s="58"/>
      <c r="E2864" s="59"/>
      <c r="F2864" s="58"/>
    </row>
    <row r="2865">
      <c r="A2865" s="57"/>
      <c r="B2865" s="58"/>
      <c r="C2865" s="58"/>
      <c r="D2865" s="58"/>
      <c r="E2865" s="59"/>
      <c r="F2865" s="58"/>
    </row>
    <row r="2866">
      <c r="A2866" s="57"/>
      <c r="B2866" s="58"/>
      <c r="C2866" s="58"/>
      <c r="D2866" s="58"/>
      <c r="E2866" s="59"/>
      <c r="F2866" s="58"/>
    </row>
    <row r="2867">
      <c r="A2867" s="57"/>
      <c r="B2867" s="58"/>
      <c r="C2867" s="58"/>
      <c r="D2867" s="58"/>
      <c r="E2867" s="59"/>
      <c r="F2867" s="58"/>
    </row>
    <row r="2868">
      <c r="A2868" s="57"/>
      <c r="B2868" s="58"/>
      <c r="C2868" s="58"/>
      <c r="D2868" s="58"/>
      <c r="E2868" s="59"/>
      <c r="F2868" s="58"/>
    </row>
    <row r="2869">
      <c r="A2869" s="57"/>
      <c r="B2869" s="58"/>
      <c r="C2869" s="58"/>
      <c r="D2869" s="58"/>
      <c r="E2869" s="59"/>
      <c r="F2869" s="58"/>
    </row>
    <row r="2870">
      <c r="A2870" s="57"/>
      <c r="B2870" s="58"/>
      <c r="C2870" s="58"/>
      <c r="D2870" s="58"/>
      <c r="E2870" s="59"/>
      <c r="F2870" s="58"/>
    </row>
    <row r="2871">
      <c r="A2871" s="57"/>
      <c r="B2871" s="58"/>
      <c r="C2871" s="58"/>
      <c r="D2871" s="58"/>
      <c r="E2871" s="59"/>
      <c r="F2871" s="58"/>
    </row>
    <row r="2872">
      <c r="A2872" s="57"/>
      <c r="B2872" s="58"/>
      <c r="C2872" s="58"/>
      <c r="D2872" s="58"/>
      <c r="E2872" s="59"/>
      <c r="F2872" s="58"/>
    </row>
    <row r="2873">
      <c r="A2873" s="57"/>
      <c r="B2873" s="58"/>
      <c r="C2873" s="58"/>
      <c r="D2873" s="58"/>
      <c r="E2873" s="59"/>
      <c r="F2873" s="58"/>
    </row>
    <row r="2874">
      <c r="A2874" s="57"/>
      <c r="B2874" s="58"/>
      <c r="C2874" s="58"/>
      <c r="D2874" s="58"/>
      <c r="E2874" s="59"/>
      <c r="F2874" s="58"/>
    </row>
    <row r="2875">
      <c r="A2875" s="57"/>
      <c r="B2875" s="58"/>
      <c r="C2875" s="58"/>
      <c r="D2875" s="58"/>
      <c r="E2875" s="59"/>
      <c r="F2875" s="58"/>
    </row>
    <row r="2876">
      <c r="A2876" s="57"/>
      <c r="B2876" s="58"/>
      <c r="C2876" s="58"/>
      <c r="D2876" s="58"/>
      <c r="E2876" s="59"/>
      <c r="F2876" s="58"/>
    </row>
    <row r="2877">
      <c r="A2877" s="57"/>
      <c r="B2877" s="58"/>
      <c r="C2877" s="58"/>
      <c r="D2877" s="58"/>
      <c r="E2877" s="59"/>
      <c r="F2877" s="58"/>
    </row>
    <row r="2878">
      <c r="A2878" s="57"/>
      <c r="B2878" s="58"/>
      <c r="C2878" s="58"/>
      <c r="D2878" s="58"/>
      <c r="E2878" s="59"/>
      <c r="F2878" s="58"/>
    </row>
  </sheetData>
  <conditionalFormatting sqref="D2:D2878">
    <cfRule type="containsText" dxfId="0" priority="1" operator="containsText" text="unique ">
      <formula>NOT(ISERROR(SEARCH(("unique "),(D2))))</formula>
    </cfRule>
  </conditionalFormatting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</sheetData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2.25"/>
    <col customWidth="1" min="10" max="10" width="16.38"/>
  </cols>
  <sheetData>
    <row r="1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31" t="s">
        <v>5</v>
      </c>
    </row>
    <row r="2">
      <c r="A2" s="51">
        <v>44409.0</v>
      </c>
      <c r="B2" s="52" t="s">
        <v>9</v>
      </c>
      <c r="C2" s="52" t="s">
        <v>10</v>
      </c>
      <c r="D2" s="52" t="s">
        <v>11</v>
      </c>
      <c r="E2" s="53">
        <v>160.0</v>
      </c>
      <c r="F2" s="54" t="s">
        <v>12</v>
      </c>
      <c r="J2" s="15" t="str">
        <f>IFERROR(__xludf.DUMMYFUNCTION("UNIQUE(D2:D1878)"),"Hummus Wrap")</f>
        <v>Hummus Wrap</v>
      </c>
    </row>
    <row r="3">
      <c r="A3" s="51">
        <v>44409.0</v>
      </c>
      <c r="B3" s="52" t="s">
        <v>9</v>
      </c>
      <c r="C3" s="52" t="s">
        <v>10</v>
      </c>
      <c r="D3" s="52" t="s">
        <v>13</v>
      </c>
      <c r="E3" s="53">
        <v>230.0</v>
      </c>
      <c r="F3" s="52" t="s">
        <v>14</v>
      </c>
      <c r="J3" s="15" t="str">
        <f>IFERROR(__xludf.DUMMYFUNCTION("""COMPUTED_VALUE"""),"Mushroom Fried Rice")</f>
        <v>Mushroom Fried Rice</v>
      </c>
    </row>
    <row r="4">
      <c r="A4" s="51">
        <v>44409.0</v>
      </c>
      <c r="B4" s="52" t="s">
        <v>9</v>
      </c>
      <c r="C4" s="52" t="s">
        <v>10</v>
      </c>
      <c r="D4" s="52" t="s">
        <v>17</v>
      </c>
      <c r="E4" s="53">
        <v>320.0</v>
      </c>
      <c r="F4" s="52" t="s">
        <v>18</v>
      </c>
      <c r="J4" s="15" t="str">
        <f>IFERROR(__xludf.DUMMYFUNCTION("""COMPUTED_VALUE"""),"Veg pizza")</f>
        <v>Veg pizza</v>
      </c>
    </row>
    <row r="5">
      <c r="A5" s="51">
        <v>44409.0</v>
      </c>
      <c r="B5" s="52" t="s">
        <v>9</v>
      </c>
      <c r="C5" s="52" t="s">
        <v>10</v>
      </c>
      <c r="D5" s="52" t="s">
        <v>19</v>
      </c>
      <c r="E5" s="53">
        <v>80.0</v>
      </c>
      <c r="F5" s="52" t="s">
        <v>14</v>
      </c>
      <c r="J5" s="15" t="str">
        <f>IFERROR(__xludf.DUMMYFUNCTION("""COMPUTED_VALUE"""),"Plain Rice")</f>
        <v>Plain Rice</v>
      </c>
    </row>
    <row r="6">
      <c r="A6" s="51">
        <v>44409.0</v>
      </c>
      <c r="B6" s="52" t="s">
        <v>9</v>
      </c>
      <c r="C6" s="52" t="s">
        <v>10</v>
      </c>
      <c r="D6" s="52" t="s">
        <v>20</v>
      </c>
      <c r="E6" s="53">
        <v>220.0</v>
      </c>
      <c r="F6" s="52" t="s">
        <v>21</v>
      </c>
      <c r="J6" s="15" t="str">
        <f>IFERROR(__xludf.DUMMYFUNCTION("""COMPUTED_VALUE"""),"Soya Chunks")</f>
        <v>Soya Chunks</v>
      </c>
    </row>
    <row r="7">
      <c r="A7" s="51">
        <v>44409.0</v>
      </c>
      <c r="B7" s="52" t="s">
        <v>9</v>
      </c>
      <c r="C7" s="52" t="s">
        <v>10</v>
      </c>
      <c r="D7" s="52" t="s">
        <v>22</v>
      </c>
      <c r="E7" s="53">
        <v>300.0</v>
      </c>
      <c r="F7" s="52" t="s">
        <v>18</v>
      </c>
      <c r="J7" s="15" t="str">
        <f>IFERROR(__xludf.DUMMYFUNCTION("""COMPUTED_VALUE"""),"Veggie Bowl")</f>
        <v>Veggie Bowl</v>
      </c>
    </row>
    <row r="8">
      <c r="A8" s="51">
        <v>44409.0</v>
      </c>
      <c r="B8" s="52" t="s">
        <v>9</v>
      </c>
      <c r="C8" s="52" t="s">
        <v>10</v>
      </c>
      <c r="D8" s="52" t="s">
        <v>22</v>
      </c>
      <c r="E8" s="53">
        <v>300.0</v>
      </c>
      <c r="F8" s="52" t="s">
        <v>18</v>
      </c>
      <c r="I8" s="15"/>
      <c r="J8" s="15" t="str">
        <f>IFERROR(__xludf.DUMMYFUNCTION("""COMPUTED_VALUE"""),"Veg Noodles")</f>
        <v>Veg Noodles</v>
      </c>
    </row>
    <row r="9">
      <c r="A9" s="51">
        <v>44409.0</v>
      </c>
      <c r="B9" s="52" t="s">
        <v>23</v>
      </c>
      <c r="C9" s="52" t="s">
        <v>24</v>
      </c>
      <c r="D9" s="52" t="s">
        <v>22</v>
      </c>
      <c r="E9" s="53">
        <v>300.0</v>
      </c>
      <c r="F9" s="52" t="s">
        <v>18</v>
      </c>
      <c r="J9" s="15" t="str">
        <f>IFERROR(__xludf.DUMMYFUNCTION("""COMPUTED_VALUE"""),"Bread with Jam")</f>
        <v>Bread with Jam</v>
      </c>
    </row>
    <row r="10">
      <c r="A10" s="51">
        <v>44409.0</v>
      </c>
      <c r="B10" s="52" t="s">
        <v>23</v>
      </c>
      <c r="C10" s="52" t="s">
        <v>25</v>
      </c>
      <c r="D10" s="52" t="s">
        <v>13</v>
      </c>
      <c r="E10" s="53">
        <v>230.0</v>
      </c>
      <c r="F10" s="52" t="s">
        <v>14</v>
      </c>
      <c r="J10" s="15" t="str">
        <f>IFERROR(__xludf.DUMMYFUNCTION("""COMPUTED_VALUE"""),"Spicy Fried Rice")</f>
        <v>Spicy Fried Rice</v>
      </c>
    </row>
    <row r="11">
      <c r="A11" s="51">
        <v>44409.0</v>
      </c>
      <c r="B11" s="52" t="s">
        <v>23</v>
      </c>
      <c r="C11" s="52" t="s">
        <v>26</v>
      </c>
      <c r="D11" s="52" t="s">
        <v>27</v>
      </c>
      <c r="E11" s="53">
        <v>190.0</v>
      </c>
      <c r="F11" s="52" t="s">
        <v>14</v>
      </c>
      <c r="J11" s="15" t="str">
        <f>IFERROR(__xludf.DUMMYFUNCTION("""COMPUTED_VALUE"""),"Cheese Salad")</f>
        <v>Cheese Salad</v>
      </c>
    </row>
    <row r="12">
      <c r="A12" s="51">
        <v>44409.0</v>
      </c>
      <c r="B12" s="52" t="s">
        <v>23</v>
      </c>
      <c r="C12" s="52" t="s">
        <v>28</v>
      </c>
      <c r="D12" s="52" t="s">
        <v>19</v>
      </c>
      <c r="E12" s="53">
        <v>80.0</v>
      </c>
      <c r="F12" s="52" t="s">
        <v>14</v>
      </c>
      <c r="J12" s="15" t="str">
        <f>IFERROR(__xludf.DUMMYFUNCTION("""COMPUTED_VALUE"""),"Brinjal 65")</f>
        <v>Brinjal 65</v>
      </c>
    </row>
    <row r="13">
      <c r="A13" s="51">
        <v>44409.0</v>
      </c>
      <c r="B13" s="52" t="s">
        <v>23</v>
      </c>
      <c r="C13" s="52" t="s">
        <v>29</v>
      </c>
      <c r="D13" s="52" t="s">
        <v>27</v>
      </c>
      <c r="E13" s="53">
        <v>190.0</v>
      </c>
      <c r="F13" s="52" t="s">
        <v>14</v>
      </c>
      <c r="J13" s="15" t="str">
        <f>IFERROR(__xludf.DUMMYFUNCTION("""COMPUTED_VALUE"""),"Vegan Fried Paneer")</f>
        <v>Vegan Fried Paneer</v>
      </c>
    </row>
    <row r="14">
      <c r="A14" s="51">
        <v>44409.0</v>
      </c>
      <c r="B14" s="52" t="s">
        <v>23</v>
      </c>
      <c r="C14" s="52">
        <v>244.0</v>
      </c>
      <c r="D14" s="52" t="s">
        <v>30</v>
      </c>
      <c r="E14" s="53">
        <v>100.0</v>
      </c>
      <c r="F14" s="52" t="s">
        <v>31</v>
      </c>
      <c r="J14" s="15" t="str">
        <f>IFERROR(__xludf.DUMMYFUNCTION("""COMPUTED_VALUE"""),"Fruit Salad")</f>
        <v>Fruit Salad</v>
      </c>
    </row>
    <row r="15">
      <c r="A15" s="51">
        <v>44409.0</v>
      </c>
      <c r="B15" s="52" t="s">
        <v>23</v>
      </c>
      <c r="C15" s="52" t="s">
        <v>32</v>
      </c>
      <c r="D15" s="52" t="s">
        <v>20</v>
      </c>
      <c r="E15" s="53">
        <v>220.0</v>
      </c>
      <c r="F15" s="52" t="s">
        <v>21</v>
      </c>
      <c r="J15" s="15" t="str">
        <f>IFERROR(__xludf.DUMMYFUNCTION("""COMPUTED_VALUE"""),"Spicy Quesadilla")</f>
        <v>Spicy Quesadilla</v>
      </c>
    </row>
    <row r="16">
      <c r="A16" s="51">
        <v>44409.0</v>
      </c>
      <c r="B16" s="52" t="s">
        <v>23</v>
      </c>
      <c r="C16" s="52" t="s">
        <v>33</v>
      </c>
      <c r="D16" s="52" t="s">
        <v>34</v>
      </c>
      <c r="E16" s="53">
        <v>250.0</v>
      </c>
      <c r="F16" s="52" t="s">
        <v>14</v>
      </c>
      <c r="J16" s="15" t="str">
        <f>IFERROR(__xludf.DUMMYFUNCTION("""COMPUTED_VALUE"""),"Spring Rolls")</f>
        <v>Spring Rolls</v>
      </c>
    </row>
    <row r="17">
      <c r="A17" s="51">
        <v>44409.0</v>
      </c>
      <c r="B17" s="52" t="s">
        <v>23</v>
      </c>
      <c r="C17" s="52" t="s">
        <v>35</v>
      </c>
      <c r="D17" s="52" t="s">
        <v>34</v>
      </c>
      <c r="E17" s="53">
        <v>250.0</v>
      </c>
      <c r="F17" s="52" t="s">
        <v>14</v>
      </c>
      <c r="J17" s="15" t="str">
        <f>IFERROR(__xludf.DUMMYFUNCTION("""COMPUTED_VALUE"""),"Greek Tomato rice")</f>
        <v>Greek Tomato rice</v>
      </c>
    </row>
    <row r="18">
      <c r="A18" s="51">
        <v>44409.0</v>
      </c>
      <c r="B18" s="52" t="s">
        <v>23</v>
      </c>
      <c r="C18" s="52">
        <v>6340.0</v>
      </c>
      <c r="D18" s="52" t="s">
        <v>34</v>
      </c>
      <c r="E18" s="53">
        <v>250.0</v>
      </c>
      <c r="F18" s="52" t="s">
        <v>14</v>
      </c>
      <c r="J18" s="15" t="str">
        <f>IFERROR(__xludf.DUMMYFUNCTION("""COMPUTED_VALUE"""),"Mango Lassi")</f>
        <v>Mango Lassi</v>
      </c>
    </row>
    <row r="19">
      <c r="A19" s="51">
        <v>44409.0</v>
      </c>
      <c r="B19" s="52" t="s">
        <v>23</v>
      </c>
      <c r="C19" s="52">
        <v>1041.0</v>
      </c>
      <c r="D19" s="52" t="s">
        <v>20</v>
      </c>
      <c r="E19" s="53">
        <v>220.0</v>
      </c>
      <c r="F19" s="52" t="s">
        <v>21</v>
      </c>
      <c r="J19" s="15" t="str">
        <f>IFERROR(__xludf.DUMMYFUNCTION("""COMPUTED_VALUE"""),"Mashed potatoes")</f>
        <v>Mashed potatoes</v>
      </c>
    </row>
    <row r="20">
      <c r="A20" s="51">
        <v>44409.0</v>
      </c>
      <c r="B20" s="52" t="s">
        <v>23</v>
      </c>
      <c r="C20" s="52">
        <v>6245.0</v>
      </c>
      <c r="D20" s="52" t="s">
        <v>36</v>
      </c>
      <c r="E20" s="53">
        <v>180.0</v>
      </c>
      <c r="F20" s="52" t="s">
        <v>12</v>
      </c>
      <c r="J20" s="15" t="str">
        <f>IFERROR(__xludf.DUMMYFUNCTION("""COMPUTED_VALUE"""),"Falafel")</f>
        <v>Falafel</v>
      </c>
    </row>
    <row r="21">
      <c r="A21" s="51">
        <v>44409.0</v>
      </c>
      <c r="B21" s="52" t="s">
        <v>23</v>
      </c>
      <c r="C21" s="52" t="s">
        <v>37</v>
      </c>
      <c r="D21" s="52" t="s">
        <v>34</v>
      </c>
      <c r="E21" s="53">
        <v>250.0</v>
      </c>
      <c r="F21" s="52" t="s">
        <v>14</v>
      </c>
      <c r="J21" s="15" t="str">
        <f>IFERROR(__xludf.DUMMYFUNCTION("""COMPUTED_VALUE"""),"Korean Noodles")</f>
        <v>Korean Noodles</v>
      </c>
    </row>
    <row r="22">
      <c r="A22" s="51">
        <v>44409.0</v>
      </c>
      <c r="B22" s="52" t="s">
        <v>23</v>
      </c>
      <c r="C22" s="52" t="s">
        <v>38</v>
      </c>
      <c r="D22" s="52" t="s">
        <v>30</v>
      </c>
      <c r="E22" s="53">
        <v>100.0</v>
      </c>
      <c r="F22" s="52" t="s">
        <v>31</v>
      </c>
      <c r="J22" s="15" t="str">
        <f>IFERROR(__xludf.DUMMYFUNCTION("""COMPUTED_VALUE"""),"Chicken Fried rice")</f>
        <v>Chicken Fried rice</v>
      </c>
    </row>
    <row r="23">
      <c r="A23" s="51">
        <v>44409.0</v>
      </c>
      <c r="B23" s="52" t="s">
        <v>23</v>
      </c>
      <c r="C23" s="52" t="s">
        <v>39</v>
      </c>
      <c r="D23" s="52" t="s">
        <v>36</v>
      </c>
      <c r="E23" s="53">
        <v>180.0</v>
      </c>
      <c r="F23" s="52" t="s">
        <v>12</v>
      </c>
      <c r="J23" s="15" t="str">
        <f>IFERROR(__xludf.DUMMYFUNCTION("""COMPUTED_VALUE"""),"Gobi 65")</f>
        <v>Gobi 65</v>
      </c>
    </row>
    <row r="24">
      <c r="A24" s="51">
        <v>44409.0</v>
      </c>
      <c r="B24" s="52" t="s">
        <v>40</v>
      </c>
      <c r="C24" s="52" t="s">
        <v>41</v>
      </c>
      <c r="D24" s="52" t="s">
        <v>22</v>
      </c>
      <c r="E24" s="53">
        <v>300.0</v>
      </c>
      <c r="F24" s="52" t="s">
        <v>18</v>
      </c>
      <c r="J24" s="15" t="str">
        <f>IFERROR(__xludf.DUMMYFUNCTION("""COMPUTED_VALUE"""),"Vegetable salad")</f>
        <v>Vegetable salad</v>
      </c>
    </row>
    <row r="25">
      <c r="A25" s="51">
        <v>44409.0</v>
      </c>
      <c r="B25" s="52" t="s">
        <v>40</v>
      </c>
      <c r="C25" s="52" t="s">
        <v>41</v>
      </c>
      <c r="D25" s="52" t="s">
        <v>22</v>
      </c>
      <c r="E25" s="53">
        <v>300.0</v>
      </c>
      <c r="F25" s="52" t="s">
        <v>18</v>
      </c>
      <c r="J25" s="15" t="str">
        <f>IFERROR(__xludf.DUMMYFUNCTION("""COMPUTED_VALUE"""),"Buddha Veg bowl")</f>
        <v>Buddha Veg bowl</v>
      </c>
    </row>
    <row r="26">
      <c r="A26" s="51">
        <v>44409.0</v>
      </c>
      <c r="B26" s="52" t="s">
        <v>40</v>
      </c>
      <c r="C26" s="52" t="s">
        <v>167</v>
      </c>
      <c r="D26" s="52" t="s">
        <v>17</v>
      </c>
      <c r="E26" s="53">
        <v>320.0</v>
      </c>
      <c r="F26" s="52" t="s">
        <v>18</v>
      </c>
      <c r="J26" s="15" t="str">
        <f>IFERROR(__xludf.DUMMYFUNCTION("""COMPUTED_VALUE"""),"Vegetarian noodles")</f>
        <v>Vegetarian noodles</v>
      </c>
    </row>
    <row r="27">
      <c r="A27" s="51">
        <v>44409.0</v>
      </c>
      <c r="B27" s="52" t="s">
        <v>40</v>
      </c>
      <c r="C27" s="52" t="s">
        <v>168</v>
      </c>
      <c r="D27" s="52" t="s">
        <v>13</v>
      </c>
      <c r="E27" s="53">
        <v>230.0</v>
      </c>
      <c r="F27" s="52" t="s">
        <v>14</v>
      </c>
      <c r="J27" s="15" t="str">
        <f>IFERROR(__xludf.DUMMYFUNCTION("""COMPUTED_VALUE"""),"Veg wrap")</f>
        <v>Veg wrap</v>
      </c>
    </row>
    <row r="28">
      <c r="A28" s="51">
        <v>44409.0</v>
      </c>
      <c r="B28" s="52" t="s">
        <v>97</v>
      </c>
      <c r="C28" s="55">
        <v>1.0E46</v>
      </c>
      <c r="D28" s="52" t="s">
        <v>34</v>
      </c>
      <c r="E28" s="53">
        <v>250.0</v>
      </c>
      <c r="F28" s="52" t="s">
        <v>14</v>
      </c>
      <c r="J28" s="15" t="str">
        <f>IFERROR(__xludf.DUMMYFUNCTION("""COMPUTED_VALUE"""),"Bolognese pasta")</f>
        <v>Bolognese pasta</v>
      </c>
    </row>
    <row r="29">
      <c r="A29" s="51">
        <v>44409.0</v>
      </c>
      <c r="B29" s="52" t="s">
        <v>97</v>
      </c>
      <c r="C29" s="52" t="s">
        <v>477</v>
      </c>
      <c r="D29" s="52" t="s">
        <v>27</v>
      </c>
      <c r="E29" s="53">
        <v>190.0</v>
      </c>
      <c r="F29" s="52" t="s">
        <v>14</v>
      </c>
      <c r="J29" s="15" t="str">
        <f>IFERROR(__xludf.DUMMYFUNCTION("""COMPUTED_VALUE"""),"vegetable sandwich")</f>
        <v>vegetable sandwich</v>
      </c>
    </row>
    <row r="30">
      <c r="A30" s="51">
        <v>44409.0</v>
      </c>
      <c r="B30" s="52" t="s">
        <v>97</v>
      </c>
      <c r="C30" s="52" t="s">
        <v>330</v>
      </c>
      <c r="D30" s="52" t="s">
        <v>17</v>
      </c>
      <c r="E30" s="53">
        <v>320.0</v>
      </c>
      <c r="F30" s="52" t="s">
        <v>18</v>
      </c>
      <c r="J30" s="15" t="str">
        <f>IFERROR(__xludf.DUMMYFUNCTION("""COMPUTED_VALUE"""),"chilli parotta")</f>
        <v>chilli parotta</v>
      </c>
    </row>
    <row r="31">
      <c r="A31" s="51">
        <v>44409.0</v>
      </c>
      <c r="B31" s="52" t="s">
        <v>9</v>
      </c>
      <c r="C31" s="52" t="s">
        <v>149</v>
      </c>
      <c r="D31" s="52" t="s">
        <v>34</v>
      </c>
      <c r="E31" s="53">
        <v>250.0</v>
      </c>
      <c r="F31" s="52" t="s">
        <v>14</v>
      </c>
      <c r="J31" s="15" t="str">
        <f>IFERROR(__xludf.DUMMYFUNCTION("""COMPUTED_VALUE"""),"fish fried rice")</f>
        <v>fish fried rice</v>
      </c>
    </row>
    <row r="32">
      <c r="A32" s="51">
        <v>44409.0</v>
      </c>
      <c r="B32" s="52" t="s">
        <v>97</v>
      </c>
      <c r="C32" s="52" t="s">
        <v>101</v>
      </c>
      <c r="D32" s="52" t="s">
        <v>22</v>
      </c>
      <c r="E32" s="53">
        <v>300.0</v>
      </c>
      <c r="F32" s="52" t="s">
        <v>18</v>
      </c>
      <c r="J32" s="15" t="str">
        <f>IFERROR(__xludf.DUMMYFUNCTION("""COMPUTED_VALUE"""),"butter naan")</f>
        <v>butter naan</v>
      </c>
    </row>
    <row r="33">
      <c r="A33" s="51">
        <v>44409.0</v>
      </c>
      <c r="B33" s="52" t="s">
        <v>97</v>
      </c>
      <c r="C33" s="52">
        <v>1544.0</v>
      </c>
      <c r="D33" s="52" t="s">
        <v>20</v>
      </c>
      <c r="E33" s="53">
        <v>220.0</v>
      </c>
      <c r="F33" s="52" t="s">
        <v>21</v>
      </c>
      <c r="J33" s="15" t="str">
        <f>IFERROR(__xludf.DUMMYFUNCTION("""COMPUTED_VALUE"""),"Item_Name")</f>
        <v>Item_Name</v>
      </c>
    </row>
    <row r="34">
      <c r="A34" s="51">
        <v>44409.0</v>
      </c>
      <c r="B34" s="52" t="s">
        <v>97</v>
      </c>
      <c r="C34" s="52" t="s">
        <v>103</v>
      </c>
      <c r="D34" s="52" t="s">
        <v>36</v>
      </c>
      <c r="E34" s="53">
        <v>180.0</v>
      </c>
      <c r="F34" s="52" t="s">
        <v>12</v>
      </c>
      <c r="J34" s="15" t="str">
        <f>IFERROR(__xludf.DUMMYFUNCTION("""COMPUTED_VALUE"""),"apple milkshake")</f>
        <v>apple milkshake</v>
      </c>
    </row>
    <row r="35">
      <c r="A35" s="51">
        <v>44409.0</v>
      </c>
      <c r="B35" s="52" t="s">
        <v>97</v>
      </c>
      <c r="C35" s="52">
        <v>5049.0</v>
      </c>
      <c r="D35" s="52" t="s">
        <v>30</v>
      </c>
      <c r="E35" s="53">
        <v>100.0</v>
      </c>
      <c r="F35" s="52" t="s">
        <v>31</v>
      </c>
      <c r="J35" s="15" t="str">
        <f>IFERROR(__xludf.DUMMYFUNCTION("""COMPUTED_VALUE"""),"green peas masala")</f>
        <v>green peas masala</v>
      </c>
    </row>
    <row r="36">
      <c r="A36" s="51">
        <v>44409.0</v>
      </c>
      <c r="B36" s="52" t="s">
        <v>97</v>
      </c>
      <c r="C36" s="52">
        <v>1342.0</v>
      </c>
      <c r="D36" s="52" t="s">
        <v>19</v>
      </c>
      <c r="E36" s="53">
        <v>80.0</v>
      </c>
      <c r="F36" s="52" t="s">
        <v>14</v>
      </c>
      <c r="J36" s="15" t="str">
        <f>IFERROR(__xludf.DUMMYFUNCTION("""COMPUTED_VALUE"""),"dal tadka")</f>
        <v>dal tadka</v>
      </c>
    </row>
    <row r="37">
      <c r="A37" s="51">
        <v>44409.0</v>
      </c>
      <c r="B37" s="52" t="s">
        <v>97</v>
      </c>
      <c r="C37" s="52" t="s">
        <v>107</v>
      </c>
      <c r="D37" s="52" t="s">
        <v>34</v>
      </c>
      <c r="E37" s="53">
        <v>250.0</v>
      </c>
      <c r="F37" s="52" t="s">
        <v>14</v>
      </c>
      <c r="J37" s="15" t="str">
        <f>IFERROR(__xludf.DUMMYFUNCTION("""COMPUTED_VALUE"""),"lasagne")</f>
        <v>lasagne</v>
      </c>
    </row>
    <row r="38">
      <c r="A38" s="51">
        <v>44409.0</v>
      </c>
      <c r="B38" s="52" t="s">
        <v>97</v>
      </c>
      <c r="C38" s="52" t="s">
        <v>478</v>
      </c>
      <c r="D38" s="52" t="s">
        <v>34</v>
      </c>
      <c r="E38" s="53">
        <v>250.0</v>
      </c>
      <c r="F38" s="52" t="s">
        <v>14</v>
      </c>
      <c r="J38" s="15" t="str">
        <f>IFERROR(__xludf.DUMMYFUNCTION("""COMPUTED_VALUE"""),"chicken noodles")</f>
        <v>chicken noodles</v>
      </c>
    </row>
    <row r="39">
      <c r="A39" s="51">
        <v>44409.0</v>
      </c>
      <c r="B39" s="52" t="s">
        <v>97</v>
      </c>
      <c r="C39" s="52" t="s">
        <v>301</v>
      </c>
      <c r="D39" s="52" t="s">
        <v>13</v>
      </c>
      <c r="E39" s="53">
        <v>230.0</v>
      </c>
      <c r="F39" s="52" t="s">
        <v>14</v>
      </c>
      <c r="J39" s="15" t="str">
        <f>IFERROR(__xludf.DUMMYFUNCTION("""COMPUTED_VALUE"""),"cheese quesadilla")</f>
        <v>cheese quesadilla</v>
      </c>
    </row>
    <row r="40">
      <c r="A40" s="51">
        <v>44409.0</v>
      </c>
      <c r="B40" s="52" t="s">
        <v>97</v>
      </c>
      <c r="C40" s="52" t="s">
        <v>334</v>
      </c>
      <c r="D40" s="52" t="s">
        <v>34</v>
      </c>
      <c r="E40" s="53">
        <v>250.0</v>
      </c>
      <c r="F40" s="52" t="s">
        <v>14</v>
      </c>
      <c r="J40" s="15" t="str">
        <f>IFERROR(__xludf.DUMMYFUNCTION("""COMPUTED_VALUE"""),"cheese naan")</f>
        <v>cheese naan</v>
      </c>
    </row>
    <row r="41">
      <c r="A41" s="51">
        <v>44409.0</v>
      </c>
      <c r="B41" s="52" t="s">
        <v>97</v>
      </c>
      <c r="C41" s="52" t="s">
        <v>109</v>
      </c>
      <c r="D41" s="52" t="s">
        <v>22</v>
      </c>
      <c r="E41" s="53">
        <v>300.0</v>
      </c>
      <c r="F41" s="52" t="s">
        <v>18</v>
      </c>
      <c r="J41" s="15" t="str">
        <f>IFERROR(__xludf.DUMMYFUNCTION("""COMPUTED_VALUE"""),"banana smoothie")</f>
        <v>banana smoothie</v>
      </c>
    </row>
    <row r="42">
      <c r="A42" s="51">
        <v>44409.0</v>
      </c>
      <c r="B42" s="52" t="s">
        <v>97</v>
      </c>
      <c r="C42" s="52" t="s">
        <v>205</v>
      </c>
      <c r="D42" s="52" t="s">
        <v>30</v>
      </c>
      <c r="E42" s="53">
        <v>100.0</v>
      </c>
      <c r="F42" s="52" t="s">
        <v>31</v>
      </c>
      <c r="J42" s="15" t="str">
        <f>IFERROR(__xludf.DUMMYFUNCTION("""COMPUTED_VALUE"""),"vietnamese fried rice")</f>
        <v>vietnamese fried rice</v>
      </c>
    </row>
    <row r="43">
      <c r="A43" s="51">
        <v>44409.0</v>
      </c>
      <c r="B43" s="52" t="s">
        <v>97</v>
      </c>
      <c r="C43" s="52" t="s">
        <v>170</v>
      </c>
      <c r="D43" s="52" t="s">
        <v>22</v>
      </c>
      <c r="E43" s="53">
        <v>300.0</v>
      </c>
      <c r="F43" s="52" t="s">
        <v>18</v>
      </c>
      <c r="J43" s="15" t="str">
        <f>IFERROR(__xludf.DUMMYFUNCTION("""COMPUTED_VALUE"""),"roasted veggies")</f>
        <v>roasted veggies</v>
      </c>
    </row>
    <row r="44">
      <c r="A44" s="51">
        <v>44409.0</v>
      </c>
      <c r="B44" s="52" t="s">
        <v>97</v>
      </c>
      <c r="C44" s="52" t="s">
        <v>111</v>
      </c>
      <c r="D44" s="52" t="s">
        <v>22</v>
      </c>
      <c r="E44" s="53">
        <v>300.0</v>
      </c>
      <c r="F44" s="52" t="s">
        <v>18</v>
      </c>
      <c r="J44" s="15" t="str">
        <f>IFERROR(__xludf.DUMMYFUNCTION("""COMPUTED_VALUE"""),"water melon juice")</f>
        <v>water melon juice</v>
      </c>
    </row>
    <row r="45">
      <c r="A45" s="51">
        <v>44409.0</v>
      </c>
      <c r="B45" s="52" t="s">
        <v>97</v>
      </c>
      <c r="C45" s="52" t="s">
        <v>479</v>
      </c>
      <c r="D45" s="52" t="s">
        <v>11</v>
      </c>
      <c r="E45" s="53">
        <v>160.0</v>
      </c>
      <c r="F45" s="52" t="s">
        <v>12</v>
      </c>
      <c r="J45" s="15" t="str">
        <f>IFERROR(__xludf.DUMMYFUNCTION("""COMPUTED_VALUE"""),"banana crepes")</f>
        <v>banana crepes</v>
      </c>
    </row>
    <row r="46">
      <c r="A46" s="51">
        <v>44409.0</v>
      </c>
      <c r="B46" s="52" t="s">
        <v>114</v>
      </c>
      <c r="C46" s="52">
        <v>5043.0</v>
      </c>
      <c r="D46" s="52" t="s">
        <v>27</v>
      </c>
      <c r="E46" s="53">
        <v>190.0</v>
      </c>
      <c r="F46" s="52" t="s">
        <v>14</v>
      </c>
      <c r="J46" s="15" t="str">
        <f>IFERROR(__xludf.DUMMYFUNCTION("""COMPUTED_VALUE"""),"cheese omlette")</f>
        <v>cheese omlette</v>
      </c>
    </row>
    <row r="47">
      <c r="A47" s="51">
        <v>44409.0</v>
      </c>
      <c r="B47" s="52" t="s">
        <v>114</v>
      </c>
      <c r="C47" s="52">
        <v>5043.0</v>
      </c>
      <c r="D47" s="52" t="s">
        <v>11</v>
      </c>
      <c r="E47" s="53">
        <v>160.0</v>
      </c>
      <c r="F47" s="52" t="s">
        <v>12</v>
      </c>
      <c r="J47" s="15" t="str">
        <f>IFERROR(__xludf.DUMMYFUNCTION("""COMPUTED_VALUE"""),"vegetable pasta")</f>
        <v>vegetable pasta</v>
      </c>
    </row>
    <row r="48">
      <c r="A48" s="51">
        <v>44409.0</v>
      </c>
      <c r="B48" s="52" t="s">
        <v>114</v>
      </c>
      <c r="C48" s="52">
        <v>5043.0</v>
      </c>
      <c r="D48" s="52" t="s">
        <v>13</v>
      </c>
      <c r="E48" s="53">
        <v>230.0</v>
      </c>
      <c r="F48" s="52" t="s">
        <v>14</v>
      </c>
      <c r="J48" s="15" t="str">
        <f>IFERROR(__xludf.DUMMYFUNCTION("""COMPUTED_VALUE"""),"strawberry shake")</f>
        <v>strawberry shake</v>
      </c>
    </row>
    <row r="49">
      <c r="A49" s="51">
        <v>44409.0</v>
      </c>
      <c r="B49" s="52" t="s">
        <v>114</v>
      </c>
      <c r="C49" s="52">
        <v>5043.0</v>
      </c>
      <c r="D49" s="52" t="s">
        <v>17</v>
      </c>
      <c r="E49" s="53">
        <v>320.0</v>
      </c>
      <c r="F49" s="52" t="s">
        <v>18</v>
      </c>
    </row>
    <row r="50">
      <c r="A50" s="51">
        <v>44409.0</v>
      </c>
      <c r="B50" s="52" t="s">
        <v>114</v>
      </c>
      <c r="C50" s="52">
        <v>5043.0</v>
      </c>
      <c r="D50" s="52" t="s">
        <v>30</v>
      </c>
      <c r="E50" s="53">
        <v>100.0</v>
      </c>
      <c r="F50" s="52" t="s">
        <v>31</v>
      </c>
    </row>
    <row r="51">
      <c r="A51" s="51">
        <v>44409.0</v>
      </c>
      <c r="B51" s="52" t="s">
        <v>114</v>
      </c>
      <c r="C51" s="52">
        <v>5043.0</v>
      </c>
      <c r="D51" s="52" t="s">
        <v>34</v>
      </c>
      <c r="E51" s="53">
        <v>250.0</v>
      </c>
      <c r="F51" s="52" t="s">
        <v>14</v>
      </c>
    </row>
    <row r="52">
      <c r="A52" s="51">
        <v>44409.0</v>
      </c>
      <c r="B52" s="52" t="s">
        <v>114</v>
      </c>
      <c r="C52" s="52">
        <v>5043.0</v>
      </c>
      <c r="D52" s="52" t="s">
        <v>19</v>
      </c>
      <c r="E52" s="53">
        <v>80.0</v>
      </c>
      <c r="F52" s="52" t="s">
        <v>14</v>
      </c>
    </row>
    <row r="53">
      <c r="A53" s="51">
        <v>44409.0</v>
      </c>
      <c r="B53" s="52" t="s">
        <v>114</v>
      </c>
      <c r="C53" s="52">
        <v>5043.0</v>
      </c>
      <c r="D53" s="52" t="s">
        <v>20</v>
      </c>
      <c r="E53" s="53">
        <v>220.0</v>
      </c>
      <c r="F53" s="52" t="s">
        <v>21</v>
      </c>
    </row>
    <row r="54">
      <c r="A54" s="51">
        <v>44409.0</v>
      </c>
      <c r="B54" s="52" t="s">
        <v>114</v>
      </c>
      <c r="C54" s="52">
        <v>5043.0</v>
      </c>
      <c r="D54" s="52" t="s">
        <v>22</v>
      </c>
      <c r="E54" s="53">
        <v>300.0</v>
      </c>
      <c r="F54" s="52" t="s">
        <v>18</v>
      </c>
    </row>
    <row r="55">
      <c r="A55" s="51">
        <v>44409.0</v>
      </c>
      <c r="B55" s="52" t="s">
        <v>455</v>
      </c>
      <c r="C55" s="52">
        <v>2649.0</v>
      </c>
      <c r="D55" s="52" t="s">
        <v>11</v>
      </c>
      <c r="E55" s="53">
        <v>160.0</v>
      </c>
      <c r="F55" s="52" t="s">
        <v>12</v>
      </c>
    </row>
    <row r="56">
      <c r="A56" s="51">
        <v>44409.0</v>
      </c>
      <c r="B56" s="52" t="s">
        <v>455</v>
      </c>
      <c r="C56" s="52">
        <v>2649.0</v>
      </c>
      <c r="D56" s="52" t="s">
        <v>17</v>
      </c>
      <c r="E56" s="53">
        <v>320.0</v>
      </c>
      <c r="F56" s="52" t="s">
        <v>18</v>
      </c>
    </row>
    <row r="57">
      <c r="A57" s="51">
        <v>44409.0</v>
      </c>
      <c r="B57" s="52" t="s">
        <v>455</v>
      </c>
      <c r="C57" s="52">
        <v>2649.0</v>
      </c>
      <c r="D57" s="52" t="s">
        <v>34</v>
      </c>
      <c r="E57" s="53">
        <v>250.0</v>
      </c>
      <c r="F57" s="52" t="s">
        <v>14</v>
      </c>
    </row>
    <row r="58">
      <c r="A58" s="51">
        <v>44409.0</v>
      </c>
      <c r="B58" s="52" t="s">
        <v>455</v>
      </c>
      <c r="C58" s="52">
        <v>2649.0</v>
      </c>
      <c r="D58" s="52" t="s">
        <v>20</v>
      </c>
      <c r="E58" s="53">
        <v>220.0</v>
      </c>
      <c r="F58" s="52" t="s">
        <v>21</v>
      </c>
    </row>
    <row r="59">
      <c r="A59" s="51">
        <v>44409.0</v>
      </c>
      <c r="B59" s="52" t="s">
        <v>122</v>
      </c>
      <c r="C59" s="52" t="s">
        <v>241</v>
      </c>
      <c r="D59" s="52" t="s">
        <v>22</v>
      </c>
      <c r="E59" s="53">
        <v>300.0</v>
      </c>
      <c r="F59" s="52" t="s">
        <v>18</v>
      </c>
    </row>
    <row r="60">
      <c r="A60" s="51">
        <v>44409.0</v>
      </c>
      <c r="B60" s="52" t="s">
        <v>122</v>
      </c>
      <c r="C60" s="52" t="s">
        <v>124</v>
      </c>
      <c r="D60" s="52" t="s">
        <v>22</v>
      </c>
      <c r="E60" s="53">
        <v>300.0</v>
      </c>
      <c r="F60" s="52" t="s">
        <v>18</v>
      </c>
    </row>
    <row r="61">
      <c r="A61" s="51">
        <v>44409.0</v>
      </c>
      <c r="B61" s="52" t="s">
        <v>122</v>
      </c>
      <c r="C61" s="52" t="s">
        <v>125</v>
      </c>
      <c r="D61" s="52" t="s">
        <v>36</v>
      </c>
      <c r="E61" s="53">
        <v>180.0</v>
      </c>
      <c r="F61" s="52" t="s">
        <v>12</v>
      </c>
    </row>
    <row r="62">
      <c r="A62" s="51">
        <v>44409.0</v>
      </c>
      <c r="B62" s="52" t="s">
        <v>122</v>
      </c>
      <c r="C62" s="52" t="s">
        <v>310</v>
      </c>
      <c r="D62" s="52" t="s">
        <v>20</v>
      </c>
      <c r="E62" s="53">
        <v>220.0</v>
      </c>
      <c r="F62" s="52" t="s">
        <v>21</v>
      </c>
    </row>
    <row r="63">
      <c r="A63" s="51">
        <v>44409.0</v>
      </c>
      <c r="B63" s="52" t="s">
        <v>122</v>
      </c>
      <c r="C63" s="52" t="s">
        <v>127</v>
      </c>
      <c r="D63" s="52" t="s">
        <v>30</v>
      </c>
      <c r="E63" s="53">
        <v>100.0</v>
      </c>
      <c r="F63" s="52" t="s">
        <v>31</v>
      </c>
    </row>
    <row r="64">
      <c r="A64" s="51">
        <v>44409.0</v>
      </c>
      <c r="B64" s="52" t="s">
        <v>122</v>
      </c>
      <c r="C64" s="52" t="s">
        <v>180</v>
      </c>
      <c r="D64" s="52" t="s">
        <v>13</v>
      </c>
      <c r="E64" s="53">
        <v>230.0</v>
      </c>
      <c r="F64" s="52" t="s">
        <v>14</v>
      </c>
    </row>
    <row r="65">
      <c r="A65" s="51">
        <v>44409.0</v>
      </c>
      <c r="B65" s="52" t="s">
        <v>122</v>
      </c>
      <c r="C65" s="52" t="s">
        <v>243</v>
      </c>
      <c r="D65" s="52" t="s">
        <v>22</v>
      </c>
      <c r="E65" s="53">
        <v>300.0</v>
      </c>
      <c r="F65" s="52" t="s">
        <v>18</v>
      </c>
    </row>
    <row r="66">
      <c r="A66" s="51">
        <v>44409.0</v>
      </c>
      <c r="B66" s="52" t="s">
        <v>15</v>
      </c>
      <c r="C66" s="52" t="s">
        <v>216</v>
      </c>
      <c r="D66" s="52" t="s">
        <v>13</v>
      </c>
      <c r="E66" s="53">
        <v>230.0</v>
      </c>
      <c r="F66" s="52" t="s">
        <v>14</v>
      </c>
    </row>
    <row r="67">
      <c r="A67" s="51">
        <v>44409.0</v>
      </c>
      <c r="B67" s="52" t="s">
        <v>15</v>
      </c>
      <c r="C67" s="52" t="s">
        <v>130</v>
      </c>
      <c r="D67" s="52" t="s">
        <v>36</v>
      </c>
      <c r="E67" s="53">
        <v>180.0</v>
      </c>
      <c r="F67" s="52" t="s">
        <v>12</v>
      </c>
    </row>
    <row r="68">
      <c r="A68" s="51">
        <v>44409.0</v>
      </c>
      <c r="B68" s="52" t="s">
        <v>15</v>
      </c>
      <c r="C68" s="52" t="s">
        <v>130</v>
      </c>
      <c r="D68" s="52" t="s">
        <v>11</v>
      </c>
      <c r="E68" s="53">
        <v>160.0</v>
      </c>
      <c r="F68" s="52" t="s">
        <v>12</v>
      </c>
    </row>
    <row r="69">
      <c r="A69" s="51">
        <v>44409.0</v>
      </c>
      <c r="B69" s="52" t="s">
        <v>15</v>
      </c>
      <c r="C69" s="52" t="s">
        <v>181</v>
      </c>
      <c r="D69" s="52" t="s">
        <v>22</v>
      </c>
      <c r="E69" s="53">
        <v>300.0</v>
      </c>
      <c r="F69" s="52" t="s">
        <v>18</v>
      </c>
    </row>
    <row r="70">
      <c r="A70" s="51">
        <v>44409.0</v>
      </c>
      <c r="B70" s="52" t="s">
        <v>15</v>
      </c>
      <c r="C70" s="52" t="s">
        <v>131</v>
      </c>
      <c r="D70" s="52" t="s">
        <v>34</v>
      </c>
      <c r="E70" s="53">
        <v>250.0</v>
      </c>
      <c r="F70" s="52" t="s">
        <v>14</v>
      </c>
    </row>
    <row r="71">
      <c r="A71" s="51">
        <v>44409.0</v>
      </c>
      <c r="B71" s="52" t="s">
        <v>15</v>
      </c>
      <c r="C71" s="52" t="s">
        <v>217</v>
      </c>
      <c r="D71" s="52" t="s">
        <v>19</v>
      </c>
      <c r="E71" s="53">
        <v>80.0</v>
      </c>
      <c r="F71" s="52" t="s">
        <v>14</v>
      </c>
    </row>
    <row r="72">
      <c r="A72" s="51">
        <v>44409.0</v>
      </c>
      <c r="B72" s="52" t="s">
        <v>15</v>
      </c>
      <c r="C72" s="52" t="s">
        <v>132</v>
      </c>
      <c r="D72" s="52" t="s">
        <v>34</v>
      </c>
      <c r="E72" s="53">
        <v>250.0</v>
      </c>
      <c r="F72" s="52" t="s">
        <v>14</v>
      </c>
    </row>
    <row r="73">
      <c r="A73" s="51">
        <v>44409.0</v>
      </c>
      <c r="B73" s="52" t="s">
        <v>15</v>
      </c>
      <c r="C73" s="55">
        <v>5.0E49</v>
      </c>
      <c r="D73" s="52" t="s">
        <v>22</v>
      </c>
      <c r="E73" s="53">
        <v>300.0</v>
      </c>
      <c r="F73" s="52" t="s">
        <v>18</v>
      </c>
    </row>
    <row r="74">
      <c r="A74" s="51">
        <v>44409.0</v>
      </c>
      <c r="B74" s="52" t="s">
        <v>15</v>
      </c>
      <c r="C74" s="52" t="s">
        <v>124</v>
      </c>
      <c r="D74" s="52" t="s">
        <v>13</v>
      </c>
      <c r="E74" s="53">
        <v>230.0</v>
      </c>
      <c r="F74" s="52" t="s">
        <v>14</v>
      </c>
    </row>
    <row r="75">
      <c r="A75" s="51">
        <v>44409.0</v>
      </c>
      <c r="B75" s="52" t="s">
        <v>15</v>
      </c>
      <c r="C75" s="55">
        <v>6.0E40</v>
      </c>
      <c r="D75" s="52" t="s">
        <v>13</v>
      </c>
      <c r="E75" s="53">
        <v>230.0</v>
      </c>
      <c r="F75" s="52" t="s">
        <v>14</v>
      </c>
    </row>
    <row r="76">
      <c r="A76" s="51">
        <v>44409.0</v>
      </c>
      <c r="B76" s="52" t="s">
        <v>15</v>
      </c>
      <c r="C76" s="55">
        <v>6.0E40</v>
      </c>
      <c r="D76" s="52" t="s">
        <v>20</v>
      </c>
      <c r="E76" s="53">
        <v>220.0</v>
      </c>
      <c r="F76" s="52" t="s">
        <v>21</v>
      </c>
    </row>
    <row r="77">
      <c r="A77" s="51">
        <v>44409.0</v>
      </c>
      <c r="B77" s="52" t="s">
        <v>15</v>
      </c>
      <c r="C77" s="52" t="s">
        <v>134</v>
      </c>
      <c r="D77" s="52" t="s">
        <v>36</v>
      </c>
      <c r="E77" s="53">
        <v>180.0</v>
      </c>
      <c r="F77" s="52" t="s">
        <v>12</v>
      </c>
    </row>
    <row r="78">
      <c r="A78" s="51">
        <v>44409.0</v>
      </c>
      <c r="B78" s="52" t="s">
        <v>15</v>
      </c>
      <c r="C78" s="52" t="s">
        <v>135</v>
      </c>
      <c r="D78" s="52" t="s">
        <v>36</v>
      </c>
      <c r="E78" s="53">
        <v>180.0</v>
      </c>
      <c r="F78" s="52" t="s">
        <v>12</v>
      </c>
    </row>
    <row r="79">
      <c r="A79" s="51">
        <v>44409.0</v>
      </c>
      <c r="B79" s="52" t="s">
        <v>15</v>
      </c>
      <c r="C79" s="52" t="s">
        <v>135</v>
      </c>
      <c r="D79" s="52" t="s">
        <v>17</v>
      </c>
      <c r="E79" s="53">
        <v>320.0</v>
      </c>
      <c r="F79" s="52" t="s">
        <v>18</v>
      </c>
    </row>
    <row r="80">
      <c r="A80" s="51">
        <v>44409.0</v>
      </c>
      <c r="B80" s="52" t="s">
        <v>15</v>
      </c>
      <c r="C80" s="52">
        <v>1344.0</v>
      </c>
      <c r="D80" s="52" t="s">
        <v>30</v>
      </c>
      <c r="E80" s="53">
        <v>100.0</v>
      </c>
      <c r="F80" s="52" t="s">
        <v>31</v>
      </c>
    </row>
    <row r="81">
      <c r="A81" s="51">
        <v>44409.0</v>
      </c>
      <c r="B81" s="52" t="s">
        <v>15</v>
      </c>
      <c r="C81" s="52" t="s">
        <v>136</v>
      </c>
      <c r="D81" s="52" t="s">
        <v>27</v>
      </c>
      <c r="E81" s="53">
        <v>190.0</v>
      </c>
      <c r="F81" s="52" t="s">
        <v>14</v>
      </c>
    </row>
    <row r="82">
      <c r="A82" s="51">
        <v>44409.0</v>
      </c>
      <c r="B82" s="52" t="s">
        <v>15</v>
      </c>
      <c r="C82" s="52" t="s">
        <v>182</v>
      </c>
      <c r="D82" s="52" t="s">
        <v>30</v>
      </c>
      <c r="E82" s="53">
        <v>100.0</v>
      </c>
      <c r="F82" s="52" t="s">
        <v>31</v>
      </c>
    </row>
    <row r="83">
      <c r="A83" s="51">
        <v>44409.0</v>
      </c>
      <c r="B83" s="52" t="s">
        <v>15</v>
      </c>
      <c r="C83" s="52">
        <v>3446.0</v>
      </c>
      <c r="D83" s="52" t="s">
        <v>36</v>
      </c>
      <c r="E83" s="53">
        <v>180.0</v>
      </c>
      <c r="F83" s="52" t="s">
        <v>12</v>
      </c>
    </row>
    <row r="84">
      <c r="A84" s="51">
        <v>44409.0</v>
      </c>
      <c r="B84" s="52" t="s">
        <v>15</v>
      </c>
      <c r="C84" s="52" t="s">
        <v>222</v>
      </c>
      <c r="D84" s="52" t="s">
        <v>34</v>
      </c>
      <c r="E84" s="53">
        <v>250.0</v>
      </c>
      <c r="F84" s="52" t="s">
        <v>14</v>
      </c>
    </row>
    <row r="85">
      <c r="A85" s="51">
        <v>44409.0</v>
      </c>
      <c r="B85" s="52" t="s">
        <v>15</v>
      </c>
      <c r="C85" s="52" t="s">
        <v>222</v>
      </c>
      <c r="D85" s="52" t="s">
        <v>19</v>
      </c>
      <c r="E85" s="53">
        <v>80.0</v>
      </c>
      <c r="F85" s="52" t="s">
        <v>14</v>
      </c>
    </row>
    <row r="86">
      <c r="A86" s="51">
        <v>44409.0</v>
      </c>
      <c r="B86" s="52" t="s">
        <v>15</v>
      </c>
      <c r="C86" s="52" t="s">
        <v>137</v>
      </c>
      <c r="D86" s="52" t="s">
        <v>11</v>
      </c>
      <c r="E86" s="53">
        <v>160.0</v>
      </c>
      <c r="F86" s="52" t="s">
        <v>12</v>
      </c>
    </row>
    <row r="87">
      <c r="A87" s="51">
        <v>44409.0</v>
      </c>
      <c r="B87" s="52" t="s">
        <v>15</v>
      </c>
      <c r="C87" s="52" t="s">
        <v>480</v>
      </c>
      <c r="D87" s="52" t="s">
        <v>34</v>
      </c>
      <c r="E87" s="53">
        <v>250.0</v>
      </c>
      <c r="F87" s="52" t="s">
        <v>14</v>
      </c>
    </row>
    <row r="88">
      <c r="A88" s="51">
        <v>44409.0</v>
      </c>
      <c r="B88" s="52" t="s">
        <v>15</v>
      </c>
      <c r="C88" s="52" t="s">
        <v>184</v>
      </c>
      <c r="D88" s="52" t="s">
        <v>22</v>
      </c>
      <c r="E88" s="53">
        <v>300.0</v>
      </c>
      <c r="F88" s="52" t="s">
        <v>18</v>
      </c>
    </row>
    <row r="89">
      <c r="A89" s="51">
        <v>44409.0</v>
      </c>
      <c r="B89" s="52" t="s">
        <v>15</v>
      </c>
      <c r="C89" s="52" t="s">
        <v>312</v>
      </c>
      <c r="D89" s="52" t="s">
        <v>36</v>
      </c>
      <c r="E89" s="53">
        <v>180.0</v>
      </c>
      <c r="F89" s="52" t="s">
        <v>12</v>
      </c>
    </row>
    <row r="90">
      <c r="A90" s="51">
        <v>44409.0</v>
      </c>
      <c r="B90" s="52" t="s">
        <v>15</v>
      </c>
      <c r="C90" s="52" t="s">
        <v>265</v>
      </c>
      <c r="D90" s="52" t="s">
        <v>22</v>
      </c>
      <c r="E90" s="53">
        <v>300.0</v>
      </c>
      <c r="F90" s="52" t="s">
        <v>18</v>
      </c>
    </row>
    <row r="91">
      <c r="A91" s="51">
        <v>44409.0</v>
      </c>
      <c r="B91" s="52" t="s">
        <v>15</v>
      </c>
      <c r="C91" s="52" t="s">
        <v>223</v>
      </c>
      <c r="D91" s="52" t="s">
        <v>36</v>
      </c>
      <c r="E91" s="53">
        <v>180.0</v>
      </c>
      <c r="F91" s="52" t="s">
        <v>12</v>
      </c>
    </row>
    <row r="92">
      <c r="A92" s="51">
        <v>44409.0</v>
      </c>
      <c r="B92" s="52" t="s">
        <v>15</v>
      </c>
      <c r="C92" s="52" t="s">
        <v>138</v>
      </c>
      <c r="D92" s="52" t="s">
        <v>17</v>
      </c>
      <c r="E92" s="53">
        <v>320.0</v>
      </c>
      <c r="F92" s="52" t="s">
        <v>18</v>
      </c>
    </row>
    <row r="93">
      <c r="A93" s="51">
        <v>44409.0</v>
      </c>
      <c r="B93" s="52" t="s">
        <v>15</v>
      </c>
      <c r="C93" s="52" t="s">
        <v>138</v>
      </c>
      <c r="D93" s="52" t="s">
        <v>34</v>
      </c>
      <c r="E93" s="53">
        <v>250.0</v>
      </c>
      <c r="F93" s="52" t="s">
        <v>14</v>
      </c>
    </row>
    <row r="94">
      <c r="A94" s="51">
        <v>44409.0</v>
      </c>
      <c r="B94" s="52" t="s">
        <v>15</v>
      </c>
      <c r="C94" s="52" t="s">
        <v>139</v>
      </c>
      <c r="D94" s="52" t="s">
        <v>27</v>
      </c>
      <c r="E94" s="53">
        <v>190.0</v>
      </c>
      <c r="F94" s="52" t="s">
        <v>14</v>
      </c>
    </row>
    <row r="95">
      <c r="A95" s="51">
        <v>44409.0</v>
      </c>
      <c r="B95" s="52" t="s">
        <v>15</v>
      </c>
      <c r="C95" s="52" t="s">
        <v>139</v>
      </c>
      <c r="D95" s="52" t="s">
        <v>17</v>
      </c>
      <c r="E95" s="53">
        <v>320.0</v>
      </c>
      <c r="F95" s="52" t="s">
        <v>18</v>
      </c>
    </row>
    <row r="96">
      <c r="A96" s="51">
        <v>44409.0</v>
      </c>
      <c r="B96" s="52" t="s">
        <v>15</v>
      </c>
      <c r="C96" s="52" t="s">
        <v>225</v>
      </c>
      <c r="D96" s="52" t="s">
        <v>22</v>
      </c>
      <c r="E96" s="53">
        <v>300.0</v>
      </c>
      <c r="F96" s="52" t="s">
        <v>18</v>
      </c>
    </row>
    <row r="97">
      <c r="A97" s="51">
        <v>44409.0</v>
      </c>
      <c r="B97" s="52" t="s">
        <v>15</v>
      </c>
      <c r="C97" s="52" t="s">
        <v>140</v>
      </c>
      <c r="D97" s="52" t="s">
        <v>22</v>
      </c>
      <c r="E97" s="53">
        <v>300.0</v>
      </c>
      <c r="F97" s="52" t="s">
        <v>18</v>
      </c>
    </row>
    <row r="98">
      <c r="A98" s="51">
        <v>44409.0</v>
      </c>
      <c r="B98" s="52" t="s">
        <v>15</v>
      </c>
      <c r="C98" s="52" t="s">
        <v>226</v>
      </c>
      <c r="D98" s="52" t="s">
        <v>36</v>
      </c>
      <c r="E98" s="53">
        <v>180.0</v>
      </c>
      <c r="F98" s="52" t="s">
        <v>12</v>
      </c>
    </row>
    <row r="99">
      <c r="A99" s="51">
        <v>44409.0</v>
      </c>
      <c r="B99" s="52" t="s">
        <v>15</v>
      </c>
      <c r="C99" s="52" t="s">
        <v>226</v>
      </c>
      <c r="D99" s="52" t="s">
        <v>17</v>
      </c>
      <c r="E99" s="53">
        <v>320.0</v>
      </c>
      <c r="F99" s="52" t="s">
        <v>18</v>
      </c>
    </row>
    <row r="100">
      <c r="A100" s="51">
        <v>44409.0</v>
      </c>
      <c r="B100" s="52" t="s">
        <v>16</v>
      </c>
      <c r="C100" s="55">
        <v>1.0E48</v>
      </c>
      <c r="D100" s="52" t="s">
        <v>19</v>
      </c>
      <c r="E100" s="53">
        <v>80.0</v>
      </c>
      <c r="F100" s="52" t="s">
        <v>14</v>
      </c>
    </row>
    <row r="101">
      <c r="A101" s="51">
        <v>44409.0</v>
      </c>
      <c r="B101" s="52" t="s">
        <v>16</v>
      </c>
      <c r="C101" s="52" t="s">
        <v>481</v>
      </c>
      <c r="D101" s="52" t="s">
        <v>19</v>
      </c>
      <c r="E101" s="53">
        <v>80.0</v>
      </c>
      <c r="F101" s="52" t="s">
        <v>14</v>
      </c>
    </row>
    <row r="102">
      <c r="A102" s="51">
        <v>44409.0</v>
      </c>
      <c r="B102" s="52" t="s">
        <v>16</v>
      </c>
      <c r="C102" s="52" t="s">
        <v>392</v>
      </c>
      <c r="D102" s="52" t="s">
        <v>22</v>
      </c>
      <c r="E102" s="53">
        <v>300.0</v>
      </c>
      <c r="F102" s="52" t="s">
        <v>18</v>
      </c>
    </row>
    <row r="103">
      <c r="A103" s="51">
        <v>44409.0</v>
      </c>
      <c r="B103" s="52" t="s">
        <v>16</v>
      </c>
      <c r="C103" s="52">
        <v>2543.0</v>
      </c>
      <c r="D103" s="52" t="s">
        <v>22</v>
      </c>
      <c r="E103" s="53">
        <v>300.0</v>
      </c>
      <c r="F103" s="52" t="s">
        <v>18</v>
      </c>
    </row>
    <row r="104">
      <c r="A104" s="51">
        <v>44409.0</v>
      </c>
      <c r="B104" s="52" t="s">
        <v>16</v>
      </c>
      <c r="C104" s="52" t="s">
        <v>142</v>
      </c>
      <c r="D104" s="52" t="s">
        <v>19</v>
      </c>
      <c r="E104" s="53">
        <v>80.0</v>
      </c>
      <c r="F104" s="52" t="s">
        <v>14</v>
      </c>
    </row>
    <row r="105">
      <c r="A105" s="51">
        <v>44409.0</v>
      </c>
      <c r="B105" s="52" t="s">
        <v>16</v>
      </c>
      <c r="C105" s="52" t="s">
        <v>470</v>
      </c>
      <c r="D105" s="52" t="s">
        <v>20</v>
      </c>
      <c r="E105" s="53">
        <v>220.0</v>
      </c>
      <c r="F105" s="52" t="s">
        <v>21</v>
      </c>
    </row>
    <row r="106">
      <c r="A106" s="51">
        <v>44409.0</v>
      </c>
      <c r="B106" s="52" t="s">
        <v>16</v>
      </c>
      <c r="C106" s="52" t="s">
        <v>315</v>
      </c>
      <c r="D106" s="52" t="s">
        <v>20</v>
      </c>
      <c r="E106" s="53">
        <v>220.0</v>
      </c>
      <c r="F106" s="52" t="s">
        <v>21</v>
      </c>
    </row>
    <row r="107">
      <c r="A107" s="51">
        <v>44409.0</v>
      </c>
      <c r="B107" s="52" t="s">
        <v>16</v>
      </c>
      <c r="C107" s="52">
        <v>4841.0</v>
      </c>
      <c r="D107" s="52" t="s">
        <v>20</v>
      </c>
      <c r="E107" s="53">
        <v>220.0</v>
      </c>
      <c r="F107" s="52" t="s">
        <v>21</v>
      </c>
    </row>
    <row r="108">
      <c r="A108" s="51">
        <v>44409.0</v>
      </c>
      <c r="B108" s="52" t="s">
        <v>16</v>
      </c>
      <c r="C108" s="52" t="s">
        <v>144</v>
      </c>
      <c r="D108" s="52" t="s">
        <v>22</v>
      </c>
      <c r="E108" s="53">
        <v>300.0</v>
      </c>
      <c r="F108" s="52" t="s">
        <v>18</v>
      </c>
    </row>
    <row r="109">
      <c r="A109" s="51">
        <v>44409.0</v>
      </c>
      <c r="B109" s="52" t="s">
        <v>16</v>
      </c>
      <c r="C109" s="52" t="s">
        <v>457</v>
      </c>
      <c r="D109" s="52" t="s">
        <v>19</v>
      </c>
      <c r="E109" s="53">
        <v>80.0</v>
      </c>
      <c r="F109" s="52" t="s">
        <v>14</v>
      </c>
    </row>
    <row r="110">
      <c r="A110" s="51">
        <v>44409.0</v>
      </c>
      <c r="B110" s="52" t="s">
        <v>16</v>
      </c>
      <c r="C110" s="52">
        <v>6141.0</v>
      </c>
      <c r="D110" s="52" t="s">
        <v>20</v>
      </c>
      <c r="E110" s="53">
        <v>220.0</v>
      </c>
      <c r="F110" s="52" t="s">
        <v>21</v>
      </c>
    </row>
    <row r="111">
      <c r="A111" s="51">
        <v>44409.0</v>
      </c>
      <c r="B111" s="52" t="s">
        <v>16</v>
      </c>
      <c r="C111" s="52" t="s">
        <v>482</v>
      </c>
      <c r="D111" s="52" t="s">
        <v>22</v>
      </c>
      <c r="E111" s="53">
        <v>300.0</v>
      </c>
      <c r="F111" s="52" t="s">
        <v>18</v>
      </c>
    </row>
    <row r="112">
      <c r="A112" s="51">
        <v>44409.0</v>
      </c>
      <c r="B112" s="52" t="s">
        <v>16</v>
      </c>
      <c r="C112" s="52">
        <v>1945.0</v>
      </c>
      <c r="D112" s="52" t="s">
        <v>17</v>
      </c>
      <c r="E112" s="53">
        <v>320.0</v>
      </c>
      <c r="F112" s="52" t="s">
        <v>18</v>
      </c>
    </row>
    <row r="113">
      <c r="A113" s="51">
        <v>44409.0</v>
      </c>
      <c r="B113" s="52" t="s">
        <v>16</v>
      </c>
      <c r="C113" s="52">
        <v>7141.0</v>
      </c>
      <c r="D113" s="52" t="s">
        <v>22</v>
      </c>
      <c r="E113" s="53">
        <v>300.0</v>
      </c>
      <c r="F113" s="52" t="s">
        <v>18</v>
      </c>
    </row>
    <row r="114">
      <c r="A114" s="51">
        <v>44409.0</v>
      </c>
      <c r="B114" s="52" t="s">
        <v>16</v>
      </c>
      <c r="C114" s="52" t="s">
        <v>230</v>
      </c>
      <c r="D114" s="52" t="s">
        <v>20</v>
      </c>
      <c r="E114" s="53">
        <v>220.0</v>
      </c>
      <c r="F114" s="52" t="s">
        <v>21</v>
      </c>
    </row>
    <row r="115">
      <c r="A115" s="51">
        <v>44409.0</v>
      </c>
      <c r="B115" s="52" t="s">
        <v>16</v>
      </c>
      <c r="C115" s="52" t="s">
        <v>64</v>
      </c>
      <c r="D115" s="52" t="s">
        <v>22</v>
      </c>
      <c r="E115" s="53">
        <v>300.0</v>
      </c>
      <c r="F115" s="52" t="s">
        <v>18</v>
      </c>
    </row>
    <row r="116">
      <c r="A116" s="51">
        <v>44409.0</v>
      </c>
      <c r="B116" s="52" t="s">
        <v>16</v>
      </c>
      <c r="C116" s="52" t="s">
        <v>65</v>
      </c>
      <c r="D116" s="52" t="s">
        <v>19</v>
      </c>
      <c r="E116" s="53">
        <v>80.0</v>
      </c>
      <c r="F116" s="52" t="s">
        <v>14</v>
      </c>
    </row>
    <row r="117">
      <c r="A117" s="51">
        <v>44409.0</v>
      </c>
      <c r="B117" s="52" t="s">
        <v>16</v>
      </c>
      <c r="C117" s="52" t="s">
        <v>66</v>
      </c>
      <c r="D117" s="52" t="s">
        <v>22</v>
      </c>
      <c r="E117" s="53">
        <v>300.0</v>
      </c>
      <c r="F117" s="52" t="s">
        <v>18</v>
      </c>
    </row>
    <row r="118">
      <c r="A118" s="51">
        <v>44409.0</v>
      </c>
      <c r="B118" s="52" t="s">
        <v>16</v>
      </c>
      <c r="C118" s="52" t="s">
        <v>66</v>
      </c>
      <c r="D118" s="52" t="s">
        <v>22</v>
      </c>
      <c r="E118" s="53">
        <v>300.0</v>
      </c>
      <c r="F118" s="52" t="s">
        <v>18</v>
      </c>
    </row>
    <row r="119">
      <c r="A119" s="51">
        <v>44409.0</v>
      </c>
      <c r="B119" s="52" t="s">
        <v>16</v>
      </c>
      <c r="C119" s="52" t="s">
        <v>67</v>
      </c>
      <c r="D119" s="52" t="s">
        <v>17</v>
      </c>
      <c r="E119" s="53">
        <v>320.0</v>
      </c>
      <c r="F119" s="52" t="s">
        <v>18</v>
      </c>
    </row>
    <row r="120">
      <c r="A120" s="51">
        <v>44409.0</v>
      </c>
      <c r="B120" s="52" t="s">
        <v>16</v>
      </c>
      <c r="C120" s="52" t="s">
        <v>68</v>
      </c>
      <c r="D120" s="52" t="s">
        <v>20</v>
      </c>
      <c r="E120" s="53">
        <v>220.0</v>
      </c>
      <c r="F120" s="52" t="s">
        <v>21</v>
      </c>
    </row>
    <row r="121">
      <c r="A121" s="51">
        <v>44409.0</v>
      </c>
      <c r="B121" s="52" t="s">
        <v>69</v>
      </c>
      <c r="C121" s="52" t="s">
        <v>70</v>
      </c>
      <c r="D121" s="52" t="s">
        <v>30</v>
      </c>
      <c r="E121" s="53">
        <v>100.0</v>
      </c>
      <c r="F121" s="52" t="s">
        <v>31</v>
      </c>
    </row>
    <row r="122">
      <c r="A122" s="51">
        <v>44409.0</v>
      </c>
      <c r="B122" s="52" t="s">
        <v>69</v>
      </c>
      <c r="C122" s="52" t="s">
        <v>71</v>
      </c>
      <c r="D122" s="52" t="s">
        <v>34</v>
      </c>
      <c r="E122" s="53">
        <v>250.0</v>
      </c>
      <c r="F122" s="52" t="s">
        <v>14</v>
      </c>
    </row>
    <row r="123">
      <c r="A123" s="51">
        <v>44409.0</v>
      </c>
      <c r="B123" s="52" t="s">
        <v>69</v>
      </c>
      <c r="C123" s="52" t="s">
        <v>72</v>
      </c>
      <c r="D123" s="52" t="s">
        <v>27</v>
      </c>
      <c r="E123" s="53">
        <v>190.0</v>
      </c>
      <c r="F123" s="52" t="s">
        <v>14</v>
      </c>
    </row>
    <row r="124">
      <c r="A124" s="51">
        <v>44409.0</v>
      </c>
      <c r="B124" s="52" t="s">
        <v>69</v>
      </c>
      <c r="C124" s="52" t="s">
        <v>73</v>
      </c>
      <c r="D124" s="52" t="s">
        <v>27</v>
      </c>
      <c r="E124" s="53">
        <v>190.0</v>
      </c>
      <c r="F124" s="52" t="s">
        <v>14</v>
      </c>
    </row>
    <row r="125">
      <c r="A125" s="51">
        <v>44409.0</v>
      </c>
      <c r="B125" s="52" t="s">
        <v>69</v>
      </c>
      <c r="C125" s="52" t="s">
        <v>74</v>
      </c>
      <c r="D125" s="52" t="s">
        <v>34</v>
      </c>
      <c r="E125" s="53">
        <v>250.0</v>
      </c>
      <c r="F125" s="52" t="s">
        <v>14</v>
      </c>
    </row>
    <row r="126">
      <c r="A126" s="51">
        <v>44409.0</v>
      </c>
      <c r="B126" s="52" t="s">
        <v>69</v>
      </c>
      <c r="C126" s="52">
        <v>2340.0</v>
      </c>
      <c r="D126" s="52" t="s">
        <v>17</v>
      </c>
      <c r="E126" s="53">
        <v>320.0</v>
      </c>
      <c r="F126" s="52" t="s">
        <v>18</v>
      </c>
    </row>
    <row r="127">
      <c r="A127" s="51">
        <v>44409.0</v>
      </c>
      <c r="B127" s="52" t="s">
        <v>69</v>
      </c>
      <c r="C127" s="52">
        <v>2440.0</v>
      </c>
      <c r="D127" s="52" t="s">
        <v>13</v>
      </c>
      <c r="E127" s="53">
        <v>230.0</v>
      </c>
      <c r="F127" s="52" t="s">
        <v>14</v>
      </c>
    </row>
    <row r="128">
      <c r="A128" s="51">
        <v>44409.0</v>
      </c>
      <c r="B128" s="52" t="s">
        <v>69</v>
      </c>
      <c r="C128" s="52">
        <v>7447.0</v>
      </c>
      <c r="D128" s="52" t="s">
        <v>27</v>
      </c>
      <c r="E128" s="53">
        <v>190.0</v>
      </c>
      <c r="F128" s="52" t="s">
        <v>14</v>
      </c>
    </row>
    <row r="129">
      <c r="A129" s="51">
        <v>44409.0</v>
      </c>
      <c r="B129" s="52" t="s">
        <v>69</v>
      </c>
      <c r="C129" s="52">
        <v>5649.0</v>
      </c>
      <c r="D129" s="52" t="s">
        <v>11</v>
      </c>
      <c r="E129" s="53">
        <v>160.0</v>
      </c>
      <c r="F129" s="52" t="s">
        <v>12</v>
      </c>
    </row>
    <row r="130">
      <c r="A130" s="51">
        <v>44409.0</v>
      </c>
      <c r="B130" s="52" t="s">
        <v>69</v>
      </c>
      <c r="C130" s="52">
        <v>6444.0</v>
      </c>
      <c r="D130" s="52" t="s">
        <v>34</v>
      </c>
      <c r="E130" s="53">
        <v>250.0</v>
      </c>
      <c r="F130" s="52" t="s">
        <v>14</v>
      </c>
    </row>
    <row r="131">
      <c r="A131" s="51">
        <v>44409.0</v>
      </c>
      <c r="B131" s="52" t="s">
        <v>69</v>
      </c>
      <c r="C131" s="52">
        <v>9045.0</v>
      </c>
      <c r="D131" s="52" t="s">
        <v>20</v>
      </c>
      <c r="E131" s="53">
        <v>220.0</v>
      </c>
      <c r="F131" s="52" t="s">
        <v>21</v>
      </c>
    </row>
    <row r="132">
      <c r="A132" s="51">
        <v>44409.0</v>
      </c>
      <c r="B132" s="52" t="s">
        <v>69</v>
      </c>
      <c r="C132" s="52" t="s">
        <v>75</v>
      </c>
      <c r="D132" s="52" t="s">
        <v>17</v>
      </c>
      <c r="E132" s="53">
        <v>320.0</v>
      </c>
      <c r="F132" s="52" t="s">
        <v>18</v>
      </c>
    </row>
    <row r="133">
      <c r="A133" s="51">
        <v>44409.0</v>
      </c>
      <c r="B133" s="52" t="s">
        <v>69</v>
      </c>
      <c r="C133" s="52">
        <v>843.0</v>
      </c>
      <c r="D133" s="52" t="s">
        <v>22</v>
      </c>
      <c r="E133" s="53">
        <v>300.0</v>
      </c>
      <c r="F133" s="52" t="s">
        <v>18</v>
      </c>
    </row>
    <row r="134">
      <c r="A134" s="51">
        <v>44409.0</v>
      </c>
      <c r="B134" s="52" t="s">
        <v>69</v>
      </c>
      <c r="C134" s="52">
        <v>5747.0</v>
      </c>
      <c r="D134" s="52" t="s">
        <v>11</v>
      </c>
      <c r="E134" s="53">
        <v>160.0</v>
      </c>
      <c r="F134" s="52" t="s">
        <v>12</v>
      </c>
    </row>
    <row r="135">
      <c r="A135" s="51">
        <v>44409.0</v>
      </c>
      <c r="B135" s="52" t="s">
        <v>69</v>
      </c>
      <c r="C135" s="52" t="s">
        <v>76</v>
      </c>
      <c r="D135" s="52" t="s">
        <v>27</v>
      </c>
      <c r="E135" s="53">
        <v>190.0</v>
      </c>
      <c r="F135" s="52" t="s">
        <v>14</v>
      </c>
    </row>
    <row r="136">
      <c r="A136" s="51">
        <v>44409.0</v>
      </c>
      <c r="B136" s="52" t="s">
        <v>69</v>
      </c>
      <c r="C136" s="52" t="s">
        <v>77</v>
      </c>
      <c r="D136" s="52" t="s">
        <v>13</v>
      </c>
      <c r="E136" s="53">
        <v>230.0</v>
      </c>
      <c r="F136" s="52" t="s">
        <v>14</v>
      </c>
    </row>
    <row r="137">
      <c r="A137" s="51">
        <v>44409.0</v>
      </c>
      <c r="B137" s="52" t="s">
        <v>69</v>
      </c>
      <c r="C137" s="52" t="s">
        <v>78</v>
      </c>
      <c r="D137" s="52" t="s">
        <v>17</v>
      </c>
      <c r="E137" s="53">
        <v>320.0</v>
      </c>
      <c r="F137" s="52" t="s">
        <v>18</v>
      </c>
    </row>
    <row r="138">
      <c r="A138" s="51">
        <v>44409.0</v>
      </c>
      <c r="B138" s="52" t="s">
        <v>69</v>
      </c>
      <c r="C138" s="52" t="s">
        <v>79</v>
      </c>
      <c r="D138" s="52" t="s">
        <v>30</v>
      </c>
      <c r="E138" s="53">
        <v>100.0</v>
      </c>
      <c r="F138" s="52" t="s">
        <v>31</v>
      </c>
    </row>
    <row r="139">
      <c r="A139" s="51">
        <v>44409.0</v>
      </c>
      <c r="B139" s="52" t="s">
        <v>69</v>
      </c>
      <c r="C139" s="52" t="s">
        <v>80</v>
      </c>
      <c r="D139" s="52" t="s">
        <v>11</v>
      </c>
      <c r="E139" s="53">
        <v>160.0</v>
      </c>
      <c r="F139" s="52" t="s">
        <v>12</v>
      </c>
    </row>
    <row r="140">
      <c r="A140" s="51">
        <v>44409.0</v>
      </c>
      <c r="B140" s="52" t="s">
        <v>69</v>
      </c>
      <c r="C140" s="52" t="s">
        <v>81</v>
      </c>
      <c r="D140" s="52" t="s">
        <v>13</v>
      </c>
      <c r="E140" s="53">
        <v>230.0</v>
      </c>
      <c r="F140" s="52" t="s">
        <v>14</v>
      </c>
    </row>
    <row r="141">
      <c r="A141" s="51">
        <v>44409.0</v>
      </c>
      <c r="B141" s="52" t="s">
        <v>69</v>
      </c>
      <c r="C141" s="52" t="s">
        <v>82</v>
      </c>
      <c r="D141" s="52" t="s">
        <v>13</v>
      </c>
      <c r="E141" s="53">
        <v>230.0</v>
      </c>
      <c r="F141" s="52" t="s">
        <v>14</v>
      </c>
    </row>
    <row r="142">
      <c r="A142" s="51">
        <v>44409.0</v>
      </c>
      <c r="B142" s="52" t="s">
        <v>69</v>
      </c>
      <c r="C142" s="52" t="s">
        <v>83</v>
      </c>
      <c r="D142" s="52" t="s">
        <v>20</v>
      </c>
      <c r="E142" s="53">
        <v>220.0</v>
      </c>
      <c r="F142" s="52" t="s">
        <v>21</v>
      </c>
    </row>
    <row r="143">
      <c r="A143" s="51">
        <v>44409.0</v>
      </c>
      <c r="B143" s="52" t="s">
        <v>69</v>
      </c>
      <c r="C143" s="52" t="s">
        <v>84</v>
      </c>
      <c r="D143" s="52" t="s">
        <v>27</v>
      </c>
      <c r="E143" s="53">
        <v>190.0</v>
      </c>
      <c r="F143" s="52" t="s">
        <v>14</v>
      </c>
    </row>
    <row r="144">
      <c r="A144" s="51">
        <v>44409.0</v>
      </c>
      <c r="B144" s="52" t="s">
        <v>69</v>
      </c>
      <c r="C144" s="52" t="s">
        <v>85</v>
      </c>
      <c r="D144" s="52" t="s">
        <v>11</v>
      </c>
      <c r="E144" s="53">
        <v>160.0</v>
      </c>
      <c r="F144" s="52" t="s">
        <v>12</v>
      </c>
    </row>
    <row r="145">
      <c r="A145" s="51">
        <v>44409.0</v>
      </c>
      <c r="B145" s="52" t="s">
        <v>69</v>
      </c>
      <c r="C145" s="52" t="s">
        <v>67</v>
      </c>
      <c r="D145" s="52" t="s">
        <v>13</v>
      </c>
      <c r="E145" s="53">
        <v>230.0</v>
      </c>
      <c r="F145" s="52" t="s">
        <v>14</v>
      </c>
    </row>
    <row r="146">
      <c r="A146" s="51">
        <v>44409.0</v>
      </c>
      <c r="B146" s="52" t="s">
        <v>69</v>
      </c>
      <c r="C146" s="52" t="s">
        <v>86</v>
      </c>
      <c r="D146" s="52" t="s">
        <v>13</v>
      </c>
      <c r="E146" s="53">
        <v>230.0</v>
      </c>
      <c r="F146" s="52" t="s">
        <v>14</v>
      </c>
    </row>
    <row r="147">
      <c r="A147" s="51">
        <v>44409.0</v>
      </c>
      <c r="B147" s="52" t="s">
        <v>69</v>
      </c>
      <c r="C147" s="52" t="s">
        <v>87</v>
      </c>
      <c r="D147" s="52" t="s">
        <v>13</v>
      </c>
      <c r="E147" s="53">
        <v>230.0</v>
      </c>
      <c r="F147" s="52" t="s">
        <v>14</v>
      </c>
    </row>
    <row r="148">
      <c r="A148" s="51">
        <v>44409.0</v>
      </c>
      <c r="B148" s="52" t="s">
        <v>69</v>
      </c>
      <c r="C148" s="52" t="s">
        <v>88</v>
      </c>
      <c r="D148" s="52" t="s">
        <v>22</v>
      </c>
      <c r="E148" s="53">
        <v>300.0</v>
      </c>
      <c r="F148" s="52" t="s">
        <v>18</v>
      </c>
    </row>
    <row r="149">
      <c r="A149" s="51">
        <v>44409.0</v>
      </c>
      <c r="B149" s="52" t="s">
        <v>69</v>
      </c>
      <c r="C149" s="52" t="s">
        <v>89</v>
      </c>
      <c r="D149" s="52" t="s">
        <v>27</v>
      </c>
      <c r="E149" s="53">
        <v>190.0</v>
      </c>
      <c r="F149" s="52" t="s">
        <v>14</v>
      </c>
    </row>
    <row r="150">
      <c r="A150" s="51">
        <v>44409.0</v>
      </c>
      <c r="B150" s="52" t="s">
        <v>69</v>
      </c>
      <c r="C150" s="52" t="s">
        <v>90</v>
      </c>
      <c r="D150" s="52" t="s">
        <v>17</v>
      </c>
      <c r="E150" s="53">
        <v>320.0</v>
      </c>
      <c r="F150" s="52" t="s">
        <v>18</v>
      </c>
    </row>
    <row r="151">
      <c r="A151" s="51">
        <v>44409.0</v>
      </c>
      <c r="B151" s="52" t="s">
        <v>69</v>
      </c>
      <c r="C151" s="52" t="s">
        <v>91</v>
      </c>
      <c r="D151" s="52" t="s">
        <v>19</v>
      </c>
      <c r="E151" s="53">
        <v>80.0</v>
      </c>
      <c r="F151" s="52" t="s">
        <v>14</v>
      </c>
    </row>
    <row r="152">
      <c r="A152" s="51">
        <v>44410.0</v>
      </c>
      <c r="B152" s="52" t="s">
        <v>9</v>
      </c>
      <c r="C152" s="52" t="s">
        <v>92</v>
      </c>
      <c r="D152" s="52" t="s">
        <v>13</v>
      </c>
      <c r="E152" s="53">
        <v>230.0</v>
      </c>
      <c r="F152" s="52" t="s">
        <v>14</v>
      </c>
    </row>
    <row r="153">
      <c r="A153" s="51">
        <v>44410.0</v>
      </c>
      <c r="B153" s="52" t="s">
        <v>9</v>
      </c>
      <c r="C153" s="52" t="s">
        <v>93</v>
      </c>
      <c r="D153" s="52" t="s">
        <v>27</v>
      </c>
      <c r="E153" s="53">
        <v>190.0</v>
      </c>
      <c r="F153" s="52" t="s">
        <v>14</v>
      </c>
    </row>
    <row r="154">
      <c r="A154" s="51">
        <v>44410.0</v>
      </c>
      <c r="B154" s="52" t="s">
        <v>23</v>
      </c>
      <c r="C154" s="52" t="s">
        <v>24</v>
      </c>
      <c r="D154" s="52" t="s">
        <v>30</v>
      </c>
      <c r="E154" s="53">
        <v>100.0</v>
      </c>
      <c r="F154" s="52" t="s">
        <v>31</v>
      </c>
    </row>
    <row r="155">
      <c r="A155" s="51">
        <v>44410.0</v>
      </c>
      <c r="B155" s="52" t="s">
        <v>23</v>
      </c>
      <c r="C155" s="52" t="s">
        <v>25</v>
      </c>
      <c r="D155" s="52" t="s">
        <v>13</v>
      </c>
      <c r="E155" s="53">
        <v>230.0</v>
      </c>
      <c r="F155" s="52" t="s">
        <v>14</v>
      </c>
    </row>
    <row r="156">
      <c r="A156" s="51">
        <v>44410.0</v>
      </c>
      <c r="B156" s="52" t="s">
        <v>23</v>
      </c>
      <c r="C156" s="52" t="s">
        <v>26</v>
      </c>
      <c r="D156" s="52" t="s">
        <v>19</v>
      </c>
      <c r="E156" s="53">
        <v>80.0</v>
      </c>
      <c r="F156" s="52" t="s">
        <v>14</v>
      </c>
    </row>
    <row r="157">
      <c r="A157" s="51">
        <v>44410.0</v>
      </c>
      <c r="B157" s="52" t="s">
        <v>23</v>
      </c>
      <c r="C157" s="52" t="s">
        <v>28</v>
      </c>
      <c r="D157" s="52" t="s">
        <v>36</v>
      </c>
      <c r="E157" s="53">
        <v>180.0</v>
      </c>
      <c r="F157" s="52" t="s">
        <v>12</v>
      </c>
    </row>
    <row r="158">
      <c r="A158" s="51">
        <v>44410.0</v>
      </c>
      <c r="B158" s="52" t="s">
        <v>23</v>
      </c>
      <c r="C158" s="52" t="s">
        <v>94</v>
      </c>
      <c r="D158" s="52" t="s">
        <v>30</v>
      </c>
      <c r="E158" s="53">
        <v>100.0</v>
      </c>
      <c r="F158" s="52" t="s">
        <v>31</v>
      </c>
    </row>
    <row r="159">
      <c r="A159" s="51">
        <v>44410.0</v>
      </c>
      <c r="B159" s="52" t="s">
        <v>23</v>
      </c>
      <c r="C159" s="52" t="s">
        <v>32</v>
      </c>
      <c r="D159" s="52" t="s">
        <v>22</v>
      </c>
      <c r="E159" s="53">
        <v>300.0</v>
      </c>
      <c r="F159" s="52" t="s">
        <v>18</v>
      </c>
    </row>
    <row r="160">
      <c r="A160" s="51">
        <v>44410.0</v>
      </c>
      <c r="B160" s="52" t="s">
        <v>23</v>
      </c>
      <c r="C160" s="52" t="s">
        <v>33</v>
      </c>
      <c r="D160" s="52" t="s">
        <v>13</v>
      </c>
      <c r="E160" s="53">
        <v>230.0</v>
      </c>
      <c r="F160" s="52" t="s">
        <v>14</v>
      </c>
    </row>
    <row r="161">
      <c r="A161" s="51">
        <v>44410.0</v>
      </c>
      <c r="B161" s="52" t="s">
        <v>23</v>
      </c>
      <c r="C161" s="52" t="s">
        <v>35</v>
      </c>
      <c r="D161" s="52" t="s">
        <v>11</v>
      </c>
      <c r="E161" s="53">
        <v>160.0</v>
      </c>
      <c r="F161" s="52" t="s">
        <v>12</v>
      </c>
    </row>
    <row r="162">
      <c r="A162" s="51">
        <v>44410.0</v>
      </c>
      <c r="B162" s="52" t="s">
        <v>23</v>
      </c>
      <c r="C162" s="52">
        <v>7742.0</v>
      </c>
      <c r="D162" s="52" t="s">
        <v>20</v>
      </c>
      <c r="E162" s="53">
        <v>220.0</v>
      </c>
      <c r="F162" s="52" t="s">
        <v>21</v>
      </c>
    </row>
    <row r="163">
      <c r="A163" s="51">
        <v>44410.0</v>
      </c>
      <c r="B163" s="52" t="s">
        <v>23</v>
      </c>
      <c r="C163" s="52">
        <v>8240.0</v>
      </c>
      <c r="D163" s="52" t="s">
        <v>27</v>
      </c>
      <c r="E163" s="53">
        <v>190.0</v>
      </c>
      <c r="F163" s="52" t="s">
        <v>14</v>
      </c>
    </row>
    <row r="164">
      <c r="A164" s="51">
        <v>44410.0</v>
      </c>
      <c r="B164" s="52" t="s">
        <v>23</v>
      </c>
      <c r="C164" s="52">
        <v>748.0</v>
      </c>
      <c r="D164" s="52" t="s">
        <v>30</v>
      </c>
      <c r="E164" s="53">
        <v>100.0</v>
      </c>
      <c r="F164" s="52" t="s">
        <v>31</v>
      </c>
    </row>
    <row r="165">
      <c r="A165" s="51">
        <v>44410.0</v>
      </c>
      <c r="B165" s="52" t="s">
        <v>23</v>
      </c>
      <c r="C165" s="52">
        <v>1041.0</v>
      </c>
      <c r="D165" s="52" t="s">
        <v>30</v>
      </c>
      <c r="E165" s="53">
        <v>100.0</v>
      </c>
      <c r="F165" s="52" t="s">
        <v>31</v>
      </c>
    </row>
    <row r="166">
      <c r="A166" s="51">
        <v>44410.0</v>
      </c>
      <c r="B166" s="52" t="s">
        <v>23</v>
      </c>
      <c r="C166" s="52">
        <v>6245.0</v>
      </c>
      <c r="D166" s="52" t="s">
        <v>36</v>
      </c>
      <c r="E166" s="53">
        <v>180.0</v>
      </c>
      <c r="F166" s="52" t="s">
        <v>12</v>
      </c>
    </row>
    <row r="167">
      <c r="A167" s="51">
        <v>44410.0</v>
      </c>
      <c r="B167" s="52" t="s">
        <v>23</v>
      </c>
      <c r="C167" s="52" t="s">
        <v>95</v>
      </c>
      <c r="D167" s="52" t="s">
        <v>22</v>
      </c>
      <c r="E167" s="53">
        <v>300.0</v>
      </c>
      <c r="F167" s="52" t="s">
        <v>18</v>
      </c>
    </row>
    <row r="168">
      <c r="A168" s="51">
        <v>44410.0</v>
      </c>
      <c r="B168" s="52" t="s">
        <v>23</v>
      </c>
      <c r="C168" s="52" t="s">
        <v>37</v>
      </c>
      <c r="D168" s="52" t="s">
        <v>30</v>
      </c>
      <c r="E168" s="53">
        <v>100.0</v>
      </c>
      <c r="F168" s="52" t="s">
        <v>31</v>
      </c>
    </row>
    <row r="169">
      <c r="A169" s="51">
        <v>44410.0</v>
      </c>
      <c r="B169" s="52" t="s">
        <v>23</v>
      </c>
      <c r="C169" s="52" t="s">
        <v>96</v>
      </c>
      <c r="D169" s="52" t="s">
        <v>30</v>
      </c>
      <c r="E169" s="53">
        <v>100.0</v>
      </c>
      <c r="F169" s="52" t="s">
        <v>31</v>
      </c>
    </row>
    <row r="170">
      <c r="A170" s="51">
        <v>44410.0</v>
      </c>
      <c r="B170" s="52" t="s">
        <v>40</v>
      </c>
      <c r="C170" s="52">
        <v>4640.0</v>
      </c>
      <c r="D170" s="52" t="s">
        <v>13</v>
      </c>
      <c r="E170" s="53">
        <v>230.0</v>
      </c>
      <c r="F170" s="52" t="s">
        <v>14</v>
      </c>
    </row>
    <row r="171">
      <c r="A171" s="51">
        <v>44410.0</v>
      </c>
      <c r="B171" s="52" t="s">
        <v>97</v>
      </c>
      <c r="C171" s="55">
        <v>1.0E46</v>
      </c>
      <c r="D171" s="52" t="s">
        <v>19</v>
      </c>
      <c r="E171" s="53">
        <v>80.0</v>
      </c>
      <c r="F171" s="52" t="s">
        <v>14</v>
      </c>
    </row>
    <row r="172">
      <c r="A172" s="51">
        <v>44410.0</v>
      </c>
      <c r="B172" s="52" t="s">
        <v>97</v>
      </c>
      <c r="C172" s="52" t="s">
        <v>98</v>
      </c>
      <c r="D172" s="52" t="s">
        <v>34</v>
      </c>
      <c r="E172" s="53">
        <v>250.0</v>
      </c>
      <c r="F172" s="52" t="s">
        <v>14</v>
      </c>
    </row>
    <row r="173">
      <c r="A173" s="51">
        <v>44410.0</v>
      </c>
      <c r="B173" s="52" t="s">
        <v>97</v>
      </c>
      <c r="C173" s="52" t="s">
        <v>99</v>
      </c>
      <c r="D173" s="52" t="s">
        <v>13</v>
      </c>
      <c r="E173" s="53">
        <v>230.0</v>
      </c>
      <c r="F173" s="52" t="s">
        <v>14</v>
      </c>
    </row>
    <row r="174">
      <c r="A174" s="51">
        <v>44410.0</v>
      </c>
      <c r="B174" s="52" t="s">
        <v>97</v>
      </c>
      <c r="C174" s="55">
        <v>4.0E47</v>
      </c>
      <c r="D174" s="52" t="s">
        <v>36</v>
      </c>
      <c r="E174" s="53">
        <v>180.0</v>
      </c>
      <c r="F174" s="52" t="s">
        <v>12</v>
      </c>
    </row>
    <row r="175">
      <c r="A175" s="51">
        <v>44410.0</v>
      </c>
      <c r="B175" s="52" t="s">
        <v>97</v>
      </c>
      <c r="C175" s="52" t="s">
        <v>100</v>
      </c>
      <c r="D175" s="52" t="s">
        <v>30</v>
      </c>
      <c r="E175" s="53">
        <v>100.0</v>
      </c>
      <c r="F175" s="52" t="s">
        <v>31</v>
      </c>
    </row>
    <row r="176">
      <c r="A176" s="51">
        <v>44410.0</v>
      </c>
      <c r="B176" s="52" t="s">
        <v>97</v>
      </c>
      <c r="C176" s="52" t="s">
        <v>101</v>
      </c>
      <c r="D176" s="52" t="s">
        <v>11</v>
      </c>
      <c r="E176" s="53">
        <v>160.0</v>
      </c>
      <c r="F176" s="52" t="s">
        <v>12</v>
      </c>
    </row>
    <row r="177">
      <c r="A177" s="51">
        <v>44410.0</v>
      </c>
      <c r="B177" s="52" t="s">
        <v>97</v>
      </c>
      <c r="C177" s="52" t="s">
        <v>102</v>
      </c>
      <c r="D177" s="52" t="s">
        <v>22</v>
      </c>
      <c r="E177" s="53">
        <v>300.0</v>
      </c>
      <c r="F177" s="52" t="s">
        <v>18</v>
      </c>
    </row>
    <row r="178">
      <c r="A178" s="51">
        <v>44410.0</v>
      </c>
      <c r="B178" s="52" t="s">
        <v>97</v>
      </c>
      <c r="C178" s="52">
        <v>1544.0</v>
      </c>
      <c r="D178" s="52" t="s">
        <v>22</v>
      </c>
      <c r="E178" s="53">
        <v>300.0</v>
      </c>
      <c r="F178" s="52" t="s">
        <v>18</v>
      </c>
    </row>
    <row r="179">
      <c r="A179" s="51">
        <v>44410.0</v>
      </c>
      <c r="B179" s="52" t="s">
        <v>97</v>
      </c>
      <c r="C179" s="52">
        <v>4340.0</v>
      </c>
      <c r="D179" s="52" t="s">
        <v>22</v>
      </c>
      <c r="E179" s="53">
        <v>300.0</v>
      </c>
      <c r="F179" s="52" t="s">
        <v>18</v>
      </c>
    </row>
    <row r="180">
      <c r="A180" s="51">
        <v>44410.0</v>
      </c>
      <c r="B180" s="52" t="s">
        <v>97</v>
      </c>
      <c r="C180" s="52">
        <v>8041.0</v>
      </c>
      <c r="D180" s="52" t="s">
        <v>22</v>
      </c>
      <c r="E180" s="53">
        <v>300.0</v>
      </c>
      <c r="F180" s="52" t="s">
        <v>18</v>
      </c>
    </row>
    <row r="181">
      <c r="A181" s="51">
        <v>44410.0</v>
      </c>
      <c r="B181" s="52" t="s">
        <v>97</v>
      </c>
      <c r="C181" s="52" t="s">
        <v>103</v>
      </c>
      <c r="D181" s="52" t="s">
        <v>34</v>
      </c>
      <c r="E181" s="53">
        <v>250.0</v>
      </c>
      <c r="F181" s="52" t="s">
        <v>14</v>
      </c>
    </row>
    <row r="182">
      <c r="A182" s="51">
        <v>44410.0</v>
      </c>
      <c r="B182" s="52" t="s">
        <v>97</v>
      </c>
      <c r="C182" s="52" t="s">
        <v>104</v>
      </c>
      <c r="D182" s="52" t="s">
        <v>34</v>
      </c>
      <c r="E182" s="53">
        <v>250.0</v>
      </c>
      <c r="F182" s="52" t="s">
        <v>14</v>
      </c>
    </row>
    <row r="183">
      <c r="A183" s="51">
        <v>44410.0</v>
      </c>
      <c r="B183" s="52" t="s">
        <v>97</v>
      </c>
      <c r="C183" s="52" t="s">
        <v>105</v>
      </c>
      <c r="D183" s="52" t="s">
        <v>36</v>
      </c>
      <c r="E183" s="53">
        <v>180.0</v>
      </c>
      <c r="F183" s="52" t="s">
        <v>12</v>
      </c>
    </row>
    <row r="184">
      <c r="A184" s="51">
        <v>44410.0</v>
      </c>
      <c r="B184" s="52" t="s">
        <v>97</v>
      </c>
      <c r="C184" s="52">
        <v>6145.0</v>
      </c>
      <c r="D184" s="52" t="s">
        <v>22</v>
      </c>
      <c r="E184" s="53">
        <v>300.0</v>
      </c>
      <c r="F184" s="52" t="s">
        <v>18</v>
      </c>
    </row>
    <row r="185">
      <c r="A185" s="51">
        <v>44410.0</v>
      </c>
      <c r="B185" s="52" t="s">
        <v>97</v>
      </c>
      <c r="C185" s="52">
        <v>5049.0</v>
      </c>
      <c r="D185" s="52" t="s">
        <v>22</v>
      </c>
      <c r="E185" s="53">
        <v>300.0</v>
      </c>
      <c r="F185" s="52" t="s">
        <v>18</v>
      </c>
    </row>
    <row r="186">
      <c r="A186" s="51">
        <v>44410.0</v>
      </c>
      <c r="B186" s="52" t="s">
        <v>97</v>
      </c>
      <c r="C186" s="52">
        <v>1342.0</v>
      </c>
      <c r="D186" s="52" t="s">
        <v>20</v>
      </c>
      <c r="E186" s="53">
        <v>220.0</v>
      </c>
      <c r="F186" s="52" t="s">
        <v>21</v>
      </c>
    </row>
    <row r="187">
      <c r="A187" s="51">
        <v>44410.0</v>
      </c>
      <c r="B187" s="52" t="s">
        <v>97</v>
      </c>
      <c r="C187" s="52" t="s">
        <v>106</v>
      </c>
      <c r="D187" s="52" t="s">
        <v>17</v>
      </c>
      <c r="E187" s="53">
        <v>320.0</v>
      </c>
      <c r="F187" s="52" t="s">
        <v>18</v>
      </c>
    </row>
    <row r="188">
      <c r="A188" s="51">
        <v>44410.0</v>
      </c>
      <c r="B188" s="52" t="s">
        <v>97</v>
      </c>
      <c r="C188" s="52" t="s">
        <v>107</v>
      </c>
      <c r="D188" s="52" t="s">
        <v>27</v>
      </c>
      <c r="E188" s="53">
        <v>190.0</v>
      </c>
      <c r="F188" s="52" t="s">
        <v>14</v>
      </c>
    </row>
    <row r="189">
      <c r="A189" s="51">
        <v>44410.0</v>
      </c>
      <c r="B189" s="52" t="s">
        <v>97</v>
      </c>
      <c r="C189" s="52" t="s">
        <v>108</v>
      </c>
      <c r="D189" s="52" t="s">
        <v>27</v>
      </c>
      <c r="E189" s="53">
        <v>190.0</v>
      </c>
      <c r="F189" s="52" t="s">
        <v>14</v>
      </c>
    </row>
    <row r="190">
      <c r="A190" s="51">
        <v>44410.0</v>
      </c>
      <c r="B190" s="52" t="s">
        <v>97</v>
      </c>
      <c r="C190" s="52" t="s">
        <v>109</v>
      </c>
      <c r="D190" s="52" t="s">
        <v>13</v>
      </c>
      <c r="E190" s="53">
        <v>230.0</v>
      </c>
      <c r="F190" s="52" t="s">
        <v>14</v>
      </c>
    </row>
    <row r="191">
      <c r="A191" s="51">
        <v>44410.0</v>
      </c>
      <c r="B191" s="52" t="s">
        <v>97</v>
      </c>
      <c r="C191" s="52" t="s">
        <v>110</v>
      </c>
      <c r="D191" s="52" t="s">
        <v>11</v>
      </c>
      <c r="E191" s="53">
        <v>160.0</v>
      </c>
      <c r="F191" s="52" t="s">
        <v>12</v>
      </c>
    </row>
    <row r="192">
      <c r="A192" s="51">
        <v>44410.0</v>
      </c>
      <c r="B192" s="52" t="s">
        <v>97</v>
      </c>
      <c r="C192" s="52" t="s">
        <v>111</v>
      </c>
      <c r="D192" s="52" t="s">
        <v>27</v>
      </c>
      <c r="E192" s="53">
        <v>190.0</v>
      </c>
      <c r="F192" s="52" t="s">
        <v>14</v>
      </c>
    </row>
    <row r="193">
      <c r="A193" s="51">
        <v>44410.0</v>
      </c>
      <c r="B193" s="52" t="s">
        <v>97</v>
      </c>
      <c r="C193" s="52" t="s">
        <v>112</v>
      </c>
      <c r="D193" s="52" t="s">
        <v>22</v>
      </c>
      <c r="E193" s="53">
        <v>300.0</v>
      </c>
      <c r="F193" s="52" t="s">
        <v>18</v>
      </c>
    </row>
    <row r="194">
      <c r="A194" s="51">
        <v>44410.0</v>
      </c>
      <c r="B194" s="52" t="s">
        <v>113</v>
      </c>
      <c r="C194" s="52">
        <v>7940.0</v>
      </c>
      <c r="D194" s="52" t="s">
        <v>27</v>
      </c>
      <c r="E194" s="53">
        <v>190.0</v>
      </c>
      <c r="F194" s="52" t="s">
        <v>14</v>
      </c>
    </row>
    <row r="195">
      <c r="A195" s="51">
        <v>44410.0</v>
      </c>
      <c r="B195" s="52" t="s">
        <v>113</v>
      </c>
      <c r="C195" s="52">
        <v>7940.0</v>
      </c>
      <c r="D195" s="52" t="s">
        <v>36</v>
      </c>
      <c r="E195" s="53">
        <v>180.0</v>
      </c>
      <c r="F195" s="52" t="s">
        <v>12</v>
      </c>
    </row>
    <row r="196">
      <c r="A196" s="51">
        <v>44410.0</v>
      </c>
      <c r="B196" s="52" t="s">
        <v>113</v>
      </c>
      <c r="C196" s="52">
        <v>7940.0</v>
      </c>
      <c r="D196" s="52" t="s">
        <v>11</v>
      </c>
      <c r="E196" s="53">
        <v>160.0</v>
      </c>
      <c r="F196" s="52" t="s">
        <v>12</v>
      </c>
    </row>
    <row r="197">
      <c r="A197" s="51">
        <v>44410.0</v>
      </c>
      <c r="B197" s="52" t="s">
        <v>113</v>
      </c>
      <c r="C197" s="52">
        <v>7940.0</v>
      </c>
      <c r="D197" s="52" t="s">
        <v>13</v>
      </c>
      <c r="E197" s="53">
        <v>230.0</v>
      </c>
      <c r="F197" s="52" t="s">
        <v>14</v>
      </c>
    </row>
    <row r="198">
      <c r="A198" s="51">
        <v>44410.0</v>
      </c>
      <c r="B198" s="52" t="s">
        <v>113</v>
      </c>
      <c r="C198" s="52">
        <v>7940.0</v>
      </c>
      <c r="D198" s="52" t="s">
        <v>17</v>
      </c>
      <c r="E198" s="53">
        <v>320.0</v>
      </c>
      <c r="F198" s="52" t="s">
        <v>18</v>
      </c>
    </row>
    <row r="199">
      <c r="A199" s="51">
        <v>44410.0</v>
      </c>
      <c r="B199" s="52" t="s">
        <v>113</v>
      </c>
      <c r="C199" s="52">
        <v>7940.0</v>
      </c>
      <c r="D199" s="52" t="s">
        <v>30</v>
      </c>
      <c r="E199" s="53">
        <v>100.0</v>
      </c>
      <c r="F199" s="52" t="s">
        <v>31</v>
      </c>
    </row>
    <row r="200">
      <c r="A200" s="51">
        <v>44410.0</v>
      </c>
      <c r="B200" s="52" t="s">
        <v>113</v>
      </c>
      <c r="C200" s="52">
        <v>7940.0</v>
      </c>
      <c r="D200" s="52" t="s">
        <v>34</v>
      </c>
      <c r="E200" s="53">
        <v>250.0</v>
      </c>
      <c r="F200" s="52" t="s">
        <v>14</v>
      </c>
    </row>
    <row r="201">
      <c r="A201" s="51">
        <v>44410.0</v>
      </c>
      <c r="B201" s="52" t="s">
        <v>113</v>
      </c>
      <c r="C201" s="52">
        <v>7940.0</v>
      </c>
      <c r="D201" s="52" t="s">
        <v>19</v>
      </c>
      <c r="E201" s="53">
        <v>80.0</v>
      </c>
      <c r="F201" s="52" t="s">
        <v>14</v>
      </c>
    </row>
    <row r="202">
      <c r="A202" s="51">
        <v>44410.0</v>
      </c>
      <c r="B202" s="52" t="s">
        <v>113</v>
      </c>
      <c r="C202" s="52">
        <v>7940.0</v>
      </c>
      <c r="D202" s="52" t="s">
        <v>20</v>
      </c>
      <c r="E202" s="53">
        <v>220.0</v>
      </c>
      <c r="F202" s="52" t="s">
        <v>21</v>
      </c>
    </row>
    <row r="203">
      <c r="A203" s="51">
        <v>44410.0</v>
      </c>
      <c r="B203" s="52" t="s">
        <v>113</v>
      </c>
      <c r="C203" s="52">
        <v>7940.0</v>
      </c>
      <c r="D203" s="52" t="s">
        <v>22</v>
      </c>
      <c r="E203" s="53">
        <v>300.0</v>
      </c>
      <c r="F203" s="52" t="s">
        <v>18</v>
      </c>
    </row>
    <row r="204">
      <c r="A204" s="51">
        <v>44410.0</v>
      </c>
      <c r="B204" s="52" t="s">
        <v>114</v>
      </c>
      <c r="C204" s="52">
        <v>5043.0</v>
      </c>
      <c r="D204" s="52" t="s">
        <v>36</v>
      </c>
      <c r="E204" s="53">
        <v>180.0</v>
      </c>
      <c r="F204" s="52" t="s">
        <v>12</v>
      </c>
    </row>
    <row r="205">
      <c r="A205" s="51">
        <v>44410.0</v>
      </c>
      <c r="B205" s="52" t="s">
        <v>114</v>
      </c>
      <c r="C205" s="52">
        <v>5043.0</v>
      </c>
      <c r="D205" s="52" t="s">
        <v>11</v>
      </c>
      <c r="E205" s="53">
        <v>160.0</v>
      </c>
      <c r="F205" s="52" t="s">
        <v>12</v>
      </c>
    </row>
    <row r="206">
      <c r="A206" s="51">
        <v>44410.0</v>
      </c>
      <c r="B206" s="52" t="s">
        <v>114</v>
      </c>
      <c r="C206" s="52">
        <v>5043.0</v>
      </c>
      <c r="D206" s="52" t="s">
        <v>13</v>
      </c>
      <c r="E206" s="53">
        <v>230.0</v>
      </c>
      <c r="F206" s="52" t="s">
        <v>14</v>
      </c>
    </row>
    <row r="207">
      <c r="A207" s="51">
        <v>44410.0</v>
      </c>
      <c r="B207" s="52" t="s">
        <v>114</v>
      </c>
      <c r="C207" s="52">
        <v>5043.0</v>
      </c>
      <c r="D207" s="52" t="s">
        <v>17</v>
      </c>
      <c r="E207" s="53">
        <v>320.0</v>
      </c>
      <c r="F207" s="52" t="s">
        <v>18</v>
      </c>
    </row>
    <row r="208">
      <c r="A208" s="51">
        <v>44410.0</v>
      </c>
      <c r="B208" s="52" t="s">
        <v>114</v>
      </c>
      <c r="C208" s="52">
        <v>5043.0</v>
      </c>
      <c r="D208" s="52" t="s">
        <v>30</v>
      </c>
      <c r="E208" s="53">
        <v>100.0</v>
      </c>
      <c r="F208" s="52" t="s">
        <v>31</v>
      </c>
    </row>
    <row r="209">
      <c r="A209" s="51">
        <v>44410.0</v>
      </c>
      <c r="B209" s="52" t="s">
        <v>114</v>
      </c>
      <c r="C209" s="52">
        <v>5043.0</v>
      </c>
      <c r="D209" s="52" t="s">
        <v>34</v>
      </c>
      <c r="E209" s="53">
        <v>250.0</v>
      </c>
      <c r="F209" s="52" t="s">
        <v>14</v>
      </c>
    </row>
    <row r="210">
      <c r="A210" s="51">
        <v>44410.0</v>
      </c>
      <c r="B210" s="52" t="s">
        <v>115</v>
      </c>
      <c r="C210" s="52" t="s">
        <v>116</v>
      </c>
      <c r="D210" s="52" t="s">
        <v>34</v>
      </c>
      <c r="E210" s="53">
        <v>250.0</v>
      </c>
      <c r="F210" s="52" t="s">
        <v>14</v>
      </c>
    </row>
    <row r="211">
      <c r="A211" s="51">
        <v>44410.0</v>
      </c>
      <c r="B211" s="52" t="s">
        <v>115</v>
      </c>
      <c r="C211" s="55">
        <v>9.0E42</v>
      </c>
      <c r="D211" s="52" t="s">
        <v>36</v>
      </c>
      <c r="E211" s="53">
        <v>180.0</v>
      </c>
      <c r="F211" s="52" t="s">
        <v>12</v>
      </c>
    </row>
    <row r="212">
      <c r="A212" s="51">
        <v>44410.0</v>
      </c>
      <c r="B212" s="52" t="s">
        <v>115</v>
      </c>
      <c r="C212" s="52" t="s">
        <v>117</v>
      </c>
      <c r="D212" s="52" t="s">
        <v>22</v>
      </c>
      <c r="E212" s="53">
        <v>300.0</v>
      </c>
      <c r="F212" s="52" t="s">
        <v>18</v>
      </c>
    </row>
    <row r="213">
      <c r="A213" s="51">
        <v>44410.0</v>
      </c>
      <c r="B213" s="52" t="s">
        <v>115</v>
      </c>
      <c r="C213" s="52">
        <v>8647.0</v>
      </c>
      <c r="D213" s="52" t="s">
        <v>11</v>
      </c>
      <c r="E213" s="53">
        <v>160.0</v>
      </c>
      <c r="F213" s="52" t="s">
        <v>12</v>
      </c>
    </row>
    <row r="214">
      <c r="A214" s="51">
        <v>44410.0</v>
      </c>
      <c r="B214" s="52" t="s">
        <v>115</v>
      </c>
      <c r="C214" s="52" t="s">
        <v>118</v>
      </c>
      <c r="D214" s="52" t="s">
        <v>22</v>
      </c>
      <c r="E214" s="53">
        <v>300.0</v>
      </c>
      <c r="F214" s="52" t="s">
        <v>18</v>
      </c>
    </row>
    <row r="215">
      <c r="A215" s="51">
        <v>44410.0</v>
      </c>
      <c r="B215" s="52" t="s">
        <v>115</v>
      </c>
      <c r="C215" s="52" t="s">
        <v>119</v>
      </c>
      <c r="D215" s="52" t="s">
        <v>30</v>
      </c>
      <c r="E215" s="53">
        <v>100.0</v>
      </c>
      <c r="F215" s="52" t="s">
        <v>31</v>
      </c>
    </row>
    <row r="216">
      <c r="A216" s="51">
        <v>44410.0</v>
      </c>
      <c r="B216" s="52" t="s">
        <v>115</v>
      </c>
      <c r="C216" s="52" t="s">
        <v>120</v>
      </c>
      <c r="D216" s="52" t="s">
        <v>11</v>
      </c>
      <c r="E216" s="53">
        <v>160.0</v>
      </c>
      <c r="F216" s="52" t="s">
        <v>12</v>
      </c>
    </row>
    <row r="217">
      <c r="A217" s="51">
        <v>44410.0</v>
      </c>
      <c r="B217" s="52" t="s">
        <v>115</v>
      </c>
      <c r="C217" s="52" t="s">
        <v>121</v>
      </c>
      <c r="D217" s="52" t="s">
        <v>22</v>
      </c>
      <c r="E217" s="53">
        <v>300.0</v>
      </c>
      <c r="F217" s="52" t="s">
        <v>18</v>
      </c>
    </row>
    <row r="218">
      <c r="A218" s="51">
        <v>44410.0</v>
      </c>
      <c r="B218" s="52" t="s">
        <v>122</v>
      </c>
      <c r="C218" s="52" t="s">
        <v>123</v>
      </c>
      <c r="D218" s="52" t="s">
        <v>30</v>
      </c>
      <c r="E218" s="53">
        <v>100.0</v>
      </c>
      <c r="F218" s="52" t="s">
        <v>31</v>
      </c>
    </row>
    <row r="219">
      <c r="A219" s="51">
        <v>44410.0</v>
      </c>
      <c r="B219" s="52" t="s">
        <v>122</v>
      </c>
      <c r="C219" s="52" t="s">
        <v>124</v>
      </c>
      <c r="D219" s="52" t="s">
        <v>11</v>
      </c>
      <c r="E219" s="53">
        <v>160.0</v>
      </c>
      <c r="F219" s="52" t="s">
        <v>12</v>
      </c>
    </row>
    <row r="220">
      <c r="A220" s="51">
        <v>44410.0</v>
      </c>
      <c r="B220" s="52" t="s">
        <v>122</v>
      </c>
      <c r="C220" s="52" t="s">
        <v>125</v>
      </c>
      <c r="D220" s="52" t="s">
        <v>11</v>
      </c>
      <c r="E220" s="53">
        <v>160.0</v>
      </c>
      <c r="F220" s="52" t="s">
        <v>12</v>
      </c>
    </row>
    <row r="221">
      <c r="A221" s="51">
        <v>44410.0</v>
      </c>
      <c r="B221" s="52" t="s">
        <v>122</v>
      </c>
      <c r="C221" s="52" t="s">
        <v>126</v>
      </c>
      <c r="D221" s="52" t="s">
        <v>30</v>
      </c>
      <c r="E221" s="53">
        <v>100.0</v>
      </c>
      <c r="F221" s="52" t="s">
        <v>31</v>
      </c>
    </row>
    <row r="222">
      <c r="A222" s="51">
        <v>44410.0</v>
      </c>
      <c r="B222" s="52" t="s">
        <v>122</v>
      </c>
      <c r="C222" s="52" t="s">
        <v>127</v>
      </c>
      <c r="D222" s="52" t="s">
        <v>30</v>
      </c>
      <c r="E222" s="53">
        <v>100.0</v>
      </c>
      <c r="F222" s="52" t="s">
        <v>31</v>
      </c>
    </row>
    <row r="223">
      <c r="A223" s="51">
        <v>44410.0</v>
      </c>
      <c r="B223" s="52" t="s">
        <v>122</v>
      </c>
      <c r="C223" s="52" t="s">
        <v>128</v>
      </c>
      <c r="D223" s="52" t="s">
        <v>13</v>
      </c>
      <c r="E223" s="53">
        <v>230.0</v>
      </c>
      <c r="F223" s="52" t="s">
        <v>14</v>
      </c>
    </row>
    <row r="224">
      <c r="A224" s="51">
        <v>44410.0</v>
      </c>
      <c r="B224" s="52" t="s">
        <v>122</v>
      </c>
      <c r="C224" s="52" t="s">
        <v>129</v>
      </c>
      <c r="D224" s="52" t="s">
        <v>22</v>
      </c>
      <c r="E224" s="53">
        <v>300.0</v>
      </c>
      <c r="F224" s="52" t="s">
        <v>18</v>
      </c>
    </row>
    <row r="225">
      <c r="A225" s="51">
        <v>44410.0</v>
      </c>
      <c r="B225" s="52" t="s">
        <v>15</v>
      </c>
      <c r="C225" s="52" t="s">
        <v>130</v>
      </c>
      <c r="D225" s="52" t="s">
        <v>13</v>
      </c>
      <c r="E225" s="53">
        <v>230.0</v>
      </c>
      <c r="F225" s="52" t="s">
        <v>14</v>
      </c>
    </row>
    <row r="226">
      <c r="A226" s="51">
        <v>44410.0</v>
      </c>
      <c r="B226" s="52" t="s">
        <v>15</v>
      </c>
      <c r="C226" s="52" t="s">
        <v>131</v>
      </c>
      <c r="D226" s="52" t="s">
        <v>27</v>
      </c>
      <c r="E226" s="53">
        <v>190.0</v>
      </c>
      <c r="F226" s="52" t="s">
        <v>14</v>
      </c>
    </row>
    <row r="227">
      <c r="A227" s="51">
        <v>44410.0</v>
      </c>
      <c r="B227" s="52" t="s">
        <v>15</v>
      </c>
      <c r="C227" s="52" t="s">
        <v>132</v>
      </c>
      <c r="D227" s="52" t="s">
        <v>36</v>
      </c>
      <c r="E227" s="53">
        <v>180.0</v>
      </c>
      <c r="F227" s="52" t="s">
        <v>12</v>
      </c>
    </row>
    <row r="228">
      <c r="A228" s="51">
        <v>44410.0</v>
      </c>
      <c r="B228" s="52" t="s">
        <v>15</v>
      </c>
      <c r="C228" s="55">
        <v>5.0E49</v>
      </c>
      <c r="D228" s="52" t="s">
        <v>13</v>
      </c>
      <c r="E228" s="53">
        <v>230.0</v>
      </c>
      <c r="F228" s="52" t="s">
        <v>14</v>
      </c>
    </row>
    <row r="229">
      <c r="A229" s="51">
        <v>44410.0</v>
      </c>
      <c r="B229" s="52" t="s">
        <v>15</v>
      </c>
      <c r="C229" s="52" t="s">
        <v>133</v>
      </c>
      <c r="D229" s="52" t="s">
        <v>22</v>
      </c>
      <c r="E229" s="53">
        <v>300.0</v>
      </c>
      <c r="F229" s="52" t="s">
        <v>18</v>
      </c>
    </row>
    <row r="230">
      <c r="A230" s="51">
        <v>44410.0</v>
      </c>
      <c r="B230" s="52" t="s">
        <v>15</v>
      </c>
      <c r="C230" s="52" t="s">
        <v>134</v>
      </c>
      <c r="D230" s="52" t="s">
        <v>27</v>
      </c>
      <c r="E230" s="53">
        <v>190.0</v>
      </c>
      <c r="F230" s="52" t="s">
        <v>14</v>
      </c>
    </row>
    <row r="231">
      <c r="A231" s="51">
        <v>44410.0</v>
      </c>
      <c r="B231" s="52" t="s">
        <v>15</v>
      </c>
      <c r="C231" s="52" t="s">
        <v>135</v>
      </c>
      <c r="D231" s="52" t="s">
        <v>13</v>
      </c>
      <c r="E231" s="53">
        <v>230.0</v>
      </c>
      <c r="F231" s="52" t="s">
        <v>14</v>
      </c>
    </row>
    <row r="232">
      <c r="A232" s="51">
        <v>44410.0</v>
      </c>
      <c r="B232" s="52" t="s">
        <v>15</v>
      </c>
      <c r="C232" s="52" t="s">
        <v>135</v>
      </c>
      <c r="D232" s="52" t="s">
        <v>20</v>
      </c>
      <c r="E232" s="53">
        <v>220.0</v>
      </c>
      <c r="F232" s="52" t="s">
        <v>21</v>
      </c>
    </row>
    <row r="233">
      <c r="A233" s="51">
        <v>44410.0</v>
      </c>
      <c r="B233" s="52" t="s">
        <v>15</v>
      </c>
      <c r="C233" s="52">
        <v>1344.0</v>
      </c>
      <c r="D233" s="52" t="s">
        <v>20</v>
      </c>
      <c r="E233" s="53">
        <v>220.0</v>
      </c>
      <c r="F233" s="52" t="s">
        <v>21</v>
      </c>
    </row>
    <row r="234">
      <c r="A234" s="51">
        <v>44410.0</v>
      </c>
      <c r="B234" s="52" t="s">
        <v>15</v>
      </c>
      <c r="C234" s="52" t="s">
        <v>136</v>
      </c>
      <c r="D234" s="52" t="s">
        <v>36</v>
      </c>
      <c r="E234" s="53">
        <v>180.0</v>
      </c>
      <c r="F234" s="52" t="s">
        <v>12</v>
      </c>
    </row>
    <row r="235">
      <c r="A235" s="51">
        <v>44410.0</v>
      </c>
      <c r="B235" s="52" t="s">
        <v>15</v>
      </c>
      <c r="C235" s="52" t="s">
        <v>137</v>
      </c>
      <c r="D235" s="52" t="s">
        <v>22</v>
      </c>
      <c r="E235" s="53">
        <v>300.0</v>
      </c>
      <c r="F235" s="52" t="s">
        <v>18</v>
      </c>
    </row>
    <row r="236">
      <c r="A236" s="51">
        <v>44410.0</v>
      </c>
      <c r="B236" s="52" t="s">
        <v>15</v>
      </c>
      <c r="C236" s="52" t="s">
        <v>138</v>
      </c>
      <c r="D236" s="52" t="s">
        <v>36</v>
      </c>
      <c r="E236" s="53">
        <v>180.0</v>
      </c>
      <c r="F236" s="52" t="s">
        <v>12</v>
      </c>
    </row>
    <row r="237">
      <c r="A237" s="51">
        <v>44410.0</v>
      </c>
      <c r="B237" s="52" t="s">
        <v>15</v>
      </c>
      <c r="C237" s="52" t="s">
        <v>138</v>
      </c>
      <c r="D237" s="52" t="s">
        <v>30</v>
      </c>
      <c r="E237" s="53">
        <v>100.0</v>
      </c>
      <c r="F237" s="52" t="s">
        <v>31</v>
      </c>
    </row>
    <row r="238">
      <c r="A238" s="51">
        <v>44410.0</v>
      </c>
      <c r="B238" s="52" t="s">
        <v>15</v>
      </c>
      <c r="C238" s="52" t="s">
        <v>139</v>
      </c>
      <c r="D238" s="52" t="s">
        <v>27</v>
      </c>
      <c r="E238" s="53">
        <v>190.0</v>
      </c>
      <c r="F238" s="52" t="s">
        <v>14</v>
      </c>
    </row>
    <row r="239">
      <c r="A239" s="51">
        <v>44410.0</v>
      </c>
      <c r="B239" s="52" t="s">
        <v>15</v>
      </c>
      <c r="C239" s="52" t="s">
        <v>139</v>
      </c>
      <c r="D239" s="52" t="s">
        <v>11</v>
      </c>
      <c r="E239" s="53">
        <v>160.0</v>
      </c>
      <c r="F239" s="52" t="s">
        <v>12</v>
      </c>
    </row>
    <row r="240">
      <c r="A240" s="51">
        <v>44410.0</v>
      </c>
      <c r="B240" s="52" t="s">
        <v>15</v>
      </c>
      <c r="C240" s="52" t="s">
        <v>140</v>
      </c>
      <c r="D240" s="52" t="s">
        <v>22</v>
      </c>
      <c r="E240" s="53">
        <v>300.0</v>
      </c>
      <c r="F240" s="52" t="s">
        <v>18</v>
      </c>
    </row>
    <row r="241">
      <c r="A241" s="51">
        <v>44410.0</v>
      </c>
      <c r="B241" s="52" t="s">
        <v>16</v>
      </c>
      <c r="C241" s="52" t="s">
        <v>141</v>
      </c>
      <c r="D241" s="52" t="s">
        <v>20</v>
      </c>
      <c r="E241" s="53">
        <v>220.0</v>
      </c>
      <c r="F241" s="52" t="s">
        <v>21</v>
      </c>
    </row>
    <row r="242">
      <c r="A242" s="51">
        <v>44410.0</v>
      </c>
      <c r="B242" s="52" t="s">
        <v>16</v>
      </c>
      <c r="C242" s="52" t="s">
        <v>141</v>
      </c>
      <c r="D242" s="52" t="s">
        <v>22</v>
      </c>
      <c r="E242" s="53">
        <v>300.0</v>
      </c>
      <c r="F242" s="52" t="s">
        <v>18</v>
      </c>
    </row>
    <row r="243">
      <c r="A243" s="51">
        <v>44410.0</v>
      </c>
      <c r="B243" s="52" t="s">
        <v>16</v>
      </c>
      <c r="C243" s="52">
        <v>2543.0</v>
      </c>
      <c r="D243" s="52" t="s">
        <v>17</v>
      </c>
      <c r="E243" s="53">
        <v>320.0</v>
      </c>
      <c r="F243" s="52" t="s">
        <v>18</v>
      </c>
    </row>
    <row r="244">
      <c r="A244" s="51">
        <v>44410.0</v>
      </c>
      <c r="B244" s="52" t="s">
        <v>16</v>
      </c>
      <c r="C244" s="52" t="s">
        <v>142</v>
      </c>
      <c r="D244" s="52" t="s">
        <v>20</v>
      </c>
      <c r="E244" s="53">
        <v>220.0</v>
      </c>
      <c r="F244" s="52" t="s">
        <v>21</v>
      </c>
    </row>
    <row r="245">
      <c r="A245" s="51">
        <v>44410.0</v>
      </c>
      <c r="B245" s="52" t="s">
        <v>16</v>
      </c>
      <c r="C245" s="52" t="s">
        <v>142</v>
      </c>
      <c r="D245" s="52" t="s">
        <v>22</v>
      </c>
      <c r="E245" s="53">
        <v>300.0</v>
      </c>
      <c r="F245" s="52" t="s">
        <v>18</v>
      </c>
    </row>
    <row r="246">
      <c r="A246" s="51">
        <v>44410.0</v>
      </c>
      <c r="B246" s="52" t="s">
        <v>16</v>
      </c>
      <c r="C246" s="52" t="s">
        <v>143</v>
      </c>
      <c r="D246" s="52" t="s">
        <v>20</v>
      </c>
      <c r="E246" s="53">
        <v>220.0</v>
      </c>
      <c r="F246" s="52" t="s">
        <v>21</v>
      </c>
    </row>
    <row r="247">
      <c r="A247" s="51">
        <v>44410.0</v>
      </c>
      <c r="B247" s="52" t="s">
        <v>16</v>
      </c>
      <c r="C247" s="52">
        <v>4143.0</v>
      </c>
      <c r="D247" s="52" t="s">
        <v>20</v>
      </c>
      <c r="E247" s="53">
        <v>220.0</v>
      </c>
      <c r="F247" s="52" t="s">
        <v>21</v>
      </c>
    </row>
    <row r="248">
      <c r="A248" s="51">
        <v>44410.0</v>
      </c>
      <c r="B248" s="52" t="s">
        <v>16</v>
      </c>
      <c r="C248" s="52">
        <v>4841.0</v>
      </c>
      <c r="D248" s="52" t="s">
        <v>19</v>
      </c>
      <c r="E248" s="53">
        <v>80.0</v>
      </c>
      <c r="F248" s="52" t="s">
        <v>14</v>
      </c>
    </row>
    <row r="249">
      <c r="A249" s="51">
        <v>44410.0</v>
      </c>
      <c r="B249" s="52" t="s">
        <v>16</v>
      </c>
      <c r="C249" s="52" t="s">
        <v>144</v>
      </c>
      <c r="D249" s="52" t="s">
        <v>22</v>
      </c>
      <c r="E249" s="53">
        <v>300.0</v>
      </c>
      <c r="F249" s="52" t="s">
        <v>18</v>
      </c>
    </row>
    <row r="250">
      <c r="A250" s="51">
        <v>44410.0</v>
      </c>
      <c r="B250" s="52" t="s">
        <v>16</v>
      </c>
      <c r="C250" s="52" t="s">
        <v>145</v>
      </c>
      <c r="D250" s="52" t="s">
        <v>20</v>
      </c>
      <c r="E250" s="53">
        <v>220.0</v>
      </c>
      <c r="F250" s="52" t="s">
        <v>21</v>
      </c>
    </row>
    <row r="251">
      <c r="A251" s="51">
        <v>44410.0</v>
      </c>
      <c r="B251" s="52" t="s">
        <v>16</v>
      </c>
      <c r="C251" s="52">
        <v>6141.0</v>
      </c>
      <c r="D251" s="52" t="s">
        <v>22</v>
      </c>
      <c r="E251" s="53">
        <v>300.0</v>
      </c>
      <c r="F251" s="52" t="s">
        <v>18</v>
      </c>
    </row>
    <row r="252">
      <c r="A252" s="51">
        <v>44410.0</v>
      </c>
      <c r="B252" s="52" t="s">
        <v>16</v>
      </c>
      <c r="C252" s="52">
        <v>1945.0</v>
      </c>
      <c r="D252" s="52" t="s">
        <v>17</v>
      </c>
      <c r="E252" s="53">
        <v>320.0</v>
      </c>
      <c r="F252" s="52" t="s">
        <v>18</v>
      </c>
    </row>
    <row r="253">
      <c r="A253" s="51">
        <v>44410.0</v>
      </c>
      <c r="B253" s="52" t="s">
        <v>16</v>
      </c>
      <c r="C253" s="52" t="s">
        <v>146</v>
      </c>
      <c r="D253" s="52" t="s">
        <v>22</v>
      </c>
      <c r="E253" s="53">
        <v>300.0</v>
      </c>
      <c r="F253" s="52" t="s">
        <v>18</v>
      </c>
    </row>
    <row r="254">
      <c r="A254" s="51">
        <v>44410.0</v>
      </c>
      <c r="B254" s="52" t="s">
        <v>16</v>
      </c>
      <c r="C254" s="52" t="s">
        <v>147</v>
      </c>
      <c r="D254" s="52" t="s">
        <v>20</v>
      </c>
      <c r="E254" s="53">
        <v>220.0</v>
      </c>
      <c r="F254" s="52" t="s">
        <v>21</v>
      </c>
    </row>
    <row r="255">
      <c r="A255" s="51">
        <v>44410.0</v>
      </c>
      <c r="B255" s="52" t="s">
        <v>16</v>
      </c>
      <c r="C255" s="52" t="s">
        <v>67</v>
      </c>
      <c r="D255" s="52" t="s">
        <v>22</v>
      </c>
      <c r="E255" s="53">
        <v>300.0</v>
      </c>
      <c r="F255" s="52" t="s">
        <v>18</v>
      </c>
    </row>
    <row r="256">
      <c r="A256" s="51">
        <v>44410.0</v>
      </c>
      <c r="B256" s="52" t="s">
        <v>69</v>
      </c>
      <c r="C256" s="52" t="s">
        <v>70</v>
      </c>
      <c r="D256" s="52" t="s">
        <v>22</v>
      </c>
      <c r="E256" s="53">
        <v>300.0</v>
      </c>
      <c r="F256" s="52" t="s">
        <v>18</v>
      </c>
    </row>
    <row r="257">
      <c r="A257" s="51">
        <v>44410.0</v>
      </c>
      <c r="B257" s="52" t="s">
        <v>69</v>
      </c>
      <c r="C257" s="52" t="s">
        <v>71</v>
      </c>
      <c r="D257" s="52" t="s">
        <v>11</v>
      </c>
      <c r="E257" s="53">
        <v>160.0</v>
      </c>
      <c r="F257" s="52" t="s">
        <v>12</v>
      </c>
    </row>
    <row r="258">
      <c r="A258" s="51">
        <v>44410.0</v>
      </c>
      <c r="B258" s="52" t="s">
        <v>69</v>
      </c>
      <c r="C258" s="52" t="s">
        <v>72</v>
      </c>
      <c r="D258" s="52" t="s">
        <v>36</v>
      </c>
      <c r="E258" s="53">
        <v>180.0</v>
      </c>
      <c r="F258" s="52" t="s">
        <v>12</v>
      </c>
    </row>
    <row r="259">
      <c r="A259" s="51">
        <v>44410.0</v>
      </c>
      <c r="B259" s="52" t="s">
        <v>69</v>
      </c>
      <c r="C259" s="52" t="s">
        <v>73</v>
      </c>
      <c r="D259" s="52" t="s">
        <v>13</v>
      </c>
      <c r="E259" s="53">
        <v>230.0</v>
      </c>
      <c r="F259" s="52" t="s">
        <v>14</v>
      </c>
    </row>
    <row r="260">
      <c r="A260" s="51">
        <v>44410.0</v>
      </c>
      <c r="B260" s="52" t="s">
        <v>69</v>
      </c>
      <c r="C260" s="52" t="s">
        <v>74</v>
      </c>
      <c r="D260" s="52" t="s">
        <v>20</v>
      </c>
      <c r="E260" s="53">
        <v>220.0</v>
      </c>
      <c r="F260" s="52" t="s">
        <v>21</v>
      </c>
    </row>
    <row r="261">
      <c r="A261" s="51">
        <v>44410.0</v>
      </c>
      <c r="B261" s="52" t="s">
        <v>69</v>
      </c>
      <c r="C261" s="52">
        <v>2340.0</v>
      </c>
      <c r="D261" s="52" t="s">
        <v>27</v>
      </c>
      <c r="E261" s="53">
        <v>190.0</v>
      </c>
      <c r="F261" s="52" t="s">
        <v>14</v>
      </c>
    </row>
    <row r="262">
      <c r="A262" s="51">
        <v>44410.0</v>
      </c>
      <c r="B262" s="52" t="s">
        <v>69</v>
      </c>
      <c r="C262" s="52">
        <v>2440.0</v>
      </c>
      <c r="D262" s="52" t="s">
        <v>17</v>
      </c>
      <c r="E262" s="53">
        <v>320.0</v>
      </c>
      <c r="F262" s="52" t="s">
        <v>18</v>
      </c>
    </row>
    <row r="263">
      <c r="A263" s="51">
        <v>44410.0</v>
      </c>
      <c r="B263" s="52" t="s">
        <v>69</v>
      </c>
      <c r="C263" s="52">
        <v>7447.0</v>
      </c>
      <c r="D263" s="52" t="s">
        <v>11</v>
      </c>
      <c r="E263" s="53">
        <v>160.0</v>
      </c>
      <c r="F263" s="52" t="s">
        <v>12</v>
      </c>
    </row>
    <row r="264">
      <c r="A264" s="51">
        <v>44410.0</v>
      </c>
      <c r="B264" s="52" t="s">
        <v>69</v>
      </c>
      <c r="C264" s="52">
        <v>5649.0</v>
      </c>
      <c r="D264" s="52" t="s">
        <v>30</v>
      </c>
      <c r="E264" s="53">
        <v>100.0</v>
      </c>
      <c r="F264" s="52" t="s">
        <v>31</v>
      </c>
    </row>
    <row r="265">
      <c r="A265" s="51">
        <v>44410.0</v>
      </c>
      <c r="B265" s="52" t="s">
        <v>69</v>
      </c>
      <c r="C265" s="52" t="s">
        <v>148</v>
      </c>
      <c r="D265" s="52" t="s">
        <v>20</v>
      </c>
      <c r="E265" s="53">
        <v>220.0</v>
      </c>
      <c r="F265" s="52" t="s">
        <v>21</v>
      </c>
    </row>
    <row r="266">
      <c r="A266" s="51">
        <v>44410.0</v>
      </c>
      <c r="B266" s="52" t="s">
        <v>69</v>
      </c>
      <c r="C266" s="52">
        <v>9045.0</v>
      </c>
      <c r="D266" s="52" t="s">
        <v>13</v>
      </c>
      <c r="E266" s="53">
        <v>230.0</v>
      </c>
      <c r="F266" s="52" t="s">
        <v>14</v>
      </c>
    </row>
    <row r="267">
      <c r="A267" s="51">
        <v>44410.0</v>
      </c>
      <c r="B267" s="52" t="s">
        <v>69</v>
      </c>
      <c r="C267" s="52" t="s">
        <v>75</v>
      </c>
      <c r="D267" s="52" t="s">
        <v>22</v>
      </c>
      <c r="E267" s="53">
        <v>300.0</v>
      </c>
      <c r="F267" s="52" t="s">
        <v>18</v>
      </c>
    </row>
    <row r="268">
      <c r="A268" s="51">
        <v>44410.0</v>
      </c>
      <c r="B268" s="52" t="s">
        <v>69</v>
      </c>
      <c r="C268" s="52">
        <v>5747.0</v>
      </c>
      <c r="D268" s="52" t="s">
        <v>19</v>
      </c>
      <c r="E268" s="53">
        <v>80.0</v>
      </c>
      <c r="F268" s="52" t="s">
        <v>14</v>
      </c>
    </row>
    <row r="269">
      <c r="A269" s="51">
        <v>44410.0</v>
      </c>
      <c r="B269" s="52" t="s">
        <v>69</v>
      </c>
      <c r="C269" s="52" t="s">
        <v>76</v>
      </c>
      <c r="D269" s="52" t="s">
        <v>30</v>
      </c>
      <c r="E269" s="53">
        <v>100.0</v>
      </c>
      <c r="F269" s="52" t="s">
        <v>31</v>
      </c>
    </row>
    <row r="270">
      <c r="A270" s="51">
        <v>44410.0</v>
      </c>
      <c r="B270" s="52" t="s">
        <v>69</v>
      </c>
      <c r="C270" s="52" t="s">
        <v>77</v>
      </c>
      <c r="D270" s="52" t="s">
        <v>19</v>
      </c>
      <c r="E270" s="53">
        <v>80.0</v>
      </c>
      <c r="F270" s="52" t="s">
        <v>14</v>
      </c>
    </row>
    <row r="271">
      <c r="A271" s="51">
        <v>44410.0</v>
      </c>
      <c r="B271" s="52" t="s">
        <v>69</v>
      </c>
      <c r="C271" s="52" t="s">
        <v>78</v>
      </c>
      <c r="D271" s="52" t="s">
        <v>22</v>
      </c>
      <c r="E271" s="53">
        <v>300.0</v>
      </c>
      <c r="F271" s="52" t="s">
        <v>18</v>
      </c>
    </row>
    <row r="272">
      <c r="A272" s="51">
        <v>44410.0</v>
      </c>
      <c r="B272" s="52" t="s">
        <v>69</v>
      </c>
      <c r="C272" s="52" t="s">
        <v>79</v>
      </c>
      <c r="D272" s="52" t="s">
        <v>27</v>
      </c>
      <c r="E272" s="53">
        <v>190.0</v>
      </c>
      <c r="F272" s="52" t="s">
        <v>14</v>
      </c>
    </row>
    <row r="273">
      <c r="A273" s="51">
        <v>44410.0</v>
      </c>
      <c r="B273" s="52" t="s">
        <v>69</v>
      </c>
      <c r="C273" s="52" t="s">
        <v>80</v>
      </c>
      <c r="D273" s="52" t="s">
        <v>11</v>
      </c>
      <c r="E273" s="53">
        <v>160.0</v>
      </c>
      <c r="F273" s="52" t="s">
        <v>12</v>
      </c>
    </row>
    <row r="274">
      <c r="A274" s="51">
        <v>44410.0</v>
      </c>
      <c r="B274" s="52" t="s">
        <v>69</v>
      </c>
      <c r="C274" s="52" t="s">
        <v>81</v>
      </c>
      <c r="D274" s="52" t="s">
        <v>22</v>
      </c>
      <c r="E274" s="53">
        <v>300.0</v>
      </c>
      <c r="F274" s="52" t="s">
        <v>18</v>
      </c>
    </row>
    <row r="275">
      <c r="A275" s="51">
        <v>44410.0</v>
      </c>
      <c r="B275" s="52" t="s">
        <v>69</v>
      </c>
      <c r="C275" s="52" t="s">
        <v>82</v>
      </c>
      <c r="D275" s="52" t="s">
        <v>13</v>
      </c>
      <c r="E275" s="53">
        <v>230.0</v>
      </c>
      <c r="F275" s="52" t="s">
        <v>14</v>
      </c>
    </row>
    <row r="276">
      <c r="A276" s="51">
        <v>44410.0</v>
      </c>
      <c r="B276" s="52" t="s">
        <v>69</v>
      </c>
      <c r="C276" s="52" t="s">
        <v>83</v>
      </c>
      <c r="D276" s="52" t="s">
        <v>34</v>
      </c>
      <c r="E276" s="53">
        <v>250.0</v>
      </c>
      <c r="F276" s="52" t="s">
        <v>14</v>
      </c>
    </row>
    <row r="277">
      <c r="A277" s="51">
        <v>44410.0</v>
      </c>
      <c r="B277" s="52" t="s">
        <v>69</v>
      </c>
      <c r="C277" s="52" t="s">
        <v>84</v>
      </c>
      <c r="D277" s="52" t="s">
        <v>19</v>
      </c>
      <c r="E277" s="53">
        <v>80.0</v>
      </c>
      <c r="F277" s="52" t="s">
        <v>14</v>
      </c>
    </row>
    <row r="278">
      <c r="A278" s="51">
        <v>44410.0</v>
      </c>
      <c r="B278" s="52" t="s">
        <v>69</v>
      </c>
      <c r="C278" s="52" t="s">
        <v>85</v>
      </c>
      <c r="D278" s="52" t="s">
        <v>13</v>
      </c>
      <c r="E278" s="53">
        <v>230.0</v>
      </c>
      <c r="F278" s="52" t="s">
        <v>14</v>
      </c>
    </row>
    <row r="279">
      <c r="A279" s="51">
        <v>44410.0</v>
      </c>
      <c r="B279" s="52" t="s">
        <v>69</v>
      </c>
      <c r="C279" s="52" t="s">
        <v>67</v>
      </c>
      <c r="D279" s="52" t="s">
        <v>19</v>
      </c>
      <c r="E279" s="53">
        <v>80.0</v>
      </c>
      <c r="F279" s="52" t="s">
        <v>14</v>
      </c>
    </row>
    <row r="280">
      <c r="A280" s="51">
        <v>44410.0</v>
      </c>
      <c r="B280" s="52" t="s">
        <v>69</v>
      </c>
      <c r="C280" s="52" t="s">
        <v>86</v>
      </c>
      <c r="D280" s="52" t="s">
        <v>22</v>
      </c>
      <c r="E280" s="53">
        <v>300.0</v>
      </c>
      <c r="F280" s="52" t="s">
        <v>18</v>
      </c>
    </row>
    <row r="281">
      <c r="A281" s="51">
        <v>44410.0</v>
      </c>
      <c r="B281" s="52" t="s">
        <v>69</v>
      </c>
      <c r="C281" s="52" t="s">
        <v>87</v>
      </c>
      <c r="D281" s="52" t="s">
        <v>30</v>
      </c>
      <c r="E281" s="53">
        <v>100.0</v>
      </c>
      <c r="F281" s="52" t="s">
        <v>31</v>
      </c>
    </row>
    <row r="282">
      <c r="A282" s="51">
        <v>44410.0</v>
      </c>
      <c r="B282" s="52" t="s">
        <v>69</v>
      </c>
      <c r="C282" s="52" t="s">
        <v>88</v>
      </c>
      <c r="D282" s="52" t="s">
        <v>13</v>
      </c>
      <c r="E282" s="53">
        <v>230.0</v>
      </c>
      <c r="F282" s="52" t="s">
        <v>14</v>
      </c>
    </row>
    <row r="283">
      <c r="A283" s="51">
        <v>44410.0</v>
      </c>
      <c r="B283" s="52" t="s">
        <v>69</v>
      </c>
      <c r="C283" s="52" t="s">
        <v>90</v>
      </c>
      <c r="D283" s="52" t="s">
        <v>36</v>
      </c>
      <c r="E283" s="53">
        <v>180.0</v>
      </c>
      <c r="F283" s="52" t="s">
        <v>12</v>
      </c>
    </row>
    <row r="284">
      <c r="A284" s="51">
        <v>44410.0</v>
      </c>
      <c r="B284" s="52" t="s">
        <v>69</v>
      </c>
      <c r="C284" s="52" t="s">
        <v>91</v>
      </c>
      <c r="D284" s="52" t="s">
        <v>34</v>
      </c>
      <c r="E284" s="53">
        <v>250.0</v>
      </c>
      <c r="F284" s="52" t="s">
        <v>14</v>
      </c>
    </row>
    <row r="285">
      <c r="A285" s="51">
        <v>44413.0</v>
      </c>
      <c r="B285" s="52" t="s">
        <v>9</v>
      </c>
      <c r="C285" s="52" t="s">
        <v>149</v>
      </c>
      <c r="D285" s="52" t="s">
        <v>150</v>
      </c>
      <c r="E285" s="53">
        <v>230.0</v>
      </c>
      <c r="F285" s="52" t="s">
        <v>21</v>
      </c>
    </row>
    <row r="286">
      <c r="A286" s="51">
        <v>44413.0</v>
      </c>
      <c r="B286" s="52" t="s">
        <v>9</v>
      </c>
      <c r="C286" s="52" t="s">
        <v>151</v>
      </c>
      <c r="D286" s="52" t="s">
        <v>152</v>
      </c>
      <c r="E286" s="53">
        <v>250.0</v>
      </c>
      <c r="F286" s="52" t="s">
        <v>21</v>
      </c>
    </row>
    <row r="287">
      <c r="A287" s="51">
        <v>44413.0</v>
      </c>
      <c r="B287" s="52" t="s">
        <v>23</v>
      </c>
      <c r="C287" s="52" t="s">
        <v>25</v>
      </c>
      <c r="D287" s="52" t="s">
        <v>153</v>
      </c>
      <c r="E287" s="53">
        <v>220.0</v>
      </c>
      <c r="F287" s="52" t="s">
        <v>12</v>
      </c>
    </row>
    <row r="288">
      <c r="A288" s="51">
        <v>44413.0</v>
      </c>
      <c r="B288" s="52" t="s">
        <v>23</v>
      </c>
      <c r="C288" s="52" t="s">
        <v>154</v>
      </c>
      <c r="D288" s="52" t="s">
        <v>152</v>
      </c>
      <c r="E288" s="53">
        <v>250.0</v>
      </c>
      <c r="F288" s="52" t="s">
        <v>21</v>
      </c>
    </row>
    <row r="289">
      <c r="A289" s="51">
        <v>44413.0</v>
      </c>
      <c r="B289" s="52" t="s">
        <v>23</v>
      </c>
      <c r="C289" s="52" t="s">
        <v>26</v>
      </c>
      <c r="D289" s="52" t="s">
        <v>155</v>
      </c>
      <c r="E289" s="53">
        <v>220.0</v>
      </c>
      <c r="F289" s="52" t="s">
        <v>18</v>
      </c>
    </row>
    <row r="290">
      <c r="A290" s="51">
        <v>44413.0</v>
      </c>
      <c r="B290" s="52" t="s">
        <v>23</v>
      </c>
      <c r="C290" s="52" t="s">
        <v>29</v>
      </c>
      <c r="D290" s="52" t="s">
        <v>156</v>
      </c>
      <c r="E290" s="53">
        <v>120.0</v>
      </c>
      <c r="F290" s="52" t="s">
        <v>21</v>
      </c>
    </row>
    <row r="291">
      <c r="A291" s="51">
        <v>44413.0</v>
      </c>
      <c r="B291" s="52" t="s">
        <v>23</v>
      </c>
      <c r="C291" s="52" t="s">
        <v>157</v>
      </c>
      <c r="D291" s="52" t="s">
        <v>158</v>
      </c>
      <c r="E291" s="53">
        <v>200.0</v>
      </c>
      <c r="F291" s="52" t="s">
        <v>14</v>
      </c>
    </row>
    <row r="292">
      <c r="A292" s="51">
        <v>44413.0</v>
      </c>
      <c r="B292" s="52" t="s">
        <v>23</v>
      </c>
      <c r="C292" s="55">
        <v>7.0E45</v>
      </c>
      <c r="D292" s="52" t="s">
        <v>158</v>
      </c>
      <c r="E292" s="53">
        <v>200.0</v>
      </c>
      <c r="F292" s="52" t="s">
        <v>14</v>
      </c>
    </row>
    <row r="293">
      <c r="A293" s="51">
        <v>44413.0</v>
      </c>
      <c r="B293" s="52" t="s">
        <v>23</v>
      </c>
      <c r="C293" s="52" t="s">
        <v>94</v>
      </c>
      <c r="D293" s="52" t="s">
        <v>159</v>
      </c>
      <c r="E293" s="53">
        <v>90.0</v>
      </c>
      <c r="F293" s="52" t="s">
        <v>160</v>
      </c>
    </row>
    <row r="294">
      <c r="A294" s="51">
        <v>44413.0</v>
      </c>
      <c r="B294" s="52" t="s">
        <v>23</v>
      </c>
      <c r="C294" s="52" t="s">
        <v>35</v>
      </c>
      <c r="D294" s="52" t="s">
        <v>161</v>
      </c>
      <c r="E294" s="53">
        <v>240.0</v>
      </c>
      <c r="F294" s="52" t="s">
        <v>21</v>
      </c>
    </row>
    <row r="295">
      <c r="A295" s="51">
        <v>44413.0</v>
      </c>
      <c r="B295" s="52" t="s">
        <v>23</v>
      </c>
      <c r="C295" s="52">
        <v>1041.0</v>
      </c>
      <c r="D295" s="52" t="s">
        <v>162</v>
      </c>
      <c r="E295" s="53">
        <v>130.0</v>
      </c>
      <c r="F295" s="52" t="s">
        <v>18</v>
      </c>
    </row>
    <row r="296">
      <c r="A296" s="51">
        <v>44413.0</v>
      </c>
      <c r="B296" s="52" t="s">
        <v>23</v>
      </c>
      <c r="C296" s="52">
        <v>2841.0</v>
      </c>
      <c r="D296" s="52" t="s">
        <v>159</v>
      </c>
      <c r="E296" s="53">
        <v>90.0</v>
      </c>
      <c r="F296" s="52" t="s">
        <v>160</v>
      </c>
    </row>
    <row r="297">
      <c r="A297" s="51">
        <v>44413.0</v>
      </c>
      <c r="B297" s="52" t="s">
        <v>23</v>
      </c>
      <c r="C297" s="52">
        <v>6245.0</v>
      </c>
      <c r="D297" s="52" t="s">
        <v>153</v>
      </c>
      <c r="E297" s="53">
        <v>220.0</v>
      </c>
      <c r="F297" s="52" t="s">
        <v>12</v>
      </c>
    </row>
    <row r="298">
      <c r="A298" s="51">
        <v>44413.0</v>
      </c>
      <c r="B298" s="52" t="s">
        <v>23</v>
      </c>
      <c r="C298" s="52" t="s">
        <v>163</v>
      </c>
      <c r="D298" s="52" t="s">
        <v>156</v>
      </c>
      <c r="E298" s="53">
        <v>120.0</v>
      </c>
      <c r="F298" s="52" t="s">
        <v>21</v>
      </c>
    </row>
    <row r="299">
      <c r="A299" s="51">
        <v>44413.0</v>
      </c>
      <c r="B299" s="52" t="s">
        <v>23</v>
      </c>
      <c r="C299" s="52" t="s">
        <v>95</v>
      </c>
      <c r="D299" s="52" t="s">
        <v>159</v>
      </c>
      <c r="E299" s="53">
        <v>90.0</v>
      </c>
      <c r="F299" s="52" t="s">
        <v>160</v>
      </c>
    </row>
    <row r="300">
      <c r="A300" s="51">
        <v>44413.0</v>
      </c>
      <c r="B300" s="52" t="s">
        <v>23</v>
      </c>
      <c r="C300" s="52" t="s">
        <v>164</v>
      </c>
      <c r="D300" s="52" t="s">
        <v>153</v>
      </c>
      <c r="E300" s="53">
        <v>220.0</v>
      </c>
      <c r="F300" s="52" t="s">
        <v>12</v>
      </c>
    </row>
    <row r="301">
      <c r="A301" s="51">
        <v>44413.0</v>
      </c>
      <c r="B301" s="52" t="s">
        <v>23</v>
      </c>
      <c r="C301" s="52" t="s">
        <v>165</v>
      </c>
      <c r="D301" s="52" t="s">
        <v>159</v>
      </c>
      <c r="E301" s="53">
        <v>90.0</v>
      </c>
      <c r="F301" s="52" t="s">
        <v>160</v>
      </c>
    </row>
    <row r="302">
      <c r="A302" s="51">
        <v>44413.0</v>
      </c>
      <c r="B302" s="52" t="s">
        <v>23</v>
      </c>
      <c r="C302" s="52" t="s">
        <v>39</v>
      </c>
      <c r="D302" s="52" t="s">
        <v>159</v>
      </c>
      <c r="E302" s="53">
        <v>90.0</v>
      </c>
      <c r="F302" s="52" t="s">
        <v>160</v>
      </c>
    </row>
    <row r="303">
      <c r="A303" s="51">
        <v>44413.0</v>
      </c>
      <c r="B303" s="52" t="s">
        <v>23</v>
      </c>
      <c r="C303" s="52" t="s">
        <v>96</v>
      </c>
      <c r="D303" s="52" t="s">
        <v>166</v>
      </c>
      <c r="E303" s="53">
        <v>200.0</v>
      </c>
      <c r="F303" s="52" t="s">
        <v>14</v>
      </c>
    </row>
    <row r="304">
      <c r="A304" s="51">
        <v>44413.0</v>
      </c>
      <c r="B304" s="52" t="s">
        <v>40</v>
      </c>
      <c r="C304" s="52" t="s">
        <v>41</v>
      </c>
      <c r="D304" s="52" t="s">
        <v>161</v>
      </c>
      <c r="E304" s="53">
        <v>240.0</v>
      </c>
      <c r="F304" s="52" t="s">
        <v>21</v>
      </c>
    </row>
    <row r="305">
      <c r="A305" s="51">
        <v>44413.0</v>
      </c>
      <c r="B305" s="52" t="s">
        <v>40</v>
      </c>
      <c r="C305" s="52" t="s">
        <v>41</v>
      </c>
      <c r="D305" s="52" t="s">
        <v>159</v>
      </c>
      <c r="E305" s="53">
        <v>90.0</v>
      </c>
      <c r="F305" s="52" t="s">
        <v>160</v>
      </c>
    </row>
    <row r="306">
      <c r="A306" s="51">
        <v>44413.0</v>
      </c>
      <c r="B306" s="52" t="s">
        <v>40</v>
      </c>
      <c r="C306" s="52" t="s">
        <v>41</v>
      </c>
      <c r="D306" s="52" t="s">
        <v>166</v>
      </c>
      <c r="E306" s="53">
        <v>200.0</v>
      </c>
      <c r="F306" s="52" t="s">
        <v>14</v>
      </c>
    </row>
    <row r="307">
      <c r="A307" s="51">
        <v>44413.0</v>
      </c>
      <c r="B307" s="52" t="s">
        <v>40</v>
      </c>
      <c r="C307" s="52" t="s">
        <v>167</v>
      </c>
      <c r="D307" s="52" t="s">
        <v>159</v>
      </c>
      <c r="E307" s="53">
        <v>90.0</v>
      </c>
      <c r="F307" s="52" t="s">
        <v>160</v>
      </c>
    </row>
    <row r="308">
      <c r="A308" s="51">
        <v>44413.0</v>
      </c>
      <c r="B308" s="52" t="s">
        <v>40</v>
      </c>
      <c r="C308" s="52" t="s">
        <v>168</v>
      </c>
      <c r="D308" s="52" t="s">
        <v>156</v>
      </c>
      <c r="E308" s="53">
        <v>120.0</v>
      </c>
      <c r="F308" s="52" t="s">
        <v>21</v>
      </c>
    </row>
    <row r="309">
      <c r="A309" s="51">
        <v>44413.0</v>
      </c>
      <c r="B309" s="52" t="s">
        <v>40</v>
      </c>
      <c r="C309" s="52" t="s">
        <v>169</v>
      </c>
      <c r="D309" s="52" t="s">
        <v>161</v>
      </c>
      <c r="E309" s="53">
        <v>240.0</v>
      </c>
      <c r="F309" s="52" t="s">
        <v>21</v>
      </c>
    </row>
    <row r="310">
      <c r="A310" s="51">
        <v>44413.0</v>
      </c>
      <c r="B310" s="52" t="s">
        <v>97</v>
      </c>
      <c r="C310" s="55">
        <v>1.0E46</v>
      </c>
      <c r="D310" s="52" t="s">
        <v>152</v>
      </c>
      <c r="E310" s="53">
        <v>250.0</v>
      </c>
      <c r="F310" s="52" t="s">
        <v>21</v>
      </c>
    </row>
    <row r="311">
      <c r="A311" s="51">
        <v>44413.0</v>
      </c>
      <c r="B311" s="52" t="s">
        <v>97</v>
      </c>
      <c r="C311" s="52" t="s">
        <v>102</v>
      </c>
      <c r="D311" s="52" t="s">
        <v>155</v>
      </c>
      <c r="E311" s="53">
        <v>220.0</v>
      </c>
      <c r="F311" s="52" t="s">
        <v>18</v>
      </c>
    </row>
    <row r="312">
      <c r="A312" s="51">
        <v>44413.0</v>
      </c>
      <c r="B312" s="52" t="s">
        <v>97</v>
      </c>
      <c r="C312" s="52">
        <v>2649.0</v>
      </c>
      <c r="D312" s="52" t="s">
        <v>159</v>
      </c>
      <c r="E312" s="53">
        <v>90.0</v>
      </c>
      <c r="F312" s="52" t="s">
        <v>160</v>
      </c>
    </row>
    <row r="313">
      <c r="A313" s="51">
        <v>44413.0</v>
      </c>
      <c r="B313" s="52" t="s">
        <v>97</v>
      </c>
      <c r="C313" s="52">
        <v>8041.0</v>
      </c>
      <c r="D313" s="52" t="s">
        <v>159</v>
      </c>
      <c r="E313" s="53">
        <v>90.0</v>
      </c>
      <c r="F313" s="52" t="s">
        <v>160</v>
      </c>
    </row>
    <row r="314">
      <c r="A314" s="51">
        <v>44413.0</v>
      </c>
      <c r="B314" s="52" t="s">
        <v>97</v>
      </c>
      <c r="C314" s="52">
        <v>8345.0</v>
      </c>
      <c r="D314" s="52" t="s">
        <v>156</v>
      </c>
      <c r="E314" s="53">
        <v>120.0</v>
      </c>
      <c r="F314" s="52" t="s">
        <v>21</v>
      </c>
    </row>
    <row r="315">
      <c r="A315" s="51">
        <v>44413.0</v>
      </c>
      <c r="B315" s="52" t="s">
        <v>97</v>
      </c>
      <c r="C315" s="52" t="s">
        <v>103</v>
      </c>
      <c r="D315" s="52" t="s">
        <v>159</v>
      </c>
      <c r="E315" s="53">
        <v>90.0</v>
      </c>
      <c r="F315" s="52" t="s">
        <v>160</v>
      </c>
    </row>
    <row r="316">
      <c r="A316" s="51">
        <v>44413.0</v>
      </c>
      <c r="B316" s="52" t="s">
        <v>97</v>
      </c>
      <c r="C316" s="52">
        <v>7941.0</v>
      </c>
      <c r="D316" s="52" t="s">
        <v>156</v>
      </c>
      <c r="E316" s="53">
        <v>120.0</v>
      </c>
      <c r="F316" s="52" t="s">
        <v>21</v>
      </c>
    </row>
    <row r="317">
      <c r="A317" s="51">
        <v>44413.0</v>
      </c>
      <c r="B317" s="52" t="s">
        <v>97</v>
      </c>
      <c r="C317" s="52" t="s">
        <v>105</v>
      </c>
      <c r="D317" s="52" t="s">
        <v>166</v>
      </c>
      <c r="E317" s="53">
        <v>200.0</v>
      </c>
      <c r="F317" s="52" t="s">
        <v>14</v>
      </c>
    </row>
    <row r="318">
      <c r="A318" s="51">
        <v>44413.0</v>
      </c>
      <c r="B318" s="52" t="s">
        <v>97</v>
      </c>
      <c r="C318" s="52">
        <v>5049.0</v>
      </c>
      <c r="D318" s="52" t="s">
        <v>161</v>
      </c>
      <c r="E318" s="53">
        <v>240.0</v>
      </c>
      <c r="F318" s="52" t="s">
        <v>21</v>
      </c>
    </row>
    <row r="319">
      <c r="A319" s="51">
        <v>44413.0</v>
      </c>
      <c r="B319" s="52" t="s">
        <v>97</v>
      </c>
      <c r="C319" s="52">
        <v>1342.0</v>
      </c>
      <c r="D319" s="52" t="s">
        <v>166</v>
      </c>
      <c r="E319" s="53">
        <v>200.0</v>
      </c>
      <c r="F319" s="52" t="s">
        <v>14</v>
      </c>
    </row>
    <row r="320">
      <c r="A320" s="51">
        <v>44413.0</v>
      </c>
      <c r="B320" s="52" t="s">
        <v>97</v>
      </c>
      <c r="C320" s="52">
        <v>5048.0</v>
      </c>
      <c r="D320" s="52" t="s">
        <v>161</v>
      </c>
      <c r="E320" s="53">
        <v>240.0</v>
      </c>
      <c r="F320" s="52" t="s">
        <v>21</v>
      </c>
    </row>
    <row r="321">
      <c r="A321" s="51">
        <v>44413.0</v>
      </c>
      <c r="B321" s="52" t="s">
        <v>97</v>
      </c>
      <c r="C321" s="52">
        <v>1641.0</v>
      </c>
      <c r="D321" s="52" t="s">
        <v>156</v>
      </c>
      <c r="E321" s="53">
        <v>120.0</v>
      </c>
      <c r="F321" s="52" t="s">
        <v>21</v>
      </c>
    </row>
    <row r="322">
      <c r="A322" s="51">
        <v>44413.0</v>
      </c>
      <c r="B322" s="52" t="s">
        <v>97</v>
      </c>
      <c r="C322" s="52" t="s">
        <v>107</v>
      </c>
      <c r="D322" s="52" t="s">
        <v>159</v>
      </c>
      <c r="E322" s="53">
        <v>90.0</v>
      </c>
      <c r="F322" s="52" t="s">
        <v>160</v>
      </c>
    </row>
    <row r="323">
      <c r="A323" s="51">
        <v>44413.0</v>
      </c>
      <c r="B323" s="52" t="s">
        <v>97</v>
      </c>
      <c r="C323" s="52" t="s">
        <v>109</v>
      </c>
      <c r="D323" s="52" t="s">
        <v>152</v>
      </c>
      <c r="E323" s="53">
        <v>250.0</v>
      </c>
      <c r="F323" s="52" t="s">
        <v>21</v>
      </c>
    </row>
    <row r="324">
      <c r="A324" s="51">
        <v>44413.0</v>
      </c>
      <c r="B324" s="52" t="s">
        <v>97</v>
      </c>
      <c r="C324" s="52" t="s">
        <v>110</v>
      </c>
      <c r="D324" s="52" t="s">
        <v>166</v>
      </c>
      <c r="E324" s="53">
        <v>200.0</v>
      </c>
      <c r="F324" s="52" t="s">
        <v>14</v>
      </c>
    </row>
    <row r="325">
      <c r="A325" s="51">
        <v>44413.0</v>
      </c>
      <c r="B325" s="52" t="s">
        <v>97</v>
      </c>
      <c r="C325" s="52" t="s">
        <v>170</v>
      </c>
      <c r="D325" s="52" t="s">
        <v>153</v>
      </c>
      <c r="E325" s="53">
        <v>220.0</v>
      </c>
      <c r="F325" s="52" t="s">
        <v>12</v>
      </c>
    </row>
    <row r="326">
      <c r="A326" s="51">
        <v>44413.0</v>
      </c>
      <c r="B326" s="52" t="s">
        <v>97</v>
      </c>
      <c r="C326" s="52" t="s">
        <v>171</v>
      </c>
      <c r="D326" s="52" t="s">
        <v>156</v>
      </c>
      <c r="E326" s="53">
        <v>120.0</v>
      </c>
      <c r="F326" s="52" t="s">
        <v>21</v>
      </c>
    </row>
    <row r="327">
      <c r="A327" s="51">
        <v>44413.0</v>
      </c>
      <c r="B327" s="52" t="s">
        <v>97</v>
      </c>
      <c r="C327" s="52" t="s">
        <v>172</v>
      </c>
      <c r="D327" s="52" t="s">
        <v>161</v>
      </c>
      <c r="E327" s="53">
        <v>240.0</v>
      </c>
      <c r="F327" s="52" t="s">
        <v>21</v>
      </c>
    </row>
    <row r="328">
      <c r="A328" s="51">
        <v>44413.0</v>
      </c>
      <c r="B328" s="52" t="s">
        <v>97</v>
      </c>
      <c r="C328" s="52" t="s">
        <v>173</v>
      </c>
      <c r="D328" s="52" t="s">
        <v>150</v>
      </c>
      <c r="E328" s="53">
        <v>230.0</v>
      </c>
      <c r="F328" s="52" t="s">
        <v>21</v>
      </c>
    </row>
    <row r="329">
      <c r="A329" s="51">
        <v>44413.0</v>
      </c>
      <c r="B329" s="52" t="s">
        <v>114</v>
      </c>
      <c r="C329" s="52">
        <v>5043.0</v>
      </c>
      <c r="D329" s="52" t="s">
        <v>150</v>
      </c>
      <c r="E329" s="53">
        <v>230.0</v>
      </c>
      <c r="F329" s="52" t="s">
        <v>21</v>
      </c>
    </row>
    <row r="330">
      <c r="A330" s="51">
        <v>44413.0</v>
      </c>
      <c r="B330" s="52" t="s">
        <v>114</v>
      </c>
      <c r="C330" s="52">
        <v>5043.0</v>
      </c>
      <c r="D330" s="52" t="s">
        <v>158</v>
      </c>
      <c r="E330" s="53">
        <v>200.0</v>
      </c>
      <c r="F330" s="52" t="s">
        <v>14</v>
      </c>
    </row>
    <row r="331">
      <c r="A331" s="51">
        <v>44413.0</v>
      </c>
      <c r="B331" s="52" t="s">
        <v>114</v>
      </c>
      <c r="C331" s="52">
        <v>5043.0</v>
      </c>
      <c r="D331" s="52" t="s">
        <v>159</v>
      </c>
      <c r="E331" s="53">
        <v>90.0</v>
      </c>
      <c r="F331" s="52" t="s">
        <v>160</v>
      </c>
    </row>
    <row r="332">
      <c r="A332" s="51">
        <v>44413.0</v>
      </c>
      <c r="B332" s="52" t="s">
        <v>114</v>
      </c>
      <c r="C332" s="52">
        <v>5043.0</v>
      </c>
      <c r="D332" s="52" t="s">
        <v>166</v>
      </c>
      <c r="E332" s="53">
        <v>200.0</v>
      </c>
      <c r="F332" s="52" t="s">
        <v>14</v>
      </c>
    </row>
    <row r="333">
      <c r="A333" s="51">
        <v>44413.0</v>
      </c>
      <c r="B333" s="52" t="s">
        <v>114</v>
      </c>
      <c r="C333" s="52">
        <v>5043.0</v>
      </c>
      <c r="D333" s="52" t="s">
        <v>153</v>
      </c>
      <c r="E333" s="53">
        <v>220.0</v>
      </c>
      <c r="F333" s="52" t="s">
        <v>12</v>
      </c>
    </row>
    <row r="334">
      <c r="A334" s="51">
        <v>44413.0</v>
      </c>
      <c r="B334" s="52" t="s">
        <v>114</v>
      </c>
      <c r="C334" s="52">
        <v>5043.0</v>
      </c>
      <c r="D334" s="52" t="s">
        <v>152</v>
      </c>
      <c r="E334" s="53">
        <v>250.0</v>
      </c>
      <c r="F334" s="52" t="s">
        <v>21</v>
      </c>
    </row>
    <row r="335">
      <c r="A335" s="51">
        <v>44413.0</v>
      </c>
      <c r="B335" s="52" t="s">
        <v>115</v>
      </c>
      <c r="C335" s="52" t="s">
        <v>174</v>
      </c>
      <c r="D335" s="52" t="s">
        <v>159</v>
      </c>
      <c r="E335" s="53">
        <v>90.0</v>
      </c>
      <c r="F335" s="52" t="s">
        <v>160</v>
      </c>
    </row>
    <row r="336">
      <c r="A336" s="51">
        <v>44413.0</v>
      </c>
      <c r="B336" s="52" t="s">
        <v>115</v>
      </c>
      <c r="C336" s="55">
        <v>9.0E42</v>
      </c>
      <c r="D336" s="52" t="s">
        <v>162</v>
      </c>
      <c r="E336" s="53">
        <v>130.0</v>
      </c>
      <c r="F336" s="52" t="s">
        <v>18</v>
      </c>
    </row>
    <row r="337">
      <c r="A337" s="51">
        <v>44413.0</v>
      </c>
      <c r="B337" s="52" t="s">
        <v>115</v>
      </c>
      <c r="C337" s="52">
        <v>6840.0</v>
      </c>
      <c r="D337" s="52" t="s">
        <v>153</v>
      </c>
      <c r="E337" s="53">
        <v>220.0</v>
      </c>
      <c r="F337" s="52" t="s">
        <v>12</v>
      </c>
    </row>
    <row r="338">
      <c r="A338" s="51">
        <v>44413.0</v>
      </c>
      <c r="B338" s="52" t="s">
        <v>115</v>
      </c>
      <c r="C338" s="52">
        <v>9645.0</v>
      </c>
      <c r="D338" s="52" t="s">
        <v>150</v>
      </c>
      <c r="E338" s="53">
        <v>230.0</v>
      </c>
      <c r="F338" s="52" t="s">
        <v>21</v>
      </c>
    </row>
    <row r="339">
      <c r="A339" s="51">
        <v>44413.0</v>
      </c>
      <c r="B339" s="52" t="s">
        <v>115</v>
      </c>
      <c r="C339" s="52">
        <v>8647.0</v>
      </c>
      <c r="D339" s="52" t="s">
        <v>153</v>
      </c>
      <c r="E339" s="53">
        <v>220.0</v>
      </c>
      <c r="F339" s="52" t="s">
        <v>12</v>
      </c>
    </row>
    <row r="340">
      <c r="A340" s="51">
        <v>44413.0</v>
      </c>
      <c r="B340" s="52" t="s">
        <v>115</v>
      </c>
      <c r="C340" s="52" t="s">
        <v>119</v>
      </c>
      <c r="D340" s="52" t="s">
        <v>150</v>
      </c>
      <c r="E340" s="53">
        <v>230.0</v>
      </c>
      <c r="F340" s="52" t="s">
        <v>21</v>
      </c>
    </row>
    <row r="341">
      <c r="A341" s="51">
        <v>44413.0</v>
      </c>
      <c r="B341" s="52" t="s">
        <v>115</v>
      </c>
      <c r="C341" s="52" t="s">
        <v>120</v>
      </c>
      <c r="D341" s="52" t="s">
        <v>153</v>
      </c>
      <c r="E341" s="53">
        <v>220.0</v>
      </c>
      <c r="F341" s="52" t="s">
        <v>12</v>
      </c>
    </row>
    <row r="342">
      <c r="A342" s="51">
        <v>44413.0</v>
      </c>
      <c r="B342" s="52" t="s">
        <v>115</v>
      </c>
      <c r="C342" s="52" t="s">
        <v>175</v>
      </c>
      <c r="D342" s="52" t="s">
        <v>158</v>
      </c>
      <c r="E342" s="53">
        <v>200.0</v>
      </c>
      <c r="F342" s="52" t="s">
        <v>14</v>
      </c>
    </row>
    <row r="343">
      <c r="A343" s="51">
        <v>44413.0</v>
      </c>
      <c r="B343" s="52" t="s">
        <v>115</v>
      </c>
      <c r="C343" s="52" t="s">
        <v>176</v>
      </c>
      <c r="D343" s="52" t="s">
        <v>162</v>
      </c>
      <c r="E343" s="53">
        <v>130.0</v>
      </c>
      <c r="F343" s="52" t="s">
        <v>18</v>
      </c>
    </row>
    <row r="344">
      <c r="A344" s="51">
        <v>44413.0</v>
      </c>
      <c r="B344" s="52" t="s">
        <v>115</v>
      </c>
      <c r="C344" s="52" t="s">
        <v>177</v>
      </c>
      <c r="D344" s="52" t="s">
        <v>153</v>
      </c>
      <c r="E344" s="53">
        <v>220.0</v>
      </c>
      <c r="F344" s="52" t="s">
        <v>12</v>
      </c>
    </row>
    <row r="345">
      <c r="A345" s="51">
        <v>44413.0</v>
      </c>
      <c r="B345" s="52" t="s">
        <v>122</v>
      </c>
      <c r="C345" s="52" t="s">
        <v>124</v>
      </c>
      <c r="D345" s="52" t="s">
        <v>166</v>
      </c>
      <c r="E345" s="53">
        <v>200.0</v>
      </c>
      <c r="F345" s="52" t="s">
        <v>14</v>
      </c>
    </row>
    <row r="346">
      <c r="A346" s="51">
        <v>44413.0</v>
      </c>
      <c r="B346" s="52" t="s">
        <v>122</v>
      </c>
      <c r="C346" s="52" t="s">
        <v>178</v>
      </c>
      <c r="D346" s="52" t="s">
        <v>158</v>
      </c>
      <c r="E346" s="53">
        <v>200.0</v>
      </c>
      <c r="F346" s="52" t="s">
        <v>14</v>
      </c>
    </row>
    <row r="347">
      <c r="A347" s="51">
        <v>44413.0</v>
      </c>
      <c r="B347" s="52" t="s">
        <v>122</v>
      </c>
      <c r="C347" s="52" t="s">
        <v>179</v>
      </c>
      <c r="D347" s="52" t="s">
        <v>153</v>
      </c>
      <c r="E347" s="53">
        <v>220.0</v>
      </c>
      <c r="F347" s="52" t="s">
        <v>12</v>
      </c>
    </row>
    <row r="348">
      <c r="A348" s="51">
        <v>44413.0</v>
      </c>
      <c r="B348" s="52" t="s">
        <v>122</v>
      </c>
      <c r="C348" s="52" t="s">
        <v>125</v>
      </c>
      <c r="D348" s="52" t="s">
        <v>158</v>
      </c>
      <c r="E348" s="53">
        <v>200.0</v>
      </c>
      <c r="F348" s="52" t="s">
        <v>14</v>
      </c>
    </row>
    <row r="349">
      <c r="A349" s="51">
        <v>44413.0</v>
      </c>
      <c r="B349" s="52" t="s">
        <v>122</v>
      </c>
      <c r="C349" s="52" t="s">
        <v>127</v>
      </c>
      <c r="D349" s="52" t="s">
        <v>161</v>
      </c>
      <c r="E349" s="53">
        <v>240.0</v>
      </c>
      <c r="F349" s="52" t="s">
        <v>21</v>
      </c>
    </row>
    <row r="350">
      <c r="A350" s="51">
        <v>44413.0</v>
      </c>
      <c r="B350" s="52" t="s">
        <v>122</v>
      </c>
      <c r="C350" s="52" t="s">
        <v>180</v>
      </c>
      <c r="D350" s="52" t="s">
        <v>155</v>
      </c>
      <c r="E350" s="53">
        <v>220.0</v>
      </c>
      <c r="F350" s="52" t="s">
        <v>18</v>
      </c>
    </row>
    <row r="351">
      <c r="A351" s="51">
        <v>44413.0</v>
      </c>
      <c r="B351" s="52" t="s">
        <v>15</v>
      </c>
      <c r="C351" s="52" t="s">
        <v>181</v>
      </c>
      <c r="D351" s="52" t="s">
        <v>159</v>
      </c>
      <c r="E351" s="53">
        <v>90.0</v>
      </c>
      <c r="F351" s="52" t="s">
        <v>160</v>
      </c>
    </row>
    <row r="352">
      <c r="A352" s="51">
        <v>44413.0</v>
      </c>
      <c r="B352" s="52" t="s">
        <v>15</v>
      </c>
      <c r="C352" s="52" t="s">
        <v>131</v>
      </c>
      <c r="D352" s="52" t="s">
        <v>161</v>
      </c>
      <c r="E352" s="53">
        <v>240.0</v>
      </c>
      <c r="F352" s="52" t="s">
        <v>21</v>
      </c>
    </row>
    <row r="353">
      <c r="A353" s="51">
        <v>44413.0</v>
      </c>
      <c r="B353" s="52" t="s">
        <v>15</v>
      </c>
      <c r="C353" s="52" t="s">
        <v>132</v>
      </c>
      <c r="D353" s="52" t="s">
        <v>150</v>
      </c>
      <c r="E353" s="53">
        <v>230.0</v>
      </c>
      <c r="F353" s="52" t="s">
        <v>21</v>
      </c>
    </row>
    <row r="354">
      <c r="A354" s="51">
        <v>44413.0</v>
      </c>
      <c r="B354" s="52" t="s">
        <v>15</v>
      </c>
      <c r="C354" s="55">
        <v>5.0E49</v>
      </c>
      <c r="D354" s="52" t="s">
        <v>159</v>
      </c>
      <c r="E354" s="53">
        <v>90.0</v>
      </c>
      <c r="F354" s="52" t="s">
        <v>160</v>
      </c>
    </row>
    <row r="355">
      <c r="A355" s="51">
        <v>44413.0</v>
      </c>
      <c r="B355" s="52" t="s">
        <v>15</v>
      </c>
      <c r="C355" s="55">
        <v>5.0E49</v>
      </c>
      <c r="D355" s="52" t="s">
        <v>153</v>
      </c>
      <c r="E355" s="53">
        <v>220.0</v>
      </c>
      <c r="F355" s="52" t="s">
        <v>12</v>
      </c>
    </row>
    <row r="356">
      <c r="A356" s="51">
        <v>44413.0</v>
      </c>
      <c r="B356" s="52" t="s">
        <v>15</v>
      </c>
      <c r="C356" s="52" t="s">
        <v>133</v>
      </c>
      <c r="D356" s="52" t="s">
        <v>150</v>
      </c>
      <c r="E356" s="53">
        <v>230.0</v>
      </c>
      <c r="F356" s="52" t="s">
        <v>21</v>
      </c>
    </row>
    <row r="357">
      <c r="A357" s="51">
        <v>44413.0</v>
      </c>
      <c r="B357" s="52" t="s">
        <v>15</v>
      </c>
      <c r="C357" s="52" t="s">
        <v>133</v>
      </c>
      <c r="D357" s="52" t="s">
        <v>159</v>
      </c>
      <c r="E357" s="53">
        <v>90.0</v>
      </c>
      <c r="F357" s="52" t="s">
        <v>160</v>
      </c>
    </row>
    <row r="358">
      <c r="A358" s="51">
        <v>44413.0</v>
      </c>
      <c r="B358" s="52" t="s">
        <v>15</v>
      </c>
      <c r="C358" s="52" t="s">
        <v>135</v>
      </c>
      <c r="D358" s="52" t="s">
        <v>159</v>
      </c>
      <c r="E358" s="53">
        <v>90.0</v>
      </c>
      <c r="F358" s="52" t="s">
        <v>160</v>
      </c>
    </row>
    <row r="359">
      <c r="A359" s="51">
        <v>44413.0</v>
      </c>
      <c r="B359" s="52" t="s">
        <v>15</v>
      </c>
      <c r="C359" s="52" t="s">
        <v>135</v>
      </c>
      <c r="D359" s="52" t="s">
        <v>152</v>
      </c>
      <c r="E359" s="53">
        <v>250.0</v>
      </c>
      <c r="F359" s="52" t="s">
        <v>21</v>
      </c>
    </row>
    <row r="360">
      <c r="A360" s="51">
        <v>44413.0</v>
      </c>
      <c r="B360" s="52" t="s">
        <v>15</v>
      </c>
      <c r="C360" s="52">
        <v>1344.0</v>
      </c>
      <c r="D360" s="52" t="s">
        <v>159</v>
      </c>
      <c r="E360" s="53">
        <v>90.0</v>
      </c>
      <c r="F360" s="52" t="s">
        <v>160</v>
      </c>
    </row>
    <row r="361">
      <c r="A361" s="51">
        <v>44413.0</v>
      </c>
      <c r="B361" s="52" t="s">
        <v>15</v>
      </c>
      <c r="C361" s="52">
        <v>4645.0</v>
      </c>
      <c r="D361" s="52" t="s">
        <v>158</v>
      </c>
      <c r="E361" s="53">
        <v>200.0</v>
      </c>
      <c r="F361" s="52" t="s">
        <v>14</v>
      </c>
    </row>
    <row r="362">
      <c r="A362" s="51">
        <v>44413.0</v>
      </c>
      <c r="B362" s="52" t="s">
        <v>15</v>
      </c>
      <c r="C362" s="52">
        <v>9841.0</v>
      </c>
      <c r="D362" s="52" t="s">
        <v>161</v>
      </c>
      <c r="E362" s="53">
        <v>240.0</v>
      </c>
      <c r="F362" s="52" t="s">
        <v>21</v>
      </c>
    </row>
    <row r="363">
      <c r="A363" s="51">
        <v>44413.0</v>
      </c>
      <c r="B363" s="52" t="s">
        <v>15</v>
      </c>
      <c r="C363" s="52" t="s">
        <v>182</v>
      </c>
      <c r="D363" s="52" t="s">
        <v>159</v>
      </c>
      <c r="E363" s="53">
        <v>90.0</v>
      </c>
      <c r="F363" s="52" t="s">
        <v>160</v>
      </c>
    </row>
    <row r="364">
      <c r="A364" s="51">
        <v>44413.0</v>
      </c>
      <c r="B364" s="52" t="s">
        <v>15</v>
      </c>
      <c r="C364" s="52">
        <v>3446.0</v>
      </c>
      <c r="D364" s="52" t="s">
        <v>150</v>
      </c>
      <c r="E364" s="53">
        <v>230.0</v>
      </c>
      <c r="F364" s="52" t="s">
        <v>21</v>
      </c>
    </row>
    <row r="365">
      <c r="A365" s="51">
        <v>44413.0</v>
      </c>
      <c r="B365" s="52" t="s">
        <v>15</v>
      </c>
      <c r="C365" s="52" t="s">
        <v>183</v>
      </c>
      <c r="D365" s="52" t="s">
        <v>150</v>
      </c>
      <c r="E365" s="53">
        <v>230.0</v>
      </c>
      <c r="F365" s="52" t="s">
        <v>21</v>
      </c>
    </row>
    <row r="366">
      <c r="A366" s="51">
        <v>44413.0</v>
      </c>
      <c r="B366" s="52" t="s">
        <v>15</v>
      </c>
      <c r="C366" s="52">
        <v>8943.0</v>
      </c>
      <c r="D366" s="52" t="s">
        <v>161</v>
      </c>
      <c r="E366" s="53">
        <v>240.0</v>
      </c>
      <c r="F366" s="52" t="s">
        <v>21</v>
      </c>
    </row>
    <row r="367">
      <c r="A367" s="51">
        <v>44413.0</v>
      </c>
      <c r="B367" s="52" t="s">
        <v>15</v>
      </c>
      <c r="C367" s="52" t="s">
        <v>184</v>
      </c>
      <c r="D367" s="52" t="s">
        <v>153</v>
      </c>
      <c r="E367" s="53">
        <v>220.0</v>
      </c>
      <c r="F367" s="52" t="s">
        <v>12</v>
      </c>
    </row>
    <row r="368">
      <c r="A368" s="51">
        <v>44413.0</v>
      </c>
      <c r="B368" s="52" t="s">
        <v>15</v>
      </c>
      <c r="C368" s="52" t="s">
        <v>185</v>
      </c>
      <c r="D368" s="52" t="s">
        <v>159</v>
      </c>
      <c r="E368" s="53">
        <v>90.0</v>
      </c>
      <c r="F368" s="52" t="s">
        <v>160</v>
      </c>
    </row>
    <row r="369">
      <c r="A369" s="51">
        <v>44413.0</v>
      </c>
      <c r="B369" s="52" t="s">
        <v>15</v>
      </c>
      <c r="C369" s="52" t="s">
        <v>139</v>
      </c>
      <c r="D369" s="52" t="s">
        <v>152</v>
      </c>
      <c r="E369" s="53">
        <v>250.0</v>
      </c>
      <c r="F369" s="52" t="s">
        <v>21</v>
      </c>
    </row>
    <row r="370">
      <c r="A370" s="51">
        <v>44413.0</v>
      </c>
      <c r="B370" s="52" t="s">
        <v>15</v>
      </c>
      <c r="C370" s="52" t="s">
        <v>139</v>
      </c>
      <c r="D370" s="52" t="s">
        <v>155</v>
      </c>
      <c r="E370" s="53">
        <v>220.0</v>
      </c>
      <c r="F370" s="52" t="s">
        <v>18</v>
      </c>
    </row>
    <row r="371">
      <c r="A371" s="51">
        <v>44413.0</v>
      </c>
      <c r="B371" s="52" t="s">
        <v>15</v>
      </c>
      <c r="C371" s="52" t="s">
        <v>129</v>
      </c>
      <c r="D371" s="52" t="s">
        <v>166</v>
      </c>
      <c r="E371" s="53">
        <v>200.0</v>
      </c>
      <c r="F371" s="52" t="s">
        <v>14</v>
      </c>
    </row>
    <row r="372">
      <c r="A372" s="51">
        <v>44413.0</v>
      </c>
      <c r="B372" s="52" t="s">
        <v>16</v>
      </c>
      <c r="C372" s="55">
        <v>5.0E41</v>
      </c>
      <c r="D372" s="52" t="s">
        <v>159</v>
      </c>
      <c r="E372" s="53">
        <v>90.0</v>
      </c>
      <c r="F372" s="52" t="s">
        <v>160</v>
      </c>
    </row>
    <row r="373">
      <c r="A373" s="51">
        <v>44413.0</v>
      </c>
      <c r="B373" s="52" t="s">
        <v>16</v>
      </c>
      <c r="C373" s="52" t="s">
        <v>186</v>
      </c>
      <c r="D373" s="52" t="s">
        <v>152</v>
      </c>
      <c r="E373" s="53">
        <v>250.0</v>
      </c>
      <c r="F373" s="52" t="s">
        <v>21</v>
      </c>
    </row>
    <row r="374">
      <c r="A374" s="51">
        <v>44413.0</v>
      </c>
      <c r="B374" s="52" t="s">
        <v>16</v>
      </c>
      <c r="C374" s="52" t="s">
        <v>187</v>
      </c>
      <c r="D374" s="52" t="s">
        <v>155</v>
      </c>
      <c r="E374" s="53">
        <v>220.0</v>
      </c>
      <c r="F374" s="52" t="s">
        <v>18</v>
      </c>
    </row>
    <row r="375">
      <c r="A375" s="51">
        <v>44413.0</v>
      </c>
      <c r="B375" s="52" t="s">
        <v>16</v>
      </c>
      <c r="C375" s="52" t="s">
        <v>188</v>
      </c>
      <c r="D375" s="52" t="s">
        <v>162</v>
      </c>
      <c r="E375" s="53">
        <v>130.0</v>
      </c>
      <c r="F375" s="52" t="s">
        <v>18</v>
      </c>
    </row>
    <row r="376">
      <c r="A376" s="51">
        <v>44413.0</v>
      </c>
      <c r="B376" s="52" t="s">
        <v>16</v>
      </c>
      <c r="C376" s="52">
        <v>7848.0</v>
      </c>
      <c r="D376" s="52" t="s">
        <v>162</v>
      </c>
      <c r="E376" s="53">
        <v>130.0</v>
      </c>
      <c r="F376" s="52" t="s">
        <v>18</v>
      </c>
    </row>
    <row r="377">
      <c r="A377" s="51">
        <v>44413.0</v>
      </c>
      <c r="B377" s="52" t="s">
        <v>16</v>
      </c>
      <c r="C377" s="52" t="s">
        <v>145</v>
      </c>
      <c r="D377" s="52" t="s">
        <v>159</v>
      </c>
      <c r="E377" s="53">
        <v>90.0</v>
      </c>
      <c r="F377" s="52" t="s">
        <v>160</v>
      </c>
    </row>
    <row r="378">
      <c r="A378" s="51">
        <v>44413.0</v>
      </c>
      <c r="B378" s="52" t="s">
        <v>16</v>
      </c>
      <c r="C378" s="52">
        <v>6141.0</v>
      </c>
      <c r="D378" s="52" t="s">
        <v>159</v>
      </c>
      <c r="E378" s="53">
        <v>90.0</v>
      </c>
      <c r="F378" s="52" t="s">
        <v>160</v>
      </c>
    </row>
    <row r="379">
      <c r="A379" s="51">
        <v>44413.0</v>
      </c>
      <c r="B379" s="52" t="s">
        <v>16</v>
      </c>
      <c r="C379" s="52" t="s">
        <v>189</v>
      </c>
      <c r="D379" s="52" t="s">
        <v>159</v>
      </c>
      <c r="E379" s="53">
        <v>90.0</v>
      </c>
      <c r="F379" s="52" t="s">
        <v>160</v>
      </c>
    </row>
    <row r="380">
      <c r="A380" s="51">
        <v>44413.0</v>
      </c>
      <c r="B380" s="52" t="s">
        <v>16</v>
      </c>
      <c r="C380" s="52">
        <v>1945.0</v>
      </c>
      <c r="D380" s="52" t="s">
        <v>159</v>
      </c>
      <c r="E380" s="53">
        <v>90.0</v>
      </c>
      <c r="F380" s="52" t="s">
        <v>160</v>
      </c>
    </row>
    <row r="381">
      <c r="A381" s="51">
        <v>44413.0</v>
      </c>
      <c r="B381" s="52" t="s">
        <v>16</v>
      </c>
      <c r="C381" s="52" t="s">
        <v>190</v>
      </c>
      <c r="D381" s="52" t="s">
        <v>155</v>
      </c>
      <c r="E381" s="53">
        <v>220.0</v>
      </c>
      <c r="F381" s="52" t="s">
        <v>18</v>
      </c>
    </row>
    <row r="382">
      <c r="A382" s="51">
        <v>44413.0</v>
      </c>
      <c r="B382" s="52" t="s">
        <v>16</v>
      </c>
      <c r="C382" s="52" t="s">
        <v>191</v>
      </c>
      <c r="D382" s="52" t="s">
        <v>152</v>
      </c>
      <c r="E382" s="53">
        <v>250.0</v>
      </c>
      <c r="F382" s="52" t="s">
        <v>21</v>
      </c>
    </row>
    <row r="383">
      <c r="A383" s="51">
        <v>44413.0</v>
      </c>
      <c r="B383" s="52" t="s">
        <v>16</v>
      </c>
      <c r="C383" s="52" t="s">
        <v>192</v>
      </c>
      <c r="D383" s="52" t="s">
        <v>159</v>
      </c>
      <c r="E383" s="53">
        <v>90.0</v>
      </c>
      <c r="F383" s="52" t="s">
        <v>160</v>
      </c>
    </row>
    <row r="384">
      <c r="A384" s="51">
        <v>44413.0</v>
      </c>
      <c r="B384" s="52" t="s">
        <v>16</v>
      </c>
      <c r="C384" s="52" t="s">
        <v>193</v>
      </c>
      <c r="D384" s="52" t="s">
        <v>152</v>
      </c>
      <c r="E384" s="53">
        <v>250.0</v>
      </c>
      <c r="F384" s="52" t="s">
        <v>21</v>
      </c>
    </row>
    <row r="385">
      <c r="A385" s="51">
        <v>44413.0</v>
      </c>
      <c r="B385" s="52" t="s">
        <v>16</v>
      </c>
      <c r="C385" s="52" t="s">
        <v>194</v>
      </c>
      <c r="D385" s="52" t="s">
        <v>162</v>
      </c>
      <c r="E385" s="53">
        <v>130.0</v>
      </c>
      <c r="F385" s="52" t="s">
        <v>18</v>
      </c>
    </row>
    <row r="386">
      <c r="A386" s="51">
        <v>44413.0</v>
      </c>
      <c r="B386" s="52" t="s">
        <v>69</v>
      </c>
      <c r="C386" s="52" t="s">
        <v>70</v>
      </c>
      <c r="D386" s="52" t="s">
        <v>156</v>
      </c>
      <c r="E386" s="53">
        <v>120.0</v>
      </c>
      <c r="F386" s="52" t="s">
        <v>21</v>
      </c>
    </row>
    <row r="387">
      <c r="A387" s="51">
        <v>44413.0</v>
      </c>
      <c r="B387" s="52" t="s">
        <v>69</v>
      </c>
      <c r="C387" s="52" t="s">
        <v>71</v>
      </c>
      <c r="D387" s="52" t="s">
        <v>153</v>
      </c>
      <c r="E387" s="53">
        <v>220.0</v>
      </c>
      <c r="F387" s="52" t="s">
        <v>12</v>
      </c>
    </row>
    <row r="388">
      <c r="A388" s="51">
        <v>44413.0</v>
      </c>
      <c r="B388" s="52" t="s">
        <v>69</v>
      </c>
      <c r="C388" s="52" t="s">
        <v>72</v>
      </c>
      <c r="D388" s="52" t="s">
        <v>156</v>
      </c>
      <c r="E388" s="53">
        <v>120.0</v>
      </c>
      <c r="F388" s="52" t="s">
        <v>21</v>
      </c>
    </row>
    <row r="389">
      <c r="A389" s="51">
        <v>44413.0</v>
      </c>
      <c r="B389" s="52" t="s">
        <v>69</v>
      </c>
      <c r="C389" s="52" t="s">
        <v>195</v>
      </c>
      <c r="D389" s="52" t="s">
        <v>159</v>
      </c>
      <c r="E389" s="53">
        <v>90.0</v>
      </c>
      <c r="F389" s="52" t="s">
        <v>160</v>
      </c>
    </row>
    <row r="390">
      <c r="A390" s="51">
        <v>44413.0</v>
      </c>
      <c r="B390" s="52" t="s">
        <v>69</v>
      </c>
      <c r="C390" s="52" t="s">
        <v>73</v>
      </c>
      <c r="D390" s="52" t="s">
        <v>166</v>
      </c>
      <c r="E390" s="53">
        <v>200.0</v>
      </c>
      <c r="F390" s="52" t="s">
        <v>14</v>
      </c>
    </row>
    <row r="391">
      <c r="A391" s="51">
        <v>44413.0</v>
      </c>
      <c r="B391" s="52" t="s">
        <v>69</v>
      </c>
      <c r="C391" s="52" t="s">
        <v>74</v>
      </c>
      <c r="D391" s="52" t="s">
        <v>156</v>
      </c>
      <c r="E391" s="53">
        <v>120.0</v>
      </c>
      <c r="F391" s="52" t="s">
        <v>21</v>
      </c>
    </row>
    <row r="392">
      <c r="A392" s="51">
        <v>44413.0</v>
      </c>
      <c r="B392" s="52" t="s">
        <v>69</v>
      </c>
      <c r="C392" s="52">
        <v>2340.0</v>
      </c>
      <c r="D392" s="52" t="s">
        <v>159</v>
      </c>
      <c r="E392" s="53">
        <v>90.0</v>
      </c>
      <c r="F392" s="52" t="s">
        <v>160</v>
      </c>
    </row>
    <row r="393">
      <c r="A393" s="51">
        <v>44413.0</v>
      </c>
      <c r="B393" s="52" t="s">
        <v>69</v>
      </c>
      <c r="C393" s="52">
        <v>2440.0</v>
      </c>
      <c r="D393" s="52" t="s">
        <v>152</v>
      </c>
      <c r="E393" s="53">
        <v>250.0</v>
      </c>
      <c r="F393" s="52" t="s">
        <v>21</v>
      </c>
    </row>
    <row r="394">
      <c r="A394" s="51">
        <v>44413.0</v>
      </c>
      <c r="B394" s="52" t="s">
        <v>69</v>
      </c>
      <c r="C394" s="52">
        <v>7447.0</v>
      </c>
      <c r="D394" s="52" t="s">
        <v>150</v>
      </c>
      <c r="E394" s="53">
        <v>230.0</v>
      </c>
      <c r="F394" s="52" t="s">
        <v>21</v>
      </c>
    </row>
    <row r="395">
      <c r="A395" s="51">
        <v>44413.0</v>
      </c>
      <c r="B395" s="52" t="s">
        <v>69</v>
      </c>
      <c r="C395" s="52">
        <v>9045.0</v>
      </c>
      <c r="D395" s="52" t="s">
        <v>156</v>
      </c>
      <c r="E395" s="53">
        <v>120.0</v>
      </c>
      <c r="F395" s="52" t="s">
        <v>21</v>
      </c>
    </row>
    <row r="396">
      <c r="A396" s="51">
        <v>44413.0</v>
      </c>
      <c r="B396" s="52" t="s">
        <v>69</v>
      </c>
      <c r="C396" s="52" t="s">
        <v>75</v>
      </c>
      <c r="D396" s="52" t="s">
        <v>159</v>
      </c>
      <c r="E396" s="53">
        <v>90.0</v>
      </c>
      <c r="F396" s="52" t="s">
        <v>160</v>
      </c>
    </row>
    <row r="397">
      <c r="A397" s="51">
        <v>44413.0</v>
      </c>
      <c r="B397" s="52" t="s">
        <v>69</v>
      </c>
      <c r="C397" s="52">
        <v>843.0</v>
      </c>
      <c r="D397" s="52" t="s">
        <v>156</v>
      </c>
      <c r="E397" s="53">
        <v>120.0</v>
      </c>
      <c r="F397" s="52" t="s">
        <v>21</v>
      </c>
    </row>
    <row r="398">
      <c r="A398" s="51">
        <v>44413.0</v>
      </c>
      <c r="B398" s="52" t="s">
        <v>69</v>
      </c>
      <c r="C398" s="52">
        <v>5747.0</v>
      </c>
      <c r="D398" s="52" t="s">
        <v>159</v>
      </c>
      <c r="E398" s="53">
        <v>90.0</v>
      </c>
      <c r="F398" s="52" t="s">
        <v>160</v>
      </c>
    </row>
    <row r="399">
      <c r="A399" s="51">
        <v>44413.0</v>
      </c>
      <c r="B399" s="52" t="s">
        <v>69</v>
      </c>
      <c r="C399" s="52" t="s">
        <v>196</v>
      </c>
      <c r="D399" s="52" t="s">
        <v>159</v>
      </c>
      <c r="E399" s="53">
        <v>90.0</v>
      </c>
      <c r="F399" s="52" t="s">
        <v>160</v>
      </c>
    </row>
    <row r="400">
      <c r="A400" s="51">
        <v>44413.0</v>
      </c>
      <c r="B400" s="52" t="s">
        <v>69</v>
      </c>
      <c r="C400" s="52" t="s">
        <v>76</v>
      </c>
      <c r="D400" s="52" t="s">
        <v>161</v>
      </c>
      <c r="E400" s="53">
        <v>240.0</v>
      </c>
      <c r="F400" s="52" t="s">
        <v>21</v>
      </c>
    </row>
    <row r="401">
      <c r="A401" s="51">
        <v>44413.0</v>
      </c>
      <c r="B401" s="52" t="s">
        <v>69</v>
      </c>
      <c r="C401" s="52" t="s">
        <v>81</v>
      </c>
      <c r="D401" s="52" t="s">
        <v>159</v>
      </c>
      <c r="E401" s="53">
        <v>90.0</v>
      </c>
      <c r="F401" s="52" t="s">
        <v>160</v>
      </c>
    </row>
    <row r="402">
      <c r="A402" s="51">
        <v>44413.0</v>
      </c>
      <c r="B402" s="52" t="s">
        <v>69</v>
      </c>
      <c r="C402" s="52" t="s">
        <v>82</v>
      </c>
      <c r="D402" s="52" t="s">
        <v>166</v>
      </c>
      <c r="E402" s="53">
        <v>200.0</v>
      </c>
      <c r="F402" s="52" t="s">
        <v>14</v>
      </c>
    </row>
    <row r="403">
      <c r="A403" s="51">
        <v>44413.0</v>
      </c>
      <c r="B403" s="52" t="s">
        <v>69</v>
      </c>
      <c r="C403" s="52" t="s">
        <v>83</v>
      </c>
      <c r="D403" s="52" t="s">
        <v>152</v>
      </c>
      <c r="E403" s="53">
        <v>250.0</v>
      </c>
      <c r="F403" s="52" t="s">
        <v>21</v>
      </c>
    </row>
    <row r="404">
      <c r="A404" s="51">
        <v>44413.0</v>
      </c>
      <c r="B404" s="52" t="s">
        <v>69</v>
      </c>
      <c r="C404" s="52" t="s">
        <v>84</v>
      </c>
      <c r="D404" s="52" t="s">
        <v>155</v>
      </c>
      <c r="E404" s="53">
        <v>220.0</v>
      </c>
      <c r="F404" s="52" t="s">
        <v>18</v>
      </c>
    </row>
    <row r="405">
      <c r="A405" s="51">
        <v>44413.0</v>
      </c>
      <c r="B405" s="52" t="s">
        <v>69</v>
      </c>
      <c r="C405" s="52" t="s">
        <v>86</v>
      </c>
      <c r="D405" s="52" t="s">
        <v>158</v>
      </c>
      <c r="E405" s="53">
        <v>200.0</v>
      </c>
      <c r="F405" s="52" t="s">
        <v>14</v>
      </c>
    </row>
    <row r="406">
      <c r="A406" s="51">
        <v>44413.0</v>
      </c>
      <c r="B406" s="52" t="s">
        <v>69</v>
      </c>
      <c r="C406" s="52" t="s">
        <v>86</v>
      </c>
      <c r="D406" s="52" t="s">
        <v>152</v>
      </c>
      <c r="E406" s="53">
        <v>250.0</v>
      </c>
      <c r="F406" s="52" t="s">
        <v>21</v>
      </c>
    </row>
    <row r="407">
      <c r="A407" s="51">
        <v>44413.0</v>
      </c>
      <c r="B407" s="52" t="s">
        <v>69</v>
      </c>
      <c r="C407" s="52" t="s">
        <v>87</v>
      </c>
      <c r="D407" s="52" t="s">
        <v>158</v>
      </c>
      <c r="E407" s="53">
        <v>200.0</v>
      </c>
      <c r="F407" s="52" t="s">
        <v>14</v>
      </c>
    </row>
    <row r="408">
      <c r="A408" s="51">
        <v>44413.0</v>
      </c>
      <c r="B408" s="52" t="s">
        <v>69</v>
      </c>
      <c r="C408" s="52" t="s">
        <v>88</v>
      </c>
      <c r="D408" s="52" t="s">
        <v>162</v>
      </c>
      <c r="E408" s="53">
        <v>130.0</v>
      </c>
      <c r="F408" s="52" t="s">
        <v>18</v>
      </c>
    </row>
    <row r="409">
      <c r="A409" s="51">
        <v>44413.0</v>
      </c>
      <c r="B409" s="52" t="s">
        <v>69</v>
      </c>
      <c r="C409" s="52" t="s">
        <v>89</v>
      </c>
      <c r="D409" s="52" t="s">
        <v>153</v>
      </c>
      <c r="E409" s="53">
        <v>220.0</v>
      </c>
      <c r="F409" s="52" t="s">
        <v>12</v>
      </c>
    </row>
    <row r="410">
      <c r="A410" s="51">
        <v>44413.0</v>
      </c>
      <c r="B410" s="52" t="s">
        <v>69</v>
      </c>
      <c r="C410" s="52" t="s">
        <v>90</v>
      </c>
      <c r="D410" s="52" t="s">
        <v>159</v>
      </c>
      <c r="E410" s="53">
        <v>90.0</v>
      </c>
      <c r="F410" s="52" t="s">
        <v>160</v>
      </c>
    </row>
    <row r="411">
      <c r="A411" s="51">
        <v>44413.0</v>
      </c>
      <c r="B411" s="52" t="s">
        <v>69</v>
      </c>
      <c r="C411" s="52" t="s">
        <v>91</v>
      </c>
      <c r="D411" s="52" t="s">
        <v>152</v>
      </c>
      <c r="E411" s="53">
        <v>250.0</v>
      </c>
      <c r="F411" s="52" t="s">
        <v>21</v>
      </c>
    </row>
    <row r="412">
      <c r="A412" s="51">
        <v>44414.0</v>
      </c>
      <c r="B412" s="52" t="s">
        <v>9</v>
      </c>
      <c r="C412" s="52" t="s">
        <v>197</v>
      </c>
      <c r="D412" s="52" t="s">
        <v>152</v>
      </c>
      <c r="E412" s="53">
        <v>250.0</v>
      </c>
      <c r="F412" s="52" t="s">
        <v>21</v>
      </c>
    </row>
    <row r="413">
      <c r="A413" s="51">
        <v>44414.0</v>
      </c>
      <c r="B413" s="52" t="s">
        <v>9</v>
      </c>
      <c r="C413" s="52" t="s">
        <v>149</v>
      </c>
      <c r="D413" s="52" t="s">
        <v>158</v>
      </c>
      <c r="E413" s="53">
        <v>200.0</v>
      </c>
      <c r="F413" s="52" t="s">
        <v>14</v>
      </c>
    </row>
    <row r="414">
      <c r="A414" s="51">
        <v>44414.0</v>
      </c>
      <c r="B414" s="52" t="s">
        <v>9</v>
      </c>
      <c r="C414" s="52">
        <v>7843.0</v>
      </c>
      <c r="D414" s="52" t="s">
        <v>152</v>
      </c>
      <c r="E414" s="53">
        <v>250.0</v>
      </c>
      <c r="F414" s="52" t="s">
        <v>21</v>
      </c>
    </row>
    <row r="415">
      <c r="A415" s="51">
        <v>44414.0</v>
      </c>
      <c r="B415" s="52" t="s">
        <v>9</v>
      </c>
      <c r="C415" s="52" t="s">
        <v>92</v>
      </c>
      <c r="D415" s="52" t="s">
        <v>158</v>
      </c>
      <c r="E415" s="53">
        <v>200.0</v>
      </c>
      <c r="F415" s="52" t="s">
        <v>14</v>
      </c>
    </row>
    <row r="416">
      <c r="A416" s="51">
        <v>44414.0</v>
      </c>
      <c r="B416" s="52" t="s">
        <v>23</v>
      </c>
      <c r="C416" s="52" t="s">
        <v>198</v>
      </c>
      <c r="D416" s="52" t="s">
        <v>162</v>
      </c>
      <c r="E416" s="53">
        <v>130.0</v>
      </c>
      <c r="F416" s="52" t="s">
        <v>18</v>
      </c>
    </row>
    <row r="417">
      <c r="A417" s="51">
        <v>44414.0</v>
      </c>
      <c r="B417" s="52" t="s">
        <v>23</v>
      </c>
      <c r="C417" s="52" t="s">
        <v>199</v>
      </c>
      <c r="D417" s="52" t="s">
        <v>156</v>
      </c>
      <c r="E417" s="53">
        <v>120.0</v>
      </c>
      <c r="F417" s="52" t="s">
        <v>21</v>
      </c>
    </row>
    <row r="418">
      <c r="A418" s="51">
        <v>44414.0</v>
      </c>
      <c r="B418" s="52" t="s">
        <v>23</v>
      </c>
      <c r="C418" s="52" t="s">
        <v>25</v>
      </c>
      <c r="D418" s="52" t="s">
        <v>162</v>
      </c>
      <c r="E418" s="53">
        <v>130.0</v>
      </c>
      <c r="F418" s="52" t="s">
        <v>18</v>
      </c>
    </row>
    <row r="419">
      <c r="A419" s="51">
        <v>44414.0</v>
      </c>
      <c r="B419" s="52" t="s">
        <v>23</v>
      </c>
      <c r="C419" s="52" t="s">
        <v>154</v>
      </c>
      <c r="D419" s="52" t="s">
        <v>156</v>
      </c>
      <c r="E419" s="53">
        <v>120.0</v>
      </c>
      <c r="F419" s="52" t="s">
        <v>21</v>
      </c>
    </row>
    <row r="420">
      <c r="A420" s="51">
        <v>44414.0</v>
      </c>
      <c r="B420" s="52" t="s">
        <v>23</v>
      </c>
      <c r="C420" s="52" t="s">
        <v>200</v>
      </c>
      <c r="D420" s="52" t="s">
        <v>152</v>
      </c>
      <c r="E420" s="53">
        <v>250.0</v>
      </c>
      <c r="F420" s="52" t="s">
        <v>21</v>
      </c>
    </row>
    <row r="421">
      <c r="A421" s="51">
        <v>44414.0</v>
      </c>
      <c r="B421" s="52" t="s">
        <v>23</v>
      </c>
      <c r="C421" s="52" t="s">
        <v>26</v>
      </c>
      <c r="D421" s="52" t="s">
        <v>153</v>
      </c>
      <c r="E421" s="53">
        <v>220.0</v>
      </c>
      <c r="F421" s="52" t="s">
        <v>12</v>
      </c>
    </row>
    <row r="422">
      <c r="A422" s="51">
        <v>44414.0</v>
      </c>
      <c r="B422" s="52" t="s">
        <v>23</v>
      </c>
      <c r="C422" s="52" t="s">
        <v>29</v>
      </c>
      <c r="D422" s="52" t="s">
        <v>152</v>
      </c>
      <c r="E422" s="53">
        <v>250.0</v>
      </c>
      <c r="F422" s="52" t="s">
        <v>21</v>
      </c>
    </row>
    <row r="423">
      <c r="A423" s="51">
        <v>44414.0</v>
      </c>
      <c r="B423" s="52" t="s">
        <v>23</v>
      </c>
      <c r="C423" s="55">
        <v>7.0E45</v>
      </c>
      <c r="D423" s="52" t="s">
        <v>156</v>
      </c>
      <c r="E423" s="53">
        <v>120.0</v>
      </c>
      <c r="F423" s="52" t="s">
        <v>21</v>
      </c>
    </row>
    <row r="424">
      <c r="A424" s="51">
        <v>44414.0</v>
      </c>
      <c r="B424" s="52" t="s">
        <v>23</v>
      </c>
      <c r="C424" s="52" t="s">
        <v>94</v>
      </c>
      <c r="D424" s="52" t="s">
        <v>166</v>
      </c>
      <c r="E424" s="53">
        <v>200.0</v>
      </c>
      <c r="F424" s="52" t="s">
        <v>14</v>
      </c>
    </row>
    <row r="425">
      <c r="A425" s="51">
        <v>44414.0</v>
      </c>
      <c r="B425" s="52" t="s">
        <v>23</v>
      </c>
      <c r="C425" s="52" t="s">
        <v>94</v>
      </c>
      <c r="D425" s="52" t="s">
        <v>156</v>
      </c>
      <c r="E425" s="53">
        <v>120.0</v>
      </c>
      <c r="F425" s="52" t="s">
        <v>21</v>
      </c>
    </row>
    <row r="426">
      <c r="A426" s="51">
        <v>44414.0</v>
      </c>
      <c r="B426" s="52" t="s">
        <v>23</v>
      </c>
      <c r="C426" s="52" t="s">
        <v>33</v>
      </c>
      <c r="D426" s="52" t="s">
        <v>156</v>
      </c>
      <c r="E426" s="53">
        <v>120.0</v>
      </c>
      <c r="F426" s="52" t="s">
        <v>21</v>
      </c>
    </row>
    <row r="427">
      <c r="A427" s="51">
        <v>44414.0</v>
      </c>
      <c r="B427" s="52" t="s">
        <v>23</v>
      </c>
      <c r="C427" s="52" t="s">
        <v>35</v>
      </c>
      <c r="D427" s="52" t="s">
        <v>156</v>
      </c>
      <c r="E427" s="53">
        <v>120.0</v>
      </c>
      <c r="F427" s="52" t="s">
        <v>21</v>
      </c>
    </row>
    <row r="428">
      <c r="A428" s="51">
        <v>44414.0</v>
      </c>
      <c r="B428" s="52" t="s">
        <v>23</v>
      </c>
      <c r="C428" s="52" t="s">
        <v>35</v>
      </c>
      <c r="D428" s="52" t="s">
        <v>153</v>
      </c>
      <c r="E428" s="53">
        <v>220.0</v>
      </c>
      <c r="F428" s="52" t="s">
        <v>12</v>
      </c>
    </row>
    <row r="429">
      <c r="A429" s="51">
        <v>44414.0</v>
      </c>
      <c r="B429" s="52" t="s">
        <v>23</v>
      </c>
      <c r="C429" s="52" t="s">
        <v>201</v>
      </c>
      <c r="D429" s="52" t="s">
        <v>155</v>
      </c>
      <c r="E429" s="53">
        <v>220.0</v>
      </c>
      <c r="F429" s="52" t="s">
        <v>18</v>
      </c>
    </row>
    <row r="430">
      <c r="A430" s="51">
        <v>44414.0</v>
      </c>
      <c r="B430" s="52" t="s">
        <v>23</v>
      </c>
      <c r="C430" s="52">
        <v>7742.0</v>
      </c>
      <c r="D430" s="52" t="s">
        <v>155</v>
      </c>
      <c r="E430" s="53">
        <v>220.0</v>
      </c>
      <c r="F430" s="52" t="s">
        <v>18</v>
      </c>
    </row>
    <row r="431">
      <c r="A431" s="51">
        <v>44414.0</v>
      </c>
      <c r="B431" s="52" t="s">
        <v>23</v>
      </c>
      <c r="C431" s="52">
        <v>748.0</v>
      </c>
      <c r="D431" s="52" t="s">
        <v>166</v>
      </c>
      <c r="E431" s="53">
        <v>200.0</v>
      </c>
      <c r="F431" s="52" t="s">
        <v>14</v>
      </c>
    </row>
    <row r="432">
      <c r="A432" s="51">
        <v>44414.0</v>
      </c>
      <c r="B432" s="52" t="s">
        <v>23</v>
      </c>
      <c r="C432" s="52">
        <v>748.0</v>
      </c>
      <c r="D432" s="52" t="s">
        <v>155</v>
      </c>
      <c r="E432" s="53">
        <v>220.0</v>
      </c>
      <c r="F432" s="52" t="s">
        <v>18</v>
      </c>
    </row>
    <row r="433">
      <c r="A433" s="51">
        <v>44414.0</v>
      </c>
      <c r="B433" s="52" t="s">
        <v>23</v>
      </c>
      <c r="C433" s="52">
        <v>2841.0</v>
      </c>
      <c r="D433" s="52" t="s">
        <v>166</v>
      </c>
      <c r="E433" s="53">
        <v>200.0</v>
      </c>
      <c r="F433" s="52" t="s">
        <v>14</v>
      </c>
    </row>
    <row r="434">
      <c r="A434" s="51">
        <v>44414.0</v>
      </c>
      <c r="B434" s="52" t="s">
        <v>23</v>
      </c>
      <c r="C434" s="52">
        <v>6245.0</v>
      </c>
      <c r="D434" s="52" t="s">
        <v>166</v>
      </c>
      <c r="E434" s="53">
        <v>200.0</v>
      </c>
      <c r="F434" s="52" t="s">
        <v>14</v>
      </c>
    </row>
    <row r="435">
      <c r="A435" s="51">
        <v>44414.0</v>
      </c>
      <c r="B435" s="52" t="s">
        <v>23</v>
      </c>
      <c r="C435" s="52">
        <v>7449.0</v>
      </c>
      <c r="D435" s="52" t="s">
        <v>156</v>
      </c>
      <c r="E435" s="53">
        <v>120.0</v>
      </c>
      <c r="F435" s="52" t="s">
        <v>21</v>
      </c>
    </row>
    <row r="436">
      <c r="A436" s="51">
        <v>44414.0</v>
      </c>
      <c r="B436" s="52" t="s">
        <v>23</v>
      </c>
      <c r="C436" s="52" t="s">
        <v>163</v>
      </c>
      <c r="D436" s="52" t="s">
        <v>153</v>
      </c>
      <c r="E436" s="53">
        <v>220.0</v>
      </c>
      <c r="F436" s="52" t="s">
        <v>12</v>
      </c>
    </row>
    <row r="437">
      <c r="A437" s="51">
        <v>44414.0</v>
      </c>
      <c r="B437" s="52" t="s">
        <v>23</v>
      </c>
      <c r="C437" s="52" t="s">
        <v>95</v>
      </c>
      <c r="D437" s="52" t="s">
        <v>162</v>
      </c>
      <c r="E437" s="53">
        <v>130.0</v>
      </c>
      <c r="F437" s="52" t="s">
        <v>18</v>
      </c>
    </row>
    <row r="438">
      <c r="A438" s="51">
        <v>44414.0</v>
      </c>
      <c r="B438" s="52" t="s">
        <v>23</v>
      </c>
      <c r="C438" s="52" t="s">
        <v>202</v>
      </c>
      <c r="D438" s="52" t="s">
        <v>156</v>
      </c>
      <c r="E438" s="53">
        <v>120.0</v>
      </c>
      <c r="F438" s="52" t="s">
        <v>21</v>
      </c>
    </row>
    <row r="439">
      <c r="A439" s="51">
        <v>44414.0</v>
      </c>
      <c r="B439" s="52" t="s">
        <v>23</v>
      </c>
      <c r="C439" s="52" t="s">
        <v>96</v>
      </c>
      <c r="D439" s="52" t="s">
        <v>156</v>
      </c>
      <c r="E439" s="53">
        <v>120.0</v>
      </c>
      <c r="F439" s="52" t="s">
        <v>21</v>
      </c>
    </row>
    <row r="440">
      <c r="A440" s="51">
        <v>44414.0</v>
      </c>
      <c r="B440" s="52" t="s">
        <v>40</v>
      </c>
      <c r="C440" s="52" t="s">
        <v>41</v>
      </c>
      <c r="D440" s="52" t="s">
        <v>158</v>
      </c>
      <c r="E440" s="53">
        <v>200.0</v>
      </c>
      <c r="F440" s="52" t="s">
        <v>14</v>
      </c>
    </row>
    <row r="441">
      <c r="A441" s="51">
        <v>44414.0</v>
      </c>
      <c r="B441" s="52" t="s">
        <v>40</v>
      </c>
      <c r="C441" s="52" t="s">
        <v>41</v>
      </c>
      <c r="D441" s="52" t="s">
        <v>162</v>
      </c>
      <c r="E441" s="53">
        <v>130.0</v>
      </c>
      <c r="F441" s="52" t="s">
        <v>18</v>
      </c>
    </row>
    <row r="442">
      <c r="A442" s="51">
        <v>44414.0</v>
      </c>
      <c r="B442" s="52" t="s">
        <v>40</v>
      </c>
      <c r="C442" s="52" t="s">
        <v>167</v>
      </c>
      <c r="D442" s="52" t="s">
        <v>150</v>
      </c>
      <c r="E442" s="53">
        <v>230.0</v>
      </c>
      <c r="F442" s="52" t="s">
        <v>21</v>
      </c>
    </row>
    <row r="443">
      <c r="A443" s="51">
        <v>44414.0</v>
      </c>
      <c r="B443" s="52" t="s">
        <v>40</v>
      </c>
      <c r="C443" s="52">
        <v>4640.0</v>
      </c>
      <c r="D443" s="52" t="s">
        <v>156</v>
      </c>
      <c r="E443" s="53">
        <v>120.0</v>
      </c>
      <c r="F443" s="52" t="s">
        <v>21</v>
      </c>
    </row>
    <row r="444">
      <c r="A444" s="51">
        <v>44414.0</v>
      </c>
      <c r="B444" s="52" t="s">
        <v>40</v>
      </c>
      <c r="C444" s="52" t="s">
        <v>168</v>
      </c>
      <c r="D444" s="52" t="s">
        <v>158</v>
      </c>
      <c r="E444" s="53">
        <v>200.0</v>
      </c>
      <c r="F444" s="52" t="s">
        <v>14</v>
      </c>
    </row>
    <row r="445">
      <c r="A445" s="51">
        <v>44414.0</v>
      </c>
      <c r="B445" s="52" t="s">
        <v>40</v>
      </c>
      <c r="C445" s="52" t="s">
        <v>169</v>
      </c>
      <c r="D445" s="52" t="s">
        <v>158</v>
      </c>
      <c r="E445" s="53">
        <v>200.0</v>
      </c>
      <c r="F445" s="52" t="s">
        <v>14</v>
      </c>
    </row>
    <row r="446">
      <c r="A446" s="51">
        <v>44414.0</v>
      </c>
      <c r="B446" s="52" t="s">
        <v>97</v>
      </c>
      <c r="C446" s="52" t="s">
        <v>203</v>
      </c>
      <c r="D446" s="52" t="s">
        <v>156</v>
      </c>
      <c r="E446" s="53">
        <v>120.0</v>
      </c>
      <c r="F446" s="52" t="s">
        <v>21</v>
      </c>
    </row>
    <row r="447">
      <c r="A447" s="51">
        <v>44414.0</v>
      </c>
      <c r="B447" s="52" t="s">
        <v>97</v>
      </c>
      <c r="C447" s="55">
        <v>1.0E46</v>
      </c>
      <c r="D447" s="52" t="s">
        <v>155</v>
      </c>
      <c r="E447" s="53">
        <v>220.0</v>
      </c>
      <c r="F447" s="52" t="s">
        <v>18</v>
      </c>
    </row>
    <row r="448">
      <c r="A448" s="51">
        <v>44414.0</v>
      </c>
      <c r="B448" s="52" t="s">
        <v>97</v>
      </c>
      <c r="C448" s="52" t="s">
        <v>98</v>
      </c>
      <c r="D448" s="52" t="s">
        <v>156</v>
      </c>
      <c r="E448" s="53">
        <v>120.0</v>
      </c>
      <c r="F448" s="52" t="s">
        <v>21</v>
      </c>
    </row>
    <row r="449">
      <c r="A449" s="51">
        <v>44414.0</v>
      </c>
      <c r="B449" s="52" t="s">
        <v>97</v>
      </c>
      <c r="C449" s="55">
        <v>4.0E47</v>
      </c>
      <c r="D449" s="52" t="s">
        <v>159</v>
      </c>
      <c r="E449" s="53">
        <v>90.0</v>
      </c>
      <c r="F449" s="52" t="s">
        <v>160</v>
      </c>
    </row>
    <row r="450">
      <c r="A450" s="51">
        <v>44414.0</v>
      </c>
      <c r="B450" s="52" t="s">
        <v>97</v>
      </c>
      <c r="C450" s="52" t="s">
        <v>204</v>
      </c>
      <c r="D450" s="52" t="s">
        <v>156</v>
      </c>
      <c r="E450" s="53">
        <v>120.0</v>
      </c>
      <c r="F450" s="52" t="s">
        <v>21</v>
      </c>
    </row>
    <row r="451">
      <c r="A451" s="51">
        <v>44414.0</v>
      </c>
      <c r="B451" s="52" t="s">
        <v>97</v>
      </c>
      <c r="C451" s="52" t="s">
        <v>100</v>
      </c>
      <c r="D451" s="52" t="s">
        <v>166</v>
      </c>
      <c r="E451" s="53">
        <v>200.0</v>
      </c>
      <c r="F451" s="52" t="s">
        <v>14</v>
      </c>
    </row>
    <row r="452">
      <c r="A452" s="51">
        <v>44414.0</v>
      </c>
      <c r="B452" s="52" t="s">
        <v>97</v>
      </c>
      <c r="C452" s="52" t="s">
        <v>101</v>
      </c>
      <c r="D452" s="52" t="s">
        <v>166</v>
      </c>
      <c r="E452" s="53">
        <v>200.0</v>
      </c>
      <c r="F452" s="52" t="s">
        <v>14</v>
      </c>
    </row>
    <row r="453">
      <c r="A453" s="51">
        <v>44414.0</v>
      </c>
      <c r="B453" s="52" t="s">
        <v>97</v>
      </c>
      <c r="C453" s="52">
        <v>2649.0</v>
      </c>
      <c r="D453" s="52" t="s">
        <v>158</v>
      </c>
      <c r="E453" s="53">
        <v>200.0</v>
      </c>
      <c r="F453" s="52" t="s">
        <v>14</v>
      </c>
    </row>
    <row r="454">
      <c r="A454" s="51">
        <v>44414.0</v>
      </c>
      <c r="B454" s="52" t="s">
        <v>97</v>
      </c>
      <c r="C454" s="52">
        <v>2649.0</v>
      </c>
      <c r="D454" s="52" t="s">
        <v>166</v>
      </c>
      <c r="E454" s="53">
        <v>200.0</v>
      </c>
      <c r="F454" s="52" t="s">
        <v>14</v>
      </c>
    </row>
    <row r="455">
      <c r="A455" s="51">
        <v>44414.0</v>
      </c>
      <c r="B455" s="52" t="s">
        <v>97</v>
      </c>
      <c r="C455" s="52">
        <v>8043.0</v>
      </c>
      <c r="D455" s="52" t="s">
        <v>159</v>
      </c>
      <c r="E455" s="53">
        <v>90.0</v>
      </c>
      <c r="F455" s="52" t="s">
        <v>160</v>
      </c>
    </row>
    <row r="456">
      <c r="A456" s="51">
        <v>44414.0</v>
      </c>
      <c r="B456" s="52" t="s">
        <v>97</v>
      </c>
      <c r="C456" s="52" t="s">
        <v>103</v>
      </c>
      <c r="D456" s="52" t="s">
        <v>153</v>
      </c>
      <c r="E456" s="53">
        <v>220.0</v>
      </c>
      <c r="F456" s="52" t="s">
        <v>12</v>
      </c>
    </row>
    <row r="457">
      <c r="A457" s="51">
        <v>44414.0</v>
      </c>
      <c r="B457" s="52" t="s">
        <v>97</v>
      </c>
      <c r="C457" s="52">
        <v>6145.0</v>
      </c>
      <c r="D457" s="52" t="s">
        <v>152</v>
      </c>
      <c r="E457" s="53">
        <v>250.0</v>
      </c>
      <c r="F457" s="52" t="s">
        <v>21</v>
      </c>
    </row>
    <row r="458">
      <c r="A458" s="51">
        <v>44414.0</v>
      </c>
      <c r="B458" s="52" t="s">
        <v>97</v>
      </c>
      <c r="C458" s="52">
        <v>1342.0</v>
      </c>
      <c r="D458" s="52" t="s">
        <v>159</v>
      </c>
      <c r="E458" s="53">
        <v>90.0</v>
      </c>
      <c r="F458" s="52" t="s">
        <v>160</v>
      </c>
    </row>
    <row r="459">
      <c r="A459" s="51">
        <v>44414.0</v>
      </c>
      <c r="B459" s="52" t="s">
        <v>97</v>
      </c>
      <c r="C459" s="52">
        <v>5048.0</v>
      </c>
      <c r="D459" s="52" t="s">
        <v>152</v>
      </c>
      <c r="E459" s="53">
        <v>250.0</v>
      </c>
      <c r="F459" s="52" t="s">
        <v>21</v>
      </c>
    </row>
    <row r="460">
      <c r="A460" s="51">
        <v>44414.0</v>
      </c>
      <c r="B460" s="52" t="s">
        <v>97</v>
      </c>
      <c r="C460" s="52">
        <v>8247.0</v>
      </c>
      <c r="D460" s="52" t="s">
        <v>156</v>
      </c>
      <c r="E460" s="53">
        <v>120.0</v>
      </c>
      <c r="F460" s="52" t="s">
        <v>21</v>
      </c>
    </row>
    <row r="461">
      <c r="A461" s="51">
        <v>44414.0</v>
      </c>
      <c r="B461" s="52" t="s">
        <v>97</v>
      </c>
      <c r="C461" s="52" t="s">
        <v>109</v>
      </c>
      <c r="D461" s="52" t="s">
        <v>159</v>
      </c>
      <c r="E461" s="53">
        <v>90.0</v>
      </c>
      <c r="F461" s="52" t="s">
        <v>160</v>
      </c>
    </row>
    <row r="462">
      <c r="A462" s="51">
        <v>44414.0</v>
      </c>
      <c r="B462" s="52" t="s">
        <v>97</v>
      </c>
      <c r="C462" s="52" t="s">
        <v>205</v>
      </c>
      <c r="D462" s="52" t="s">
        <v>156</v>
      </c>
      <c r="E462" s="53">
        <v>120.0</v>
      </c>
      <c r="F462" s="52" t="s">
        <v>21</v>
      </c>
    </row>
    <row r="463">
      <c r="A463" s="51">
        <v>44414.0</v>
      </c>
      <c r="B463" s="52" t="s">
        <v>97</v>
      </c>
      <c r="C463" s="52" t="s">
        <v>170</v>
      </c>
      <c r="D463" s="52" t="s">
        <v>166</v>
      </c>
      <c r="E463" s="53">
        <v>200.0</v>
      </c>
      <c r="F463" s="52" t="s">
        <v>14</v>
      </c>
    </row>
    <row r="464">
      <c r="A464" s="51">
        <v>44414.0</v>
      </c>
      <c r="B464" s="52" t="s">
        <v>97</v>
      </c>
      <c r="C464" s="52" t="s">
        <v>206</v>
      </c>
      <c r="D464" s="52" t="s">
        <v>152</v>
      </c>
      <c r="E464" s="53">
        <v>250.0</v>
      </c>
      <c r="F464" s="52" t="s">
        <v>21</v>
      </c>
    </row>
    <row r="465">
      <c r="A465" s="51">
        <v>44414.0</v>
      </c>
      <c r="B465" s="52" t="s">
        <v>97</v>
      </c>
      <c r="C465" s="52" t="s">
        <v>207</v>
      </c>
      <c r="D465" s="52" t="s">
        <v>156</v>
      </c>
      <c r="E465" s="53">
        <v>120.0</v>
      </c>
      <c r="F465" s="52" t="s">
        <v>21</v>
      </c>
    </row>
    <row r="466">
      <c r="A466" s="51">
        <v>44414.0</v>
      </c>
      <c r="B466" s="52" t="s">
        <v>97</v>
      </c>
      <c r="C466" s="52" t="s">
        <v>208</v>
      </c>
      <c r="D466" s="52" t="s">
        <v>159</v>
      </c>
      <c r="E466" s="53">
        <v>90.0</v>
      </c>
      <c r="F466" s="52" t="s">
        <v>160</v>
      </c>
    </row>
    <row r="467">
      <c r="A467" s="51">
        <v>44414.0</v>
      </c>
      <c r="B467" s="52" t="s">
        <v>97</v>
      </c>
      <c r="C467" s="52" t="s">
        <v>171</v>
      </c>
      <c r="D467" s="52" t="s">
        <v>159</v>
      </c>
      <c r="E467" s="53">
        <v>90.0</v>
      </c>
      <c r="F467" s="52" t="s">
        <v>160</v>
      </c>
    </row>
    <row r="468">
      <c r="A468" s="51">
        <v>44414.0</v>
      </c>
      <c r="B468" s="52" t="s">
        <v>97</v>
      </c>
      <c r="C468" s="52" t="s">
        <v>172</v>
      </c>
      <c r="D468" s="52" t="s">
        <v>156</v>
      </c>
      <c r="E468" s="53">
        <v>120.0</v>
      </c>
      <c r="F468" s="52" t="s">
        <v>21</v>
      </c>
    </row>
    <row r="469">
      <c r="A469" s="51">
        <v>44414.0</v>
      </c>
      <c r="B469" s="52" t="s">
        <v>97</v>
      </c>
      <c r="C469" s="52" t="s">
        <v>173</v>
      </c>
      <c r="D469" s="52" t="s">
        <v>166</v>
      </c>
      <c r="E469" s="53">
        <v>200.0</v>
      </c>
      <c r="F469" s="52" t="s">
        <v>14</v>
      </c>
    </row>
    <row r="470">
      <c r="A470" s="51">
        <v>44414.0</v>
      </c>
      <c r="B470" s="52" t="s">
        <v>97</v>
      </c>
      <c r="C470" s="52" t="s">
        <v>209</v>
      </c>
      <c r="D470" s="52" t="s">
        <v>166</v>
      </c>
      <c r="E470" s="53">
        <v>200.0</v>
      </c>
      <c r="F470" s="52" t="s">
        <v>14</v>
      </c>
    </row>
    <row r="471">
      <c r="A471" s="51">
        <v>44414.0</v>
      </c>
      <c r="B471" s="52" t="s">
        <v>97</v>
      </c>
      <c r="C471" s="52" t="s">
        <v>210</v>
      </c>
      <c r="D471" s="52" t="s">
        <v>153</v>
      </c>
      <c r="E471" s="53">
        <v>220.0</v>
      </c>
      <c r="F471" s="52" t="s">
        <v>12</v>
      </c>
    </row>
    <row r="472">
      <c r="A472" s="51">
        <v>44414.0</v>
      </c>
      <c r="B472" s="52" t="s">
        <v>114</v>
      </c>
      <c r="C472" s="52">
        <v>5043.0</v>
      </c>
      <c r="D472" s="52" t="s">
        <v>161</v>
      </c>
      <c r="E472" s="53">
        <v>240.0</v>
      </c>
      <c r="F472" s="52" t="s">
        <v>21</v>
      </c>
    </row>
    <row r="473">
      <c r="A473" s="51">
        <v>44414.0</v>
      </c>
      <c r="B473" s="52" t="s">
        <v>114</v>
      </c>
      <c r="C473" s="52">
        <v>5043.0</v>
      </c>
      <c r="D473" s="52" t="s">
        <v>150</v>
      </c>
      <c r="E473" s="53">
        <v>230.0</v>
      </c>
      <c r="F473" s="52" t="s">
        <v>21</v>
      </c>
    </row>
    <row r="474">
      <c r="A474" s="51">
        <v>44414.0</v>
      </c>
      <c r="B474" s="52" t="s">
        <v>114</v>
      </c>
      <c r="C474" s="52">
        <v>5043.0</v>
      </c>
      <c r="D474" s="52" t="s">
        <v>158</v>
      </c>
      <c r="E474" s="53">
        <v>200.0</v>
      </c>
      <c r="F474" s="52" t="s">
        <v>14</v>
      </c>
    </row>
    <row r="475">
      <c r="A475" s="51">
        <v>44414.0</v>
      </c>
      <c r="B475" s="52" t="s">
        <v>114</v>
      </c>
      <c r="C475" s="52">
        <v>5043.0</v>
      </c>
      <c r="D475" s="52" t="s">
        <v>166</v>
      </c>
      <c r="E475" s="53">
        <v>200.0</v>
      </c>
      <c r="F475" s="52" t="s">
        <v>14</v>
      </c>
    </row>
    <row r="476">
      <c r="A476" s="51">
        <v>44414.0</v>
      </c>
      <c r="B476" s="52" t="s">
        <v>114</v>
      </c>
      <c r="C476" s="52">
        <v>5043.0</v>
      </c>
      <c r="D476" s="52" t="s">
        <v>156</v>
      </c>
      <c r="E476" s="53">
        <v>120.0</v>
      </c>
      <c r="F476" s="52" t="s">
        <v>21</v>
      </c>
    </row>
    <row r="477">
      <c r="A477" s="51">
        <v>44414.0</v>
      </c>
      <c r="B477" s="52" t="s">
        <v>114</v>
      </c>
      <c r="C477" s="52">
        <v>5043.0</v>
      </c>
      <c r="D477" s="52" t="s">
        <v>153</v>
      </c>
      <c r="E477" s="53">
        <v>220.0</v>
      </c>
      <c r="F477" s="52" t="s">
        <v>12</v>
      </c>
    </row>
    <row r="478">
      <c r="A478" s="51">
        <v>44414.0</v>
      </c>
      <c r="B478" s="52" t="s">
        <v>211</v>
      </c>
      <c r="C478" s="52">
        <v>4142.0</v>
      </c>
      <c r="D478" s="52" t="s">
        <v>156</v>
      </c>
      <c r="E478" s="53">
        <v>120.0</v>
      </c>
      <c r="F478" s="52" t="s">
        <v>21</v>
      </c>
    </row>
    <row r="479">
      <c r="A479" s="51">
        <v>44414.0</v>
      </c>
      <c r="B479" s="52" t="s">
        <v>211</v>
      </c>
      <c r="C479" s="52" t="s">
        <v>212</v>
      </c>
      <c r="D479" s="52" t="s">
        <v>150</v>
      </c>
      <c r="E479" s="53">
        <v>230.0</v>
      </c>
      <c r="F479" s="52" t="s">
        <v>21</v>
      </c>
    </row>
    <row r="480">
      <c r="A480" s="51">
        <v>44414.0</v>
      </c>
      <c r="B480" s="52" t="s">
        <v>211</v>
      </c>
      <c r="C480" s="52" t="s">
        <v>212</v>
      </c>
      <c r="D480" s="52" t="s">
        <v>150</v>
      </c>
      <c r="E480" s="53">
        <v>230.0</v>
      </c>
      <c r="F480" s="52" t="s">
        <v>21</v>
      </c>
    </row>
    <row r="481">
      <c r="A481" s="51">
        <v>44414.0</v>
      </c>
      <c r="B481" s="52" t="s">
        <v>211</v>
      </c>
      <c r="C481" s="52">
        <v>7744.0</v>
      </c>
      <c r="D481" s="52" t="s">
        <v>158</v>
      </c>
      <c r="E481" s="53">
        <v>200.0</v>
      </c>
      <c r="F481" s="52" t="s">
        <v>14</v>
      </c>
    </row>
    <row r="482">
      <c r="A482" s="51">
        <v>44414.0</v>
      </c>
      <c r="B482" s="52" t="s">
        <v>211</v>
      </c>
      <c r="C482" s="52">
        <v>540.0</v>
      </c>
      <c r="D482" s="52" t="s">
        <v>156</v>
      </c>
      <c r="E482" s="53">
        <v>120.0</v>
      </c>
      <c r="F482" s="52" t="s">
        <v>21</v>
      </c>
    </row>
    <row r="483">
      <c r="A483" s="51">
        <v>44414.0</v>
      </c>
      <c r="B483" s="52" t="s">
        <v>115</v>
      </c>
      <c r="C483" s="52" t="s">
        <v>116</v>
      </c>
      <c r="D483" s="52" t="s">
        <v>156</v>
      </c>
      <c r="E483" s="53">
        <v>120.0</v>
      </c>
      <c r="F483" s="52" t="s">
        <v>21</v>
      </c>
    </row>
    <row r="484">
      <c r="A484" s="51">
        <v>44414.0</v>
      </c>
      <c r="B484" s="52" t="s">
        <v>115</v>
      </c>
      <c r="C484" s="52" t="s">
        <v>213</v>
      </c>
      <c r="D484" s="52" t="s">
        <v>159</v>
      </c>
      <c r="E484" s="53">
        <v>90.0</v>
      </c>
      <c r="F484" s="52" t="s">
        <v>160</v>
      </c>
    </row>
    <row r="485">
      <c r="A485" s="51">
        <v>44414.0</v>
      </c>
      <c r="B485" s="52" t="s">
        <v>115</v>
      </c>
      <c r="C485" s="52">
        <v>6840.0</v>
      </c>
      <c r="D485" s="52" t="s">
        <v>153</v>
      </c>
      <c r="E485" s="53">
        <v>220.0</v>
      </c>
      <c r="F485" s="52" t="s">
        <v>12</v>
      </c>
    </row>
    <row r="486">
      <c r="A486" s="51">
        <v>44414.0</v>
      </c>
      <c r="B486" s="52" t="s">
        <v>115</v>
      </c>
      <c r="C486" s="52" t="s">
        <v>214</v>
      </c>
      <c r="D486" s="52" t="s">
        <v>162</v>
      </c>
      <c r="E486" s="53">
        <v>130.0</v>
      </c>
      <c r="F486" s="52" t="s">
        <v>18</v>
      </c>
    </row>
    <row r="487">
      <c r="A487" s="51">
        <v>44414.0</v>
      </c>
      <c r="B487" s="52" t="s">
        <v>115</v>
      </c>
      <c r="C487" s="52" t="s">
        <v>119</v>
      </c>
      <c r="D487" s="52" t="s">
        <v>153</v>
      </c>
      <c r="E487" s="53">
        <v>220.0</v>
      </c>
      <c r="F487" s="52" t="s">
        <v>12</v>
      </c>
    </row>
    <row r="488">
      <c r="A488" s="51">
        <v>44414.0</v>
      </c>
      <c r="B488" s="52" t="s">
        <v>115</v>
      </c>
      <c r="C488" s="52" t="s">
        <v>120</v>
      </c>
      <c r="D488" s="52" t="s">
        <v>156</v>
      </c>
      <c r="E488" s="53">
        <v>120.0</v>
      </c>
      <c r="F488" s="52" t="s">
        <v>21</v>
      </c>
    </row>
    <row r="489">
      <c r="A489" s="51">
        <v>44414.0</v>
      </c>
      <c r="B489" s="52" t="s">
        <v>115</v>
      </c>
      <c r="C489" s="52" t="s">
        <v>175</v>
      </c>
      <c r="D489" s="52" t="s">
        <v>153</v>
      </c>
      <c r="E489" s="53">
        <v>220.0</v>
      </c>
      <c r="F489" s="52" t="s">
        <v>12</v>
      </c>
    </row>
    <row r="490">
      <c r="A490" s="51">
        <v>44414.0</v>
      </c>
      <c r="B490" s="52" t="s">
        <v>115</v>
      </c>
      <c r="C490" s="52" t="s">
        <v>121</v>
      </c>
      <c r="D490" s="52" t="s">
        <v>152</v>
      </c>
      <c r="E490" s="53">
        <v>250.0</v>
      </c>
      <c r="F490" s="52" t="s">
        <v>21</v>
      </c>
    </row>
    <row r="491">
      <c r="A491" s="51">
        <v>44414.0</v>
      </c>
      <c r="B491" s="52" t="s">
        <v>115</v>
      </c>
      <c r="C491" s="52" t="s">
        <v>176</v>
      </c>
      <c r="D491" s="52" t="s">
        <v>158</v>
      </c>
      <c r="E491" s="53">
        <v>200.0</v>
      </c>
      <c r="F491" s="52" t="s">
        <v>14</v>
      </c>
    </row>
    <row r="492">
      <c r="A492" s="51">
        <v>44414.0</v>
      </c>
      <c r="B492" s="52" t="s">
        <v>122</v>
      </c>
      <c r="C492" s="52" t="s">
        <v>123</v>
      </c>
      <c r="D492" s="52" t="s">
        <v>158</v>
      </c>
      <c r="E492" s="53">
        <v>200.0</v>
      </c>
      <c r="F492" s="52" t="s">
        <v>14</v>
      </c>
    </row>
    <row r="493">
      <c r="A493" s="51">
        <v>44414.0</v>
      </c>
      <c r="B493" s="52" t="s">
        <v>122</v>
      </c>
      <c r="C493" s="52" t="s">
        <v>124</v>
      </c>
      <c r="D493" s="52" t="s">
        <v>155</v>
      </c>
      <c r="E493" s="53">
        <v>220.0</v>
      </c>
      <c r="F493" s="52" t="s">
        <v>18</v>
      </c>
    </row>
    <row r="494">
      <c r="A494" s="51">
        <v>44414.0</v>
      </c>
      <c r="B494" s="52" t="s">
        <v>122</v>
      </c>
      <c r="C494" s="52" t="s">
        <v>125</v>
      </c>
      <c r="D494" s="52" t="s">
        <v>156</v>
      </c>
      <c r="E494" s="53">
        <v>120.0</v>
      </c>
      <c r="F494" s="52" t="s">
        <v>21</v>
      </c>
    </row>
    <row r="495">
      <c r="A495" s="51">
        <v>44414.0</v>
      </c>
      <c r="B495" s="52" t="s">
        <v>122</v>
      </c>
      <c r="C495" s="52" t="s">
        <v>127</v>
      </c>
      <c r="D495" s="52" t="s">
        <v>152</v>
      </c>
      <c r="E495" s="53">
        <v>250.0</v>
      </c>
      <c r="F495" s="52" t="s">
        <v>21</v>
      </c>
    </row>
    <row r="496">
      <c r="A496" s="51">
        <v>44414.0</v>
      </c>
      <c r="B496" s="52" t="s">
        <v>122</v>
      </c>
      <c r="C496" s="52" t="s">
        <v>215</v>
      </c>
      <c r="D496" s="52" t="s">
        <v>162</v>
      </c>
      <c r="E496" s="53">
        <v>130.0</v>
      </c>
      <c r="F496" s="52" t="s">
        <v>18</v>
      </c>
    </row>
    <row r="497">
      <c r="A497" s="51">
        <v>44414.0</v>
      </c>
      <c r="B497" s="52" t="s">
        <v>122</v>
      </c>
      <c r="C497" s="52" t="s">
        <v>180</v>
      </c>
      <c r="D497" s="52" t="s">
        <v>162</v>
      </c>
      <c r="E497" s="53">
        <v>130.0</v>
      </c>
      <c r="F497" s="52" t="s">
        <v>18</v>
      </c>
    </row>
    <row r="498">
      <c r="A498" s="51">
        <v>44414.0</v>
      </c>
      <c r="B498" s="52" t="s">
        <v>15</v>
      </c>
      <c r="C498" s="52" t="s">
        <v>216</v>
      </c>
      <c r="D498" s="52" t="s">
        <v>153</v>
      </c>
      <c r="E498" s="53">
        <v>220.0</v>
      </c>
      <c r="F498" s="52" t="s">
        <v>12</v>
      </c>
    </row>
    <row r="499">
      <c r="A499" s="51">
        <v>44414.0</v>
      </c>
      <c r="B499" s="52" t="s">
        <v>15</v>
      </c>
      <c r="C499" s="52" t="s">
        <v>181</v>
      </c>
      <c r="D499" s="52" t="s">
        <v>159</v>
      </c>
      <c r="E499" s="53">
        <v>90.0</v>
      </c>
      <c r="F499" s="52" t="s">
        <v>160</v>
      </c>
    </row>
    <row r="500">
      <c r="A500" s="51">
        <v>44414.0</v>
      </c>
      <c r="B500" s="52" t="s">
        <v>15</v>
      </c>
      <c r="C500" s="52" t="s">
        <v>131</v>
      </c>
      <c r="D500" s="52" t="s">
        <v>153</v>
      </c>
      <c r="E500" s="53">
        <v>220.0</v>
      </c>
      <c r="F500" s="52" t="s">
        <v>12</v>
      </c>
    </row>
    <row r="501">
      <c r="A501" s="51">
        <v>44414.0</v>
      </c>
      <c r="B501" s="52" t="s">
        <v>15</v>
      </c>
      <c r="C501" s="52" t="s">
        <v>217</v>
      </c>
      <c r="D501" s="52" t="s">
        <v>159</v>
      </c>
      <c r="E501" s="53">
        <v>90.0</v>
      </c>
      <c r="F501" s="52" t="s">
        <v>160</v>
      </c>
    </row>
    <row r="502">
      <c r="A502" s="51">
        <v>44414.0</v>
      </c>
      <c r="B502" s="52" t="s">
        <v>15</v>
      </c>
      <c r="C502" s="52" t="s">
        <v>132</v>
      </c>
      <c r="D502" s="52" t="s">
        <v>156</v>
      </c>
      <c r="E502" s="53">
        <v>120.0</v>
      </c>
      <c r="F502" s="52" t="s">
        <v>21</v>
      </c>
    </row>
    <row r="503">
      <c r="A503" s="51">
        <v>44414.0</v>
      </c>
      <c r="B503" s="52" t="s">
        <v>15</v>
      </c>
      <c r="C503" s="55">
        <v>5.0E49</v>
      </c>
      <c r="D503" s="52" t="s">
        <v>150</v>
      </c>
      <c r="E503" s="53">
        <v>230.0</v>
      </c>
      <c r="F503" s="52" t="s">
        <v>21</v>
      </c>
    </row>
    <row r="504">
      <c r="A504" s="51">
        <v>44414.0</v>
      </c>
      <c r="B504" s="52" t="s">
        <v>15</v>
      </c>
      <c r="C504" s="55">
        <v>5.0E49</v>
      </c>
      <c r="D504" s="52" t="s">
        <v>152</v>
      </c>
      <c r="E504" s="53">
        <v>250.0</v>
      </c>
      <c r="F504" s="52" t="s">
        <v>21</v>
      </c>
    </row>
    <row r="505">
      <c r="A505" s="51">
        <v>44414.0</v>
      </c>
      <c r="B505" s="52" t="s">
        <v>15</v>
      </c>
      <c r="C505" s="52" t="s">
        <v>124</v>
      </c>
      <c r="D505" s="52" t="s">
        <v>156</v>
      </c>
      <c r="E505" s="53">
        <v>120.0</v>
      </c>
      <c r="F505" s="52" t="s">
        <v>21</v>
      </c>
    </row>
    <row r="506">
      <c r="A506" s="51">
        <v>44414.0</v>
      </c>
      <c r="B506" s="52" t="s">
        <v>15</v>
      </c>
      <c r="C506" s="52" t="s">
        <v>133</v>
      </c>
      <c r="D506" s="52" t="s">
        <v>166</v>
      </c>
      <c r="E506" s="53">
        <v>200.0</v>
      </c>
      <c r="F506" s="52" t="s">
        <v>14</v>
      </c>
    </row>
    <row r="507">
      <c r="A507" s="51">
        <v>44414.0</v>
      </c>
      <c r="B507" s="52" t="s">
        <v>15</v>
      </c>
      <c r="C507" s="52" t="s">
        <v>133</v>
      </c>
      <c r="D507" s="52" t="s">
        <v>152</v>
      </c>
      <c r="E507" s="53">
        <v>250.0</v>
      </c>
      <c r="F507" s="52" t="s">
        <v>21</v>
      </c>
    </row>
    <row r="508">
      <c r="A508" s="51">
        <v>44414.0</v>
      </c>
      <c r="B508" s="52" t="s">
        <v>15</v>
      </c>
      <c r="C508" s="55">
        <v>6.0E40</v>
      </c>
      <c r="D508" s="52" t="s">
        <v>159</v>
      </c>
      <c r="E508" s="53">
        <v>90.0</v>
      </c>
      <c r="F508" s="52" t="s">
        <v>160</v>
      </c>
    </row>
    <row r="509">
      <c r="A509" s="51">
        <v>44414.0</v>
      </c>
      <c r="B509" s="52" t="s">
        <v>15</v>
      </c>
      <c r="C509" s="55">
        <v>6.0E40</v>
      </c>
      <c r="D509" s="52" t="s">
        <v>152</v>
      </c>
      <c r="E509" s="53">
        <v>250.0</v>
      </c>
      <c r="F509" s="52" t="s">
        <v>21</v>
      </c>
    </row>
    <row r="510">
      <c r="A510" s="51">
        <v>44414.0</v>
      </c>
      <c r="B510" s="52" t="s">
        <v>15</v>
      </c>
      <c r="C510" s="52" t="s">
        <v>218</v>
      </c>
      <c r="D510" s="52" t="s">
        <v>159</v>
      </c>
      <c r="E510" s="53">
        <v>90.0</v>
      </c>
      <c r="F510" s="52" t="s">
        <v>160</v>
      </c>
    </row>
    <row r="511">
      <c r="A511" s="51">
        <v>44414.0</v>
      </c>
      <c r="B511" s="52" t="s">
        <v>15</v>
      </c>
      <c r="C511" s="52" t="s">
        <v>219</v>
      </c>
      <c r="D511" s="52" t="s">
        <v>159</v>
      </c>
      <c r="E511" s="53">
        <v>90.0</v>
      </c>
      <c r="F511" s="52" t="s">
        <v>160</v>
      </c>
    </row>
    <row r="512">
      <c r="A512" s="51">
        <v>44414.0</v>
      </c>
      <c r="B512" s="52" t="s">
        <v>15</v>
      </c>
      <c r="C512" s="52" t="s">
        <v>219</v>
      </c>
      <c r="D512" s="52" t="s">
        <v>152</v>
      </c>
      <c r="E512" s="53">
        <v>250.0</v>
      </c>
      <c r="F512" s="52" t="s">
        <v>21</v>
      </c>
    </row>
    <row r="513">
      <c r="A513" s="51">
        <v>44414.0</v>
      </c>
      <c r="B513" s="52" t="s">
        <v>15</v>
      </c>
      <c r="C513" s="52" t="s">
        <v>135</v>
      </c>
      <c r="D513" s="52" t="s">
        <v>150</v>
      </c>
      <c r="E513" s="53">
        <v>230.0</v>
      </c>
      <c r="F513" s="52" t="s">
        <v>21</v>
      </c>
    </row>
    <row r="514">
      <c r="A514" s="51">
        <v>44414.0</v>
      </c>
      <c r="B514" s="52" t="s">
        <v>15</v>
      </c>
      <c r="C514" s="52" t="s">
        <v>135</v>
      </c>
      <c r="D514" s="52" t="s">
        <v>156</v>
      </c>
      <c r="E514" s="53">
        <v>120.0</v>
      </c>
      <c r="F514" s="52" t="s">
        <v>21</v>
      </c>
    </row>
    <row r="515">
      <c r="A515" s="51">
        <v>44414.0</v>
      </c>
      <c r="B515" s="52" t="s">
        <v>15</v>
      </c>
      <c r="C515" s="52" t="s">
        <v>220</v>
      </c>
      <c r="D515" s="52" t="s">
        <v>159</v>
      </c>
      <c r="E515" s="53">
        <v>90.0</v>
      </c>
      <c r="F515" s="52" t="s">
        <v>160</v>
      </c>
    </row>
    <row r="516">
      <c r="A516" s="51">
        <v>44414.0</v>
      </c>
      <c r="B516" s="52" t="s">
        <v>15</v>
      </c>
      <c r="C516" s="52">
        <v>4645.0</v>
      </c>
      <c r="D516" s="52" t="s">
        <v>150</v>
      </c>
      <c r="E516" s="53">
        <v>230.0</v>
      </c>
      <c r="F516" s="52" t="s">
        <v>21</v>
      </c>
    </row>
    <row r="517">
      <c r="A517" s="51">
        <v>44414.0</v>
      </c>
      <c r="B517" s="52" t="s">
        <v>15</v>
      </c>
      <c r="C517" s="52" t="s">
        <v>221</v>
      </c>
      <c r="D517" s="52" t="s">
        <v>153</v>
      </c>
      <c r="E517" s="53">
        <v>220.0</v>
      </c>
      <c r="F517" s="52" t="s">
        <v>12</v>
      </c>
    </row>
    <row r="518">
      <c r="A518" s="51">
        <v>44414.0</v>
      </c>
      <c r="B518" s="52" t="s">
        <v>15</v>
      </c>
      <c r="C518" s="52">
        <v>3446.0</v>
      </c>
      <c r="D518" s="52" t="s">
        <v>156</v>
      </c>
      <c r="E518" s="53">
        <v>120.0</v>
      </c>
      <c r="F518" s="52" t="s">
        <v>21</v>
      </c>
    </row>
    <row r="519">
      <c r="A519" s="51">
        <v>44414.0</v>
      </c>
      <c r="B519" s="52" t="s">
        <v>15</v>
      </c>
      <c r="C519" s="52" t="s">
        <v>222</v>
      </c>
      <c r="D519" s="52" t="s">
        <v>150</v>
      </c>
      <c r="E519" s="53">
        <v>230.0</v>
      </c>
      <c r="F519" s="52" t="s">
        <v>21</v>
      </c>
    </row>
    <row r="520">
      <c r="A520" s="51">
        <v>44414.0</v>
      </c>
      <c r="B520" s="52" t="s">
        <v>15</v>
      </c>
      <c r="C520" s="52" t="s">
        <v>222</v>
      </c>
      <c r="D520" s="52" t="s">
        <v>156</v>
      </c>
      <c r="E520" s="53">
        <v>120.0</v>
      </c>
      <c r="F520" s="52" t="s">
        <v>21</v>
      </c>
    </row>
    <row r="521">
      <c r="A521" s="51">
        <v>44414.0</v>
      </c>
      <c r="B521" s="52" t="s">
        <v>15</v>
      </c>
      <c r="C521" s="52" t="s">
        <v>184</v>
      </c>
      <c r="D521" s="52" t="s">
        <v>166</v>
      </c>
      <c r="E521" s="53">
        <v>200.0</v>
      </c>
      <c r="F521" s="52" t="s">
        <v>14</v>
      </c>
    </row>
    <row r="522">
      <c r="A522" s="51">
        <v>44414.0</v>
      </c>
      <c r="B522" s="52" t="s">
        <v>15</v>
      </c>
      <c r="C522" s="52" t="s">
        <v>223</v>
      </c>
      <c r="D522" s="52" t="s">
        <v>159</v>
      </c>
      <c r="E522" s="53">
        <v>90.0</v>
      </c>
      <c r="F522" s="52" t="s">
        <v>160</v>
      </c>
    </row>
    <row r="523">
      <c r="A523" s="51">
        <v>44414.0</v>
      </c>
      <c r="B523" s="52" t="s">
        <v>15</v>
      </c>
      <c r="C523" s="52" t="s">
        <v>224</v>
      </c>
      <c r="D523" s="52" t="s">
        <v>152</v>
      </c>
      <c r="E523" s="53">
        <v>250.0</v>
      </c>
      <c r="F523" s="52" t="s">
        <v>21</v>
      </c>
    </row>
    <row r="524">
      <c r="A524" s="51">
        <v>44414.0</v>
      </c>
      <c r="B524" s="52" t="s">
        <v>15</v>
      </c>
      <c r="C524" s="52" t="s">
        <v>225</v>
      </c>
      <c r="D524" s="52" t="s">
        <v>152</v>
      </c>
      <c r="E524" s="53">
        <v>250.0</v>
      </c>
      <c r="F524" s="52" t="s">
        <v>21</v>
      </c>
    </row>
    <row r="525">
      <c r="A525" s="51">
        <v>44414.0</v>
      </c>
      <c r="B525" s="52" t="s">
        <v>15</v>
      </c>
      <c r="C525" s="52" t="s">
        <v>140</v>
      </c>
      <c r="D525" s="52" t="s">
        <v>159</v>
      </c>
      <c r="E525" s="53">
        <v>90.0</v>
      </c>
      <c r="F525" s="52" t="s">
        <v>160</v>
      </c>
    </row>
    <row r="526">
      <c r="A526" s="51">
        <v>44414.0</v>
      </c>
      <c r="B526" s="52" t="s">
        <v>15</v>
      </c>
      <c r="C526" s="52" t="s">
        <v>226</v>
      </c>
      <c r="D526" s="52" t="s">
        <v>158</v>
      </c>
      <c r="E526" s="53">
        <v>200.0</v>
      </c>
      <c r="F526" s="52" t="s">
        <v>14</v>
      </c>
    </row>
    <row r="527">
      <c r="A527" s="51">
        <v>44414.0</v>
      </c>
      <c r="B527" s="52" t="s">
        <v>15</v>
      </c>
      <c r="C527" s="52" t="s">
        <v>226</v>
      </c>
      <c r="D527" s="52" t="s">
        <v>162</v>
      </c>
      <c r="E527" s="53">
        <v>130.0</v>
      </c>
      <c r="F527" s="52" t="s">
        <v>18</v>
      </c>
    </row>
    <row r="528">
      <c r="A528" s="51">
        <v>44414.0</v>
      </c>
      <c r="B528" s="52" t="s">
        <v>16</v>
      </c>
      <c r="C528" s="52" t="s">
        <v>227</v>
      </c>
      <c r="D528" s="52" t="s">
        <v>159</v>
      </c>
      <c r="E528" s="53">
        <v>90.0</v>
      </c>
      <c r="F528" s="52" t="s">
        <v>160</v>
      </c>
    </row>
    <row r="529">
      <c r="A529" s="51">
        <v>44414.0</v>
      </c>
      <c r="B529" s="52" t="s">
        <v>16</v>
      </c>
      <c r="C529" s="52" t="s">
        <v>227</v>
      </c>
      <c r="D529" s="52" t="s">
        <v>152</v>
      </c>
      <c r="E529" s="53">
        <v>250.0</v>
      </c>
      <c r="F529" s="52" t="s">
        <v>21</v>
      </c>
    </row>
    <row r="530">
      <c r="A530" s="51">
        <v>44414.0</v>
      </c>
      <c r="B530" s="52" t="s">
        <v>16</v>
      </c>
      <c r="C530" s="52" t="s">
        <v>187</v>
      </c>
      <c r="D530" s="52" t="s">
        <v>159</v>
      </c>
      <c r="E530" s="53">
        <v>90.0</v>
      </c>
      <c r="F530" s="52" t="s">
        <v>160</v>
      </c>
    </row>
    <row r="531">
      <c r="A531" s="51">
        <v>44414.0</v>
      </c>
      <c r="B531" s="52" t="s">
        <v>16</v>
      </c>
      <c r="C531" s="52">
        <v>4643.0</v>
      </c>
      <c r="D531" s="52" t="s">
        <v>159</v>
      </c>
      <c r="E531" s="53">
        <v>90.0</v>
      </c>
      <c r="F531" s="52" t="s">
        <v>160</v>
      </c>
    </row>
    <row r="532">
      <c r="A532" s="51">
        <v>44414.0</v>
      </c>
      <c r="B532" s="52" t="s">
        <v>16</v>
      </c>
      <c r="C532" s="52" t="s">
        <v>142</v>
      </c>
      <c r="D532" s="52" t="s">
        <v>159</v>
      </c>
      <c r="E532" s="53">
        <v>90.0</v>
      </c>
      <c r="F532" s="52" t="s">
        <v>160</v>
      </c>
    </row>
    <row r="533">
      <c r="A533" s="51">
        <v>44414.0</v>
      </c>
      <c r="B533" s="52" t="s">
        <v>16</v>
      </c>
      <c r="C533" s="52" t="s">
        <v>145</v>
      </c>
      <c r="D533" s="52" t="s">
        <v>159</v>
      </c>
      <c r="E533" s="53">
        <v>90.0</v>
      </c>
      <c r="F533" s="52" t="s">
        <v>160</v>
      </c>
    </row>
    <row r="534">
      <c r="A534" s="51">
        <v>44414.0</v>
      </c>
      <c r="B534" s="52" t="s">
        <v>16</v>
      </c>
      <c r="C534" s="52">
        <v>6141.0</v>
      </c>
      <c r="D534" s="52" t="s">
        <v>152</v>
      </c>
      <c r="E534" s="53">
        <v>250.0</v>
      </c>
      <c r="F534" s="52" t="s">
        <v>21</v>
      </c>
    </row>
    <row r="535">
      <c r="A535" s="51">
        <v>44414.0</v>
      </c>
      <c r="B535" s="52" t="s">
        <v>16</v>
      </c>
      <c r="C535" s="52" t="s">
        <v>228</v>
      </c>
      <c r="D535" s="52" t="s">
        <v>152</v>
      </c>
      <c r="E535" s="53">
        <v>250.0</v>
      </c>
      <c r="F535" s="52" t="s">
        <v>21</v>
      </c>
    </row>
    <row r="536">
      <c r="A536" s="51">
        <v>44414.0</v>
      </c>
      <c r="B536" s="52" t="s">
        <v>16</v>
      </c>
      <c r="C536" s="52">
        <v>4340.0</v>
      </c>
      <c r="D536" s="52" t="s">
        <v>152</v>
      </c>
      <c r="E536" s="53">
        <v>250.0</v>
      </c>
      <c r="F536" s="52" t="s">
        <v>21</v>
      </c>
    </row>
    <row r="537">
      <c r="A537" s="51">
        <v>44414.0</v>
      </c>
      <c r="B537" s="52" t="s">
        <v>16</v>
      </c>
      <c r="C537" s="52">
        <v>1945.0</v>
      </c>
      <c r="D537" s="52" t="s">
        <v>162</v>
      </c>
      <c r="E537" s="53">
        <v>130.0</v>
      </c>
      <c r="F537" s="52" t="s">
        <v>18</v>
      </c>
    </row>
    <row r="538">
      <c r="A538" s="51">
        <v>44414.0</v>
      </c>
      <c r="B538" s="52" t="s">
        <v>16</v>
      </c>
      <c r="C538" s="52" t="s">
        <v>229</v>
      </c>
      <c r="D538" s="52" t="s">
        <v>162</v>
      </c>
      <c r="E538" s="53">
        <v>130.0</v>
      </c>
      <c r="F538" s="52" t="s">
        <v>18</v>
      </c>
    </row>
    <row r="539">
      <c r="A539" s="51">
        <v>44414.0</v>
      </c>
      <c r="B539" s="52" t="s">
        <v>16</v>
      </c>
      <c r="C539" s="52" t="s">
        <v>230</v>
      </c>
      <c r="D539" s="52" t="s">
        <v>159</v>
      </c>
      <c r="E539" s="53">
        <v>90.0</v>
      </c>
      <c r="F539" s="52" t="s">
        <v>160</v>
      </c>
    </row>
    <row r="540">
      <c r="A540" s="51">
        <v>44414.0</v>
      </c>
      <c r="B540" s="52" t="s">
        <v>16</v>
      </c>
      <c r="C540" s="52" t="s">
        <v>110</v>
      </c>
      <c r="D540" s="52" t="s">
        <v>159</v>
      </c>
      <c r="E540" s="53">
        <v>90.0</v>
      </c>
      <c r="F540" s="52" t="s">
        <v>160</v>
      </c>
    </row>
    <row r="541">
      <c r="A541" s="51">
        <v>44414.0</v>
      </c>
      <c r="B541" s="52" t="s">
        <v>16</v>
      </c>
      <c r="C541" s="52" t="s">
        <v>190</v>
      </c>
      <c r="D541" s="52" t="s">
        <v>159</v>
      </c>
      <c r="E541" s="53">
        <v>90.0</v>
      </c>
      <c r="F541" s="52" t="s">
        <v>160</v>
      </c>
    </row>
    <row r="542">
      <c r="A542" s="51">
        <v>44414.0</v>
      </c>
      <c r="B542" s="52" t="s">
        <v>69</v>
      </c>
      <c r="C542" s="52" t="s">
        <v>70</v>
      </c>
      <c r="D542" s="52" t="s">
        <v>152</v>
      </c>
      <c r="E542" s="53">
        <v>250.0</v>
      </c>
      <c r="F542" s="52" t="s">
        <v>21</v>
      </c>
    </row>
    <row r="543">
      <c r="A543" s="51">
        <v>44414.0</v>
      </c>
      <c r="B543" s="52" t="s">
        <v>69</v>
      </c>
      <c r="C543" s="52" t="s">
        <v>71</v>
      </c>
      <c r="D543" s="52" t="s">
        <v>156</v>
      </c>
      <c r="E543" s="53">
        <v>120.0</v>
      </c>
      <c r="F543" s="52" t="s">
        <v>21</v>
      </c>
    </row>
    <row r="544">
      <c r="A544" s="51">
        <v>44414.0</v>
      </c>
      <c r="B544" s="52" t="s">
        <v>69</v>
      </c>
      <c r="C544" s="52" t="s">
        <v>195</v>
      </c>
      <c r="D544" s="52" t="s">
        <v>166</v>
      </c>
      <c r="E544" s="53">
        <v>200.0</v>
      </c>
      <c r="F544" s="52" t="s">
        <v>14</v>
      </c>
    </row>
    <row r="545">
      <c r="A545" s="51">
        <v>44414.0</v>
      </c>
      <c r="B545" s="52" t="s">
        <v>69</v>
      </c>
      <c r="C545" s="52" t="s">
        <v>74</v>
      </c>
      <c r="D545" s="52" t="s">
        <v>150</v>
      </c>
      <c r="E545" s="53">
        <v>230.0</v>
      </c>
      <c r="F545" s="52" t="s">
        <v>21</v>
      </c>
    </row>
    <row r="546">
      <c r="A546" s="51">
        <v>44414.0</v>
      </c>
      <c r="B546" s="52" t="s">
        <v>69</v>
      </c>
      <c r="C546" s="52">
        <v>2340.0</v>
      </c>
      <c r="D546" s="52" t="s">
        <v>155</v>
      </c>
      <c r="E546" s="53">
        <v>220.0</v>
      </c>
      <c r="F546" s="52" t="s">
        <v>18</v>
      </c>
    </row>
    <row r="547">
      <c r="A547" s="51">
        <v>44414.0</v>
      </c>
      <c r="B547" s="52" t="s">
        <v>69</v>
      </c>
      <c r="C547" s="52">
        <v>2440.0</v>
      </c>
      <c r="D547" s="52" t="s">
        <v>153</v>
      </c>
      <c r="E547" s="53">
        <v>220.0</v>
      </c>
      <c r="F547" s="52" t="s">
        <v>12</v>
      </c>
    </row>
    <row r="548">
      <c r="A548" s="51">
        <v>44414.0</v>
      </c>
      <c r="B548" s="52" t="s">
        <v>69</v>
      </c>
      <c r="C548" s="52">
        <v>7447.0</v>
      </c>
      <c r="D548" s="52" t="s">
        <v>159</v>
      </c>
      <c r="E548" s="53">
        <v>90.0</v>
      </c>
      <c r="F548" s="52" t="s">
        <v>160</v>
      </c>
    </row>
    <row r="549">
      <c r="A549" s="51">
        <v>44414.0</v>
      </c>
      <c r="B549" s="52" t="s">
        <v>69</v>
      </c>
      <c r="C549" s="52">
        <v>9045.0</v>
      </c>
      <c r="D549" s="52" t="s">
        <v>153</v>
      </c>
      <c r="E549" s="53">
        <v>220.0</v>
      </c>
      <c r="F549" s="52" t="s">
        <v>12</v>
      </c>
    </row>
    <row r="550">
      <c r="A550" s="51">
        <v>44414.0</v>
      </c>
      <c r="B550" s="52" t="s">
        <v>69</v>
      </c>
      <c r="C550" s="52" t="s">
        <v>75</v>
      </c>
      <c r="D550" s="52" t="s">
        <v>152</v>
      </c>
      <c r="E550" s="53">
        <v>250.0</v>
      </c>
      <c r="F550" s="52" t="s">
        <v>21</v>
      </c>
    </row>
    <row r="551">
      <c r="A551" s="51">
        <v>44414.0</v>
      </c>
      <c r="B551" s="52" t="s">
        <v>69</v>
      </c>
      <c r="C551" s="52">
        <v>5747.0</v>
      </c>
      <c r="D551" s="52" t="s">
        <v>152</v>
      </c>
      <c r="E551" s="53">
        <v>250.0</v>
      </c>
      <c r="F551" s="52" t="s">
        <v>21</v>
      </c>
    </row>
    <row r="552">
      <c r="A552" s="51">
        <v>44414.0</v>
      </c>
      <c r="B552" s="52" t="s">
        <v>69</v>
      </c>
      <c r="C552" s="52" t="s">
        <v>196</v>
      </c>
      <c r="D552" s="52" t="s">
        <v>162</v>
      </c>
      <c r="E552" s="53">
        <v>130.0</v>
      </c>
      <c r="F552" s="52" t="s">
        <v>18</v>
      </c>
    </row>
    <row r="553">
      <c r="A553" s="51">
        <v>44414.0</v>
      </c>
      <c r="B553" s="52" t="s">
        <v>69</v>
      </c>
      <c r="C553" s="52" t="s">
        <v>76</v>
      </c>
      <c r="D553" s="52" t="s">
        <v>166</v>
      </c>
      <c r="E553" s="53">
        <v>200.0</v>
      </c>
      <c r="F553" s="52" t="s">
        <v>14</v>
      </c>
    </row>
    <row r="554">
      <c r="A554" s="51">
        <v>44414.0</v>
      </c>
      <c r="B554" s="52" t="s">
        <v>69</v>
      </c>
      <c r="C554" s="52" t="s">
        <v>79</v>
      </c>
      <c r="D554" s="52" t="s">
        <v>166</v>
      </c>
      <c r="E554" s="53">
        <v>200.0</v>
      </c>
      <c r="F554" s="52" t="s">
        <v>14</v>
      </c>
    </row>
    <row r="555">
      <c r="A555" s="51">
        <v>44414.0</v>
      </c>
      <c r="B555" s="52" t="s">
        <v>69</v>
      </c>
      <c r="C555" s="52" t="s">
        <v>81</v>
      </c>
      <c r="D555" s="52" t="s">
        <v>166</v>
      </c>
      <c r="E555" s="53">
        <v>200.0</v>
      </c>
      <c r="F555" s="52" t="s">
        <v>14</v>
      </c>
    </row>
    <row r="556">
      <c r="A556" s="51">
        <v>44414.0</v>
      </c>
      <c r="B556" s="52" t="s">
        <v>69</v>
      </c>
      <c r="C556" s="52" t="s">
        <v>82</v>
      </c>
      <c r="D556" s="52" t="s">
        <v>150</v>
      </c>
      <c r="E556" s="53">
        <v>230.0</v>
      </c>
      <c r="F556" s="52" t="s">
        <v>21</v>
      </c>
    </row>
    <row r="557">
      <c r="A557" s="51">
        <v>44414.0</v>
      </c>
      <c r="B557" s="52" t="s">
        <v>69</v>
      </c>
      <c r="C557" s="52" t="s">
        <v>83</v>
      </c>
      <c r="D557" s="52" t="s">
        <v>150</v>
      </c>
      <c r="E557" s="53">
        <v>230.0</v>
      </c>
      <c r="F557" s="52" t="s">
        <v>21</v>
      </c>
    </row>
    <row r="558">
      <c r="A558" s="51">
        <v>44414.0</v>
      </c>
      <c r="B558" s="52" t="s">
        <v>69</v>
      </c>
      <c r="C558" s="52" t="s">
        <v>84</v>
      </c>
      <c r="D558" s="52" t="s">
        <v>159</v>
      </c>
      <c r="E558" s="53">
        <v>90.0</v>
      </c>
      <c r="F558" s="52" t="s">
        <v>160</v>
      </c>
    </row>
    <row r="559">
      <c r="A559" s="51">
        <v>44414.0</v>
      </c>
      <c r="B559" s="52" t="s">
        <v>69</v>
      </c>
      <c r="C559" s="52" t="s">
        <v>85</v>
      </c>
      <c r="D559" s="52" t="s">
        <v>158</v>
      </c>
      <c r="E559" s="53">
        <v>200.0</v>
      </c>
      <c r="F559" s="52" t="s">
        <v>14</v>
      </c>
    </row>
    <row r="560">
      <c r="A560" s="51">
        <v>44414.0</v>
      </c>
      <c r="B560" s="52" t="s">
        <v>69</v>
      </c>
      <c r="C560" s="52" t="s">
        <v>86</v>
      </c>
      <c r="D560" s="52" t="s">
        <v>159</v>
      </c>
      <c r="E560" s="53">
        <v>90.0</v>
      </c>
      <c r="F560" s="52" t="s">
        <v>160</v>
      </c>
    </row>
    <row r="561">
      <c r="A561" s="51">
        <v>44414.0</v>
      </c>
      <c r="B561" s="52" t="s">
        <v>69</v>
      </c>
      <c r="C561" s="52" t="s">
        <v>87</v>
      </c>
      <c r="D561" s="52" t="s">
        <v>150</v>
      </c>
      <c r="E561" s="53">
        <v>230.0</v>
      </c>
      <c r="F561" s="52" t="s">
        <v>21</v>
      </c>
    </row>
    <row r="562">
      <c r="A562" s="51">
        <v>44414.0</v>
      </c>
      <c r="B562" s="52" t="s">
        <v>69</v>
      </c>
      <c r="C562" s="52" t="s">
        <v>89</v>
      </c>
      <c r="D562" s="52" t="s">
        <v>156</v>
      </c>
      <c r="E562" s="53">
        <v>120.0</v>
      </c>
      <c r="F562" s="52" t="s">
        <v>21</v>
      </c>
    </row>
    <row r="563">
      <c r="A563" s="51">
        <v>44414.0</v>
      </c>
      <c r="B563" s="52" t="s">
        <v>69</v>
      </c>
      <c r="C563" s="52" t="s">
        <v>91</v>
      </c>
      <c r="D563" s="52" t="s">
        <v>158</v>
      </c>
      <c r="E563" s="53">
        <v>200.0</v>
      </c>
      <c r="F563" s="52" t="s">
        <v>14</v>
      </c>
    </row>
    <row r="564">
      <c r="A564" s="51">
        <v>44415.0</v>
      </c>
      <c r="B564" s="52" t="s">
        <v>9</v>
      </c>
      <c r="C564" s="52" t="s">
        <v>231</v>
      </c>
      <c r="D564" s="52" t="s">
        <v>158</v>
      </c>
      <c r="E564" s="53">
        <v>200.0</v>
      </c>
      <c r="F564" s="52" t="s">
        <v>14</v>
      </c>
    </row>
    <row r="565">
      <c r="A565" s="51">
        <v>44415.0</v>
      </c>
      <c r="B565" s="52" t="s">
        <v>9</v>
      </c>
      <c r="C565" s="55">
        <v>4.0E47</v>
      </c>
      <c r="D565" s="52" t="s">
        <v>158</v>
      </c>
      <c r="E565" s="53">
        <v>200.0</v>
      </c>
      <c r="F565" s="52" t="s">
        <v>14</v>
      </c>
    </row>
    <row r="566">
      <c r="A566" s="51">
        <v>44415.0</v>
      </c>
      <c r="B566" s="52" t="s">
        <v>9</v>
      </c>
      <c r="C566" s="55">
        <v>4.0E47</v>
      </c>
      <c r="D566" s="52" t="s">
        <v>159</v>
      </c>
      <c r="E566" s="53">
        <v>90.0</v>
      </c>
      <c r="F566" s="52" t="s">
        <v>160</v>
      </c>
    </row>
    <row r="567">
      <c r="A567" s="51">
        <v>44415.0</v>
      </c>
      <c r="B567" s="52" t="s">
        <v>9</v>
      </c>
      <c r="C567" s="52" t="s">
        <v>232</v>
      </c>
      <c r="D567" s="52" t="s">
        <v>150</v>
      </c>
      <c r="E567" s="53">
        <v>230.0</v>
      </c>
      <c r="F567" s="52" t="s">
        <v>21</v>
      </c>
    </row>
    <row r="568">
      <c r="A568" s="51">
        <v>44415.0</v>
      </c>
      <c r="B568" s="52" t="s">
        <v>9</v>
      </c>
      <c r="C568" s="52" t="s">
        <v>233</v>
      </c>
      <c r="D568" s="52" t="s">
        <v>159</v>
      </c>
      <c r="E568" s="53">
        <v>90.0</v>
      </c>
      <c r="F568" s="52" t="s">
        <v>160</v>
      </c>
    </row>
    <row r="569">
      <c r="A569" s="51">
        <v>44415.0</v>
      </c>
      <c r="B569" s="52" t="s">
        <v>9</v>
      </c>
      <c r="C569" s="52" t="s">
        <v>151</v>
      </c>
      <c r="D569" s="52" t="s">
        <v>152</v>
      </c>
      <c r="E569" s="53">
        <v>250.0</v>
      </c>
      <c r="F569" s="52" t="s">
        <v>21</v>
      </c>
    </row>
    <row r="570">
      <c r="A570" s="51">
        <v>44415.0</v>
      </c>
      <c r="B570" s="52" t="s">
        <v>9</v>
      </c>
      <c r="C570" s="52" t="s">
        <v>234</v>
      </c>
      <c r="D570" s="52" t="s">
        <v>158</v>
      </c>
      <c r="E570" s="53">
        <v>200.0</v>
      </c>
      <c r="F570" s="52" t="s">
        <v>14</v>
      </c>
    </row>
    <row r="571">
      <c r="A571" s="51">
        <v>44415.0</v>
      </c>
      <c r="B571" s="52" t="s">
        <v>23</v>
      </c>
      <c r="C571" s="52" t="s">
        <v>235</v>
      </c>
      <c r="D571" s="52" t="s">
        <v>153</v>
      </c>
      <c r="E571" s="53">
        <v>220.0</v>
      </c>
      <c r="F571" s="52" t="s">
        <v>12</v>
      </c>
    </row>
    <row r="572">
      <c r="A572" s="51">
        <v>44415.0</v>
      </c>
      <c r="B572" s="52" t="s">
        <v>23</v>
      </c>
      <c r="C572" s="52" t="s">
        <v>24</v>
      </c>
      <c r="D572" s="52" t="s">
        <v>166</v>
      </c>
      <c r="E572" s="53">
        <v>200.0</v>
      </c>
      <c r="F572" s="52" t="s">
        <v>14</v>
      </c>
    </row>
    <row r="573">
      <c r="A573" s="51">
        <v>44415.0</v>
      </c>
      <c r="B573" s="52" t="s">
        <v>23</v>
      </c>
      <c r="C573" s="52" t="s">
        <v>25</v>
      </c>
      <c r="D573" s="52" t="s">
        <v>159</v>
      </c>
      <c r="E573" s="53">
        <v>90.0</v>
      </c>
      <c r="F573" s="52" t="s">
        <v>160</v>
      </c>
    </row>
    <row r="574">
      <c r="A574" s="51">
        <v>44415.0</v>
      </c>
      <c r="B574" s="52" t="s">
        <v>23</v>
      </c>
      <c r="C574" s="52" t="s">
        <v>200</v>
      </c>
      <c r="D574" s="52" t="s">
        <v>159</v>
      </c>
      <c r="E574" s="53">
        <v>90.0</v>
      </c>
      <c r="F574" s="52" t="s">
        <v>160</v>
      </c>
    </row>
    <row r="575">
      <c r="A575" s="51">
        <v>44415.0</v>
      </c>
      <c r="B575" s="52" t="s">
        <v>23</v>
      </c>
      <c r="C575" s="52" t="s">
        <v>26</v>
      </c>
      <c r="D575" s="52" t="s">
        <v>156</v>
      </c>
      <c r="E575" s="53">
        <v>120.0</v>
      </c>
      <c r="F575" s="52" t="s">
        <v>21</v>
      </c>
    </row>
    <row r="576">
      <c r="A576" s="51">
        <v>44415.0</v>
      </c>
      <c r="B576" s="52" t="s">
        <v>23</v>
      </c>
      <c r="C576" s="52" t="s">
        <v>157</v>
      </c>
      <c r="D576" s="52" t="s">
        <v>159</v>
      </c>
      <c r="E576" s="53">
        <v>90.0</v>
      </c>
      <c r="F576" s="52" t="s">
        <v>160</v>
      </c>
    </row>
    <row r="577">
      <c r="A577" s="51">
        <v>44415.0</v>
      </c>
      <c r="B577" s="52" t="s">
        <v>23</v>
      </c>
      <c r="C577" s="55">
        <v>7.0E45</v>
      </c>
      <c r="D577" s="52" t="s">
        <v>158</v>
      </c>
      <c r="E577" s="53">
        <v>200.0</v>
      </c>
      <c r="F577" s="52" t="s">
        <v>14</v>
      </c>
    </row>
    <row r="578">
      <c r="A578" s="51">
        <v>44415.0</v>
      </c>
      <c r="B578" s="52" t="s">
        <v>23</v>
      </c>
      <c r="C578" s="52" t="s">
        <v>94</v>
      </c>
      <c r="D578" s="52" t="s">
        <v>161</v>
      </c>
      <c r="E578" s="53">
        <v>240.0</v>
      </c>
      <c r="F578" s="52" t="s">
        <v>21</v>
      </c>
    </row>
    <row r="579">
      <c r="A579" s="51">
        <v>44415.0</v>
      </c>
      <c r="B579" s="52" t="s">
        <v>23</v>
      </c>
      <c r="C579" s="52" t="s">
        <v>33</v>
      </c>
      <c r="D579" s="52" t="s">
        <v>153</v>
      </c>
      <c r="E579" s="53">
        <v>220.0</v>
      </c>
      <c r="F579" s="52" t="s">
        <v>12</v>
      </c>
    </row>
    <row r="580">
      <c r="A580" s="51">
        <v>44415.0</v>
      </c>
      <c r="B580" s="52" t="s">
        <v>23</v>
      </c>
      <c r="C580" s="52">
        <v>8240.0</v>
      </c>
      <c r="D580" s="52" t="s">
        <v>159</v>
      </c>
      <c r="E580" s="53">
        <v>90.0</v>
      </c>
      <c r="F580" s="52" t="s">
        <v>160</v>
      </c>
    </row>
    <row r="581">
      <c r="A581" s="51">
        <v>44415.0</v>
      </c>
      <c r="B581" s="52" t="s">
        <v>23</v>
      </c>
      <c r="C581" s="52">
        <v>2440.0</v>
      </c>
      <c r="D581" s="52" t="s">
        <v>156</v>
      </c>
      <c r="E581" s="53">
        <v>120.0</v>
      </c>
      <c r="F581" s="52" t="s">
        <v>21</v>
      </c>
    </row>
    <row r="582">
      <c r="A582" s="51">
        <v>44415.0</v>
      </c>
      <c r="B582" s="52" t="s">
        <v>23</v>
      </c>
      <c r="C582" s="52" t="s">
        <v>37</v>
      </c>
      <c r="D582" s="52" t="s">
        <v>156</v>
      </c>
      <c r="E582" s="53">
        <v>120.0</v>
      </c>
      <c r="F582" s="52" t="s">
        <v>21</v>
      </c>
    </row>
    <row r="583">
      <c r="A583" s="51">
        <v>44415.0</v>
      </c>
      <c r="B583" s="52" t="s">
        <v>23</v>
      </c>
      <c r="C583" s="52" t="s">
        <v>39</v>
      </c>
      <c r="D583" s="52" t="s">
        <v>150</v>
      </c>
      <c r="E583" s="53">
        <v>230.0</v>
      </c>
      <c r="F583" s="52" t="s">
        <v>21</v>
      </c>
    </row>
    <row r="584">
      <c r="A584" s="51">
        <v>44415.0</v>
      </c>
      <c r="B584" s="52" t="s">
        <v>23</v>
      </c>
      <c r="C584" s="52" t="s">
        <v>236</v>
      </c>
      <c r="D584" s="52" t="s">
        <v>156</v>
      </c>
      <c r="E584" s="53">
        <v>120.0</v>
      </c>
      <c r="F584" s="52" t="s">
        <v>21</v>
      </c>
    </row>
    <row r="585">
      <c r="A585" s="51">
        <v>44415.0</v>
      </c>
      <c r="B585" s="52" t="s">
        <v>23</v>
      </c>
      <c r="C585" s="52" t="s">
        <v>96</v>
      </c>
      <c r="D585" s="52" t="s">
        <v>166</v>
      </c>
      <c r="E585" s="53">
        <v>200.0</v>
      </c>
      <c r="F585" s="52" t="s">
        <v>14</v>
      </c>
    </row>
    <row r="586">
      <c r="A586" s="51">
        <v>44415.0</v>
      </c>
      <c r="B586" s="52" t="s">
        <v>40</v>
      </c>
      <c r="C586" s="52" t="s">
        <v>41</v>
      </c>
      <c r="D586" s="52" t="s">
        <v>156</v>
      </c>
      <c r="E586" s="53">
        <v>120.0</v>
      </c>
      <c r="F586" s="52" t="s">
        <v>21</v>
      </c>
    </row>
    <row r="587">
      <c r="A587" s="51">
        <v>44415.0</v>
      </c>
      <c r="B587" s="52" t="s">
        <v>40</v>
      </c>
      <c r="C587" s="52" t="s">
        <v>41</v>
      </c>
      <c r="D587" s="52" t="s">
        <v>153</v>
      </c>
      <c r="E587" s="53">
        <v>220.0</v>
      </c>
      <c r="F587" s="52" t="s">
        <v>12</v>
      </c>
    </row>
    <row r="588">
      <c r="A588" s="51">
        <v>44415.0</v>
      </c>
      <c r="B588" s="52" t="s">
        <v>40</v>
      </c>
      <c r="C588" s="52" t="s">
        <v>167</v>
      </c>
      <c r="D588" s="52" t="s">
        <v>162</v>
      </c>
      <c r="E588" s="53">
        <v>130.0</v>
      </c>
      <c r="F588" s="52" t="s">
        <v>18</v>
      </c>
    </row>
    <row r="589">
      <c r="A589" s="51">
        <v>44415.0</v>
      </c>
      <c r="B589" s="52" t="s">
        <v>40</v>
      </c>
      <c r="C589" s="52" t="s">
        <v>168</v>
      </c>
      <c r="D589" s="52" t="s">
        <v>152</v>
      </c>
      <c r="E589" s="53">
        <v>250.0</v>
      </c>
      <c r="F589" s="52" t="s">
        <v>21</v>
      </c>
    </row>
    <row r="590">
      <c r="A590" s="51">
        <v>44415.0</v>
      </c>
      <c r="B590" s="52" t="s">
        <v>97</v>
      </c>
      <c r="C590" s="55">
        <v>1.0E46</v>
      </c>
      <c r="D590" s="52" t="s">
        <v>150</v>
      </c>
      <c r="E590" s="53">
        <v>230.0</v>
      </c>
      <c r="F590" s="52" t="s">
        <v>21</v>
      </c>
    </row>
    <row r="591">
      <c r="A591" s="51">
        <v>44415.0</v>
      </c>
      <c r="B591" s="52" t="s">
        <v>97</v>
      </c>
      <c r="C591" s="52" t="s">
        <v>237</v>
      </c>
      <c r="D591" s="52" t="s">
        <v>155</v>
      </c>
      <c r="E591" s="53">
        <v>220.0</v>
      </c>
      <c r="F591" s="52" t="s">
        <v>18</v>
      </c>
    </row>
    <row r="592">
      <c r="A592" s="51">
        <v>44415.0</v>
      </c>
      <c r="B592" s="52" t="s">
        <v>97</v>
      </c>
      <c r="C592" s="52" t="s">
        <v>98</v>
      </c>
      <c r="D592" s="52" t="s">
        <v>162</v>
      </c>
      <c r="E592" s="53">
        <v>130.0</v>
      </c>
      <c r="F592" s="52" t="s">
        <v>18</v>
      </c>
    </row>
    <row r="593">
      <c r="A593" s="51">
        <v>44415.0</v>
      </c>
      <c r="B593" s="52" t="s">
        <v>97</v>
      </c>
      <c r="C593" s="52" t="s">
        <v>204</v>
      </c>
      <c r="D593" s="52" t="s">
        <v>159</v>
      </c>
      <c r="E593" s="53">
        <v>90.0</v>
      </c>
      <c r="F593" s="52" t="s">
        <v>160</v>
      </c>
    </row>
    <row r="594">
      <c r="A594" s="51">
        <v>44415.0</v>
      </c>
      <c r="B594" s="52" t="s">
        <v>97</v>
      </c>
      <c r="C594" s="52" t="s">
        <v>101</v>
      </c>
      <c r="D594" s="52" t="s">
        <v>161</v>
      </c>
      <c r="E594" s="53">
        <v>240.0</v>
      </c>
      <c r="F594" s="52" t="s">
        <v>21</v>
      </c>
    </row>
    <row r="595">
      <c r="A595" s="51">
        <v>44415.0</v>
      </c>
      <c r="B595" s="52" t="s">
        <v>97</v>
      </c>
      <c r="C595" s="55">
        <v>9.0E45</v>
      </c>
      <c r="D595" s="52" t="s">
        <v>155</v>
      </c>
      <c r="E595" s="53">
        <v>220.0</v>
      </c>
      <c r="F595" s="52" t="s">
        <v>18</v>
      </c>
    </row>
    <row r="596">
      <c r="A596" s="51">
        <v>44415.0</v>
      </c>
      <c r="B596" s="52" t="s">
        <v>97</v>
      </c>
      <c r="C596" s="52">
        <v>8041.0</v>
      </c>
      <c r="D596" s="52" t="s">
        <v>150</v>
      </c>
      <c r="E596" s="53">
        <v>230.0</v>
      </c>
      <c r="F596" s="52" t="s">
        <v>21</v>
      </c>
    </row>
    <row r="597">
      <c r="A597" s="51">
        <v>44415.0</v>
      </c>
      <c r="B597" s="52" t="s">
        <v>97</v>
      </c>
      <c r="C597" s="52">
        <v>8345.0</v>
      </c>
      <c r="D597" s="52" t="s">
        <v>166</v>
      </c>
      <c r="E597" s="53">
        <v>200.0</v>
      </c>
      <c r="F597" s="52" t="s">
        <v>14</v>
      </c>
    </row>
    <row r="598">
      <c r="A598" s="51">
        <v>44415.0</v>
      </c>
      <c r="B598" s="52" t="s">
        <v>97</v>
      </c>
      <c r="C598" s="52">
        <v>8744.0</v>
      </c>
      <c r="D598" s="52" t="s">
        <v>161</v>
      </c>
      <c r="E598" s="53">
        <v>240.0</v>
      </c>
      <c r="F598" s="52" t="s">
        <v>21</v>
      </c>
    </row>
    <row r="599">
      <c r="A599" s="51">
        <v>44415.0</v>
      </c>
      <c r="B599" s="52" t="s">
        <v>97</v>
      </c>
      <c r="C599" s="52" t="s">
        <v>238</v>
      </c>
      <c r="D599" s="52" t="s">
        <v>158</v>
      </c>
      <c r="E599" s="53">
        <v>200.0</v>
      </c>
      <c r="F599" s="52" t="s">
        <v>14</v>
      </c>
    </row>
    <row r="600">
      <c r="A600" s="51">
        <v>44415.0</v>
      </c>
      <c r="B600" s="52" t="s">
        <v>97</v>
      </c>
      <c r="C600" s="52" t="s">
        <v>239</v>
      </c>
      <c r="D600" s="52" t="s">
        <v>153</v>
      </c>
      <c r="E600" s="53">
        <v>220.0</v>
      </c>
      <c r="F600" s="52" t="s">
        <v>12</v>
      </c>
    </row>
    <row r="601">
      <c r="A601" s="51">
        <v>44415.0</v>
      </c>
      <c r="B601" s="52" t="s">
        <v>97</v>
      </c>
      <c r="C601" s="52">
        <v>6145.0</v>
      </c>
      <c r="D601" s="52" t="s">
        <v>155</v>
      </c>
      <c r="E601" s="53">
        <v>220.0</v>
      </c>
      <c r="F601" s="52" t="s">
        <v>18</v>
      </c>
    </row>
    <row r="602">
      <c r="A602" s="51">
        <v>44415.0</v>
      </c>
      <c r="B602" s="52" t="s">
        <v>97</v>
      </c>
      <c r="C602" s="52">
        <v>8247.0</v>
      </c>
      <c r="D602" s="52" t="s">
        <v>159</v>
      </c>
      <c r="E602" s="53">
        <v>90.0</v>
      </c>
      <c r="F602" s="52" t="s">
        <v>160</v>
      </c>
    </row>
    <row r="603">
      <c r="A603" s="51">
        <v>44415.0</v>
      </c>
      <c r="B603" s="52" t="s">
        <v>97</v>
      </c>
      <c r="C603" s="52" t="s">
        <v>172</v>
      </c>
      <c r="D603" s="52" t="s">
        <v>161</v>
      </c>
      <c r="E603" s="53">
        <v>240.0</v>
      </c>
      <c r="F603" s="52" t="s">
        <v>21</v>
      </c>
    </row>
    <row r="604">
      <c r="A604" s="51">
        <v>44415.0</v>
      </c>
      <c r="B604" s="52" t="s">
        <v>114</v>
      </c>
      <c r="C604" s="52">
        <v>5043.0</v>
      </c>
      <c r="D604" s="52" t="s">
        <v>150</v>
      </c>
      <c r="E604" s="53">
        <v>230.0</v>
      </c>
      <c r="F604" s="52" t="s">
        <v>21</v>
      </c>
    </row>
    <row r="605">
      <c r="A605" s="51">
        <v>44415.0</v>
      </c>
      <c r="B605" s="52" t="s">
        <v>114</v>
      </c>
      <c r="C605" s="52">
        <v>5043.0</v>
      </c>
      <c r="D605" s="52" t="s">
        <v>158</v>
      </c>
      <c r="E605" s="53">
        <v>200.0</v>
      </c>
      <c r="F605" s="52" t="s">
        <v>14</v>
      </c>
    </row>
    <row r="606">
      <c r="A606" s="51">
        <v>44415.0</v>
      </c>
      <c r="B606" s="52" t="s">
        <v>114</v>
      </c>
      <c r="C606" s="52">
        <v>5043.0</v>
      </c>
      <c r="D606" s="52" t="s">
        <v>159</v>
      </c>
      <c r="E606" s="53">
        <v>90.0</v>
      </c>
      <c r="F606" s="52" t="s">
        <v>160</v>
      </c>
    </row>
    <row r="607">
      <c r="A607" s="51">
        <v>44415.0</v>
      </c>
      <c r="B607" s="52" t="s">
        <v>114</v>
      </c>
      <c r="C607" s="52">
        <v>5043.0</v>
      </c>
      <c r="D607" s="52" t="s">
        <v>153</v>
      </c>
      <c r="E607" s="53">
        <v>220.0</v>
      </c>
      <c r="F607" s="52" t="s">
        <v>12</v>
      </c>
    </row>
    <row r="608">
      <c r="A608" s="51">
        <v>44415.0</v>
      </c>
      <c r="B608" s="52" t="s">
        <v>114</v>
      </c>
      <c r="C608" s="52">
        <v>5043.0</v>
      </c>
      <c r="D608" s="52" t="s">
        <v>152</v>
      </c>
      <c r="E608" s="53">
        <v>250.0</v>
      </c>
      <c r="F608" s="52" t="s">
        <v>21</v>
      </c>
    </row>
    <row r="609">
      <c r="A609" s="51">
        <v>44415.0</v>
      </c>
      <c r="B609" s="52" t="s">
        <v>211</v>
      </c>
      <c r="C609" s="52" t="s">
        <v>212</v>
      </c>
      <c r="D609" s="52" t="s">
        <v>159</v>
      </c>
      <c r="E609" s="53">
        <v>90.0</v>
      </c>
      <c r="F609" s="52" t="s">
        <v>160</v>
      </c>
    </row>
    <row r="610">
      <c r="A610" s="51">
        <v>44415.0</v>
      </c>
      <c r="B610" s="52" t="s">
        <v>211</v>
      </c>
      <c r="C610" s="52" t="s">
        <v>212</v>
      </c>
      <c r="D610" s="52" t="s">
        <v>152</v>
      </c>
      <c r="E610" s="53">
        <v>250.0</v>
      </c>
      <c r="F610" s="52" t="s">
        <v>21</v>
      </c>
    </row>
    <row r="611">
      <c r="A611" s="51">
        <v>44415.0</v>
      </c>
      <c r="B611" s="52" t="s">
        <v>115</v>
      </c>
      <c r="C611" s="52" t="s">
        <v>116</v>
      </c>
      <c r="D611" s="52" t="s">
        <v>166</v>
      </c>
      <c r="E611" s="53">
        <v>200.0</v>
      </c>
      <c r="F611" s="52" t="s">
        <v>14</v>
      </c>
    </row>
    <row r="612">
      <c r="A612" s="51">
        <v>44415.0</v>
      </c>
      <c r="B612" s="52" t="s">
        <v>115</v>
      </c>
      <c r="C612" s="55">
        <v>9.0E42</v>
      </c>
      <c r="D612" s="52" t="s">
        <v>153</v>
      </c>
      <c r="E612" s="53">
        <v>220.0</v>
      </c>
      <c r="F612" s="52" t="s">
        <v>12</v>
      </c>
    </row>
    <row r="613">
      <c r="A613" s="51">
        <v>44415.0</v>
      </c>
      <c r="B613" s="52" t="s">
        <v>115</v>
      </c>
      <c r="C613" s="52">
        <v>6840.0</v>
      </c>
      <c r="D613" s="52" t="s">
        <v>153</v>
      </c>
      <c r="E613" s="53">
        <v>220.0</v>
      </c>
      <c r="F613" s="52" t="s">
        <v>12</v>
      </c>
    </row>
    <row r="614">
      <c r="A614" s="51">
        <v>44415.0</v>
      </c>
      <c r="B614" s="52" t="s">
        <v>115</v>
      </c>
      <c r="C614" s="52">
        <v>9645.0</v>
      </c>
      <c r="D614" s="52" t="s">
        <v>150</v>
      </c>
      <c r="E614" s="53">
        <v>230.0</v>
      </c>
      <c r="F614" s="52" t="s">
        <v>21</v>
      </c>
    </row>
    <row r="615">
      <c r="A615" s="51">
        <v>44415.0</v>
      </c>
      <c r="B615" s="52" t="s">
        <v>115</v>
      </c>
      <c r="C615" s="52">
        <v>8647.0</v>
      </c>
      <c r="D615" s="52" t="s">
        <v>153</v>
      </c>
      <c r="E615" s="53">
        <v>220.0</v>
      </c>
      <c r="F615" s="52" t="s">
        <v>12</v>
      </c>
    </row>
    <row r="616">
      <c r="A616" s="51">
        <v>44415.0</v>
      </c>
      <c r="B616" s="52" t="s">
        <v>115</v>
      </c>
      <c r="C616" s="52" t="s">
        <v>118</v>
      </c>
      <c r="D616" s="52" t="s">
        <v>156</v>
      </c>
      <c r="E616" s="53">
        <v>120.0</v>
      </c>
      <c r="F616" s="52" t="s">
        <v>21</v>
      </c>
    </row>
    <row r="617">
      <c r="A617" s="51">
        <v>44415.0</v>
      </c>
      <c r="B617" s="52" t="s">
        <v>115</v>
      </c>
      <c r="C617" s="52" t="s">
        <v>240</v>
      </c>
      <c r="D617" s="52" t="s">
        <v>156</v>
      </c>
      <c r="E617" s="53">
        <v>120.0</v>
      </c>
      <c r="F617" s="52" t="s">
        <v>21</v>
      </c>
    </row>
    <row r="618">
      <c r="A618" s="51">
        <v>44415.0</v>
      </c>
      <c r="B618" s="52" t="s">
        <v>115</v>
      </c>
      <c r="C618" s="52" t="s">
        <v>119</v>
      </c>
      <c r="D618" s="52" t="s">
        <v>158</v>
      </c>
      <c r="E618" s="53">
        <v>200.0</v>
      </c>
      <c r="F618" s="52" t="s">
        <v>14</v>
      </c>
    </row>
    <row r="619">
      <c r="A619" s="51">
        <v>44415.0</v>
      </c>
      <c r="B619" s="52" t="s">
        <v>115</v>
      </c>
      <c r="C619" s="52" t="s">
        <v>176</v>
      </c>
      <c r="D619" s="52" t="s">
        <v>153</v>
      </c>
      <c r="E619" s="53">
        <v>220.0</v>
      </c>
      <c r="F619" s="52" t="s">
        <v>12</v>
      </c>
    </row>
    <row r="620">
      <c r="A620" s="51">
        <v>44415.0</v>
      </c>
      <c r="B620" s="52" t="s">
        <v>122</v>
      </c>
      <c r="C620" s="52" t="s">
        <v>241</v>
      </c>
      <c r="D620" s="52" t="s">
        <v>155</v>
      </c>
      <c r="E620" s="53">
        <v>220.0</v>
      </c>
      <c r="F620" s="52" t="s">
        <v>18</v>
      </c>
    </row>
    <row r="621">
      <c r="A621" s="51">
        <v>44415.0</v>
      </c>
      <c r="B621" s="52" t="s">
        <v>122</v>
      </c>
      <c r="C621" s="52" t="s">
        <v>123</v>
      </c>
      <c r="D621" s="52" t="s">
        <v>155</v>
      </c>
      <c r="E621" s="53">
        <v>220.0</v>
      </c>
      <c r="F621" s="52" t="s">
        <v>18</v>
      </c>
    </row>
    <row r="622">
      <c r="A622" s="51">
        <v>44415.0</v>
      </c>
      <c r="B622" s="52" t="s">
        <v>122</v>
      </c>
      <c r="C622" s="52" t="s">
        <v>179</v>
      </c>
      <c r="D622" s="52" t="s">
        <v>166</v>
      </c>
      <c r="E622" s="53">
        <v>200.0</v>
      </c>
      <c r="F622" s="52" t="s">
        <v>14</v>
      </c>
    </row>
    <row r="623">
      <c r="A623" s="51">
        <v>44415.0</v>
      </c>
      <c r="B623" s="52" t="s">
        <v>122</v>
      </c>
      <c r="C623" s="52" t="s">
        <v>125</v>
      </c>
      <c r="D623" s="52" t="s">
        <v>153</v>
      </c>
      <c r="E623" s="53">
        <v>220.0</v>
      </c>
      <c r="F623" s="52" t="s">
        <v>12</v>
      </c>
    </row>
    <row r="624">
      <c r="A624" s="51">
        <v>44415.0</v>
      </c>
      <c r="B624" s="52" t="s">
        <v>122</v>
      </c>
      <c r="C624" s="52" t="s">
        <v>242</v>
      </c>
      <c r="D624" s="52" t="s">
        <v>159</v>
      </c>
      <c r="E624" s="53">
        <v>90.0</v>
      </c>
      <c r="F624" s="52" t="s">
        <v>160</v>
      </c>
    </row>
    <row r="625">
      <c r="A625" s="51">
        <v>44415.0</v>
      </c>
      <c r="B625" s="52" t="s">
        <v>122</v>
      </c>
      <c r="C625" s="52" t="s">
        <v>243</v>
      </c>
      <c r="D625" s="52" t="s">
        <v>153</v>
      </c>
      <c r="E625" s="53">
        <v>220.0</v>
      </c>
      <c r="F625" s="52" t="s">
        <v>12</v>
      </c>
    </row>
    <row r="626">
      <c r="A626" s="51">
        <v>44415.0</v>
      </c>
      <c r="B626" s="52" t="s">
        <v>244</v>
      </c>
      <c r="C626" s="52">
        <v>7841.0</v>
      </c>
      <c r="D626" s="52" t="s">
        <v>159</v>
      </c>
      <c r="E626" s="53">
        <v>90.0</v>
      </c>
      <c r="F626" s="52" t="s">
        <v>160</v>
      </c>
    </row>
    <row r="627">
      <c r="A627" s="51">
        <v>44415.0</v>
      </c>
      <c r="B627" s="52" t="s">
        <v>244</v>
      </c>
      <c r="C627" s="52">
        <v>7841.0</v>
      </c>
      <c r="D627" s="52" t="s">
        <v>153</v>
      </c>
      <c r="E627" s="53">
        <v>220.0</v>
      </c>
      <c r="F627" s="52" t="s">
        <v>12</v>
      </c>
    </row>
    <row r="628">
      <c r="A628" s="51">
        <v>44415.0</v>
      </c>
      <c r="B628" s="52" t="s">
        <v>15</v>
      </c>
      <c r="C628" s="52" t="s">
        <v>245</v>
      </c>
      <c r="D628" s="52" t="s">
        <v>159</v>
      </c>
      <c r="E628" s="53">
        <v>90.0</v>
      </c>
      <c r="F628" s="52" t="s">
        <v>160</v>
      </c>
    </row>
    <row r="629">
      <c r="A629" s="51">
        <v>44415.0</v>
      </c>
      <c r="B629" s="52" t="s">
        <v>15</v>
      </c>
      <c r="C629" s="52" t="s">
        <v>130</v>
      </c>
      <c r="D629" s="52" t="s">
        <v>156</v>
      </c>
      <c r="E629" s="53">
        <v>120.0</v>
      </c>
      <c r="F629" s="52" t="s">
        <v>21</v>
      </c>
    </row>
    <row r="630">
      <c r="A630" s="51">
        <v>44415.0</v>
      </c>
      <c r="B630" s="52" t="s">
        <v>15</v>
      </c>
      <c r="C630" s="52" t="s">
        <v>130</v>
      </c>
      <c r="D630" s="52" t="s">
        <v>153</v>
      </c>
      <c r="E630" s="53">
        <v>220.0</v>
      </c>
      <c r="F630" s="52" t="s">
        <v>12</v>
      </c>
    </row>
    <row r="631">
      <c r="A631" s="51">
        <v>44415.0</v>
      </c>
      <c r="B631" s="52" t="s">
        <v>15</v>
      </c>
      <c r="C631" s="52" t="s">
        <v>181</v>
      </c>
      <c r="D631" s="52" t="s">
        <v>150</v>
      </c>
      <c r="E631" s="53">
        <v>230.0</v>
      </c>
      <c r="F631" s="52" t="s">
        <v>21</v>
      </c>
    </row>
    <row r="632">
      <c r="A632" s="51">
        <v>44415.0</v>
      </c>
      <c r="B632" s="52" t="s">
        <v>15</v>
      </c>
      <c r="C632" s="52" t="s">
        <v>131</v>
      </c>
      <c r="D632" s="52" t="s">
        <v>166</v>
      </c>
      <c r="E632" s="53">
        <v>200.0</v>
      </c>
      <c r="F632" s="52" t="s">
        <v>14</v>
      </c>
    </row>
    <row r="633">
      <c r="A633" s="51">
        <v>44415.0</v>
      </c>
      <c r="B633" s="52" t="s">
        <v>15</v>
      </c>
      <c r="C633" s="52" t="s">
        <v>217</v>
      </c>
      <c r="D633" s="52" t="s">
        <v>152</v>
      </c>
      <c r="E633" s="53">
        <v>250.0</v>
      </c>
      <c r="F633" s="52" t="s">
        <v>21</v>
      </c>
    </row>
    <row r="634">
      <c r="A634" s="51">
        <v>44415.0</v>
      </c>
      <c r="B634" s="52" t="s">
        <v>15</v>
      </c>
      <c r="C634" s="52" t="s">
        <v>132</v>
      </c>
      <c r="D634" s="52" t="s">
        <v>150</v>
      </c>
      <c r="E634" s="53">
        <v>230.0</v>
      </c>
      <c r="F634" s="52" t="s">
        <v>21</v>
      </c>
    </row>
    <row r="635">
      <c r="A635" s="51">
        <v>44415.0</v>
      </c>
      <c r="B635" s="52" t="s">
        <v>15</v>
      </c>
      <c r="C635" s="55">
        <v>5.0E49</v>
      </c>
      <c r="D635" s="52" t="s">
        <v>166</v>
      </c>
      <c r="E635" s="53">
        <v>200.0</v>
      </c>
      <c r="F635" s="52" t="s">
        <v>14</v>
      </c>
    </row>
    <row r="636">
      <c r="A636" s="51">
        <v>44415.0</v>
      </c>
      <c r="B636" s="52" t="s">
        <v>15</v>
      </c>
      <c r="C636" s="55">
        <v>5.0E49</v>
      </c>
      <c r="D636" s="52" t="s">
        <v>156</v>
      </c>
      <c r="E636" s="53">
        <v>120.0</v>
      </c>
      <c r="F636" s="52" t="s">
        <v>21</v>
      </c>
    </row>
    <row r="637">
      <c r="A637" s="51">
        <v>44415.0</v>
      </c>
      <c r="B637" s="52" t="s">
        <v>15</v>
      </c>
      <c r="C637" s="52" t="s">
        <v>133</v>
      </c>
      <c r="D637" s="52" t="s">
        <v>156</v>
      </c>
      <c r="E637" s="53">
        <v>120.0</v>
      </c>
      <c r="F637" s="52" t="s">
        <v>21</v>
      </c>
    </row>
    <row r="638">
      <c r="A638" s="51">
        <v>44415.0</v>
      </c>
      <c r="B638" s="52" t="s">
        <v>15</v>
      </c>
      <c r="C638" s="52" t="s">
        <v>219</v>
      </c>
      <c r="D638" s="52" t="s">
        <v>150</v>
      </c>
      <c r="E638" s="53">
        <v>230.0</v>
      </c>
      <c r="F638" s="52" t="s">
        <v>21</v>
      </c>
    </row>
    <row r="639">
      <c r="A639" s="51">
        <v>44415.0</v>
      </c>
      <c r="B639" s="52" t="s">
        <v>15</v>
      </c>
      <c r="C639" s="52" t="s">
        <v>219</v>
      </c>
      <c r="D639" s="52" t="s">
        <v>156</v>
      </c>
      <c r="E639" s="53">
        <v>120.0</v>
      </c>
      <c r="F639" s="52" t="s">
        <v>21</v>
      </c>
    </row>
    <row r="640">
      <c r="A640" s="51">
        <v>44415.0</v>
      </c>
      <c r="B640" s="52" t="s">
        <v>15</v>
      </c>
      <c r="C640" s="52" t="s">
        <v>135</v>
      </c>
      <c r="D640" s="52" t="s">
        <v>159</v>
      </c>
      <c r="E640" s="53">
        <v>90.0</v>
      </c>
      <c r="F640" s="52" t="s">
        <v>160</v>
      </c>
    </row>
    <row r="641">
      <c r="A641" s="51">
        <v>44415.0</v>
      </c>
      <c r="B641" s="52" t="s">
        <v>15</v>
      </c>
      <c r="C641" s="52" t="s">
        <v>220</v>
      </c>
      <c r="D641" s="52" t="s">
        <v>166</v>
      </c>
      <c r="E641" s="53">
        <v>200.0</v>
      </c>
      <c r="F641" s="52" t="s">
        <v>14</v>
      </c>
    </row>
    <row r="642">
      <c r="A642" s="51">
        <v>44415.0</v>
      </c>
      <c r="B642" s="52" t="s">
        <v>15</v>
      </c>
      <c r="C642" s="52" t="s">
        <v>182</v>
      </c>
      <c r="D642" s="52" t="s">
        <v>156</v>
      </c>
      <c r="E642" s="53">
        <v>120.0</v>
      </c>
      <c r="F642" s="52" t="s">
        <v>21</v>
      </c>
    </row>
    <row r="643">
      <c r="A643" s="51">
        <v>44415.0</v>
      </c>
      <c r="B643" s="52" t="s">
        <v>15</v>
      </c>
      <c r="C643" s="52">
        <v>3446.0</v>
      </c>
      <c r="D643" s="52" t="s">
        <v>150</v>
      </c>
      <c r="E643" s="53">
        <v>230.0</v>
      </c>
      <c r="F643" s="52" t="s">
        <v>21</v>
      </c>
    </row>
    <row r="644">
      <c r="A644" s="51">
        <v>44415.0</v>
      </c>
      <c r="B644" s="52" t="s">
        <v>15</v>
      </c>
      <c r="C644" s="52" t="s">
        <v>246</v>
      </c>
      <c r="D644" s="52" t="s">
        <v>159</v>
      </c>
      <c r="E644" s="53">
        <v>90.0</v>
      </c>
      <c r="F644" s="52" t="s">
        <v>160</v>
      </c>
    </row>
    <row r="645">
      <c r="A645" s="51">
        <v>44415.0</v>
      </c>
      <c r="B645" s="52" t="s">
        <v>15</v>
      </c>
      <c r="C645" s="52" t="s">
        <v>137</v>
      </c>
      <c r="D645" s="52" t="s">
        <v>158</v>
      </c>
      <c r="E645" s="53">
        <v>200.0</v>
      </c>
      <c r="F645" s="52" t="s">
        <v>14</v>
      </c>
    </row>
    <row r="646">
      <c r="A646" s="51">
        <v>44415.0</v>
      </c>
      <c r="B646" s="52" t="s">
        <v>15</v>
      </c>
      <c r="C646" s="52" t="s">
        <v>185</v>
      </c>
      <c r="D646" s="52" t="s">
        <v>159</v>
      </c>
      <c r="E646" s="53">
        <v>90.0</v>
      </c>
      <c r="F646" s="52" t="s">
        <v>160</v>
      </c>
    </row>
    <row r="647">
      <c r="A647" s="51">
        <v>44415.0</v>
      </c>
      <c r="B647" s="52" t="s">
        <v>15</v>
      </c>
      <c r="C647" s="52" t="s">
        <v>223</v>
      </c>
      <c r="D647" s="52" t="s">
        <v>150</v>
      </c>
      <c r="E647" s="53">
        <v>230.0</v>
      </c>
      <c r="F647" s="52" t="s">
        <v>21</v>
      </c>
    </row>
    <row r="648">
      <c r="A648" s="51">
        <v>44415.0</v>
      </c>
      <c r="B648" s="52" t="s">
        <v>15</v>
      </c>
      <c r="C648" s="52" t="s">
        <v>225</v>
      </c>
      <c r="D648" s="52" t="s">
        <v>156</v>
      </c>
      <c r="E648" s="53">
        <v>120.0</v>
      </c>
      <c r="F648" s="52" t="s">
        <v>21</v>
      </c>
    </row>
    <row r="649">
      <c r="A649" s="51">
        <v>44415.0</v>
      </c>
      <c r="B649" s="52" t="s">
        <v>247</v>
      </c>
      <c r="C649" s="52" t="s">
        <v>138</v>
      </c>
      <c r="D649" s="52" t="s">
        <v>159</v>
      </c>
      <c r="E649" s="53">
        <v>90.0</v>
      </c>
      <c r="F649" s="52" t="s">
        <v>160</v>
      </c>
    </row>
    <row r="650">
      <c r="A650" s="51">
        <v>44415.0</v>
      </c>
      <c r="B650" s="52" t="s">
        <v>247</v>
      </c>
      <c r="C650" s="52" t="s">
        <v>138</v>
      </c>
      <c r="D650" s="52" t="s">
        <v>152</v>
      </c>
      <c r="E650" s="53">
        <v>250.0</v>
      </c>
      <c r="F650" s="52" t="s">
        <v>21</v>
      </c>
    </row>
    <row r="651">
      <c r="A651" s="51">
        <v>44415.0</v>
      </c>
      <c r="B651" s="52" t="s">
        <v>247</v>
      </c>
      <c r="C651" s="52" t="s">
        <v>138</v>
      </c>
      <c r="D651" s="52" t="s">
        <v>162</v>
      </c>
      <c r="E651" s="53">
        <v>130.0</v>
      </c>
      <c r="F651" s="52" t="s">
        <v>18</v>
      </c>
    </row>
    <row r="652">
      <c r="A652" s="51">
        <v>44415.0</v>
      </c>
      <c r="B652" s="52" t="s">
        <v>247</v>
      </c>
      <c r="C652" s="52" t="s">
        <v>138</v>
      </c>
      <c r="D652" s="52" t="s">
        <v>155</v>
      </c>
      <c r="E652" s="53">
        <v>220.0</v>
      </c>
      <c r="F652" s="52" t="s">
        <v>18</v>
      </c>
    </row>
    <row r="653">
      <c r="A653" s="51">
        <v>44415.0</v>
      </c>
      <c r="B653" s="52" t="s">
        <v>248</v>
      </c>
      <c r="C653" s="52" t="s">
        <v>249</v>
      </c>
      <c r="D653" s="52" t="s">
        <v>159</v>
      </c>
      <c r="E653" s="53">
        <v>90.0</v>
      </c>
      <c r="F653" s="52" t="s">
        <v>160</v>
      </c>
    </row>
    <row r="654">
      <c r="A654" s="51">
        <v>44415.0</v>
      </c>
      <c r="B654" s="52" t="s">
        <v>248</v>
      </c>
      <c r="C654" s="52">
        <v>5348.0</v>
      </c>
      <c r="D654" s="52" t="s">
        <v>150</v>
      </c>
      <c r="E654" s="53">
        <v>230.0</v>
      </c>
      <c r="F654" s="52" t="s">
        <v>21</v>
      </c>
    </row>
    <row r="655">
      <c r="A655" s="51">
        <v>44415.0</v>
      </c>
      <c r="B655" s="52" t="s">
        <v>248</v>
      </c>
      <c r="C655" s="52" t="s">
        <v>250</v>
      </c>
      <c r="D655" s="52" t="s">
        <v>159</v>
      </c>
      <c r="E655" s="53">
        <v>90.0</v>
      </c>
      <c r="F655" s="52" t="s">
        <v>160</v>
      </c>
    </row>
    <row r="656">
      <c r="A656" s="51">
        <v>44415.0</v>
      </c>
      <c r="B656" s="52" t="s">
        <v>248</v>
      </c>
      <c r="C656" s="52" t="s">
        <v>251</v>
      </c>
      <c r="D656" s="52" t="s">
        <v>152</v>
      </c>
      <c r="E656" s="53">
        <v>250.0</v>
      </c>
      <c r="F656" s="52" t="s">
        <v>21</v>
      </c>
    </row>
    <row r="657">
      <c r="A657" s="51">
        <v>44415.0</v>
      </c>
      <c r="B657" s="52" t="s">
        <v>69</v>
      </c>
      <c r="C657" s="52" t="s">
        <v>71</v>
      </c>
      <c r="D657" s="52" t="s">
        <v>150</v>
      </c>
      <c r="E657" s="53">
        <v>230.0</v>
      </c>
      <c r="F657" s="52" t="s">
        <v>21</v>
      </c>
    </row>
    <row r="658">
      <c r="A658" s="51">
        <v>44415.0</v>
      </c>
      <c r="B658" s="52" t="s">
        <v>69</v>
      </c>
      <c r="C658" s="52" t="s">
        <v>72</v>
      </c>
      <c r="D658" s="52" t="s">
        <v>166</v>
      </c>
      <c r="E658" s="53">
        <v>200.0</v>
      </c>
      <c r="F658" s="52" t="s">
        <v>14</v>
      </c>
    </row>
    <row r="659">
      <c r="A659" s="51">
        <v>44415.0</v>
      </c>
      <c r="B659" s="52" t="s">
        <v>69</v>
      </c>
      <c r="C659" s="52" t="s">
        <v>195</v>
      </c>
      <c r="D659" s="52" t="s">
        <v>158</v>
      </c>
      <c r="E659" s="53">
        <v>200.0</v>
      </c>
      <c r="F659" s="52" t="s">
        <v>14</v>
      </c>
    </row>
    <row r="660">
      <c r="A660" s="51">
        <v>44415.0</v>
      </c>
      <c r="B660" s="52" t="s">
        <v>69</v>
      </c>
      <c r="C660" s="52" t="s">
        <v>73</v>
      </c>
      <c r="D660" s="52" t="s">
        <v>156</v>
      </c>
      <c r="E660" s="53">
        <v>120.0</v>
      </c>
      <c r="F660" s="52" t="s">
        <v>21</v>
      </c>
    </row>
    <row r="661">
      <c r="A661" s="51">
        <v>44415.0</v>
      </c>
      <c r="B661" s="52" t="s">
        <v>69</v>
      </c>
      <c r="C661" s="52" t="s">
        <v>74</v>
      </c>
      <c r="D661" s="52" t="s">
        <v>166</v>
      </c>
      <c r="E661" s="53">
        <v>200.0</v>
      </c>
      <c r="F661" s="52" t="s">
        <v>14</v>
      </c>
    </row>
    <row r="662">
      <c r="A662" s="51">
        <v>44415.0</v>
      </c>
      <c r="B662" s="52" t="s">
        <v>69</v>
      </c>
      <c r="C662" s="52">
        <v>2340.0</v>
      </c>
      <c r="D662" s="52" t="s">
        <v>155</v>
      </c>
      <c r="E662" s="53">
        <v>220.0</v>
      </c>
      <c r="F662" s="52" t="s">
        <v>18</v>
      </c>
    </row>
    <row r="663">
      <c r="A663" s="51">
        <v>44415.0</v>
      </c>
      <c r="B663" s="52" t="s">
        <v>69</v>
      </c>
      <c r="C663" s="52">
        <v>2440.0</v>
      </c>
      <c r="D663" s="52" t="s">
        <v>162</v>
      </c>
      <c r="E663" s="53">
        <v>130.0</v>
      </c>
      <c r="F663" s="52" t="s">
        <v>18</v>
      </c>
    </row>
    <row r="664">
      <c r="A664" s="51">
        <v>44415.0</v>
      </c>
      <c r="B664" s="52" t="s">
        <v>69</v>
      </c>
      <c r="C664" s="52">
        <v>7447.0</v>
      </c>
      <c r="D664" s="52" t="s">
        <v>156</v>
      </c>
      <c r="E664" s="53">
        <v>120.0</v>
      </c>
      <c r="F664" s="52" t="s">
        <v>21</v>
      </c>
    </row>
    <row r="665">
      <c r="A665" s="51">
        <v>44415.0</v>
      </c>
      <c r="B665" s="52" t="s">
        <v>69</v>
      </c>
      <c r="C665" s="52" t="s">
        <v>75</v>
      </c>
      <c r="D665" s="52" t="s">
        <v>155</v>
      </c>
      <c r="E665" s="53">
        <v>220.0</v>
      </c>
      <c r="F665" s="52" t="s">
        <v>18</v>
      </c>
    </row>
    <row r="666">
      <c r="A666" s="51">
        <v>44415.0</v>
      </c>
      <c r="B666" s="52" t="s">
        <v>69</v>
      </c>
      <c r="C666" s="52">
        <v>5747.0</v>
      </c>
      <c r="D666" s="52" t="s">
        <v>150</v>
      </c>
      <c r="E666" s="53">
        <v>230.0</v>
      </c>
      <c r="F666" s="52" t="s">
        <v>21</v>
      </c>
    </row>
    <row r="667">
      <c r="A667" s="51">
        <v>44415.0</v>
      </c>
      <c r="B667" s="52" t="s">
        <v>69</v>
      </c>
      <c r="C667" s="52">
        <v>5747.0</v>
      </c>
      <c r="D667" s="52" t="s">
        <v>155</v>
      </c>
      <c r="E667" s="53">
        <v>220.0</v>
      </c>
      <c r="F667" s="52" t="s">
        <v>18</v>
      </c>
    </row>
    <row r="668">
      <c r="A668" s="51">
        <v>44415.0</v>
      </c>
      <c r="B668" s="52" t="s">
        <v>69</v>
      </c>
      <c r="C668" s="52" t="s">
        <v>196</v>
      </c>
      <c r="D668" s="52" t="s">
        <v>156</v>
      </c>
      <c r="E668" s="53">
        <v>120.0</v>
      </c>
      <c r="F668" s="52" t="s">
        <v>21</v>
      </c>
    </row>
    <row r="669">
      <c r="A669" s="51">
        <v>44415.0</v>
      </c>
      <c r="B669" s="52" t="s">
        <v>69</v>
      </c>
      <c r="C669" s="52" t="s">
        <v>76</v>
      </c>
      <c r="D669" s="52" t="s">
        <v>156</v>
      </c>
      <c r="E669" s="53">
        <v>120.0</v>
      </c>
      <c r="F669" s="52" t="s">
        <v>21</v>
      </c>
    </row>
    <row r="670">
      <c r="A670" s="51">
        <v>44415.0</v>
      </c>
      <c r="B670" s="52" t="s">
        <v>69</v>
      </c>
      <c r="C670" s="52" t="s">
        <v>79</v>
      </c>
      <c r="D670" s="52" t="s">
        <v>153</v>
      </c>
      <c r="E670" s="53">
        <v>220.0</v>
      </c>
      <c r="F670" s="52" t="s">
        <v>12</v>
      </c>
    </row>
    <row r="671">
      <c r="A671" s="51">
        <v>44415.0</v>
      </c>
      <c r="B671" s="52" t="s">
        <v>69</v>
      </c>
      <c r="C671" s="52" t="s">
        <v>252</v>
      </c>
      <c r="D671" s="52" t="s">
        <v>155</v>
      </c>
      <c r="E671" s="53">
        <v>220.0</v>
      </c>
      <c r="F671" s="52" t="s">
        <v>18</v>
      </c>
    </row>
    <row r="672">
      <c r="A672" s="51">
        <v>44415.0</v>
      </c>
      <c r="B672" s="52" t="s">
        <v>69</v>
      </c>
      <c r="C672" s="52" t="s">
        <v>81</v>
      </c>
      <c r="D672" s="52" t="s">
        <v>166</v>
      </c>
      <c r="E672" s="53">
        <v>200.0</v>
      </c>
      <c r="F672" s="52" t="s">
        <v>14</v>
      </c>
    </row>
    <row r="673">
      <c r="A673" s="51">
        <v>44415.0</v>
      </c>
      <c r="B673" s="52" t="s">
        <v>69</v>
      </c>
      <c r="C673" s="52" t="s">
        <v>82</v>
      </c>
      <c r="D673" s="52" t="s">
        <v>155</v>
      </c>
      <c r="E673" s="53">
        <v>220.0</v>
      </c>
      <c r="F673" s="52" t="s">
        <v>18</v>
      </c>
    </row>
    <row r="674">
      <c r="A674" s="51">
        <v>44415.0</v>
      </c>
      <c r="B674" s="52" t="s">
        <v>69</v>
      </c>
      <c r="C674" s="52" t="s">
        <v>83</v>
      </c>
      <c r="D674" s="52" t="s">
        <v>155</v>
      </c>
      <c r="E674" s="53">
        <v>220.0</v>
      </c>
      <c r="F674" s="52" t="s">
        <v>18</v>
      </c>
    </row>
    <row r="675">
      <c r="A675" s="51">
        <v>44415.0</v>
      </c>
      <c r="B675" s="52" t="s">
        <v>69</v>
      </c>
      <c r="C675" s="52" t="s">
        <v>85</v>
      </c>
      <c r="D675" s="52" t="s">
        <v>158</v>
      </c>
      <c r="E675" s="53">
        <v>200.0</v>
      </c>
      <c r="F675" s="52" t="s">
        <v>14</v>
      </c>
    </row>
    <row r="676">
      <c r="A676" s="51">
        <v>44415.0</v>
      </c>
      <c r="B676" s="52" t="s">
        <v>69</v>
      </c>
      <c r="C676" s="52" t="s">
        <v>86</v>
      </c>
      <c r="D676" s="52" t="s">
        <v>150</v>
      </c>
      <c r="E676" s="53">
        <v>230.0</v>
      </c>
      <c r="F676" s="52" t="s">
        <v>21</v>
      </c>
    </row>
    <row r="677">
      <c r="A677" s="51">
        <v>44415.0</v>
      </c>
      <c r="B677" s="52" t="s">
        <v>69</v>
      </c>
      <c r="C677" s="52" t="s">
        <v>86</v>
      </c>
      <c r="D677" s="52" t="s">
        <v>152</v>
      </c>
      <c r="E677" s="53">
        <v>250.0</v>
      </c>
      <c r="F677" s="52" t="s">
        <v>21</v>
      </c>
    </row>
    <row r="678">
      <c r="A678" s="51">
        <v>44415.0</v>
      </c>
      <c r="B678" s="52" t="s">
        <v>69</v>
      </c>
      <c r="C678" s="52" t="s">
        <v>87</v>
      </c>
      <c r="D678" s="52" t="s">
        <v>155</v>
      </c>
      <c r="E678" s="53">
        <v>220.0</v>
      </c>
      <c r="F678" s="52" t="s">
        <v>18</v>
      </c>
    </row>
    <row r="679">
      <c r="A679" s="51">
        <v>44415.0</v>
      </c>
      <c r="B679" s="52" t="s">
        <v>69</v>
      </c>
      <c r="C679" s="52" t="s">
        <v>89</v>
      </c>
      <c r="D679" s="52" t="s">
        <v>150</v>
      </c>
      <c r="E679" s="53">
        <v>230.0</v>
      </c>
      <c r="F679" s="52" t="s">
        <v>21</v>
      </c>
    </row>
    <row r="680">
      <c r="A680" s="51">
        <v>44415.0</v>
      </c>
      <c r="B680" s="52" t="s">
        <v>69</v>
      </c>
      <c r="C680" s="52" t="s">
        <v>91</v>
      </c>
      <c r="D680" s="52" t="s">
        <v>150</v>
      </c>
      <c r="E680" s="53">
        <v>230.0</v>
      </c>
      <c r="F680" s="52" t="s">
        <v>21</v>
      </c>
    </row>
    <row r="681">
      <c r="A681" s="51">
        <v>44416.0</v>
      </c>
      <c r="B681" s="52" t="s">
        <v>9</v>
      </c>
      <c r="C681" s="52" t="s">
        <v>253</v>
      </c>
      <c r="D681" s="52" t="s">
        <v>150</v>
      </c>
      <c r="E681" s="53">
        <v>230.0</v>
      </c>
      <c r="F681" s="52" t="s">
        <v>21</v>
      </c>
    </row>
    <row r="682">
      <c r="A682" s="51">
        <v>44416.0</v>
      </c>
      <c r="B682" s="52" t="s">
        <v>9</v>
      </c>
      <c r="C682" s="52" t="s">
        <v>233</v>
      </c>
      <c r="D682" s="52" t="s">
        <v>159</v>
      </c>
      <c r="E682" s="53">
        <v>90.0</v>
      </c>
      <c r="F682" s="52" t="s">
        <v>160</v>
      </c>
    </row>
    <row r="683">
      <c r="A683" s="51">
        <v>44416.0</v>
      </c>
      <c r="B683" s="52" t="s">
        <v>9</v>
      </c>
      <c r="C683" s="52" t="s">
        <v>151</v>
      </c>
      <c r="D683" s="52" t="s">
        <v>155</v>
      </c>
      <c r="E683" s="53">
        <v>220.0</v>
      </c>
      <c r="F683" s="52" t="s">
        <v>18</v>
      </c>
    </row>
    <row r="684">
      <c r="A684" s="51">
        <v>44416.0</v>
      </c>
      <c r="B684" s="52" t="s">
        <v>23</v>
      </c>
      <c r="C684" s="52" t="s">
        <v>25</v>
      </c>
      <c r="D684" s="52" t="s">
        <v>150</v>
      </c>
      <c r="E684" s="53">
        <v>230.0</v>
      </c>
      <c r="F684" s="52" t="s">
        <v>21</v>
      </c>
    </row>
    <row r="685">
      <c r="A685" s="51">
        <v>44416.0</v>
      </c>
      <c r="B685" s="52" t="s">
        <v>23</v>
      </c>
      <c r="C685" s="55">
        <v>7.0E45</v>
      </c>
      <c r="D685" s="52" t="s">
        <v>166</v>
      </c>
      <c r="E685" s="53">
        <v>200.0</v>
      </c>
      <c r="F685" s="52" t="s">
        <v>14</v>
      </c>
    </row>
    <row r="686">
      <c r="A686" s="51">
        <v>44416.0</v>
      </c>
      <c r="B686" s="52" t="s">
        <v>23</v>
      </c>
      <c r="C686" s="52" t="s">
        <v>32</v>
      </c>
      <c r="D686" s="52" t="s">
        <v>153</v>
      </c>
      <c r="E686" s="53">
        <v>220.0</v>
      </c>
      <c r="F686" s="52" t="s">
        <v>12</v>
      </c>
    </row>
    <row r="687">
      <c r="A687" s="51">
        <v>44416.0</v>
      </c>
      <c r="B687" s="52" t="s">
        <v>23</v>
      </c>
      <c r="C687" s="52" t="s">
        <v>33</v>
      </c>
      <c r="D687" s="52" t="s">
        <v>158</v>
      </c>
      <c r="E687" s="53">
        <v>200.0</v>
      </c>
      <c r="F687" s="52" t="s">
        <v>14</v>
      </c>
    </row>
    <row r="688">
      <c r="A688" s="51">
        <v>44416.0</v>
      </c>
      <c r="B688" s="52" t="s">
        <v>23</v>
      </c>
      <c r="C688" s="52">
        <v>2841.0</v>
      </c>
      <c r="D688" s="52" t="s">
        <v>156</v>
      </c>
      <c r="E688" s="53">
        <v>120.0</v>
      </c>
      <c r="F688" s="52" t="s">
        <v>21</v>
      </c>
    </row>
    <row r="689">
      <c r="A689" s="51">
        <v>44416.0</v>
      </c>
      <c r="B689" s="52" t="s">
        <v>23</v>
      </c>
      <c r="C689" s="52">
        <v>6245.0</v>
      </c>
      <c r="D689" s="52" t="s">
        <v>166</v>
      </c>
      <c r="E689" s="53">
        <v>200.0</v>
      </c>
      <c r="F689" s="52" t="s">
        <v>14</v>
      </c>
    </row>
    <row r="690">
      <c r="A690" s="51">
        <v>44416.0</v>
      </c>
      <c r="B690" s="52" t="s">
        <v>23</v>
      </c>
      <c r="C690" s="52" t="s">
        <v>164</v>
      </c>
      <c r="D690" s="52" t="s">
        <v>153</v>
      </c>
      <c r="E690" s="53">
        <v>220.0</v>
      </c>
      <c r="F690" s="52" t="s">
        <v>12</v>
      </c>
    </row>
    <row r="691">
      <c r="A691" s="51">
        <v>44416.0</v>
      </c>
      <c r="B691" s="52" t="s">
        <v>23</v>
      </c>
      <c r="C691" s="52" t="s">
        <v>147</v>
      </c>
      <c r="D691" s="52" t="s">
        <v>152</v>
      </c>
      <c r="E691" s="53">
        <v>250.0</v>
      </c>
      <c r="F691" s="52" t="s">
        <v>21</v>
      </c>
    </row>
    <row r="692">
      <c r="A692" s="51">
        <v>44416.0</v>
      </c>
      <c r="B692" s="52" t="s">
        <v>23</v>
      </c>
      <c r="C692" s="52" t="s">
        <v>39</v>
      </c>
      <c r="D692" s="52" t="s">
        <v>155</v>
      </c>
      <c r="E692" s="53">
        <v>220.0</v>
      </c>
      <c r="F692" s="52" t="s">
        <v>18</v>
      </c>
    </row>
    <row r="693">
      <c r="A693" s="51">
        <v>44416.0</v>
      </c>
      <c r="B693" s="52" t="s">
        <v>254</v>
      </c>
      <c r="C693" s="55">
        <v>0.0</v>
      </c>
      <c r="D693" s="52" t="s">
        <v>158</v>
      </c>
      <c r="E693" s="53">
        <v>200.0</v>
      </c>
      <c r="F693" s="52" t="s">
        <v>14</v>
      </c>
    </row>
    <row r="694">
      <c r="A694" s="51">
        <v>44416.0</v>
      </c>
      <c r="B694" s="52" t="s">
        <v>254</v>
      </c>
      <c r="C694" s="52" t="s">
        <v>255</v>
      </c>
      <c r="D694" s="52" t="s">
        <v>150</v>
      </c>
      <c r="E694" s="53">
        <v>230.0</v>
      </c>
      <c r="F694" s="52" t="s">
        <v>21</v>
      </c>
    </row>
    <row r="695">
      <c r="A695" s="51">
        <v>44416.0</v>
      </c>
      <c r="B695" s="52" t="s">
        <v>254</v>
      </c>
      <c r="C695" s="52" t="s">
        <v>255</v>
      </c>
      <c r="D695" s="52" t="s">
        <v>155</v>
      </c>
      <c r="E695" s="53">
        <v>220.0</v>
      </c>
      <c r="F695" s="52" t="s">
        <v>18</v>
      </c>
    </row>
    <row r="696">
      <c r="A696" s="51">
        <v>44416.0</v>
      </c>
      <c r="B696" s="52" t="s">
        <v>254</v>
      </c>
      <c r="C696" s="52" t="s">
        <v>256</v>
      </c>
      <c r="D696" s="52" t="s">
        <v>153</v>
      </c>
      <c r="E696" s="53">
        <v>220.0</v>
      </c>
      <c r="F696" s="52" t="s">
        <v>12</v>
      </c>
    </row>
    <row r="697">
      <c r="A697" s="51">
        <v>44416.0</v>
      </c>
      <c r="B697" s="52" t="s">
        <v>254</v>
      </c>
      <c r="C697" s="52" t="s">
        <v>257</v>
      </c>
      <c r="D697" s="52" t="s">
        <v>159</v>
      </c>
      <c r="E697" s="53">
        <v>90.0</v>
      </c>
      <c r="F697" s="52" t="s">
        <v>160</v>
      </c>
    </row>
    <row r="698">
      <c r="A698" s="51">
        <v>44416.0</v>
      </c>
      <c r="B698" s="52" t="s">
        <v>254</v>
      </c>
      <c r="C698" s="52">
        <v>140.0</v>
      </c>
      <c r="D698" s="52" t="s">
        <v>166</v>
      </c>
      <c r="E698" s="53">
        <v>200.0</v>
      </c>
      <c r="F698" s="52" t="s">
        <v>14</v>
      </c>
    </row>
    <row r="699">
      <c r="A699" s="51">
        <v>44416.0</v>
      </c>
      <c r="B699" s="52" t="s">
        <v>254</v>
      </c>
      <c r="C699" s="52">
        <v>8249.0</v>
      </c>
      <c r="D699" s="52" t="s">
        <v>158</v>
      </c>
      <c r="E699" s="53">
        <v>200.0</v>
      </c>
      <c r="F699" s="52" t="s">
        <v>14</v>
      </c>
    </row>
    <row r="700">
      <c r="A700" s="51">
        <v>44416.0</v>
      </c>
      <c r="B700" s="52" t="s">
        <v>254</v>
      </c>
      <c r="C700" s="52" t="s">
        <v>258</v>
      </c>
      <c r="D700" s="52" t="s">
        <v>156</v>
      </c>
      <c r="E700" s="53">
        <v>120.0</v>
      </c>
      <c r="F700" s="52" t="s">
        <v>21</v>
      </c>
    </row>
    <row r="701">
      <c r="A701" s="51">
        <v>44416.0</v>
      </c>
      <c r="B701" s="52" t="s">
        <v>254</v>
      </c>
      <c r="C701" s="52" t="s">
        <v>259</v>
      </c>
      <c r="D701" s="52" t="s">
        <v>152</v>
      </c>
      <c r="E701" s="53">
        <v>250.0</v>
      </c>
      <c r="F701" s="52" t="s">
        <v>21</v>
      </c>
    </row>
    <row r="702">
      <c r="A702" s="51">
        <v>44416.0</v>
      </c>
      <c r="B702" s="52" t="s">
        <v>254</v>
      </c>
      <c r="C702" s="52" t="s">
        <v>260</v>
      </c>
      <c r="D702" s="52" t="s">
        <v>150</v>
      </c>
      <c r="E702" s="53">
        <v>230.0</v>
      </c>
      <c r="F702" s="52" t="s">
        <v>21</v>
      </c>
    </row>
    <row r="703">
      <c r="A703" s="51">
        <v>44416.0</v>
      </c>
      <c r="B703" s="52" t="s">
        <v>254</v>
      </c>
      <c r="C703" s="52" t="s">
        <v>261</v>
      </c>
      <c r="D703" s="52" t="s">
        <v>152</v>
      </c>
      <c r="E703" s="53">
        <v>250.0</v>
      </c>
      <c r="F703" s="52" t="s">
        <v>21</v>
      </c>
    </row>
    <row r="704">
      <c r="A704" s="51">
        <v>44416.0</v>
      </c>
      <c r="B704" s="52" t="s">
        <v>40</v>
      </c>
      <c r="C704" s="52" t="s">
        <v>167</v>
      </c>
      <c r="D704" s="52" t="s">
        <v>162</v>
      </c>
      <c r="E704" s="53">
        <v>130.0</v>
      </c>
      <c r="F704" s="52" t="s">
        <v>18</v>
      </c>
    </row>
    <row r="705">
      <c r="A705" s="51">
        <v>44416.0</v>
      </c>
      <c r="B705" s="52" t="s">
        <v>40</v>
      </c>
      <c r="C705" s="52" t="s">
        <v>168</v>
      </c>
      <c r="D705" s="52" t="s">
        <v>155</v>
      </c>
      <c r="E705" s="53">
        <v>220.0</v>
      </c>
      <c r="F705" s="52" t="s">
        <v>18</v>
      </c>
    </row>
    <row r="706">
      <c r="A706" s="51">
        <v>44416.0</v>
      </c>
      <c r="B706" s="52" t="s">
        <v>97</v>
      </c>
      <c r="C706" s="55">
        <v>1.0E46</v>
      </c>
      <c r="D706" s="52" t="s">
        <v>162</v>
      </c>
      <c r="E706" s="53">
        <v>130.0</v>
      </c>
      <c r="F706" s="52" t="s">
        <v>18</v>
      </c>
    </row>
    <row r="707">
      <c r="A707" s="51">
        <v>44416.0</v>
      </c>
      <c r="B707" s="52" t="s">
        <v>97</v>
      </c>
      <c r="C707" s="52" t="s">
        <v>98</v>
      </c>
      <c r="D707" s="52" t="s">
        <v>162</v>
      </c>
      <c r="E707" s="53">
        <v>130.0</v>
      </c>
      <c r="F707" s="52" t="s">
        <v>18</v>
      </c>
    </row>
    <row r="708">
      <c r="A708" s="51">
        <v>44416.0</v>
      </c>
      <c r="B708" s="52" t="s">
        <v>97</v>
      </c>
      <c r="C708" s="52" t="s">
        <v>262</v>
      </c>
      <c r="D708" s="52" t="s">
        <v>158</v>
      </c>
      <c r="E708" s="53">
        <v>200.0</v>
      </c>
      <c r="F708" s="52" t="s">
        <v>14</v>
      </c>
    </row>
    <row r="709">
      <c r="A709" s="51">
        <v>44416.0</v>
      </c>
      <c r="B709" s="52" t="s">
        <v>97</v>
      </c>
      <c r="C709" s="52" t="s">
        <v>100</v>
      </c>
      <c r="D709" s="52" t="s">
        <v>156</v>
      </c>
      <c r="E709" s="53">
        <v>120.0</v>
      </c>
      <c r="F709" s="52" t="s">
        <v>21</v>
      </c>
    </row>
    <row r="710">
      <c r="A710" s="51">
        <v>44416.0</v>
      </c>
      <c r="B710" s="52" t="s">
        <v>97</v>
      </c>
      <c r="C710" s="52" t="s">
        <v>101</v>
      </c>
      <c r="D710" s="52" t="s">
        <v>153</v>
      </c>
      <c r="E710" s="53">
        <v>220.0</v>
      </c>
      <c r="F710" s="52" t="s">
        <v>12</v>
      </c>
    </row>
    <row r="711">
      <c r="A711" s="51">
        <v>44416.0</v>
      </c>
      <c r="B711" s="52" t="s">
        <v>97</v>
      </c>
      <c r="C711" s="52">
        <v>8041.0</v>
      </c>
      <c r="D711" s="52" t="s">
        <v>155</v>
      </c>
      <c r="E711" s="53">
        <v>220.0</v>
      </c>
      <c r="F711" s="52" t="s">
        <v>18</v>
      </c>
    </row>
    <row r="712">
      <c r="A712" s="51">
        <v>44416.0</v>
      </c>
      <c r="B712" s="52" t="s">
        <v>97</v>
      </c>
      <c r="C712" s="52" t="s">
        <v>105</v>
      </c>
      <c r="D712" s="52" t="s">
        <v>161</v>
      </c>
      <c r="E712" s="53">
        <v>240.0</v>
      </c>
      <c r="F712" s="52" t="s">
        <v>21</v>
      </c>
    </row>
    <row r="713">
      <c r="A713" s="51">
        <v>44416.0</v>
      </c>
      <c r="B713" s="52" t="s">
        <v>97</v>
      </c>
      <c r="C713" s="52">
        <v>1342.0</v>
      </c>
      <c r="D713" s="52" t="s">
        <v>161</v>
      </c>
      <c r="E713" s="53">
        <v>240.0</v>
      </c>
      <c r="F713" s="52" t="s">
        <v>21</v>
      </c>
    </row>
    <row r="714">
      <c r="A714" s="51">
        <v>44416.0</v>
      </c>
      <c r="B714" s="52" t="s">
        <v>97</v>
      </c>
      <c r="C714" s="52" t="s">
        <v>108</v>
      </c>
      <c r="D714" s="52" t="s">
        <v>153</v>
      </c>
      <c r="E714" s="53">
        <v>220.0</v>
      </c>
      <c r="F714" s="52" t="s">
        <v>12</v>
      </c>
    </row>
    <row r="715">
      <c r="A715" s="51">
        <v>44416.0</v>
      </c>
      <c r="B715" s="52" t="s">
        <v>97</v>
      </c>
      <c r="C715" s="52" t="s">
        <v>109</v>
      </c>
      <c r="D715" s="52" t="s">
        <v>162</v>
      </c>
      <c r="E715" s="53">
        <v>130.0</v>
      </c>
      <c r="F715" s="52" t="s">
        <v>18</v>
      </c>
    </row>
    <row r="716">
      <c r="A716" s="51">
        <v>44416.0</v>
      </c>
      <c r="B716" s="52" t="s">
        <v>97</v>
      </c>
      <c r="C716" s="52" t="s">
        <v>111</v>
      </c>
      <c r="D716" s="52" t="s">
        <v>152</v>
      </c>
      <c r="E716" s="53">
        <v>250.0</v>
      </c>
      <c r="F716" s="52" t="s">
        <v>21</v>
      </c>
    </row>
    <row r="717">
      <c r="A717" s="51">
        <v>44416.0</v>
      </c>
      <c r="B717" s="52" t="s">
        <v>97</v>
      </c>
      <c r="C717" s="52" t="s">
        <v>172</v>
      </c>
      <c r="D717" s="52" t="s">
        <v>156</v>
      </c>
      <c r="E717" s="53">
        <v>120.0</v>
      </c>
      <c r="F717" s="52" t="s">
        <v>21</v>
      </c>
    </row>
    <row r="718">
      <c r="A718" s="51">
        <v>44416.0</v>
      </c>
      <c r="B718" s="52" t="s">
        <v>97</v>
      </c>
      <c r="C718" s="52" t="s">
        <v>112</v>
      </c>
      <c r="D718" s="52" t="s">
        <v>156</v>
      </c>
      <c r="E718" s="53">
        <v>120.0</v>
      </c>
      <c r="F718" s="52" t="s">
        <v>21</v>
      </c>
    </row>
    <row r="719">
      <c r="A719" s="51">
        <v>44416.0</v>
      </c>
      <c r="B719" s="52" t="s">
        <v>97</v>
      </c>
      <c r="C719" s="52" t="s">
        <v>263</v>
      </c>
      <c r="D719" s="52" t="s">
        <v>156</v>
      </c>
      <c r="E719" s="53">
        <v>120.0</v>
      </c>
      <c r="F719" s="52" t="s">
        <v>21</v>
      </c>
    </row>
    <row r="720">
      <c r="A720" s="51">
        <v>44416.0</v>
      </c>
      <c r="B720" s="52" t="s">
        <v>114</v>
      </c>
      <c r="C720" s="52">
        <v>5043.0</v>
      </c>
      <c r="D720" s="52" t="s">
        <v>158</v>
      </c>
      <c r="E720" s="53">
        <v>200.0</v>
      </c>
      <c r="F720" s="52" t="s">
        <v>14</v>
      </c>
    </row>
    <row r="721">
      <c r="A721" s="51">
        <v>44416.0</v>
      </c>
      <c r="B721" s="52" t="s">
        <v>114</v>
      </c>
      <c r="C721" s="52">
        <v>5043.0</v>
      </c>
      <c r="D721" s="52" t="s">
        <v>156</v>
      </c>
      <c r="E721" s="53">
        <v>120.0</v>
      </c>
      <c r="F721" s="52" t="s">
        <v>21</v>
      </c>
    </row>
    <row r="722">
      <c r="A722" s="51">
        <v>44416.0</v>
      </c>
      <c r="B722" s="52" t="s">
        <v>114</v>
      </c>
      <c r="C722" s="52">
        <v>5043.0</v>
      </c>
      <c r="D722" s="52" t="s">
        <v>153</v>
      </c>
      <c r="E722" s="53">
        <v>220.0</v>
      </c>
      <c r="F722" s="52" t="s">
        <v>12</v>
      </c>
    </row>
    <row r="723">
      <c r="A723" s="51">
        <v>44416.0</v>
      </c>
      <c r="B723" s="52" t="s">
        <v>114</v>
      </c>
      <c r="C723" s="52">
        <v>5043.0</v>
      </c>
      <c r="D723" s="52" t="s">
        <v>152</v>
      </c>
      <c r="E723" s="53">
        <v>250.0</v>
      </c>
      <c r="F723" s="52" t="s">
        <v>21</v>
      </c>
    </row>
    <row r="724">
      <c r="A724" s="51">
        <v>44416.0</v>
      </c>
      <c r="B724" s="52" t="s">
        <v>114</v>
      </c>
      <c r="C724" s="52">
        <v>5043.0</v>
      </c>
      <c r="D724" s="52" t="s">
        <v>155</v>
      </c>
      <c r="E724" s="53">
        <v>220.0</v>
      </c>
      <c r="F724" s="52" t="s">
        <v>18</v>
      </c>
    </row>
    <row r="725">
      <c r="A725" s="51">
        <v>44416.0</v>
      </c>
      <c r="B725" s="52" t="s">
        <v>115</v>
      </c>
      <c r="C725" s="52" t="s">
        <v>176</v>
      </c>
      <c r="D725" s="52" t="s">
        <v>158</v>
      </c>
      <c r="E725" s="53">
        <v>200.0</v>
      </c>
      <c r="F725" s="52" t="s">
        <v>14</v>
      </c>
    </row>
    <row r="726">
      <c r="A726" s="51">
        <v>44416.0</v>
      </c>
      <c r="B726" s="52" t="s">
        <v>122</v>
      </c>
      <c r="C726" s="52" t="s">
        <v>123</v>
      </c>
      <c r="D726" s="52" t="s">
        <v>152</v>
      </c>
      <c r="E726" s="53">
        <v>250.0</v>
      </c>
      <c r="F726" s="52" t="s">
        <v>21</v>
      </c>
    </row>
    <row r="727">
      <c r="A727" s="51">
        <v>44416.0</v>
      </c>
      <c r="B727" s="52" t="s">
        <v>122</v>
      </c>
      <c r="C727" s="52" t="s">
        <v>125</v>
      </c>
      <c r="D727" s="52" t="s">
        <v>158</v>
      </c>
      <c r="E727" s="53">
        <v>200.0</v>
      </c>
      <c r="F727" s="52" t="s">
        <v>14</v>
      </c>
    </row>
    <row r="728">
      <c r="A728" s="51">
        <v>44416.0</v>
      </c>
      <c r="B728" s="52" t="s">
        <v>122</v>
      </c>
      <c r="C728" s="52" t="s">
        <v>127</v>
      </c>
      <c r="D728" s="52" t="s">
        <v>152</v>
      </c>
      <c r="E728" s="53">
        <v>250.0</v>
      </c>
      <c r="F728" s="52" t="s">
        <v>21</v>
      </c>
    </row>
    <row r="729">
      <c r="A729" s="51">
        <v>44416.0</v>
      </c>
      <c r="B729" s="52" t="s">
        <v>122</v>
      </c>
      <c r="C729" s="52" t="s">
        <v>215</v>
      </c>
      <c r="D729" s="52" t="s">
        <v>153</v>
      </c>
      <c r="E729" s="53">
        <v>220.0</v>
      </c>
      <c r="F729" s="52" t="s">
        <v>12</v>
      </c>
    </row>
    <row r="730">
      <c r="A730" s="51">
        <v>44416.0</v>
      </c>
      <c r="B730" s="52" t="s">
        <v>122</v>
      </c>
      <c r="C730" s="52" t="s">
        <v>264</v>
      </c>
      <c r="D730" s="52" t="s">
        <v>161</v>
      </c>
      <c r="E730" s="53">
        <v>240.0</v>
      </c>
      <c r="F730" s="52" t="s">
        <v>21</v>
      </c>
    </row>
    <row r="731">
      <c r="A731" s="51">
        <v>44416.0</v>
      </c>
      <c r="B731" s="52" t="s">
        <v>122</v>
      </c>
      <c r="C731" s="52" t="s">
        <v>180</v>
      </c>
      <c r="D731" s="52" t="s">
        <v>155</v>
      </c>
      <c r="E731" s="53">
        <v>220.0</v>
      </c>
      <c r="F731" s="52" t="s">
        <v>18</v>
      </c>
    </row>
    <row r="732">
      <c r="A732" s="51">
        <v>44416.0</v>
      </c>
      <c r="B732" s="52" t="s">
        <v>15</v>
      </c>
      <c r="C732" s="52" t="s">
        <v>245</v>
      </c>
      <c r="D732" s="52" t="s">
        <v>150</v>
      </c>
      <c r="E732" s="53">
        <v>230.0</v>
      </c>
      <c r="F732" s="52" t="s">
        <v>21</v>
      </c>
    </row>
    <row r="733">
      <c r="A733" s="51">
        <v>44416.0</v>
      </c>
      <c r="B733" s="52" t="s">
        <v>15</v>
      </c>
      <c r="C733" s="52" t="s">
        <v>216</v>
      </c>
      <c r="D733" s="52" t="s">
        <v>152</v>
      </c>
      <c r="E733" s="53">
        <v>250.0</v>
      </c>
      <c r="F733" s="52" t="s">
        <v>21</v>
      </c>
    </row>
    <row r="734">
      <c r="A734" s="51">
        <v>44416.0</v>
      </c>
      <c r="B734" s="52" t="s">
        <v>15</v>
      </c>
      <c r="C734" s="52" t="s">
        <v>130</v>
      </c>
      <c r="D734" s="52" t="s">
        <v>158</v>
      </c>
      <c r="E734" s="53">
        <v>200.0</v>
      </c>
      <c r="F734" s="52" t="s">
        <v>14</v>
      </c>
    </row>
    <row r="735">
      <c r="A735" s="51">
        <v>44416.0</v>
      </c>
      <c r="B735" s="52" t="s">
        <v>15</v>
      </c>
      <c r="C735" s="52" t="s">
        <v>130</v>
      </c>
      <c r="D735" s="52" t="s">
        <v>162</v>
      </c>
      <c r="E735" s="53">
        <v>130.0</v>
      </c>
      <c r="F735" s="52" t="s">
        <v>18</v>
      </c>
    </row>
    <row r="736">
      <c r="A736" s="51">
        <v>44416.0</v>
      </c>
      <c r="B736" s="52" t="s">
        <v>15</v>
      </c>
      <c r="C736" s="52" t="s">
        <v>181</v>
      </c>
      <c r="D736" s="52" t="s">
        <v>152</v>
      </c>
      <c r="E736" s="53">
        <v>250.0</v>
      </c>
      <c r="F736" s="52" t="s">
        <v>21</v>
      </c>
    </row>
    <row r="737">
      <c r="A737" s="51">
        <v>44416.0</v>
      </c>
      <c r="B737" s="52" t="s">
        <v>15</v>
      </c>
      <c r="C737" s="52" t="s">
        <v>131</v>
      </c>
      <c r="D737" s="52" t="s">
        <v>158</v>
      </c>
      <c r="E737" s="53">
        <v>200.0</v>
      </c>
      <c r="F737" s="52" t="s">
        <v>14</v>
      </c>
    </row>
    <row r="738">
      <c r="A738" s="51">
        <v>44416.0</v>
      </c>
      <c r="B738" s="52" t="s">
        <v>15</v>
      </c>
      <c r="C738" s="52" t="s">
        <v>132</v>
      </c>
      <c r="D738" s="52" t="s">
        <v>156</v>
      </c>
      <c r="E738" s="53">
        <v>120.0</v>
      </c>
      <c r="F738" s="52" t="s">
        <v>21</v>
      </c>
    </row>
    <row r="739">
      <c r="A739" s="51">
        <v>44416.0</v>
      </c>
      <c r="B739" s="52" t="s">
        <v>15</v>
      </c>
      <c r="C739" s="55">
        <v>5.0E49</v>
      </c>
      <c r="D739" s="52" t="s">
        <v>152</v>
      </c>
      <c r="E739" s="53">
        <v>250.0</v>
      </c>
      <c r="F739" s="52" t="s">
        <v>21</v>
      </c>
    </row>
    <row r="740">
      <c r="A740" s="51">
        <v>44416.0</v>
      </c>
      <c r="B740" s="52" t="s">
        <v>15</v>
      </c>
      <c r="C740" s="55">
        <v>5.0E49</v>
      </c>
      <c r="D740" s="52" t="s">
        <v>155</v>
      </c>
      <c r="E740" s="53">
        <v>220.0</v>
      </c>
      <c r="F740" s="52" t="s">
        <v>18</v>
      </c>
    </row>
    <row r="741">
      <c r="A741" s="51">
        <v>44416.0</v>
      </c>
      <c r="B741" s="52" t="s">
        <v>15</v>
      </c>
      <c r="C741" s="52" t="s">
        <v>124</v>
      </c>
      <c r="D741" s="52" t="s">
        <v>159</v>
      </c>
      <c r="E741" s="53">
        <v>90.0</v>
      </c>
      <c r="F741" s="52" t="s">
        <v>160</v>
      </c>
    </row>
    <row r="742">
      <c r="A742" s="51">
        <v>44416.0</v>
      </c>
      <c r="B742" s="52" t="s">
        <v>15</v>
      </c>
      <c r="C742" s="55">
        <v>6.0E40</v>
      </c>
      <c r="D742" s="52" t="s">
        <v>159</v>
      </c>
      <c r="E742" s="53">
        <v>90.0</v>
      </c>
      <c r="F742" s="52" t="s">
        <v>160</v>
      </c>
    </row>
    <row r="743">
      <c r="A743" s="51">
        <v>44416.0</v>
      </c>
      <c r="B743" s="52" t="s">
        <v>15</v>
      </c>
      <c r="C743" s="55">
        <v>6.0E40</v>
      </c>
      <c r="D743" s="52" t="s">
        <v>159</v>
      </c>
      <c r="E743" s="53">
        <v>90.0</v>
      </c>
      <c r="F743" s="52" t="s">
        <v>160</v>
      </c>
    </row>
    <row r="744">
      <c r="A744" s="51">
        <v>44416.0</v>
      </c>
      <c r="B744" s="52" t="s">
        <v>15</v>
      </c>
      <c r="C744" s="55">
        <v>6.0E40</v>
      </c>
      <c r="D744" s="52" t="s">
        <v>152</v>
      </c>
      <c r="E744" s="53">
        <v>250.0</v>
      </c>
      <c r="F744" s="52" t="s">
        <v>21</v>
      </c>
    </row>
    <row r="745">
      <c r="A745" s="51">
        <v>44416.0</v>
      </c>
      <c r="B745" s="52" t="s">
        <v>15</v>
      </c>
      <c r="C745" s="52" t="s">
        <v>218</v>
      </c>
      <c r="D745" s="52" t="s">
        <v>159</v>
      </c>
      <c r="E745" s="53">
        <v>90.0</v>
      </c>
      <c r="F745" s="52" t="s">
        <v>160</v>
      </c>
    </row>
    <row r="746">
      <c r="A746" s="51">
        <v>44416.0</v>
      </c>
      <c r="B746" s="52" t="s">
        <v>15</v>
      </c>
      <c r="C746" s="52" t="s">
        <v>219</v>
      </c>
      <c r="D746" s="52" t="s">
        <v>150</v>
      </c>
      <c r="E746" s="53">
        <v>230.0</v>
      </c>
      <c r="F746" s="52" t="s">
        <v>21</v>
      </c>
    </row>
    <row r="747">
      <c r="A747" s="51">
        <v>44416.0</v>
      </c>
      <c r="B747" s="52" t="s">
        <v>15</v>
      </c>
      <c r="C747" s="52" t="s">
        <v>219</v>
      </c>
      <c r="D747" s="52" t="s">
        <v>158</v>
      </c>
      <c r="E747" s="53">
        <v>200.0</v>
      </c>
      <c r="F747" s="52" t="s">
        <v>14</v>
      </c>
    </row>
    <row r="748">
      <c r="A748" s="51">
        <v>44416.0</v>
      </c>
      <c r="B748" s="52" t="s">
        <v>15</v>
      </c>
      <c r="C748" s="52" t="s">
        <v>135</v>
      </c>
      <c r="D748" s="52" t="s">
        <v>156</v>
      </c>
      <c r="E748" s="53">
        <v>120.0</v>
      </c>
      <c r="F748" s="52" t="s">
        <v>21</v>
      </c>
    </row>
    <row r="749">
      <c r="A749" s="51">
        <v>44416.0</v>
      </c>
      <c r="B749" s="52" t="s">
        <v>15</v>
      </c>
      <c r="C749" s="52" t="s">
        <v>135</v>
      </c>
      <c r="D749" s="52" t="s">
        <v>162</v>
      </c>
      <c r="E749" s="53">
        <v>130.0</v>
      </c>
      <c r="F749" s="52" t="s">
        <v>18</v>
      </c>
    </row>
    <row r="750">
      <c r="A750" s="51">
        <v>44416.0</v>
      </c>
      <c r="B750" s="52" t="s">
        <v>15</v>
      </c>
      <c r="C750" s="52" t="s">
        <v>220</v>
      </c>
      <c r="D750" s="52" t="s">
        <v>158</v>
      </c>
      <c r="E750" s="53">
        <v>200.0</v>
      </c>
      <c r="F750" s="52" t="s">
        <v>14</v>
      </c>
    </row>
    <row r="751">
      <c r="A751" s="51">
        <v>44416.0</v>
      </c>
      <c r="B751" s="52" t="s">
        <v>15</v>
      </c>
      <c r="C751" s="52" t="s">
        <v>220</v>
      </c>
      <c r="D751" s="52" t="s">
        <v>152</v>
      </c>
      <c r="E751" s="53">
        <v>250.0</v>
      </c>
      <c r="F751" s="52" t="s">
        <v>21</v>
      </c>
    </row>
    <row r="752">
      <c r="A752" s="51">
        <v>44416.0</v>
      </c>
      <c r="B752" s="52" t="s">
        <v>15</v>
      </c>
      <c r="C752" s="52" t="s">
        <v>220</v>
      </c>
      <c r="D752" s="52" t="s">
        <v>155</v>
      </c>
      <c r="E752" s="53">
        <v>220.0</v>
      </c>
      <c r="F752" s="52" t="s">
        <v>18</v>
      </c>
    </row>
    <row r="753">
      <c r="A753" s="51">
        <v>44416.0</v>
      </c>
      <c r="B753" s="52" t="s">
        <v>15</v>
      </c>
      <c r="C753" s="52" t="s">
        <v>182</v>
      </c>
      <c r="D753" s="52" t="s">
        <v>161</v>
      </c>
      <c r="E753" s="53">
        <v>240.0</v>
      </c>
      <c r="F753" s="52" t="s">
        <v>21</v>
      </c>
    </row>
    <row r="754">
      <c r="A754" s="51">
        <v>44416.0</v>
      </c>
      <c r="B754" s="52" t="s">
        <v>15</v>
      </c>
      <c r="C754" s="52">
        <v>3446.0</v>
      </c>
      <c r="D754" s="52" t="s">
        <v>156</v>
      </c>
      <c r="E754" s="53">
        <v>120.0</v>
      </c>
      <c r="F754" s="52" t="s">
        <v>21</v>
      </c>
    </row>
    <row r="755">
      <c r="A755" s="51">
        <v>44416.0</v>
      </c>
      <c r="B755" s="52" t="s">
        <v>15</v>
      </c>
      <c r="C755" s="52">
        <v>8943.0</v>
      </c>
      <c r="D755" s="52" t="s">
        <v>161</v>
      </c>
      <c r="E755" s="53">
        <v>240.0</v>
      </c>
      <c r="F755" s="52" t="s">
        <v>21</v>
      </c>
      <c r="G755" s="15">
        <f t="shared" ref="G755:G1878" si="1">weekday(A755)</f>
        <v>1</v>
      </c>
    </row>
    <row r="756">
      <c r="A756" s="51">
        <v>44416.0</v>
      </c>
      <c r="B756" s="52" t="s">
        <v>15</v>
      </c>
      <c r="C756" s="52" t="s">
        <v>222</v>
      </c>
      <c r="D756" s="52" t="s">
        <v>150</v>
      </c>
      <c r="E756" s="53">
        <v>230.0</v>
      </c>
      <c r="F756" s="52" t="s">
        <v>21</v>
      </c>
      <c r="G756" s="15">
        <f t="shared" si="1"/>
        <v>1</v>
      </c>
    </row>
    <row r="757">
      <c r="A757" s="51">
        <v>44416.0</v>
      </c>
      <c r="B757" s="52" t="s">
        <v>15</v>
      </c>
      <c r="C757" s="52" t="s">
        <v>222</v>
      </c>
      <c r="D757" s="52" t="s">
        <v>156</v>
      </c>
      <c r="E757" s="53">
        <v>120.0</v>
      </c>
      <c r="F757" s="52" t="s">
        <v>21</v>
      </c>
      <c r="G757" s="15">
        <f t="shared" si="1"/>
        <v>1</v>
      </c>
    </row>
    <row r="758">
      <c r="A758" s="51">
        <v>44416.0</v>
      </c>
      <c r="B758" s="52" t="s">
        <v>15</v>
      </c>
      <c r="C758" s="52" t="s">
        <v>137</v>
      </c>
      <c r="D758" s="52" t="s">
        <v>162</v>
      </c>
      <c r="E758" s="53">
        <v>130.0</v>
      </c>
      <c r="F758" s="52" t="s">
        <v>18</v>
      </c>
      <c r="G758" s="15">
        <f t="shared" si="1"/>
        <v>1</v>
      </c>
    </row>
    <row r="759">
      <c r="A759" s="51">
        <v>44416.0</v>
      </c>
      <c r="B759" s="52" t="s">
        <v>15</v>
      </c>
      <c r="C759" s="52" t="s">
        <v>111</v>
      </c>
      <c r="D759" s="52" t="s">
        <v>161</v>
      </c>
      <c r="E759" s="53">
        <v>240.0</v>
      </c>
      <c r="F759" s="52" t="s">
        <v>21</v>
      </c>
      <c r="G759" s="15">
        <f t="shared" si="1"/>
        <v>1</v>
      </c>
    </row>
    <row r="760">
      <c r="A760" s="51">
        <v>44416.0</v>
      </c>
      <c r="B760" s="52" t="s">
        <v>15</v>
      </c>
      <c r="C760" s="52" t="s">
        <v>111</v>
      </c>
      <c r="D760" s="52" t="s">
        <v>150</v>
      </c>
      <c r="E760" s="53">
        <v>230.0</v>
      </c>
      <c r="F760" s="52" t="s">
        <v>21</v>
      </c>
      <c r="G760" s="15">
        <f t="shared" si="1"/>
        <v>1</v>
      </c>
    </row>
    <row r="761">
      <c r="A761" s="51">
        <v>44416.0</v>
      </c>
      <c r="B761" s="52" t="s">
        <v>15</v>
      </c>
      <c r="C761" s="52" t="s">
        <v>265</v>
      </c>
      <c r="D761" s="52" t="s">
        <v>152</v>
      </c>
      <c r="E761" s="53">
        <v>250.0</v>
      </c>
      <c r="F761" s="52" t="s">
        <v>21</v>
      </c>
      <c r="G761" s="15">
        <f t="shared" si="1"/>
        <v>1</v>
      </c>
    </row>
    <row r="762">
      <c r="A762" s="51">
        <v>44416.0</v>
      </c>
      <c r="B762" s="52" t="s">
        <v>15</v>
      </c>
      <c r="C762" s="52" t="s">
        <v>223</v>
      </c>
      <c r="D762" s="52" t="s">
        <v>152</v>
      </c>
      <c r="E762" s="53">
        <v>250.0</v>
      </c>
      <c r="F762" s="52" t="s">
        <v>21</v>
      </c>
      <c r="G762" s="15">
        <f t="shared" si="1"/>
        <v>1</v>
      </c>
    </row>
    <row r="763">
      <c r="A763" s="51">
        <v>44416.0</v>
      </c>
      <c r="B763" s="52" t="s">
        <v>15</v>
      </c>
      <c r="C763" s="52" t="s">
        <v>224</v>
      </c>
      <c r="D763" s="52" t="s">
        <v>153</v>
      </c>
      <c r="E763" s="53">
        <v>220.0</v>
      </c>
      <c r="F763" s="52" t="s">
        <v>12</v>
      </c>
      <c r="G763" s="15">
        <f t="shared" si="1"/>
        <v>1</v>
      </c>
    </row>
    <row r="764">
      <c r="A764" s="51">
        <v>44416.0</v>
      </c>
      <c r="B764" s="52" t="s">
        <v>15</v>
      </c>
      <c r="C764" s="52" t="s">
        <v>226</v>
      </c>
      <c r="D764" s="52" t="s">
        <v>150</v>
      </c>
      <c r="E764" s="53">
        <v>230.0</v>
      </c>
      <c r="F764" s="52" t="s">
        <v>21</v>
      </c>
      <c r="G764" s="15">
        <f t="shared" si="1"/>
        <v>1</v>
      </c>
    </row>
    <row r="765">
      <c r="A765" s="51">
        <v>44416.0</v>
      </c>
      <c r="B765" s="52" t="s">
        <v>15</v>
      </c>
      <c r="C765" s="52" t="s">
        <v>226</v>
      </c>
      <c r="D765" s="52" t="s">
        <v>158</v>
      </c>
      <c r="E765" s="53">
        <v>200.0</v>
      </c>
      <c r="F765" s="52" t="s">
        <v>14</v>
      </c>
      <c r="G765" s="15">
        <f t="shared" si="1"/>
        <v>1</v>
      </c>
    </row>
    <row r="766">
      <c r="A766" s="51">
        <v>44416.0</v>
      </c>
      <c r="B766" s="52" t="s">
        <v>16</v>
      </c>
      <c r="C766" s="52" t="s">
        <v>227</v>
      </c>
      <c r="D766" s="52" t="s">
        <v>162</v>
      </c>
      <c r="E766" s="53">
        <v>130.0</v>
      </c>
      <c r="F766" s="52" t="s">
        <v>18</v>
      </c>
      <c r="G766" s="15">
        <f t="shared" si="1"/>
        <v>1</v>
      </c>
    </row>
    <row r="767">
      <c r="A767" s="51">
        <v>44416.0</v>
      </c>
      <c r="B767" s="52" t="s">
        <v>16</v>
      </c>
      <c r="C767" s="52" t="s">
        <v>266</v>
      </c>
      <c r="D767" s="52" t="s">
        <v>152</v>
      </c>
      <c r="E767" s="53">
        <v>250.0</v>
      </c>
      <c r="F767" s="52" t="s">
        <v>21</v>
      </c>
      <c r="G767" s="15">
        <f t="shared" si="1"/>
        <v>1</v>
      </c>
    </row>
    <row r="768">
      <c r="A768" s="51">
        <v>44416.0</v>
      </c>
      <c r="B768" s="52" t="s">
        <v>16</v>
      </c>
      <c r="C768" s="52" t="s">
        <v>142</v>
      </c>
      <c r="D768" s="52" t="s">
        <v>159</v>
      </c>
      <c r="E768" s="53">
        <v>90.0</v>
      </c>
      <c r="F768" s="52" t="s">
        <v>160</v>
      </c>
      <c r="G768" s="15">
        <f t="shared" si="1"/>
        <v>1</v>
      </c>
    </row>
    <row r="769">
      <c r="A769" s="51">
        <v>44416.0</v>
      </c>
      <c r="B769" s="52" t="s">
        <v>16</v>
      </c>
      <c r="C769" s="52">
        <v>4841.0</v>
      </c>
      <c r="D769" s="52" t="s">
        <v>155</v>
      </c>
      <c r="E769" s="53">
        <v>220.0</v>
      </c>
      <c r="F769" s="52" t="s">
        <v>18</v>
      </c>
      <c r="G769" s="15">
        <f t="shared" si="1"/>
        <v>1</v>
      </c>
    </row>
    <row r="770">
      <c r="A770" s="51">
        <v>44416.0</v>
      </c>
      <c r="B770" s="52" t="s">
        <v>16</v>
      </c>
      <c r="C770" s="52" t="s">
        <v>228</v>
      </c>
      <c r="D770" s="52" t="s">
        <v>152</v>
      </c>
      <c r="E770" s="53">
        <v>250.0</v>
      </c>
      <c r="F770" s="52" t="s">
        <v>21</v>
      </c>
      <c r="G770" s="15">
        <f t="shared" si="1"/>
        <v>1</v>
      </c>
    </row>
    <row r="771">
      <c r="A771" s="51">
        <v>44416.0</v>
      </c>
      <c r="B771" s="52" t="s">
        <v>16</v>
      </c>
      <c r="C771" s="52">
        <v>4340.0</v>
      </c>
      <c r="D771" s="52" t="s">
        <v>159</v>
      </c>
      <c r="E771" s="53">
        <v>90.0</v>
      </c>
      <c r="F771" s="52" t="s">
        <v>160</v>
      </c>
      <c r="G771" s="15">
        <f t="shared" si="1"/>
        <v>1</v>
      </c>
    </row>
    <row r="772">
      <c r="A772" s="51">
        <v>44416.0</v>
      </c>
      <c r="B772" s="52" t="s">
        <v>16</v>
      </c>
      <c r="C772" s="52" t="s">
        <v>267</v>
      </c>
      <c r="D772" s="52" t="s">
        <v>159</v>
      </c>
      <c r="E772" s="53">
        <v>90.0</v>
      </c>
      <c r="F772" s="52" t="s">
        <v>160</v>
      </c>
      <c r="G772" s="15">
        <f t="shared" si="1"/>
        <v>1</v>
      </c>
    </row>
    <row r="773">
      <c r="A773" s="51">
        <v>44416.0</v>
      </c>
      <c r="B773" s="52" t="s">
        <v>16</v>
      </c>
      <c r="C773" s="52" t="s">
        <v>229</v>
      </c>
      <c r="D773" s="52" t="s">
        <v>152</v>
      </c>
      <c r="E773" s="53">
        <v>250.0</v>
      </c>
      <c r="F773" s="52" t="s">
        <v>21</v>
      </c>
      <c r="G773" s="15">
        <f t="shared" si="1"/>
        <v>1</v>
      </c>
    </row>
    <row r="774">
      <c r="A774" s="51">
        <v>44416.0</v>
      </c>
      <c r="B774" s="52" t="s">
        <v>16</v>
      </c>
      <c r="C774" s="52" t="s">
        <v>229</v>
      </c>
      <c r="D774" s="52" t="s">
        <v>155</v>
      </c>
      <c r="E774" s="53">
        <v>220.0</v>
      </c>
      <c r="F774" s="52" t="s">
        <v>18</v>
      </c>
      <c r="G774" s="15">
        <f t="shared" si="1"/>
        <v>1</v>
      </c>
    </row>
    <row r="775">
      <c r="A775" s="51">
        <v>44416.0</v>
      </c>
      <c r="B775" s="52" t="s">
        <v>16</v>
      </c>
      <c r="C775" s="52" t="s">
        <v>230</v>
      </c>
      <c r="D775" s="52" t="s">
        <v>152</v>
      </c>
      <c r="E775" s="53">
        <v>250.0</v>
      </c>
      <c r="F775" s="52" t="s">
        <v>21</v>
      </c>
      <c r="G775" s="15">
        <f t="shared" si="1"/>
        <v>1</v>
      </c>
    </row>
    <row r="776">
      <c r="A776" s="51">
        <v>44416.0</v>
      </c>
      <c r="B776" s="52" t="s">
        <v>16</v>
      </c>
      <c r="C776" s="52" t="s">
        <v>251</v>
      </c>
      <c r="D776" s="52" t="s">
        <v>155</v>
      </c>
      <c r="E776" s="53">
        <v>220.0</v>
      </c>
      <c r="F776" s="52" t="s">
        <v>18</v>
      </c>
      <c r="G776" s="15">
        <f t="shared" si="1"/>
        <v>1</v>
      </c>
    </row>
    <row r="777">
      <c r="A777" s="51">
        <v>44416.0</v>
      </c>
      <c r="B777" s="52" t="s">
        <v>69</v>
      </c>
      <c r="C777" s="52" t="s">
        <v>70</v>
      </c>
      <c r="D777" s="52" t="s">
        <v>152</v>
      </c>
      <c r="E777" s="53">
        <v>250.0</v>
      </c>
      <c r="F777" s="52" t="s">
        <v>21</v>
      </c>
      <c r="G777" s="15">
        <f t="shared" si="1"/>
        <v>1</v>
      </c>
    </row>
    <row r="778">
      <c r="A778" s="51">
        <v>44416.0</v>
      </c>
      <c r="B778" s="52" t="s">
        <v>69</v>
      </c>
      <c r="C778" s="52" t="s">
        <v>71</v>
      </c>
      <c r="D778" s="52" t="s">
        <v>166</v>
      </c>
      <c r="E778" s="53">
        <v>200.0</v>
      </c>
      <c r="F778" s="52" t="s">
        <v>14</v>
      </c>
      <c r="G778" s="15">
        <f t="shared" si="1"/>
        <v>1</v>
      </c>
    </row>
    <row r="779">
      <c r="A779" s="51">
        <v>44416.0</v>
      </c>
      <c r="B779" s="52" t="s">
        <v>69</v>
      </c>
      <c r="C779" s="52" t="s">
        <v>72</v>
      </c>
      <c r="D779" s="52" t="s">
        <v>150</v>
      </c>
      <c r="E779" s="53">
        <v>230.0</v>
      </c>
      <c r="F779" s="52" t="s">
        <v>21</v>
      </c>
      <c r="G779" s="15">
        <f t="shared" si="1"/>
        <v>1</v>
      </c>
    </row>
    <row r="780">
      <c r="A780" s="51">
        <v>44416.0</v>
      </c>
      <c r="B780" s="52" t="s">
        <v>69</v>
      </c>
      <c r="C780" s="52" t="s">
        <v>195</v>
      </c>
      <c r="D780" s="52" t="s">
        <v>156</v>
      </c>
      <c r="E780" s="53">
        <v>120.0</v>
      </c>
      <c r="F780" s="52" t="s">
        <v>21</v>
      </c>
      <c r="G780" s="15">
        <f t="shared" si="1"/>
        <v>1</v>
      </c>
    </row>
    <row r="781">
      <c r="A781" s="51">
        <v>44416.0</v>
      </c>
      <c r="B781" s="52" t="s">
        <v>69</v>
      </c>
      <c r="C781" s="52" t="s">
        <v>73</v>
      </c>
      <c r="D781" s="52" t="s">
        <v>153</v>
      </c>
      <c r="E781" s="53">
        <v>220.0</v>
      </c>
      <c r="F781" s="52" t="s">
        <v>12</v>
      </c>
      <c r="G781" s="15">
        <f t="shared" si="1"/>
        <v>1</v>
      </c>
    </row>
    <row r="782">
      <c r="A782" s="51">
        <v>44416.0</v>
      </c>
      <c r="B782" s="52" t="s">
        <v>69</v>
      </c>
      <c r="C782" s="52" t="s">
        <v>74</v>
      </c>
      <c r="D782" s="52" t="s">
        <v>162</v>
      </c>
      <c r="E782" s="53">
        <v>130.0</v>
      </c>
      <c r="F782" s="52" t="s">
        <v>18</v>
      </c>
      <c r="G782" s="15">
        <f t="shared" si="1"/>
        <v>1</v>
      </c>
    </row>
    <row r="783">
      <c r="A783" s="51">
        <v>44416.0</v>
      </c>
      <c r="B783" s="52" t="s">
        <v>69</v>
      </c>
      <c r="C783" s="52">
        <v>2340.0</v>
      </c>
      <c r="D783" s="52" t="s">
        <v>155</v>
      </c>
      <c r="E783" s="53">
        <v>220.0</v>
      </c>
      <c r="F783" s="52" t="s">
        <v>18</v>
      </c>
      <c r="G783" s="15">
        <f t="shared" si="1"/>
        <v>1</v>
      </c>
    </row>
    <row r="784">
      <c r="A784" s="51">
        <v>44416.0</v>
      </c>
      <c r="B784" s="52" t="s">
        <v>69</v>
      </c>
      <c r="C784" s="52">
        <v>2440.0</v>
      </c>
      <c r="D784" s="52" t="s">
        <v>158</v>
      </c>
      <c r="E784" s="53">
        <v>200.0</v>
      </c>
      <c r="F784" s="52" t="s">
        <v>14</v>
      </c>
      <c r="G784" s="15">
        <f t="shared" si="1"/>
        <v>1</v>
      </c>
    </row>
    <row r="785">
      <c r="A785" s="51">
        <v>44416.0</v>
      </c>
      <c r="B785" s="52" t="s">
        <v>69</v>
      </c>
      <c r="C785" s="52">
        <v>7447.0</v>
      </c>
      <c r="D785" s="52" t="s">
        <v>161</v>
      </c>
      <c r="E785" s="53">
        <v>240.0</v>
      </c>
      <c r="F785" s="52" t="s">
        <v>21</v>
      </c>
      <c r="G785" s="15">
        <f t="shared" si="1"/>
        <v>1</v>
      </c>
    </row>
    <row r="786">
      <c r="A786" s="51">
        <v>44416.0</v>
      </c>
      <c r="B786" s="52" t="s">
        <v>69</v>
      </c>
      <c r="C786" s="52" t="s">
        <v>148</v>
      </c>
      <c r="D786" s="52" t="s">
        <v>150</v>
      </c>
      <c r="E786" s="53">
        <v>230.0</v>
      </c>
      <c r="F786" s="52" t="s">
        <v>21</v>
      </c>
      <c r="G786" s="15">
        <f t="shared" si="1"/>
        <v>1</v>
      </c>
    </row>
    <row r="787">
      <c r="A787" s="51">
        <v>44416.0</v>
      </c>
      <c r="B787" s="52" t="s">
        <v>69</v>
      </c>
      <c r="C787" s="52" t="s">
        <v>148</v>
      </c>
      <c r="D787" s="52" t="s">
        <v>152</v>
      </c>
      <c r="E787" s="53">
        <v>250.0</v>
      </c>
      <c r="F787" s="52" t="s">
        <v>21</v>
      </c>
      <c r="G787" s="15">
        <f t="shared" si="1"/>
        <v>1</v>
      </c>
    </row>
    <row r="788">
      <c r="A788" s="51">
        <v>44416.0</v>
      </c>
      <c r="B788" s="52" t="s">
        <v>69</v>
      </c>
      <c r="C788" s="52" t="s">
        <v>75</v>
      </c>
      <c r="D788" s="52" t="s">
        <v>158</v>
      </c>
      <c r="E788" s="53">
        <v>200.0</v>
      </c>
      <c r="F788" s="52" t="s">
        <v>14</v>
      </c>
      <c r="G788" s="15">
        <f t="shared" si="1"/>
        <v>1</v>
      </c>
    </row>
    <row r="789">
      <c r="A789" s="51">
        <v>44416.0</v>
      </c>
      <c r="B789" s="52" t="s">
        <v>69</v>
      </c>
      <c r="C789" s="52">
        <v>5747.0</v>
      </c>
      <c r="D789" s="52" t="s">
        <v>155</v>
      </c>
      <c r="E789" s="53">
        <v>220.0</v>
      </c>
      <c r="F789" s="52" t="s">
        <v>18</v>
      </c>
      <c r="G789" s="15">
        <f t="shared" si="1"/>
        <v>1</v>
      </c>
    </row>
    <row r="790">
      <c r="A790" s="51">
        <v>44416.0</v>
      </c>
      <c r="B790" s="52" t="s">
        <v>69</v>
      </c>
      <c r="C790" s="52" t="s">
        <v>196</v>
      </c>
      <c r="D790" s="52" t="s">
        <v>162</v>
      </c>
      <c r="E790" s="53">
        <v>130.0</v>
      </c>
      <c r="F790" s="52" t="s">
        <v>18</v>
      </c>
      <c r="G790" s="15">
        <f t="shared" si="1"/>
        <v>1</v>
      </c>
    </row>
    <row r="791">
      <c r="A791" s="51">
        <v>44416.0</v>
      </c>
      <c r="B791" s="52" t="s">
        <v>69</v>
      </c>
      <c r="C791" s="52" t="s">
        <v>76</v>
      </c>
      <c r="D791" s="52" t="s">
        <v>159</v>
      </c>
      <c r="E791" s="53">
        <v>90.0</v>
      </c>
      <c r="F791" s="52" t="s">
        <v>160</v>
      </c>
      <c r="G791" s="15">
        <f t="shared" si="1"/>
        <v>1</v>
      </c>
    </row>
    <row r="792">
      <c r="A792" s="51">
        <v>44416.0</v>
      </c>
      <c r="B792" s="52" t="s">
        <v>69</v>
      </c>
      <c r="C792" s="52" t="s">
        <v>79</v>
      </c>
      <c r="D792" s="52" t="s">
        <v>166</v>
      </c>
      <c r="E792" s="53">
        <v>200.0</v>
      </c>
      <c r="F792" s="52" t="s">
        <v>14</v>
      </c>
      <c r="G792" s="15">
        <f t="shared" si="1"/>
        <v>1</v>
      </c>
    </row>
    <row r="793">
      <c r="A793" s="51">
        <v>44416.0</v>
      </c>
      <c r="B793" s="52" t="s">
        <v>69</v>
      </c>
      <c r="C793" s="52" t="s">
        <v>252</v>
      </c>
      <c r="D793" s="52" t="s">
        <v>155</v>
      </c>
      <c r="E793" s="53">
        <v>220.0</v>
      </c>
      <c r="F793" s="52" t="s">
        <v>18</v>
      </c>
      <c r="G793" s="15">
        <f t="shared" si="1"/>
        <v>1</v>
      </c>
    </row>
    <row r="794">
      <c r="A794" s="51">
        <v>44416.0</v>
      </c>
      <c r="B794" s="52" t="s">
        <v>69</v>
      </c>
      <c r="C794" s="52" t="s">
        <v>81</v>
      </c>
      <c r="D794" s="52" t="s">
        <v>150</v>
      </c>
      <c r="E794" s="53">
        <v>230.0</v>
      </c>
      <c r="F794" s="52" t="s">
        <v>21</v>
      </c>
      <c r="G794" s="15">
        <f t="shared" si="1"/>
        <v>1</v>
      </c>
    </row>
    <row r="795">
      <c r="A795" s="51">
        <v>44416.0</v>
      </c>
      <c r="B795" s="52" t="s">
        <v>69</v>
      </c>
      <c r="C795" s="52" t="s">
        <v>82</v>
      </c>
      <c r="D795" s="52" t="s">
        <v>150</v>
      </c>
      <c r="E795" s="53">
        <v>230.0</v>
      </c>
      <c r="F795" s="52" t="s">
        <v>21</v>
      </c>
      <c r="G795" s="15">
        <f t="shared" si="1"/>
        <v>1</v>
      </c>
    </row>
    <row r="796">
      <c r="A796" s="51">
        <v>44416.0</v>
      </c>
      <c r="B796" s="52" t="s">
        <v>69</v>
      </c>
      <c r="C796" s="52" t="s">
        <v>83</v>
      </c>
      <c r="D796" s="52" t="s">
        <v>156</v>
      </c>
      <c r="E796" s="53">
        <v>120.0</v>
      </c>
      <c r="F796" s="52" t="s">
        <v>21</v>
      </c>
      <c r="G796" s="15">
        <f t="shared" si="1"/>
        <v>1</v>
      </c>
    </row>
    <row r="797">
      <c r="A797" s="51">
        <v>44416.0</v>
      </c>
      <c r="B797" s="52" t="s">
        <v>69</v>
      </c>
      <c r="C797" s="52" t="s">
        <v>84</v>
      </c>
      <c r="D797" s="52" t="s">
        <v>150</v>
      </c>
      <c r="E797" s="53">
        <v>230.0</v>
      </c>
      <c r="F797" s="52" t="s">
        <v>21</v>
      </c>
      <c r="G797" s="15">
        <f t="shared" si="1"/>
        <v>1</v>
      </c>
    </row>
    <row r="798">
      <c r="A798" s="51">
        <v>44416.0</v>
      </c>
      <c r="B798" s="52" t="s">
        <v>69</v>
      </c>
      <c r="C798" s="52" t="s">
        <v>85</v>
      </c>
      <c r="D798" s="52" t="s">
        <v>155</v>
      </c>
      <c r="E798" s="53">
        <v>220.0</v>
      </c>
      <c r="F798" s="52" t="s">
        <v>18</v>
      </c>
      <c r="G798" s="15">
        <f t="shared" si="1"/>
        <v>1</v>
      </c>
    </row>
    <row r="799">
      <c r="A799" s="51">
        <v>44416.0</v>
      </c>
      <c r="B799" s="52" t="s">
        <v>69</v>
      </c>
      <c r="C799" s="52" t="s">
        <v>86</v>
      </c>
      <c r="D799" s="52" t="s">
        <v>155</v>
      </c>
      <c r="E799" s="53">
        <v>220.0</v>
      </c>
      <c r="F799" s="52" t="s">
        <v>18</v>
      </c>
      <c r="G799" s="15">
        <f t="shared" si="1"/>
        <v>1</v>
      </c>
    </row>
    <row r="800">
      <c r="A800" s="51">
        <v>44416.0</v>
      </c>
      <c r="B800" s="52" t="s">
        <v>69</v>
      </c>
      <c r="C800" s="52" t="s">
        <v>87</v>
      </c>
      <c r="D800" s="52" t="s">
        <v>150</v>
      </c>
      <c r="E800" s="53">
        <v>230.0</v>
      </c>
      <c r="F800" s="52" t="s">
        <v>21</v>
      </c>
      <c r="G800" s="15">
        <f t="shared" si="1"/>
        <v>1</v>
      </c>
    </row>
    <row r="801">
      <c r="A801" s="51">
        <v>44416.0</v>
      </c>
      <c r="B801" s="52" t="s">
        <v>69</v>
      </c>
      <c r="C801" s="52" t="s">
        <v>89</v>
      </c>
      <c r="D801" s="52" t="s">
        <v>152</v>
      </c>
      <c r="E801" s="53">
        <v>250.0</v>
      </c>
      <c r="F801" s="52" t="s">
        <v>21</v>
      </c>
      <c r="G801" s="15">
        <f t="shared" si="1"/>
        <v>1</v>
      </c>
    </row>
    <row r="802">
      <c r="A802" s="51">
        <v>44416.0</v>
      </c>
      <c r="B802" s="52" t="s">
        <v>69</v>
      </c>
      <c r="C802" s="52" t="s">
        <v>91</v>
      </c>
      <c r="D802" s="52" t="s">
        <v>158</v>
      </c>
      <c r="E802" s="53">
        <v>200.0</v>
      </c>
      <c r="F802" s="52" t="s">
        <v>14</v>
      </c>
      <c r="G802" s="15">
        <f t="shared" si="1"/>
        <v>1</v>
      </c>
    </row>
    <row r="803">
      <c r="A803" s="51">
        <v>44417.0</v>
      </c>
      <c r="B803" s="52" t="s">
        <v>9</v>
      </c>
      <c r="C803" s="52">
        <v>1345.0</v>
      </c>
      <c r="D803" s="52" t="s">
        <v>159</v>
      </c>
      <c r="E803" s="53">
        <v>90.0</v>
      </c>
      <c r="F803" s="52" t="s">
        <v>160</v>
      </c>
      <c r="G803" s="15">
        <f t="shared" si="1"/>
        <v>2</v>
      </c>
    </row>
    <row r="804">
      <c r="A804" s="51">
        <v>44417.0</v>
      </c>
      <c r="B804" s="52" t="s">
        <v>9</v>
      </c>
      <c r="C804" s="52">
        <v>2247.0</v>
      </c>
      <c r="D804" s="52" t="s">
        <v>161</v>
      </c>
      <c r="E804" s="53">
        <v>240.0</v>
      </c>
      <c r="F804" s="52" t="s">
        <v>21</v>
      </c>
      <c r="G804" s="15">
        <f t="shared" si="1"/>
        <v>2</v>
      </c>
    </row>
    <row r="805">
      <c r="A805" s="51">
        <v>44417.0</v>
      </c>
      <c r="B805" s="52" t="s">
        <v>9</v>
      </c>
      <c r="C805" s="52" t="s">
        <v>268</v>
      </c>
      <c r="D805" s="52" t="s">
        <v>152</v>
      </c>
      <c r="E805" s="53">
        <v>250.0</v>
      </c>
      <c r="F805" s="52" t="s">
        <v>21</v>
      </c>
      <c r="G805" s="15">
        <f t="shared" si="1"/>
        <v>2</v>
      </c>
    </row>
    <row r="806">
      <c r="A806" s="51">
        <v>44417.0</v>
      </c>
      <c r="B806" s="52" t="s">
        <v>9</v>
      </c>
      <c r="C806" s="52" t="s">
        <v>93</v>
      </c>
      <c r="D806" s="52" t="s">
        <v>161</v>
      </c>
      <c r="E806" s="53">
        <v>240.0</v>
      </c>
      <c r="F806" s="52" t="s">
        <v>21</v>
      </c>
      <c r="G806" s="15">
        <f t="shared" si="1"/>
        <v>2</v>
      </c>
    </row>
    <row r="807">
      <c r="A807" s="51">
        <v>44417.0</v>
      </c>
      <c r="B807" s="52" t="s">
        <v>23</v>
      </c>
      <c r="C807" s="52" t="s">
        <v>199</v>
      </c>
      <c r="D807" s="52" t="s">
        <v>166</v>
      </c>
      <c r="E807" s="53">
        <v>200.0</v>
      </c>
      <c r="F807" s="52" t="s">
        <v>14</v>
      </c>
      <c r="G807" s="15">
        <f t="shared" si="1"/>
        <v>2</v>
      </c>
    </row>
    <row r="808">
      <c r="A808" s="51">
        <v>44417.0</v>
      </c>
      <c r="B808" s="52" t="s">
        <v>23</v>
      </c>
      <c r="C808" s="52" t="s">
        <v>26</v>
      </c>
      <c r="D808" s="52" t="s">
        <v>150</v>
      </c>
      <c r="E808" s="53">
        <v>230.0</v>
      </c>
      <c r="F808" s="52" t="s">
        <v>21</v>
      </c>
      <c r="G808" s="15">
        <f t="shared" si="1"/>
        <v>2</v>
      </c>
    </row>
    <row r="809">
      <c r="A809" s="51">
        <v>44417.0</v>
      </c>
      <c r="B809" s="52" t="s">
        <v>23</v>
      </c>
      <c r="C809" s="55">
        <v>7.0E45</v>
      </c>
      <c r="D809" s="52" t="s">
        <v>158</v>
      </c>
      <c r="E809" s="53">
        <v>200.0</v>
      </c>
      <c r="F809" s="52" t="s">
        <v>14</v>
      </c>
      <c r="G809" s="15">
        <f t="shared" si="1"/>
        <v>2</v>
      </c>
    </row>
    <row r="810">
      <c r="A810" s="51">
        <v>44417.0</v>
      </c>
      <c r="B810" s="52" t="s">
        <v>23</v>
      </c>
      <c r="C810" s="52" t="s">
        <v>32</v>
      </c>
      <c r="D810" s="52" t="s">
        <v>153</v>
      </c>
      <c r="E810" s="53">
        <v>220.0</v>
      </c>
      <c r="F810" s="52" t="s">
        <v>12</v>
      </c>
      <c r="G810" s="15">
        <f t="shared" si="1"/>
        <v>2</v>
      </c>
    </row>
    <row r="811">
      <c r="A811" s="51">
        <v>44417.0</v>
      </c>
      <c r="B811" s="52" t="s">
        <v>23</v>
      </c>
      <c r="C811" s="52" t="s">
        <v>33</v>
      </c>
      <c r="D811" s="52" t="s">
        <v>166</v>
      </c>
      <c r="E811" s="53">
        <v>200.0</v>
      </c>
      <c r="F811" s="52" t="s">
        <v>14</v>
      </c>
      <c r="G811" s="15">
        <f t="shared" si="1"/>
        <v>2</v>
      </c>
    </row>
    <row r="812">
      <c r="A812" s="51">
        <v>44417.0</v>
      </c>
      <c r="B812" s="52" t="s">
        <v>23</v>
      </c>
      <c r="C812" s="52" t="s">
        <v>35</v>
      </c>
      <c r="D812" s="52" t="s">
        <v>161</v>
      </c>
      <c r="E812" s="53">
        <v>240.0</v>
      </c>
      <c r="F812" s="52" t="s">
        <v>21</v>
      </c>
      <c r="G812" s="15">
        <f t="shared" si="1"/>
        <v>2</v>
      </c>
    </row>
    <row r="813">
      <c r="A813" s="51">
        <v>44417.0</v>
      </c>
      <c r="B813" s="52" t="s">
        <v>23</v>
      </c>
      <c r="C813" s="52">
        <v>8240.0</v>
      </c>
      <c r="D813" s="52" t="s">
        <v>156</v>
      </c>
      <c r="E813" s="53">
        <v>120.0</v>
      </c>
      <c r="F813" s="52" t="s">
        <v>21</v>
      </c>
      <c r="G813" s="15">
        <f t="shared" si="1"/>
        <v>2</v>
      </c>
    </row>
    <row r="814">
      <c r="A814" s="51">
        <v>44417.0</v>
      </c>
      <c r="B814" s="52" t="s">
        <v>23</v>
      </c>
      <c r="C814" s="52">
        <v>1041.0</v>
      </c>
      <c r="D814" s="52" t="s">
        <v>155</v>
      </c>
      <c r="E814" s="53">
        <v>220.0</v>
      </c>
      <c r="F814" s="52" t="s">
        <v>18</v>
      </c>
      <c r="G814" s="15">
        <f t="shared" si="1"/>
        <v>2</v>
      </c>
    </row>
    <row r="815">
      <c r="A815" s="51">
        <v>44417.0</v>
      </c>
      <c r="B815" s="52" t="s">
        <v>23</v>
      </c>
      <c r="C815" s="52" t="s">
        <v>37</v>
      </c>
      <c r="D815" s="52" t="s">
        <v>156</v>
      </c>
      <c r="E815" s="53">
        <v>120.0</v>
      </c>
      <c r="F815" s="52" t="s">
        <v>21</v>
      </c>
      <c r="G815" s="15">
        <f t="shared" si="1"/>
        <v>2</v>
      </c>
    </row>
    <row r="816">
      <c r="A816" s="51">
        <v>44417.0</v>
      </c>
      <c r="B816" s="52" t="s">
        <v>23</v>
      </c>
      <c r="C816" s="52" t="s">
        <v>164</v>
      </c>
      <c r="D816" s="52" t="s">
        <v>158</v>
      </c>
      <c r="E816" s="53">
        <v>200.0</v>
      </c>
      <c r="F816" s="52" t="s">
        <v>14</v>
      </c>
      <c r="G816" s="15">
        <f t="shared" si="1"/>
        <v>2</v>
      </c>
    </row>
    <row r="817">
      <c r="A817" s="51">
        <v>44417.0</v>
      </c>
      <c r="B817" s="52" t="s">
        <v>23</v>
      </c>
      <c r="C817" s="52" t="s">
        <v>38</v>
      </c>
      <c r="D817" s="52" t="s">
        <v>166</v>
      </c>
      <c r="E817" s="53">
        <v>200.0</v>
      </c>
      <c r="F817" s="52" t="s">
        <v>14</v>
      </c>
      <c r="G817" s="15">
        <f t="shared" si="1"/>
        <v>2</v>
      </c>
    </row>
    <row r="818">
      <c r="A818" s="51">
        <v>44417.0</v>
      </c>
      <c r="B818" s="52" t="s">
        <v>254</v>
      </c>
      <c r="C818" s="52" t="s">
        <v>269</v>
      </c>
      <c r="D818" s="52" t="s">
        <v>150</v>
      </c>
      <c r="E818" s="53">
        <v>230.0</v>
      </c>
      <c r="F818" s="52" t="s">
        <v>21</v>
      </c>
      <c r="G818" s="15">
        <f t="shared" si="1"/>
        <v>2</v>
      </c>
    </row>
    <row r="819">
      <c r="A819" s="51">
        <v>44417.0</v>
      </c>
      <c r="B819" s="52" t="s">
        <v>254</v>
      </c>
      <c r="C819" s="52" t="s">
        <v>270</v>
      </c>
      <c r="D819" s="52" t="s">
        <v>156</v>
      </c>
      <c r="E819" s="53">
        <v>120.0</v>
      </c>
      <c r="F819" s="52" t="s">
        <v>21</v>
      </c>
      <c r="G819" s="15">
        <f t="shared" si="1"/>
        <v>2</v>
      </c>
    </row>
    <row r="820">
      <c r="A820" s="51">
        <v>44417.0</v>
      </c>
      <c r="B820" s="52" t="s">
        <v>254</v>
      </c>
      <c r="C820" s="52" t="s">
        <v>260</v>
      </c>
      <c r="D820" s="52" t="s">
        <v>162</v>
      </c>
      <c r="E820" s="53">
        <v>130.0</v>
      </c>
      <c r="F820" s="52" t="s">
        <v>18</v>
      </c>
      <c r="G820" s="15">
        <f t="shared" si="1"/>
        <v>2</v>
      </c>
    </row>
    <row r="821">
      <c r="A821" s="51">
        <v>44417.0</v>
      </c>
      <c r="B821" s="52" t="s">
        <v>254</v>
      </c>
      <c r="C821" s="52" t="s">
        <v>271</v>
      </c>
      <c r="D821" s="52" t="s">
        <v>150</v>
      </c>
      <c r="E821" s="53">
        <v>230.0</v>
      </c>
      <c r="F821" s="52" t="s">
        <v>21</v>
      </c>
      <c r="G821" s="15">
        <f t="shared" si="1"/>
        <v>2</v>
      </c>
    </row>
    <row r="822">
      <c r="A822" s="51">
        <v>44417.0</v>
      </c>
      <c r="B822" s="52" t="s">
        <v>97</v>
      </c>
      <c r="C822" s="55">
        <v>1.0E46</v>
      </c>
      <c r="D822" s="52" t="s">
        <v>158</v>
      </c>
      <c r="E822" s="53">
        <v>200.0</v>
      </c>
      <c r="F822" s="52" t="s">
        <v>14</v>
      </c>
      <c r="G822" s="15">
        <f t="shared" si="1"/>
        <v>2</v>
      </c>
    </row>
    <row r="823">
      <c r="A823" s="51">
        <v>44417.0</v>
      </c>
      <c r="B823" s="52" t="s">
        <v>97</v>
      </c>
      <c r="C823" s="52" t="s">
        <v>98</v>
      </c>
      <c r="D823" s="52" t="s">
        <v>150</v>
      </c>
      <c r="E823" s="53">
        <v>230.0</v>
      </c>
      <c r="F823" s="52" t="s">
        <v>21</v>
      </c>
      <c r="G823" s="15">
        <f t="shared" si="1"/>
        <v>2</v>
      </c>
    </row>
    <row r="824">
      <c r="A824" s="51">
        <v>44417.0</v>
      </c>
      <c r="B824" s="52" t="s">
        <v>97</v>
      </c>
      <c r="C824" s="52" t="s">
        <v>101</v>
      </c>
      <c r="D824" s="52" t="s">
        <v>166</v>
      </c>
      <c r="E824" s="53">
        <v>200.0</v>
      </c>
      <c r="F824" s="52" t="s">
        <v>14</v>
      </c>
      <c r="G824" s="15">
        <f t="shared" si="1"/>
        <v>2</v>
      </c>
    </row>
    <row r="825">
      <c r="A825" s="51">
        <v>44417.0</v>
      </c>
      <c r="B825" s="52" t="s">
        <v>97</v>
      </c>
      <c r="C825" s="55">
        <v>9.0E45</v>
      </c>
      <c r="D825" s="52" t="s">
        <v>150</v>
      </c>
      <c r="E825" s="53">
        <v>230.0</v>
      </c>
      <c r="F825" s="52" t="s">
        <v>21</v>
      </c>
      <c r="G825" s="15">
        <f t="shared" si="1"/>
        <v>2</v>
      </c>
    </row>
    <row r="826">
      <c r="A826" s="51">
        <v>44417.0</v>
      </c>
      <c r="B826" s="52" t="s">
        <v>97</v>
      </c>
      <c r="C826" s="52">
        <v>1544.0</v>
      </c>
      <c r="D826" s="52" t="s">
        <v>159</v>
      </c>
      <c r="E826" s="53">
        <v>90.0</v>
      </c>
      <c r="F826" s="52" t="s">
        <v>160</v>
      </c>
      <c r="G826" s="15">
        <f t="shared" si="1"/>
        <v>2</v>
      </c>
    </row>
    <row r="827">
      <c r="A827" s="51">
        <v>44417.0</v>
      </c>
      <c r="B827" s="52" t="s">
        <v>97</v>
      </c>
      <c r="C827" s="52">
        <v>4340.0</v>
      </c>
      <c r="D827" s="52" t="s">
        <v>156</v>
      </c>
      <c r="E827" s="53">
        <v>120.0</v>
      </c>
      <c r="F827" s="52" t="s">
        <v>21</v>
      </c>
      <c r="G827" s="15">
        <f t="shared" si="1"/>
        <v>2</v>
      </c>
    </row>
    <row r="828">
      <c r="A828" s="51">
        <v>44417.0</v>
      </c>
      <c r="B828" s="52" t="s">
        <v>97</v>
      </c>
      <c r="C828" s="52">
        <v>8041.0</v>
      </c>
      <c r="D828" s="52" t="s">
        <v>162</v>
      </c>
      <c r="E828" s="53">
        <v>130.0</v>
      </c>
      <c r="F828" s="52" t="s">
        <v>18</v>
      </c>
      <c r="G828" s="15">
        <f t="shared" si="1"/>
        <v>2</v>
      </c>
    </row>
    <row r="829">
      <c r="A829" s="51">
        <v>44417.0</v>
      </c>
      <c r="B829" s="52" t="s">
        <v>97</v>
      </c>
      <c r="C829" s="52">
        <v>8345.0</v>
      </c>
      <c r="D829" s="52" t="s">
        <v>166</v>
      </c>
      <c r="E829" s="53">
        <v>200.0</v>
      </c>
      <c r="F829" s="52" t="s">
        <v>14</v>
      </c>
      <c r="G829" s="15">
        <f t="shared" si="1"/>
        <v>2</v>
      </c>
    </row>
    <row r="830">
      <c r="A830" s="51">
        <v>44417.0</v>
      </c>
      <c r="B830" s="52" t="s">
        <v>97</v>
      </c>
      <c r="C830" s="52" t="s">
        <v>103</v>
      </c>
      <c r="D830" s="52" t="s">
        <v>156</v>
      </c>
      <c r="E830" s="53">
        <v>120.0</v>
      </c>
      <c r="F830" s="52" t="s">
        <v>21</v>
      </c>
      <c r="G830" s="15">
        <f t="shared" si="1"/>
        <v>2</v>
      </c>
    </row>
    <row r="831">
      <c r="A831" s="51">
        <v>44417.0</v>
      </c>
      <c r="B831" s="52" t="s">
        <v>97</v>
      </c>
      <c r="C831" s="52" t="s">
        <v>239</v>
      </c>
      <c r="D831" s="52" t="s">
        <v>159</v>
      </c>
      <c r="E831" s="53">
        <v>90.0</v>
      </c>
      <c r="F831" s="52" t="s">
        <v>160</v>
      </c>
      <c r="G831" s="15">
        <f t="shared" si="1"/>
        <v>2</v>
      </c>
    </row>
    <row r="832">
      <c r="A832" s="51">
        <v>44417.0</v>
      </c>
      <c r="B832" s="52" t="s">
        <v>97</v>
      </c>
      <c r="C832" s="52">
        <v>6145.0</v>
      </c>
      <c r="D832" s="52" t="s">
        <v>156</v>
      </c>
      <c r="E832" s="53">
        <v>120.0</v>
      </c>
      <c r="F832" s="52" t="s">
        <v>21</v>
      </c>
      <c r="G832" s="15">
        <f t="shared" si="1"/>
        <v>2</v>
      </c>
    </row>
    <row r="833">
      <c r="A833" s="51">
        <v>44417.0</v>
      </c>
      <c r="B833" s="52" t="s">
        <v>97</v>
      </c>
      <c r="C833" s="52">
        <v>5049.0</v>
      </c>
      <c r="D833" s="52" t="s">
        <v>156</v>
      </c>
      <c r="E833" s="53">
        <v>120.0</v>
      </c>
      <c r="F833" s="52" t="s">
        <v>21</v>
      </c>
      <c r="G833" s="15">
        <f t="shared" si="1"/>
        <v>2</v>
      </c>
    </row>
    <row r="834">
      <c r="A834" s="51">
        <v>44417.0</v>
      </c>
      <c r="B834" s="52" t="s">
        <v>97</v>
      </c>
      <c r="C834" s="52">
        <v>1342.0</v>
      </c>
      <c r="D834" s="52" t="s">
        <v>156</v>
      </c>
      <c r="E834" s="53">
        <v>120.0</v>
      </c>
      <c r="F834" s="52" t="s">
        <v>21</v>
      </c>
      <c r="G834" s="15">
        <f t="shared" si="1"/>
        <v>2</v>
      </c>
    </row>
    <row r="835">
      <c r="A835" s="51">
        <v>44417.0</v>
      </c>
      <c r="B835" s="52" t="s">
        <v>97</v>
      </c>
      <c r="C835" s="52" t="s">
        <v>107</v>
      </c>
      <c r="D835" s="52" t="s">
        <v>155</v>
      </c>
      <c r="E835" s="53">
        <v>220.0</v>
      </c>
      <c r="F835" s="52" t="s">
        <v>18</v>
      </c>
      <c r="G835" s="15">
        <f t="shared" si="1"/>
        <v>2</v>
      </c>
    </row>
    <row r="836">
      <c r="A836" s="51">
        <v>44417.0</v>
      </c>
      <c r="B836" s="52" t="s">
        <v>97</v>
      </c>
      <c r="C836" s="52">
        <v>8247.0</v>
      </c>
      <c r="D836" s="52" t="s">
        <v>161</v>
      </c>
      <c r="E836" s="53">
        <v>240.0</v>
      </c>
      <c r="F836" s="52" t="s">
        <v>21</v>
      </c>
      <c r="G836" s="15">
        <f t="shared" si="1"/>
        <v>2</v>
      </c>
    </row>
    <row r="837">
      <c r="A837" s="51">
        <v>44417.0</v>
      </c>
      <c r="B837" s="52" t="s">
        <v>97</v>
      </c>
      <c r="C837" s="52" t="s">
        <v>170</v>
      </c>
      <c r="D837" s="52" t="s">
        <v>166</v>
      </c>
      <c r="E837" s="53">
        <v>200.0</v>
      </c>
      <c r="F837" s="52" t="s">
        <v>14</v>
      </c>
      <c r="G837" s="15">
        <f t="shared" si="1"/>
        <v>2</v>
      </c>
    </row>
    <row r="838">
      <c r="A838" s="51">
        <v>44417.0</v>
      </c>
      <c r="B838" s="52" t="s">
        <v>97</v>
      </c>
      <c r="C838" s="52" t="s">
        <v>111</v>
      </c>
      <c r="D838" s="52" t="s">
        <v>159</v>
      </c>
      <c r="E838" s="53">
        <v>90.0</v>
      </c>
      <c r="F838" s="52" t="s">
        <v>160</v>
      </c>
      <c r="G838" s="15">
        <f t="shared" si="1"/>
        <v>2</v>
      </c>
    </row>
    <row r="839">
      <c r="A839" s="51">
        <v>44417.0</v>
      </c>
      <c r="B839" s="52" t="s">
        <v>97</v>
      </c>
      <c r="C839" s="52" t="s">
        <v>272</v>
      </c>
      <c r="D839" s="52" t="s">
        <v>153</v>
      </c>
      <c r="E839" s="53">
        <v>220.0</v>
      </c>
      <c r="F839" s="52" t="s">
        <v>12</v>
      </c>
      <c r="G839" s="15">
        <f t="shared" si="1"/>
        <v>2</v>
      </c>
    </row>
    <row r="840">
      <c r="A840" s="51">
        <v>44417.0</v>
      </c>
      <c r="B840" s="52" t="s">
        <v>97</v>
      </c>
      <c r="C840" s="52" t="s">
        <v>172</v>
      </c>
      <c r="D840" s="52" t="s">
        <v>166</v>
      </c>
      <c r="E840" s="53">
        <v>200.0</v>
      </c>
      <c r="F840" s="52" t="s">
        <v>14</v>
      </c>
      <c r="G840" s="15">
        <f t="shared" si="1"/>
        <v>2</v>
      </c>
    </row>
    <row r="841">
      <c r="A841" s="51">
        <v>44417.0</v>
      </c>
      <c r="B841" s="52" t="s">
        <v>97</v>
      </c>
      <c r="C841" s="52" t="s">
        <v>112</v>
      </c>
      <c r="D841" s="52" t="s">
        <v>158</v>
      </c>
      <c r="E841" s="53">
        <v>200.0</v>
      </c>
      <c r="F841" s="52" t="s">
        <v>14</v>
      </c>
      <c r="G841" s="15">
        <f t="shared" si="1"/>
        <v>2</v>
      </c>
    </row>
    <row r="842">
      <c r="A842" s="51">
        <v>44417.0</v>
      </c>
      <c r="B842" s="52" t="s">
        <v>97</v>
      </c>
      <c r="C842" s="52" t="s">
        <v>209</v>
      </c>
      <c r="D842" s="52" t="s">
        <v>159</v>
      </c>
      <c r="E842" s="53">
        <v>90.0</v>
      </c>
      <c r="F842" s="52" t="s">
        <v>160</v>
      </c>
      <c r="G842" s="15">
        <f t="shared" si="1"/>
        <v>2</v>
      </c>
    </row>
    <row r="843">
      <c r="A843" s="51">
        <v>44417.0</v>
      </c>
      <c r="B843" s="52" t="s">
        <v>97</v>
      </c>
      <c r="C843" s="52" t="s">
        <v>263</v>
      </c>
      <c r="D843" s="52" t="s">
        <v>159</v>
      </c>
      <c r="E843" s="53">
        <v>90.0</v>
      </c>
      <c r="F843" s="52" t="s">
        <v>160</v>
      </c>
      <c r="G843" s="15">
        <f t="shared" si="1"/>
        <v>2</v>
      </c>
    </row>
    <row r="844">
      <c r="A844" s="51">
        <v>44417.0</v>
      </c>
      <c r="B844" s="52" t="s">
        <v>114</v>
      </c>
      <c r="C844" s="52">
        <v>5043.0</v>
      </c>
      <c r="D844" s="52" t="s">
        <v>161</v>
      </c>
      <c r="E844" s="53">
        <v>240.0</v>
      </c>
      <c r="F844" s="52" t="s">
        <v>21</v>
      </c>
      <c r="G844" s="15">
        <f t="shared" si="1"/>
        <v>2</v>
      </c>
    </row>
    <row r="845">
      <c r="A845" s="51">
        <v>44417.0</v>
      </c>
      <c r="B845" s="52" t="s">
        <v>114</v>
      </c>
      <c r="C845" s="52">
        <v>5043.0</v>
      </c>
      <c r="D845" s="52" t="s">
        <v>150</v>
      </c>
      <c r="E845" s="53">
        <v>230.0</v>
      </c>
      <c r="F845" s="52" t="s">
        <v>21</v>
      </c>
      <c r="G845" s="15">
        <f t="shared" si="1"/>
        <v>2</v>
      </c>
    </row>
    <row r="846">
      <c r="A846" s="51">
        <v>44417.0</v>
      </c>
      <c r="B846" s="52" t="s">
        <v>114</v>
      </c>
      <c r="C846" s="52">
        <v>5043.0</v>
      </c>
      <c r="D846" s="52" t="s">
        <v>158</v>
      </c>
      <c r="E846" s="53">
        <v>200.0</v>
      </c>
      <c r="F846" s="52" t="s">
        <v>14</v>
      </c>
      <c r="G846" s="15">
        <f t="shared" si="1"/>
        <v>2</v>
      </c>
    </row>
    <row r="847">
      <c r="A847" s="51">
        <v>44417.0</v>
      </c>
      <c r="B847" s="52" t="s">
        <v>114</v>
      </c>
      <c r="C847" s="52">
        <v>5043.0</v>
      </c>
      <c r="D847" s="52" t="s">
        <v>166</v>
      </c>
      <c r="E847" s="53">
        <v>200.0</v>
      </c>
      <c r="F847" s="52" t="s">
        <v>14</v>
      </c>
      <c r="G847" s="15">
        <f t="shared" si="1"/>
        <v>2</v>
      </c>
    </row>
    <row r="848">
      <c r="A848" s="51">
        <v>44417.0</v>
      </c>
      <c r="B848" s="52" t="s">
        <v>114</v>
      </c>
      <c r="C848" s="52">
        <v>5043.0</v>
      </c>
      <c r="D848" s="52" t="s">
        <v>153</v>
      </c>
      <c r="E848" s="53">
        <v>220.0</v>
      </c>
      <c r="F848" s="52" t="s">
        <v>12</v>
      </c>
      <c r="G848" s="15">
        <f t="shared" si="1"/>
        <v>2</v>
      </c>
    </row>
    <row r="849">
      <c r="A849" s="51">
        <v>44417.0</v>
      </c>
      <c r="B849" s="52" t="s">
        <v>114</v>
      </c>
      <c r="C849" s="52">
        <v>5043.0</v>
      </c>
      <c r="D849" s="52" t="s">
        <v>152</v>
      </c>
      <c r="E849" s="53">
        <v>250.0</v>
      </c>
      <c r="F849" s="52" t="s">
        <v>21</v>
      </c>
      <c r="G849" s="15">
        <f t="shared" si="1"/>
        <v>2</v>
      </c>
    </row>
    <row r="850">
      <c r="A850" s="51">
        <v>44417.0</v>
      </c>
      <c r="B850" s="52" t="s">
        <v>115</v>
      </c>
      <c r="C850" s="52" t="s">
        <v>174</v>
      </c>
      <c r="D850" s="52" t="s">
        <v>150</v>
      </c>
      <c r="E850" s="53">
        <v>230.0</v>
      </c>
      <c r="F850" s="52" t="s">
        <v>21</v>
      </c>
      <c r="G850" s="15">
        <f t="shared" si="1"/>
        <v>2</v>
      </c>
    </row>
    <row r="851">
      <c r="A851" s="51">
        <v>44417.0</v>
      </c>
      <c r="B851" s="52" t="s">
        <v>115</v>
      </c>
      <c r="C851" s="55">
        <v>9.0E42</v>
      </c>
      <c r="D851" s="52" t="s">
        <v>153</v>
      </c>
      <c r="E851" s="53">
        <v>220.0</v>
      </c>
      <c r="F851" s="52" t="s">
        <v>12</v>
      </c>
      <c r="G851" s="15">
        <f t="shared" si="1"/>
        <v>2</v>
      </c>
    </row>
    <row r="852">
      <c r="A852" s="51">
        <v>44417.0</v>
      </c>
      <c r="B852" s="52" t="s">
        <v>115</v>
      </c>
      <c r="C852" s="52" t="s">
        <v>118</v>
      </c>
      <c r="D852" s="52" t="s">
        <v>166</v>
      </c>
      <c r="E852" s="53">
        <v>200.0</v>
      </c>
      <c r="F852" s="52" t="s">
        <v>14</v>
      </c>
      <c r="G852" s="15">
        <f t="shared" si="1"/>
        <v>2</v>
      </c>
    </row>
    <row r="853">
      <c r="A853" s="51">
        <v>44417.0</v>
      </c>
      <c r="B853" s="52" t="s">
        <v>115</v>
      </c>
      <c r="C853" s="52" t="s">
        <v>119</v>
      </c>
      <c r="D853" s="52" t="s">
        <v>150</v>
      </c>
      <c r="E853" s="53">
        <v>230.0</v>
      </c>
      <c r="F853" s="52" t="s">
        <v>21</v>
      </c>
      <c r="G853" s="15">
        <f t="shared" si="1"/>
        <v>2</v>
      </c>
    </row>
    <row r="854">
      <c r="A854" s="51">
        <v>44417.0</v>
      </c>
      <c r="B854" s="52" t="s">
        <v>115</v>
      </c>
      <c r="C854" s="52" t="s">
        <v>121</v>
      </c>
      <c r="D854" s="52" t="s">
        <v>152</v>
      </c>
      <c r="E854" s="53">
        <v>250.0</v>
      </c>
      <c r="F854" s="52" t="s">
        <v>21</v>
      </c>
      <c r="G854" s="15">
        <f t="shared" si="1"/>
        <v>2</v>
      </c>
    </row>
    <row r="855">
      <c r="A855" s="51">
        <v>44417.0</v>
      </c>
      <c r="B855" s="52" t="s">
        <v>115</v>
      </c>
      <c r="C855" s="52" t="s">
        <v>176</v>
      </c>
      <c r="D855" s="52" t="s">
        <v>162</v>
      </c>
      <c r="E855" s="53">
        <v>130.0</v>
      </c>
      <c r="F855" s="52" t="s">
        <v>18</v>
      </c>
      <c r="G855" s="15">
        <f t="shared" si="1"/>
        <v>2</v>
      </c>
    </row>
    <row r="856">
      <c r="A856" s="51">
        <v>44417.0</v>
      </c>
      <c r="B856" s="52" t="s">
        <v>122</v>
      </c>
      <c r="C856" s="52" t="s">
        <v>273</v>
      </c>
      <c r="D856" s="52" t="s">
        <v>156</v>
      </c>
      <c r="E856" s="53">
        <v>120.0</v>
      </c>
      <c r="F856" s="52" t="s">
        <v>21</v>
      </c>
      <c r="G856" s="15">
        <f t="shared" si="1"/>
        <v>2</v>
      </c>
    </row>
    <row r="857">
      <c r="A857" s="51">
        <v>44417.0</v>
      </c>
      <c r="B857" s="52" t="s">
        <v>122</v>
      </c>
      <c r="C857" s="52" t="s">
        <v>273</v>
      </c>
      <c r="D857" s="52" t="s">
        <v>153</v>
      </c>
      <c r="E857" s="53">
        <v>220.0</v>
      </c>
      <c r="F857" s="52" t="s">
        <v>12</v>
      </c>
      <c r="G857" s="15">
        <f t="shared" si="1"/>
        <v>2</v>
      </c>
    </row>
    <row r="858">
      <c r="A858" s="51">
        <v>44417.0</v>
      </c>
      <c r="B858" s="52" t="s">
        <v>122</v>
      </c>
      <c r="C858" s="52" t="s">
        <v>123</v>
      </c>
      <c r="D858" s="52" t="s">
        <v>166</v>
      </c>
      <c r="E858" s="53">
        <v>200.0</v>
      </c>
      <c r="F858" s="52" t="s">
        <v>14</v>
      </c>
      <c r="G858" s="15">
        <f t="shared" si="1"/>
        <v>2</v>
      </c>
    </row>
    <row r="859">
      <c r="A859" s="51">
        <v>44417.0</v>
      </c>
      <c r="B859" s="52" t="s">
        <v>122</v>
      </c>
      <c r="C859" s="52" t="s">
        <v>179</v>
      </c>
      <c r="D859" s="52" t="s">
        <v>166</v>
      </c>
      <c r="E859" s="53">
        <v>200.0</v>
      </c>
      <c r="F859" s="52" t="s">
        <v>14</v>
      </c>
      <c r="G859" s="15">
        <f t="shared" si="1"/>
        <v>2</v>
      </c>
    </row>
    <row r="860">
      <c r="A860" s="51">
        <v>44417.0</v>
      </c>
      <c r="B860" s="52" t="s">
        <v>122</v>
      </c>
      <c r="C860" s="52" t="s">
        <v>125</v>
      </c>
      <c r="D860" s="52" t="s">
        <v>153</v>
      </c>
      <c r="E860" s="53">
        <v>220.0</v>
      </c>
      <c r="F860" s="52" t="s">
        <v>12</v>
      </c>
      <c r="G860" s="15">
        <f t="shared" si="1"/>
        <v>2</v>
      </c>
    </row>
    <row r="861">
      <c r="A861" s="51">
        <v>44417.0</v>
      </c>
      <c r="B861" s="52" t="s">
        <v>122</v>
      </c>
      <c r="C861" s="52" t="s">
        <v>128</v>
      </c>
      <c r="D861" s="52" t="s">
        <v>158</v>
      </c>
      <c r="E861" s="53">
        <v>200.0</v>
      </c>
      <c r="F861" s="52" t="s">
        <v>14</v>
      </c>
      <c r="G861" s="15">
        <f t="shared" si="1"/>
        <v>2</v>
      </c>
    </row>
    <row r="862">
      <c r="A862" s="51">
        <v>44417.0</v>
      </c>
      <c r="B862" s="52" t="s">
        <v>15</v>
      </c>
      <c r="C862" s="52" t="s">
        <v>245</v>
      </c>
      <c r="D862" s="52" t="s">
        <v>156</v>
      </c>
      <c r="E862" s="53">
        <v>120.0</v>
      </c>
      <c r="F862" s="52" t="s">
        <v>21</v>
      </c>
      <c r="G862" s="15">
        <f t="shared" si="1"/>
        <v>2</v>
      </c>
    </row>
    <row r="863">
      <c r="A863" s="51">
        <v>44417.0</v>
      </c>
      <c r="B863" s="52" t="s">
        <v>15</v>
      </c>
      <c r="C863" s="52" t="s">
        <v>216</v>
      </c>
      <c r="D863" s="52" t="s">
        <v>153</v>
      </c>
      <c r="E863" s="53">
        <v>220.0</v>
      </c>
      <c r="F863" s="52" t="s">
        <v>12</v>
      </c>
      <c r="G863" s="15">
        <f t="shared" si="1"/>
        <v>2</v>
      </c>
    </row>
    <row r="864">
      <c r="A864" s="51">
        <v>44417.0</v>
      </c>
      <c r="B864" s="52" t="s">
        <v>15</v>
      </c>
      <c r="C864" s="52" t="s">
        <v>130</v>
      </c>
      <c r="D864" s="52" t="s">
        <v>161</v>
      </c>
      <c r="E864" s="53">
        <v>240.0</v>
      </c>
      <c r="F864" s="52" t="s">
        <v>21</v>
      </c>
      <c r="G864" s="15">
        <f t="shared" si="1"/>
        <v>2</v>
      </c>
    </row>
    <row r="865">
      <c r="A865" s="51">
        <v>44417.0</v>
      </c>
      <c r="B865" s="52" t="s">
        <v>15</v>
      </c>
      <c r="C865" s="52" t="s">
        <v>181</v>
      </c>
      <c r="D865" s="52" t="s">
        <v>162</v>
      </c>
      <c r="E865" s="53">
        <v>130.0</v>
      </c>
      <c r="F865" s="52" t="s">
        <v>18</v>
      </c>
      <c r="G865" s="15">
        <f t="shared" si="1"/>
        <v>2</v>
      </c>
    </row>
    <row r="866">
      <c r="A866" s="51">
        <v>44417.0</v>
      </c>
      <c r="B866" s="52" t="s">
        <v>15</v>
      </c>
      <c r="C866" s="52" t="s">
        <v>131</v>
      </c>
      <c r="D866" s="52" t="s">
        <v>161</v>
      </c>
      <c r="E866" s="53">
        <v>240.0</v>
      </c>
      <c r="F866" s="52" t="s">
        <v>21</v>
      </c>
      <c r="G866" s="15">
        <f t="shared" si="1"/>
        <v>2</v>
      </c>
    </row>
    <row r="867">
      <c r="A867" s="51">
        <v>44417.0</v>
      </c>
      <c r="B867" s="52" t="s">
        <v>15</v>
      </c>
      <c r="C867" s="52" t="s">
        <v>132</v>
      </c>
      <c r="D867" s="52" t="s">
        <v>166</v>
      </c>
      <c r="E867" s="53">
        <v>200.0</v>
      </c>
      <c r="F867" s="52" t="s">
        <v>14</v>
      </c>
      <c r="G867" s="15">
        <f t="shared" si="1"/>
        <v>2</v>
      </c>
    </row>
    <row r="868">
      <c r="A868" s="51">
        <v>44417.0</v>
      </c>
      <c r="B868" s="52" t="s">
        <v>15</v>
      </c>
      <c r="C868" s="55">
        <v>5.0E49</v>
      </c>
      <c r="D868" s="52" t="s">
        <v>166</v>
      </c>
      <c r="E868" s="53">
        <v>200.0</v>
      </c>
      <c r="F868" s="52" t="s">
        <v>14</v>
      </c>
      <c r="G868" s="15">
        <f t="shared" si="1"/>
        <v>2</v>
      </c>
    </row>
    <row r="869">
      <c r="A869" s="51">
        <v>44417.0</v>
      </c>
      <c r="B869" s="52" t="s">
        <v>15</v>
      </c>
      <c r="C869" s="55">
        <v>5.0E49</v>
      </c>
      <c r="D869" s="52" t="s">
        <v>156</v>
      </c>
      <c r="E869" s="53">
        <v>120.0</v>
      </c>
      <c r="F869" s="52" t="s">
        <v>21</v>
      </c>
      <c r="G869" s="15">
        <f t="shared" si="1"/>
        <v>2</v>
      </c>
    </row>
    <row r="870">
      <c r="A870" s="51">
        <v>44417.0</v>
      </c>
      <c r="B870" s="52" t="s">
        <v>15</v>
      </c>
      <c r="C870" s="52" t="s">
        <v>124</v>
      </c>
      <c r="D870" s="52" t="s">
        <v>156</v>
      </c>
      <c r="E870" s="53">
        <v>120.0</v>
      </c>
      <c r="F870" s="52" t="s">
        <v>21</v>
      </c>
      <c r="G870" s="15">
        <f t="shared" si="1"/>
        <v>2</v>
      </c>
    </row>
    <row r="871">
      <c r="A871" s="51">
        <v>44417.0</v>
      </c>
      <c r="B871" s="52" t="s">
        <v>15</v>
      </c>
      <c r="C871" s="52" t="s">
        <v>133</v>
      </c>
      <c r="D871" s="52" t="s">
        <v>162</v>
      </c>
      <c r="E871" s="53">
        <v>130.0</v>
      </c>
      <c r="F871" s="52" t="s">
        <v>18</v>
      </c>
      <c r="G871" s="15">
        <f t="shared" si="1"/>
        <v>2</v>
      </c>
    </row>
    <row r="872">
      <c r="A872" s="51">
        <v>44417.0</v>
      </c>
      <c r="B872" s="52" t="s">
        <v>15</v>
      </c>
      <c r="C872" s="52" t="s">
        <v>134</v>
      </c>
      <c r="D872" s="52" t="s">
        <v>150</v>
      </c>
      <c r="E872" s="53">
        <v>230.0</v>
      </c>
      <c r="F872" s="52" t="s">
        <v>21</v>
      </c>
      <c r="G872" s="15">
        <f t="shared" si="1"/>
        <v>2</v>
      </c>
    </row>
    <row r="873">
      <c r="A873" s="51">
        <v>44417.0</v>
      </c>
      <c r="B873" s="52" t="s">
        <v>15</v>
      </c>
      <c r="C873" s="52" t="s">
        <v>219</v>
      </c>
      <c r="D873" s="52" t="s">
        <v>150</v>
      </c>
      <c r="E873" s="53">
        <v>230.0</v>
      </c>
      <c r="F873" s="52" t="s">
        <v>21</v>
      </c>
      <c r="G873" s="15">
        <f t="shared" si="1"/>
        <v>2</v>
      </c>
    </row>
    <row r="874">
      <c r="A874" s="51">
        <v>44417.0</v>
      </c>
      <c r="B874" s="52" t="s">
        <v>15</v>
      </c>
      <c r="C874" s="52" t="s">
        <v>219</v>
      </c>
      <c r="D874" s="52" t="s">
        <v>156</v>
      </c>
      <c r="E874" s="53">
        <v>120.0</v>
      </c>
      <c r="F874" s="52" t="s">
        <v>21</v>
      </c>
      <c r="G874" s="15">
        <f t="shared" si="1"/>
        <v>2</v>
      </c>
    </row>
    <row r="875">
      <c r="A875" s="51">
        <v>44417.0</v>
      </c>
      <c r="B875" s="52" t="s">
        <v>15</v>
      </c>
      <c r="C875" s="52" t="s">
        <v>135</v>
      </c>
      <c r="D875" s="52" t="s">
        <v>152</v>
      </c>
      <c r="E875" s="53">
        <v>250.0</v>
      </c>
      <c r="F875" s="52" t="s">
        <v>21</v>
      </c>
      <c r="G875" s="15">
        <f t="shared" si="1"/>
        <v>2</v>
      </c>
    </row>
    <row r="876">
      <c r="A876" s="51">
        <v>44417.0</v>
      </c>
      <c r="B876" s="52" t="s">
        <v>15</v>
      </c>
      <c r="C876" s="52" t="s">
        <v>135</v>
      </c>
      <c r="D876" s="52" t="s">
        <v>155</v>
      </c>
      <c r="E876" s="53">
        <v>220.0</v>
      </c>
      <c r="F876" s="52" t="s">
        <v>18</v>
      </c>
      <c r="G876" s="15">
        <f t="shared" si="1"/>
        <v>2</v>
      </c>
    </row>
    <row r="877">
      <c r="A877" s="51">
        <v>44417.0</v>
      </c>
      <c r="B877" s="52" t="s">
        <v>15</v>
      </c>
      <c r="C877" s="52" t="s">
        <v>220</v>
      </c>
      <c r="D877" s="52" t="s">
        <v>156</v>
      </c>
      <c r="E877" s="53">
        <v>120.0</v>
      </c>
      <c r="F877" s="52" t="s">
        <v>21</v>
      </c>
      <c r="G877" s="15">
        <f t="shared" si="1"/>
        <v>2</v>
      </c>
    </row>
    <row r="878">
      <c r="A878" s="51">
        <v>44417.0</v>
      </c>
      <c r="B878" s="52" t="s">
        <v>15</v>
      </c>
      <c r="C878" s="52">
        <v>1344.0</v>
      </c>
      <c r="D878" s="52" t="s">
        <v>166</v>
      </c>
      <c r="E878" s="53">
        <v>200.0</v>
      </c>
      <c r="F878" s="52" t="s">
        <v>14</v>
      </c>
      <c r="G878" s="15">
        <f t="shared" si="1"/>
        <v>2</v>
      </c>
    </row>
    <row r="879">
      <c r="A879" s="51">
        <v>44417.0</v>
      </c>
      <c r="B879" s="52" t="s">
        <v>15</v>
      </c>
      <c r="C879" s="52">
        <v>1546.0</v>
      </c>
      <c r="D879" s="52" t="s">
        <v>159</v>
      </c>
      <c r="E879" s="53">
        <v>90.0</v>
      </c>
      <c r="F879" s="52" t="s">
        <v>160</v>
      </c>
      <c r="G879" s="15">
        <f t="shared" si="1"/>
        <v>2</v>
      </c>
    </row>
    <row r="880">
      <c r="A880" s="51">
        <v>44417.0</v>
      </c>
      <c r="B880" s="52" t="s">
        <v>15</v>
      </c>
      <c r="C880" s="52" t="s">
        <v>136</v>
      </c>
      <c r="D880" s="52" t="s">
        <v>156</v>
      </c>
      <c r="E880" s="53">
        <v>120.0</v>
      </c>
      <c r="F880" s="52" t="s">
        <v>21</v>
      </c>
      <c r="G880" s="15">
        <f t="shared" si="1"/>
        <v>2</v>
      </c>
    </row>
    <row r="881">
      <c r="A881" s="51">
        <v>44417.0</v>
      </c>
      <c r="B881" s="52" t="s">
        <v>15</v>
      </c>
      <c r="C881" s="52" t="s">
        <v>221</v>
      </c>
      <c r="D881" s="52" t="s">
        <v>153</v>
      </c>
      <c r="E881" s="53">
        <v>220.0</v>
      </c>
      <c r="F881" s="52" t="s">
        <v>12</v>
      </c>
      <c r="G881" s="15">
        <f t="shared" si="1"/>
        <v>2</v>
      </c>
    </row>
    <row r="882">
      <c r="A882" s="51">
        <v>44417.0</v>
      </c>
      <c r="B882" s="52" t="s">
        <v>15</v>
      </c>
      <c r="C882" s="52" t="s">
        <v>220</v>
      </c>
      <c r="D882" s="52" t="s">
        <v>158</v>
      </c>
      <c r="E882" s="53">
        <v>200.0</v>
      </c>
      <c r="F882" s="52" t="s">
        <v>14</v>
      </c>
      <c r="G882" s="15">
        <f t="shared" si="1"/>
        <v>2</v>
      </c>
    </row>
    <row r="883">
      <c r="A883" s="51">
        <v>44417.0</v>
      </c>
      <c r="B883" s="52" t="s">
        <v>15</v>
      </c>
      <c r="C883" s="52" t="s">
        <v>220</v>
      </c>
      <c r="D883" s="52" t="s">
        <v>156</v>
      </c>
      <c r="E883" s="53">
        <v>120.0</v>
      </c>
      <c r="F883" s="52" t="s">
        <v>21</v>
      </c>
      <c r="G883" s="15">
        <f t="shared" si="1"/>
        <v>2</v>
      </c>
    </row>
    <row r="884">
      <c r="A884" s="51">
        <v>44417.0</v>
      </c>
      <c r="B884" s="52" t="s">
        <v>15</v>
      </c>
      <c r="C884" s="52" t="s">
        <v>182</v>
      </c>
      <c r="D884" s="52" t="s">
        <v>159</v>
      </c>
      <c r="E884" s="53">
        <v>90.0</v>
      </c>
      <c r="F884" s="52" t="s">
        <v>160</v>
      </c>
      <c r="G884" s="15">
        <f t="shared" si="1"/>
        <v>2</v>
      </c>
    </row>
    <row r="885">
      <c r="A885" s="51">
        <v>44417.0</v>
      </c>
      <c r="B885" s="52" t="s">
        <v>15</v>
      </c>
      <c r="C885" s="52" t="s">
        <v>274</v>
      </c>
      <c r="D885" s="52" t="s">
        <v>153</v>
      </c>
      <c r="E885" s="53">
        <v>220.0</v>
      </c>
      <c r="F885" s="52" t="s">
        <v>12</v>
      </c>
      <c r="G885" s="15">
        <f t="shared" si="1"/>
        <v>2</v>
      </c>
    </row>
    <row r="886">
      <c r="A886" s="51">
        <v>44417.0</v>
      </c>
      <c r="B886" s="52" t="s">
        <v>15</v>
      </c>
      <c r="C886" s="52" t="s">
        <v>274</v>
      </c>
      <c r="D886" s="52" t="s">
        <v>155</v>
      </c>
      <c r="E886" s="53">
        <v>220.0</v>
      </c>
      <c r="F886" s="52" t="s">
        <v>18</v>
      </c>
      <c r="G886" s="15">
        <f t="shared" si="1"/>
        <v>2</v>
      </c>
    </row>
    <row r="887">
      <c r="A887" s="51">
        <v>44417.0</v>
      </c>
      <c r="B887" s="52" t="s">
        <v>15</v>
      </c>
      <c r="C887" s="52">
        <v>3446.0</v>
      </c>
      <c r="D887" s="52" t="s">
        <v>158</v>
      </c>
      <c r="E887" s="53">
        <v>200.0</v>
      </c>
      <c r="F887" s="52" t="s">
        <v>14</v>
      </c>
      <c r="G887" s="15">
        <f t="shared" si="1"/>
        <v>2</v>
      </c>
    </row>
    <row r="888">
      <c r="A888" s="51">
        <v>44417.0</v>
      </c>
      <c r="B888" s="52" t="s">
        <v>15</v>
      </c>
      <c r="C888" s="52" t="s">
        <v>183</v>
      </c>
      <c r="D888" s="52" t="s">
        <v>152</v>
      </c>
      <c r="E888" s="53">
        <v>250.0</v>
      </c>
      <c r="F888" s="52" t="s">
        <v>21</v>
      </c>
      <c r="G888" s="15">
        <f t="shared" si="1"/>
        <v>2</v>
      </c>
    </row>
    <row r="889">
      <c r="A889" s="51">
        <v>44417.0</v>
      </c>
      <c r="B889" s="52" t="s">
        <v>15</v>
      </c>
      <c r="C889" s="52" t="s">
        <v>246</v>
      </c>
      <c r="D889" s="52" t="s">
        <v>156</v>
      </c>
      <c r="E889" s="53">
        <v>120.0</v>
      </c>
      <c r="F889" s="52" t="s">
        <v>21</v>
      </c>
      <c r="G889" s="15">
        <f t="shared" si="1"/>
        <v>2</v>
      </c>
    </row>
    <row r="890">
      <c r="A890" s="51">
        <v>44417.0</v>
      </c>
      <c r="B890" s="52" t="s">
        <v>15</v>
      </c>
      <c r="C890" s="52" t="s">
        <v>137</v>
      </c>
      <c r="D890" s="52" t="s">
        <v>150</v>
      </c>
      <c r="E890" s="53">
        <v>230.0</v>
      </c>
      <c r="F890" s="52" t="s">
        <v>21</v>
      </c>
      <c r="G890" s="15">
        <f t="shared" si="1"/>
        <v>2</v>
      </c>
    </row>
    <row r="891">
      <c r="A891" s="51">
        <v>44417.0</v>
      </c>
      <c r="B891" s="52" t="s">
        <v>15</v>
      </c>
      <c r="C891" s="52" t="s">
        <v>111</v>
      </c>
      <c r="D891" s="52" t="s">
        <v>156</v>
      </c>
      <c r="E891" s="53">
        <v>120.0</v>
      </c>
      <c r="F891" s="52" t="s">
        <v>21</v>
      </c>
      <c r="G891" s="15">
        <f t="shared" si="1"/>
        <v>2</v>
      </c>
    </row>
    <row r="892">
      <c r="A892" s="51">
        <v>44417.0</v>
      </c>
      <c r="B892" s="52" t="s">
        <v>15</v>
      </c>
      <c r="C892" s="52" t="s">
        <v>111</v>
      </c>
      <c r="D892" s="52" t="s">
        <v>153</v>
      </c>
      <c r="E892" s="53">
        <v>220.0</v>
      </c>
      <c r="F892" s="52" t="s">
        <v>12</v>
      </c>
      <c r="G892" s="15">
        <f t="shared" si="1"/>
        <v>2</v>
      </c>
    </row>
    <row r="893">
      <c r="A893" s="51">
        <v>44417.0</v>
      </c>
      <c r="B893" s="52" t="s">
        <v>15</v>
      </c>
      <c r="C893" s="52" t="s">
        <v>184</v>
      </c>
      <c r="D893" s="52" t="s">
        <v>153</v>
      </c>
      <c r="E893" s="53">
        <v>220.0</v>
      </c>
      <c r="F893" s="52" t="s">
        <v>12</v>
      </c>
      <c r="G893" s="15">
        <f t="shared" si="1"/>
        <v>2</v>
      </c>
    </row>
    <row r="894">
      <c r="A894" s="51">
        <v>44417.0</v>
      </c>
      <c r="B894" s="52" t="s">
        <v>15</v>
      </c>
      <c r="C894" s="52" t="s">
        <v>265</v>
      </c>
      <c r="D894" s="52" t="s">
        <v>156</v>
      </c>
      <c r="E894" s="53">
        <v>120.0</v>
      </c>
      <c r="F894" s="52" t="s">
        <v>21</v>
      </c>
      <c r="G894" s="15">
        <f t="shared" si="1"/>
        <v>2</v>
      </c>
    </row>
    <row r="895">
      <c r="A895" s="51">
        <v>44417.0</v>
      </c>
      <c r="B895" s="52" t="s">
        <v>15</v>
      </c>
      <c r="C895" s="52" t="s">
        <v>223</v>
      </c>
      <c r="D895" s="52" t="s">
        <v>159</v>
      </c>
      <c r="E895" s="53">
        <v>90.0</v>
      </c>
      <c r="F895" s="52" t="s">
        <v>160</v>
      </c>
      <c r="G895" s="15">
        <f t="shared" si="1"/>
        <v>2</v>
      </c>
    </row>
    <row r="896">
      <c r="A896" s="51">
        <v>44417.0</v>
      </c>
      <c r="B896" s="52" t="s">
        <v>15</v>
      </c>
      <c r="C896" s="52" t="s">
        <v>139</v>
      </c>
      <c r="D896" s="52" t="s">
        <v>152</v>
      </c>
      <c r="E896" s="53">
        <v>250.0</v>
      </c>
      <c r="F896" s="52" t="s">
        <v>21</v>
      </c>
      <c r="G896" s="15">
        <f t="shared" si="1"/>
        <v>2</v>
      </c>
    </row>
    <row r="897">
      <c r="A897" s="51">
        <v>44417.0</v>
      </c>
      <c r="B897" s="52" t="s">
        <v>15</v>
      </c>
      <c r="C897" s="52" t="s">
        <v>225</v>
      </c>
      <c r="D897" s="52" t="s">
        <v>156</v>
      </c>
      <c r="E897" s="53">
        <v>120.0</v>
      </c>
      <c r="F897" s="52" t="s">
        <v>21</v>
      </c>
      <c r="G897" s="15">
        <f t="shared" si="1"/>
        <v>2</v>
      </c>
    </row>
    <row r="898">
      <c r="A898" s="51">
        <v>44417.0</v>
      </c>
      <c r="B898" s="52" t="s">
        <v>16</v>
      </c>
      <c r="C898" s="55">
        <v>5.0E48</v>
      </c>
      <c r="D898" s="52" t="s">
        <v>152</v>
      </c>
      <c r="E898" s="53">
        <v>250.0</v>
      </c>
      <c r="F898" s="52" t="s">
        <v>21</v>
      </c>
      <c r="G898" s="15">
        <f t="shared" si="1"/>
        <v>2</v>
      </c>
    </row>
    <row r="899">
      <c r="A899" s="51">
        <v>44417.0</v>
      </c>
      <c r="B899" s="52" t="s">
        <v>16</v>
      </c>
      <c r="C899" s="55">
        <v>5.0E48</v>
      </c>
      <c r="D899" s="52" t="s">
        <v>155</v>
      </c>
      <c r="E899" s="53">
        <v>220.0</v>
      </c>
      <c r="F899" s="52" t="s">
        <v>18</v>
      </c>
      <c r="G899" s="15">
        <f t="shared" si="1"/>
        <v>2</v>
      </c>
    </row>
    <row r="900">
      <c r="A900" s="51">
        <v>44417.0</v>
      </c>
      <c r="B900" s="52" t="s">
        <v>16</v>
      </c>
      <c r="C900" s="52" t="s">
        <v>275</v>
      </c>
      <c r="D900" s="52" t="s">
        <v>159</v>
      </c>
      <c r="E900" s="53">
        <v>90.0</v>
      </c>
      <c r="F900" s="52" t="s">
        <v>160</v>
      </c>
      <c r="G900" s="15">
        <f t="shared" si="1"/>
        <v>2</v>
      </c>
    </row>
    <row r="901">
      <c r="A901" s="51">
        <v>44417.0</v>
      </c>
      <c r="B901" s="52" t="s">
        <v>16</v>
      </c>
      <c r="C901" s="52" t="s">
        <v>107</v>
      </c>
      <c r="D901" s="52" t="s">
        <v>159</v>
      </c>
      <c r="E901" s="53">
        <v>90.0</v>
      </c>
      <c r="F901" s="52" t="s">
        <v>160</v>
      </c>
      <c r="G901" s="15">
        <f t="shared" si="1"/>
        <v>2</v>
      </c>
    </row>
    <row r="902">
      <c r="A902" s="51">
        <v>44417.0</v>
      </c>
      <c r="B902" s="52" t="s">
        <v>16</v>
      </c>
      <c r="C902" s="52" t="s">
        <v>107</v>
      </c>
      <c r="D902" s="52" t="s">
        <v>152</v>
      </c>
      <c r="E902" s="53">
        <v>250.0</v>
      </c>
      <c r="F902" s="52" t="s">
        <v>21</v>
      </c>
      <c r="G902" s="15">
        <f t="shared" si="1"/>
        <v>2</v>
      </c>
    </row>
    <row r="903">
      <c r="A903" s="51">
        <v>44417.0</v>
      </c>
      <c r="B903" s="52" t="s">
        <v>16</v>
      </c>
      <c r="C903" s="52" t="s">
        <v>107</v>
      </c>
      <c r="D903" s="52" t="s">
        <v>155</v>
      </c>
      <c r="E903" s="53">
        <v>220.0</v>
      </c>
      <c r="F903" s="52" t="s">
        <v>18</v>
      </c>
      <c r="G903" s="15">
        <f t="shared" si="1"/>
        <v>2</v>
      </c>
    </row>
    <row r="904">
      <c r="A904" s="51">
        <v>44417.0</v>
      </c>
      <c r="B904" s="52" t="s">
        <v>16</v>
      </c>
      <c r="C904" s="52" t="s">
        <v>146</v>
      </c>
      <c r="D904" s="52" t="s">
        <v>159</v>
      </c>
      <c r="E904" s="53">
        <v>90.0</v>
      </c>
      <c r="F904" s="52" t="s">
        <v>160</v>
      </c>
      <c r="G904" s="15">
        <f t="shared" si="1"/>
        <v>2</v>
      </c>
    </row>
    <row r="905">
      <c r="A905" s="51">
        <v>44417.0</v>
      </c>
      <c r="B905" s="52" t="s">
        <v>16</v>
      </c>
      <c r="C905" s="52" t="s">
        <v>190</v>
      </c>
      <c r="D905" s="52" t="s">
        <v>152</v>
      </c>
      <c r="E905" s="53">
        <v>250.0</v>
      </c>
      <c r="F905" s="52" t="s">
        <v>21</v>
      </c>
      <c r="G905" s="15">
        <f t="shared" si="1"/>
        <v>2</v>
      </c>
    </row>
    <row r="906">
      <c r="A906" s="51">
        <v>44417.0</v>
      </c>
      <c r="B906" s="52" t="s">
        <v>69</v>
      </c>
      <c r="C906" s="52" t="s">
        <v>70</v>
      </c>
      <c r="D906" s="52" t="s">
        <v>152</v>
      </c>
      <c r="E906" s="53">
        <v>250.0</v>
      </c>
      <c r="F906" s="52" t="s">
        <v>21</v>
      </c>
      <c r="G906" s="15">
        <f t="shared" si="1"/>
        <v>2</v>
      </c>
    </row>
    <row r="907">
      <c r="A907" s="51">
        <v>44417.0</v>
      </c>
      <c r="B907" s="52" t="s">
        <v>69</v>
      </c>
      <c r="C907" s="52" t="s">
        <v>71</v>
      </c>
      <c r="D907" s="52" t="s">
        <v>150</v>
      </c>
      <c r="E907" s="53">
        <v>230.0</v>
      </c>
      <c r="F907" s="52" t="s">
        <v>21</v>
      </c>
      <c r="G907" s="15">
        <f t="shared" si="1"/>
        <v>2</v>
      </c>
    </row>
    <row r="908">
      <c r="A908" s="51">
        <v>44417.0</v>
      </c>
      <c r="B908" s="52" t="s">
        <v>69</v>
      </c>
      <c r="C908" s="52" t="s">
        <v>72</v>
      </c>
      <c r="D908" s="52" t="s">
        <v>166</v>
      </c>
      <c r="E908" s="53">
        <v>200.0</v>
      </c>
      <c r="F908" s="52" t="s">
        <v>14</v>
      </c>
      <c r="G908" s="15">
        <f t="shared" si="1"/>
        <v>2</v>
      </c>
    </row>
    <row r="909">
      <c r="A909" s="51">
        <v>44417.0</v>
      </c>
      <c r="B909" s="52" t="s">
        <v>69</v>
      </c>
      <c r="C909" s="52" t="s">
        <v>73</v>
      </c>
      <c r="D909" s="52" t="s">
        <v>162</v>
      </c>
      <c r="E909" s="53">
        <v>130.0</v>
      </c>
      <c r="F909" s="52" t="s">
        <v>18</v>
      </c>
      <c r="G909" s="15">
        <f t="shared" si="1"/>
        <v>2</v>
      </c>
    </row>
    <row r="910">
      <c r="A910" s="51">
        <v>44417.0</v>
      </c>
      <c r="B910" s="52" t="s">
        <v>69</v>
      </c>
      <c r="C910" s="52" t="s">
        <v>74</v>
      </c>
      <c r="D910" s="52" t="s">
        <v>150</v>
      </c>
      <c r="E910" s="53">
        <v>230.0</v>
      </c>
      <c r="F910" s="52" t="s">
        <v>21</v>
      </c>
      <c r="G910" s="15">
        <f t="shared" si="1"/>
        <v>2</v>
      </c>
    </row>
    <row r="911">
      <c r="A911" s="51">
        <v>44417.0</v>
      </c>
      <c r="B911" s="52" t="s">
        <v>69</v>
      </c>
      <c r="C911" s="52">
        <v>1247.0</v>
      </c>
      <c r="D911" s="52" t="s">
        <v>161</v>
      </c>
      <c r="E911" s="53">
        <v>240.0</v>
      </c>
      <c r="F911" s="52" t="s">
        <v>21</v>
      </c>
      <c r="G911" s="15">
        <f t="shared" si="1"/>
        <v>2</v>
      </c>
    </row>
    <row r="912">
      <c r="A912" s="51">
        <v>44417.0</v>
      </c>
      <c r="B912" s="52" t="s">
        <v>69</v>
      </c>
      <c r="C912" s="52">
        <v>2340.0</v>
      </c>
      <c r="D912" s="52" t="s">
        <v>156</v>
      </c>
      <c r="E912" s="53">
        <v>120.0</v>
      </c>
      <c r="F912" s="52" t="s">
        <v>21</v>
      </c>
      <c r="G912" s="15">
        <f t="shared" si="1"/>
        <v>2</v>
      </c>
    </row>
    <row r="913">
      <c r="A913" s="51">
        <v>44417.0</v>
      </c>
      <c r="B913" s="52" t="s">
        <v>69</v>
      </c>
      <c r="C913" s="52">
        <v>2440.0</v>
      </c>
      <c r="D913" s="52" t="s">
        <v>150</v>
      </c>
      <c r="E913" s="53">
        <v>230.0</v>
      </c>
      <c r="F913" s="52" t="s">
        <v>21</v>
      </c>
      <c r="G913" s="15">
        <f t="shared" si="1"/>
        <v>2</v>
      </c>
    </row>
    <row r="914">
      <c r="A914" s="51">
        <v>44417.0</v>
      </c>
      <c r="B914" s="52" t="s">
        <v>69</v>
      </c>
      <c r="C914" s="52">
        <v>7447.0</v>
      </c>
      <c r="D914" s="52" t="s">
        <v>166</v>
      </c>
      <c r="E914" s="53">
        <v>200.0</v>
      </c>
      <c r="F914" s="52" t="s">
        <v>14</v>
      </c>
      <c r="G914" s="15">
        <f t="shared" si="1"/>
        <v>2</v>
      </c>
    </row>
    <row r="915">
      <c r="A915" s="51">
        <v>44417.0</v>
      </c>
      <c r="B915" s="52" t="s">
        <v>69</v>
      </c>
      <c r="C915" s="52">
        <v>1649.0</v>
      </c>
      <c r="D915" s="52" t="s">
        <v>150</v>
      </c>
      <c r="E915" s="53">
        <v>230.0</v>
      </c>
      <c r="F915" s="52" t="s">
        <v>21</v>
      </c>
      <c r="G915" s="15">
        <f t="shared" si="1"/>
        <v>2</v>
      </c>
    </row>
    <row r="916">
      <c r="A916" s="51">
        <v>44417.0</v>
      </c>
      <c r="B916" s="52" t="s">
        <v>69</v>
      </c>
      <c r="C916" s="52" t="s">
        <v>148</v>
      </c>
      <c r="D916" s="52" t="s">
        <v>150</v>
      </c>
      <c r="E916" s="53">
        <v>230.0</v>
      </c>
      <c r="F916" s="52" t="s">
        <v>21</v>
      </c>
      <c r="G916" s="15">
        <f t="shared" si="1"/>
        <v>2</v>
      </c>
    </row>
    <row r="917">
      <c r="A917" s="51">
        <v>44417.0</v>
      </c>
      <c r="B917" s="52" t="s">
        <v>69</v>
      </c>
      <c r="C917" s="52" t="s">
        <v>75</v>
      </c>
      <c r="D917" s="52" t="s">
        <v>150</v>
      </c>
      <c r="E917" s="53">
        <v>230.0</v>
      </c>
      <c r="F917" s="52" t="s">
        <v>21</v>
      </c>
      <c r="G917" s="15">
        <f t="shared" si="1"/>
        <v>2</v>
      </c>
    </row>
    <row r="918">
      <c r="A918" s="51">
        <v>44417.0</v>
      </c>
      <c r="B918" s="52" t="s">
        <v>69</v>
      </c>
      <c r="C918" s="52">
        <v>843.0</v>
      </c>
      <c r="D918" s="52" t="s">
        <v>150</v>
      </c>
      <c r="E918" s="53">
        <v>230.0</v>
      </c>
      <c r="F918" s="52" t="s">
        <v>21</v>
      </c>
      <c r="G918" s="15">
        <f t="shared" si="1"/>
        <v>2</v>
      </c>
    </row>
    <row r="919">
      <c r="A919" s="51">
        <v>44417.0</v>
      </c>
      <c r="B919" s="52" t="s">
        <v>69</v>
      </c>
      <c r="C919" s="52" t="s">
        <v>196</v>
      </c>
      <c r="D919" s="52" t="s">
        <v>153</v>
      </c>
      <c r="E919" s="53">
        <v>220.0</v>
      </c>
      <c r="F919" s="52" t="s">
        <v>12</v>
      </c>
      <c r="G919" s="15">
        <f t="shared" si="1"/>
        <v>2</v>
      </c>
    </row>
    <row r="920">
      <c r="A920" s="51">
        <v>44417.0</v>
      </c>
      <c r="B920" s="52" t="s">
        <v>69</v>
      </c>
      <c r="C920" s="52" t="s">
        <v>76</v>
      </c>
      <c r="D920" s="52" t="s">
        <v>152</v>
      </c>
      <c r="E920" s="53">
        <v>250.0</v>
      </c>
      <c r="F920" s="52" t="s">
        <v>21</v>
      </c>
      <c r="G920" s="15">
        <f t="shared" si="1"/>
        <v>2</v>
      </c>
    </row>
    <row r="921">
      <c r="A921" s="51">
        <v>44417.0</v>
      </c>
      <c r="B921" s="52" t="s">
        <v>69</v>
      </c>
      <c r="C921" s="52" t="s">
        <v>81</v>
      </c>
      <c r="D921" s="52" t="s">
        <v>153</v>
      </c>
      <c r="E921" s="53">
        <v>220.0</v>
      </c>
      <c r="F921" s="52" t="s">
        <v>12</v>
      </c>
      <c r="G921" s="15">
        <f t="shared" si="1"/>
        <v>2</v>
      </c>
    </row>
    <row r="922">
      <c r="A922" s="51">
        <v>44417.0</v>
      </c>
      <c r="B922" s="52" t="s">
        <v>69</v>
      </c>
      <c r="C922" s="52" t="s">
        <v>82</v>
      </c>
      <c r="D922" s="52" t="s">
        <v>152</v>
      </c>
      <c r="E922" s="53">
        <v>250.0</v>
      </c>
      <c r="F922" s="52" t="s">
        <v>21</v>
      </c>
      <c r="G922" s="15">
        <f t="shared" si="1"/>
        <v>2</v>
      </c>
    </row>
    <row r="923">
      <c r="A923" s="51">
        <v>44417.0</v>
      </c>
      <c r="B923" s="52" t="s">
        <v>69</v>
      </c>
      <c r="C923" s="52" t="s">
        <v>83</v>
      </c>
      <c r="D923" s="52" t="s">
        <v>150</v>
      </c>
      <c r="E923" s="53">
        <v>230.0</v>
      </c>
      <c r="F923" s="52" t="s">
        <v>21</v>
      </c>
      <c r="G923" s="15">
        <f t="shared" si="1"/>
        <v>2</v>
      </c>
    </row>
    <row r="924">
      <c r="A924" s="51">
        <v>44417.0</v>
      </c>
      <c r="B924" s="52" t="s">
        <v>69</v>
      </c>
      <c r="C924" s="52" t="s">
        <v>84</v>
      </c>
      <c r="D924" s="52" t="s">
        <v>159</v>
      </c>
      <c r="E924" s="53">
        <v>90.0</v>
      </c>
      <c r="F924" s="52" t="s">
        <v>160</v>
      </c>
      <c r="G924" s="15">
        <f t="shared" si="1"/>
        <v>2</v>
      </c>
    </row>
    <row r="925">
      <c r="A925" s="51">
        <v>44417.0</v>
      </c>
      <c r="B925" s="52" t="s">
        <v>69</v>
      </c>
      <c r="C925" s="52" t="s">
        <v>85</v>
      </c>
      <c r="D925" s="52" t="s">
        <v>158</v>
      </c>
      <c r="E925" s="53">
        <v>200.0</v>
      </c>
      <c r="F925" s="52" t="s">
        <v>14</v>
      </c>
      <c r="G925" s="15">
        <f t="shared" si="1"/>
        <v>2</v>
      </c>
    </row>
    <row r="926">
      <c r="A926" s="51">
        <v>44417.0</v>
      </c>
      <c r="B926" s="52" t="s">
        <v>69</v>
      </c>
      <c r="C926" s="52" t="s">
        <v>86</v>
      </c>
      <c r="D926" s="52" t="s">
        <v>158</v>
      </c>
      <c r="E926" s="53">
        <v>200.0</v>
      </c>
      <c r="F926" s="52" t="s">
        <v>14</v>
      </c>
      <c r="G926" s="15">
        <f t="shared" si="1"/>
        <v>2</v>
      </c>
    </row>
    <row r="927">
      <c r="A927" s="51">
        <v>44417.0</v>
      </c>
      <c r="B927" s="52" t="s">
        <v>69</v>
      </c>
      <c r="C927" s="52" t="s">
        <v>87</v>
      </c>
      <c r="D927" s="52" t="s">
        <v>158</v>
      </c>
      <c r="E927" s="53">
        <v>200.0</v>
      </c>
      <c r="F927" s="52" t="s">
        <v>14</v>
      </c>
      <c r="G927" s="15">
        <f t="shared" si="1"/>
        <v>2</v>
      </c>
    </row>
    <row r="928">
      <c r="A928" s="51">
        <v>44417.0</v>
      </c>
      <c r="B928" s="52" t="s">
        <v>69</v>
      </c>
      <c r="C928" s="52" t="s">
        <v>89</v>
      </c>
      <c r="D928" s="52" t="s">
        <v>156</v>
      </c>
      <c r="E928" s="53">
        <v>120.0</v>
      </c>
      <c r="F928" s="52" t="s">
        <v>21</v>
      </c>
      <c r="G928" s="15">
        <f t="shared" si="1"/>
        <v>2</v>
      </c>
    </row>
    <row r="929">
      <c r="A929" s="51">
        <v>44417.0</v>
      </c>
      <c r="B929" s="52" t="s">
        <v>69</v>
      </c>
      <c r="C929" s="52" t="s">
        <v>91</v>
      </c>
      <c r="D929" s="52" t="s">
        <v>155</v>
      </c>
      <c r="E929" s="53">
        <v>220.0</v>
      </c>
      <c r="F929" s="52" t="s">
        <v>18</v>
      </c>
      <c r="G929" s="15">
        <f t="shared" si="1"/>
        <v>2</v>
      </c>
    </row>
    <row r="930">
      <c r="A930" s="51">
        <v>44420.0</v>
      </c>
      <c r="B930" s="52" t="s">
        <v>9</v>
      </c>
      <c r="C930" s="52" t="s">
        <v>276</v>
      </c>
      <c r="D930" s="52" t="s">
        <v>277</v>
      </c>
      <c r="E930" s="53">
        <v>350.0</v>
      </c>
      <c r="F930" s="52" t="s">
        <v>14</v>
      </c>
      <c r="G930" s="15">
        <f t="shared" si="1"/>
        <v>5</v>
      </c>
    </row>
    <row r="931">
      <c r="A931" s="51">
        <v>44420.0</v>
      </c>
      <c r="B931" s="52" t="s">
        <v>9</v>
      </c>
      <c r="C931" s="52" t="s">
        <v>231</v>
      </c>
      <c r="D931" s="52" t="s">
        <v>278</v>
      </c>
      <c r="E931" s="53">
        <v>130.0</v>
      </c>
      <c r="F931" s="52" t="s">
        <v>21</v>
      </c>
      <c r="G931" s="15">
        <f t="shared" si="1"/>
        <v>5</v>
      </c>
    </row>
    <row r="932">
      <c r="A932" s="51">
        <v>44420.0</v>
      </c>
      <c r="B932" s="52" t="s">
        <v>9</v>
      </c>
      <c r="C932" s="55">
        <v>4.0E47</v>
      </c>
      <c r="D932" s="52" t="s">
        <v>279</v>
      </c>
      <c r="E932" s="53">
        <v>170.0</v>
      </c>
      <c r="F932" s="52" t="s">
        <v>12</v>
      </c>
      <c r="G932" s="15">
        <f t="shared" si="1"/>
        <v>5</v>
      </c>
    </row>
    <row r="933">
      <c r="A933" s="51">
        <v>44420.0</v>
      </c>
      <c r="B933" s="52" t="s">
        <v>9</v>
      </c>
      <c r="C933" s="55">
        <v>4.0E47</v>
      </c>
      <c r="D933" s="52" t="s">
        <v>280</v>
      </c>
      <c r="E933" s="53">
        <v>280.0</v>
      </c>
      <c r="F933" s="52" t="s">
        <v>18</v>
      </c>
      <c r="G933" s="15">
        <f t="shared" si="1"/>
        <v>5</v>
      </c>
    </row>
    <row r="934">
      <c r="A934" s="51">
        <v>44420.0</v>
      </c>
      <c r="B934" s="52" t="s">
        <v>9</v>
      </c>
      <c r="C934" s="52" t="s">
        <v>197</v>
      </c>
      <c r="D934" s="52" t="s">
        <v>280</v>
      </c>
      <c r="E934" s="53">
        <v>280.0</v>
      </c>
      <c r="F934" s="52" t="s">
        <v>18</v>
      </c>
      <c r="G934" s="15">
        <f t="shared" si="1"/>
        <v>5</v>
      </c>
    </row>
    <row r="935">
      <c r="A935" s="51">
        <v>44420.0</v>
      </c>
      <c r="B935" s="52" t="s">
        <v>9</v>
      </c>
      <c r="C935" s="52" t="s">
        <v>281</v>
      </c>
      <c r="D935" s="52" t="s">
        <v>277</v>
      </c>
      <c r="E935" s="53">
        <v>350.0</v>
      </c>
      <c r="F935" s="52" t="s">
        <v>14</v>
      </c>
      <c r="G935" s="15">
        <f t="shared" si="1"/>
        <v>5</v>
      </c>
    </row>
    <row r="936">
      <c r="A936" s="51">
        <v>44420.0</v>
      </c>
      <c r="B936" s="52" t="s">
        <v>9</v>
      </c>
      <c r="C936" s="52" t="s">
        <v>268</v>
      </c>
      <c r="D936" s="52" t="s">
        <v>282</v>
      </c>
      <c r="E936" s="53">
        <v>200.0</v>
      </c>
      <c r="F936" s="52" t="s">
        <v>14</v>
      </c>
      <c r="G936" s="15">
        <f t="shared" si="1"/>
        <v>5</v>
      </c>
    </row>
    <row r="937">
      <c r="A937" s="51">
        <v>44420.0</v>
      </c>
      <c r="B937" s="52" t="s">
        <v>9</v>
      </c>
      <c r="C937" s="52" t="s">
        <v>283</v>
      </c>
      <c r="D937" s="52" t="s">
        <v>284</v>
      </c>
      <c r="E937" s="53">
        <v>140.0</v>
      </c>
      <c r="F937" s="52" t="s">
        <v>12</v>
      </c>
      <c r="G937" s="15">
        <f t="shared" si="1"/>
        <v>5</v>
      </c>
    </row>
    <row r="938">
      <c r="A938" s="51">
        <v>44420.0</v>
      </c>
      <c r="B938" s="52" t="s">
        <v>23</v>
      </c>
      <c r="C938" s="52" t="s">
        <v>198</v>
      </c>
      <c r="D938" s="52" t="s">
        <v>284</v>
      </c>
      <c r="E938" s="53">
        <v>140.0</v>
      </c>
      <c r="F938" s="52" t="s">
        <v>12</v>
      </c>
      <c r="G938" s="15">
        <f t="shared" si="1"/>
        <v>5</v>
      </c>
    </row>
    <row r="939">
      <c r="A939" s="51">
        <v>44420.0</v>
      </c>
      <c r="B939" s="52" t="s">
        <v>23</v>
      </c>
      <c r="C939" s="52" t="s">
        <v>199</v>
      </c>
      <c r="D939" s="52" t="s">
        <v>280</v>
      </c>
      <c r="E939" s="53">
        <v>280.0</v>
      </c>
      <c r="F939" s="52" t="s">
        <v>18</v>
      </c>
      <c r="G939" s="15">
        <f t="shared" si="1"/>
        <v>5</v>
      </c>
    </row>
    <row r="940">
      <c r="A940" s="51">
        <v>44420.0</v>
      </c>
      <c r="B940" s="52" t="s">
        <v>23</v>
      </c>
      <c r="C940" s="52" t="s">
        <v>24</v>
      </c>
      <c r="D940" s="52" t="s">
        <v>285</v>
      </c>
      <c r="E940" s="53">
        <v>270.0</v>
      </c>
      <c r="F940" s="52" t="s">
        <v>18</v>
      </c>
      <c r="G940" s="15">
        <f t="shared" si="1"/>
        <v>5</v>
      </c>
    </row>
    <row r="941">
      <c r="A941" s="51">
        <v>44420.0</v>
      </c>
      <c r="B941" s="52" t="s">
        <v>23</v>
      </c>
      <c r="C941" s="52" t="s">
        <v>200</v>
      </c>
      <c r="D941" s="52" t="s">
        <v>278</v>
      </c>
      <c r="E941" s="53">
        <v>130.0</v>
      </c>
      <c r="F941" s="52" t="s">
        <v>21</v>
      </c>
      <c r="G941" s="15">
        <f t="shared" si="1"/>
        <v>5</v>
      </c>
    </row>
    <row r="942">
      <c r="A942" s="51">
        <v>44420.0</v>
      </c>
      <c r="B942" s="52" t="s">
        <v>23</v>
      </c>
      <c r="C942" s="52" t="s">
        <v>29</v>
      </c>
      <c r="D942" s="52" t="s">
        <v>286</v>
      </c>
      <c r="E942" s="53">
        <v>130.0</v>
      </c>
      <c r="F942" s="52" t="s">
        <v>31</v>
      </c>
      <c r="G942" s="15">
        <f t="shared" si="1"/>
        <v>5</v>
      </c>
    </row>
    <row r="943">
      <c r="A943" s="51">
        <v>44420.0</v>
      </c>
      <c r="B943" s="52" t="s">
        <v>23</v>
      </c>
      <c r="C943" s="55">
        <v>7.0E45</v>
      </c>
      <c r="D943" s="52" t="s">
        <v>287</v>
      </c>
      <c r="E943" s="53">
        <v>110.0</v>
      </c>
      <c r="F943" s="52" t="s">
        <v>31</v>
      </c>
      <c r="G943" s="15">
        <f t="shared" si="1"/>
        <v>5</v>
      </c>
    </row>
    <row r="944">
      <c r="A944" s="51">
        <v>44420.0</v>
      </c>
      <c r="B944" s="52" t="s">
        <v>23</v>
      </c>
      <c r="C944" s="52">
        <v>244.0</v>
      </c>
      <c r="D944" s="52" t="s">
        <v>279</v>
      </c>
      <c r="E944" s="53">
        <v>170.0</v>
      </c>
      <c r="F944" s="52" t="s">
        <v>12</v>
      </c>
      <c r="G944" s="15">
        <f t="shared" si="1"/>
        <v>5</v>
      </c>
    </row>
    <row r="945">
      <c r="A945" s="51">
        <v>44420.0</v>
      </c>
      <c r="B945" s="52" t="s">
        <v>23</v>
      </c>
      <c r="C945" s="52" t="s">
        <v>32</v>
      </c>
      <c r="D945" s="52" t="s">
        <v>284</v>
      </c>
      <c r="E945" s="53">
        <v>140.0</v>
      </c>
      <c r="F945" s="52" t="s">
        <v>12</v>
      </c>
      <c r="G945" s="15">
        <f t="shared" si="1"/>
        <v>5</v>
      </c>
    </row>
    <row r="946">
      <c r="A946" s="51">
        <v>44420.0</v>
      </c>
      <c r="B946" s="52" t="s">
        <v>23</v>
      </c>
      <c r="C946" s="52" t="s">
        <v>33</v>
      </c>
      <c r="D946" s="52" t="s">
        <v>285</v>
      </c>
      <c r="E946" s="53">
        <v>270.0</v>
      </c>
      <c r="F946" s="52" t="s">
        <v>18</v>
      </c>
      <c r="G946" s="15">
        <f t="shared" si="1"/>
        <v>5</v>
      </c>
    </row>
    <row r="947">
      <c r="A947" s="51">
        <v>44420.0</v>
      </c>
      <c r="B947" s="52" t="s">
        <v>23</v>
      </c>
      <c r="C947" s="52">
        <v>1041.0</v>
      </c>
      <c r="D947" s="52" t="s">
        <v>280</v>
      </c>
      <c r="E947" s="53">
        <v>280.0</v>
      </c>
      <c r="F947" s="52" t="s">
        <v>18</v>
      </c>
      <c r="G947" s="15">
        <f t="shared" si="1"/>
        <v>5</v>
      </c>
    </row>
    <row r="948">
      <c r="A948" s="51">
        <v>44420.0</v>
      </c>
      <c r="B948" s="52" t="s">
        <v>23</v>
      </c>
      <c r="C948" s="52">
        <v>2440.0</v>
      </c>
      <c r="D948" s="52" t="s">
        <v>277</v>
      </c>
      <c r="E948" s="53">
        <v>350.0</v>
      </c>
      <c r="F948" s="52" t="s">
        <v>14</v>
      </c>
      <c r="G948" s="15">
        <f t="shared" si="1"/>
        <v>5</v>
      </c>
    </row>
    <row r="949">
      <c r="A949" s="51">
        <v>44420.0</v>
      </c>
      <c r="B949" s="52" t="s">
        <v>23</v>
      </c>
      <c r="C949" s="52">
        <v>2841.0</v>
      </c>
      <c r="D949" s="52" t="s">
        <v>288</v>
      </c>
      <c r="E949" s="53">
        <v>280.0</v>
      </c>
      <c r="F949" s="52" t="s">
        <v>14</v>
      </c>
      <c r="G949" s="15">
        <f t="shared" si="1"/>
        <v>5</v>
      </c>
    </row>
    <row r="950">
      <c r="A950" s="51">
        <v>44420.0</v>
      </c>
      <c r="B950" s="52" t="s">
        <v>23</v>
      </c>
      <c r="C950" s="52">
        <v>6245.0</v>
      </c>
      <c r="D950" s="52" t="s">
        <v>285</v>
      </c>
      <c r="E950" s="53">
        <v>270.0</v>
      </c>
      <c r="F950" s="52" t="s">
        <v>18</v>
      </c>
      <c r="G950" s="15">
        <f t="shared" si="1"/>
        <v>5</v>
      </c>
    </row>
    <row r="951">
      <c r="A951" s="51">
        <v>44420.0</v>
      </c>
      <c r="B951" s="52" t="s">
        <v>23</v>
      </c>
      <c r="C951" s="52" t="s">
        <v>95</v>
      </c>
      <c r="D951" s="52" t="s">
        <v>277</v>
      </c>
      <c r="E951" s="53">
        <v>350.0</v>
      </c>
      <c r="F951" s="52" t="s">
        <v>14</v>
      </c>
      <c r="G951" s="15">
        <f t="shared" si="1"/>
        <v>5</v>
      </c>
    </row>
    <row r="952">
      <c r="A952" s="51">
        <v>44420.0</v>
      </c>
      <c r="B952" s="52" t="s">
        <v>23</v>
      </c>
      <c r="C952" s="52" t="s">
        <v>37</v>
      </c>
      <c r="D952" s="52" t="s">
        <v>285</v>
      </c>
      <c r="E952" s="53">
        <v>270.0</v>
      </c>
      <c r="F952" s="52" t="s">
        <v>18</v>
      </c>
      <c r="G952" s="15">
        <f t="shared" si="1"/>
        <v>5</v>
      </c>
    </row>
    <row r="953">
      <c r="A953" s="51">
        <v>44420.0</v>
      </c>
      <c r="B953" s="52" t="s">
        <v>23</v>
      </c>
      <c r="C953" s="52" t="s">
        <v>164</v>
      </c>
      <c r="D953" s="52" t="s">
        <v>279</v>
      </c>
      <c r="E953" s="53">
        <v>170.0</v>
      </c>
      <c r="F953" s="52" t="s">
        <v>12</v>
      </c>
      <c r="G953" s="15">
        <f t="shared" si="1"/>
        <v>5</v>
      </c>
    </row>
    <row r="954">
      <c r="A954" s="51">
        <v>44420.0</v>
      </c>
      <c r="B954" s="52" t="s">
        <v>23</v>
      </c>
      <c r="C954" s="52" t="s">
        <v>38</v>
      </c>
      <c r="D954" s="52" t="s">
        <v>285</v>
      </c>
      <c r="E954" s="53">
        <v>270.0</v>
      </c>
      <c r="F954" s="52" t="s">
        <v>18</v>
      </c>
      <c r="G954" s="15">
        <f t="shared" si="1"/>
        <v>5</v>
      </c>
    </row>
    <row r="955">
      <c r="A955" s="51">
        <v>44420.0</v>
      </c>
      <c r="B955" s="52" t="s">
        <v>23</v>
      </c>
      <c r="C955" s="52" t="s">
        <v>39</v>
      </c>
      <c r="D955" s="52" t="s">
        <v>288</v>
      </c>
      <c r="E955" s="53">
        <v>280.0</v>
      </c>
      <c r="F955" s="52" t="s">
        <v>14</v>
      </c>
      <c r="G955" s="15">
        <f t="shared" si="1"/>
        <v>5</v>
      </c>
    </row>
    <row r="956">
      <c r="A956" s="51">
        <v>44420.0</v>
      </c>
      <c r="B956" s="52" t="s">
        <v>23</v>
      </c>
      <c r="C956" s="52" t="s">
        <v>236</v>
      </c>
      <c r="D956" s="52" t="s">
        <v>287</v>
      </c>
      <c r="E956" s="53">
        <v>110.0</v>
      </c>
      <c r="F956" s="52" t="s">
        <v>31</v>
      </c>
      <c r="G956" s="15">
        <f t="shared" si="1"/>
        <v>5</v>
      </c>
    </row>
    <row r="957">
      <c r="A957" s="51">
        <v>44420.0</v>
      </c>
      <c r="B957" s="52" t="s">
        <v>23</v>
      </c>
      <c r="C957" s="52" t="s">
        <v>289</v>
      </c>
      <c r="D957" s="52" t="s">
        <v>279</v>
      </c>
      <c r="E957" s="53">
        <v>170.0</v>
      </c>
      <c r="F957" s="52" t="s">
        <v>12</v>
      </c>
      <c r="G957" s="15">
        <f t="shared" si="1"/>
        <v>5</v>
      </c>
    </row>
    <row r="958">
      <c r="A958" s="51">
        <v>44420.0</v>
      </c>
      <c r="B958" s="52" t="s">
        <v>254</v>
      </c>
      <c r="C958" s="52" t="s">
        <v>290</v>
      </c>
      <c r="D958" s="52" t="s">
        <v>288</v>
      </c>
      <c r="E958" s="53">
        <v>280.0</v>
      </c>
      <c r="F958" s="52" t="s">
        <v>14</v>
      </c>
      <c r="G958" s="15">
        <f t="shared" si="1"/>
        <v>5</v>
      </c>
    </row>
    <row r="959">
      <c r="A959" s="51">
        <v>44420.0</v>
      </c>
      <c r="B959" s="52" t="s">
        <v>254</v>
      </c>
      <c r="C959" s="52" t="s">
        <v>291</v>
      </c>
      <c r="D959" s="52" t="s">
        <v>277</v>
      </c>
      <c r="E959" s="53">
        <v>350.0</v>
      </c>
      <c r="F959" s="52" t="s">
        <v>14</v>
      </c>
      <c r="G959" s="15">
        <f t="shared" si="1"/>
        <v>5</v>
      </c>
    </row>
    <row r="960">
      <c r="A960" s="51">
        <v>44420.0</v>
      </c>
      <c r="B960" s="52" t="s">
        <v>254</v>
      </c>
      <c r="C960" s="52" t="s">
        <v>269</v>
      </c>
      <c r="D960" s="52" t="s">
        <v>292</v>
      </c>
      <c r="E960" s="53">
        <v>60.0</v>
      </c>
      <c r="F960" s="52" t="s">
        <v>31</v>
      </c>
      <c r="G960" s="15">
        <f t="shared" si="1"/>
        <v>5</v>
      </c>
    </row>
    <row r="961">
      <c r="A961" s="51">
        <v>44420.0</v>
      </c>
      <c r="B961" s="52" t="s">
        <v>254</v>
      </c>
      <c r="C961" s="52">
        <v>5446.0</v>
      </c>
      <c r="D961" s="52" t="s">
        <v>279</v>
      </c>
      <c r="E961" s="53">
        <v>170.0</v>
      </c>
      <c r="F961" s="52" t="s">
        <v>12</v>
      </c>
      <c r="G961" s="15">
        <f t="shared" si="1"/>
        <v>5</v>
      </c>
    </row>
    <row r="962">
      <c r="A962" s="51">
        <v>44420.0</v>
      </c>
      <c r="B962" s="52" t="s">
        <v>254</v>
      </c>
      <c r="C962" s="52" t="s">
        <v>293</v>
      </c>
      <c r="D962" s="52" t="s">
        <v>277</v>
      </c>
      <c r="E962" s="53">
        <v>350.0</v>
      </c>
      <c r="F962" s="52" t="s">
        <v>14</v>
      </c>
      <c r="G962" s="15">
        <f t="shared" si="1"/>
        <v>5</v>
      </c>
    </row>
    <row r="963">
      <c r="A963" s="51">
        <v>44420.0</v>
      </c>
      <c r="B963" s="52" t="s">
        <v>254</v>
      </c>
      <c r="C963" s="52">
        <v>6141.0</v>
      </c>
      <c r="D963" s="52" t="s">
        <v>285</v>
      </c>
      <c r="E963" s="53">
        <v>270.0</v>
      </c>
      <c r="F963" s="52" t="s">
        <v>18</v>
      </c>
      <c r="G963" s="15">
        <f t="shared" si="1"/>
        <v>5</v>
      </c>
    </row>
    <row r="964">
      <c r="A964" s="51">
        <v>44420.0</v>
      </c>
      <c r="B964" s="52" t="s">
        <v>254</v>
      </c>
      <c r="C964" s="52">
        <v>6347.0</v>
      </c>
      <c r="D964" s="52" t="s">
        <v>292</v>
      </c>
      <c r="E964" s="53">
        <v>60.0</v>
      </c>
      <c r="F964" s="52" t="s">
        <v>31</v>
      </c>
      <c r="G964" s="15">
        <f t="shared" si="1"/>
        <v>5</v>
      </c>
    </row>
    <row r="965">
      <c r="A965" s="51">
        <v>44420.0</v>
      </c>
      <c r="B965" s="52" t="s">
        <v>254</v>
      </c>
      <c r="C965" s="52" t="s">
        <v>294</v>
      </c>
      <c r="D965" s="52" t="s">
        <v>284</v>
      </c>
      <c r="E965" s="53">
        <v>140.0</v>
      </c>
      <c r="F965" s="52" t="s">
        <v>12</v>
      </c>
      <c r="G965" s="15">
        <f t="shared" si="1"/>
        <v>5</v>
      </c>
    </row>
    <row r="966">
      <c r="A966" s="51">
        <v>44420.0</v>
      </c>
      <c r="B966" s="52" t="s">
        <v>254</v>
      </c>
      <c r="C966" s="52" t="s">
        <v>270</v>
      </c>
      <c r="D966" s="52" t="s">
        <v>280</v>
      </c>
      <c r="E966" s="53">
        <v>280.0</v>
      </c>
      <c r="F966" s="52" t="s">
        <v>18</v>
      </c>
      <c r="G966" s="15">
        <f t="shared" si="1"/>
        <v>5</v>
      </c>
    </row>
    <row r="967">
      <c r="A967" s="51">
        <v>44420.0</v>
      </c>
      <c r="B967" s="52" t="s">
        <v>254</v>
      </c>
      <c r="C967" s="52" t="s">
        <v>295</v>
      </c>
      <c r="D967" s="52" t="s">
        <v>280</v>
      </c>
      <c r="E967" s="53">
        <v>280.0</v>
      </c>
      <c r="F967" s="52" t="s">
        <v>18</v>
      </c>
      <c r="G967" s="15">
        <f t="shared" si="1"/>
        <v>5</v>
      </c>
    </row>
    <row r="968">
      <c r="A968" s="51">
        <v>44420.0</v>
      </c>
      <c r="B968" s="52" t="s">
        <v>254</v>
      </c>
      <c r="C968" s="52" t="s">
        <v>296</v>
      </c>
      <c r="D968" s="52" t="s">
        <v>280</v>
      </c>
      <c r="E968" s="53">
        <v>280.0</v>
      </c>
      <c r="F968" s="52" t="s">
        <v>18</v>
      </c>
      <c r="G968" s="15">
        <f t="shared" si="1"/>
        <v>5</v>
      </c>
    </row>
    <row r="969">
      <c r="A969" s="51">
        <v>44420.0</v>
      </c>
      <c r="B969" s="52" t="s">
        <v>254</v>
      </c>
      <c r="C969" s="52" t="s">
        <v>260</v>
      </c>
      <c r="D969" s="52" t="s">
        <v>292</v>
      </c>
      <c r="E969" s="53">
        <v>60.0</v>
      </c>
      <c r="F969" s="52" t="s">
        <v>31</v>
      </c>
      <c r="G969" s="15">
        <f t="shared" si="1"/>
        <v>5</v>
      </c>
    </row>
    <row r="970">
      <c r="A970" s="51">
        <v>44420.0</v>
      </c>
      <c r="B970" s="52" t="s">
        <v>254</v>
      </c>
      <c r="C970" s="52" t="s">
        <v>297</v>
      </c>
      <c r="D970" s="52" t="s">
        <v>286</v>
      </c>
      <c r="E970" s="53">
        <v>130.0</v>
      </c>
      <c r="F970" s="52" t="s">
        <v>31</v>
      </c>
      <c r="G970" s="15">
        <f t="shared" si="1"/>
        <v>5</v>
      </c>
    </row>
    <row r="971">
      <c r="A971" s="51">
        <v>44420.0</v>
      </c>
      <c r="B971" s="52" t="s">
        <v>254</v>
      </c>
      <c r="C971" s="52" t="s">
        <v>271</v>
      </c>
      <c r="D971" s="52" t="s">
        <v>279</v>
      </c>
      <c r="E971" s="53">
        <v>170.0</v>
      </c>
      <c r="F971" s="52" t="s">
        <v>12</v>
      </c>
      <c r="G971" s="15">
        <f t="shared" si="1"/>
        <v>5</v>
      </c>
    </row>
    <row r="972">
      <c r="A972" s="51">
        <v>44420.0</v>
      </c>
      <c r="B972" s="52" t="s">
        <v>254</v>
      </c>
      <c r="C972" s="52" t="s">
        <v>298</v>
      </c>
      <c r="D972" s="52" t="s">
        <v>280</v>
      </c>
      <c r="E972" s="53">
        <v>280.0</v>
      </c>
      <c r="F972" s="52" t="s">
        <v>18</v>
      </c>
      <c r="G972" s="15">
        <f t="shared" si="1"/>
        <v>5</v>
      </c>
    </row>
    <row r="973">
      <c r="A973" s="51">
        <v>44420.0</v>
      </c>
      <c r="B973" s="52" t="s">
        <v>40</v>
      </c>
      <c r="C973" s="52" t="s">
        <v>299</v>
      </c>
      <c r="D973" s="52" t="s">
        <v>286</v>
      </c>
      <c r="E973" s="53">
        <v>130.0</v>
      </c>
      <c r="F973" s="52" t="s">
        <v>31</v>
      </c>
      <c r="G973" s="15">
        <f t="shared" si="1"/>
        <v>5</v>
      </c>
    </row>
    <row r="974">
      <c r="A974" s="51">
        <v>44420.0</v>
      </c>
      <c r="B974" s="52" t="s">
        <v>40</v>
      </c>
      <c r="C974" s="52" t="s">
        <v>41</v>
      </c>
      <c r="D974" s="52" t="s">
        <v>280</v>
      </c>
      <c r="E974" s="53">
        <v>280.0</v>
      </c>
      <c r="F974" s="52" t="s">
        <v>18</v>
      </c>
      <c r="G974" s="15">
        <f t="shared" si="1"/>
        <v>5</v>
      </c>
    </row>
    <row r="975">
      <c r="A975" s="51">
        <v>44420.0</v>
      </c>
      <c r="B975" s="52" t="s">
        <v>40</v>
      </c>
      <c r="C975" s="52" t="s">
        <v>41</v>
      </c>
      <c r="D975" s="52" t="s">
        <v>278</v>
      </c>
      <c r="E975" s="53">
        <v>130.0</v>
      </c>
      <c r="F975" s="52" t="s">
        <v>21</v>
      </c>
      <c r="G975" s="15">
        <f t="shared" si="1"/>
        <v>5</v>
      </c>
    </row>
    <row r="976">
      <c r="A976" s="51">
        <v>44420.0</v>
      </c>
      <c r="B976" s="52" t="s">
        <v>40</v>
      </c>
      <c r="C976" s="52" t="s">
        <v>167</v>
      </c>
      <c r="D976" s="52" t="s">
        <v>277</v>
      </c>
      <c r="E976" s="53">
        <v>350.0</v>
      </c>
      <c r="F976" s="52" t="s">
        <v>14</v>
      </c>
      <c r="G976" s="15">
        <f t="shared" si="1"/>
        <v>5</v>
      </c>
    </row>
    <row r="977">
      <c r="A977" s="51">
        <v>44420.0</v>
      </c>
      <c r="B977" s="52" t="s">
        <v>40</v>
      </c>
      <c r="C977" s="52" t="s">
        <v>167</v>
      </c>
      <c r="D977" s="52" t="s">
        <v>278</v>
      </c>
      <c r="E977" s="53">
        <v>130.0</v>
      </c>
      <c r="F977" s="52" t="s">
        <v>21</v>
      </c>
      <c r="G977" s="15">
        <f t="shared" si="1"/>
        <v>5</v>
      </c>
    </row>
    <row r="978">
      <c r="A978" s="51">
        <v>44420.0</v>
      </c>
      <c r="B978" s="52" t="s">
        <v>40</v>
      </c>
      <c r="C978" s="52" t="s">
        <v>168</v>
      </c>
      <c r="D978" s="52" t="s">
        <v>285</v>
      </c>
      <c r="E978" s="53">
        <v>270.0</v>
      </c>
      <c r="F978" s="52" t="s">
        <v>18</v>
      </c>
      <c r="G978" s="15">
        <f t="shared" si="1"/>
        <v>5</v>
      </c>
    </row>
    <row r="979">
      <c r="A979" s="51">
        <v>44420.0</v>
      </c>
      <c r="B979" s="52" t="s">
        <v>40</v>
      </c>
      <c r="C979" s="52" t="s">
        <v>169</v>
      </c>
      <c r="D979" s="52" t="s">
        <v>285</v>
      </c>
      <c r="E979" s="53">
        <v>270.0</v>
      </c>
      <c r="F979" s="52" t="s">
        <v>18</v>
      </c>
      <c r="G979" s="15">
        <f t="shared" si="1"/>
        <v>5</v>
      </c>
    </row>
    <row r="980">
      <c r="A980" s="51">
        <v>44420.0</v>
      </c>
      <c r="B980" s="52" t="s">
        <v>97</v>
      </c>
      <c r="C980" s="52" t="s">
        <v>203</v>
      </c>
      <c r="D980" s="52" t="s">
        <v>278</v>
      </c>
      <c r="E980" s="53">
        <v>130.0</v>
      </c>
      <c r="F980" s="52" t="s">
        <v>21</v>
      </c>
      <c r="G980" s="15">
        <f t="shared" si="1"/>
        <v>5</v>
      </c>
    </row>
    <row r="981">
      <c r="A981" s="51">
        <v>44420.0</v>
      </c>
      <c r="B981" s="52" t="s">
        <v>97</v>
      </c>
      <c r="C981" s="55">
        <v>1.0E46</v>
      </c>
      <c r="D981" s="52" t="s">
        <v>287</v>
      </c>
      <c r="E981" s="53">
        <v>110.0</v>
      </c>
      <c r="F981" s="52" t="s">
        <v>31</v>
      </c>
      <c r="G981" s="15">
        <f t="shared" si="1"/>
        <v>5</v>
      </c>
    </row>
    <row r="982">
      <c r="A982" s="51">
        <v>44420.0</v>
      </c>
      <c r="B982" s="52" t="s">
        <v>97</v>
      </c>
      <c r="C982" s="52" t="s">
        <v>98</v>
      </c>
      <c r="D982" s="52" t="s">
        <v>278</v>
      </c>
      <c r="E982" s="53">
        <v>130.0</v>
      </c>
      <c r="F982" s="52" t="s">
        <v>21</v>
      </c>
      <c r="G982" s="15">
        <f t="shared" si="1"/>
        <v>5</v>
      </c>
    </row>
    <row r="983">
      <c r="A983" s="51">
        <v>44420.0</v>
      </c>
      <c r="B983" s="52" t="s">
        <v>97</v>
      </c>
      <c r="C983" s="52" t="s">
        <v>204</v>
      </c>
      <c r="D983" s="52" t="s">
        <v>287</v>
      </c>
      <c r="E983" s="53">
        <v>110.0</v>
      </c>
      <c r="F983" s="52" t="s">
        <v>31</v>
      </c>
      <c r="G983" s="15">
        <f t="shared" si="1"/>
        <v>5</v>
      </c>
    </row>
    <row r="984">
      <c r="A984" s="51">
        <v>44420.0</v>
      </c>
      <c r="B984" s="52" t="s">
        <v>97</v>
      </c>
      <c r="C984" s="52">
        <v>1044.0</v>
      </c>
      <c r="D984" s="52" t="s">
        <v>279</v>
      </c>
      <c r="E984" s="53">
        <v>170.0</v>
      </c>
      <c r="F984" s="52" t="s">
        <v>12</v>
      </c>
      <c r="G984" s="15">
        <f t="shared" si="1"/>
        <v>5</v>
      </c>
    </row>
    <row r="985">
      <c r="A985" s="51">
        <v>44420.0</v>
      </c>
      <c r="B985" s="52" t="s">
        <v>97</v>
      </c>
      <c r="C985" s="52">
        <v>2649.0</v>
      </c>
      <c r="D985" s="52" t="s">
        <v>277</v>
      </c>
      <c r="E985" s="53">
        <v>350.0</v>
      </c>
      <c r="F985" s="52" t="s">
        <v>14</v>
      </c>
      <c r="G985" s="15">
        <f t="shared" si="1"/>
        <v>5</v>
      </c>
    </row>
    <row r="986">
      <c r="A986" s="51">
        <v>44420.0</v>
      </c>
      <c r="B986" s="52" t="s">
        <v>97</v>
      </c>
      <c r="C986" s="52">
        <v>8345.0</v>
      </c>
      <c r="D986" s="52" t="s">
        <v>285</v>
      </c>
      <c r="E986" s="53">
        <v>270.0</v>
      </c>
      <c r="F986" s="52" t="s">
        <v>18</v>
      </c>
      <c r="G986" s="15">
        <f t="shared" si="1"/>
        <v>5</v>
      </c>
    </row>
    <row r="987">
      <c r="A987" s="51">
        <v>44420.0</v>
      </c>
      <c r="B987" s="52" t="s">
        <v>97</v>
      </c>
      <c r="C987" s="52" t="s">
        <v>103</v>
      </c>
      <c r="D987" s="52" t="s">
        <v>286</v>
      </c>
      <c r="E987" s="53">
        <v>130.0</v>
      </c>
      <c r="F987" s="52" t="s">
        <v>31</v>
      </c>
      <c r="G987" s="15">
        <f t="shared" si="1"/>
        <v>5</v>
      </c>
    </row>
    <row r="988">
      <c r="A988" s="51">
        <v>44420.0</v>
      </c>
      <c r="B988" s="52" t="s">
        <v>97</v>
      </c>
      <c r="C988" s="52">
        <v>7941.0</v>
      </c>
      <c r="D988" s="52" t="s">
        <v>278</v>
      </c>
      <c r="E988" s="53">
        <v>130.0</v>
      </c>
      <c r="F988" s="52" t="s">
        <v>21</v>
      </c>
      <c r="G988" s="15">
        <f t="shared" si="1"/>
        <v>5</v>
      </c>
    </row>
    <row r="989">
      <c r="A989" s="51">
        <v>44420.0</v>
      </c>
      <c r="B989" s="52" t="s">
        <v>97</v>
      </c>
      <c r="C989" s="52" t="s">
        <v>300</v>
      </c>
      <c r="D989" s="52" t="s">
        <v>277</v>
      </c>
      <c r="E989" s="53">
        <v>350.0</v>
      </c>
      <c r="F989" s="52" t="s">
        <v>14</v>
      </c>
      <c r="G989" s="15">
        <f t="shared" si="1"/>
        <v>5</v>
      </c>
    </row>
    <row r="990">
      <c r="A990" s="51">
        <v>44420.0</v>
      </c>
      <c r="B990" s="52" t="s">
        <v>97</v>
      </c>
      <c r="C990" s="52" t="s">
        <v>104</v>
      </c>
      <c r="D990" s="52" t="s">
        <v>277</v>
      </c>
      <c r="E990" s="53">
        <v>350.0</v>
      </c>
      <c r="F990" s="52" t="s">
        <v>14</v>
      </c>
      <c r="G990" s="15">
        <f t="shared" si="1"/>
        <v>5</v>
      </c>
    </row>
    <row r="991">
      <c r="A991" s="51">
        <v>44420.0</v>
      </c>
      <c r="B991" s="52" t="s">
        <v>97</v>
      </c>
      <c r="C991" s="52">
        <v>6145.0</v>
      </c>
      <c r="D991" s="52" t="s">
        <v>287</v>
      </c>
      <c r="E991" s="53">
        <v>110.0</v>
      </c>
      <c r="F991" s="52" t="s">
        <v>31</v>
      </c>
      <c r="G991" s="15">
        <f t="shared" si="1"/>
        <v>5</v>
      </c>
    </row>
    <row r="992">
      <c r="A992" s="51">
        <v>44420.0</v>
      </c>
      <c r="B992" s="52" t="s">
        <v>97</v>
      </c>
      <c r="C992" s="52">
        <v>5049.0</v>
      </c>
      <c r="D992" s="52" t="s">
        <v>285</v>
      </c>
      <c r="E992" s="53">
        <v>270.0</v>
      </c>
      <c r="F992" s="52" t="s">
        <v>18</v>
      </c>
      <c r="G992" s="15">
        <f t="shared" si="1"/>
        <v>5</v>
      </c>
    </row>
    <row r="993">
      <c r="A993" s="51">
        <v>44420.0</v>
      </c>
      <c r="B993" s="52" t="s">
        <v>97</v>
      </c>
      <c r="C993" s="52">
        <v>5048.0</v>
      </c>
      <c r="D993" s="52" t="s">
        <v>277</v>
      </c>
      <c r="E993" s="53">
        <v>350.0</v>
      </c>
      <c r="F993" s="52" t="s">
        <v>14</v>
      </c>
      <c r="G993" s="15">
        <f t="shared" si="1"/>
        <v>5</v>
      </c>
    </row>
    <row r="994">
      <c r="A994" s="51">
        <v>44420.0</v>
      </c>
      <c r="B994" s="52" t="s">
        <v>97</v>
      </c>
      <c r="C994" s="52" t="s">
        <v>107</v>
      </c>
      <c r="D994" s="52" t="s">
        <v>278</v>
      </c>
      <c r="E994" s="53">
        <v>130.0</v>
      </c>
      <c r="F994" s="52" t="s">
        <v>21</v>
      </c>
      <c r="G994" s="15">
        <f t="shared" si="1"/>
        <v>5</v>
      </c>
    </row>
    <row r="995">
      <c r="A995" s="51">
        <v>44420.0</v>
      </c>
      <c r="B995" s="52" t="s">
        <v>97</v>
      </c>
      <c r="C995" s="52">
        <v>8247.0</v>
      </c>
      <c r="D995" s="52" t="s">
        <v>278</v>
      </c>
      <c r="E995" s="53">
        <v>130.0</v>
      </c>
      <c r="F995" s="52" t="s">
        <v>21</v>
      </c>
      <c r="G995" s="15">
        <f t="shared" si="1"/>
        <v>5</v>
      </c>
    </row>
    <row r="996">
      <c r="A996" s="51">
        <v>44420.0</v>
      </c>
      <c r="B996" s="52" t="s">
        <v>97</v>
      </c>
      <c r="C996" s="52" t="s">
        <v>301</v>
      </c>
      <c r="D996" s="52" t="s">
        <v>278</v>
      </c>
      <c r="E996" s="53">
        <v>130.0</v>
      </c>
      <c r="F996" s="52" t="s">
        <v>21</v>
      </c>
      <c r="G996" s="15">
        <f t="shared" si="1"/>
        <v>5</v>
      </c>
    </row>
    <row r="997">
      <c r="A997" s="51">
        <v>44420.0</v>
      </c>
      <c r="B997" s="52" t="s">
        <v>97</v>
      </c>
      <c r="C997" s="52" t="s">
        <v>302</v>
      </c>
      <c r="D997" s="52" t="s">
        <v>280</v>
      </c>
      <c r="E997" s="53">
        <v>280.0</v>
      </c>
      <c r="F997" s="52" t="s">
        <v>18</v>
      </c>
      <c r="G997" s="15">
        <f t="shared" si="1"/>
        <v>5</v>
      </c>
    </row>
    <row r="998">
      <c r="A998" s="51">
        <v>44420.0</v>
      </c>
      <c r="B998" s="52" t="s">
        <v>97</v>
      </c>
      <c r="C998" s="52" t="s">
        <v>109</v>
      </c>
      <c r="D998" s="52" t="s">
        <v>282</v>
      </c>
      <c r="E998" s="53">
        <v>200.0</v>
      </c>
      <c r="F998" s="52" t="s">
        <v>14</v>
      </c>
      <c r="G998" s="15">
        <f t="shared" si="1"/>
        <v>5</v>
      </c>
    </row>
    <row r="999">
      <c r="A999" s="51">
        <v>44420.0</v>
      </c>
      <c r="B999" s="52" t="s">
        <v>97</v>
      </c>
      <c r="C999" s="52" t="s">
        <v>170</v>
      </c>
      <c r="D999" s="52" t="s">
        <v>277</v>
      </c>
      <c r="E999" s="53">
        <v>350.0</v>
      </c>
      <c r="F999" s="52" t="s">
        <v>14</v>
      </c>
      <c r="G999" s="15">
        <f t="shared" si="1"/>
        <v>5</v>
      </c>
    </row>
    <row r="1000">
      <c r="A1000" s="51">
        <v>44420.0</v>
      </c>
      <c r="B1000" s="52" t="s">
        <v>97</v>
      </c>
      <c r="C1000" s="52" t="s">
        <v>207</v>
      </c>
      <c r="D1000" s="52" t="s">
        <v>285</v>
      </c>
      <c r="E1000" s="53">
        <v>270.0</v>
      </c>
      <c r="F1000" s="52" t="s">
        <v>18</v>
      </c>
      <c r="G1000" s="15">
        <f t="shared" si="1"/>
        <v>5</v>
      </c>
    </row>
    <row r="1001">
      <c r="A1001" s="49" t="s">
        <v>0</v>
      </c>
      <c r="B1001" s="49" t="s">
        <v>1</v>
      </c>
      <c r="C1001" s="49" t="s">
        <v>2</v>
      </c>
      <c r="D1001" s="49" t="s">
        <v>3</v>
      </c>
      <c r="E1001" s="56" t="s">
        <v>4</v>
      </c>
      <c r="F1001" s="49" t="s">
        <v>5</v>
      </c>
      <c r="G1001" s="15" t="str">
        <f t="shared" si="1"/>
        <v>#VALUE!</v>
      </c>
    </row>
    <row r="1002">
      <c r="A1002" s="51">
        <v>44409.0</v>
      </c>
      <c r="B1002" s="52" t="s">
        <v>9</v>
      </c>
      <c r="C1002" s="52" t="s">
        <v>10</v>
      </c>
      <c r="D1002" s="52" t="s">
        <v>11</v>
      </c>
      <c r="E1002" s="53">
        <v>184.912066374992</v>
      </c>
      <c r="F1002" s="52" t="s">
        <v>12</v>
      </c>
      <c r="G1002" s="15">
        <f t="shared" si="1"/>
        <v>1</v>
      </c>
    </row>
    <row r="1003">
      <c r="A1003" s="51">
        <v>44420.0</v>
      </c>
      <c r="B1003" s="52" t="s">
        <v>97</v>
      </c>
      <c r="C1003" s="52" t="s">
        <v>172</v>
      </c>
      <c r="D1003" s="52" t="s">
        <v>277</v>
      </c>
      <c r="E1003" s="53">
        <v>350.0</v>
      </c>
      <c r="F1003" s="52" t="s">
        <v>14</v>
      </c>
      <c r="G1003" s="15">
        <f t="shared" si="1"/>
        <v>5</v>
      </c>
    </row>
    <row r="1004">
      <c r="A1004" s="51">
        <v>44420.0</v>
      </c>
      <c r="B1004" s="52" t="s">
        <v>97</v>
      </c>
      <c r="C1004" s="52" t="s">
        <v>67</v>
      </c>
      <c r="D1004" s="52" t="s">
        <v>277</v>
      </c>
      <c r="E1004" s="53">
        <v>350.0</v>
      </c>
      <c r="F1004" s="52" t="s">
        <v>14</v>
      </c>
      <c r="G1004" s="15">
        <f t="shared" si="1"/>
        <v>5</v>
      </c>
    </row>
    <row r="1005">
      <c r="A1005" s="51">
        <v>44420.0</v>
      </c>
      <c r="B1005" s="52" t="s">
        <v>97</v>
      </c>
      <c r="C1005" s="52" t="s">
        <v>303</v>
      </c>
      <c r="D1005" s="52" t="s">
        <v>287</v>
      </c>
      <c r="E1005" s="53">
        <v>110.0</v>
      </c>
      <c r="F1005" s="52" t="s">
        <v>31</v>
      </c>
      <c r="G1005" s="15">
        <f t="shared" si="1"/>
        <v>5</v>
      </c>
    </row>
    <row r="1006">
      <c r="A1006" s="51">
        <v>44420.0</v>
      </c>
      <c r="B1006" s="52" t="s">
        <v>97</v>
      </c>
      <c r="C1006" s="52" t="s">
        <v>209</v>
      </c>
      <c r="D1006" s="52" t="s">
        <v>285</v>
      </c>
      <c r="E1006" s="53">
        <v>270.0</v>
      </c>
      <c r="F1006" s="52" t="s">
        <v>18</v>
      </c>
      <c r="G1006" s="15">
        <f t="shared" si="1"/>
        <v>5</v>
      </c>
    </row>
    <row r="1007">
      <c r="A1007" s="51">
        <v>44420.0</v>
      </c>
      <c r="B1007" s="52" t="s">
        <v>114</v>
      </c>
      <c r="C1007" s="52">
        <v>5043.0</v>
      </c>
      <c r="D1007" s="52" t="s">
        <v>277</v>
      </c>
      <c r="E1007" s="53">
        <v>350.0</v>
      </c>
      <c r="F1007" s="52" t="s">
        <v>14</v>
      </c>
      <c r="G1007" s="15">
        <f t="shared" si="1"/>
        <v>5</v>
      </c>
    </row>
    <row r="1008">
      <c r="A1008" s="51">
        <v>44420.0</v>
      </c>
      <c r="B1008" s="52" t="s">
        <v>114</v>
      </c>
      <c r="C1008" s="52">
        <v>5043.0</v>
      </c>
      <c r="D1008" s="52" t="s">
        <v>279</v>
      </c>
      <c r="E1008" s="53">
        <v>170.0</v>
      </c>
      <c r="F1008" s="52" t="s">
        <v>12</v>
      </c>
      <c r="G1008" s="15">
        <f t="shared" si="1"/>
        <v>5</v>
      </c>
    </row>
    <row r="1009">
      <c r="A1009" s="51">
        <v>44420.0</v>
      </c>
      <c r="B1009" s="52" t="s">
        <v>114</v>
      </c>
      <c r="C1009" s="52">
        <v>5043.0</v>
      </c>
      <c r="D1009" s="52" t="s">
        <v>280</v>
      </c>
      <c r="E1009" s="53">
        <v>280.0</v>
      </c>
      <c r="F1009" s="52" t="s">
        <v>18</v>
      </c>
      <c r="G1009" s="15">
        <f t="shared" si="1"/>
        <v>5</v>
      </c>
    </row>
    <row r="1010">
      <c r="A1010" s="51">
        <v>44420.0</v>
      </c>
      <c r="B1010" s="52" t="s">
        <v>114</v>
      </c>
      <c r="C1010" s="52">
        <v>5043.0</v>
      </c>
      <c r="D1010" s="52" t="s">
        <v>284</v>
      </c>
      <c r="E1010" s="53">
        <v>140.0</v>
      </c>
      <c r="F1010" s="52" t="s">
        <v>12</v>
      </c>
      <c r="G1010" s="15">
        <f t="shared" si="1"/>
        <v>5</v>
      </c>
    </row>
    <row r="1011">
      <c r="A1011" s="51">
        <v>44420.0</v>
      </c>
      <c r="B1011" s="52" t="s">
        <v>114</v>
      </c>
      <c r="C1011" s="52">
        <v>5043.0</v>
      </c>
      <c r="D1011" s="52" t="s">
        <v>282</v>
      </c>
      <c r="E1011" s="53">
        <v>200.0</v>
      </c>
      <c r="F1011" s="52" t="s">
        <v>14</v>
      </c>
      <c r="G1011" s="15">
        <f t="shared" si="1"/>
        <v>5</v>
      </c>
    </row>
    <row r="1012">
      <c r="A1012" s="51">
        <v>44420.0</v>
      </c>
      <c r="B1012" s="52" t="s">
        <v>114</v>
      </c>
      <c r="C1012" s="52">
        <v>5043.0</v>
      </c>
      <c r="D1012" s="52" t="s">
        <v>304</v>
      </c>
      <c r="E1012" s="53">
        <v>190.0</v>
      </c>
      <c r="F1012" s="52" t="s">
        <v>160</v>
      </c>
      <c r="G1012" s="15">
        <f t="shared" si="1"/>
        <v>5</v>
      </c>
    </row>
    <row r="1013">
      <c r="A1013" s="51">
        <v>44420.0</v>
      </c>
      <c r="B1013" s="52" t="s">
        <v>211</v>
      </c>
      <c r="C1013" s="52" t="s">
        <v>212</v>
      </c>
      <c r="D1013" s="52" t="s">
        <v>288</v>
      </c>
      <c r="E1013" s="53">
        <v>280.0</v>
      </c>
      <c r="F1013" s="52" t="s">
        <v>14</v>
      </c>
      <c r="G1013" s="15">
        <f t="shared" si="1"/>
        <v>5</v>
      </c>
    </row>
    <row r="1014">
      <c r="A1014" s="51">
        <v>44420.0</v>
      </c>
      <c r="B1014" s="52" t="s">
        <v>211</v>
      </c>
      <c r="C1014" s="52">
        <v>7744.0</v>
      </c>
      <c r="D1014" s="52" t="s">
        <v>287</v>
      </c>
      <c r="E1014" s="53">
        <v>110.0</v>
      </c>
      <c r="F1014" s="52" t="s">
        <v>31</v>
      </c>
      <c r="G1014" s="15">
        <f t="shared" si="1"/>
        <v>5</v>
      </c>
    </row>
    <row r="1015">
      <c r="A1015" s="51">
        <v>44420.0</v>
      </c>
      <c r="B1015" s="52" t="s">
        <v>211</v>
      </c>
      <c r="C1015" s="52" t="s">
        <v>305</v>
      </c>
      <c r="D1015" s="52" t="s">
        <v>278</v>
      </c>
      <c r="E1015" s="53">
        <v>130.0</v>
      </c>
      <c r="F1015" s="52" t="s">
        <v>21</v>
      </c>
      <c r="G1015" s="15">
        <f t="shared" si="1"/>
        <v>5</v>
      </c>
    </row>
    <row r="1016">
      <c r="A1016" s="51">
        <v>44420.0</v>
      </c>
      <c r="B1016" s="52" t="s">
        <v>211</v>
      </c>
      <c r="C1016" s="52" t="s">
        <v>305</v>
      </c>
      <c r="D1016" s="52" t="s">
        <v>288</v>
      </c>
      <c r="E1016" s="53">
        <v>280.0</v>
      </c>
      <c r="F1016" s="52" t="s">
        <v>14</v>
      </c>
      <c r="G1016" s="15">
        <f t="shared" si="1"/>
        <v>5</v>
      </c>
    </row>
    <row r="1017">
      <c r="A1017" s="51">
        <v>44420.0</v>
      </c>
      <c r="B1017" s="52" t="s">
        <v>306</v>
      </c>
      <c r="C1017" s="52">
        <v>2942.0</v>
      </c>
      <c r="D1017" s="52" t="s">
        <v>278</v>
      </c>
      <c r="E1017" s="53">
        <v>130.0</v>
      </c>
      <c r="F1017" s="52" t="s">
        <v>21</v>
      </c>
      <c r="G1017" s="15">
        <f t="shared" si="1"/>
        <v>5</v>
      </c>
    </row>
    <row r="1018">
      <c r="A1018" s="51">
        <v>44420.0</v>
      </c>
      <c r="B1018" s="52" t="s">
        <v>306</v>
      </c>
      <c r="C1018" s="52" t="s">
        <v>307</v>
      </c>
      <c r="D1018" s="52" t="s">
        <v>280</v>
      </c>
      <c r="E1018" s="53">
        <v>280.0</v>
      </c>
      <c r="F1018" s="52" t="s">
        <v>18</v>
      </c>
      <c r="G1018" s="15">
        <f t="shared" si="1"/>
        <v>5</v>
      </c>
    </row>
    <row r="1019">
      <c r="A1019" s="51">
        <v>44420.0</v>
      </c>
      <c r="B1019" s="52" t="s">
        <v>115</v>
      </c>
      <c r="C1019" s="52" t="s">
        <v>116</v>
      </c>
      <c r="D1019" s="52" t="s">
        <v>286</v>
      </c>
      <c r="E1019" s="53">
        <v>130.0</v>
      </c>
      <c r="F1019" s="52" t="s">
        <v>31</v>
      </c>
      <c r="G1019" s="15">
        <f t="shared" si="1"/>
        <v>5</v>
      </c>
    </row>
    <row r="1020">
      <c r="A1020" s="51">
        <v>44420.0</v>
      </c>
      <c r="B1020" s="52" t="s">
        <v>115</v>
      </c>
      <c r="C1020" s="52">
        <v>8647.0</v>
      </c>
      <c r="D1020" s="52" t="s">
        <v>279</v>
      </c>
      <c r="E1020" s="53">
        <v>170.0</v>
      </c>
      <c r="F1020" s="52" t="s">
        <v>12</v>
      </c>
      <c r="G1020" s="15">
        <f t="shared" si="1"/>
        <v>5</v>
      </c>
    </row>
    <row r="1021">
      <c r="A1021" s="51">
        <v>44420.0</v>
      </c>
      <c r="B1021" s="52" t="s">
        <v>115</v>
      </c>
      <c r="C1021" s="52" t="s">
        <v>214</v>
      </c>
      <c r="D1021" s="52" t="s">
        <v>287</v>
      </c>
      <c r="E1021" s="53">
        <v>110.0</v>
      </c>
      <c r="F1021" s="52" t="s">
        <v>31</v>
      </c>
      <c r="G1021" s="15">
        <f t="shared" si="1"/>
        <v>5</v>
      </c>
    </row>
    <row r="1022">
      <c r="A1022" s="51">
        <v>44420.0</v>
      </c>
      <c r="B1022" s="52" t="s">
        <v>115</v>
      </c>
      <c r="C1022" s="52" t="s">
        <v>240</v>
      </c>
      <c r="D1022" s="52" t="s">
        <v>277</v>
      </c>
      <c r="E1022" s="53">
        <v>350.0</v>
      </c>
      <c r="F1022" s="52" t="s">
        <v>14</v>
      </c>
      <c r="G1022" s="15">
        <f t="shared" si="1"/>
        <v>5</v>
      </c>
    </row>
    <row r="1023">
      <c r="A1023" s="51">
        <v>44420.0</v>
      </c>
      <c r="B1023" s="52" t="s">
        <v>115</v>
      </c>
      <c r="C1023" s="52" t="s">
        <v>119</v>
      </c>
      <c r="D1023" s="52" t="s">
        <v>279</v>
      </c>
      <c r="E1023" s="53">
        <v>170.0</v>
      </c>
      <c r="F1023" s="52" t="s">
        <v>12</v>
      </c>
      <c r="G1023" s="15">
        <f t="shared" si="1"/>
        <v>5</v>
      </c>
    </row>
    <row r="1024">
      <c r="A1024" s="51">
        <v>44420.0</v>
      </c>
      <c r="B1024" s="52" t="s">
        <v>115</v>
      </c>
      <c r="C1024" s="52" t="s">
        <v>120</v>
      </c>
      <c r="D1024" s="52" t="s">
        <v>279</v>
      </c>
      <c r="E1024" s="53">
        <v>170.0</v>
      </c>
      <c r="F1024" s="52" t="s">
        <v>12</v>
      </c>
      <c r="G1024" s="15">
        <f t="shared" si="1"/>
        <v>5</v>
      </c>
    </row>
    <row r="1025">
      <c r="A1025" s="51">
        <v>44420.0</v>
      </c>
      <c r="B1025" s="52" t="s">
        <v>115</v>
      </c>
      <c r="C1025" s="52" t="s">
        <v>121</v>
      </c>
      <c r="D1025" s="52" t="s">
        <v>280</v>
      </c>
      <c r="E1025" s="53">
        <v>280.0</v>
      </c>
      <c r="F1025" s="52" t="s">
        <v>18</v>
      </c>
      <c r="G1025" s="15">
        <f t="shared" si="1"/>
        <v>5</v>
      </c>
    </row>
    <row r="1026">
      <c r="A1026" s="51">
        <v>44420.0</v>
      </c>
      <c r="B1026" s="52" t="s">
        <v>115</v>
      </c>
      <c r="C1026" s="52" t="s">
        <v>177</v>
      </c>
      <c r="D1026" s="52" t="s">
        <v>284</v>
      </c>
      <c r="E1026" s="53">
        <v>140.0</v>
      </c>
      <c r="F1026" s="52" t="s">
        <v>12</v>
      </c>
      <c r="G1026" s="15">
        <f t="shared" si="1"/>
        <v>5</v>
      </c>
    </row>
    <row r="1027">
      <c r="A1027" s="51">
        <v>44420.0</v>
      </c>
      <c r="B1027" s="52" t="s">
        <v>122</v>
      </c>
      <c r="C1027" s="52" t="s">
        <v>273</v>
      </c>
      <c r="D1027" s="52" t="s">
        <v>279</v>
      </c>
      <c r="E1027" s="53">
        <v>170.0</v>
      </c>
      <c r="F1027" s="52" t="s">
        <v>12</v>
      </c>
      <c r="G1027" s="15">
        <f t="shared" si="1"/>
        <v>5</v>
      </c>
    </row>
    <row r="1028">
      <c r="A1028" s="51">
        <v>44420.0</v>
      </c>
      <c r="B1028" s="52" t="s">
        <v>122</v>
      </c>
      <c r="C1028" s="52" t="s">
        <v>308</v>
      </c>
      <c r="D1028" s="52" t="s">
        <v>285</v>
      </c>
      <c r="E1028" s="53">
        <v>270.0</v>
      </c>
      <c r="F1028" s="52" t="s">
        <v>18</v>
      </c>
      <c r="G1028" s="15">
        <f t="shared" si="1"/>
        <v>5</v>
      </c>
    </row>
    <row r="1029">
      <c r="A1029" s="51">
        <v>44420.0</v>
      </c>
      <c r="B1029" s="52" t="s">
        <v>122</v>
      </c>
      <c r="C1029" s="52" t="s">
        <v>309</v>
      </c>
      <c r="D1029" s="52" t="s">
        <v>285</v>
      </c>
      <c r="E1029" s="53">
        <v>270.0</v>
      </c>
      <c r="F1029" s="52" t="s">
        <v>18</v>
      </c>
      <c r="G1029" s="15">
        <f t="shared" si="1"/>
        <v>5</v>
      </c>
    </row>
    <row r="1030">
      <c r="A1030" s="51">
        <v>44420.0</v>
      </c>
      <c r="B1030" s="52" t="s">
        <v>122</v>
      </c>
      <c r="C1030" s="52" t="s">
        <v>123</v>
      </c>
      <c r="D1030" s="52" t="s">
        <v>285</v>
      </c>
      <c r="E1030" s="53">
        <v>270.0</v>
      </c>
      <c r="F1030" s="52" t="s">
        <v>18</v>
      </c>
      <c r="G1030" s="15">
        <f t="shared" si="1"/>
        <v>5</v>
      </c>
    </row>
    <row r="1031">
      <c r="A1031" s="51">
        <v>44420.0</v>
      </c>
      <c r="B1031" s="52" t="s">
        <v>122</v>
      </c>
      <c r="C1031" s="52" t="s">
        <v>124</v>
      </c>
      <c r="D1031" s="52" t="s">
        <v>284</v>
      </c>
      <c r="E1031" s="53">
        <v>140.0</v>
      </c>
      <c r="F1031" s="52" t="s">
        <v>12</v>
      </c>
      <c r="G1031" s="15">
        <f t="shared" si="1"/>
        <v>5</v>
      </c>
    </row>
    <row r="1032">
      <c r="A1032" s="51">
        <v>44420.0</v>
      </c>
      <c r="B1032" s="52" t="s">
        <v>122</v>
      </c>
      <c r="C1032" s="52" t="s">
        <v>178</v>
      </c>
      <c r="D1032" s="52" t="s">
        <v>282</v>
      </c>
      <c r="E1032" s="53">
        <v>200.0</v>
      </c>
      <c r="F1032" s="52" t="s">
        <v>14</v>
      </c>
      <c r="G1032" s="15">
        <f t="shared" si="1"/>
        <v>5</v>
      </c>
    </row>
    <row r="1033">
      <c r="A1033" s="51">
        <v>44420.0</v>
      </c>
      <c r="B1033" s="52" t="s">
        <v>122</v>
      </c>
      <c r="C1033" s="55">
        <v>9.0E49</v>
      </c>
      <c r="D1033" s="52" t="s">
        <v>278</v>
      </c>
      <c r="E1033" s="53">
        <v>130.0</v>
      </c>
      <c r="F1033" s="52" t="s">
        <v>21</v>
      </c>
      <c r="G1033" s="15">
        <f t="shared" si="1"/>
        <v>5</v>
      </c>
    </row>
    <row r="1034">
      <c r="A1034" s="51">
        <v>44420.0</v>
      </c>
      <c r="B1034" s="52" t="s">
        <v>122</v>
      </c>
      <c r="C1034" s="52" t="s">
        <v>179</v>
      </c>
      <c r="D1034" s="52" t="s">
        <v>279</v>
      </c>
      <c r="E1034" s="53">
        <v>170.0</v>
      </c>
      <c r="F1034" s="52" t="s">
        <v>12</v>
      </c>
      <c r="G1034" s="15">
        <f t="shared" si="1"/>
        <v>5</v>
      </c>
    </row>
    <row r="1035">
      <c r="A1035" s="51">
        <v>44420.0</v>
      </c>
      <c r="B1035" s="52" t="s">
        <v>122</v>
      </c>
      <c r="C1035" s="52" t="s">
        <v>126</v>
      </c>
      <c r="D1035" s="52" t="s">
        <v>284</v>
      </c>
      <c r="E1035" s="53">
        <v>140.0</v>
      </c>
      <c r="F1035" s="52" t="s">
        <v>12</v>
      </c>
      <c r="G1035" s="15">
        <f t="shared" si="1"/>
        <v>5</v>
      </c>
    </row>
    <row r="1036">
      <c r="A1036" s="51">
        <v>44420.0</v>
      </c>
      <c r="B1036" s="52" t="s">
        <v>122</v>
      </c>
      <c r="C1036" s="52" t="s">
        <v>310</v>
      </c>
      <c r="D1036" s="52" t="s">
        <v>287</v>
      </c>
      <c r="E1036" s="53">
        <v>110.0</v>
      </c>
      <c r="F1036" s="52" t="s">
        <v>31</v>
      </c>
      <c r="G1036" s="15">
        <f t="shared" si="1"/>
        <v>5</v>
      </c>
    </row>
    <row r="1037">
      <c r="A1037" s="51">
        <v>44420.0</v>
      </c>
      <c r="B1037" s="52" t="s">
        <v>122</v>
      </c>
      <c r="C1037" s="52" t="s">
        <v>127</v>
      </c>
      <c r="D1037" s="52" t="s">
        <v>286</v>
      </c>
      <c r="E1037" s="53">
        <v>130.0</v>
      </c>
      <c r="F1037" s="52" t="s">
        <v>31</v>
      </c>
      <c r="G1037" s="15">
        <f t="shared" si="1"/>
        <v>5</v>
      </c>
    </row>
    <row r="1038">
      <c r="A1038" s="51">
        <v>44420.0</v>
      </c>
      <c r="B1038" s="52" t="s">
        <v>122</v>
      </c>
      <c r="C1038" s="52" t="s">
        <v>128</v>
      </c>
      <c r="D1038" s="52" t="s">
        <v>280</v>
      </c>
      <c r="E1038" s="53">
        <v>280.0</v>
      </c>
      <c r="F1038" s="52" t="s">
        <v>18</v>
      </c>
      <c r="G1038" s="15">
        <f t="shared" si="1"/>
        <v>5</v>
      </c>
    </row>
    <row r="1039">
      <c r="A1039" s="51">
        <v>44420.0</v>
      </c>
      <c r="B1039" s="52" t="s">
        <v>122</v>
      </c>
      <c r="C1039" s="52" t="s">
        <v>215</v>
      </c>
      <c r="D1039" s="52" t="s">
        <v>280</v>
      </c>
      <c r="E1039" s="53">
        <v>280.0</v>
      </c>
      <c r="F1039" s="52" t="s">
        <v>18</v>
      </c>
      <c r="G1039" s="15">
        <f t="shared" si="1"/>
        <v>5</v>
      </c>
    </row>
    <row r="1040">
      <c r="A1040" s="51">
        <v>44420.0</v>
      </c>
      <c r="B1040" s="52" t="s">
        <v>122</v>
      </c>
      <c r="C1040" s="52" t="s">
        <v>215</v>
      </c>
      <c r="D1040" s="52" t="s">
        <v>288</v>
      </c>
      <c r="E1040" s="53">
        <v>280.0</v>
      </c>
      <c r="F1040" s="52" t="s">
        <v>14</v>
      </c>
      <c r="G1040" s="15">
        <f t="shared" si="1"/>
        <v>5</v>
      </c>
    </row>
    <row r="1041">
      <c r="A1041" s="51">
        <v>44420.0</v>
      </c>
      <c r="B1041" s="52" t="s">
        <v>122</v>
      </c>
      <c r="C1041" s="52" t="s">
        <v>311</v>
      </c>
      <c r="D1041" s="52" t="s">
        <v>277</v>
      </c>
      <c r="E1041" s="53">
        <v>350.0</v>
      </c>
      <c r="F1041" s="52" t="s">
        <v>14</v>
      </c>
      <c r="G1041" s="15">
        <f t="shared" si="1"/>
        <v>5</v>
      </c>
    </row>
    <row r="1042">
      <c r="A1042" s="51">
        <v>44420.0</v>
      </c>
      <c r="B1042" s="52" t="s">
        <v>122</v>
      </c>
      <c r="C1042" s="52" t="s">
        <v>243</v>
      </c>
      <c r="D1042" s="52" t="s">
        <v>292</v>
      </c>
      <c r="E1042" s="53">
        <v>60.0</v>
      </c>
      <c r="F1042" s="52" t="s">
        <v>31</v>
      </c>
      <c r="G1042" s="15">
        <f t="shared" si="1"/>
        <v>5</v>
      </c>
    </row>
    <row r="1043">
      <c r="A1043" s="51">
        <v>44420.0</v>
      </c>
      <c r="B1043" s="52" t="s">
        <v>244</v>
      </c>
      <c r="C1043" s="52">
        <v>7841.0</v>
      </c>
      <c r="D1043" s="52" t="s">
        <v>282</v>
      </c>
      <c r="E1043" s="53">
        <v>200.0</v>
      </c>
      <c r="F1043" s="52" t="s">
        <v>14</v>
      </c>
      <c r="G1043" s="15">
        <f t="shared" si="1"/>
        <v>5</v>
      </c>
    </row>
    <row r="1044">
      <c r="A1044" s="51">
        <v>44420.0</v>
      </c>
      <c r="B1044" s="52" t="s">
        <v>244</v>
      </c>
      <c r="C1044" s="52">
        <v>7841.0</v>
      </c>
      <c r="D1044" s="52" t="s">
        <v>282</v>
      </c>
      <c r="E1044" s="53">
        <v>200.0</v>
      </c>
      <c r="F1044" s="52" t="s">
        <v>14</v>
      </c>
      <c r="G1044" s="15">
        <f t="shared" si="1"/>
        <v>5</v>
      </c>
    </row>
    <row r="1045">
      <c r="A1045" s="51">
        <v>44420.0</v>
      </c>
      <c r="B1045" s="52" t="s">
        <v>15</v>
      </c>
      <c r="C1045" s="52" t="s">
        <v>217</v>
      </c>
      <c r="D1045" s="52" t="s">
        <v>278</v>
      </c>
      <c r="E1045" s="53">
        <v>130.0</v>
      </c>
      <c r="F1045" s="52" t="s">
        <v>21</v>
      </c>
      <c r="G1045" s="15">
        <f t="shared" si="1"/>
        <v>5</v>
      </c>
    </row>
    <row r="1046">
      <c r="A1046" s="51">
        <v>44420.0</v>
      </c>
      <c r="B1046" s="52" t="s">
        <v>15</v>
      </c>
      <c r="C1046" s="55">
        <v>5.0E49</v>
      </c>
      <c r="D1046" s="52" t="s">
        <v>277</v>
      </c>
      <c r="E1046" s="53">
        <v>350.0</v>
      </c>
      <c r="F1046" s="52" t="s">
        <v>14</v>
      </c>
      <c r="G1046" s="15">
        <f t="shared" si="1"/>
        <v>5</v>
      </c>
    </row>
    <row r="1047">
      <c r="A1047" s="51">
        <v>44420.0</v>
      </c>
      <c r="B1047" s="52" t="s">
        <v>15</v>
      </c>
      <c r="C1047" s="55">
        <v>5.0E49</v>
      </c>
      <c r="D1047" s="52" t="s">
        <v>284</v>
      </c>
      <c r="E1047" s="53">
        <v>140.0</v>
      </c>
      <c r="F1047" s="52" t="s">
        <v>12</v>
      </c>
      <c r="G1047" s="15">
        <f t="shared" si="1"/>
        <v>5</v>
      </c>
    </row>
    <row r="1048">
      <c r="A1048" s="51">
        <v>44420.0</v>
      </c>
      <c r="B1048" s="52" t="s">
        <v>15</v>
      </c>
      <c r="C1048" s="52" t="s">
        <v>133</v>
      </c>
      <c r="D1048" s="52" t="s">
        <v>292</v>
      </c>
      <c r="E1048" s="53">
        <v>60.0</v>
      </c>
      <c r="F1048" s="52" t="s">
        <v>31</v>
      </c>
      <c r="G1048" s="15">
        <f t="shared" si="1"/>
        <v>5</v>
      </c>
    </row>
    <row r="1049">
      <c r="A1049" s="51">
        <v>44420.0</v>
      </c>
      <c r="B1049" s="52" t="s">
        <v>15</v>
      </c>
      <c r="C1049" s="52" t="s">
        <v>133</v>
      </c>
      <c r="D1049" s="52" t="s">
        <v>280</v>
      </c>
      <c r="E1049" s="53">
        <v>280.0</v>
      </c>
      <c r="F1049" s="52" t="s">
        <v>18</v>
      </c>
      <c r="G1049" s="15">
        <f t="shared" si="1"/>
        <v>5</v>
      </c>
    </row>
    <row r="1050">
      <c r="A1050" s="51">
        <v>44420.0</v>
      </c>
      <c r="B1050" s="52" t="s">
        <v>15</v>
      </c>
      <c r="C1050" s="52" t="s">
        <v>134</v>
      </c>
      <c r="D1050" s="52" t="s">
        <v>286</v>
      </c>
      <c r="E1050" s="53">
        <v>130.0</v>
      </c>
      <c r="F1050" s="52" t="s">
        <v>31</v>
      </c>
      <c r="G1050" s="15">
        <f t="shared" si="1"/>
        <v>5</v>
      </c>
    </row>
    <row r="1051">
      <c r="A1051" s="51">
        <v>44420.0</v>
      </c>
      <c r="B1051" s="52" t="s">
        <v>15</v>
      </c>
      <c r="C1051" s="52" t="s">
        <v>219</v>
      </c>
      <c r="D1051" s="52" t="s">
        <v>287</v>
      </c>
      <c r="E1051" s="53">
        <v>110.0</v>
      </c>
      <c r="F1051" s="52" t="s">
        <v>31</v>
      </c>
      <c r="G1051" s="15">
        <f t="shared" si="1"/>
        <v>5</v>
      </c>
    </row>
    <row r="1052">
      <c r="A1052" s="51">
        <v>44420.0</v>
      </c>
      <c r="B1052" s="52" t="s">
        <v>15</v>
      </c>
      <c r="C1052" s="52" t="s">
        <v>220</v>
      </c>
      <c r="D1052" s="52" t="s">
        <v>282</v>
      </c>
      <c r="E1052" s="53">
        <v>200.0</v>
      </c>
      <c r="F1052" s="52" t="s">
        <v>14</v>
      </c>
      <c r="G1052" s="15">
        <f t="shared" si="1"/>
        <v>5</v>
      </c>
    </row>
    <row r="1053">
      <c r="A1053" s="51">
        <v>44420.0</v>
      </c>
      <c r="B1053" s="52" t="s">
        <v>15</v>
      </c>
      <c r="C1053" s="52">
        <v>1344.0</v>
      </c>
      <c r="D1053" s="52" t="s">
        <v>277</v>
      </c>
      <c r="E1053" s="53">
        <v>350.0</v>
      </c>
      <c r="F1053" s="52" t="s">
        <v>14</v>
      </c>
      <c r="G1053" s="15">
        <f t="shared" si="1"/>
        <v>5</v>
      </c>
    </row>
    <row r="1054">
      <c r="A1054" s="51">
        <v>44420.0</v>
      </c>
      <c r="B1054" s="52" t="s">
        <v>15</v>
      </c>
      <c r="C1054" s="52">
        <v>4645.0</v>
      </c>
      <c r="D1054" s="52" t="s">
        <v>280</v>
      </c>
      <c r="E1054" s="53">
        <v>280.0</v>
      </c>
      <c r="F1054" s="52" t="s">
        <v>18</v>
      </c>
      <c r="G1054" s="15">
        <f t="shared" si="1"/>
        <v>5</v>
      </c>
    </row>
    <row r="1055">
      <c r="A1055" s="51">
        <v>44420.0</v>
      </c>
      <c r="B1055" s="52" t="s">
        <v>15</v>
      </c>
      <c r="C1055" s="52" t="s">
        <v>182</v>
      </c>
      <c r="D1055" s="52" t="s">
        <v>277</v>
      </c>
      <c r="E1055" s="53">
        <v>350.0</v>
      </c>
      <c r="F1055" s="52" t="s">
        <v>14</v>
      </c>
      <c r="G1055" s="15">
        <f t="shared" si="1"/>
        <v>5</v>
      </c>
    </row>
    <row r="1056">
      <c r="A1056" s="51">
        <v>44420.0</v>
      </c>
      <c r="B1056" s="52" t="s">
        <v>15</v>
      </c>
      <c r="C1056" s="52" t="s">
        <v>246</v>
      </c>
      <c r="D1056" s="52" t="s">
        <v>280</v>
      </c>
      <c r="E1056" s="53">
        <v>280.0</v>
      </c>
      <c r="F1056" s="52" t="s">
        <v>18</v>
      </c>
      <c r="G1056" s="15">
        <f t="shared" si="1"/>
        <v>5</v>
      </c>
    </row>
    <row r="1057">
      <c r="A1057" s="51">
        <v>44420.0</v>
      </c>
      <c r="B1057" s="52" t="s">
        <v>15</v>
      </c>
      <c r="C1057" s="52" t="s">
        <v>137</v>
      </c>
      <c r="D1057" s="52" t="s">
        <v>285</v>
      </c>
      <c r="E1057" s="53">
        <v>270.0</v>
      </c>
      <c r="F1057" s="52" t="s">
        <v>18</v>
      </c>
      <c r="G1057" s="15">
        <f t="shared" si="1"/>
        <v>5</v>
      </c>
    </row>
    <row r="1058">
      <c r="A1058" s="51">
        <v>44420.0</v>
      </c>
      <c r="B1058" s="52" t="s">
        <v>15</v>
      </c>
      <c r="C1058" s="52" t="s">
        <v>184</v>
      </c>
      <c r="D1058" s="52" t="s">
        <v>280</v>
      </c>
      <c r="E1058" s="53">
        <v>280.0</v>
      </c>
      <c r="F1058" s="52" t="s">
        <v>18</v>
      </c>
      <c r="G1058" s="15">
        <f t="shared" si="1"/>
        <v>5</v>
      </c>
    </row>
    <row r="1059">
      <c r="A1059" s="51">
        <v>44420.0</v>
      </c>
      <c r="B1059" s="52" t="s">
        <v>15</v>
      </c>
      <c r="C1059" s="52" t="s">
        <v>185</v>
      </c>
      <c r="D1059" s="52" t="s">
        <v>277</v>
      </c>
      <c r="E1059" s="53">
        <v>350.0</v>
      </c>
      <c r="F1059" s="52" t="s">
        <v>14</v>
      </c>
      <c r="G1059" s="15">
        <f t="shared" si="1"/>
        <v>5</v>
      </c>
    </row>
    <row r="1060">
      <c r="A1060" s="51">
        <v>44420.0</v>
      </c>
      <c r="B1060" s="52" t="s">
        <v>15</v>
      </c>
      <c r="C1060" s="52" t="s">
        <v>312</v>
      </c>
      <c r="D1060" s="52" t="s">
        <v>277</v>
      </c>
      <c r="E1060" s="53">
        <v>350.0</v>
      </c>
      <c r="F1060" s="52" t="s">
        <v>14</v>
      </c>
      <c r="G1060" s="15">
        <f t="shared" si="1"/>
        <v>5</v>
      </c>
    </row>
    <row r="1061">
      <c r="A1061" s="51">
        <v>44420.0</v>
      </c>
      <c r="B1061" s="52" t="s">
        <v>16</v>
      </c>
      <c r="C1061" s="55">
        <v>1.0E48</v>
      </c>
      <c r="D1061" s="52" t="s">
        <v>280</v>
      </c>
      <c r="E1061" s="53">
        <v>280.0</v>
      </c>
      <c r="F1061" s="52" t="s">
        <v>18</v>
      </c>
      <c r="G1061" s="15">
        <f t="shared" si="1"/>
        <v>5</v>
      </c>
    </row>
    <row r="1062">
      <c r="A1062" s="51">
        <v>44420.0</v>
      </c>
      <c r="B1062" s="52" t="s">
        <v>16</v>
      </c>
      <c r="C1062" s="52" t="s">
        <v>313</v>
      </c>
      <c r="D1062" s="52" t="s">
        <v>278</v>
      </c>
      <c r="E1062" s="53">
        <v>130.0</v>
      </c>
      <c r="F1062" s="52" t="s">
        <v>21</v>
      </c>
      <c r="G1062" s="15">
        <f t="shared" si="1"/>
        <v>5</v>
      </c>
    </row>
    <row r="1063">
      <c r="A1063" s="51">
        <v>44420.0</v>
      </c>
      <c r="B1063" s="52" t="s">
        <v>16</v>
      </c>
      <c r="C1063" s="55">
        <v>5.0E48</v>
      </c>
      <c r="D1063" s="52" t="s">
        <v>278</v>
      </c>
      <c r="E1063" s="53">
        <v>130.0</v>
      </c>
      <c r="F1063" s="52" t="s">
        <v>21</v>
      </c>
      <c r="G1063" s="15">
        <f t="shared" si="1"/>
        <v>5</v>
      </c>
    </row>
    <row r="1064">
      <c r="A1064" s="51">
        <v>44420.0</v>
      </c>
      <c r="B1064" s="52" t="s">
        <v>16</v>
      </c>
      <c r="C1064" s="55">
        <v>6.0E40</v>
      </c>
      <c r="D1064" s="52" t="s">
        <v>287</v>
      </c>
      <c r="E1064" s="53">
        <v>110.0</v>
      </c>
      <c r="F1064" s="52" t="s">
        <v>31</v>
      </c>
      <c r="G1064" s="15">
        <f t="shared" si="1"/>
        <v>5</v>
      </c>
    </row>
    <row r="1065">
      <c r="A1065" s="51">
        <v>44420.0</v>
      </c>
      <c r="B1065" s="52" t="s">
        <v>16</v>
      </c>
      <c r="C1065" s="52" t="s">
        <v>314</v>
      </c>
      <c r="D1065" s="52" t="s">
        <v>280</v>
      </c>
      <c r="E1065" s="53">
        <v>280.0</v>
      </c>
      <c r="F1065" s="52" t="s">
        <v>18</v>
      </c>
      <c r="G1065" s="15">
        <f t="shared" si="1"/>
        <v>5</v>
      </c>
    </row>
    <row r="1066">
      <c r="A1066" s="51">
        <v>44420.0</v>
      </c>
      <c r="B1066" s="52" t="s">
        <v>16</v>
      </c>
      <c r="C1066" s="52" t="s">
        <v>315</v>
      </c>
      <c r="D1066" s="52" t="s">
        <v>280</v>
      </c>
      <c r="E1066" s="53">
        <v>280.0</v>
      </c>
      <c r="F1066" s="52" t="s">
        <v>18</v>
      </c>
      <c r="G1066" s="15">
        <f t="shared" si="1"/>
        <v>5</v>
      </c>
    </row>
    <row r="1067">
      <c r="A1067" s="51">
        <v>44420.0</v>
      </c>
      <c r="B1067" s="52" t="s">
        <v>16</v>
      </c>
      <c r="C1067" s="52" t="s">
        <v>142</v>
      </c>
      <c r="D1067" s="52" t="s">
        <v>304</v>
      </c>
      <c r="E1067" s="53">
        <v>190.0</v>
      </c>
      <c r="F1067" s="52" t="s">
        <v>160</v>
      </c>
      <c r="G1067" s="15">
        <f t="shared" si="1"/>
        <v>5</v>
      </c>
    </row>
    <row r="1068">
      <c r="A1068" s="51">
        <v>44420.0</v>
      </c>
      <c r="B1068" s="52" t="s">
        <v>16</v>
      </c>
      <c r="C1068" s="52" t="s">
        <v>316</v>
      </c>
      <c r="D1068" s="52" t="s">
        <v>280</v>
      </c>
      <c r="E1068" s="53">
        <v>280.0</v>
      </c>
      <c r="F1068" s="52" t="s">
        <v>18</v>
      </c>
      <c r="G1068" s="15">
        <f t="shared" si="1"/>
        <v>5</v>
      </c>
    </row>
    <row r="1069">
      <c r="A1069" s="51">
        <v>44420.0</v>
      </c>
      <c r="B1069" s="52" t="s">
        <v>16</v>
      </c>
      <c r="C1069" s="52" t="s">
        <v>143</v>
      </c>
      <c r="D1069" s="52" t="s">
        <v>287</v>
      </c>
      <c r="E1069" s="53">
        <v>110.0</v>
      </c>
      <c r="F1069" s="52" t="s">
        <v>31</v>
      </c>
      <c r="G1069" s="15">
        <f t="shared" si="1"/>
        <v>5</v>
      </c>
    </row>
    <row r="1070">
      <c r="A1070" s="51">
        <v>44420.0</v>
      </c>
      <c r="B1070" s="52" t="s">
        <v>16</v>
      </c>
      <c r="C1070" s="52" t="s">
        <v>315</v>
      </c>
      <c r="D1070" s="52" t="s">
        <v>278</v>
      </c>
      <c r="E1070" s="53">
        <v>130.0</v>
      </c>
      <c r="F1070" s="52" t="s">
        <v>21</v>
      </c>
      <c r="G1070" s="15">
        <f t="shared" si="1"/>
        <v>5</v>
      </c>
    </row>
    <row r="1071">
      <c r="A1071" s="51">
        <v>44420.0</v>
      </c>
      <c r="B1071" s="52" t="s">
        <v>16</v>
      </c>
      <c r="C1071" s="52" t="s">
        <v>144</v>
      </c>
      <c r="D1071" s="52" t="s">
        <v>278</v>
      </c>
      <c r="E1071" s="53">
        <v>130.0</v>
      </c>
      <c r="F1071" s="52" t="s">
        <v>21</v>
      </c>
      <c r="G1071" s="15">
        <f t="shared" si="1"/>
        <v>5</v>
      </c>
    </row>
    <row r="1072">
      <c r="A1072" s="51">
        <v>44420.0</v>
      </c>
      <c r="B1072" s="52" t="s">
        <v>16</v>
      </c>
      <c r="C1072" s="52" t="s">
        <v>145</v>
      </c>
      <c r="D1072" s="52" t="s">
        <v>287</v>
      </c>
      <c r="E1072" s="53">
        <v>110.0</v>
      </c>
      <c r="F1072" s="52" t="s">
        <v>31</v>
      </c>
      <c r="G1072" s="15">
        <f t="shared" si="1"/>
        <v>5</v>
      </c>
    </row>
    <row r="1073">
      <c r="A1073" s="51">
        <v>44420.0</v>
      </c>
      <c r="B1073" s="52" t="s">
        <v>16</v>
      </c>
      <c r="C1073" s="52" t="s">
        <v>190</v>
      </c>
      <c r="D1073" s="52" t="s">
        <v>280</v>
      </c>
      <c r="E1073" s="53">
        <v>280.0</v>
      </c>
      <c r="F1073" s="52" t="s">
        <v>18</v>
      </c>
      <c r="G1073" s="15">
        <f t="shared" si="1"/>
        <v>5</v>
      </c>
    </row>
    <row r="1074">
      <c r="A1074" s="51">
        <v>44420.0</v>
      </c>
      <c r="B1074" s="52" t="s">
        <v>16</v>
      </c>
      <c r="C1074" s="52" t="s">
        <v>317</v>
      </c>
      <c r="D1074" s="52" t="s">
        <v>278</v>
      </c>
      <c r="E1074" s="53">
        <v>130.0</v>
      </c>
      <c r="F1074" s="52" t="s">
        <v>21</v>
      </c>
      <c r="G1074" s="15">
        <f t="shared" si="1"/>
        <v>5</v>
      </c>
    </row>
    <row r="1075">
      <c r="A1075" s="51">
        <v>44420.0</v>
      </c>
      <c r="B1075" s="52" t="s">
        <v>16</v>
      </c>
      <c r="C1075" s="52" t="s">
        <v>318</v>
      </c>
      <c r="D1075" s="52" t="s">
        <v>287</v>
      </c>
      <c r="E1075" s="53">
        <v>110.0</v>
      </c>
      <c r="F1075" s="52" t="s">
        <v>31</v>
      </c>
      <c r="G1075" s="15">
        <f t="shared" si="1"/>
        <v>5</v>
      </c>
    </row>
    <row r="1076">
      <c r="A1076" s="51">
        <v>44420.0</v>
      </c>
      <c r="B1076" s="52" t="s">
        <v>16</v>
      </c>
      <c r="C1076" s="52" t="s">
        <v>192</v>
      </c>
      <c r="D1076" s="52" t="s">
        <v>287</v>
      </c>
      <c r="E1076" s="53">
        <v>110.0</v>
      </c>
      <c r="F1076" s="52" t="s">
        <v>31</v>
      </c>
      <c r="G1076" s="15">
        <f t="shared" si="1"/>
        <v>5</v>
      </c>
    </row>
    <row r="1077">
      <c r="A1077" s="51">
        <v>44420.0</v>
      </c>
      <c r="B1077" s="52" t="s">
        <v>16</v>
      </c>
      <c r="C1077" s="52" t="s">
        <v>194</v>
      </c>
      <c r="D1077" s="52" t="s">
        <v>287</v>
      </c>
      <c r="E1077" s="53">
        <v>110.0</v>
      </c>
      <c r="F1077" s="52" t="s">
        <v>31</v>
      </c>
      <c r="G1077" s="15">
        <f t="shared" si="1"/>
        <v>5</v>
      </c>
    </row>
    <row r="1078">
      <c r="A1078" s="51">
        <v>44420.0</v>
      </c>
      <c r="B1078" s="52" t="s">
        <v>248</v>
      </c>
      <c r="C1078" s="52" t="s">
        <v>319</v>
      </c>
      <c r="D1078" s="52" t="s">
        <v>279</v>
      </c>
      <c r="E1078" s="53">
        <v>170.0</v>
      </c>
      <c r="F1078" s="52" t="s">
        <v>12</v>
      </c>
      <c r="G1078" s="15">
        <f t="shared" si="1"/>
        <v>5</v>
      </c>
    </row>
    <row r="1079">
      <c r="A1079" s="51">
        <v>44420.0</v>
      </c>
      <c r="B1079" s="52" t="s">
        <v>248</v>
      </c>
      <c r="C1079" s="52">
        <v>5348.0</v>
      </c>
      <c r="D1079" s="52" t="s">
        <v>278</v>
      </c>
      <c r="E1079" s="53">
        <v>130.0</v>
      </c>
      <c r="F1079" s="52" t="s">
        <v>21</v>
      </c>
      <c r="G1079" s="15">
        <f t="shared" si="1"/>
        <v>5</v>
      </c>
    </row>
    <row r="1080">
      <c r="A1080" s="51">
        <v>44420.0</v>
      </c>
      <c r="B1080" s="52" t="s">
        <v>248</v>
      </c>
      <c r="C1080" s="52" t="s">
        <v>146</v>
      </c>
      <c r="D1080" s="52" t="s">
        <v>280</v>
      </c>
      <c r="E1080" s="53">
        <v>280.0</v>
      </c>
      <c r="F1080" s="52" t="s">
        <v>18</v>
      </c>
      <c r="G1080" s="15">
        <f t="shared" si="1"/>
        <v>5</v>
      </c>
    </row>
    <row r="1081">
      <c r="A1081" s="51">
        <v>44420.0</v>
      </c>
      <c r="B1081" s="52" t="s">
        <v>248</v>
      </c>
      <c r="C1081" s="52" t="s">
        <v>250</v>
      </c>
      <c r="D1081" s="52" t="s">
        <v>288</v>
      </c>
      <c r="E1081" s="53">
        <v>280.0</v>
      </c>
      <c r="F1081" s="52" t="s">
        <v>14</v>
      </c>
      <c r="G1081" s="15">
        <f t="shared" si="1"/>
        <v>5</v>
      </c>
    </row>
    <row r="1082">
      <c r="A1082" s="51">
        <v>44420.0</v>
      </c>
      <c r="B1082" s="52" t="s">
        <v>248</v>
      </c>
      <c r="C1082" s="52" t="s">
        <v>320</v>
      </c>
      <c r="D1082" s="52" t="s">
        <v>288</v>
      </c>
      <c r="E1082" s="53">
        <v>280.0</v>
      </c>
      <c r="F1082" s="52" t="s">
        <v>14</v>
      </c>
      <c r="G1082" s="15">
        <f t="shared" si="1"/>
        <v>5</v>
      </c>
    </row>
    <row r="1083">
      <c r="A1083" s="51">
        <v>44420.0</v>
      </c>
      <c r="B1083" s="52" t="s">
        <v>248</v>
      </c>
      <c r="C1083" s="52" t="s">
        <v>251</v>
      </c>
      <c r="D1083" s="52" t="s">
        <v>280</v>
      </c>
      <c r="E1083" s="53">
        <v>280.0</v>
      </c>
      <c r="F1083" s="52" t="s">
        <v>18</v>
      </c>
      <c r="G1083" s="15">
        <f t="shared" si="1"/>
        <v>5</v>
      </c>
    </row>
    <row r="1084">
      <c r="A1084" s="51">
        <v>44420.0</v>
      </c>
      <c r="B1084" s="52" t="s">
        <v>69</v>
      </c>
      <c r="C1084" s="52" t="s">
        <v>71</v>
      </c>
      <c r="D1084" s="52" t="s">
        <v>279</v>
      </c>
      <c r="E1084" s="53">
        <v>170.0</v>
      </c>
      <c r="F1084" s="52" t="s">
        <v>12</v>
      </c>
      <c r="G1084" s="15">
        <f t="shared" si="1"/>
        <v>5</v>
      </c>
    </row>
    <row r="1085">
      <c r="A1085" s="51">
        <v>44420.0</v>
      </c>
      <c r="B1085" s="52" t="s">
        <v>69</v>
      </c>
      <c r="C1085" s="52" t="s">
        <v>72</v>
      </c>
      <c r="D1085" s="52" t="s">
        <v>278</v>
      </c>
      <c r="E1085" s="53">
        <v>130.0</v>
      </c>
      <c r="F1085" s="52" t="s">
        <v>21</v>
      </c>
      <c r="G1085" s="15">
        <f t="shared" si="1"/>
        <v>5</v>
      </c>
    </row>
    <row r="1086">
      <c r="A1086" s="51">
        <v>44420.0</v>
      </c>
      <c r="B1086" s="52" t="s">
        <v>69</v>
      </c>
      <c r="C1086" s="52" t="s">
        <v>73</v>
      </c>
      <c r="D1086" s="52" t="s">
        <v>288</v>
      </c>
      <c r="E1086" s="53">
        <v>280.0</v>
      </c>
      <c r="F1086" s="52" t="s">
        <v>14</v>
      </c>
      <c r="G1086" s="15">
        <f t="shared" si="1"/>
        <v>5</v>
      </c>
    </row>
    <row r="1087">
      <c r="A1087" s="51">
        <v>44420.0</v>
      </c>
      <c r="B1087" s="52" t="s">
        <v>69</v>
      </c>
      <c r="C1087" s="52" t="s">
        <v>74</v>
      </c>
      <c r="D1087" s="52" t="s">
        <v>287</v>
      </c>
      <c r="E1087" s="53">
        <v>110.0</v>
      </c>
      <c r="F1087" s="52" t="s">
        <v>31</v>
      </c>
      <c r="G1087" s="15">
        <f t="shared" si="1"/>
        <v>5</v>
      </c>
    </row>
    <row r="1088">
      <c r="A1088" s="51">
        <v>44420.0</v>
      </c>
      <c r="B1088" s="52" t="s">
        <v>69</v>
      </c>
      <c r="C1088" s="52">
        <v>2340.0</v>
      </c>
      <c r="D1088" s="52" t="s">
        <v>287</v>
      </c>
      <c r="E1088" s="53">
        <v>110.0</v>
      </c>
      <c r="F1088" s="52" t="s">
        <v>31</v>
      </c>
      <c r="G1088" s="15">
        <f t="shared" si="1"/>
        <v>5</v>
      </c>
    </row>
    <row r="1089">
      <c r="A1089" s="51">
        <v>44420.0</v>
      </c>
      <c r="B1089" s="52" t="s">
        <v>69</v>
      </c>
      <c r="C1089" s="52">
        <v>7447.0</v>
      </c>
      <c r="D1089" s="52" t="s">
        <v>280</v>
      </c>
      <c r="E1089" s="53">
        <v>280.0</v>
      </c>
      <c r="F1089" s="52" t="s">
        <v>18</v>
      </c>
      <c r="G1089" s="15">
        <f t="shared" si="1"/>
        <v>5</v>
      </c>
    </row>
    <row r="1090">
      <c r="A1090" s="51">
        <v>44420.0</v>
      </c>
      <c r="B1090" s="52" t="s">
        <v>69</v>
      </c>
      <c r="C1090" s="52">
        <v>5649.0</v>
      </c>
      <c r="D1090" s="52" t="s">
        <v>292</v>
      </c>
      <c r="E1090" s="53">
        <v>60.0</v>
      </c>
      <c r="F1090" s="52" t="s">
        <v>31</v>
      </c>
      <c r="G1090" s="15">
        <f t="shared" si="1"/>
        <v>5</v>
      </c>
    </row>
    <row r="1091">
      <c r="A1091" s="51">
        <v>44420.0</v>
      </c>
      <c r="B1091" s="52" t="s">
        <v>69</v>
      </c>
      <c r="C1091" s="52">
        <v>9045.0</v>
      </c>
      <c r="D1091" s="52" t="s">
        <v>285</v>
      </c>
      <c r="E1091" s="53">
        <v>270.0</v>
      </c>
      <c r="F1091" s="52" t="s">
        <v>18</v>
      </c>
      <c r="G1091" s="15">
        <f t="shared" si="1"/>
        <v>5</v>
      </c>
    </row>
    <row r="1092">
      <c r="A1092" s="51">
        <v>44420.0</v>
      </c>
      <c r="B1092" s="52" t="s">
        <v>69</v>
      </c>
      <c r="C1092" s="52" t="s">
        <v>75</v>
      </c>
      <c r="D1092" s="52" t="s">
        <v>282</v>
      </c>
      <c r="E1092" s="53">
        <v>200.0</v>
      </c>
      <c r="F1092" s="52" t="s">
        <v>14</v>
      </c>
      <c r="G1092" s="15">
        <f t="shared" si="1"/>
        <v>5</v>
      </c>
    </row>
    <row r="1093">
      <c r="A1093" s="51">
        <v>44420.0</v>
      </c>
      <c r="B1093" s="52" t="s">
        <v>69</v>
      </c>
      <c r="C1093" s="52">
        <v>5747.0</v>
      </c>
      <c r="D1093" s="52" t="s">
        <v>287</v>
      </c>
      <c r="E1093" s="53">
        <v>110.0</v>
      </c>
      <c r="F1093" s="52" t="s">
        <v>31</v>
      </c>
      <c r="G1093" s="15">
        <f t="shared" si="1"/>
        <v>5</v>
      </c>
    </row>
    <row r="1094">
      <c r="A1094" s="51">
        <v>44420.0</v>
      </c>
      <c r="B1094" s="52" t="s">
        <v>69</v>
      </c>
      <c r="C1094" s="52" t="s">
        <v>76</v>
      </c>
      <c r="D1094" s="52" t="s">
        <v>287</v>
      </c>
      <c r="E1094" s="53">
        <v>110.0</v>
      </c>
      <c r="F1094" s="52" t="s">
        <v>31</v>
      </c>
      <c r="G1094" s="15">
        <f t="shared" si="1"/>
        <v>5</v>
      </c>
    </row>
    <row r="1095">
      <c r="A1095" s="51">
        <v>44420.0</v>
      </c>
      <c r="B1095" s="52" t="s">
        <v>69</v>
      </c>
      <c r="C1095" s="52" t="s">
        <v>79</v>
      </c>
      <c r="D1095" s="52" t="s">
        <v>285</v>
      </c>
      <c r="E1095" s="53">
        <v>270.0</v>
      </c>
      <c r="F1095" s="52" t="s">
        <v>18</v>
      </c>
      <c r="G1095" s="15">
        <f t="shared" si="1"/>
        <v>5</v>
      </c>
    </row>
    <row r="1096">
      <c r="A1096" s="51">
        <v>44420.0</v>
      </c>
      <c r="B1096" s="52" t="s">
        <v>69</v>
      </c>
      <c r="C1096" s="52" t="s">
        <v>252</v>
      </c>
      <c r="D1096" s="52" t="s">
        <v>286</v>
      </c>
      <c r="E1096" s="53">
        <v>130.0</v>
      </c>
      <c r="F1096" s="52" t="s">
        <v>31</v>
      </c>
      <c r="G1096" s="15">
        <f t="shared" si="1"/>
        <v>5</v>
      </c>
    </row>
    <row r="1097">
      <c r="A1097" s="51">
        <v>44420.0</v>
      </c>
      <c r="B1097" s="52" t="s">
        <v>69</v>
      </c>
      <c r="C1097" s="52" t="s">
        <v>81</v>
      </c>
      <c r="D1097" s="52" t="s">
        <v>278</v>
      </c>
      <c r="E1097" s="53">
        <v>130.0</v>
      </c>
      <c r="F1097" s="52" t="s">
        <v>21</v>
      </c>
      <c r="G1097" s="15">
        <f t="shared" si="1"/>
        <v>5</v>
      </c>
    </row>
    <row r="1098">
      <c r="A1098" s="51">
        <v>44420.0</v>
      </c>
      <c r="B1098" s="52" t="s">
        <v>69</v>
      </c>
      <c r="C1098" s="52" t="s">
        <v>82</v>
      </c>
      <c r="D1098" s="52" t="s">
        <v>278</v>
      </c>
      <c r="E1098" s="53">
        <v>130.0</v>
      </c>
      <c r="F1098" s="52" t="s">
        <v>21</v>
      </c>
      <c r="G1098" s="15">
        <f t="shared" si="1"/>
        <v>5</v>
      </c>
    </row>
    <row r="1099">
      <c r="A1099" s="51">
        <v>44420.0</v>
      </c>
      <c r="B1099" s="52" t="s">
        <v>69</v>
      </c>
      <c r="C1099" s="52" t="s">
        <v>84</v>
      </c>
      <c r="D1099" s="52" t="s">
        <v>280</v>
      </c>
      <c r="E1099" s="53">
        <v>280.0</v>
      </c>
      <c r="F1099" s="52" t="s">
        <v>18</v>
      </c>
      <c r="G1099" s="15">
        <f t="shared" si="1"/>
        <v>5</v>
      </c>
    </row>
    <row r="1100">
      <c r="A1100" s="51">
        <v>44420.0</v>
      </c>
      <c r="B1100" s="52" t="s">
        <v>69</v>
      </c>
      <c r="C1100" s="52" t="s">
        <v>85</v>
      </c>
      <c r="D1100" s="52" t="s">
        <v>278</v>
      </c>
      <c r="E1100" s="53">
        <v>130.0</v>
      </c>
      <c r="F1100" s="52" t="s">
        <v>21</v>
      </c>
      <c r="G1100" s="15">
        <f t="shared" si="1"/>
        <v>5</v>
      </c>
    </row>
    <row r="1101">
      <c r="A1101" s="51">
        <v>44420.0</v>
      </c>
      <c r="B1101" s="52" t="s">
        <v>69</v>
      </c>
      <c r="C1101" s="52" t="s">
        <v>321</v>
      </c>
      <c r="D1101" s="52" t="s">
        <v>288</v>
      </c>
      <c r="E1101" s="53">
        <v>280.0</v>
      </c>
      <c r="F1101" s="52" t="s">
        <v>14</v>
      </c>
      <c r="G1101" s="15">
        <f t="shared" si="1"/>
        <v>5</v>
      </c>
    </row>
    <row r="1102">
      <c r="A1102" s="51">
        <v>44420.0</v>
      </c>
      <c r="B1102" s="52" t="s">
        <v>69</v>
      </c>
      <c r="C1102" s="52" t="s">
        <v>87</v>
      </c>
      <c r="D1102" s="52" t="s">
        <v>277</v>
      </c>
      <c r="E1102" s="53">
        <v>350.0</v>
      </c>
      <c r="F1102" s="52" t="s">
        <v>14</v>
      </c>
      <c r="G1102" s="15">
        <f t="shared" si="1"/>
        <v>5</v>
      </c>
    </row>
    <row r="1103">
      <c r="A1103" s="51">
        <v>44420.0</v>
      </c>
      <c r="B1103" s="52" t="s">
        <v>69</v>
      </c>
      <c r="C1103" s="52" t="s">
        <v>89</v>
      </c>
      <c r="D1103" s="52" t="s">
        <v>287</v>
      </c>
      <c r="E1103" s="53">
        <v>110.0</v>
      </c>
      <c r="F1103" s="52" t="s">
        <v>31</v>
      </c>
      <c r="G1103" s="15">
        <f t="shared" si="1"/>
        <v>5</v>
      </c>
    </row>
    <row r="1104">
      <c r="A1104" s="51">
        <v>44421.0</v>
      </c>
      <c r="B1104" s="52" t="s">
        <v>9</v>
      </c>
      <c r="C1104" s="52" t="s">
        <v>322</v>
      </c>
      <c r="D1104" s="52" t="s">
        <v>280</v>
      </c>
      <c r="E1104" s="53">
        <v>280.0</v>
      </c>
      <c r="F1104" s="52" t="s">
        <v>18</v>
      </c>
      <c r="G1104" s="15">
        <f t="shared" si="1"/>
        <v>6</v>
      </c>
    </row>
    <row r="1105">
      <c r="A1105" s="51">
        <v>44421.0</v>
      </c>
      <c r="B1105" s="52" t="s">
        <v>9</v>
      </c>
      <c r="C1105" s="52" t="s">
        <v>323</v>
      </c>
      <c r="D1105" s="52" t="s">
        <v>286</v>
      </c>
      <c r="E1105" s="53">
        <v>130.0</v>
      </c>
      <c r="F1105" s="52" t="s">
        <v>31</v>
      </c>
      <c r="G1105" s="15">
        <f t="shared" si="1"/>
        <v>6</v>
      </c>
    </row>
    <row r="1106">
      <c r="A1106" s="51">
        <v>44421.0</v>
      </c>
      <c r="B1106" s="52" t="s">
        <v>9</v>
      </c>
      <c r="C1106" s="52" t="s">
        <v>324</v>
      </c>
      <c r="D1106" s="52" t="s">
        <v>284</v>
      </c>
      <c r="E1106" s="53">
        <v>140.0</v>
      </c>
      <c r="F1106" s="52" t="s">
        <v>12</v>
      </c>
      <c r="G1106" s="15">
        <f t="shared" si="1"/>
        <v>6</v>
      </c>
    </row>
    <row r="1107">
      <c r="A1107" s="51">
        <v>44421.0</v>
      </c>
      <c r="B1107" s="52" t="s">
        <v>9</v>
      </c>
      <c r="C1107" s="52" t="s">
        <v>268</v>
      </c>
      <c r="D1107" s="52" t="s">
        <v>288</v>
      </c>
      <c r="E1107" s="53">
        <v>280.0</v>
      </c>
      <c r="F1107" s="52" t="s">
        <v>14</v>
      </c>
      <c r="G1107" s="15">
        <f t="shared" si="1"/>
        <v>6</v>
      </c>
    </row>
    <row r="1108">
      <c r="A1108" s="51">
        <v>44421.0</v>
      </c>
      <c r="B1108" s="52" t="s">
        <v>9</v>
      </c>
      <c r="C1108" s="52" t="s">
        <v>325</v>
      </c>
      <c r="D1108" s="52" t="s">
        <v>279</v>
      </c>
      <c r="E1108" s="53">
        <v>170.0</v>
      </c>
      <c r="F1108" s="52" t="s">
        <v>12</v>
      </c>
      <c r="G1108" s="15">
        <f t="shared" si="1"/>
        <v>6</v>
      </c>
    </row>
    <row r="1109">
      <c r="A1109" s="51">
        <v>44421.0</v>
      </c>
      <c r="B1109" s="52" t="s">
        <v>9</v>
      </c>
      <c r="C1109" s="52" t="s">
        <v>92</v>
      </c>
      <c r="D1109" s="52" t="s">
        <v>288</v>
      </c>
      <c r="E1109" s="53">
        <v>280.0</v>
      </c>
      <c r="F1109" s="52" t="s">
        <v>14</v>
      </c>
      <c r="G1109" s="15">
        <f t="shared" si="1"/>
        <v>6</v>
      </c>
    </row>
    <row r="1110">
      <c r="A1110" s="51">
        <v>44421.0</v>
      </c>
      <c r="B1110" s="52" t="s">
        <v>23</v>
      </c>
      <c r="C1110" s="52" t="s">
        <v>24</v>
      </c>
      <c r="D1110" s="52" t="s">
        <v>286</v>
      </c>
      <c r="E1110" s="53">
        <v>130.0</v>
      </c>
      <c r="F1110" s="52" t="s">
        <v>31</v>
      </c>
      <c r="G1110" s="15">
        <f t="shared" si="1"/>
        <v>6</v>
      </c>
    </row>
    <row r="1111">
      <c r="A1111" s="51">
        <v>44421.0</v>
      </c>
      <c r="B1111" s="52" t="s">
        <v>23</v>
      </c>
      <c r="C1111" s="52" t="s">
        <v>200</v>
      </c>
      <c r="D1111" s="52" t="s">
        <v>277</v>
      </c>
      <c r="E1111" s="53">
        <v>350.0</v>
      </c>
      <c r="F1111" s="52" t="s">
        <v>14</v>
      </c>
      <c r="G1111" s="15">
        <f t="shared" si="1"/>
        <v>6</v>
      </c>
    </row>
    <row r="1112">
      <c r="A1112" s="51">
        <v>44421.0</v>
      </c>
      <c r="B1112" s="52" t="s">
        <v>23</v>
      </c>
      <c r="C1112" s="52" t="s">
        <v>157</v>
      </c>
      <c r="D1112" s="52" t="s">
        <v>277</v>
      </c>
      <c r="E1112" s="53">
        <v>350.0</v>
      </c>
      <c r="F1112" s="52" t="s">
        <v>14</v>
      </c>
      <c r="G1112" s="15">
        <f t="shared" si="1"/>
        <v>6</v>
      </c>
    </row>
    <row r="1113">
      <c r="A1113" s="51">
        <v>44421.0</v>
      </c>
      <c r="B1113" s="52" t="s">
        <v>23</v>
      </c>
      <c r="C1113" s="55">
        <v>7.0E45</v>
      </c>
      <c r="D1113" s="52" t="s">
        <v>284</v>
      </c>
      <c r="E1113" s="53">
        <v>140.0</v>
      </c>
      <c r="F1113" s="52" t="s">
        <v>12</v>
      </c>
      <c r="G1113" s="15">
        <f t="shared" si="1"/>
        <v>6</v>
      </c>
    </row>
    <row r="1114">
      <c r="A1114" s="51">
        <v>44421.0</v>
      </c>
      <c r="B1114" s="52" t="s">
        <v>23</v>
      </c>
      <c r="C1114" s="52">
        <v>244.0</v>
      </c>
      <c r="D1114" s="52" t="s">
        <v>286</v>
      </c>
      <c r="E1114" s="53">
        <v>130.0</v>
      </c>
      <c r="F1114" s="52" t="s">
        <v>31</v>
      </c>
      <c r="G1114" s="15">
        <f t="shared" si="1"/>
        <v>6</v>
      </c>
    </row>
    <row r="1115">
      <c r="A1115" s="51">
        <v>44421.0</v>
      </c>
      <c r="B1115" s="52" t="s">
        <v>23</v>
      </c>
      <c r="C1115" s="52" t="s">
        <v>33</v>
      </c>
      <c r="D1115" s="52" t="s">
        <v>277</v>
      </c>
      <c r="E1115" s="53">
        <v>350.0</v>
      </c>
      <c r="F1115" s="52" t="s">
        <v>14</v>
      </c>
      <c r="G1115" s="15">
        <f t="shared" si="1"/>
        <v>6</v>
      </c>
    </row>
    <row r="1116">
      <c r="A1116" s="51">
        <v>44421.0</v>
      </c>
      <c r="B1116" s="52" t="s">
        <v>23</v>
      </c>
      <c r="C1116" s="52">
        <v>2542.0</v>
      </c>
      <c r="D1116" s="52" t="s">
        <v>286</v>
      </c>
      <c r="E1116" s="53">
        <v>130.0</v>
      </c>
      <c r="F1116" s="52" t="s">
        <v>31</v>
      </c>
      <c r="G1116" s="15">
        <f t="shared" si="1"/>
        <v>6</v>
      </c>
    </row>
    <row r="1117">
      <c r="A1117" s="51">
        <v>44421.0</v>
      </c>
      <c r="B1117" s="52" t="s">
        <v>23</v>
      </c>
      <c r="C1117" s="52">
        <v>2348.0</v>
      </c>
      <c r="D1117" s="52" t="s">
        <v>279</v>
      </c>
      <c r="E1117" s="53">
        <v>170.0</v>
      </c>
      <c r="F1117" s="52" t="s">
        <v>12</v>
      </c>
      <c r="G1117" s="15">
        <f t="shared" si="1"/>
        <v>6</v>
      </c>
    </row>
    <row r="1118">
      <c r="A1118" s="51">
        <v>44421.0</v>
      </c>
      <c r="B1118" s="52" t="s">
        <v>23</v>
      </c>
      <c r="C1118" s="52">
        <v>2440.0</v>
      </c>
      <c r="D1118" s="52" t="s">
        <v>292</v>
      </c>
      <c r="E1118" s="53">
        <v>60.0</v>
      </c>
      <c r="F1118" s="52" t="s">
        <v>31</v>
      </c>
      <c r="G1118" s="15">
        <f t="shared" si="1"/>
        <v>6</v>
      </c>
    </row>
    <row r="1119">
      <c r="A1119" s="51">
        <v>44421.0</v>
      </c>
      <c r="B1119" s="52" t="s">
        <v>23</v>
      </c>
      <c r="C1119" s="52">
        <v>6245.0</v>
      </c>
      <c r="D1119" s="52" t="s">
        <v>278</v>
      </c>
      <c r="E1119" s="53">
        <v>130.0</v>
      </c>
      <c r="F1119" s="52" t="s">
        <v>21</v>
      </c>
      <c r="G1119" s="15">
        <f t="shared" si="1"/>
        <v>6</v>
      </c>
    </row>
    <row r="1120">
      <c r="A1120" s="51">
        <v>44421.0</v>
      </c>
      <c r="B1120" s="52" t="s">
        <v>23</v>
      </c>
      <c r="C1120" s="52">
        <v>7449.0</v>
      </c>
      <c r="D1120" s="52" t="s">
        <v>285</v>
      </c>
      <c r="E1120" s="53">
        <v>270.0</v>
      </c>
      <c r="F1120" s="52" t="s">
        <v>18</v>
      </c>
      <c r="G1120" s="15">
        <f t="shared" si="1"/>
        <v>6</v>
      </c>
    </row>
    <row r="1121">
      <c r="A1121" s="51">
        <v>44421.0</v>
      </c>
      <c r="B1121" s="52" t="s">
        <v>23</v>
      </c>
      <c r="C1121" s="52" t="s">
        <v>163</v>
      </c>
      <c r="D1121" s="52" t="s">
        <v>284</v>
      </c>
      <c r="E1121" s="53">
        <v>140.0</v>
      </c>
      <c r="F1121" s="52" t="s">
        <v>12</v>
      </c>
      <c r="G1121" s="15">
        <f t="shared" si="1"/>
        <v>6</v>
      </c>
    </row>
    <row r="1122">
      <c r="A1122" s="51">
        <v>44421.0</v>
      </c>
      <c r="B1122" s="52" t="s">
        <v>23</v>
      </c>
      <c r="C1122" s="52" t="s">
        <v>95</v>
      </c>
      <c r="D1122" s="52" t="s">
        <v>288</v>
      </c>
      <c r="E1122" s="53">
        <v>280.0</v>
      </c>
      <c r="F1122" s="52" t="s">
        <v>14</v>
      </c>
      <c r="G1122" s="15">
        <f t="shared" si="1"/>
        <v>6</v>
      </c>
    </row>
    <row r="1123">
      <c r="A1123" s="51">
        <v>44421.0</v>
      </c>
      <c r="B1123" s="52" t="s">
        <v>23</v>
      </c>
      <c r="C1123" s="52" t="s">
        <v>326</v>
      </c>
      <c r="D1123" s="52" t="s">
        <v>288</v>
      </c>
      <c r="E1123" s="53">
        <v>280.0</v>
      </c>
      <c r="F1123" s="52" t="s">
        <v>14</v>
      </c>
      <c r="G1123" s="15">
        <f t="shared" si="1"/>
        <v>6</v>
      </c>
    </row>
    <row r="1124">
      <c r="A1124" s="51">
        <v>44421.0</v>
      </c>
      <c r="B1124" s="52" t="s">
        <v>23</v>
      </c>
      <c r="C1124" s="52" t="s">
        <v>327</v>
      </c>
      <c r="D1124" s="52" t="s">
        <v>277</v>
      </c>
      <c r="E1124" s="53">
        <v>350.0</v>
      </c>
      <c r="F1124" s="52" t="s">
        <v>14</v>
      </c>
      <c r="G1124" s="15">
        <f t="shared" si="1"/>
        <v>6</v>
      </c>
    </row>
    <row r="1125">
      <c r="A1125" s="51">
        <v>44421.0</v>
      </c>
      <c r="B1125" s="52" t="s">
        <v>23</v>
      </c>
      <c r="C1125" s="52" t="s">
        <v>327</v>
      </c>
      <c r="D1125" s="52" t="s">
        <v>279</v>
      </c>
      <c r="E1125" s="53">
        <v>170.0</v>
      </c>
      <c r="F1125" s="52" t="s">
        <v>12</v>
      </c>
      <c r="G1125" s="15">
        <f t="shared" si="1"/>
        <v>6</v>
      </c>
    </row>
    <row r="1126">
      <c r="A1126" s="51">
        <v>44421.0</v>
      </c>
      <c r="B1126" s="52" t="s">
        <v>23</v>
      </c>
      <c r="C1126" s="52" t="s">
        <v>38</v>
      </c>
      <c r="D1126" s="52" t="s">
        <v>278</v>
      </c>
      <c r="E1126" s="53">
        <v>130.0</v>
      </c>
      <c r="F1126" s="52" t="s">
        <v>21</v>
      </c>
      <c r="G1126" s="15">
        <f t="shared" si="1"/>
        <v>6</v>
      </c>
    </row>
    <row r="1127">
      <c r="A1127" s="51">
        <v>44421.0</v>
      </c>
      <c r="B1127" s="52" t="s">
        <v>23</v>
      </c>
      <c r="C1127" s="52" t="s">
        <v>202</v>
      </c>
      <c r="D1127" s="52" t="s">
        <v>277</v>
      </c>
      <c r="E1127" s="53">
        <v>350.0</v>
      </c>
      <c r="F1127" s="52" t="s">
        <v>14</v>
      </c>
      <c r="G1127" s="15">
        <f t="shared" si="1"/>
        <v>6</v>
      </c>
    </row>
    <row r="1128">
      <c r="A1128" s="51">
        <v>44421.0</v>
      </c>
      <c r="B1128" s="52" t="s">
        <v>254</v>
      </c>
      <c r="C1128" s="52" t="s">
        <v>255</v>
      </c>
      <c r="D1128" s="52" t="s">
        <v>280</v>
      </c>
      <c r="E1128" s="53">
        <v>280.0</v>
      </c>
      <c r="F1128" s="52" t="s">
        <v>18</v>
      </c>
      <c r="G1128" s="15">
        <f t="shared" si="1"/>
        <v>6</v>
      </c>
    </row>
    <row r="1129">
      <c r="A1129" s="51">
        <v>44421.0</v>
      </c>
      <c r="B1129" s="52" t="s">
        <v>254</v>
      </c>
      <c r="C1129" s="52" t="s">
        <v>328</v>
      </c>
      <c r="D1129" s="52" t="s">
        <v>285</v>
      </c>
      <c r="E1129" s="53">
        <v>270.0</v>
      </c>
      <c r="F1129" s="52" t="s">
        <v>18</v>
      </c>
      <c r="G1129" s="15">
        <f t="shared" si="1"/>
        <v>6</v>
      </c>
    </row>
    <row r="1130">
      <c r="A1130" s="51">
        <v>44421.0</v>
      </c>
      <c r="B1130" s="52" t="s">
        <v>254</v>
      </c>
      <c r="C1130" s="52" t="s">
        <v>257</v>
      </c>
      <c r="D1130" s="52" t="s">
        <v>284</v>
      </c>
      <c r="E1130" s="53">
        <v>140.0</v>
      </c>
      <c r="F1130" s="52" t="s">
        <v>12</v>
      </c>
      <c r="G1130" s="15">
        <f t="shared" si="1"/>
        <v>6</v>
      </c>
    </row>
    <row r="1131">
      <c r="A1131" s="51">
        <v>44421.0</v>
      </c>
      <c r="B1131" s="52" t="s">
        <v>254</v>
      </c>
      <c r="C1131" s="52" t="s">
        <v>291</v>
      </c>
      <c r="D1131" s="52" t="s">
        <v>288</v>
      </c>
      <c r="E1131" s="53">
        <v>280.0</v>
      </c>
      <c r="F1131" s="52" t="s">
        <v>14</v>
      </c>
      <c r="G1131" s="15">
        <f t="shared" si="1"/>
        <v>6</v>
      </c>
    </row>
    <row r="1132">
      <c r="A1132" s="51">
        <v>44421.0</v>
      </c>
      <c r="B1132" s="52" t="s">
        <v>254</v>
      </c>
      <c r="C1132" s="52" t="s">
        <v>269</v>
      </c>
      <c r="D1132" s="52" t="s">
        <v>278</v>
      </c>
      <c r="E1132" s="53">
        <v>130.0</v>
      </c>
      <c r="F1132" s="52" t="s">
        <v>21</v>
      </c>
      <c r="G1132" s="15">
        <f t="shared" si="1"/>
        <v>6</v>
      </c>
    </row>
    <row r="1133">
      <c r="A1133" s="51">
        <v>44421.0</v>
      </c>
      <c r="B1133" s="52" t="s">
        <v>254</v>
      </c>
      <c r="C1133" s="52">
        <v>6740.0</v>
      </c>
      <c r="D1133" s="52" t="s">
        <v>280</v>
      </c>
      <c r="E1133" s="53">
        <v>280.0</v>
      </c>
      <c r="F1133" s="52" t="s">
        <v>18</v>
      </c>
      <c r="G1133" s="15">
        <f t="shared" si="1"/>
        <v>6</v>
      </c>
    </row>
    <row r="1134">
      <c r="A1134" s="51">
        <v>44421.0</v>
      </c>
      <c r="B1134" s="52" t="s">
        <v>254</v>
      </c>
      <c r="C1134" s="52">
        <v>8249.0</v>
      </c>
      <c r="D1134" s="52" t="s">
        <v>286</v>
      </c>
      <c r="E1134" s="53">
        <v>130.0</v>
      </c>
      <c r="F1134" s="52" t="s">
        <v>31</v>
      </c>
      <c r="G1134" s="15">
        <f t="shared" si="1"/>
        <v>6</v>
      </c>
    </row>
    <row r="1135">
      <c r="A1135" s="51">
        <v>44421.0</v>
      </c>
      <c r="B1135" s="52" t="s">
        <v>254</v>
      </c>
      <c r="C1135" s="52">
        <v>445.0</v>
      </c>
      <c r="D1135" s="52" t="s">
        <v>279</v>
      </c>
      <c r="E1135" s="53">
        <v>170.0</v>
      </c>
      <c r="F1135" s="52" t="s">
        <v>12</v>
      </c>
      <c r="G1135" s="15">
        <f t="shared" si="1"/>
        <v>6</v>
      </c>
    </row>
    <row r="1136">
      <c r="A1136" s="51">
        <v>44421.0</v>
      </c>
      <c r="B1136" s="52" t="s">
        <v>254</v>
      </c>
      <c r="C1136" s="52">
        <v>445.0</v>
      </c>
      <c r="D1136" s="52" t="s">
        <v>284</v>
      </c>
      <c r="E1136" s="53">
        <v>140.0</v>
      </c>
      <c r="F1136" s="52" t="s">
        <v>12</v>
      </c>
      <c r="G1136" s="15">
        <f t="shared" si="1"/>
        <v>6</v>
      </c>
    </row>
    <row r="1137">
      <c r="A1137" s="51">
        <v>44421.0</v>
      </c>
      <c r="B1137" s="52" t="s">
        <v>254</v>
      </c>
      <c r="C1137" s="52" t="s">
        <v>293</v>
      </c>
      <c r="D1137" s="52" t="s">
        <v>287</v>
      </c>
      <c r="E1137" s="53">
        <v>110.0</v>
      </c>
      <c r="F1137" s="52" t="s">
        <v>31</v>
      </c>
      <c r="G1137" s="15">
        <f t="shared" si="1"/>
        <v>6</v>
      </c>
    </row>
    <row r="1138">
      <c r="A1138" s="51">
        <v>44421.0</v>
      </c>
      <c r="B1138" s="52" t="s">
        <v>254</v>
      </c>
      <c r="C1138" s="52">
        <v>6347.0</v>
      </c>
      <c r="D1138" s="52" t="s">
        <v>288</v>
      </c>
      <c r="E1138" s="53">
        <v>280.0</v>
      </c>
      <c r="F1138" s="52" t="s">
        <v>14</v>
      </c>
      <c r="G1138" s="15">
        <f t="shared" si="1"/>
        <v>6</v>
      </c>
    </row>
    <row r="1139">
      <c r="A1139" s="51">
        <v>44421.0</v>
      </c>
      <c r="B1139" s="52" t="s">
        <v>254</v>
      </c>
      <c r="C1139" s="52" t="s">
        <v>294</v>
      </c>
      <c r="D1139" s="52" t="s">
        <v>280</v>
      </c>
      <c r="E1139" s="53">
        <v>280.0</v>
      </c>
      <c r="F1139" s="52" t="s">
        <v>18</v>
      </c>
      <c r="G1139" s="15">
        <f t="shared" si="1"/>
        <v>6</v>
      </c>
    </row>
    <row r="1140">
      <c r="A1140" s="51">
        <v>44421.0</v>
      </c>
      <c r="B1140" s="52" t="s">
        <v>254</v>
      </c>
      <c r="C1140" s="52">
        <v>5742.0</v>
      </c>
      <c r="D1140" s="52" t="s">
        <v>280</v>
      </c>
      <c r="E1140" s="53">
        <v>280.0</v>
      </c>
      <c r="F1140" s="52" t="s">
        <v>18</v>
      </c>
      <c r="G1140" s="15">
        <f t="shared" si="1"/>
        <v>6</v>
      </c>
    </row>
    <row r="1141">
      <c r="A1141" s="51">
        <v>44421.0</v>
      </c>
      <c r="B1141" s="52" t="s">
        <v>254</v>
      </c>
      <c r="C1141" s="52">
        <v>7042.0</v>
      </c>
      <c r="D1141" s="52" t="s">
        <v>277</v>
      </c>
      <c r="E1141" s="53">
        <v>350.0</v>
      </c>
      <c r="F1141" s="52" t="s">
        <v>14</v>
      </c>
      <c r="G1141" s="15">
        <f t="shared" si="1"/>
        <v>6</v>
      </c>
    </row>
    <row r="1142">
      <c r="A1142" s="51">
        <v>44421.0</v>
      </c>
      <c r="B1142" s="52" t="s">
        <v>254</v>
      </c>
      <c r="C1142" s="52" t="s">
        <v>258</v>
      </c>
      <c r="D1142" s="52" t="s">
        <v>285</v>
      </c>
      <c r="E1142" s="53">
        <v>270.0</v>
      </c>
      <c r="F1142" s="52" t="s">
        <v>18</v>
      </c>
      <c r="G1142" s="15">
        <f t="shared" si="1"/>
        <v>6</v>
      </c>
    </row>
    <row r="1143">
      <c r="A1143" s="51">
        <v>44421.0</v>
      </c>
      <c r="B1143" s="52" t="s">
        <v>254</v>
      </c>
      <c r="C1143" s="52" t="s">
        <v>329</v>
      </c>
      <c r="D1143" s="52" t="s">
        <v>288</v>
      </c>
      <c r="E1143" s="53">
        <v>280.0</v>
      </c>
      <c r="F1143" s="52" t="s">
        <v>14</v>
      </c>
      <c r="G1143" s="15">
        <f t="shared" si="1"/>
        <v>6</v>
      </c>
    </row>
    <row r="1144">
      <c r="A1144" s="51">
        <v>44421.0</v>
      </c>
      <c r="B1144" s="52" t="s">
        <v>254</v>
      </c>
      <c r="C1144" s="52" t="s">
        <v>259</v>
      </c>
      <c r="D1144" s="52" t="s">
        <v>285</v>
      </c>
      <c r="E1144" s="53">
        <v>270.0</v>
      </c>
      <c r="F1144" s="52" t="s">
        <v>18</v>
      </c>
      <c r="G1144" s="15">
        <f t="shared" si="1"/>
        <v>6</v>
      </c>
    </row>
    <row r="1145">
      <c r="A1145" s="51">
        <v>44421.0</v>
      </c>
      <c r="B1145" s="52" t="s">
        <v>254</v>
      </c>
      <c r="C1145" s="52" t="s">
        <v>260</v>
      </c>
      <c r="D1145" s="52" t="s">
        <v>285</v>
      </c>
      <c r="E1145" s="53">
        <v>270.0</v>
      </c>
      <c r="F1145" s="52" t="s">
        <v>18</v>
      </c>
      <c r="G1145" s="15">
        <f t="shared" si="1"/>
        <v>6</v>
      </c>
    </row>
    <row r="1146">
      <c r="A1146" s="51">
        <v>44421.0</v>
      </c>
      <c r="B1146" s="52" t="s">
        <v>254</v>
      </c>
      <c r="C1146" s="52" t="s">
        <v>68</v>
      </c>
      <c r="D1146" s="52" t="s">
        <v>286</v>
      </c>
      <c r="E1146" s="53">
        <v>130.0</v>
      </c>
      <c r="F1146" s="52" t="s">
        <v>31</v>
      </c>
      <c r="G1146" s="15">
        <f t="shared" si="1"/>
        <v>6</v>
      </c>
    </row>
    <row r="1147">
      <c r="A1147" s="51">
        <v>44421.0</v>
      </c>
      <c r="B1147" s="52" t="s">
        <v>40</v>
      </c>
      <c r="C1147" s="52" t="s">
        <v>41</v>
      </c>
      <c r="D1147" s="52" t="s">
        <v>277</v>
      </c>
      <c r="E1147" s="53">
        <v>350.0</v>
      </c>
      <c r="F1147" s="52" t="s">
        <v>14</v>
      </c>
      <c r="G1147" s="15">
        <f t="shared" si="1"/>
        <v>6</v>
      </c>
    </row>
    <row r="1148">
      <c r="A1148" s="51">
        <v>44421.0</v>
      </c>
      <c r="B1148" s="52" t="s">
        <v>40</v>
      </c>
      <c r="C1148" s="52" t="s">
        <v>167</v>
      </c>
      <c r="D1148" s="52" t="s">
        <v>284</v>
      </c>
      <c r="E1148" s="53">
        <v>140.0</v>
      </c>
      <c r="F1148" s="52" t="s">
        <v>12</v>
      </c>
      <c r="G1148" s="15">
        <f t="shared" si="1"/>
        <v>6</v>
      </c>
    </row>
    <row r="1149">
      <c r="A1149" s="51">
        <v>44421.0</v>
      </c>
      <c r="B1149" s="52" t="s">
        <v>40</v>
      </c>
      <c r="C1149" s="52" t="s">
        <v>169</v>
      </c>
      <c r="D1149" s="52" t="s">
        <v>282</v>
      </c>
      <c r="E1149" s="53">
        <v>200.0</v>
      </c>
      <c r="F1149" s="52" t="s">
        <v>14</v>
      </c>
      <c r="G1149" s="15">
        <f t="shared" si="1"/>
        <v>6</v>
      </c>
    </row>
    <row r="1150">
      <c r="A1150" s="51">
        <v>44421.0</v>
      </c>
      <c r="B1150" s="52" t="s">
        <v>97</v>
      </c>
      <c r="C1150" s="55">
        <v>1.0E46</v>
      </c>
      <c r="D1150" s="52" t="s">
        <v>279</v>
      </c>
      <c r="E1150" s="53">
        <v>170.0</v>
      </c>
      <c r="F1150" s="52" t="s">
        <v>12</v>
      </c>
      <c r="G1150" s="15">
        <f t="shared" si="1"/>
        <v>6</v>
      </c>
    </row>
    <row r="1151">
      <c r="A1151" s="51">
        <v>44421.0</v>
      </c>
      <c r="B1151" s="52" t="s">
        <v>97</v>
      </c>
      <c r="C1151" s="52" t="s">
        <v>98</v>
      </c>
      <c r="D1151" s="52" t="s">
        <v>280</v>
      </c>
      <c r="E1151" s="53">
        <v>280.0</v>
      </c>
      <c r="F1151" s="52" t="s">
        <v>18</v>
      </c>
      <c r="G1151" s="15">
        <f t="shared" si="1"/>
        <v>6</v>
      </c>
    </row>
    <row r="1152">
      <c r="A1152" s="51">
        <v>44421.0</v>
      </c>
      <c r="B1152" s="52" t="s">
        <v>97</v>
      </c>
      <c r="C1152" s="55">
        <v>4.0E47</v>
      </c>
      <c r="D1152" s="52" t="s">
        <v>279</v>
      </c>
      <c r="E1152" s="53">
        <v>170.0</v>
      </c>
      <c r="F1152" s="52" t="s">
        <v>12</v>
      </c>
      <c r="G1152" s="15">
        <f t="shared" si="1"/>
        <v>6</v>
      </c>
    </row>
    <row r="1153">
      <c r="A1153" s="51">
        <v>44421.0</v>
      </c>
      <c r="B1153" s="52" t="s">
        <v>97</v>
      </c>
      <c r="C1153" s="52" t="s">
        <v>330</v>
      </c>
      <c r="D1153" s="52" t="s">
        <v>277</v>
      </c>
      <c r="E1153" s="53">
        <v>350.0</v>
      </c>
      <c r="F1153" s="52" t="s">
        <v>14</v>
      </c>
      <c r="G1153" s="15">
        <f t="shared" si="1"/>
        <v>6</v>
      </c>
    </row>
    <row r="1154">
      <c r="A1154" s="51">
        <v>44421.0</v>
      </c>
      <c r="B1154" s="52" t="s">
        <v>97</v>
      </c>
      <c r="C1154" s="52" t="s">
        <v>100</v>
      </c>
      <c r="D1154" s="52" t="s">
        <v>285</v>
      </c>
      <c r="E1154" s="53">
        <v>270.0</v>
      </c>
      <c r="F1154" s="52" t="s">
        <v>18</v>
      </c>
      <c r="G1154" s="15">
        <f t="shared" si="1"/>
        <v>6</v>
      </c>
    </row>
    <row r="1155">
      <c r="A1155" s="51">
        <v>44421.0</v>
      </c>
      <c r="B1155" s="52" t="s">
        <v>97</v>
      </c>
      <c r="C1155" s="52" t="s">
        <v>101</v>
      </c>
      <c r="D1155" s="52" t="s">
        <v>277</v>
      </c>
      <c r="E1155" s="53">
        <v>350.0</v>
      </c>
      <c r="F1155" s="52" t="s">
        <v>14</v>
      </c>
      <c r="G1155" s="15">
        <f t="shared" si="1"/>
        <v>6</v>
      </c>
    </row>
    <row r="1156">
      <c r="A1156" s="51">
        <v>44421.0</v>
      </c>
      <c r="B1156" s="52" t="s">
        <v>97</v>
      </c>
      <c r="C1156" s="52" t="s">
        <v>331</v>
      </c>
      <c r="D1156" s="52" t="s">
        <v>277</v>
      </c>
      <c r="E1156" s="53">
        <v>350.0</v>
      </c>
      <c r="F1156" s="52" t="s">
        <v>14</v>
      </c>
      <c r="G1156" s="15">
        <f t="shared" si="1"/>
        <v>6</v>
      </c>
    </row>
    <row r="1157">
      <c r="A1157" s="51">
        <v>44421.0</v>
      </c>
      <c r="B1157" s="52" t="s">
        <v>97</v>
      </c>
      <c r="C1157" s="52" t="s">
        <v>102</v>
      </c>
      <c r="D1157" s="52" t="s">
        <v>284</v>
      </c>
      <c r="E1157" s="53">
        <v>140.0</v>
      </c>
      <c r="F1157" s="52" t="s">
        <v>12</v>
      </c>
      <c r="G1157" s="15">
        <f t="shared" si="1"/>
        <v>6</v>
      </c>
    </row>
    <row r="1158">
      <c r="A1158" s="51">
        <v>44421.0</v>
      </c>
      <c r="B1158" s="52" t="s">
        <v>97</v>
      </c>
      <c r="C1158" s="52">
        <v>1044.0</v>
      </c>
      <c r="D1158" s="52" t="s">
        <v>280</v>
      </c>
      <c r="E1158" s="53">
        <v>280.0</v>
      </c>
      <c r="F1158" s="52" t="s">
        <v>18</v>
      </c>
      <c r="G1158" s="15">
        <f t="shared" si="1"/>
        <v>6</v>
      </c>
    </row>
    <row r="1159">
      <c r="A1159" s="51">
        <v>44421.0</v>
      </c>
      <c r="B1159" s="52" t="s">
        <v>97</v>
      </c>
      <c r="C1159" s="52">
        <v>8043.0</v>
      </c>
      <c r="D1159" s="52" t="s">
        <v>277</v>
      </c>
      <c r="E1159" s="53">
        <v>350.0</v>
      </c>
      <c r="F1159" s="52" t="s">
        <v>14</v>
      </c>
      <c r="G1159" s="15">
        <f t="shared" si="1"/>
        <v>6</v>
      </c>
    </row>
    <row r="1160">
      <c r="A1160" s="51">
        <v>44421.0</v>
      </c>
      <c r="B1160" s="52" t="s">
        <v>97</v>
      </c>
      <c r="C1160" s="52" t="s">
        <v>103</v>
      </c>
      <c r="D1160" s="52" t="s">
        <v>285</v>
      </c>
      <c r="E1160" s="53">
        <v>270.0</v>
      </c>
      <c r="F1160" s="52" t="s">
        <v>18</v>
      </c>
      <c r="G1160" s="15">
        <f t="shared" si="1"/>
        <v>6</v>
      </c>
    </row>
    <row r="1161">
      <c r="A1161" s="51">
        <v>44421.0</v>
      </c>
      <c r="B1161" s="52" t="s">
        <v>97</v>
      </c>
      <c r="C1161" s="52" t="s">
        <v>332</v>
      </c>
      <c r="D1161" s="52" t="s">
        <v>277</v>
      </c>
      <c r="E1161" s="53">
        <v>350.0</v>
      </c>
      <c r="F1161" s="52" t="s">
        <v>14</v>
      </c>
      <c r="G1161" s="15">
        <f t="shared" si="1"/>
        <v>6</v>
      </c>
    </row>
    <row r="1162">
      <c r="A1162" s="51">
        <v>44421.0</v>
      </c>
      <c r="B1162" s="52" t="s">
        <v>97</v>
      </c>
      <c r="C1162" s="52" t="s">
        <v>239</v>
      </c>
      <c r="D1162" s="52" t="s">
        <v>285</v>
      </c>
      <c r="E1162" s="53">
        <v>270.0</v>
      </c>
      <c r="F1162" s="52" t="s">
        <v>18</v>
      </c>
      <c r="G1162" s="15">
        <f t="shared" si="1"/>
        <v>6</v>
      </c>
    </row>
    <row r="1163">
      <c r="A1163" s="51">
        <v>44421.0</v>
      </c>
      <c r="B1163" s="52" t="s">
        <v>97</v>
      </c>
      <c r="C1163" s="52">
        <v>6145.0</v>
      </c>
      <c r="D1163" s="52" t="s">
        <v>285</v>
      </c>
      <c r="E1163" s="53">
        <v>270.0</v>
      </c>
      <c r="F1163" s="52" t="s">
        <v>18</v>
      </c>
      <c r="G1163" s="15">
        <f t="shared" si="1"/>
        <v>6</v>
      </c>
    </row>
    <row r="1164">
      <c r="A1164" s="51">
        <v>44421.0</v>
      </c>
      <c r="B1164" s="52" t="s">
        <v>97</v>
      </c>
      <c r="C1164" s="52">
        <v>5049.0</v>
      </c>
      <c r="D1164" s="52" t="s">
        <v>279</v>
      </c>
      <c r="E1164" s="53">
        <v>170.0</v>
      </c>
      <c r="F1164" s="52" t="s">
        <v>12</v>
      </c>
      <c r="G1164" s="15">
        <f t="shared" si="1"/>
        <v>6</v>
      </c>
    </row>
    <row r="1165">
      <c r="A1165" s="51">
        <v>44421.0</v>
      </c>
      <c r="B1165" s="52" t="s">
        <v>97</v>
      </c>
      <c r="C1165" s="52">
        <v>1342.0</v>
      </c>
      <c r="D1165" s="52" t="s">
        <v>284</v>
      </c>
      <c r="E1165" s="53">
        <v>140.0</v>
      </c>
      <c r="F1165" s="52" t="s">
        <v>12</v>
      </c>
      <c r="G1165" s="15">
        <f t="shared" si="1"/>
        <v>6</v>
      </c>
    </row>
    <row r="1166">
      <c r="A1166" s="51">
        <v>44421.0</v>
      </c>
      <c r="B1166" s="52" t="s">
        <v>97</v>
      </c>
      <c r="C1166" s="52">
        <v>5048.0</v>
      </c>
      <c r="D1166" s="52" t="s">
        <v>288</v>
      </c>
      <c r="E1166" s="53">
        <v>280.0</v>
      </c>
      <c r="F1166" s="52" t="s">
        <v>14</v>
      </c>
      <c r="G1166" s="15">
        <f t="shared" si="1"/>
        <v>6</v>
      </c>
    </row>
    <row r="1167">
      <c r="A1167" s="51">
        <v>44421.0</v>
      </c>
      <c r="B1167" s="52" t="s">
        <v>97</v>
      </c>
      <c r="C1167" s="52">
        <v>1641.0</v>
      </c>
      <c r="D1167" s="52" t="s">
        <v>285</v>
      </c>
      <c r="E1167" s="53">
        <v>270.0</v>
      </c>
      <c r="F1167" s="52" t="s">
        <v>18</v>
      </c>
      <c r="G1167" s="15">
        <f t="shared" si="1"/>
        <v>6</v>
      </c>
    </row>
    <row r="1168">
      <c r="A1168" s="51">
        <v>44421.0</v>
      </c>
      <c r="B1168" s="52" t="s">
        <v>97</v>
      </c>
      <c r="C1168" s="52" t="s">
        <v>333</v>
      </c>
      <c r="D1168" s="52" t="s">
        <v>284</v>
      </c>
      <c r="E1168" s="53">
        <v>140.0</v>
      </c>
      <c r="F1168" s="52" t="s">
        <v>12</v>
      </c>
      <c r="G1168" s="15">
        <f t="shared" si="1"/>
        <v>6</v>
      </c>
    </row>
    <row r="1169">
      <c r="A1169" s="51">
        <v>44421.0</v>
      </c>
      <c r="B1169" s="52" t="s">
        <v>97</v>
      </c>
      <c r="C1169" s="52" t="s">
        <v>301</v>
      </c>
      <c r="D1169" s="52" t="s">
        <v>304</v>
      </c>
      <c r="E1169" s="53">
        <v>190.0</v>
      </c>
      <c r="F1169" s="52" t="s">
        <v>160</v>
      </c>
      <c r="G1169" s="15">
        <f t="shared" si="1"/>
        <v>6</v>
      </c>
    </row>
    <row r="1170">
      <c r="A1170" s="51">
        <v>44421.0</v>
      </c>
      <c r="B1170" s="52" t="s">
        <v>97</v>
      </c>
      <c r="C1170" s="52" t="s">
        <v>334</v>
      </c>
      <c r="D1170" s="52" t="s">
        <v>277</v>
      </c>
      <c r="E1170" s="53">
        <v>350.0</v>
      </c>
      <c r="F1170" s="52" t="s">
        <v>14</v>
      </c>
      <c r="G1170" s="15">
        <f t="shared" si="1"/>
        <v>6</v>
      </c>
    </row>
    <row r="1171">
      <c r="A1171" s="51">
        <v>44421.0</v>
      </c>
      <c r="B1171" s="52" t="s">
        <v>97</v>
      </c>
      <c r="C1171" s="52" t="s">
        <v>109</v>
      </c>
      <c r="D1171" s="52" t="s">
        <v>288</v>
      </c>
      <c r="E1171" s="53">
        <v>280.0</v>
      </c>
      <c r="F1171" s="52" t="s">
        <v>14</v>
      </c>
      <c r="G1171" s="15">
        <f t="shared" si="1"/>
        <v>6</v>
      </c>
    </row>
    <row r="1172">
      <c r="A1172" s="51">
        <v>44421.0</v>
      </c>
      <c r="B1172" s="52" t="s">
        <v>97</v>
      </c>
      <c r="C1172" s="52" t="s">
        <v>171</v>
      </c>
      <c r="D1172" s="52" t="s">
        <v>278</v>
      </c>
      <c r="E1172" s="53">
        <v>130.0</v>
      </c>
      <c r="F1172" s="52" t="s">
        <v>21</v>
      </c>
      <c r="G1172" s="15">
        <f t="shared" si="1"/>
        <v>6</v>
      </c>
    </row>
    <row r="1173">
      <c r="A1173" s="51">
        <v>44421.0</v>
      </c>
      <c r="B1173" s="52" t="s">
        <v>97</v>
      </c>
      <c r="C1173" s="52" t="s">
        <v>67</v>
      </c>
      <c r="D1173" s="52" t="s">
        <v>286</v>
      </c>
      <c r="E1173" s="53">
        <v>130.0</v>
      </c>
      <c r="F1173" s="52" t="s">
        <v>31</v>
      </c>
      <c r="G1173" s="15">
        <f t="shared" si="1"/>
        <v>6</v>
      </c>
    </row>
    <row r="1174">
      <c r="A1174" s="51">
        <v>44421.0</v>
      </c>
      <c r="B1174" s="52" t="s">
        <v>97</v>
      </c>
      <c r="C1174" s="52" t="s">
        <v>210</v>
      </c>
      <c r="D1174" s="52" t="s">
        <v>285</v>
      </c>
      <c r="E1174" s="53">
        <v>270.0</v>
      </c>
      <c r="F1174" s="52" t="s">
        <v>18</v>
      </c>
      <c r="G1174" s="15">
        <f t="shared" si="1"/>
        <v>6</v>
      </c>
    </row>
    <row r="1175">
      <c r="A1175" s="51">
        <v>44421.0</v>
      </c>
      <c r="B1175" s="52" t="s">
        <v>97</v>
      </c>
      <c r="C1175" s="52" t="s">
        <v>335</v>
      </c>
      <c r="D1175" s="52" t="s">
        <v>277</v>
      </c>
      <c r="E1175" s="53">
        <v>350.0</v>
      </c>
      <c r="F1175" s="52" t="s">
        <v>14</v>
      </c>
      <c r="G1175" s="15">
        <f t="shared" si="1"/>
        <v>6</v>
      </c>
    </row>
    <row r="1176">
      <c r="A1176" s="51">
        <v>44421.0</v>
      </c>
      <c r="B1176" s="52" t="s">
        <v>336</v>
      </c>
      <c r="C1176" s="52" t="s">
        <v>337</v>
      </c>
      <c r="D1176" s="52" t="s">
        <v>277</v>
      </c>
      <c r="E1176" s="53">
        <v>350.0</v>
      </c>
      <c r="F1176" s="52" t="s">
        <v>14</v>
      </c>
      <c r="G1176" s="15">
        <f t="shared" si="1"/>
        <v>6</v>
      </c>
    </row>
    <row r="1177">
      <c r="A1177" s="51">
        <v>44421.0</v>
      </c>
      <c r="B1177" s="52" t="s">
        <v>336</v>
      </c>
      <c r="C1177" s="52" t="s">
        <v>337</v>
      </c>
      <c r="D1177" s="52" t="s">
        <v>280</v>
      </c>
      <c r="E1177" s="53">
        <v>280.0</v>
      </c>
      <c r="F1177" s="52" t="s">
        <v>18</v>
      </c>
      <c r="G1177" s="15">
        <f t="shared" si="1"/>
        <v>6</v>
      </c>
    </row>
    <row r="1178">
      <c r="A1178" s="51">
        <v>44421.0</v>
      </c>
      <c r="B1178" s="52" t="s">
        <v>336</v>
      </c>
      <c r="C1178" s="52" t="s">
        <v>337</v>
      </c>
      <c r="D1178" s="52" t="s">
        <v>278</v>
      </c>
      <c r="E1178" s="53">
        <v>130.0</v>
      </c>
      <c r="F1178" s="52" t="s">
        <v>21</v>
      </c>
      <c r="G1178" s="15">
        <f t="shared" si="1"/>
        <v>6</v>
      </c>
    </row>
    <row r="1179">
      <c r="A1179" s="51">
        <v>44421.0</v>
      </c>
      <c r="B1179" s="52" t="s">
        <v>336</v>
      </c>
      <c r="C1179" s="52" t="s">
        <v>337</v>
      </c>
      <c r="D1179" s="52" t="s">
        <v>282</v>
      </c>
      <c r="E1179" s="53">
        <v>200.0</v>
      </c>
      <c r="F1179" s="52" t="s">
        <v>14</v>
      </c>
      <c r="G1179" s="15">
        <f t="shared" si="1"/>
        <v>6</v>
      </c>
    </row>
    <row r="1180">
      <c r="A1180" s="51">
        <v>44421.0</v>
      </c>
      <c r="B1180" s="52" t="s">
        <v>114</v>
      </c>
      <c r="C1180" s="52">
        <v>5043.0</v>
      </c>
      <c r="D1180" s="52" t="s">
        <v>277</v>
      </c>
      <c r="E1180" s="53">
        <v>350.0</v>
      </c>
      <c r="F1180" s="52" t="s">
        <v>14</v>
      </c>
      <c r="G1180" s="15">
        <f t="shared" si="1"/>
        <v>6</v>
      </c>
    </row>
    <row r="1181">
      <c r="A1181" s="51">
        <v>44421.0</v>
      </c>
      <c r="B1181" s="52" t="s">
        <v>114</v>
      </c>
      <c r="C1181" s="52">
        <v>5043.0</v>
      </c>
      <c r="D1181" s="52" t="s">
        <v>279</v>
      </c>
      <c r="E1181" s="53">
        <v>170.0</v>
      </c>
      <c r="F1181" s="52" t="s">
        <v>12</v>
      </c>
      <c r="G1181" s="15">
        <f t="shared" si="1"/>
        <v>6</v>
      </c>
    </row>
    <row r="1182">
      <c r="A1182" s="51">
        <v>44421.0</v>
      </c>
      <c r="B1182" s="52" t="s">
        <v>114</v>
      </c>
      <c r="C1182" s="52">
        <v>5043.0</v>
      </c>
      <c r="D1182" s="52" t="s">
        <v>280</v>
      </c>
      <c r="E1182" s="53">
        <v>280.0</v>
      </c>
      <c r="F1182" s="52" t="s">
        <v>18</v>
      </c>
      <c r="G1182" s="15">
        <f t="shared" si="1"/>
        <v>6</v>
      </c>
    </row>
    <row r="1183">
      <c r="A1183" s="51">
        <v>44421.0</v>
      </c>
      <c r="B1183" s="52" t="s">
        <v>114</v>
      </c>
      <c r="C1183" s="52">
        <v>5043.0</v>
      </c>
      <c r="D1183" s="52" t="s">
        <v>284</v>
      </c>
      <c r="E1183" s="53">
        <v>140.0</v>
      </c>
      <c r="F1183" s="52" t="s">
        <v>12</v>
      </c>
      <c r="G1183" s="15">
        <f t="shared" si="1"/>
        <v>6</v>
      </c>
    </row>
    <row r="1184">
      <c r="A1184" s="51">
        <v>44421.0</v>
      </c>
      <c r="B1184" s="52" t="s">
        <v>211</v>
      </c>
      <c r="C1184" s="52" t="s">
        <v>212</v>
      </c>
      <c r="D1184" s="52" t="s">
        <v>278</v>
      </c>
      <c r="E1184" s="53">
        <v>130.0</v>
      </c>
      <c r="F1184" s="52" t="s">
        <v>21</v>
      </c>
      <c r="G1184" s="15">
        <f t="shared" si="1"/>
        <v>6</v>
      </c>
    </row>
    <row r="1185">
      <c r="A1185" s="51">
        <v>44421.0</v>
      </c>
      <c r="B1185" s="52" t="s">
        <v>211</v>
      </c>
      <c r="C1185" s="52">
        <v>540.0</v>
      </c>
      <c r="D1185" s="52" t="s">
        <v>278</v>
      </c>
      <c r="E1185" s="53">
        <v>130.0</v>
      </c>
      <c r="F1185" s="52" t="s">
        <v>21</v>
      </c>
      <c r="G1185" s="15">
        <f t="shared" si="1"/>
        <v>6</v>
      </c>
    </row>
    <row r="1186">
      <c r="A1186" s="51">
        <v>44421.0</v>
      </c>
      <c r="B1186" s="52" t="s">
        <v>211</v>
      </c>
      <c r="C1186" s="52">
        <v>6249.0</v>
      </c>
      <c r="D1186" s="52" t="s">
        <v>277</v>
      </c>
      <c r="E1186" s="53">
        <v>350.0</v>
      </c>
      <c r="F1186" s="52" t="s">
        <v>14</v>
      </c>
      <c r="G1186" s="15">
        <f t="shared" si="1"/>
        <v>6</v>
      </c>
    </row>
    <row r="1187">
      <c r="A1187" s="51">
        <v>44421.0</v>
      </c>
      <c r="B1187" s="52" t="s">
        <v>306</v>
      </c>
      <c r="C1187" s="52">
        <v>2942.0</v>
      </c>
      <c r="D1187" s="52" t="s">
        <v>280</v>
      </c>
      <c r="E1187" s="53">
        <v>280.0</v>
      </c>
      <c r="F1187" s="52" t="s">
        <v>18</v>
      </c>
      <c r="G1187" s="15">
        <f t="shared" si="1"/>
        <v>6</v>
      </c>
    </row>
    <row r="1188">
      <c r="A1188" s="51">
        <v>44421.0</v>
      </c>
      <c r="B1188" s="52" t="s">
        <v>306</v>
      </c>
      <c r="C1188" s="52" t="s">
        <v>338</v>
      </c>
      <c r="D1188" s="52" t="s">
        <v>285</v>
      </c>
      <c r="E1188" s="53">
        <v>270.0</v>
      </c>
      <c r="F1188" s="52" t="s">
        <v>18</v>
      </c>
      <c r="G1188" s="15">
        <f t="shared" si="1"/>
        <v>6</v>
      </c>
    </row>
    <row r="1189">
      <c r="A1189" s="51">
        <v>44421.0</v>
      </c>
      <c r="B1189" s="52" t="s">
        <v>306</v>
      </c>
      <c r="C1189" s="52" t="s">
        <v>339</v>
      </c>
      <c r="D1189" s="52" t="s">
        <v>285</v>
      </c>
      <c r="E1189" s="53">
        <v>270.0</v>
      </c>
      <c r="F1189" s="52" t="s">
        <v>18</v>
      </c>
      <c r="G1189" s="15">
        <f t="shared" si="1"/>
        <v>6</v>
      </c>
    </row>
    <row r="1190">
      <c r="A1190" s="51">
        <v>44421.0</v>
      </c>
      <c r="B1190" s="52" t="s">
        <v>306</v>
      </c>
      <c r="C1190" s="52" t="s">
        <v>340</v>
      </c>
      <c r="D1190" s="52" t="s">
        <v>285</v>
      </c>
      <c r="E1190" s="53">
        <v>270.0</v>
      </c>
      <c r="F1190" s="52" t="s">
        <v>18</v>
      </c>
      <c r="G1190" s="15">
        <f t="shared" si="1"/>
        <v>6</v>
      </c>
    </row>
    <row r="1191">
      <c r="A1191" s="51">
        <v>44421.0</v>
      </c>
      <c r="B1191" s="52" t="s">
        <v>306</v>
      </c>
      <c r="C1191" s="52" t="s">
        <v>341</v>
      </c>
      <c r="D1191" s="52" t="s">
        <v>287</v>
      </c>
      <c r="E1191" s="53">
        <v>110.0</v>
      </c>
      <c r="F1191" s="52" t="s">
        <v>31</v>
      </c>
      <c r="G1191" s="15">
        <f t="shared" si="1"/>
        <v>6</v>
      </c>
    </row>
    <row r="1192">
      <c r="A1192" s="51">
        <v>44421.0</v>
      </c>
      <c r="B1192" s="52" t="s">
        <v>115</v>
      </c>
      <c r="C1192" s="52" t="s">
        <v>116</v>
      </c>
      <c r="D1192" s="52" t="s">
        <v>285</v>
      </c>
      <c r="E1192" s="53">
        <v>270.0</v>
      </c>
      <c r="F1192" s="52" t="s">
        <v>18</v>
      </c>
      <c r="G1192" s="15">
        <f t="shared" si="1"/>
        <v>6</v>
      </c>
    </row>
    <row r="1193">
      <c r="A1193" s="51">
        <v>44421.0</v>
      </c>
      <c r="B1193" s="52" t="s">
        <v>115</v>
      </c>
      <c r="C1193" s="52" t="s">
        <v>174</v>
      </c>
      <c r="D1193" s="52" t="s">
        <v>287</v>
      </c>
      <c r="E1193" s="53">
        <v>110.0</v>
      </c>
      <c r="F1193" s="52" t="s">
        <v>31</v>
      </c>
      <c r="G1193" s="15">
        <f t="shared" si="1"/>
        <v>6</v>
      </c>
    </row>
    <row r="1194">
      <c r="A1194" s="51">
        <v>44421.0</v>
      </c>
      <c r="B1194" s="52" t="s">
        <v>115</v>
      </c>
      <c r="C1194" s="52">
        <v>8647.0</v>
      </c>
      <c r="D1194" s="52" t="s">
        <v>277</v>
      </c>
      <c r="E1194" s="53">
        <v>350.0</v>
      </c>
      <c r="F1194" s="52" t="s">
        <v>14</v>
      </c>
      <c r="G1194" s="15">
        <f t="shared" si="1"/>
        <v>6</v>
      </c>
    </row>
    <row r="1195">
      <c r="A1195" s="51">
        <v>44421.0</v>
      </c>
      <c r="B1195" s="52" t="s">
        <v>115</v>
      </c>
      <c r="C1195" s="52" t="s">
        <v>118</v>
      </c>
      <c r="D1195" s="52" t="s">
        <v>287</v>
      </c>
      <c r="E1195" s="53">
        <v>110.0</v>
      </c>
      <c r="F1195" s="52" t="s">
        <v>31</v>
      </c>
      <c r="G1195" s="15">
        <f t="shared" si="1"/>
        <v>6</v>
      </c>
    </row>
    <row r="1196">
      <c r="A1196" s="51">
        <v>44421.0</v>
      </c>
      <c r="B1196" s="52" t="s">
        <v>115</v>
      </c>
      <c r="C1196" s="52" t="s">
        <v>240</v>
      </c>
      <c r="D1196" s="52" t="s">
        <v>277</v>
      </c>
      <c r="E1196" s="53">
        <v>350.0</v>
      </c>
      <c r="F1196" s="52" t="s">
        <v>14</v>
      </c>
      <c r="G1196" s="15">
        <f t="shared" si="1"/>
        <v>6</v>
      </c>
    </row>
    <row r="1197">
      <c r="A1197" s="51">
        <v>44421.0</v>
      </c>
      <c r="B1197" s="52" t="s">
        <v>115</v>
      </c>
      <c r="C1197" s="52" t="s">
        <v>119</v>
      </c>
      <c r="D1197" s="52" t="s">
        <v>284</v>
      </c>
      <c r="E1197" s="53">
        <v>140.0</v>
      </c>
      <c r="F1197" s="52" t="s">
        <v>12</v>
      </c>
      <c r="G1197" s="15">
        <f t="shared" si="1"/>
        <v>6</v>
      </c>
    </row>
    <row r="1198">
      <c r="A1198" s="51">
        <v>44421.0</v>
      </c>
      <c r="B1198" s="52" t="s">
        <v>115</v>
      </c>
      <c r="C1198" s="52" t="s">
        <v>120</v>
      </c>
      <c r="D1198" s="52" t="s">
        <v>278</v>
      </c>
      <c r="E1198" s="53">
        <v>130.0</v>
      </c>
      <c r="F1198" s="52" t="s">
        <v>21</v>
      </c>
      <c r="G1198" s="15">
        <f t="shared" si="1"/>
        <v>6</v>
      </c>
    </row>
    <row r="1199">
      <c r="A1199" s="51">
        <v>44421.0</v>
      </c>
      <c r="B1199" s="52" t="s">
        <v>115</v>
      </c>
      <c r="C1199" s="52" t="s">
        <v>175</v>
      </c>
      <c r="D1199" s="52" t="s">
        <v>285</v>
      </c>
      <c r="E1199" s="53">
        <v>270.0</v>
      </c>
      <c r="F1199" s="52" t="s">
        <v>18</v>
      </c>
      <c r="G1199" s="15">
        <f t="shared" si="1"/>
        <v>6</v>
      </c>
    </row>
    <row r="1200">
      <c r="A1200" s="51">
        <v>44421.0</v>
      </c>
      <c r="B1200" s="52" t="s">
        <v>115</v>
      </c>
      <c r="C1200" s="52" t="s">
        <v>176</v>
      </c>
      <c r="D1200" s="52" t="s">
        <v>279</v>
      </c>
      <c r="E1200" s="53">
        <v>170.0</v>
      </c>
      <c r="F1200" s="52" t="s">
        <v>12</v>
      </c>
      <c r="G1200" s="15">
        <f t="shared" si="1"/>
        <v>6</v>
      </c>
    </row>
    <row r="1201">
      <c r="A1201" s="51">
        <v>44421.0</v>
      </c>
      <c r="B1201" s="52" t="s">
        <v>122</v>
      </c>
      <c r="C1201" s="52" t="s">
        <v>241</v>
      </c>
      <c r="D1201" s="52" t="s">
        <v>279</v>
      </c>
      <c r="E1201" s="53">
        <v>170.0</v>
      </c>
      <c r="F1201" s="52" t="s">
        <v>12</v>
      </c>
      <c r="G1201" s="15">
        <f t="shared" si="1"/>
        <v>6</v>
      </c>
    </row>
    <row r="1202">
      <c r="A1202" s="51">
        <v>44421.0</v>
      </c>
      <c r="B1202" s="52" t="s">
        <v>122</v>
      </c>
      <c r="C1202" s="52" t="s">
        <v>309</v>
      </c>
      <c r="D1202" s="52" t="s">
        <v>285</v>
      </c>
      <c r="E1202" s="53">
        <v>270.0</v>
      </c>
      <c r="F1202" s="52" t="s">
        <v>18</v>
      </c>
      <c r="G1202" s="15">
        <f t="shared" si="1"/>
        <v>6</v>
      </c>
    </row>
    <row r="1203">
      <c r="A1203" s="51">
        <v>44421.0</v>
      </c>
      <c r="B1203" s="52" t="s">
        <v>122</v>
      </c>
      <c r="C1203" s="52" t="s">
        <v>123</v>
      </c>
      <c r="D1203" s="52" t="s">
        <v>284</v>
      </c>
      <c r="E1203" s="53">
        <v>140.0</v>
      </c>
      <c r="F1203" s="52" t="s">
        <v>12</v>
      </c>
      <c r="G1203" s="15">
        <f t="shared" si="1"/>
        <v>6</v>
      </c>
    </row>
    <row r="1204">
      <c r="A1204" s="51">
        <v>44421.0</v>
      </c>
      <c r="B1204" s="52" t="s">
        <v>122</v>
      </c>
      <c r="C1204" s="52" t="s">
        <v>124</v>
      </c>
      <c r="D1204" s="52" t="s">
        <v>280</v>
      </c>
      <c r="E1204" s="53">
        <v>280.0</v>
      </c>
      <c r="F1204" s="52" t="s">
        <v>18</v>
      </c>
      <c r="G1204" s="15">
        <f t="shared" si="1"/>
        <v>6</v>
      </c>
    </row>
    <row r="1205">
      <c r="A1205" s="51">
        <v>44421.0</v>
      </c>
      <c r="B1205" s="52" t="s">
        <v>122</v>
      </c>
      <c r="C1205" s="52" t="s">
        <v>179</v>
      </c>
      <c r="D1205" s="52" t="s">
        <v>278</v>
      </c>
      <c r="E1205" s="53">
        <v>130.0</v>
      </c>
      <c r="F1205" s="52" t="s">
        <v>21</v>
      </c>
      <c r="G1205" s="15">
        <f t="shared" si="1"/>
        <v>6</v>
      </c>
    </row>
    <row r="1206">
      <c r="A1206" s="51">
        <v>44421.0</v>
      </c>
      <c r="B1206" s="52" t="s">
        <v>122</v>
      </c>
      <c r="C1206" s="52" t="s">
        <v>125</v>
      </c>
      <c r="D1206" s="52" t="s">
        <v>288</v>
      </c>
      <c r="E1206" s="53">
        <v>280.0</v>
      </c>
      <c r="F1206" s="52" t="s">
        <v>14</v>
      </c>
      <c r="G1206" s="15">
        <f t="shared" si="1"/>
        <v>6</v>
      </c>
    </row>
    <row r="1207">
      <c r="A1207" s="51">
        <v>44421.0</v>
      </c>
      <c r="B1207" s="52" t="s">
        <v>122</v>
      </c>
      <c r="C1207" s="52" t="s">
        <v>126</v>
      </c>
      <c r="D1207" s="52" t="s">
        <v>286</v>
      </c>
      <c r="E1207" s="53">
        <v>130.0</v>
      </c>
      <c r="F1207" s="52" t="s">
        <v>31</v>
      </c>
      <c r="G1207" s="15">
        <f t="shared" si="1"/>
        <v>6</v>
      </c>
    </row>
    <row r="1208">
      <c r="A1208" s="51">
        <v>44421.0</v>
      </c>
      <c r="B1208" s="52" t="s">
        <v>122</v>
      </c>
      <c r="C1208" s="52" t="s">
        <v>310</v>
      </c>
      <c r="D1208" s="52" t="s">
        <v>280</v>
      </c>
      <c r="E1208" s="53">
        <v>280.0</v>
      </c>
      <c r="F1208" s="52" t="s">
        <v>18</v>
      </c>
      <c r="G1208" s="15">
        <f t="shared" si="1"/>
        <v>6</v>
      </c>
    </row>
    <row r="1209">
      <c r="A1209" s="51">
        <v>44421.0</v>
      </c>
      <c r="B1209" s="52" t="s">
        <v>122</v>
      </c>
      <c r="C1209" s="52" t="s">
        <v>127</v>
      </c>
      <c r="D1209" s="52" t="s">
        <v>282</v>
      </c>
      <c r="E1209" s="53">
        <v>200.0</v>
      </c>
      <c r="F1209" s="52" t="s">
        <v>14</v>
      </c>
      <c r="G1209" s="15">
        <f t="shared" si="1"/>
        <v>6</v>
      </c>
    </row>
    <row r="1210">
      <c r="A1210" s="51">
        <v>44421.0</v>
      </c>
      <c r="B1210" s="52" t="s">
        <v>122</v>
      </c>
      <c r="C1210" s="52" t="s">
        <v>215</v>
      </c>
      <c r="D1210" s="52" t="s">
        <v>279</v>
      </c>
      <c r="E1210" s="53">
        <v>170.0</v>
      </c>
      <c r="F1210" s="52" t="s">
        <v>12</v>
      </c>
      <c r="G1210" s="15">
        <f t="shared" si="1"/>
        <v>6</v>
      </c>
    </row>
    <row r="1211">
      <c r="A1211" s="51">
        <v>44421.0</v>
      </c>
      <c r="B1211" s="52" t="s">
        <v>122</v>
      </c>
      <c r="C1211" s="52" t="s">
        <v>215</v>
      </c>
      <c r="D1211" s="52" t="s">
        <v>282</v>
      </c>
      <c r="E1211" s="53">
        <v>200.0</v>
      </c>
      <c r="F1211" s="52" t="s">
        <v>14</v>
      </c>
      <c r="G1211" s="15">
        <f t="shared" si="1"/>
        <v>6</v>
      </c>
    </row>
    <row r="1212">
      <c r="A1212" s="51">
        <v>44421.0</v>
      </c>
      <c r="B1212" s="52" t="s">
        <v>122</v>
      </c>
      <c r="C1212" s="52" t="s">
        <v>311</v>
      </c>
      <c r="D1212" s="52" t="s">
        <v>288</v>
      </c>
      <c r="E1212" s="53">
        <v>280.0</v>
      </c>
      <c r="F1212" s="52" t="s">
        <v>14</v>
      </c>
      <c r="G1212" s="15">
        <f t="shared" si="1"/>
        <v>6</v>
      </c>
    </row>
    <row r="1213">
      <c r="A1213" s="51">
        <v>44421.0</v>
      </c>
      <c r="B1213" s="52" t="s">
        <v>122</v>
      </c>
      <c r="C1213" s="52" t="s">
        <v>342</v>
      </c>
      <c r="D1213" s="52" t="s">
        <v>282</v>
      </c>
      <c r="E1213" s="53">
        <v>200.0</v>
      </c>
      <c r="F1213" s="52" t="s">
        <v>14</v>
      </c>
      <c r="G1213" s="15">
        <f t="shared" si="1"/>
        <v>6</v>
      </c>
    </row>
    <row r="1214">
      <c r="A1214" s="51">
        <v>44421.0</v>
      </c>
      <c r="B1214" s="52" t="s">
        <v>122</v>
      </c>
      <c r="C1214" s="52" t="s">
        <v>243</v>
      </c>
      <c r="D1214" s="52" t="s">
        <v>278</v>
      </c>
      <c r="E1214" s="53">
        <v>130.0</v>
      </c>
      <c r="F1214" s="52" t="s">
        <v>21</v>
      </c>
      <c r="G1214" s="15">
        <f t="shared" si="1"/>
        <v>6</v>
      </c>
    </row>
    <row r="1215">
      <c r="A1215" s="51">
        <v>44421.0</v>
      </c>
      <c r="B1215" s="52" t="s">
        <v>244</v>
      </c>
      <c r="C1215" s="52">
        <v>7841.0</v>
      </c>
      <c r="D1215" s="52" t="s">
        <v>282</v>
      </c>
      <c r="E1215" s="53">
        <v>200.0</v>
      </c>
      <c r="F1215" s="52" t="s">
        <v>14</v>
      </c>
      <c r="G1215" s="15">
        <f t="shared" si="1"/>
        <v>6</v>
      </c>
    </row>
    <row r="1216">
      <c r="A1216" s="51">
        <v>44421.0</v>
      </c>
      <c r="B1216" s="52" t="s">
        <v>15</v>
      </c>
      <c r="C1216" s="52" t="s">
        <v>216</v>
      </c>
      <c r="D1216" s="52" t="s">
        <v>285</v>
      </c>
      <c r="E1216" s="53">
        <v>270.0</v>
      </c>
      <c r="F1216" s="52" t="s">
        <v>18</v>
      </c>
      <c r="G1216" s="15">
        <f t="shared" si="1"/>
        <v>6</v>
      </c>
    </row>
    <row r="1217">
      <c r="A1217" s="51">
        <v>44421.0</v>
      </c>
      <c r="B1217" s="52" t="s">
        <v>15</v>
      </c>
      <c r="C1217" s="52" t="s">
        <v>181</v>
      </c>
      <c r="D1217" s="52" t="s">
        <v>280</v>
      </c>
      <c r="E1217" s="53">
        <v>280.0</v>
      </c>
      <c r="F1217" s="52" t="s">
        <v>18</v>
      </c>
      <c r="G1217" s="15">
        <f t="shared" si="1"/>
        <v>6</v>
      </c>
    </row>
    <row r="1218">
      <c r="A1218" s="51">
        <v>44421.0</v>
      </c>
      <c r="B1218" s="52" t="s">
        <v>15</v>
      </c>
      <c r="C1218" s="55">
        <v>3.0E45</v>
      </c>
      <c r="D1218" s="52" t="s">
        <v>285</v>
      </c>
      <c r="E1218" s="53">
        <v>270.0</v>
      </c>
      <c r="F1218" s="52" t="s">
        <v>18</v>
      </c>
      <c r="G1218" s="15">
        <f t="shared" si="1"/>
        <v>6</v>
      </c>
    </row>
    <row r="1219">
      <c r="A1219" s="51">
        <v>44421.0</v>
      </c>
      <c r="B1219" s="52" t="s">
        <v>15</v>
      </c>
      <c r="C1219" s="52" t="s">
        <v>132</v>
      </c>
      <c r="D1219" s="52" t="s">
        <v>278</v>
      </c>
      <c r="E1219" s="53">
        <v>130.0</v>
      </c>
      <c r="F1219" s="52" t="s">
        <v>21</v>
      </c>
      <c r="G1219" s="15">
        <f t="shared" si="1"/>
        <v>6</v>
      </c>
    </row>
    <row r="1220">
      <c r="A1220" s="51">
        <v>44421.0</v>
      </c>
      <c r="B1220" s="52" t="s">
        <v>15</v>
      </c>
      <c r="C1220" s="55">
        <v>5.0E49</v>
      </c>
      <c r="D1220" s="52" t="s">
        <v>280</v>
      </c>
      <c r="E1220" s="53">
        <v>280.0</v>
      </c>
      <c r="F1220" s="52" t="s">
        <v>18</v>
      </c>
      <c r="G1220" s="15">
        <f t="shared" si="1"/>
        <v>6</v>
      </c>
    </row>
    <row r="1221">
      <c r="A1221" s="51">
        <v>44421.0</v>
      </c>
      <c r="B1221" s="52" t="s">
        <v>15</v>
      </c>
      <c r="C1221" s="55">
        <v>5.0E49</v>
      </c>
      <c r="D1221" s="52" t="s">
        <v>287</v>
      </c>
      <c r="E1221" s="53">
        <v>110.0</v>
      </c>
      <c r="F1221" s="52" t="s">
        <v>31</v>
      </c>
      <c r="G1221" s="15">
        <f t="shared" si="1"/>
        <v>6</v>
      </c>
    </row>
    <row r="1222">
      <c r="A1222" s="51">
        <v>44421.0</v>
      </c>
      <c r="B1222" s="52" t="s">
        <v>15</v>
      </c>
      <c r="C1222" s="52" t="s">
        <v>133</v>
      </c>
      <c r="D1222" s="52" t="s">
        <v>277</v>
      </c>
      <c r="E1222" s="53">
        <v>350.0</v>
      </c>
      <c r="F1222" s="52" t="s">
        <v>14</v>
      </c>
      <c r="G1222" s="15">
        <f t="shared" si="1"/>
        <v>6</v>
      </c>
    </row>
    <row r="1223">
      <c r="A1223" s="51">
        <v>44421.0</v>
      </c>
      <c r="B1223" s="52" t="s">
        <v>15</v>
      </c>
      <c r="C1223" s="55">
        <v>6.0E40</v>
      </c>
      <c r="D1223" s="52" t="s">
        <v>277</v>
      </c>
      <c r="E1223" s="53">
        <v>350.0</v>
      </c>
      <c r="F1223" s="52" t="s">
        <v>14</v>
      </c>
      <c r="G1223" s="15">
        <f t="shared" si="1"/>
        <v>6</v>
      </c>
    </row>
    <row r="1224">
      <c r="A1224" s="51">
        <v>44421.0</v>
      </c>
      <c r="B1224" s="52" t="s">
        <v>15</v>
      </c>
      <c r="C1224" s="55">
        <v>6.0E40</v>
      </c>
      <c r="D1224" s="52" t="s">
        <v>288</v>
      </c>
      <c r="E1224" s="53">
        <v>280.0</v>
      </c>
      <c r="F1224" s="52" t="s">
        <v>14</v>
      </c>
      <c r="G1224" s="15">
        <f t="shared" si="1"/>
        <v>6</v>
      </c>
    </row>
    <row r="1225">
      <c r="A1225" s="51">
        <v>44421.0</v>
      </c>
      <c r="B1225" s="52" t="s">
        <v>15</v>
      </c>
      <c r="C1225" s="52" t="s">
        <v>134</v>
      </c>
      <c r="D1225" s="52" t="s">
        <v>280</v>
      </c>
      <c r="E1225" s="53">
        <v>280.0</v>
      </c>
      <c r="F1225" s="52" t="s">
        <v>18</v>
      </c>
      <c r="G1225" s="15">
        <f t="shared" si="1"/>
        <v>6</v>
      </c>
    </row>
    <row r="1226">
      <c r="A1226" s="51">
        <v>44421.0</v>
      </c>
      <c r="B1226" s="52" t="s">
        <v>15</v>
      </c>
      <c r="C1226" s="52" t="s">
        <v>219</v>
      </c>
      <c r="D1226" s="52" t="s">
        <v>277</v>
      </c>
      <c r="E1226" s="53">
        <v>350.0</v>
      </c>
      <c r="F1226" s="52" t="s">
        <v>14</v>
      </c>
      <c r="G1226" s="15">
        <f t="shared" si="1"/>
        <v>6</v>
      </c>
    </row>
    <row r="1227">
      <c r="A1227" s="51">
        <v>44421.0</v>
      </c>
      <c r="B1227" s="52" t="s">
        <v>15</v>
      </c>
      <c r="C1227" s="52" t="s">
        <v>220</v>
      </c>
      <c r="D1227" s="52" t="s">
        <v>285</v>
      </c>
      <c r="E1227" s="53">
        <v>270.0</v>
      </c>
      <c r="F1227" s="52" t="s">
        <v>18</v>
      </c>
      <c r="G1227" s="15">
        <f t="shared" si="1"/>
        <v>6</v>
      </c>
    </row>
    <row r="1228">
      <c r="A1228" s="51">
        <v>44421.0</v>
      </c>
      <c r="B1228" s="52" t="s">
        <v>15</v>
      </c>
      <c r="C1228" s="52">
        <v>4645.0</v>
      </c>
      <c r="D1228" s="52" t="s">
        <v>280</v>
      </c>
      <c r="E1228" s="53">
        <v>280.0</v>
      </c>
      <c r="F1228" s="52" t="s">
        <v>18</v>
      </c>
      <c r="G1228" s="15">
        <f t="shared" si="1"/>
        <v>6</v>
      </c>
    </row>
    <row r="1229">
      <c r="A1229" s="51">
        <v>44421.0</v>
      </c>
      <c r="B1229" s="52" t="s">
        <v>15</v>
      </c>
      <c r="C1229" s="52">
        <v>4645.0</v>
      </c>
      <c r="D1229" s="52" t="s">
        <v>280</v>
      </c>
      <c r="E1229" s="53">
        <v>280.0</v>
      </c>
      <c r="F1229" s="52" t="s">
        <v>18</v>
      </c>
      <c r="G1229" s="15">
        <f t="shared" si="1"/>
        <v>6</v>
      </c>
    </row>
    <row r="1230">
      <c r="A1230" s="51">
        <v>44421.0</v>
      </c>
      <c r="B1230" s="52" t="s">
        <v>15</v>
      </c>
      <c r="C1230" s="52" t="s">
        <v>136</v>
      </c>
      <c r="D1230" s="52" t="s">
        <v>285</v>
      </c>
      <c r="E1230" s="53">
        <v>270.0</v>
      </c>
      <c r="F1230" s="52" t="s">
        <v>18</v>
      </c>
      <c r="G1230" s="15">
        <f t="shared" si="1"/>
        <v>6</v>
      </c>
    </row>
    <row r="1231">
      <c r="A1231" s="51">
        <v>44421.0</v>
      </c>
      <c r="B1231" s="52" t="s">
        <v>15</v>
      </c>
      <c r="C1231" s="52">
        <v>9841.0</v>
      </c>
      <c r="D1231" s="52" t="s">
        <v>287</v>
      </c>
      <c r="E1231" s="53">
        <v>110.0</v>
      </c>
      <c r="F1231" s="52" t="s">
        <v>31</v>
      </c>
      <c r="G1231" s="15">
        <f t="shared" si="1"/>
        <v>6</v>
      </c>
    </row>
    <row r="1232">
      <c r="A1232" s="51">
        <v>44421.0</v>
      </c>
      <c r="B1232" s="52" t="s">
        <v>15</v>
      </c>
      <c r="C1232" s="52" t="s">
        <v>221</v>
      </c>
      <c r="D1232" s="52" t="s">
        <v>286</v>
      </c>
      <c r="E1232" s="53">
        <v>130.0</v>
      </c>
      <c r="F1232" s="52" t="s">
        <v>31</v>
      </c>
      <c r="G1232" s="15">
        <f t="shared" si="1"/>
        <v>6</v>
      </c>
    </row>
    <row r="1233">
      <c r="A1233" s="51">
        <v>44421.0</v>
      </c>
      <c r="B1233" s="52" t="s">
        <v>15</v>
      </c>
      <c r="C1233" s="52" t="s">
        <v>183</v>
      </c>
      <c r="D1233" s="52" t="s">
        <v>288</v>
      </c>
      <c r="E1233" s="53">
        <v>280.0</v>
      </c>
      <c r="F1233" s="52" t="s">
        <v>14</v>
      </c>
      <c r="G1233" s="15">
        <f t="shared" si="1"/>
        <v>6</v>
      </c>
    </row>
    <row r="1234">
      <c r="A1234" s="51">
        <v>44421.0</v>
      </c>
      <c r="B1234" s="52" t="s">
        <v>15</v>
      </c>
      <c r="C1234" s="52" t="s">
        <v>222</v>
      </c>
      <c r="D1234" s="52" t="s">
        <v>279</v>
      </c>
      <c r="E1234" s="53">
        <v>170.0</v>
      </c>
      <c r="F1234" s="52" t="s">
        <v>12</v>
      </c>
      <c r="G1234" s="15">
        <f t="shared" si="1"/>
        <v>6</v>
      </c>
    </row>
    <row r="1235">
      <c r="A1235" s="51">
        <v>44421.0</v>
      </c>
      <c r="B1235" s="52" t="s">
        <v>15</v>
      </c>
      <c r="C1235" s="52" t="s">
        <v>222</v>
      </c>
      <c r="D1235" s="52" t="s">
        <v>287</v>
      </c>
      <c r="E1235" s="53">
        <v>110.0</v>
      </c>
      <c r="F1235" s="52" t="s">
        <v>31</v>
      </c>
      <c r="G1235" s="15">
        <f t="shared" si="1"/>
        <v>6</v>
      </c>
    </row>
    <row r="1236">
      <c r="A1236" s="51">
        <v>44421.0</v>
      </c>
      <c r="B1236" s="52" t="s">
        <v>15</v>
      </c>
      <c r="C1236" s="52" t="s">
        <v>137</v>
      </c>
      <c r="D1236" s="52" t="s">
        <v>280</v>
      </c>
      <c r="E1236" s="53">
        <v>280.0</v>
      </c>
      <c r="F1236" s="52" t="s">
        <v>18</v>
      </c>
      <c r="G1236" s="15">
        <f t="shared" si="1"/>
        <v>6</v>
      </c>
    </row>
    <row r="1237">
      <c r="A1237" s="51">
        <v>44421.0</v>
      </c>
      <c r="B1237" s="52" t="s">
        <v>15</v>
      </c>
      <c r="C1237" s="52" t="s">
        <v>184</v>
      </c>
      <c r="D1237" s="52" t="s">
        <v>277</v>
      </c>
      <c r="E1237" s="53">
        <v>350.0</v>
      </c>
      <c r="F1237" s="52" t="s">
        <v>14</v>
      </c>
      <c r="G1237" s="15">
        <f t="shared" si="1"/>
        <v>6</v>
      </c>
    </row>
    <row r="1238">
      <c r="A1238" s="51">
        <v>44421.0</v>
      </c>
      <c r="B1238" s="52" t="s">
        <v>15</v>
      </c>
      <c r="C1238" s="52" t="s">
        <v>185</v>
      </c>
      <c r="D1238" s="52" t="s">
        <v>277</v>
      </c>
      <c r="E1238" s="53">
        <v>350.0</v>
      </c>
      <c r="F1238" s="52" t="s">
        <v>14</v>
      </c>
      <c r="G1238" s="15">
        <f t="shared" si="1"/>
        <v>6</v>
      </c>
    </row>
    <row r="1239">
      <c r="A1239" s="51">
        <v>44421.0</v>
      </c>
      <c r="B1239" s="52" t="s">
        <v>15</v>
      </c>
      <c r="C1239" s="52" t="s">
        <v>312</v>
      </c>
      <c r="D1239" s="52" t="s">
        <v>280</v>
      </c>
      <c r="E1239" s="53">
        <v>280.0</v>
      </c>
      <c r="F1239" s="52" t="s">
        <v>18</v>
      </c>
      <c r="G1239" s="15">
        <f t="shared" si="1"/>
        <v>6</v>
      </c>
    </row>
    <row r="1240">
      <c r="A1240" s="51">
        <v>44421.0</v>
      </c>
      <c r="B1240" s="52" t="s">
        <v>15</v>
      </c>
      <c r="C1240" s="52" t="s">
        <v>223</v>
      </c>
      <c r="D1240" s="52" t="s">
        <v>280</v>
      </c>
      <c r="E1240" s="53">
        <v>280.0</v>
      </c>
      <c r="F1240" s="52" t="s">
        <v>18</v>
      </c>
      <c r="G1240" s="15">
        <f t="shared" si="1"/>
        <v>6</v>
      </c>
    </row>
    <row r="1241">
      <c r="A1241" s="51">
        <v>44421.0</v>
      </c>
      <c r="B1241" s="52" t="s">
        <v>15</v>
      </c>
      <c r="C1241" s="52" t="s">
        <v>224</v>
      </c>
      <c r="D1241" s="52" t="s">
        <v>277</v>
      </c>
      <c r="E1241" s="53">
        <v>350.0</v>
      </c>
      <c r="F1241" s="52" t="s">
        <v>14</v>
      </c>
      <c r="G1241" s="15">
        <f t="shared" si="1"/>
        <v>6</v>
      </c>
    </row>
    <row r="1242">
      <c r="A1242" s="51">
        <v>44421.0</v>
      </c>
      <c r="B1242" s="52" t="s">
        <v>15</v>
      </c>
      <c r="C1242" s="52" t="s">
        <v>139</v>
      </c>
      <c r="D1242" s="52" t="s">
        <v>277</v>
      </c>
      <c r="E1242" s="53">
        <v>350.0</v>
      </c>
      <c r="F1242" s="52" t="s">
        <v>14</v>
      </c>
      <c r="G1242" s="15">
        <f t="shared" si="1"/>
        <v>6</v>
      </c>
    </row>
    <row r="1243">
      <c r="A1243" s="51">
        <v>44421.0</v>
      </c>
      <c r="B1243" s="52" t="s">
        <v>16</v>
      </c>
      <c r="C1243" s="55">
        <v>5.0E41</v>
      </c>
      <c r="D1243" s="52" t="s">
        <v>287</v>
      </c>
      <c r="E1243" s="53">
        <v>110.0</v>
      </c>
      <c r="F1243" s="52" t="s">
        <v>31</v>
      </c>
      <c r="G1243" s="15">
        <f t="shared" si="1"/>
        <v>6</v>
      </c>
    </row>
    <row r="1244">
      <c r="A1244" s="51">
        <v>44421.0</v>
      </c>
      <c r="B1244" s="52" t="s">
        <v>16</v>
      </c>
      <c r="C1244" s="52">
        <v>7848.0</v>
      </c>
      <c r="D1244" s="52" t="s">
        <v>280</v>
      </c>
      <c r="E1244" s="53">
        <v>280.0</v>
      </c>
      <c r="F1244" s="52" t="s">
        <v>18</v>
      </c>
      <c r="G1244" s="15">
        <f t="shared" si="1"/>
        <v>6</v>
      </c>
    </row>
    <row r="1245">
      <c r="A1245" s="51">
        <v>44421.0</v>
      </c>
      <c r="B1245" s="52" t="s">
        <v>16</v>
      </c>
      <c r="C1245" s="52" t="s">
        <v>315</v>
      </c>
      <c r="D1245" s="52" t="s">
        <v>287</v>
      </c>
      <c r="E1245" s="53">
        <v>110.0</v>
      </c>
      <c r="F1245" s="52" t="s">
        <v>31</v>
      </c>
      <c r="G1245" s="15">
        <f t="shared" si="1"/>
        <v>6</v>
      </c>
    </row>
    <row r="1246">
      <c r="A1246" s="51">
        <v>44421.0</v>
      </c>
      <c r="B1246" s="52" t="s">
        <v>16</v>
      </c>
      <c r="C1246" s="52" t="s">
        <v>145</v>
      </c>
      <c r="D1246" s="52" t="s">
        <v>280</v>
      </c>
      <c r="E1246" s="53">
        <v>280.0</v>
      </c>
      <c r="F1246" s="52" t="s">
        <v>18</v>
      </c>
      <c r="G1246" s="15">
        <f t="shared" si="1"/>
        <v>6</v>
      </c>
    </row>
    <row r="1247">
      <c r="A1247" s="51">
        <v>44421.0</v>
      </c>
      <c r="B1247" s="52" t="s">
        <v>16</v>
      </c>
      <c r="C1247" s="52" t="s">
        <v>145</v>
      </c>
      <c r="D1247" s="52" t="s">
        <v>278</v>
      </c>
      <c r="E1247" s="53">
        <v>130.0</v>
      </c>
      <c r="F1247" s="52" t="s">
        <v>21</v>
      </c>
      <c r="G1247" s="15">
        <f t="shared" si="1"/>
        <v>6</v>
      </c>
    </row>
    <row r="1248">
      <c r="A1248" s="51">
        <v>44421.0</v>
      </c>
      <c r="B1248" s="52" t="s">
        <v>16</v>
      </c>
      <c r="C1248" s="52" t="s">
        <v>343</v>
      </c>
      <c r="D1248" s="52" t="s">
        <v>280</v>
      </c>
      <c r="E1248" s="53">
        <v>280.0</v>
      </c>
      <c r="F1248" s="52" t="s">
        <v>18</v>
      </c>
      <c r="G1248" s="15">
        <f t="shared" si="1"/>
        <v>6</v>
      </c>
    </row>
    <row r="1249">
      <c r="A1249" s="51">
        <v>44421.0</v>
      </c>
      <c r="B1249" s="52" t="s">
        <v>16</v>
      </c>
      <c r="C1249" s="52" t="s">
        <v>343</v>
      </c>
      <c r="D1249" s="52" t="s">
        <v>287</v>
      </c>
      <c r="E1249" s="53">
        <v>110.0</v>
      </c>
      <c r="F1249" s="52" t="s">
        <v>31</v>
      </c>
      <c r="G1249" s="15">
        <f t="shared" si="1"/>
        <v>6</v>
      </c>
    </row>
    <row r="1250">
      <c r="A1250" s="51">
        <v>44421.0</v>
      </c>
      <c r="B1250" s="52" t="s">
        <v>16</v>
      </c>
      <c r="C1250" s="52" t="s">
        <v>66</v>
      </c>
      <c r="D1250" s="52" t="s">
        <v>278</v>
      </c>
      <c r="E1250" s="53">
        <v>130.0</v>
      </c>
      <c r="F1250" s="52" t="s">
        <v>21</v>
      </c>
      <c r="G1250" s="15">
        <f t="shared" si="1"/>
        <v>6</v>
      </c>
    </row>
    <row r="1251">
      <c r="A1251" s="51">
        <v>44421.0</v>
      </c>
      <c r="B1251" s="52" t="s">
        <v>69</v>
      </c>
      <c r="C1251" s="52" t="s">
        <v>71</v>
      </c>
      <c r="D1251" s="52" t="s">
        <v>292</v>
      </c>
      <c r="E1251" s="53">
        <v>60.0</v>
      </c>
      <c r="F1251" s="52" t="s">
        <v>31</v>
      </c>
      <c r="G1251" s="15">
        <f t="shared" si="1"/>
        <v>6</v>
      </c>
    </row>
    <row r="1252">
      <c r="A1252" s="51">
        <v>44421.0</v>
      </c>
      <c r="B1252" s="52" t="s">
        <v>69</v>
      </c>
      <c r="C1252" s="52" t="s">
        <v>72</v>
      </c>
      <c r="D1252" s="52" t="s">
        <v>287</v>
      </c>
      <c r="E1252" s="53">
        <v>110.0</v>
      </c>
      <c r="F1252" s="52" t="s">
        <v>31</v>
      </c>
      <c r="G1252" s="15">
        <f t="shared" si="1"/>
        <v>6</v>
      </c>
    </row>
    <row r="1253">
      <c r="A1253" s="51">
        <v>44421.0</v>
      </c>
      <c r="B1253" s="52" t="s">
        <v>69</v>
      </c>
      <c r="C1253" s="52" t="s">
        <v>195</v>
      </c>
      <c r="D1253" s="52" t="s">
        <v>277</v>
      </c>
      <c r="E1253" s="53">
        <v>350.0</v>
      </c>
      <c r="F1253" s="52" t="s">
        <v>14</v>
      </c>
      <c r="G1253" s="15">
        <f t="shared" si="1"/>
        <v>6</v>
      </c>
    </row>
    <row r="1254">
      <c r="A1254" s="51">
        <v>44421.0</v>
      </c>
      <c r="B1254" s="52" t="s">
        <v>69</v>
      </c>
      <c r="C1254" s="52" t="s">
        <v>73</v>
      </c>
      <c r="D1254" s="52" t="s">
        <v>278</v>
      </c>
      <c r="E1254" s="53">
        <v>130.0</v>
      </c>
      <c r="F1254" s="52" t="s">
        <v>21</v>
      </c>
      <c r="G1254" s="15">
        <f t="shared" si="1"/>
        <v>6</v>
      </c>
    </row>
    <row r="1255">
      <c r="A1255" s="51">
        <v>44421.0</v>
      </c>
      <c r="B1255" s="52" t="s">
        <v>69</v>
      </c>
      <c r="C1255" s="52" t="s">
        <v>74</v>
      </c>
      <c r="D1255" s="52" t="s">
        <v>292</v>
      </c>
      <c r="E1255" s="53">
        <v>60.0</v>
      </c>
      <c r="F1255" s="52" t="s">
        <v>31</v>
      </c>
      <c r="G1255" s="15">
        <f t="shared" si="1"/>
        <v>6</v>
      </c>
    </row>
    <row r="1256">
      <c r="A1256" s="51">
        <v>44421.0</v>
      </c>
      <c r="B1256" s="52" t="s">
        <v>69</v>
      </c>
      <c r="C1256" s="52">
        <v>1247.0</v>
      </c>
      <c r="D1256" s="52" t="s">
        <v>285</v>
      </c>
      <c r="E1256" s="53">
        <v>270.0</v>
      </c>
      <c r="F1256" s="52" t="s">
        <v>18</v>
      </c>
      <c r="G1256" s="15">
        <f t="shared" si="1"/>
        <v>6</v>
      </c>
    </row>
    <row r="1257">
      <c r="A1257" s="51">
        <v>44421.0</v>
      </c>
      <c r="B1257" s="52" t="s">
        <v>69</v>
      </c>
      <c r="C1257" s="52">
        <v>2340.0</v>
      </c>
      <c r="D1257" s="52" t="s">
        <v>278</v>
      </c>
      <c r="E1257" s="53">
        <v>130.0</v>
      </c>
      <c r="F1257" s="52" t="s">
        <v>21</v>
      </c>
      <c r="G1257" s="15">
        <f t="shared" si="1"/>
        <v>6</v>
      </c>
    </row>
    <row r="1258">
      <c r="A1258" s="51">
        <v>44421.0</v>
      </c>
      <c r="B1258" s="52" t="s">
        <v>69</v>
      </c>
      <c r="C1258" s="52">
        <v>7447.0</v>
      </c>
      <c r="D1258" s="52" t="s">
        <v>292</v>
      </c>
      <c r="E1258" s="53">
        <v>60.0</v>
      </c>
      <c r="F1258" s="52" t="s">
        <v>31</v>
      </c>
      <c r="G1258" s="15">
        <f t="shared" si="1"/>
        <v>6</v>
      </c>
    </row>
    <row r="1259">
      <c r="A1259" s="51">
        <v>44421.0</v>
      </c>
      <c r="B1259" s="52" t="s">
        <v>69</v>
      </c>
      <c r="C1259" s="52">
        <v>1649.0</v>
      </c>
      <c r="D1259" s="52" t="s">
        <v>278</v>
      </c>
      <c r="E1259" s="53">
        <v>130.0</v>
      </c>
      <c r="F1259" s="52" t="s">
        <v>21</v>
      </c>
      <c r="G1259" s="15">
        <f t="shared" si="1"/>
        <v>6</v>
      </c>
    </row>
    <row r="1260">
      <c r="A1260" s="51">
        <v>44421.0</v>
      </c>
      <c r="B1260" s="52" t="s">
        <v>69</v>
      </c>
      <c r="C1260" s="52">
        <v>5649.0</v>
      </c>
      <c r="D1260" s="52" t="s">
        <v>280</v>
      </c>
      <c r="E1260" s="53">
        <v>280.0</v>
      </c>
      <c r="F1260" s="52" t="s">
        <v>18</v>
      </c>
      <c r="G1260" s="15">
        <f t="shared" si="1"/>
        <v>6</v>
      </c>
    </row>
    <row r="1261">
      <c r="A1261" s="51">
        <v>44421.0</v>
      </c>
      <c r="B1261" s="52" t="s">
        <v>69</v>
      </c>
      <c r="C1261" s="52">
        <v>9045.0</v>
      </c>
      <c r="D1261" s="52" t="s">
        <v>288</v>
      </c>
      <c r="E1261" s="53">
        <v>280.0</v>
      </c>
      <c r="F1261" s="52" t="s">
        <v>14</v>
      </c>
      <c r="G1261" s="15">
        <f t="shared" si="1"/>
        <v>6</v>
      </c>
    </row>
    <row r="1262">
      <c r="A1262" s="51">
        <v>44421.0</v>
      </c>
      <c r="B1262" s="52" t="s">
        <v>69</v>
      </c>
      <c r="C1262" s="52">
        <v>843.0</v>
      </c>
      <c r="D1262" s="52" t="s">
        <v>288</v>
      </c>
      <c r="E1262" s="53">
        <v>280.0</v>
      </c>
      <c r="F1262" s="52" t="s">
        <v>14</v>
      </c>
      <c r="G1262" s="15">
        <f t="shared" si="1"/>
        <v>6</v>
      </c>
    </row>
    <row r="1263">
      <c r="A1263" s="51">
        <v>44421.0</v>
      </c>
      <c r="B1263" s="52" t="s">
        <v>69</v>
      </c>
      <c r="C1263" s="52">
        <v>5747.0</v>
      </c>
      <c r="D1263" s="52" t="s">
        <v>278</v>
      </c>
      <c r="E1263" s="53">
        <v>130.0</v>
      </c>
      <c r="F1263" s="52" t="s">
        <v>21</v>
      </c>
      <c r="G1263" s="15">
        <f t="shared" si="1"/>
        <v>6</v>
      </c>
    </row>
    <row r="1264">
      <c r="A1264" s="51">
        <v>44421.0</v>
      </c>
      <c r="B1264" s="52" t="s">
        <v>69</v>
      </c>
      <c r="C1264" s="52" t="s">
        <v>196</v>
      </c>
      <c r="D1264" s="52" t="s">
        <v>285</v>
      </c>
      <c r="E1264" s="53">
        <v>270.0</v>
      </c>
      <c r="F1264" s="52" t="s">
        <v>18</v>
      </c>
      <c r="G1264" s="15">
        <f t="shared" si="1"/>
        <v>6</v>
      </c>
    </row>
    <row r="1265">
      <c r="A1265" s="51">
        <v>44421.0</v>
      </c>
      <c r="B1265" s="52" t="s">
        <v>69</v>
      </c>
      <c r="C1265" s="52" t="s">
        <v>76</v>
      </c>
      <c r="D1265" s="52" t="s">
        <v>285</v>
      </c>
      <c r="E1265" s="53">
        <v>270.0</v>
      </c>
      <c r="F1265" s="52" t="s">
        <v>18</v>
      </c>
      <c r="G1265" s="15">
        <f t="shared" si="1"/>
        <v>6</v>
      </c>
    </row>
    <row r="1266">
      <c r="A1266" s="51">
        <v>44421.0</v>
      </c>
      <c r="B1266" s="52" t="s">
        <v>69</v>
      </c>
      <c r="C1266" s="52" t="s">
        <v>77</v>
      </c>
      <c r="D1266" s="52" t="s">
        <v>304</v>
      </c>
      <c r="E1266" s="53">
        <v>190.0</v>
      </c>
      <c r="F1266" s="52" t="s">
        <v>160</v>
      </c>
      <c r="G1266" s="15">
        <f t="shared" si="1"/>
        <v>6</v>
      </c>
    </row>
    <row r="1267">
      <c r="A1267" s="51">
        <v>44421.0</v>
      </c>
      <c r="B1267" s="52" t="s">
        <v>69</v>
      </c>
      <c r="C1267" s="52" t="s">
        <v>79</v>
      </c>
      <c r="D1267" s="52" t="s">
        <v>278</v>
      </c>
      <c r="E1267" s="53">
        <v>130.0</v>
      </c>
      <c r="F1267" s="52" t="s">
        <v>21</v>
      </c>
      <c r="G1267" s="15">
        <f t="shared" si="1"/>
        <v>6</v>
      </c>
    </row>
    <row r="1268">
      <c r="A1268" s="51">
        <v>44421.0</v>
      </c>
      <c r="B1268" s="52" t="s">
        <v>69</v>
      </c>
      <c r="C1268" s="52" t="s">
        <v>252</v>
      </c>
      <c r="D1268" s="52" t="s">
        <v>286</v>
      </c>
      <c r="E1268" s="53">
        <v>130.0</v>
      </c>
      <c r="F1268" s="52" t="s">
        <v>31</v>
      </c>
      <c r="G1268" s="15">
        <f t="shared" si="1"/>
        <v>6</v>
      </c>
    </row>
    <row r="1269">
      <c r="A1269" s="51">
        <v>44421.0</v>
      </c>
      <c r="B1269" s="52" t="s">
        <v>69</v>
      </c>
      <c r="C1269" s="52" t="s">
        <v>81</v>
      </c>
      <c r="D1269" s="52" t="s">
        <v>282</v>
      </c>
      <c r="E1269" s="53">
        <v>200.0</v>
      </c>
      <c r="F1269" s="52" t="s">
        <v>14</v>
      </c>
      <c r="G1269" s="15">
        <f t="shared" si="1"/>
        <v>6</v>
      </c>
    </row>
    <row r="1270">
      <c r="A1270" s="51">
        <v>44421.0</v>
      </c>
      <c r="B1270" s="52" t="s">
        <v>69</v>
      </c>
      <c r="C1270" s="52" t="s">
        <v>82</v>
      </c>
      <c r="D1270" s="52" t="s">
        <v>278</v>
      </c>
      <c r="E1270" s="53">
        <v>130.0</v>
      </c>
      <c r="F1270" s="52" t="s">
        <v>21</v>
      </c>
      <c r="G1270" s="15">
        <f t="shared" si="1"/>
        <v>6</v>
      </c>
    </row>
    <row r="1271">
      <c r="A1271" s="51">
        <v>44421.0</v>
      </c>
      <c r="B1271" s="52" t="s">
        <v>69</v>
      </c>
      <c r="C1271" s="52" t="s">
        <v>83</v>
      </c>
      <c r="D1271" s="52" t="s">
        <v>284</v>
      </c>
      <c r="E1271" s="53">
        <v>140.0</v>
      </c>
      <c r="F1271" s="52" t="s">
        <v>12</v>
      </c>
      <c r="G1271" s="15">
        <f t="shared" si="1"/>
        <v>6</v>
      </c>
    </row>
    <row r="1272">
      <c r="A1272" s="51">
        <v>44421.0</v>
      </c>
      <c r="B1272" s="52" t="s">
        <v>69</v>
      </c>
      <c r="C1272" s="52" t="s">
        <v>84</v>
      </c>
      <c r="D1272" s="52" t="s">
        <v>278</v>
      </c>
      <c r="E1272" s="53">
        <v>130.0</v>
      </c>
      <c r="F1272" s="52" t="s">
        <v>21</v>
      </c>
      <c r="G1272" s="15">
        <f t="shared" si="1"/>
        <v>6</v>
      </c>
    </row>
    <row r="1273">
      <c r="A1273" s="51">
        <v>44421.0</v>
      </c>
      <c r="B1273" s="52" t="s">
        <v>69</v>
      </c>
      <c r="C1273" s="52" t="s">
        <v>85</v>
      </c>
      <c r="D1273" s="52" t="s">
        <v>280</v>
      </c>
      <c r="E1273" s="53">
        <v>280.0</v>
      </c>
      <c r="F1273" s="52" t="s">
        <v>18</v>
      </c>
      <c r="G1273" s="15">
        <f t="shared" si="1"/>
        <v>6</v>
      </c>
    </row>
    <row r="1274">
      <c r="A1274" s="51">
        <v>44421.0</v>
      </c>
      <c r="B1274" s="52" t="s">
        <v>69</v>
      </c>
      <c r="C1274" s="52" t="s">
        <v>321</v>
      </c>
      <c r="D1274" s="52" t="s">
        <v>280</v>
      </c>
      <c r="E1274" s="53">
        <v>280.0</v>
      </c>
      <c r="F1274" s="52" t="s">
        <v>18</v>
      </c>
      <c r="G1274" s="15">
        <f t="shared" si="1"/>
        <v>6</v>
      </c>
    </row>
    <row r="1275">
      <c r="A1275" s="51">
        <v>44421.0</v>
      </c>
      <c r="B1275" s="52" t="s">
        <v>69</v>
      </c>
      <c r="C1275" s="52" t="s">
        <v>87</v>
      </c>
      <c r="D1275" s="52" t="s">
        <v>292</v>
      </c>
      <c r="E1275" s="53">
        <v>60.0</v>
      </c>
      <c r="F1275" s="52" t="s">
        <v>31</v>
      </c>
      <c r="G1275" s="15">
        <f t="shared" si="1"/>
        <v>6</v>
      </c>
    </row>
    <row r="1276">
      <c r="A1276" s="51">
        <v>44421.0</v>
      </c>
      <c r="B1276" s="52" t="s">
        <v>69</v>
      </c>
      <c r="C1276" s="52" t="s">
        <v>89</v>
      </c>
      <c r="D1276" s="52" t="s">
        <v>279</v>
      </c>
      <c r="E1276" s="53">
        <v>170.0</v>
      </c>
      <c r="F1276" s="52" t="s">
        <v>12</v>
      </c>
      <c r="G1276" s="15">
        <f t="shared" si="1"/>
        <v>6</v>
      </c>
    </row>
    <row r="1277">
      <c r="A1277" s="51">
        <v>44421.0</v>
      </c>
      <c r="B1277" s="52" t="s">
        <v>69</v>
      </c>
      <c r="C1277" s="52" t="s">
        <v>90</v>
      </c>
      <c r="D1277" s="52" t="s">
        <v>284</v>
      </c>
      <c r="E1277" s="53">
        <v>140.0</v>
      </c>
      <c r="F1277" s="52" t="s">
        <v>12</v>
      </c>
      <c r="G1277" s="15">
        <f t="shared" si="1"/>
        <v>6</v>
      </c>
    </row>
    <row r="1278">
      <c r="A1278" s="51">
        <v>44421.0</v>
      </c>
      <c r="B1278" s="52" t="s">
        <v>69</v>
      </c>
      <c r="C1278" s="52" t="s">
        <v>91</v>
      </c>
      <c r="D1278" s="52" t="s">
        <v>280</v>
      </c>
      <c r="E1278" s="53">
        <v>280.0</v>
      </c>
      <c r="F1278" s="52" t="s">
        <v>18</v>
      </c>
      <c r="G1278" s="15">
        <f t="shared" si="1"/>
        <v>6</v>
      </c>
    </row>
    <row r="1279">
      <c r="A1279" s="51">
        <v>44422.0</v>
      </c>
      <c r="B1279" s="52" t="s">
        <v>9</v>
      </c>
      <c r="C1279" s="52" t="s">
        <v>151</v>
      </c>
      <c r="D1279" s="52" t="s">
        <v>278</v>
      </c>
      <c r="E1279" s="53">
        <v>130.0</v>
      </c>
      <c r="F1279" s="52" t="s">
        <v>21</v>
      </c>
      <c r="G1279" s="15">
        <f t="shared" si="1"/>
        <v>7</v>
      </c>
    </row>
    <row r="1280">
      <c r="A1280" s="51">
        <v>44422.0</v>
      </c>
      <c r="B1280" s="52" t="s">
        <v>9</v>
      </c>
      <c r="C1280" s="52" t="s">
        <v>93</v>
      </c>
      <c r="D1280" s="52" t="s">
        <v>286</v>
      </c>
      <c r="E1280" s="53">
        <v>130.0</v>
      </c>
      <c r="F1280" s="52" t="s">
        <v>31</v>
      </c>
      <c r="G1280" s="15">
        <f t="shared" si="1"/>
        <v>7</v>
      </c>
    </row>
    <row r="1281">
      <c r="A1281" s="51">
        <v>44422.0</v>
      </c>
      <c r="B1281" s="52" t="s">
        <v>23</v>
      </c>
      <c r="C1281" s="52" t="s">
        <v>24</v>
      </c>
      <c r="D1281" s="52" t="s">
        <v>278</v>
      </c>
      <c r="E1281" s="53">
        <v>130.0</v>
      </c>
      <c r="F1281" s="52" t="s">
        <v>21</v>
      </c>
      <c r="G1281" s="15">
        <f t="shared" si="1"/>
        <v>7</v>
      </c>
    </row>
    <row r="1282">
      <c r="A1282" s="51">
        <v>44422.0</v>
      </c>
      <c r="B1282" s="52" t="s">
        <v>23</v>
      </c>
      <c r="C1282" s="52" t="s">
        <v>154</v>
      </c>
      <c r="D1282" s="52" t="s">
        <v>277</v>
      </c>
      <c r="E1282" s="53">
        <v>350.0</v>
      </c>
      <c r="F1282" s="52" t="s">
        <v>14</v>
      </c>
      <c r="G1282" s="15">
        <f t="shared" si="1"/>
        <v>7</v>
      </c>
    </row>
    <row r="1283">
      <c r="A1283" s="51">
        <v>44422.0</v>
      </c>
      <c r="B1283" s="52" t="s">
        <v>23</v>
      </c>
      <c r="C1283" s="52" t="s">
        <v>200</v>
      </c>
      <c r="D1283" s="52" t="s">
        <v>286</v>
      </c>
      <c r="E1283" s="53">
        <v>130.0</v>
      </c>
      <c r="F1283" s="52" t="s">
        <v>31</v>
      </c>
      <c r="G1283" s="15">
        <f t="shared" si="1"/>
        <v>7</v>
      </c>
    </row>
    <row r="1284">
      <c r="A1284" s="51">
        <v>44422.0</v>
      </c>
      <c r="B1284" s="52" t="s">
        <v>23</v>
      </c>
      <c r="C1284" s="52" t="s">
        <v>344</v>
      </c>
      <c r="D1284" s="52" t="s">
        <v>285</v>
      </c>
      <c r="E1284" s="53">
        <v>270.0</v>
      </c>
      <c r="F1284" s="52" t="s">
        <v>18</v>
      </c>
      <c r="G1284" s="15">
        <f t="shared" si="1"/>
        <v>7</v>
      </c>
    </row>
    <row r="1285">
      <c r="A1285" s="51">
        <v>44422.0</v>
      </c>
      <c r="B1285" s="52" t="s">
        <v>23</v>
      </c>
      <c r="C1285" s="55">
        <v>7.0E45</v>
      </c>
      <c r="D1285" s="52" t="s">
        <v>279</v>
      </c>
      <c r="E1285" s="53">
        <v>170.0</v>
      </c>
      <c r="F1285" s="52" t="s">
        <v>12</v>
      </c>
      <c r="G1285" s="15">
        <f t="shared" si="1"/>
        <v>7</v>
      </c>
    </row>
    <row r="1286">
      <c r="A1286" s="51">
        <v>44422.0</v>
      </c>
      <c r="B1286" s="52" t="s">
        <v>23</v>
      </c>
      <c r="C1286" s="52" t="s">
        <v>94</v>
      </c>
      <c r="D1286" s="52" t="s">
        <v>285</v>
      </c>
      <c r="E1286" s="53">
        <v>270.0</v>
      </c>
      <c r="F1286" s="52" t="s">
        <v>18</v>
      </c>
      <c r="G1286" s="15">
        <f t="shared" si="1"/>
        <v>7</v>
      </c>
    </row>
    <row r="1287">
      <c r="A1287" s="51">
        <v>44422.0</v>
      </c>
      <c r="B1287" s="52" t="s">
        <v>23</v>
      </c>
      <c r="C1287" s="52" t="s">
        <v>32</v>
      </c>
      <c r="D1287" s="52" t="s">
        <v>284</v>
      </c>
      <c r="E1287" s="53">
        <v>140.0</v>
      </c>
      <c r="F1287" s="52" t="s">
        <v>12</v>
      </c>
      <c r="G1287" s="15">
        <f t="shared" si="1"/>
        <v>7</v>
      </c>
    </row>
    <row r="1288">
      <c r="A1288" s="51">
        <v>44422.0</v>
      </c>
      <c r="B1288" s="52" t="s">
        <v>23</v>
      </c>
      <c r="C1288" s="52" t="s">
        <v>33</v>
      </c>
      <c r="D1288" s="52" t="s">
        <v>288</v>
      </c>
      <c r="E1288" s="53">
        <v>280.0</v>
      </c>
      <c r="F1288" s="52" t="s">
        <v>14</v>
      </c>
      <c r="G1288" s="15">
        <f t="shared" si="1"/>
        <v>7</v>
      </c>
    </row>
    <row r="1289">
      <c r="A1289" s="51">
        <v>44422.0</v>
      </c>
      <c r="B1289" s="52" t="s">
        <v>23</v>
      </c>
      <c r="C1289" s="52" t="s">
        <v>35</v>
      </c>
      <c r="D1289" s="52" t="s">
        <v>277</v>
      </c>
      <c r="E1289" s="53">
        <v>350.0</v>
      </c>
      <c r="F1289" s="52" t="s">
        <v>14</v>
      </c>
      <c r="G1289" s="15">
        <f t="shared" si="1"/>
        <v>7</v>
      </c>
    </row>
    <row r="1290">
      <c r="A1290" s="51">
        <v>44422.0</v>
      </c>
      <c r="B1290" s="52" t="s">
        <v>23</v>
      </c>
      <c r="C1290" s="52">
        <v>8240.0</v>
      </c>
      <c r="D1290" s="52" t="s">
        <v>288</v>
      </c>
      <c r="E1290" s="53">
        <v>280.0</v>
      </c>
      <c r="F1290" s="52" t="s">
        <v>14</v>
      </c>
      <c r="G1290" s="15">
        <f t="shared" si="1"/>
        <v>7</v>
      </c>
    </row>
    <row r="1291">
      <c r="A1291" s="51">
        <v>44422.0</v>
      </c>
      <c r="B1291" s="52" t="s">
        <v>23</v>
      </c>
      <c r="C1291" s="52">
        <v>1041.0</v>
      </c>
      <c r="D1291" s="52" t="s">
        <v>285</v>
      </c>
      <c r="E1291" s="53">
        <v>270.0</v>
      </c>
      <c r="F1291" s="52" t="s">
        <v>18</v>
      </c>
      <c r="G1291" s="15">
        <f t="shared" si="1"/>
        <v>7</v>
      </c>
    </row>
    <row r="1292">
      <c r="A1292" s="51">
        <v>44422.0</v>
      </c>
      <c r="B1292" s="52" t="s">
        <v>23</v>
      </c>
      <c r="C1292" s="52">
        <v>2841.0</v>
      </c>
      <c r="D1292" s="52" t="s">
        <v>286</v>
      </c>
      <c r="E1292" s="53">
        <v>130.0</v>
      </c>
      <c r="F1292" s="52" t="s">
        <v>31</v>
      </c>
      <c r="G1292" s="15">
        <f t="shared" si="1"/>
        <v>7</v>
      </c>
    </row>
    <row r="1293">
      <c r="A1293" s="51">
        <v>44422.0</v>
      </c>
      <c r="B1293" s="52" t="s">
        <v>23</v>
      </c>
      <c r="C1293" s="52" t="s">
        <v>37</v>
      </c>
      <c r="D1293" s="52" t="s">
        <v>286</v>
      </c>
      <c r="E1293" s="53">
        <v>130.0</v>
      </c>
      <c r="F1293" s="52" t="s">
        <v>31</v>
      </c>
      <c r="G1293" s="15">
        <f t="shared" si="1"/>
        <v>7</v>
      </c>
    </row>
    <row r="1294">
      <c r="A1294" s="51">
        <v>44422.0</v>
      </c>
      <c r="B1294" s="52" t="s">
        <v>23</v>
      </c>
      <c r="C1294" s="52" t="s">
        <v>164</v>
      </c>
      <c r="D1294" s="52" t="s">
        <v>284</v>
      </c>
      <c r="E1294" s="53">
        <v>140.0</v>
      </c>
      <c r="F1294" s="52" t="s">
        <v>12</v>
      </c>
      <c r="G1294" s="15">
        <f t="shared" si="1"/>
        <v>7</v>
      </c>
    </row>
    <row r="1295">
      <c r="A1295" s="51">
        <v>44422.0</v>
      </c>
      <c r="B1295" s="52" t="s">
        <v>23</v>
      </c>
      <c r="C1295" s="52" t="s">
        <v>326</v>
      </c>
      <c r="D1295" s="52" t="s">
        <v>284</v>
      </c>
      <c r="E1295" s="53">
        <v>140.0</v>
      </c>
      <c r="F1295" s="52" t="s">
        <v>12</v>
      </c>
      <c r="G1295" s="15">
        <f t="shared" si="1"/>
        <v>7</v>
      </c>
    </row>
    <row r="1296">
      <c r="A1296" s="51">
        <v>44422.0</v>
      </c>
      <c r="B1296" s="52" t="s">
        <v>23</v>
      </c>
      <c r="C1296" s="52" t="s">
        <v>327</v>
      </c>
      <c r="D1296" s="52" t="s">
        <v>278</v>
      </c>
      <c r="E1296" s="53">
        <v>130.0</v>
      </c>
      <c r="F1296" s="52" t="s">
        <v>21</v>
      </c>
      <c r="G1296" s="15">
        <f t="shared" si="1"/>
        <v>7</v>
      </c>
    </row>
    <row r="1297">
      <c r="A1297" s="51">
        <v>44422.0</v>
      </c>
      <c r="B1297" s="52" t="s">
        <v>23</v>
      </c>
      <c r="C1297" s="52" t="s">
        <v>327</v>
      </c>
      <c r="D1297" s="52" t="s">
        <v>284</v>
      </c>
      <c r="E1297" s="53">
        <v>140.0</v>
      </c>
      <c r="F1297" s="52" t="s">
        <v>12</v>
      </c>
      <c r="G1297" s="15">
        <f t="shared" si="1"/>
        <v>7</v>
      </c>
    </row>
    <row r="1298">
      <c r="A1298" s="51">
        <v>44422.0</v>
      </c>
      <c r="B1298" s="52" t="s">
        <v>23</v>
      </c>
      <c r="C1298" s="52" t="s">
        <v>345</v>
      </c>
      <c r="D1298" s="52" t="s">
        <v>282</v>
      </c>
      <c r="E1298" s="53">
        <v>200.0</v>
      </c>
      <c r="F1298" s="52" t="s">
        <v>14</v>
      </c>
      <c r="G1298" s="15">
        <f t="shared" si="1"/>
        <v>7</v>
      </c>
    </row>
    <row r="1299">
      <c r="A1299" s="51">
        <v>44422.0</v>
      </c>
      <c r="B1299" s="52" t="s">
        <v>23</v>
      </c>
      <c r="C1299" s="52" t="s">
        <v>202</v>
      </c>
      <c r="D1299" s="52" t="s">
        <v>286</v>
      </c>
      <c r="E1299" s="53">
        <v>130.0</v>
      </c>
      <c r="F1299" s="52" t="s">
        <v>31</v>
      </c>
      <c r="G1299" s="15">
        <f t="shared" si="1"/>
        <v>7</v>
      </c>
    </row>
    <row r="1300">
      <c r="A1300" s="51">
        <v>44422.0</v>
      </c>
      <c r="B1300" s="52" t="s">
        <v>23</v>
      </c>
      <c r="C1300" s="52" t="s">
        <v>39</v>
      </c>
      <c r="D1300" s="52" t="s">
        <v>304</v>
      </c>
      <c r="E1300" s="53">
        <v>190.0</v>
      </c>
      <c r="F1300" s="52" t="s">
        <v>160</v>
      </c>
      <c r="G1300" s="15">
        <f t="shared" si="1"/>
        <v>7</v>
      </c>
    </row>
    <row r="1301">
      <c r="A1301" s="51">
        <v>44422.0</v>
      </c>
      <c r="B1301" s="52" t="s">
        <v>23</v>
      </c>
      <c r="C1301" s="52" t="s">
        <v>236</v>
      </c>
      <c r="D1301" s="52" t="s">
        <v>280</v>
      </c>
      <c r="E1301" s="53">
        <v>280.0</v>
      </c>
      <c r="F1301" s="52" t="s">
        <v>18</v>
      </c>
      <c r="G1301" s="15">
        <f t="shared" si="1"/>
        <v>7</v>
      </c>
    </row>
    <row r="1302">
      <c r="A1302" s="51">
        <v>44422.0</v>
      </c>
      <c r="B1302" s="52" t="s">
        <v>23</v>
      </c>
      <c r="C1302" s="52" t="s">
        <v>96</v>
      </c>
      <c r="D1302" s="52" t="s">
        <v>278</v>
      </c>
      <c r="E1302" s="53">
        <v>130.0</v>
      </c>
      <c r="F1302" s="52" t="s">
        <v>21</v>
      </c>
      <c r="G1302" s="15">
        <f t="shared" si="1"/>
        <v>7</v>
      </c>
    </row>
    <row r="1303">
      <c r="A1303" s="51">
        <v>44422.0</v>
      </c>
      <c r="B1303" s="52" t="s">
        <v>254</v>
      </c>
      <c r="C1303" s="52" t="s">
        <v>255</v>
      </c>
      <c r="D1303" s="52" t="s">
        <v>278</v>
      </c>
      <c r="E1303" s="53">
        <v>130.0</v>
      </c>
      <c r="F1303" s="52" t="s">
        <v>21</v>
      </c>
      <c r="G1303" s="15">
        <f t="shared" si="1"/>
        <v>7</v>
      </c>
    </row>
    <row r="1304">
      <c r="A1304" s="51">
        <v>44422.0</v>
      </c>
      <c r="B1304" s="52" t="s">
        <v>254</v>
      </c>
      <c r="C1304" s="52" t="s">
        <v>328</v>
      </c>
      <c r="D1304" s="52" t="s">
        <v>277</v>
      </c>
      <c r="E1304" s="53">
        <v>350.0</v>
      </c>
      <c r="F1304" s="52" t="s">
        <v>14</v>
      </c>
      <c r="G1304" s="15">
        <f t="shared" si="1"/>
        <v>7</v>
      </c>
    </row>
    <row r="1305">
      <c r="A1305" s="51">
        <v>44422.0</v>
      </c>
      <c r="B1305" s="52" t="s">
        <v>254</v>
      </c>
      <c r="C1305" s="52" t="s">
        <v>346</v>
      </c>
      <c r="D1305" s="52" t="s">
        <v>285</v>
      </c>
      <c r="E1305" s="53">
        <v>270.0</v>
      </c>
      <c r="F1305" s="52" t="s">
        <v>18</v>
      </c>
      <c r="G1305" s="15">
        <f t="shared" si="1"/>
        <v>7</v>
      </c>
    </row>
    <row r="1306">
      <c r="A1306" s="51">
        <v>44422.0</v>
      </c>
      <c r="B1306" s="52" t="s">
        <v>254</v>
      </c>
      <c r="C1306" s="52" t="s">
        <v>133</v>
      </c>
      <c r="D1306" s="52" t="s">
        <v>292</v>
      </c>
      <c r="E1306" s="53">
        <v>60.0</v>
      </c>
      <c r="F1306" s="52" t="s">
        <v>31</v>
      </c>
      <c r="G1306" s="15">
        <f t="shared" si="1"/>
        <v>7</v>
      </c>
    </row>
    <row r="1307">
      <c r="A1307" s="51">
        <v>44422.0</v>
      </c>
      <c r="B1307" s="52" t="s">
        <v>254</v>
      </c>
      <c r="C1307" s="52" t="s">
        <v>347</v>
      </c>
      <c r="D1307" s="52" t="s">
        <v>277</v>
      </c>
      <c r="E1307" s="53">
        <v>350.0</v>
      </c>
      <c r="F1307" s="52" t="s">
        <v>14</v>
      </c>
      <c r="G1307" s="15">
        <f t="shared" si="1"/>
        <v>7</v>
      </c>
    </row>
    <row r="1308">
      <c r="A1308" s="51">
        <v>44422.0</v>
      </c>
      <c r="B1308" s="52" t="s">
        <v>254</v>
      </c>
      <c r="C1308" s="52" t="s">
        <v>106</v>
      </c>
      <c r="D1308" s="52" t="s">
        <v>277</v>
      </c>
      <c r="E1308" s="53">
        <v>350.0</v>
      </c>
      <c r="F1308" s="52" t="s">
        <v>14</v>
      </c>
      <c r="G1308" s="15">
        <f t="shared" si="1"/>
        <v>7</v>
      </c>
    </row>
    <row r="1309">
      <c r="A1309" s="51">
        <v>44422.0</v>
      </c>
      <c r="B1309" s="52" t="s">
        <v>254</v>
      </c>
      <c r="C1309" s="52" t="s">
        <v>106</v>
      </c>
      <c r="D1309" s="52" t="s">
        <v>282</v>
      </c>
      <c r="E1309" s="53">
        <v>200.0</v>
      </c>
      <c r="F1309" s="52" t="s">
        <v>14</v>
      </c>
      <c r="G1309" s="15">
        <f t="shared" si="1"/>
        <v>7</v>
      </c>
    </row>
    <row r="1310">
      <c r="A1310" s="51">
        <v>44422.0</v>
      </c>
      <c r="B1310" s="52" t="s">
        <v>254</v>
      </c>
      <c r="C1310" s="52">
        <v>6740.0</v>
      </c>
      <c r="D1310" s="52" t="s">
        <v>284</v>
      </c>
      <c r="E1310" s="53">
        <v>140.0</v>
      </c>
      <c r="F1310" s="52" t="s">
        <v>12</v>
      </c>
      <c r="G1310" s="15">
        <f t="shared" si="1"/>
        <v>7</v>
      </c>
    </row>
    <row r="1311">
      <c r="A1311" s="51">
        <v>44422.0</v>
      </c>
      <c r="B1311" s="52" t="s">
        <v>254</v>
      </c>
      <c r="C1311" s="52" t="s">
        <v>348</v>
      </c>
      <c r="D1311" s="52" t="s">
        <v>277</v>
      </c>
      <c r="E1311" s="53">
        <v>350.0</v>
      </c>
      <c r="F1311" s="52" t="s">
        <v>14</v>
      </c>
      <c r="G1311" s="15">
        <f t="shared" si="1"/>
        <v>7</v>
      </c>
    </row>
    <row r="1312">
      <c r="A1312" s="51">
        <v>44422.0</v>
      </c>
      <c r="B1312" s="52" t="s">
        <v>254</v>
      </c>
      <c r="C1312" s="52">
        <v>5548.0</v>
      </c>
      <c r="D1312" s="52" t="s">
        <v>277</v>
      </c>
      <c r="E1312" s="53">
        <v>350.0</v>
      </c>
      <c r="F1312" s="52" t="s">
        <v>14</v>
      </c>
      <c r="G1312" s="15">
        <f t="shared" si="1"/>
        <v>7</v>
      </c>
    </row>
    <row r="1313">
      <c r="A1313" s="51">
        <v>44422.0</v>
      </c>
      <c r="B1313" s="52" t="s">
        <v>254</v>
      </c>
      <c r="C1313" s="52">
        <v>7042.0</v>
      </c>
      <c r="D1313" s="52" t="s">
        <v>287</v>
      </c>
      <c r="E1313" s="53">
        <v>110.0</v>
      </c>
      <c r="F1313" s="52" t="s">
        <v>31</v>
      </c>
      <c r="G1313" s="15">
        <f t="shared" si="1"/>
        <v>7</v>
      </c>
    </row>
    <row r="1314">
      <c r="A1314" s="51">
        <v>44422.0</v>
      </c>
      <c r="B1314" s="52" t="s">
        <v>254</v>
      </c>
      <c r="C1314" s="52" t="s">
        <v>296</v>
      </c>
      <c r="D1314" s="52" t="s">
        <v>278</v>
      </c>
      <c r="E1314" s="53">
        <v>130.0</v>
      </c>
      <c r="F1314" s="52" t="s">
        <v>21</v>
      </c>
      <c r="G1314" s="15">
        <f t="shared" si="1"/>
        <v>7</v>
      </c>
    </row>
    <row r="1315">
      <c r="A1315" s="51">
        <v>44422.0</v>
      </c>
      <c r="B1315" s="52" t="s">
        <v>254</v>
      </c>
      <c r="C1315" s="52" t="s">
        <v>349</v>
      </c>
      <c r="D1315" s="52" t="s">
        <v>280</v>
      </c>
      <c r="E1315" s="53">
        <v>280.0</v>
      </c>
      <c r="F1315" s="52" t="s">
        <v>18</v>
      </c>
      <c r="G1315" s="15">
        <f t="shared" si="1"/>
        <v>7</v>
      </c>
    </row>
    <row r="1316">
      <c r="A1316" s="51">
        <v>44422.0</v>
      </c>
      <c r="B1316" s="52" t="s">
        <v>254</v>
      </c>
      <c r="C1316" s="52" t="s">
        <v>350</v>
      </c>
      <c r="D1316" s="52" t="s">
        <v>287</v>
      </c>
      <c r="E1316" s="53">
        <v>110.0</v>
      </c>
      <c r="F1316" s="52" t="s">
        <v>31</v>
      </c>
      <c r="G1316" s="15">
        <f t="shared" si="1"/>
        <v>7</v>
      </c>
    </row>
    <row r="1317">
      <c r="A1317" s="51">
        <v>44422.0</v>
      </c>
      <c r="B1317" s="52" t="s">
        <v>254</v>
      </c>
      <c r="C1317" s="52" t="s">
        <v>260</v>
      </c>
      <c r="D1317" s="52" t="s">
        <v>284</v>
      </c>
      <c r="E1317" s="53">
        <v>140.0</v>
      </c>
      <c r="F1317" s="52" t="s">
        <v>12</v>
      </c>
      <c r="G1317" s="15">
        <f t="shared" si="1"/>
        <v>7</v>
      </c>
    </row>
    <row r="1318">
      <c r="A1318" s="51">
        <v>44422.0</v>
      </c>
      <c r="B1318" s="52" t="s">
        <v>254</v>
      </c>
      <c r="C1318" s="52" t="s">
        <v>351</v>
      </c>
      <c r="D1318" s="52" t="s">
        <v>277</v>
      </c>
      <c r="E1318" s="53">
        <v>350.0</v>
      </c>
      <c r="F1318" s="52" t="s">
        <v>14</v>
      </c>
      <c r="G1318" s="15">
        <f t="shared" si="1"/>
        <v>7</v>
      </c>
    </row>
    <row r="1319">
      <c r="A1319" s="51">
        <v>44422.0</v>
      </c>
      <c r="B1319" s="52" t="s">
        <v>254</v>
      </c>
      <c r="C1319" s="52" t="s">
        <v>351</v>
      </c>
      <c r="D1319" s="52" t="s">
        <v>280</v>
      </c>
      <c r="E1319" s="53">
        <v>280.0</v>
      </c>
      <c r="F1319" s="52" t="s">
        <v>18</v>
      </c>
      <c r="G1319" s="15">
        <f t="shared" si="1"/>
        <v>7</v>
      </c>
    </row>
    <row r="1320">
      <c r="A1320" s="51">
        <v>44422.0</v>
      </c>
      <c r="B1320" s="52" t="s">
        <v>254</v>
      </c>
      <c r="C1320" s="52" t="s">
        <v>351</v>
      </c>
      <c r="D1320" s="52" t="s">
        <v>287</v>
      </c>
      <c r="E1320" s="53">
        <v>110.0</v>
      </c>
      <c r="F1320" s="52" t="s">
        <v>31</v>
      </c>
      <c r="G1320" s="15">
        <f t="shared" si="1"/>
        <v>7</v>
      </c>
    </row>
    <row r="1321">
      <c r="A1321" s="51">
        <v>44422.0</v>
      </c>
      <c r="B1321" s="52" t="s">
        <v>254</v>
      </c>
      <c r="C1321" s="52" t="s">
        <v>271</v>
      </c>
      <c r="D1321" s="52" t="s">
        <v>288</v>
      </c>
      <c r="E1321" s="53">
        <v>280.0</v>
      </c>
      <c r="F1321" s="52" t="s">
        <v>14</v>
      </c>
      <c r="G1321" s="15">
        <f t="shared" si="1"/>
        <v>7</v>
      </c>
    </row>
    <row r="1322">
      <c r="A1322" s="51">
        <v>44422.0</v>
      </c>
      <c r="B1322" s="52" t="s">
        <v>254</v>
      </c>
      <c r="C1322" s="52" t="s">
        <v>298</v>
      </c>
      <c r="D1322" s="52" t="s">
        <v>277</v>
      </c>
      <c r="E1322" s="53">
        <v>350.0</v>
      </c>
      <c r="F1322" s="52" t="s">
        <v>14</v>
      </c>
      <c r="G1322" s="15">
        <f t="shared" si="1"/>
        <v>7</v>
      </c>
    </row>
    <row r="1323">
      <c r="A1323" s="51">
        <v>44422.0</v>
      </c>
      <c r="B1323" s="52" t="s">
        <v>40</v>
      </c>
      <c r="C1323" s="52" t="s">
        <v>41</v>
      </c>
      <c r="D1323" s="52" t="s">
        <v>277</v>
      </c>
      <c r="E1323" s="53">
        <v>350.0</v>
      </c>
      <c r="F1323" s="52" t="s">
        <v>14</v>
      </c>
      <c r="G1323" s="15">
        <f t="shared" si="1"/>
        <v>7</v>
      </c>
    </row>
    <row r="1324">
      <c r="A1324" s="51">
        <v>44422.0</v>
      </c>
      <c r="B1324" s="52" t="s">
        <v>40</v>
      </c>
      <c r="C1324" s="52">
        <v>3846.0</v>
      </c>
      <c r="D1324" s="52" t="s">
        <v>278</v>
      </c>
      <c r="E1324" s="53">
        <v>130.0</v>
      </c>
      <c r="F1324" s="52" t="s">
        <v>21</v>
      </c>
      <c r="G1324" s="15">
        <f t="shared" si="1"/>
        <v>7</v>
      </c>
    </row>
    <row r="1325">
      <c r="A1325" s="51">
        <v>44422.0</v>
      </c>
      <c r="B1325" s="52" t="s">
        <v>97</v>
      </c>
      <c r="C1325" s="52" t="s">
        <v>203</v>
      </c>
      <c r="D1325" s="52" t="s">
        <v>285</v>
      </c>
      <c r="E1325" s="53">
        <v>270.0</v>
      </c>
      <c r="F1325" s="52" t="s">
        <v>18</v>
      </c>
      <c r="G1325" s="15">
        <f t="shared" si="1"/>
        <v>7</v>
      </c>
    </row>
    <row r="1326">
      <c r="A1326" s="51">
        <v>44422.0</v>
      </c>
      <c r="B1326" s="52" t="s">
        <v>97</v>
      </c>
      <c r="C1326" s="55">
        <v>1.0E46</v>
      </c>
      <c r="D1326" s="52" t="s">
        <v>282</v>
      </c>
      <c r="E1326" s="53">
        <v>200.0</v>
      </c>
      <c r="F1326" s="52" t="s">
        <v>14</v>
      </c>
      <c r="G1326" s="15">
        <f t="shared" si="1"/>
        <v>7</v>
      </c>
    </row>
    <row r="1327">
      <c r="A1327" s="51">
        <v>44422.0</v>
      </c>
      <c r="B1327" s="52" t="s">
        <v>97</v>
      </c>
      <c r="C1327" s="52" t="s">
        <v>98</v>
      </c>
      <c r="D1327" s="52" t="s">
        <v>278</v>
      </c>
      <c r="E1327" s="53">
        <v>130.0</v>
      </c>
      <c r="F1327" s="52" t="s">
        <v>21</v>
      </c>
      <c r="G1327" s="15">
        <f t="shared" si="1"/>
        <v>7</v>
      </c>
    </row>
    <row r="1328">
      <c r="A1328" s="51">
        <v>44422.0</v>
      </c>
      <c r="B1328" s="52" t="s">
        <v>97</v>
      </c>
      <c r="C1328" s="52" t="s">
        <v>204</v>
      </c>
      <c r="D1328" s="52" t="s">
        <v>287</v>
      </c>
      <c r="E1328" s="53">
        <v>110.0</v>
      </c>
      <c r="F1328" s="52" t="s">
        <v>31</v>
      </c>
      <c r="G1328" s="15">
        <f t="shared" si="1"/>
        <v>7</v>
      </c>
    </row>
    <row r="1329">
      <c r="A1329" s="51">
        <v>44422.0</v>
      </c>
      <c r="B1329" s="52" t="s">
        <v>97</v>
      </c>
      <c r="C1329" s="52" t="s">
        <v>101</v>
      </c>
      <c r="D1329" s="52" t="s">
        <v>278</v>
      </c>
      <c r="E1329" s="53">
        <v>130.0</v>
      </c>
      <c r="F1329" s="52" t="s">
        <v>21</v>
      </c>
      <c r="G1329" s="15">
        <f t="shared" si="1"/>
        <v>7</v>
      </c>
    </row>
    <row r="1330">
      <c r="A1330" s="51">
        <v>44422.0</v>
      </c>
      <c r="B1330" s="52" t="s">
        <v>97</v>
      </c>
      <c r="C1330" s="52">
        <v>2649.0</v>
      </c>
      <c r="D1330" s="52" t="s">
        <v>287</v>
      </c>
      <c r="E1330" s="53">
        <v>110.0</v>
      </c>
      <c r="F1330" s="52" t="s">
        <v>31</v>
      </c>
      <c r="G1330" s="15">
        <f t="shared" si="1"/>
        <v>7</v>
      </c>
    </row>
    <row r="1331">
      <c r="A1331" s="51">
        <v>44422.0</v>
      </c>
      <c r="B1331" s="52" t="s">
        <v>97</v>
      </c>
      <c r="C1331" s="52" t="s">
        <v>103</v>
      </c>
      <c r="D1331" s="52" t="s">
        <v>278</v>
      </c>
      <c r="E1331" s="53">
        <v>130.0</v>
      </c>
      <c r="F1331" s="52" t="s">
        <v>21</v>
      </c>
      <c r="G1331" s="15">
        <f t="shared" si="1"/>
        <v>7</v>
      </c>
    </row>
    <row r="1332">
      <c r="A1332" s="51">
        <v>44422.0</v>
      </c>
      <c r="B1332" s="52" t="s">
        <v>97</v>
      </c>
      <c r="C1332" s="52">
        <v>7941.0</v>
      </c>
      <c r="D1332" s="52" t="s">
        <v>287</v>
      </c>
      <c r="E1332" s="53">
        <v>110.0</v>
      </c>
      <c r="F1332" s="52" t="s">
        <v>31</v>
      </c>
      <c r="G1332" s="15">
        <f t="shared" si="1"/>
        <v>7</v>
      </c>
    </row>
    <row r="1333">
      <c r="A1333" s="51">
        <v>44422.0</v>
      </c>
      <c r="B1333" s="52" t="s">
        <v>97</v>
      </c>
      <c r="C1333" s="52" t="s">
        <v>104</v>
      </c>
      <c r="D1333" s="52" t="s">
        <v>279</v>
      </c>
      <c r="E1333" s="53">
        <v>170.0</v>
      </c>
      <c r="F1333" s="52" t="s">
        <v>12</v>
      </c>
      <c r="G1333" s="15">
        <f t="shared" si="1"/>
        <v>7</v>
      </c>
    </row>
    <row r="1334">
      <c r="A1334" s="51">
        <v>44422.0</v>
      </c>
      <c r="B1334" s="52" t="s">
        <v>97</v>
      </c>
      <c r="C1334" s="52" t="s">
        <v>239</v>
      </c>
      <c r="D1334" s="52" t="s">
        <v>285</v>
      </c>
      <c r="E1334" s="53">
        <v>270.0</v>
      </c>
      <c r="F1334" s="52" t="s">
        <v>18</v>
      </c>
      <c r="G1334" s="15">
        <f t="shared" si="1"/>
        <v>7</v>
      </c>
    </row>
    <row r="1335">
      <c r="A1335" s="51">
        <v>44422.0</v>
      </c>
      <c r="B1335" s="52" t="s">
        <v>97</v>
      </c>
      <c r="C1335" s="52">
        <v>6145.0</v>
      </c>
      <c r="D1335" s="52" t="s">
        <v>277</v>
      </c>
      <c r="E1335" s="53">
        <v>350.0</v>
      </c>
      <c r="F1335" s="52" t="s">
        <v>14</v>
      </c>
      <c r="G1335" s="15">
        <f t="shared" si="1"/>
        <v>7</v>
      </c>
    </row>
    <row r="1336">
      <c r="A1336" s="51">
        <v>44422.0</v>
      </c>
      <c r="B1336" s="52" t="s">
        <v>97</v>
      </c>
      <c r="C1336" s="52">
        <v>1342.0</v>
      </c>
      <c r="D1336" s="52" t="s">
        <v>285</v>
      </c>
      <c r="E1336" s="53">
        <v>270.0</v>
      </c>
      <c r="F1336" s="52" t="s">
        <v>18</v>
      </c>
      <c r="G1336" s="15">
        <f t="shared" si="1"/>
        <v>7</v>
      </c>
    </row>
    <row r="1337">
      <c r="A1337" s="51">
        <v>44422.0</v>
      </c>
      <c r="B1337" s="52" t="s">
        <v>97</v>
      </c>
      <c r="C1337" s="52" t="s">
        <v>108</v>
      </c>
      <c r="D1337" s="52" t="s">
        <v>277</v>
      </c>
      <c r="E1337" s="53">
        <v>350.0</v>
      </c>
      <c r="F1337" s="52" t="s">
        <v>14</v>
      </c>
      <c r="G1337" s="15">
        <f t="shared" si="1"/>
        <v>7</v>
      </c>
    </row>
    <row r="1338">
      <c r="A1338" s="51">
        <v>44422.0</v>
      </c>
      <c r="B1338" s="52" t="s">
        <v>97</v>
      </c>
      <c r="C1338" s="52" t="s">
        <v>301</v>
      </c>
      <c r="D1338" s="52" t="s">
        <v>285</v>
      </c>
      <c r="E1338" s="53">
        <v>270.0</v>
      </c>
      <c r="F1338" s="52" t="s">
        <v>18</v>
      </c>
      <c r="G1338" s="15">
        <f t="shared" si="1"/>
        <v>7</v>
      </c>
    </row>
    <row r="1339">
      <c r="A1339" s="51">
        <v>44422.0</v>
      </c>
      <c r="B1339" s="52" t="s">
        <v>97</v>
      </c>
      <c r="C1339" s="52" t="s">
        <v>334</v>
      </c>
      <c r="D1339" s="52" t="s">
        <v>285</v>
      </c>
      <c r="E1339" s="53">
        <v>270.0</v>
      </c>
      <c r="F1339" s="52" t="s">
        <v>18</v>
      </c>
      <c r="G1339" s="15">
        <f t="shared" si="1"/>
        <v>7</v>
      </c>
    </row>
    <row r="1340">
      <c r="A1340" s="51">
        <v>44422.0</v>
      </c>
      <c r="B1340" s="52" t="s">
        <v>97</v>
      </c>
      <c r="C1340" s="52" t="s">
        <v>170</v>
      </c>
      <c r="D1340" s="52" t="s">
        <v>285</v>
      </c>
      <c r="E1340" s="53">
        <v>270.0</v>
      </c>
      <c r="F1340" s="52" t="s">
        <v>18</v>
      </c>
      <c r="G1340" s="15">
        <f t="shared" si="1"/>
        <v>7</v>
      </c>
    </row>
    <row r="1341">
      <c r="A1341" s="51">
        <v>44422.0</v>
      </c>
      <c r="B1341" s="52" t="s">
        <v>97</v>
      </c>
      <c r="C1341" s="52" t="s">
        <v>272</v>
      </c>
      <c r="D1341" s="52" t="s">
        <v>279</v>
      </c>
      <c r="E1341" s="53">
        <v>170.0</v>
      </c>
      <c r="F1341" s="52" t="s">
        <v>12</v>
      </c>
      <c r="G1341" s="15">
        <f t="shared" si="1"/>
        <v>7</v>
      </c>
    </row>
    <row r="1342">
      <c r="A1342" s="51">
        <v>44422.0</v>
      </c>
      <c r="B1342" s="52" t="s">
        <v>97</v>
      </c>
      <c r="C1342" s="52" t="s">
        <v>208</v>
      </c>
      <c r="D1342" s="52" t="s">
        <v>278</v>
      </c>
      <c r="E1342" s="53">
        <v>130.0</v>
      </c>
      <c r="F1342" s="52" t="s">
        <v>21</v>
      </c>
      <c r="G1342" s="15">
        <f t="shared" si="1"/>
        <v>7</v>
      </c>
    </row>
    <row r="1343">
      <c r="A1343" s="51">
        <v>44422.0</v>
      </c>
      <c r="B1343" s="52" t="s">
        <v>97</v>
      </c>
      <c r="C1343" s="52" t="s">
        <v>172</v>
      </c>
      <c r="D1343" s="52" t="s">
        <v>287</v>
      </c>
      <c r="E1343" s="53">
        <v>110.0</v>
      </c>
      <c r="F1343" s="52" t="s">
        <v>31</v>
      </c>
      <c r="G1343" s="15">
        <f t="shared" si="1"/>
        <v>7</v>
      </c>
    </row>
    <row r="1344">
      <c r="A1344" s="51">
        <v>44422.0</v>
      </c>
      <c r="B1344" s="52" t="s">
        <v>97</v>
      </c>
      <c r="C1344" s="52" t="s">
        <v>173</v>
      </c>
      <c r="D1344" s="52" t="s">
        <v>277</v>
      </c>
      <c r="E1344" s="53">
        <v>350.0</v>
      </c>
      <c r="F1344" s="52" t="s">
        <v>14</v>
      </c>
      <c r="G1344" s="15">
        <f t="shared" si="1"/>
        <v>7</v>
      </c>
    </row>
    <row r="1345">
      <c r="A1345" s="51">
        <v>44422.0</v>
      </c>
      <c r="B1345" s="52" t="s">
        <v>97</v>
      </c>
      <c r="C1345" s="52" t="s">
        <v>303</v>
      </c>
      <c r="D1345" s="52" t="s">
        <v>278</v>
      </c>
      <c r="E1345" s="53">
        <v>130.0</v>
      </c>
      <c r="F1345" s="52" t="s">
        <v>21</v>
      </c>
      <c r="G1345" s="15">
        <f t="shared" si="1"/>
        <v>7</v>
      </c>
    </row>
    <row r="1346">
      <c r="A1346" s="51">
        <v>44422.0</v>
      </c>
      <c r="B1346" s="52" t="s">
        <v>97</v>
      </c>
      <c r="C1346" s="52" t="s">
        <v>352</v>
      </c>
      <c r="D1346" s="52" t="s">
        <v>288</v>
      </c>
      <c r="E1346" s="53">
        <v>280.0</v>
      </c>
      <c r="F1346" s="52" t="s">
        <v>14</v>
      </c>
      <c r="G1346" s="15">
        <f t="shared" si="1"/>
        <v>7</v>
      </c>
    </row>
    <row r="1347">
      <c r="A1347" s="51">
        <v>44422.0</v>
      </c>
      <c r="B1347" s="52" t="s">
        <v>353</v>
      </c>
      <c r="C1347" s="52" t="s">
        <v>354</v>
      </c>
      <c r="D1347" s="52" t="s">
        <v>277</v>
      </c>
      <c r="E1347" s="53">
        <v>350.0</v>
      </c>
      <c r="F1347" s="52" t="s">
        <v>14</v>
      </c>
      <c r="G1347" s="15">
        <f t="shared" si="1"/>
        <v>7</v>
      </c>
    </row>
    <row r="1348">
      <c r="A1348" s="51">
        <v>44422.0</v>
      </c>
      <c r="B1348" s="52" t="s">
        <v>353</v>
      </c>
      <c r="C1348" s="52" t="s">
        <v>354</v>
      </c>
      <c r="D1348" s="52" t="s">
        <v>280</v>
      </c>
      <c r="E1348" s="53">
        <v>280.0</v>
      </c>
      <c r="F1348" s="52" t="s">
        <v>18</v>
      </c>
      <c r="G1348" s="15">
        <f t="shared" si="1"/>
        <v>7</v>
      </c>
    </row>
    <row r="1349">
      <c r="A1349" s="51">
        <v>44422.0</v>
      </c>
      <c r="B1349" s="52" t="s">
        <v>353</v>
      </c>
      <c r="C1349" s="52" t="s">
        <v>354</v>
      </c>
      <c r="D1349" s="52" t="s">
        <v>284</v>
      </c>
      <c r="E1349" s="53">
        <v>140.0</v>
      </c>
      <c r="F1349" s="52" t="s">
        <v>12</v>
      </c>
      <c r="G1349" s="15">
        <f t="shared" si="1"/>
        <v>7</v>
      </c>
    </row>
    <row r="1350">
      <c r="A1350" s="51">
        <v>44422.0</v>
      </c>
      <c r="B1350" s="52" t="s">
        <v>353</v>
      </c>
      <c r="C1350" s="52" t="s">
        <v>354</v>
      </c>
      <c r="D1350" s="52" t="s">
        <v>287</v>
      </c>
      <c r="E1350" s="53">
        <v>110.0</v>
      </c>
      <c r="F1350" s="52" t="s">
        <v>31</v>
      </c>
      <c r="G1350" s="15">
        <f t="shared" si="1"/>
        <v>7</v>
      </c>
    </row>
    <row r="1351">
      <c r="A1351" s="51">
        <v>44422.0</v>
      </c>
      <c r="B1351" s="52" t="s">
        <v>353</v>
      </c>
      <c r="C1351" s="52" t="s">
        <v>354</v>
      </c>
      <c r="D1351" s="52" t="s">
        <v>285</v>
      </c>
      <c r="E1351" s="53">
        <v>270.0</v>
      </c>
      <c r="F1351" s="52" t="s">
        <v>18</v>
      </c>
      <c r="G1351" s="15">
        <f t="shared" si="1"/>
        <v>7</v>
      </c>
    </row>
    <row r="1352">
      <c r="A1352" s="51">
        <v>44422.0</v>
      </c>
      <c r="B1352" s="52" t="s">
        <v>353</v>
      </c>
      <c r="C1352" s="52" t="s">
        <v>354</v>
      </c>
      <c r="D1352" s="52" t="s">
        <v>288</v>
      </c>
      <c r="E1352" s="53">
        <v>280.0</v>
      </c>
      <c r="F1352" s="52" t="s">
        <v>14</v>
      </c>
      <c r="G1352" s="15">
        <f t="shared" si="1"/>
        <v>7</v>
      </c>
    </row>
    <row r="1353">
      <c r="A1353" s="51">
        <v>44422.0</v>
      </c>
      <c r="B1353" s="52" t="s">
        <v>114</v>
      </c>
      <c r="C1353" s="52">
        <v>5043.0</v>
      </c>
      <c r="D1353" s="52" t="s">
        <v>277</v>
      </c>
      <c r="E1353" s="53">
        <v>350.0</v>
      </c>
      <c r="F1353" s="52" t="s">
        <v>14</v>
      </c>
      <c r="G1353" s="15">
        <f t="shared" si="1"/>
        <v>7</v>
      </c>
    </row>
    <row r="1354">
      <c r="A1354" s="51">
        <v>44422.0</v>
      </c>
      <c r="B1354" s="52" t="s">
        <v>114</v>
      </c>
      <c r="C1354" s="52">
        <v>5043.0</v>
      </c>
      <c r="D1354" s="52" t="s">
        <v>279</v>
      </c>
      <c r="E1354" s="53">
        <v>170.0</v>
      </c>
      <c r="F1354" s="52" t="s">
        <v>12</v>
      </c>
      <c r="G1354" s="15">
        <f t="shared" si="1"/>
        <v>7</v>
      </c>
    </row>
    <row r="1355">
      <c r="A1355" s="51">
        <v>44422.0</v>
      </c>
      <c r="B1355" s="52" t="s">
        <v>114</v>
      </c>
      <c r="C1355" s="52">
        <v>5043.0</v>
      </c>
      <c r="D1355" s="52" t="s">
        <v>284</v>
      </c>
      <c r="E1355" s="53">
        <v>140.0</v>
      </c>
      <c r="F1355" s="52" t="s">
        <v>12</v>
      </c>
      <c r="G1355" s="15">
        <f t="shared" si="1"/>
        <v>7</v>
      </c>
    </row>
    <row r="1356">
      <c r="A1356" s="51">
        <v>44422.0</v>
      </c>
      <c r="B1356" s="52" t="s">
        <v>114</v>
      </c>
      <c r="C1356" s="52">
        <v>5043.0</v>
      </c>
      <c r="D1356" s="52" t="s">
        <v>282</v>
      </c>
      <c r="E1356" s="53">
        <v>200.0</v>
      </c>
      <c r="F1356" s="52" t="s">
        <v>14</v>
      </c>
      <c r="G1356" s="15">
        <f t="shared" si="1"/>
        <v>7</v>
      </c>
    </row>
    <row r="1357">
      <c r="A1357" s="51">
        <v>44422.0</v>
      </c>
      <c r="B1357" s="52" t="s">
        <v>114</v>
      </c>
      <c r="C1357" s="52">
        <v>5043.0</v>
      </c>
      <c r="D1357" s="52" t="s">
        <v>288</v>
      </c>
      <c r="E1357" s="53">
        <v>280.0</v>
      </c>
      <c r="F1357" s="52" t="s">
        <v>14</v>
      </c>
      <c r="G1357" s="15">
        <f t="shared" si="1"/>
        <v>7</v>
      </c>
    </row>
    <row r="1358">
      <c r="A1358" s="51">
        <v>44422.0</v>
      </c>
      <c r="B1358" s="52" t="s">
        <v>211</v>
      </c>
      <c r="C1358" s="52">
        <v>540.0</v>
      </c>
      <c r="D1358" s="52" t="s">
        <v>278</v>
      </c>
      <c r="E1358" s="53">
        <v>130.0</v>
      </c>
      <c r="F1358" s="52" t="s">
        <v>21</v>
      </c>
      <c r="G1358" s="15">
        <f t="shared" si="1"/>
        <v>7</v>
      </c>
    </row>
    <row r="1359">
      <c r="A1359" s="51">
        <v>44422.0</v>
      </c>
      <c r="B1359" s="52" t="s">
        <v>211</v>
      </c>
      <c r="C1359" s="52">
        <v>6249.0</v>
      </c>
      <c r="D1359" s="52" t="s">
        <v>278</v>
      </c>
      <c r="E1359" s="53">
        <v>130.0</v>
      </c>
      <c r="F1359" s="52" t="s">
        <v>21</v>
      </c>
      <c r="G1359" s="15">
        <f t="shared" si="1"/>
        <v>7</v>
      </c>
    </row>
    <row r="1360">
      <c r="A1360" s="51">
        <v>44422.0</v>
      </c>
      <c r="B1360" s="52" t="s">
        <v>306</v>
      </c>
      <c r="C1360" s="52" t="s">
        <v>355</v>
      </c>
      <c r="D1360" s="52" t="s">
        <v>285</v>
      </c>
      <c r="E1360" s="53">
        <v>270.0</v>
      </c>
      <c r="F1360" s="52" t="s">
        <v>18</v>
      </c>
      <c r="G1360" s="15">
        <f t="shared" si="1"/>
        <v>7</v>
      </c>
    </row>
    <row r="1361">
      <c r="A1361" s="51">
        <v>44422.0</v>
      </c>
      <c r="B1361" s="52" t="s">
        <v>115</v>
      </c>
      <c r="C1361" s="52" t="s">
        <v>116</v>
      </c>
      <c r="D1361" s="52" t="s">
        <v>278</v>
      </c>
      <c r="E1361" s="53">
        <v>130.0</v>
      </c>
      <c r="F1361" s="52" t="s">
        <v>21</v>
      </c>
      <c r="G1361" s="15">
        <f t="shared" si="1"/>
        <v>7</v>
      </c>
    </row>
    <row r="1362">
      <c r="A1362" s="51">
        <v>44422.0</v>
      </c>
      <c r="B1362" s="52" t="s">
        <v>115</v>
      </c>
      <c r="C1362" s="52">
        <v>9645.0</v>
      </c>
      <c r="D1362" s="52" t="s">
        <v>286</v>
      </c>
      <c r="E1362" s="53">
        <v>130.0</v>
      </c>
      <c r="F1362" s="52" t="s">
        <v>31</v>
      </c>
      <c r="G1362" s="15">
        <f t="shared" si="1"/>
        <v>7</v>
      </c>
    </row>
    <row r="1363">
      <c r="A1363" s="51">
        <v>44422.0</v>
      </c>
      <c r="B1363" s="52" t="s">
        <v>115</v>
      </c>
      <c r="C1363" s="52" t="s">
        <v>214</v>
      </c>
      <c r="D1363" s="52" t="s">
        <v>277</v>
      </c>
      <c r="E1363" s="53">
        <v>350.0</v>
      </c>
      <c r="F1363" s="52" t="s">
        <v>14</v>
      </c>
      <c r="G1363" s="15">
        <f t="shared" si="1"/>
        <v>7</v>
      </c>
    </row>
    <row r="1364">
      <c r="A1364" s="51">
        <v>44422.0</v>
      </c>
      <c r="B1364" s="52" t="s">
        <v>115</v>
      </c>
      <c r="C1364" s="52" t="s">
        <v>118</v>
      </c>
      <c r="D1364" s="52" t="s">
        <v>277</v>
      </c>
      <c r="E1364" s="53">
        <v>350.0</v>
      </c>
      <c r="F1364" s="52" t="s">
        <v>14</v>
      </c>
      <c r="G1364" s="15">
        <f t="shared" si="1"/>
        <v>7</v>
      </c>
    </row>
    <row r="1365">
      <c r="A1365" s="51">
        <v>44422.0</v>
      </c>
      <c r="B1365" s="52" t="s">
        <v>115</v>
      </c>
      <c r="C1365" s="52" t="s">
        <v>119</v>
      </c>
      <c r="D1365" s="52" t="s">
        <v>286</v>
      </c>
      <c r="E1365" s="53">
        <v>130.0</v>
      </c>
      <c r="F1365" s="52" t="s">
        <v>31</v>
      </c>
      <c r="G1365" s="15">
        <f t="shared" si="1"/>
        <v>7</v>
      </c>
    </row>
    <row r="1366">
      <c r="A1366" s="51">
        <v>44422.0</v>
      </c>
      <c r="B1366" s="52" t="s">
        <v>115</v>
      </c>
      <c r="C1366" s="52" t="s">
        <v>120</v>
      </c>
      <c r="D1366" s="52" t="s">
        <v>278</v>
      </c>
      <c r="E1366" s="53">
        <v>130.0</v>
      </c>
      <c r="F1366" s="52" t="s">
        <v>21</v>
      </c>
      <c r="G1366" s="15">
        <f t="shared" si="1"/>
        <v>7</v>
      </c>
    </row>
    <row r="1367">
      <c r="A1367" s="51">
        <v>44422.0</v>
      </c>
      <c r="B1367" s="52" t="s">
        <v>115</v>
      </c>
      <c r="C1367" s="52" t="s">
        <v>176</v>
      </c>
      <c r="D1367" s="52" t="s">
        <v>284</v>
      </c>
      <c r="E1367" s="53">
        <v>140.0</v>
      </c>
      <c r="F1367" s="52" t="s">
        <v>12</v>
      </c>
      <c r="G1367" s="15">
        <f t="shared" si="1"/>
        <v>7</v>
      </c>
    </row>
    <row r="1368">
      <c r="A1368" s="51">
        <v>44422.0</v>
      </c>
      <c r="B1368" s="52" t="s">
        <v>115</v>
      </c>
      <c r="C1368" s="52" t="s">
        <v>271</v>
      </c>
      <c r="D1368" s="52" t="s">
        <v>277</v>
      </c>
      <c r="E1368" s="53">
        <v>350.0</v>
      </c>
      <c r="F1368" s="52" t="s">
        <v>14</v>
      </c>
      <c r="G1368" s="15">
        <f t="shared" si="1"/>
        <v>7</v>
      </c>
    </row>
    <row r="1369">
      <c r="A1369" s="51">
        <v>44422.0</v>
      </c>
      <c r="B1369" s="52" t="s">
        <v>122</v>
      </c>
      <c r="C1369" s="52" t="s">
        <v>356</v>
      </c>
      <c r="D1369" s="52" t="s">
        <v>278</v>
      </c>
      <c r="E1369" s="53">
        <v>130.0</v>
      </c>
      <c r="F1369" s="52" t="s">
        <v>21</v>
      </c>
      <c r="G1369" s="15">
        <f t="shared" si="1"/>
        <v>7</v>
      </c>
    </row>
    <row r="1370">
      <c r="A1370" s="51">
        <v>44422.0</v>
      </c>
      <c r="B1370" s="52" t="s">
        <v>122</v>
      </c>
      <c r="C1370" s="52" t="s">
        <v>123</v>
      </c>
      <c r="D1370" s="52" t="s">
        <v>277</v>
      </c>
      <c r="E1370" s="53">
        <v>350.0</v>
      </c>
      <c r="F1370" s="52" t="s">
        <v>14</v>
      </c>
      <c r="G1370" s="15">
        <f t="shared" si="1"/>
        <v>7</v>
      </c>
    </row>
    <row r="1371">
      <c r="A1371" s="51">
        <v>44422.0</v>
      </c>
      <c r="B1371" s="52" t="s">
        <v>122</v>
      </c>
      <c r="C1371" s="52" t="s">
        <v>178</v>
      </c>
      <c r="D1371" s="52" t="s">
        <v>277</v>
      </c>
      <c r="E1371" s="53">
        <v>350.0</v>
      </c>
      <c r="F1371" s="52" t="s">
        <v>14</v>
      </c>
      <c r="G1371" s="15">
        <f t="shared" si="1"/>
        <v>7</v>
      </c>
    </row>
    <row r="1372">
      <c r="A1372" s="51">
        <v>44422.0</v>
      </c>
      <c r="B1372" s="52" t="s">
        <v>122</v>
      </c>
      <c r="C1372" s="52" t="s">
        <v>179</v>
      </c>
      <c r="D1372" s="52" t="s">
        <v>284</v>
      </c>
      <c r="E1372" s="53">
        <v>140.0</v>
      </c>
      <c r="F1372" s="52" t="s">
        <v>12</v>
      </c>
      <c r="G1372" s="15">
        <f t="shared" si="1"/>
        <v>7</v>
      </c>
    </row>
    <row r="1373">
      <c r="A1373" s="51">
        <v>44422.0</v>
      </c>
      <c r="B1373" s="52" t="s">
        <v>122</v>
      </c>
      <c r="C1373" s="52" t="s">
        <v>75</v>
      </c>
      <c r="D1373" s="52" t="s">
        <v>280</v>
      </c>
      <c r="E1373" s="53">
        <v>280.0</v>
      </c>
      <c r="F1373" s="52" t="s">
        <v>18</v>
      </c>
      <c r="G1373" s="15">
        <f t="shared" si="1"/>
        <v>7</v>
      </c>
    </row>
    <row r="1374">
      <c r="A1374" s="51">
        <v>44422.0</v>
      </c>
      <c r="B1374" s="52" t="s">
        <v>122</v>
      </c>
      <c r="C1374" s="52" t="s">
        <v>125</v>
      </c>
      <c r="D1374" s="52" t="s">
        <v>288</v>
      </c>
      <c r="E1374" s="53">
        <v>280.0</v>
      </c>
      <c r="F1374" s="52" t="s">
        <v>14</v>
      </c>
      <c r="G1374" s="15">
        <f t="shared" si="1"/>
        <v>7</v>
      </c>
    </row>
    <row r="1375">
      <c r="A1375" s="51">
        <v>44422.0</v>
      </c>
      <c r="B1375" s="52" t="s">
        <v>122</v>
      </c>
      <c r="C1375" s="52" t="s">
        <v>126</v>
      </c>
      <c r="D1375" s="52" t="s">
        <v>279</v>
      </c>
      <c r="E1375" s="53">
        <v>170.0</v>
      </c>
      <c r="F1375" s="52" t="s">
        <v>12</v>
      </c>
      <c r="G1375" s="15">
        <f t="shared" si="1"/>
        <v>7</v>
      </c>
    </row>
    <row r="1376">
      <c r="A1376" s="51">
        <v>44422.0</v>
      </c>
      <c r="B1376" s="52" t="s">
        <v>122</v>
      </c>
      <c r="C1376" s="52" t="s">
        <v>127</v>
      </c>
      <c r="D1376" s="52" t="s">
        <v>278</v>
      </c>
      <c r="E1376" s="53">
        <v>130.0</v>
      </c>
      <c r="F1376" s="52" t="s">
        <v>21</v>
      </c>
      <c r="G1376" s="15">
        <f t="shared" si="1"/>
        <v>7</v>
      </c>
    </row>
    <row r="1377">
      <c r="A1377" s="51">
        <v>44422.0</v>
      </c>
      <c r="B1377" s="52" t="s">
        <v>122</v>
      </c>
      <c r="C1377" s="52" t="s">
        <v>311</v>
      </c>
      <c r="D1377" s="52" t="s">
        <v>286</v>
      </c>
      <c r="E1377" s="53">
        <v>130.0</v>
      </c>
      <c r="F1377" s="52" t="s">
        <v>31</v>
      </c>
      <c r="G1377" s="15">
        <f t="shared" si="1"/>
        <v>7</v>
      </c>
    </row>
    <row r="1378">
      <c r="A1378" s="51">
        <v>44422.0</v>
      </c>
      <c r="B1378" s="52" t="s">
        <v>15</v>
      </c>
      <c r="C1378" s="55">
        <v>3.0E45</v>
      </c>
      <c r="D1378" s="52" t="s">
        <v>278</v>
      </c>
      <c r="E1378" s="53">
        <v>130.0</v>
      </c>
      <c r="F1378" s="52" t="s">
        <v>21</v>
      </c>
      <c r="G1378" s="15">
        <f t="shared" si="1"/>
        <v>7</v>
      </c>
    </row>
    <row r="1379">
      <c r="A1379" s="51">
        <v>44422.0</v>
      </c>
      <c r="B1379" s="52" t="s">
        <v>15</v>
      </c>
      <c r="C1379" s="52" t="s">
        <v>132</v>
      </c>
      <c r="D1379" s="52" t="s">
        <v>292</v>
      </c>
      <c r="E1379" s="53">
        <v>60.0</v>
      </c>
      <c r="F1379" s="52" t="s">
        <v>31</v>
      </c>
      <c r="G1379" s="15">
        <f t="shared" si="1"/>
        <v>7</v>
      </c>
    </row>
    <row r="1380">
      <c r="A1380" s="51">
        <v>44422.0</v>
      </c>
      <c r="B1380" s="52" t="s">
        <v>15</v>
      </c>
      <c r="C1380" s="55">
        <v>5.0E49</v>
      </c>
      <c r="D1380" s="52" t="s">
        <v>278</v>
      </c>
      <c r="E1380" s="53">
        <v>130.0</v>
      </c>
      <c r="F1380" s="52" t="s">
        <v>21</v>
      </c>
      <c r="G1380" s="15">
        <f t="shared" si="1"/>
        <v>7</v>
      </c>
    </row>
    <row r="1381">
      <c r="A1381" s="51">
        <v>44422.0</v>
      </c>
      <c r="B1381" s="52" t="s">
        <v>15</v>
      </c>
      <c r="C1381" s="52" t="s">
        <v>133</v>
      </c>
      <c r="D1381" s="52" t="s">
        <v>277</v>
      </c>
      <c r="E1381" s="53">
        <v>350.0</v>
      </c>
      <c r="F1381" s="52" t="s">
        <v>14</v>
      </c>
      <c r="G1381" s="15">
        <f t="shared" si="1"/>
        <v>7</v>
      </c>
    </row>
    <row r="1382">
      <c r="A1382" s="51">
        <v>44422.0</v>
      </c>
      <c r="B1382" s="52" t="s">
        <v>15</v>
      </c>
      <c r="C1382" s="52" t="s">
        <v>133</v>
      </c>
      <c r="D1382" s="52" t="s">
        <v>278</v>
      </c>
      <c r="E1382" s="53">
        <v>130.0</v>
      </c>
      <c r="F1382" s="52" t="s">
        <v>21</v>
      </c>
      <c r="G1382" s="15">
        <f t="shared" si="1"/>
        <v>7</v>
      </c>
    </row>
    <row r="1383">
      <c r="A1383" s="51">
        <v>44422.0</v>
      </c>
      <c r="B1383" s="52" t="s">
        <v>15</v>
      </c>
      <c r="C1383" s="52" t="s">
        <v>218</v>
      </c>
      <c r="D1383" s="52" t="s">
        <v>277</v>
      </c>
      <c r="E1383" s="53">
        <v>350.0</v>
      </c>
      <c r="F1383" s="52" t="s">
        <v>14</v>
      </c>
      <c r="G1383" s="15">
        <f t="shared" si="1"/>
        <v>7</v>
      </c>
    </row>
    <row r="1384">
      <c r="A1384" s="51">
        <v>44422.0</v>
      </c>
      <c r="B1384" s="52" t="s">
        <v>15</v>
      </c>
      <c r="C1384" s="52" t="s">
        <v>134</v>
      </c>
      <c r="D1384" s="52" t="s">
        <v>280</v>
      </c>
      <c r="E1384" s="53">
        <v>280.0</v>
      </c>
      <c r="F1384" s="52" t="s">
        <v>18</v>
      </c>
      <c r="G1384" s="15">
        <f t="shared" si="1"/>
        <v>7</v>
      </c>
    </row>
    <row r="1385">
      <c r="A1385" s="51">
        <v>44422.0</v>
      </c>
      <c r="B1385" s="52" t="s">
        <v>15</v>
      </c>
      <c r="C1385" s="52" t="s">
        <v>219</v>
      </c>
      <c r="D1385" s="52" t="s">
        <v>292</v>
      </c>
      <c r="E1385" s="53">
        <v>60.0</v>
      </c>
      <c r="F1385" s="52" t="s">
        <v>31</v>
      </c>
      <c r="G1385" s="15">
        <f t="shared" si="1"/>
        <v>7</v>
      </c>
    </row>
    <row r="1386">
      <c r="A1386" s="51">
        <v>44422.0</v>
      </c>
      <c r="B1386" s="52" t="s">
        <v>15</v>
      </c>
      <c r="C1386" s="52" t="s">
        <v>220</v>
      </c>
      <c r="D1386" s="52" t="s">
        <v>277</v>
      </c>
      <c r="E1386" s="53">
        <v>350.0</v>
      </c>
      <c r="F1386" s="52" t="s">
        <v>14</v>
      </c>
      <c r="G1386" s="15">
        <f t="shared" si="1"/>
        <v>7</v>
      </c>
    </row>
    <row r="1387">
      <c r="A1387" s="51">
        <v>44422.0</v>
      </c>
      <c r="B1387" s="52" t="s">
        <v>15</v>
      </c>
      <c r="C1387" s="52">
        <v>4645.0</v>
      </c>
      <c r="D1387" s="52" t="s">
        <v>278</v>
      </c>
      <c r="E1387" s="53">
        <v>130.0</v>
      </c>
      <c r="F1387" s="52" t="s">
        <v>21</v>
      </c>
      <c r="G1387" s="15">
        <f t="shared" si="1"/>
        <v>7</v>
      </c>
    </row>
    <row r="1388">
      <c r="A1388" s="51">
        <v>44422.0</v>
      </c>
      <c r="B1388" s="52" t="s">
        <v>15</v>
      </c>
      <c r="C1388" s="52">
        <v>4645.0</v>
      </c>
      <c r="D1388" s="52" t="s">
        <v>285</v>
      </c>
      <c r="E1388" s="53">
        <v>270.0</v>
      </c>
      <c r="F1388" s="52" t="s">
        <v>18</v>
      </c>
      <c r="G1388" s="15">
        <f t="shared" si="1"/>
        <v>7</v>
      </c>
    </row>
    <row r="1389">
      <c r="A1389" s="51">
        <v>44422.0</v>
      </c>
      <c r="B1389" s="52" t="s">
        <v>15</v>
      </c>
      <c r="C1389" s="52" t="s">
        <v>136</v>
      </c>
      <c r="D1389" s="52" t="s">
        <v>278</v>
      </c>
      <c r="E1389" s="53">
        <v>130.0</v>
      </c>
      <c r="F1389" s="52" t="s">
        <v>21</v>
      </c>
      <c r="G1389" s="15">
        <f t="shared" si="1"/>
        <v>7</v>
      </c>
    </row>
    <row r="1390">
      <c r="A1390" s="51">
        <v>44422.0</v>
      </c>
      <c r="B1390" s="52" t="s">
        <v>15</v>
      </c>
      <c r="C1390" s="52">
        <v>9841.0</v>
      </c>
      <c r="D1390" s="52" t="s">
        <v>285</v>
      </c>
      <c r="E1390" s="53">
        <v>270.0</v>
      </c>
      <c r="F1390" s="52" t="s">
        <v>18</v>
      </c>
      <c r="G1390" s="15">
        <f t="shared" si="1"/>
        <v>7</v>
      </c>
    </row>
    <row r="1391">
      <c r="A1391" s="51">
        <v>44422.0</v>
      </c>
      <c r="B1391" s="52" t="s">
        <v>15</v>
      </c>
      <c r="C1391" s="52">
        <v>6348.0</v>
      </c>
      <c r="D1391" s="52" t="s">
        <v>286</v>
      </c>
      <c r="E1391" s="53">
        <v>130.0</v>
      </c>
      <c r="F1391" s="52" t="s">
        <v>31</v>
      </c>
      <c r="G1391" s="15">
        <f t="shared" si="1"/>
        <v>7</v>
      </c>
    </row>
    <row r="1392">
      <c r="A1392" s="51">
        <v>44422.0</v>
      </c>
      <c r="B1392" s="52" t="s">
        <v>15</v>
      </c>
      <c r="C1392" s="52" t="s">
        <v>182</v>
      </c>
      <c r="D1392" s="52" t="s">
        <v>279</v>
      </c>
      <c r="E1392" s="53">
        <v>170.0</v>
      </c>
      <c r="F1392" s="52" t="s">
        <v>12</v>
      </c>
      <c r="G1392" s="15">
        <f t="shared" si="1"/>
        <v>7</v>
      </c>
    </row>
    <row r="1393">
      <c r="A1393" s="51">
        <v>44422.0</v>
      </c>
      <c r="B1393" s="52" t="s">
        <v>15</v>
      </c>
      <c r="C1393" s="52" t="s">
        <v>137</v>
      </c>
      <c r="D1393" s="52" t="s">
        <v>279</v>
      </c>
      <c r="E1393" s="53">
        <v>170.0</v>
      </c>
      <c r="F1393" s="52" t="s">
        <v>12</v>
      </c>
      <c r="G1393" s="15">
        <f t="shared" si="1"/>
        <v>7</v>
      </c>
    </row>
    <row r="1394">
      <c r="A1394" s="51">
        <v>44422.0</v>
      </c>
      <c r="B1394" s="52" t="s">
        <v>15</v>
      </c>
      <c r="C1394" s="52" t="s">
        <v>312</v>
      </c>
      <c r="D1394" s="52" t="s">
        <v>285</v>
      </c>
      <c r="E1394" s="53">
        <v>270.0</v>
      </c>
      <c r="F1394" s="52" t="s">
        <v>18</v>
      </c>
      <c r="G1394" s="15">
        <f t="shared" si="1"/>
        <v>7</v>
      </c>
    </row>
    <row r="1395">
      <c r="A1395" s="51">
        <v>44422.0</v>
      </c>
      <c r="B1395" s="52" t="s">
        <v>15</v>
      </c>
      <c r="C1395" s="52" t="s">
        <v>223</v>
      </c>
      <c r="D1395" s="52" t="s">
        <v>278</v>
      </c>
      <c r="E1395" s="53">
        <v>130.0</v>
      </c>
      <c r="F1395" s="52" t="s">
        <v>21</v>
      </c>
      <c r="G1395" s="15">
        <f t="shared" si="1"/>
        <v>7</v>
      </c>
    </row>
    <row r="1396">
      <c r="A1396" s="51">
        <v>44422.0</v>
      </c>
      <c r="B1396" s="52" t="s">
        <v>15</v>
      </c>
      <c r="C1396" s="52" t="s">
        <v>139</v>
      </c>
      <c r="D1396" s="52" t="s">
        <v>278</v>
      </c>
      <c r="E1396" s="53">
        <v>130.0</v>
      </c>
      <c r="F1396" s="52" t="s">
        <v>21</v>
      </c>
      <c r="G1396" s="15">
        <f t="shared" si="1"/>
        <v>7</v>
      </c>
    </row>
    <row r="1397">
      <c r="A1397" s="51">
        <v>44422.0</v>
      </c>
      <c r="B1397" s="52" t="s">
        <v>15</v>
      </c>
      <c r="C1397" s="52" t="s">
        <v>225</v>
      </c>
      <c r="D1397" s="52" t="s">
        <v>278</v>
      </c>
      <c r="E1397" s="53">
        <v>130.0</v>
      </c>
      <c r="F1397" s="52" t="s">
        <v>21</v>
      </c>
      <c r="G1397" s="15">
        <f t="shared" si="1"/>
        <v>7</v>
      </c>
    </row>
    <row r="1398">
      <c r="A1398" s="51">
        <v>44422.0</v>
      </c>
      <c r="B1398" s="52" t="s">
        <v>16</v>
      </c>
      <c r="C1398" s="52" t="s">
        <v>389</v>
      </c>
      <c r="D1398" s="52" t="s">
        <v>278</v>
      </c>
      <c r="E1398" s="53">
        <v>130.0</v>
      </c>
      <c r="F1398" s="52" t="s">
        <v>21</v>
      </c>
      <c r="G1398" s="15">
        <f t="shared" si="1"/>
        <v>7</v>
      </c>
    </row>
    <row r="1399">
      <c r="A1399" s="51">
        <v>44422.0</v>
      </c>
      <c r="B1399" s="52" t="s">
        <v>16</v>
      </c>
      <c r="C1399" s="55">
        <v>5.0E48</v>
      </c>
      <c r="D1399" s="52" t="s">
        <v>280</v>
      </c>
      <c r="E1399" s="53">
        <v>280.0</v>
      </c>
      <c r="F1399" s="52" t="s">
        <v>18</v>
      </c>
      <c r="G1399" s="15">
        <f t="shared" si="1"/>
        <v>7</v>
      </c>
    </row>
    <row r="1400">
      <c r="A1400" s="51">
        <v>44422.0</v>
      </c>
      <c r="B1400" s="52" t="s">
        <v>16</v>
      </c>
      <c r="C1400" s="52" t="s">
        <v>187</v>
      </c>
      <c r="D1400" s="52" t="s">
        <v>278</v>
      </c>
      <c r="E1400" s="53">
        <v>130.0</v>
      </c>
      <c r="F1400" s="52" t="s">
        <v>21</v>
      </c>
      <c r="G1400" s="15">
        <f t="shared" si="1"/>
        <v>7</v>
      </c>
    </row>
    <row r="1401">
      <c r="A1401" s="51">
        <v>44422.0</v>
      </c>
      <c r="B1401" s="52" t="s">
        <v>16</v>
      </c>
      <c r="C1401" s="52">
        <v>4643.0</v>
      </c>
      <c r="D1401" s="52" t="s">
        <v>287</v>
      </c>
      <c r="E1401" s="53">
        <v>110.0</v>
      </c>
      <c r="F1401" s="52" t="s">
        <v>31</v>
      </c>
      <c r="G1401" s="15">
        <f t="shared" si="1"/>
        <v>7</v>
      </c>
    </row>
    <row r="1402">
      <c r="A1402" s="51">
        <v>44422.0</v>
      </c>
      <c r="B1402" s="52" t="s">
        <v>16</v>
      </c>
      <c r="C1402" s="52" t="s">
        <v>457</v>
      </c>
      <c r="D1402" s="52" t="s">
        <v>278</v>
      </c>
      <c r="E1402" s="53">
        <v>130.0</v>
      </c>
      <c r="F1402" s="52" t="s">
        <v>21</v>
      </c>
      <c r="G1402" s="15">
        <f t="shared" si="1"/>
        <v>7</v>
      </c>
    </row>
    <row r="1403">
      <c r="A1403" s="51">
        <v>44422.0</v>
      </c>
      <c r="B1403" s="52" t="s">
        <v>16</v>
      </c>
      <c r="C1403" s="52">
        <v>4340.0</v>
      </c>
      <c r="D1403" s="52" t="s">
        <v>280</v>
      </c>
      <c r="E1403" s="53">
        <v>280.0</v>
      </c>
      <c r="F1403" s="52" t="s">
        <v>18</v>
      </c>
      <c r="G1403" s="15">
        <f t="shared" si="1"/>
        <v>7</v>
      </c>
    </row>
    <row r="1404">
      <c r="A1404" s="51">
        <v>44422.0</v>
      </c>
      <c r="B1404" s="52" t="s">
        <v>16</v>
      </c>
      <c r="C1404" s="52">
        <v>6447.0</v>
      </c>
      <c r="D1404" s="52" t="s">
        <v>280</v>
      </c>
      <c r="E1404" s="53">
        <v>280.0</v>
      </c>
      <c r="F1404" s="52" t="s">
        <v>18</v>
      </c>
      <c r="G1404" s="15">
        <f t="shared" si="1"/>
        <v>7</v>
      </c>
    </row>
    <row r="1405">
      <c r="A1405" s="51">
        <v>44422.0</v>
      </c>
      <c r="B1405" s="52" t="s">
        <v>16</v>
      </c>
      <c r="C1405" s="52" t="s">
        <v>458</v>
      </c>
      <c r="D1405" s="52" t="s">
        <v>280</v>
      </c>
      <c r="E1405" s="53">
        <v>280.0</v>
      </c>
      <c r="F1405" s="52" t="s">
        <v>18</v>
      </c>
      <c r="G1405" s="15">
        <f t="shared" si="1"/>
        <v>7</v>
      </c>
    </row>
    <row r="1406">
      <c r="A1406" s="51">
        <v>44422.0</v>
      </c>
      <c r="B1406" s="52" t="s">
        <v>16</v>
      </c>
      <c r="C1406" s="52" t="s">
        <v>191</v>
      </c>
      <c r="D1406" s="52" t="s">
        <v>280</v>
      </c>
      <c r="E1406" s="53">
        <v>280.0</v>
      </c>
      <c r="F1406" s="52" t="s">
        <v>18</v>
      </c>
      <c r="G1406" s="15">
        <f t="shared" si="1"/>
        <v>7</v>
      </c>
    </row>
    <row r="1407">
      <c r="A1407" s="51">
        <v>44422.0</v>
      </c>
      <c r="B1407" s="52" t="s">
        <v>16</v>
      </c>
      <c r="C1407" s="52" t="s">
        <v>66</v>
      </c>
      <c r="D1407" s="52" t="s">
        <v>280</v>
      </c>
      <c r="E1407" s="53">
        <v>280.0</v>
      </c>
      <c r="F1407" s="52" t="s">
        <v>18</v>
      </c>
      <c r="G1407" s="15">
        <f t="shared" si="1"/>
        <v>7</v>
      </c>
    </row>
    <row r="1408">
      <c r="A1408" s="51">
        <v>44422.0</v>
      </c>
      <c r="B1408" s="52" t="s">
        <v>16</v>
      </c>
      <c r="C1408" s="52" t="s">
        <v>459</v>
      </c>
      <c r="D1408" s="52" t="s">
        <v>287</v>
      </c>
      <c r="E1408" s="53">
        <v>110.0</v>
      </c>
      <c r="F1408" s="52" t="s">
        <v>31</v>
      </c>
      <c r="G1408" s="15">
        <f t="shared" si="1"/>
        <v>7</v>
      </c>
    </row>
    <row r="1409">
      <c r="A1409" s="51">
        <v>44422.0</v>
      </c>
      <c r="B1409" s="52" t="s">
        <v>248</v>
      </c>
      <c r="C1409" s="52" t="s">
        <v>460</v>
      </c>
      <c r="D1409" s="52" t="s">
        <v>284</v>
      </c>
      <c r="E1409" s="53">
        <v>140.0</v>
      </c>
      <c r="F1409" s="52" t="s">
        <v>12</v>
      </c>
      <c r="G1409" s="15">
        <f t="shared" si="1"/>
        <v>7</v>
      </c>
    </row>
    <row r="1410">
      <c r="A1410" s="51">
        <v>44422.0</v>
      </c>
      <c r="B1410" s="52" t="s">
        <v>248</v>
      </c>
      <c r="C1410" s="52" t="s">
        <v>319</v>
      </c>
      <c r="D1410" s="52" t="s">
        <v>279</v>
      </c>
      <c r="E1410" s="53">
        <v>170.0</v>
      </c>
      <c r="F1410" s="52" t="s">
        <v>12</v>
      </c>
      <c r="G1410" s="15">
        <f t="shared" si="1"/>
        <v>7</v>
      </c>
    </row>
    <row r="1411">
      <c r="A1411" s="51">
        <v>44422.0</v>
      </c>
      <c r="B1411" s="52" t="s">
        <v>248</v>
      </c>
      <c r="C1411" s="52" t="s">
        <v>249</v>
      </c>
      <c r="D1411" s="52" t="s">
        <v>277</v>
      </c>
      <c r="E1411" s="53">
        <v>350.0</v>
      </c>
      <c r="F1411" s="52" t="s">
        <v>14</v>
      </c>
      <c r="G1411" s="15">
        <f t="shared" si="1"/>
        <v>7</v>
      </c>
    </row>
    <row r="1412">
      <c r="A1412" s="51">
        <v>44422.0</v>
      </c>
      <c r="B1412" s="52" t="s">
        <v>248</v>
      </c>
      <c r="C1412" s="52" t="s">
        <v>105</v>
      </c>
      <c r="D1412" s="52" t="s">
        <v>280</v>
      </c>
      <c r="E1412" s="53">
        <v>280.0</v>
      </c>
      <c r="F1412" s="52" t="s">
        <v>18</v>
      </c>
      <c r="G1412" s="15">
        <f t="shared" si="1"/>
        <v>7</v>
      </c>
    </row>
    <row r="1413">
      <c r="A1413" s="51">
        <v>44422.0</v>
      </c>
      <c r="B1413" s="52" t="s">
        <v>248</v>
      </c>
      <c r="C1413" s="52">
        <v>6246.0</v>
      </c>
      <c r="D1413" s="52" t="s">
        <v>280</v>
      </c>
      <c r="E1413" s="53">
        <v>280.0</v>
      </c>
      <c r="F1413" s="52" t="s">
        <v>18</v>
      </c>
      <c r="G1413" s="15">
        <f t="shared" si="1"/>
        <v>7</v>
      </c>
    </row>
    <row r="1414">
      <c r="A1414" s="51">
        <v>44422.0</v>
      </c>
      <c r="B1414" s="52" t="s">
        <v>248</v>
      </c>
      <c r="C1414" s="52" t="s">
        <v>146</v>
      </c>
      <c r="D1414" s="52" t="s">
        <v>304</v>
      </c>
      <c r="E1414" s="53">
        <v>190.0</v>
      </c>
      <c r="F1414" s="52" t="s">
        <v>160</v>
      </c>
      <c r="G1414" s="15">
        <f t="shared" si="1"/>
        <v>7</v>
      </c>
    </row>
    <row r="1415">
      <c r="A1415" s="51">
        <v>44422.0</v>
      </c>
      <c r="B1415" s="52" t="s">
        <v>248</v>
      </c>
      <c r="C1415" s="52" t="s">
        <v>412</v>
      </c>
      <c r="D1415" s="52" t="s">
        <v>279</v>
      </c>
      <c r="E1415" s="53">
        <v>170.0</v>
      </c>
      <c r="F1415" s="52" t="s">
        <v>12</v>
      </c>
      <c r="G1415" s="15">
        <f t="shared" si="1"/>
        <v>7</v>
      </c>
    </row>
    <row r="1416">
      <c r="A1416" s="51">
        <v>44422.0</v>
      </c>
      <c r="B1416" s="52" t="s">
        <v>248</v>
      </c>
      <c r="C1416" s="52" t="s">
        <v>250</v>
      </c>
      <c r="D1416" s="52" t="s">
        <v>288</v>
      </c>
      <c r="E1416" s="53">
        <v>280.0</v>
      </c>
      <c r="F1416" s="52" t="s">
        <v>14</v>
      </c>
      <c r="G1416" s="15">
        <f t="shared" si="1"/>
        <v>7</v>
      </c>
    </row>
    <row r="1417">
      <c r="A1417" s="51">
        <v>44422.0</v>
      </c>
      <c r="B1417" s="52" t="s">
        <v>248</v>
      </c>
      <c r="C1417" s="52" t="s">
        <v>251</v>
      </c>
      <c r="D1417" s="52" t="s">
        <v>288</v>
      </c>
      <c r="E1417" s="53">
        <v>280.0</v>
      </c>
      <c r="F1417" s="52" t="s">
        <v>14</v>
      </c>
      <c r="G1417" s="15">
        <f t="shared" si="1"/>
        <v>7</v>
      </c>
    </row>
    <row r="1418">
      <c r="A1418" s="51">
        <v>44422.0</v>
      </c>
      <c r="B1418" s="52" t="s">
        <v>69</v>
      </c>
      <c r="C1418" s="52" t="s">
        <v>71</v>
      </c>
      <c r="D1418" s="52" t="s">
        <v>280</v>
      </c>
      <c r="E1418" s="53">
        <v>280.0</v>
      </c>
      <c r="F1418" s="52" t="s">
        <v>18</v>
      </c>
      <c r="G1418" s="15">
        <f t="shared" si="1"/>
        <v>7</v>
      </c>
    </row>
    <row r="1419">
      <c r="A1419" s="51">
        <v>44422.0</v>
      </c>
      <c r="B1419" s="52" t="s">
        <v>69</v>
      </c>
      <c r="C1419" s="52" t="s">
        <v>195</v>
      </c>
      <c r="D1419" s="52" t="s">
        <v>279</v>
      </c>
      <c r="E1419" s="53">
        <v>170.0</v>
      </c>
      <c r="F1419" s="52" t="s">
        <v>12</v>
      </c>
      <c r="G1419" s="15">
        <f t="shared" si="1"/>
        <v>7</v>
      </c>
    </row>
    <row r="1420">
      <c r="A1420" s="51">
        <v>44422.0</v>
      </c>
      <c r="B1420" s="52" t="s">
        <v>69</v>
      </c>
      <c r="C1420" s="52" t="s">
        <v>73</v>
      </c>
      <c r="D1420" s="52" t="s">
        <v>292</v>
      </c>
      <c r="E1420" s="53">
        <v>60.0</v>
      </c>
      <c r="F1420" s="52" t="s">
        <v>31</v>
      </c>
      <c r="G1420" s="15">
        <f t="shared" si="1"/>
        <v>7</v>
      </c>
    </row>
    <row r="1421">
      <c r="A1421" s="51">
        <v>44422.0</v>
      </c>
      <c r="B1421" s="52" t="s">
        <v>69</v>
      </c>
      <c r="C1421" s="52" t="s">
        <v>74</v>
      </c>
      <c r="D1421" s="52" t="s">
        <v>286</v>
      </c>
      <c r="E1421" s="53">
        <v>130.0</v>
      </c>
      <c r="F1421" s="52" t="s">
        <v>31</v>
      </c>
      <c r="G1421" s="15">
        <f t="shared" si="1"/>
        <v>7</v>
      </c>
    </row>
    <row r="1422">
      <c r="A1422" s="51">
        <v>44422.0</v>
      </c>
      <c r="B1422" s="52" t="s">
        <v>69</v>
      </c>
      <c r="C1422" s="52">
        <v>1247.0</v>
      </c>
      <c r="D1422" s="52" t="s">
        <v>277</v>
      </c>
      <c r="E1422" s="53">
        <v>350.0</v>
      </c>
      <c r="F1422" s="52" t="s">
        <v>14</v>
      </c>
      <c r="G1422" s="15">
        <f t="shared" si="1"/>
        <v>7</v>
      </c>
    </row>
    <row r="1423">
      <c r="A1423" s="51">
        <v>44422.0</v>
      </c>
      <c r="B1423" s="52" t="s">
        <v>69</v>
      </c>
      <c r="C1423" s="52">
        <v>2340.0</v>
      </c>
      <c r="D1423" s="52" t="s">
        <v>277</v>
      </c>
      <c r="E1423" s="53">
        <v>350.0</v>
      </c>
      <c r="F1423" s="52" t="s">
        <v>14</v>
      </c>
      <c r="G1423" s="15">
        <f t="shared" si="1"/>
        <v>7</v>
      </c>
    </row>
    <row r="1424">
      <c r="A1424" s="51">
        <v>44422.0</v>
      </c>
      <c r="B1424" s="52" t="s">
        <v>69</v>
      </c>
      <c r="C1424" s="52">
        <v>7447.0</v>
      </c>
      <c r="D1424" s="52" t="s">
        <v>278</v>
      </c>
      <c r="E1424" s="53">
        <v>130.0</v>
      </c>
      <c r="F1424" s="52" t="s">
        <v>21</v>
      </c>
      <c r="G1424" s="15">
        <f t="shared" si="1"/>
        <v>7</v>
      </c>
    </row>
    <row r="1425">
      <c r="A1425" s="51">
        <v>44422.0</v>
      </c>
      <c r="B1425" s="52" t="s">
        <v>69</v>
      </c>
      <c r="C1425" s="52">
        <v>5649.0</v>
      </c>
      <c r="D1425" s="52" t="s">
        <v>288</v>
      </c>
      <c r="E1425" s="53">
        <v>280.0</v>
      </c>
      <c r="F1425" s="52" t="s">
        <v>14</v>
      </c>
      <c r="G1425" s="15">
        <f t="shared" si="1"/>
        <v>7</v>
      </c>
    </row>
    <row r="1426">
      <c r="A1426" s="51">
        <v>44422.0</v>
      </c>
      <c r="B1426" s="52" t="s">
        <v>69</v>
      </c>
      <c r="C1426" s="52" t="s">
        <v>148</v>
      </c>
      <c r="D1426" s="52" t="s">
        <v>304</v>
      </c>
      <c r="E1426" s="53">
        <v>190.0</v>
      </c>
      <c r="F1426" s="52" t="s">
        <v>160</v>
      </c>
      <c r="G1426" s="15">
        <f t="shared" si="1"/>
        <v>7</v>
      </c>
    </row>
    <row r="1427">
      <c r="A1427" s="51">
        <v>44422.0</v>
      </c>
      <c r="B1427" s="52" t="s">
        <v>69</v>
      </c>
      <c r="C1427" s="52">
        <v>9045.0</v>
      </c>
      <c r="D1427" s="52" t="s">
        <v>278</v>
      </c>
      <c r="E1427" s="53">
        <v>130.0</v>
      </c>
      <c r="F1427" s="52" t="s">
        <v>21</v>
      </c>
      <c r="G1427" s="15">
        <f t="shared" si="1"/>
        <v>7</v>
      </c>
    </row>
    <row r="1428">
      <c r="A1428" s="51">
        <v>44422.0</v>
      </c>
      <c r="B1428" s="52" t="s">
        <v>69</v>
      </c>
      <c r="C1428" s="52">
        <v>5747.0</v>
      </c>
      <c r="D1428" s="52" t="s">
        <v>280</v>
      </c>
      <c r="E1428" s="53">
        <v>280.0</v>
      </c>
      <c r="F1428" s="52" t="s">
        <v>18</v>
      </c>
      <c r="G1428" s="15">
        <f t="shared" si="1"/>
        <v>7</v>
      </c>
    </row>
    <row r="1429">
      <c r="A1429" s="51">
        <v>44422.0</v>
      </c>
      <c r="B1429" s="52" t="s">
        <v>69</v>
      </c>
      <c r="C1429" s="52" t="s">
        <v>196</v>
      </c>
      <c r="D1429" s="52" t="s">
        <v>277</v>
      </c>
      <c r="E1429" s="53">
        <v>350.0</v>
      </c>
      <c r="F1429" s="52" t="s">
        <v>14</v>
      </c>
      <c r="G1429" s="15">
        <f t="shared" si="1"/>
        <v>7</v>
      </c>
    </row>
    <row r="1430">
      <c r="A1430" s="51">
        <v>44422.0</v>
      </c>
      <c r="B1430" s="52" t="s">
        <v>69</v>
      </c>
      <c r="C1430" s="52" t="s">
        <v>386</v>
      </c>
      <c r="D1430" s="52" t="s">
        <v>282</v>
      </c>
      <c r="E1430" s="53">
        <v>200.0</v>
      </c>
      <c r="F1430" s="52" t="s">
        <v>14</v>
      </c>
      <c r="G1430" s="15">
        <f t="shared" si="1"/>
        <v>7</v>
      </c>
    </row>
    <row r="1431">
      <c r="A1431" s="51">
        <v>44422.0</v>
      </c>
      <c r="B1431" s="52" t="s">
        <v>69</v>
      </c>
      <c r="C1431" s="52" t="s">
        <v>76</v>
      </c>
      <c r="D1431" s="52" t="s">
        <v>282</v>
      </c>
      <c r="E1431" s="53">
        <v>200.0</v>
      </c>
      <c r="F1431" s="52" t="s">
        <v>14</v>
      </c>
      <c r="G1431" s="15">
        <f t="shared" si="1"/>
        <v>7</v>
      </c>
    </row>
    <row r="1432">
      <c r="A1432" s="51">
        <v>44422.0</v>
      </c>
      <c r="B1432" s="52" t="s">
        <v>69</v>
      </c>
      <c r="C1432" s="52" t="s">
        <v>77</v>
      </c>
      <c r="D1432" s="52" t="s">
        <v>277</v>
      </c>
      <c r="E1432" s="53">
        <v>350.0</v>
      </c>
      <c r="F1432" s="52" t="s">
        <v>14</v>
      </c>
      <c r="G1432" s="15">
        <f t="shared" si="1"/>
        <v>7</v>
      </c>
    </row>
    <row r="1433">
      <c r="A1433" s="51">
        <v>44422.0</v>
      </c>
      <c r="B1433" s="52" t="s">
        <v>69</v>
      </c>
      <c r="C1433" s="52" t="s">
        <v>79</v>
      </c>
      <c r="D1433" s="52" t="s">
        <v>277</v>
      </c>
      <c r="E1433" s="53">
        <v>350.0</v>
      </c>
      <c r="F1433" s="52" t="s">
        <v>14</v>
      </c>
      <c r="G1433" s="15">
        <f t="shared" si="1"/>
        <v>7</v>
      </c>
    </row>
    <row r="1434">
      <c r="A1434" s="51">
        <v>44422.0</v>
      </c>
      <c r="B1434" s="52" t="s">
        <v>69</v>
      </c>
      <c r="C1434" s="52" t="s">
        <v>252</v>
      </c>
      <c r="D1434" s="52" t="s">
        <v>286</v>
      </c>
      <c r="E1434" s="53">
        <v>130.0</v>
      </c>
      <c r="F1434" s="52" t="s">
        <v>31</v>
      </c>
      <c r="G1434" s="15">
        <f t="shared" si="1"/>
        <v>7</v>
      </c>
    </row>
    <row r="1435">
      <c r="A1435" s="51">
        <v>44422.0</v>
      </c>
      <c r="B1435" s="52" t="s">
        <v>69</v>
      </c>
      <c r="C1435" s="52" t="s">
        <v>81</v>
      </c>
      <c r="D1435" s="52" t="s">
        <v>280</v>
      </c>
      <c r="E1435" s="53">
        <v>280.0</v>
      </c>
      <c r="F1435" s="52" t="s">
        <v>18</v>
      </c>
      <c r="G1435" s="15">
        <f t="shared" si="1"/>
        <v>7</v>
      </c>
    </row>
    <row r="1436">
      <c r="A1436" s="51">
        <v>44422.0</v>
      </c>
      <c r="B1436" s="52" t="s">
        <v>69</v>
      </c>
      <c r="C1436" s="52" t="s">
        <v>83</v>
      </c>
      <c r="D1436" s="52" t="s">
        <v>280</v>
      </c>
      <c r="E1436" s="53">
        <v>280.0</v>
      </c>
      <c r="F1436" s="52" t="s">
        <v>18</v>
      </c>
      <c r="G1436" s="15">
        <f t="shared" si="1"/>
        <v>7</v>
      </c>
    </row>
    <row r="1437">
      <c r="A1437" s="51">
        <v>44422.0</v>
      </c>
      <c r="B1437" s="52" t="s">
        <v>69</v>
      </c>
      <c r="C1437" s="52" t="s">
        <v>84</v>
      </c>
      <c r="D1437" s="52" t="s">
        <v>288</v>
      </c>
      <c r="E1437" s="53">
        <v>280.0</v>
      </c>
      <c r="F1437" s="52" t="s">
        <v>14</v>
      </c>
      <c r="G1437" s="15">
        <f t="shared" si="1"/>
        <v>7</v>
      </c>
    </row>
    <row r="1438">
      <c r="A1438" s="51">
        <v>44422.0</v>
      </c>
      <c r="B1438" s="52" t="s">
        <v>69</v>
      </c>
      <c r="C1438" s="52" t="s">
        <v>85</v>
      </c>
      <c r="D1438" s="52" t="s">
        <v>284</v>
      </c>
      <c r="E1438" s="53">
        <v>140.0</v>
      </c>
      <c r="F1438" s="52" t="s">
        <v>12</v>
      </c>
      <c r="G1438" s="15">
        <f t="shared" si="1"/>
        <v>7</v>
      </c>
    </row>
    <row r="1439">
      <c r="A1439" s="51">
        <v>44422.0</v>
      </c>
      <c r="B1439" s="52" t="s">
        <v>69</v>
      </c>
      <c r="C1439" s="52" t="s">
        <v>87</v>
      </c>
      <c r="D1439" s="52" t="s">
        <v>278</v>
      </c>
      <c r="E1439" s="53">
        <v>130.0</v>
      </c>
      <c r="F1439" s="52" t="s">
        <v>21</v>
      </c>
      <c r="G1439" s="15">
        <f t="shared" si="1"/>
        <v>7</v>
      </c>
    </row>
    <row r="1440">
      <c r="A1440" s="51">
        <v>44422.0</v>
      </c>
      <c r="B1440" s="52" t="s">
        <v>69</v>
      </c>
      <c r="C1440" s="52" t="s">
        <v>89</v>
      </c>
      <c r="D1440" s="52" t="s">
        <v>285</v>
      </c>
      <c r="E1440" s="53">
        <v>270.0</v>
      </c>
      <c r="F1440" s="52" t="s">
        <v>18</v>
      </c>
      <c r="G1440" s="15">
        <f t="shared" si="1"/>
        <v>7</v>
      </c>
    </row>
    <row r="1441">
      <c r="A1441" s="51">
        <v>44422.0</v>
      </c>
      <c r="B1441" s="52" t="s">
        <v>69</v>
      </c>
      <c r="C1441" s="52" t="s">
        <v>90</v>
      </c>
      <c r="D1441" s="52" t="s">
        <v>279</v>
      </c>
      <c r="E1441" s="53">
        <v>170.0</v>
      </c>
      <c r="F1441" s="52" t="s">
        <v>12</v>
      </c>
      <c r="G1441" s="15">
        <f t="shared" si="1"/>
        <v>7</v>
      </c>
    </row>
    <row r="1442">
      <c r="A1442" s="51">
        <v>44422.0</v>
      </c>
      <c r="B1442" s="52" t="s">
        <v>69</v>
      </c>
      <c r="C1442" s="52" t="s">
        <v>91</v>
      </c>
      <c r="D1442" s="52" t="s">
        <v>284</v>
      </c>
      <c r="E1442" s="53">
        <v>140.0</v>
      </c>
      <c r="F1442" s="52" t="s">
        <v>12</v>
      </c>
      <c r="G1442" s="15">
        <f t="shared" si="1"/>
        <v>7</v>
      </c>
    </row>
    <row r="1443">
      <c r="A1443" s="51">
        <v>44423.0</v>
      </c>
      <c r="B1443" s="52" t="s">
        <v>9</v>
      </c>
      <c r="C1443" s="52">
        <v>1942.0</v>
      </c>
      <c r="D1443" s="52" t="s">
        <v>277</v>
      </c>
      <c r="E1443" s="53">
        <v>350.0</v>
      </c>
      <c r="F1443" s="52" t="s">
        <v>14</v>
      </c>
      <c r="G1443" s="15">
        <f t="shared" si="1"/>
        <v>1</v>
      </c>
    </row>
    <row r="1444">
      <c r="A1444" s="51">
        <v>44423.0</v>
      </c>
      <c r="B1444" s="52" t="s">
        <v>9</v>
      </c>
      <c r="C1444" s="52" t="s">
        <v>461</v>
      </c>
      <c r="D1444" s="52" t="s">
        <v>280</v>
      </c>
      <c r="E1444" s="53">
        <v>280.0</v>
      </c>
      <c r="F1444" s="52" t="s">
        <v>18</v>
      </c>
      <c r="G1444" s="15">
        <f t="shared" si="1"/>
        <v>1</v>
      </c>
    </row>
    <row r="1445">
      <c r="A1445" s="51">
        <v>44423.0</v>
      </c>
      <c r="B1445" s="52" t="s">
        <v>9</v>
      </c>
      <c r="C1445" s="52" t="s">
        <v>462</v>
      </c>
      <c r="D1445" s="52" t="s">
        <v>285</v>
      </c>
      <c r="E1445" s="53">
        <v>270.0</v>
      </c>
      <c r="F1445" s="52" t="s">
        <v>18</v>
      </c>
      <c r="G1445" s="15">
        <f t="shared" si="1"/>
        <v>1</v>
      </c>
    </row>
    <row r="1446">
      <c r="A1446" s="51">
        <v>44423.0</v>
      </c>
      <c r="B1446" s="52" t="s">
        <v>9</v>
      </c>
      <c r="C1446" s="52" t="s">
        <v>283</v>
      </c>
      <c r="D1446" s="52" t="s">
        <v>287</v>
      </c>
      <c r="E1446" s="53">
        <v>110.0</v>
      </c>
      <c r="F1446" s="52" t="s">
        <v>31</v>
      </c>
      <c r="G1446" s="15">
        <f t="shared" si="1"/>
        <v>1</v>
      </c>
    </row>
    <row r="1447">
      <c r="A1447" s="51">
        <v>44423.0</v>
      </c>
      <c r="B1447" s="52" t="s">
        <v>9</v>
      </c>
      <c r="C1447" s="52" t="s">
        <v>10</v>
      </c>
      <c r="D1447" s="52" t="s">
        <v>279</v>
      </c>
      <c r="E1447" s="53">
        <v>170.0</v>
      </c>
      <c r="F1447" s="52" t="s">
        <v>12</v>
      </c>
      <c r="G1447" s="15">
        <f t="shared" si="1"/>
        <v>1</v>
      </c>
    </row>
    <row r="1448">
      <c r="A1448" s="51">
        <v>44423.0</v>
      </c>
      <c r="B1448" s="52" t="s">
        <v>9</v>
      </c>
      <c r="C1448" s="52" t="s">
        <v>10</v>
      </c>
      <c r="D1448" s="52" t="s">
        <v>280</v>
      </c>
      <c r="E1448" s="53">
        <v>280.0</v>
      </c>
      <c r="F1448" s="52" t="s">
        <v>18</v>
      </c>
      <c r="G1448" s="15">
        <f t="shared" si="1"/>
        <v>1</v>
      </c>
    </row>
    <row r="1449">
      <c r="A1449" s="51">
        <v>44423.0</v>
      </c>
      <c r="B1449" s="52" t="s">
        <v>9</v>
      </c>
      <c r="C1449" s="52" t="s">
        <v>10</v>
      </c>
      <c r="D1449" s="52" t="s">
        <v>278</v>
      </c>
      <c r="E1449" s="53">
        <v>130.0</v>
      </c>
      <c r="F1449" s="52" t="s">
        <v>21</v>
      </c>
      <c r="G1449" s="15">
        <f t="shared" si="1"/>
        <v>1</v>
      </c>
    </row>
    <row r="1450">
      <c r="A1450" s="51">
        <v>44423.0</v>
      </c>
      <c r="B1450" s="52" t="s">
        <v>9</v>
      </c>
      <c r="C1450" s="52" t="s">
        <v>10</v>
      </c>
      <c r="D1450" s="52" t="s">
        <v>278</v>
      </c>
      <c r="E1450" s="53">
        <v>130.0</v>
      </c>
      <c r="F1450" s="52" t="s">
        <v>21</v>
      </c>
      <c r="G1450" s="15">
        <f t="shared" si="1"/>
        <v>1</v>
      </c>
    </row>
    <row r="1451">
      <c r="A1451" s="51">
        <v>44423.0</v>
      </c>
      <c r="B1451" s="52" t="s">
        <v>9</v>
      </c>
      <c r="C1451" s="52" t="s">
        <v>10</v>
      </c>
      <c r="D1451" s="52" t="s">
        <v>282</v>
      </c>
      <c r="E1451" s="53">
        <v>200.0</v>
      </c>
      <c r="F1451" s="52" t="s">
        <v>14</v>
      </c>
      <c r="G1451" s="15">
        <f t="shared" si="1"/>
        <v>1</v>
      </c>
    </row>
    <row r="1452">
      <c r="A1452" s="51">
        <v>44423.0</v>
      </c>
      <c r="B1452" s="52" t="s">
        <v>9</v>
      </c>
      <c r="C1452" s="52" t="s">
        <v>387</v>
      </c>
      <c r="D1452" s="52" t="s">
        <v>277</v>
      </c>
      <c r="E1452" s="53">
        <v>350.0</v>
      </c>
      <c r="F1452" s="52" t="s">
        <v>14</v>
      </c>
      <c r="G1452" s="15">
        <f t="shared" si="1"/>
        <v>1</v>
      </c>
    </row>
    <row r="1453">
      <c r="A1453" s="51">
        <v>44423.0</v>
      </c>
      <c r="B1453" s="52" t="s">
        <v>23</v>
      </c>
      <c r="C1453" s="52" t="s">
        <v>154</v>
      </c>
      <c r="D1453" s="52" t="s">
        <v>280</v>
      </c>
      <c r="E1453" s="53">
        <v>280.0</v>
      </c>
      <c r="F1453" s="52" t="s">
        <v>18</v>
      </c>
      <c r="G1453" s="15">
        <f t="shared" si="1"/>
        <v>1</v>
      </c>
    </row>
    <row r="1454">
      <c r="A1454" s="51">
        <v>44423.0</v>
      </c>
      <c r="B1454" s="52" t="s">
        <v>23</v>
      </c>
      <c r="C1454" s="52" t="s">
        <v>344</v>
      </c>
      <c r="D1454" s="52" t="s">
        <v>277</v>
      </c>
      <c r="E1454" s="53">
        <v>350.0</v>
      </c>
      <c r="F1454" s="52" t="s">
        <v>14</v>
      </c>
      <c r="G1454" s="15">
        <f t="shared" si="1"/>
        <v>1</v>
      </c>
    </row>
    <row r="1455">
      <c r="A1455" s="51">
        <v>44423.0</v>
      </c>
      <c r="B1455" s="52" t="s">
        <v>23</v>
      </c>
      <c r="C1455" s="52" t="s">
        <v>157</v>
      </c>
      <c r="D1455" s="52" t="s">
        <v>278</v>
      </c>
      <c r="E1455" s="53">
        <v>130.0</v>
      </c>
      <c r="F1455" s="52" t="s">
        <v>21</v>
      </c>
      <c r="G1455" s="15">
        <f t="shared" si="1"/>
        <v>1</v>
      </c>
    </row>
    <row r="1456">
      <c r="A1456" s="51">
        <v>44423.0</v>
      </c>
      <c r="B1456" s="52" t="s">
        <v>23</v>
      </c>
      <c r="C1456" s="52" t="s">
        <v>157</v>
      </c>
      <c r="D1456" s="52" t="s">
        <v>285</v>
      </c>
      <c r="E1456" s="53">
        <v>270.0</v>
      </c>
      <c r="F1456" s="52" t="s">
        <v>18</v>
      </c>
      <c r="G1456" s="15">
        <f t="shared" si="1"/>
        <v>1</v>
      </c>
    </row>
    <row r="1457">
      <c r="A1457" s="51">
        <v>44423.0</v>
      </c>
      <c r="B1457" s="52" t="s">
        <v>23</v>
      </c>
      <c r="C1457" s="55">
        <v>7.0E45</v>
      </c>
      <c r="D1457" s="52" t="s">
        <v>287</v>
      </c>
      <c r="E1457" s="53">
        <v>110.0</v>
      </c>
      <c r="F1457" s="52" t="s">
        <v>31</v>
      </c>
      <c r="G1457" s="15">
        <f t="shared" si="1"/>
        <v>1</v>
      </c>
    </row>
    <row r="1458">
      <c r="A1458" s="51">
        <v>44423.0</v>
      </c>
      <c r="B1458" s="52" t="s">
        <v>23</v>
      </c>
      <c r="C1458" s="52">
        <v>2542.0</v>
      </c>
      <c r="D1458" s="52" t="s">
        <v>286</v>
      </c>
      <c r="E1458" s="53">
        <v>130.0</v>
      </c>
      <c r="F1458" s="52" t="s">
        <v>31</v>
      </c>
      <c r="G1458" s="15">
        <f t="shared" si="1"/>
        <v>1</v>
      </c>
    </row>
    <row r="1459">
      <c r="A1459" s="51">
        <v>44423.0</v>
      </c>
      <c r="B1459" s="52" t="s">
        <v>23</v>
      </c>
      <c r="C1459" s="52" t="s">
        <v>35</v>
      </c>
      <c r="D1459" s="52" t="s">
        <v>285</v>
      </c>
      <c r="E1459" s="53">
        <v>270.0</v>
      </c>
      <c r="F1459" s="52" t="s">
        <v>18</v>
      </c>
      <c r="G1459" s="15">
        <f t="shared" si="1"/>
        <v>1</v>
      </c>
    </row>
    <row r="1460">
      <c r="A1460" s="51">
        <v>44423.0</v>
      </c>
      <c r="B1460" s="52" t="s">
        <v>23</v>
      </c>
      <c r="C1460" s="52">
        <v>8240.0</v>
      </c>
      <c r="D1460" s="52" t="s">
        <v>288</v>
      </c>
      <c r="E1460" s="53">
        <v>280.0</v>
      </c>
      <c r="F1460" s="52" t="s">
        <v>14</v>
      </c>
      <c r="G1460" s="15">
        <f t="shared" si="1"/>
        <v>1</v>
      </c>
    </row>
    <row r="1461">
      <c r="A1461" s="51">
        <v>44423.0</v>
      </c>
      <c r="B1461" s="52" t="s">
        <v>23</v>
      </c>
      <c r="C1461" s="52">
        <v>748.0</v>
      </c>
      <c r="D1461" s="52" t="s">
        <v>278</v>
      </c>
      <c r="E1461" s="53">
        <v>130.0</v>
      </c>
      <c r="F1461" s="52" t="s">
        <v>21</v>
      </c>
      <c r="G1461" s="15">
        <f t="shared" si="1"/>
        <v>1</v>
      </c>
    </row>
    <row r="1462">
      <c r="A1462" s="51">
        <v>44423.0</v>
      </c>
      <c r="B1462" s="52" t="s">
        <v>23</v>
      </c>
      <c r="C1462" s="52">
        <v>1041.0</v>
      </c>
      <c r="D1462" s="52" t="s">
        <v>286</v>
      </c>
      <c r="E1462" s="53">
        <v>130.0</v>
      </c>
      <c r="F1462" s="52" t="s">
        <v>31</v>
      </c>
      <c r="G1462" s="15">
        <f t="shared" si="1"/>
        <v>1</v>
      </c>
    </row>
    <row r="1463">
      <c r="A1463" s="51">
        <v>44423.0</v>
      </c>
      <c r="B1463" s="52" t="s">
        <v>23</v>
      </c>
      <c r="C1463" s="52">
        <v>2348.0</v>
      </c>
      <c r="D1463" s="52" t="s">
        <v>279</v>
      </c>
      <c r="E1463" s="53">
        <v>170.0</v>
      </c>
      <c r="F1463" s="52" t="s">
        <v>12</v>
      </c>
      <c r="G1463" s="15">
        <f t="shared" si="1"/>
        <v>1</v>
      </c>
    </row>
    <row r="1464">
      <c r="A1464" s="51">
        <v>44423.0</v>
      </c>
      <c r="B1464" s="52" t="s">
        <v>23</v>
      </c>
      <c r="C1464" s="52">
        <v>2841.0</v>
      </c>
      <c r="D1464" s="52" t="s">
        <v>287</v>
      </c>
      <c r="E1464" s="53">
        <v>110.0</v>
      </c>
      <c r="F1464" s="52" t="s">
        <v>31</v>
      </c>
      <c r="G1464" s="15">
        <f t="shared" si="1"/>
        <v>1</v>
      </c>
    </row>
    <row r="1465">
      <c r="A1465" s="51">
        <v>44423.0</v>
      </c>
      <c r="B1465" s="52" t="s">
        <v>23</v>
      </c>
      <c r="C1465" s="52">
        <v>6245.0</v>
      </c>
      <c r="D1465" s="52" t="s">
        <v>278</v>
      </c>
      <c r="E1465" s="53">
        <v>130.0</v>
      </c>
      <c r="F1465" s="52" t="s">
        <v>21</v>
      </c>
      <c r="G1465" s="15">
        <f t="shared" si="1"/>
        <v>1</v>
      </c>
    </row>
    <row r="1466">
      <c r="A1466" s="51">
        <v>44423.0</v>
      </c>
      <c r="B1466" s="52" t="s">
        <v>23</v>
      </c>
      <c r="C1466" s="52">
        <v>7449.0</v>
      </c>
      <c r="D1466" s="52" t="s">
        <v>284</v>
      </c>
      <c r="E1466" s="53">
        <v>140.0</v>
      </c>
      <c r="F1466" s="52" t="s">
        <v>12</v>
      </c>
      <c r="G1466" s="15">
        <f t="shared" si="1"/>
        <v>1</v>
      </c>
    </row>
    <row r="1467">
      <c r="A1467" s="51">
        <v>44423.0</v>
      </c>
      <c r="B1467" s="52" t="s">
        <v>23</v>
      </c>
      <c r="C1467" s="52" t="s">
        <v>327</v>
      </c>
      <c r="D1467" s="52" t="s">
        <v>282</v>
      </c>
      <c r="E1467" s="53">
        <v>200.0</v>
      </c>
      <c r="F1467" s="52" t="s">
        <v>14</v>
      </c>
      <c r="G1467" s="15">
        <f t="shared" si="1"/>
        <v>1</v>
      </c>
    </row>
    <row r="1468">
      <c r="A1468" s="51">
        <v>44423.0</v>
      </c>
      <c r="B1468" s="52" t="s">
        <v>23</v>
      </c>
      <c r="C1468" s="52" t="s">
        <v>327</v>
      </c>
      <c r="D1468" s="52" t="s">
        <v>286</v>
      </c>
      <c r="E1468" s="53">
        <v>130.0</v>
      </c>
      <c r="F1468" s="52" t="s">
        <v>31</v>
      </c>
      <c r="G1468" s="15">
        <f t="shared" si="1"/>
        <v>1</v>
      </c>
    </row>
    <row r="1469">
      <c r="A1469" s="51">
        <v>44423.0</v>
      </c>
      <c r="B1469" s="52" t="s">
        <v>23</v>
      </c>
      <c r="C1469" s="52" t="s">
        <v>38</v>
      </c>
      <c r="D1469" s="52" t="s">
        <v>278</v>
      </c>
      <c r="E1469" s="53">
        <v>130.0</v>
      </c>
      <c r="F1469" s="52" t="s">
        <v>21</v>
      </c>
      <c r="G1469" s="15">
        <f t="shared" si="1"/>
        <v>1</v>
      </c>
    </row>
    <row r="1470">
      <c r="A1470" s="51">
        <v>44423.0</v>
      </c>
      <c r="B1470" s="52" t="s">
        <v>23</v>
      </c>
      <c r="C1470" s="52" t="s">
        <v>147</v>
      </c>
      <c r="D1470" s="52" t="s">
        <v>284</v>
      </c>
      <c r="E1470" s="53">
        <v>140.0</v>
      </c>
      <c r="F1470" s="52" t="s">
        <v>12</v>
      </c>
      <c r="G1470" s="15">
        <f t="shared" si="1"/>
        <v>1</v>
      </c>
    </row>
    <row r="1471">
      <c r="A1471" s="51">
        <v>44423.0</v>
      </c>
      <c r="B1471" s="52" t="s">
        <v>23</v>
      </c>
      <c r="C1471" s="52" t="s">
        <v>39</v>
      </c>
      <c r="D1471" s="52" t="s">
        <v>280</v>
      </c>
      <c r="E1471" s="53">
        <v>280.0</v>
      </c>
      <c r="F1471" s="52" t="s">
        <v>18</v>
      </c>
      <c r="G1471" s="15">
        <f t="shared" si="1"/>
        <v>1</v>
      </c>
    </row>
    <row r="1472">
      <c r="A1472" s="51">
        <v>44423.0</v>
      </c>
      <c r="B1472" s="52" t="s">
        <v>254</v>
      </c>
      <c r="C1472" s="55">
        <v>0.0</v>
      </c>
      <c r="D1472" s="52" t="s">
        <v>278</v>
      </c>
      <c r="E1472" s="53">
        <v>130.0</v>
      </c>
      <c r="F1472" s="52" t="s">
        <v>21</v>
      </c>
      <c r="G1472" s="15">
        <f t="shared" si="1"/>
        <v>1</v>
      </c>
    </row>
    <row r="1473">
      <c r="A1473" s="51">
        <v>44423.0</v>
      </c>
      <c r="B1473" s="52" t="s">
        <v>254</v>
      </c>
      <c r="C1473" s="52" t="s">
        <v>255</v>
      </c>
      <c r="D1473" s="52" t="s">
        <v>284</v>
      </c>
      <c r="E1473" s="53">
        <v>140.0</v>
      </c>
      <c r="F1473" s="52" t="s">
        <v>12</v>
      </c>
      <c r="G1473" s="15">
        <f t="shared" si="1"/>
        <v>1</v>
      </c>
    </row>
    <row r="1474">
      <c r="A1474" s="51">
        <v>44423.0</v>
      </c>
      <c r="B1474" s="52" t="s">
        <v>254</v>
      </c>
      <c r="C1474" s="52" t="s">
        <v>290</v>
      </c>
      <c r="D1474" s="52" t="s">
        <v>280</v>
      </c>
      <c r="E1474" s="53">
        <v>280.0</v>
      </c>
      <c r="F1474" s="52" t="s">
        <v>18</v>
      </c>
      <c r="G1474" s="15">
        <f t="shared" si="1"/>
        <v>1</v>
      </c>
    </row>
    <row r="1475">
      <c r="A1475" s="51">
        <v>44423.0</v>
      </c>
      <c r="B1475" s="52" t="s">
        <v>254</v>
      </c>
      <c r="C1475" s="52" t="s">
        <v>257</v>
      </c>
      <c r="D1475" s="52" t="s">
        <v>287</v>
      </c>
      <c r="E1475" s="53">
        <v>110.0</v>
      </c>
      <c r="F1475" s="52" t="s">
        <v>31</v>
      </c>
      <c r="G1475" s="15">
        <f t="shared" si="1"/>
        <v>1</v>
      </c>
    </row>
    <row r="1476">
      <c r="A1476" s="51">
        <v>44423.0</v>
      </c>
      <c r="B1476" s="52" t="s">
        <v>254</v>
      </c>
      <c r="C1476" s="52" t="s">
        <v>463</v>
      </c>
      <c r="D1476" s="52" t="s">
        <v>288</v>
      </c>
      <c r="E1476" s="53">
        <v>280.0</v>
      </c>
      <c r="F1476" s="52" t="s">
        <v>14</v>
      </c>
      <c r="G1476" s="15">
        <f t="shared" si="1"/>
        <v>1</v>
      </c>
    </row>
    <row r="1477">
      <c r="A1477" s="51">
        <v>44423.0</v>
      </c>
      <c r="B1477" s="52" t="s">
        <v>254</v>
      </c>
      <c r="C1477" s="52">
        <v>4746.0</v>
      </c>
      <c r="D1477" s="52" t="s">
        <v>286</v>
      </c>
      <c r="E1477" s="53">
        <v>130.0</v>
      </c>
      <c r="F1477" s="52" t="s">
        <v>31</v>
      </c>
      <c r="G1477" s="15">
        <f t="shared" si="1"/>
        <v>1</v>
      </c>
    </row>
    <row r="1478">
      <c r="A1478" s="51">
        <v>44423.0</v>
      </c>
      <c r="B1478" s="52" t="s">
        <v>254</v>
      </c>
      <c r="C1478" s="52">
        <v>5446.0</v>
      </c>
      <c r="D1478" s="52" t="s">
        <v>285</v>
      </c>
      <c r="E1478" s="53">
        <v>270.0</v>
      </c>
      <c r="F1478" s="52" t="s">
        <v>18</v>
      </c>
      <c r="G1478" s="15">
        <f t="shared" si="1"/>
        <v>1</v>
      </c>
    </row>
    <row r="1479">
      <c r="A1479" s="51">
        <v>44423.0</v>
      </c>
      <c r="B1479" s="52" t="s">
        <v>254</v>
      </c>
      <c r="C1479" s="52">
        <v>6740.0</v>
      </c>
      <c r="D1479" s="52" t="s">
        <v>279</v>
      </c>
      <c r="E1479" s="53">
        <v>170.0</v>
      </c>
      <c r="F1479" s="52" t="s">
        <v>12</v>
      </c>
      <c r="G1479" s="15">
        <f t="shared" si="1"/>
        <v>1</v>
      </c>
    </row>
    <row r="1480">
      <c r="A1480" s="51">
        <v>44423.0</v>
      </c>
      <c r="B1480" s="52" t="s">
        <v>254</v>
      </c>
      <c r="C1480" s="52">
        <v>8249.0</v>
      </c>
      <c r="D1480" s="52" t="s">
        <v>279</v>
      </c>
      <c r="E1480" s="53">
        <v>170.0</v>
      </c>
      <c r="F1480" s="52" t="s">
        <v>12</v>
      </c>
      <c r="G1480" s="15">
        <f t="shared" si="1"/>
        <v>1</v>
      </c>
    </row>
    <row r="1481">
      <c r="A1481" s="51">
        <v>44423.0</v>
      </c>
      <c r="B1481" s="52" t="s">
        <v>254</v>
      </c>
      <c r="C1481" s="52" t="s">
        <v>348</v>
      </c>
      <c r="D1481" s="52" t="s">
        <v>288</v>
      </c>
      <c r="E1481" s="53">
        <v>280.0</v>
      </c>
      <c r="F1481" s="52" t="s">
        <v>14</v>
      </c>
      <c r="G1481" s="15">
        <f t="shared" si="1"/>
        <v>1</v>
      </c>
    </row>
    <row r="1482">
      <c r="A1482" s="51">
        <v>44423.0</v>
      </c>
      <c r="B1482" s="52" t="s">
        <v>254</v>
      </c>
      <c r="C1482" s="52">
        <v>5548.0</v>
      </c>
      <c r="D1482" s="52" t="s">
        <v>287</v>
      </c>
      <c r="E1482" s="53">
        <v>110.0</v>
      </c>
      <c r="F1482" s="52" t="s">
        <v>31</v>
      </c>
      <c r="G1482" s="15">
        <f t="shared" si="1"/>
        <v>1</v>
      </c>
    </row>
    <row r="1483">
      <c r="A1483" s="51">
        <v>44423.0</v>
      </c>
      <c r="B1483" s="52" t="s">
        <v>254</v>
      </c>
      <c r="C1483" s="52" t="s">
        <v>464</v>
      </c>
      <c r="D1483" s="52" t="s">
        <v>277</v>
      </c>
      <c r="E1483" s="53">
        <v>350.0</v>
      </c>
      <c r="F1483" s="52" t="s">
        <v>14</v>
      </c>
      <c r="G1483" s="15">
        <f t="shared" si="1"/>
        <v>1</v>
      </c>
    </row>
    <row r="1484">
      <c r="A1484" s="51">
        <v>44423.0</v>
      </c>
      <c r="B1484" s="52" t="s">
        <v>254</v>
      </c>
      <c r="C1484" s="52" t="s">
        <v>465</v>
      </c>
      <c r="D1484" s="52" t="s">
        <v>304</v>
      </c>
      <c r="E1484" s="53">
        <v>190.0</v>
      </c>
      <c r="F1484" s="52" t="s">
        <v>160</v>
      </c>
      <c r="G1484" s="15">
        <f t="shared" si="1"/>
        <v>1</v>
      </c>
    </row>
    <row r="1485">
      <c r="A1485" s="51">
        <v>44423.0</v>
      </c>
      <c r="B1485" s="52" t="s">
        <v>254</v>
      </c>
      <c r="C1485" s="52" t="s">
        <v>294</v>
      </c>
      <c r="D1485" s="52" t="s">
        <v>288</v>
      </c>
      <c r="E1485" s="53">
        <v>280.0</v>
      </c>
      <c r="F1485" s="52" t="s">
        <v>14</v>
      </c>
      <c r="G1485" s="15">
        <f t="shared" si="1"/>
        <v>1</v>
      </c>
    </row>
    <row r="1486">
      <c r="A1486" s="51">
        <v>44423.0</v>
      </c>
      <c r="B1486" s="52" t="s">
        <v>254</v>
      </c>
      <c r="C1486" s="52">
        <v>4245.0</v>
      </c>
      <c r="D1486" s="52" t="s">
        <v>284</v>
      </c>
      <c r="E1486" s="53">
        <v>140.0</v>
      </c>
      <c r="F1486" s="52" t="s">
        <v>12</v>
      </c>
      <c r="G1486" s="15">
        <f t="shared" si="1"/>
        <v>1</v>
      </c>
    </row>
    <row r="1487">
      <c r="A1487" s="51">
        <v>44423.0</v>
      </c>
      <c r="B1487" s="52" t="s">
        <v>254</v>
      </c>
      <c r="C1487" s="52" t="s">
        <v>466</v>
      </c>
      <c r="D1487" s="52" t="s">
        <v>282</v>
      </c>
      <c r="E1487" s="53">
        <v>200.0</v>
      </c>
      <c r="F1487" s="52" t="s">
        <v>14</v>
      </c>
      <c r="G1487" s="15">
        <f t="shared" si="1"/>
        <v>1</v>
      </c>
    </row>
    <row r="1488">
      <c r="A1488" s="51">
        <v>44423.0</v>
      </c>
      <c r="B1488" s="52" t="s">
        <v>254</v>
      </c>
      <c r="C1488" s="52" t="s">
        <v>259</v>
      </c>
      <c r="D1488" s="52" t="s">
        <v>277</v>
      </c>
      <c r="E1488" s="53">
        <v>350.0</v>
      </c>
      <c r="F1488" s="52" t="s">
        <v>14</v>
      </c>
      <c r="G1488" s="15">
        <f t="shared" si="1"/>
        <v>1</v>
      </c>
    </row>
    <row r="1489">
      <c r="A1489" s="51">
        <v>44423.0</v>
      </c>
      <c r="B1489" s="52" t="s">
        <v>254</v>
      </c>
      <c r="C1489" s="52" t="s">
        <v>260</v>
      </c>
      <c r="D1489" s="52" t="s">
        <v>277</v>
      </c>
      <c r="E1489" s="53">
        <v>350.0</v>
      </c>
      <c r="F1489" s="52" t="s">
        <v>14</v>
      </c>
      <c r="G1489" s="15">
        <f t="shared" si="1"/>
        <v>1</v>
      </c>
    </row>
    <row r="1490">
      <c r="A1490" s="51">
        <v>44423.0</v>
      </c>
      <c r="B1490" s="52" t="s">
        <v>254</v>
      </c>
      <c r="C1490" s="52" t="s">
        <v>467</v>
      </c>
      <c r="D1490" s="52" t="s">
        <v>282</v>
      </c>
      <c r="E1490" s="53">
        <v>200.0</v>
      </c>
      <c r="F1490" s="52" t="s">
        <v>14</v>
      </c>
      <c r="G1490" s="15">
        <f t="shared" si="1"/>
        <v>1</v>
      </c>
    </row>
    <row r="1491">
      <c r="A1491" s="51">
        <v>44423.0</v>
      </c>
      <c r="B1491" s="52" t="s">
        <v>254</v>
      </c>
      <c r="C1491" s="52" t="s">
        <v>271</v>
      </c>
      <c r="D1491" s="52" t="s">
        <v>280</v>
      </c>
      <c r="E1491" s="53">
        <v>280.0</v>
      </c>
      <c r="F1491" s="52" t="s">
        <v>18</v>
      </c>
      <c r="G1491" s="15">
        <f t="shared" si="1"/>
        <v>1</v>
      </c>
    </row>
    <row r="1492">
      <c r="A1492" s="51">
        <v>44423.0</v>
      </c>
      <c r="B1492" s="52" t="s">
        <v>254</v>
      </c>
      <c r="C1492" s="52" t="s">
        <v>468</v>
      </c>
      <c r="D1492" s="52" t="s">
        <v>284</v>
      </c>
      <c r="E1492" s="53">
        <v>140.0</v>
      </c>
      <c r="F1492" s="52" t="s">
        <v>12</v>
      </c>
      <c r="G1492" s="15">
        <f t="shared" si="1"/>
        <v>1</v>
      </c>
    </row>
    <row r="1493">
      <c r="A1493" s="51">
        <v>44423.0</v>
      </c>
      <c r="B1493" s="52" t="s">
        <v>40</v>
      </c>
      <c r="C1493" s="52">
        <v>3846.0</v>
      </c>
      <c r="D1493" s="52" t="s">
        <v>278</v>
      </c>
      <c r="E1493" s="53">
        <v>130.0</v>
      </c>
      <c r="F1493" s="52" t="s">
        <v>21</v>
      </c>
      <c r="G1493" s="15">
        <f t="shared" si="1"/>
        <v>1</v>
      </c>
    </row>
    <row r="1494">
      <c r="A1494" s="51">
        <v>44423.0</v>
      </c>
      <c r="B1494" s="52" t="s">
        <v>40</v>
      </c>
      <c r="C1494" s="52">
        <v>4640.0</v>
      </c>
      <c r="D1494" s="52" t="s">
        <v>285</v>
      </c>
      <c r="E1494" s="53">
        <v>270.0</v>
      </c>
      <c r="F1494" s="52" t="s">
        <v>18</v>
      </c>
      <c r="G1494" s="15">
        <f t="shared" si="1"/>
        <v>1</v>
      </c>
    </row>
    <row r="1495">
      <c r="A1495" s="51">
        <v>44423.0</v>
      </c>
      <c r="B1495" s="52" t="s">
        <v>40</v>
      </c>
      <c r="C1495" s="52" t="s">
        <v>168</v>
      </c>
      <c r="D1495" s="52" t="s">
        <v>287</v>
      </c>
      <c r="E1495" s="53">
        <v>110.0</v>
      </c>
      <c r="F1495" s="52" t="s">
        <v>31</v>
      </c>
      <c r="G1495" s="15">
        <f t="shared" si="1"/>
        <v>1</v>
      </c>
    </row>
    <row r="1496">
      <c r="A1496" s="51">
        <v>44423.0</v>
      </c>
      <c r="B1496" s="52" t="s">
        <v>97</v>
      </c>
      <c r="C1496" s="55">
        <v>1.0E46</v>
      </c>
      <c r="D1496" s="52" t="s">
        <v>278</v>
      </c>
      <c r="E1496" s="53">
        <v>130.0</v>
      </c>
      <c r="F1496" s="52" t="s">
        <v>21</v>
      </c>
      <c r="G1496" s="15">
        <f t="shared" si="1"/>
        <v>1</v>
      </c>
    </row>
    <row r="1497">
      <c r="A1497" s="51">
        <v>44423.0</v>
      </c>
      <c r="B1497" s="52" t="s">
        <v>97</v>
      </c>
      <c r="C1497" s="52" t="s">
        <v>98</v>
      </c>
      <c r="D1497" s="52" t="s">
        <v>284</v>
      </c>
      <c r="E1497" s="53">
        <v>140.0</v>
      </c>
      <c r="F1497" s="52" t="s">
        <v>12</v>
      </c>
      <c r="G1497" s="15">
        <f t="shared" si="1"/>
        <v>1</v>
      </c>
    </row>
    <row r="1498">
      <c r="A1498" s="51">
        <v>44423.0</v>
      </c>
      <c r="B1498" s="52" t="s">
        <v>97</v>
      </c>
      <c r="C1498" s="52" t="s">
        <v>204</v>
      </c>
      <c r="D1498" s="52" t="s">
        <v>278</v>
      </c>
      <c r="E1498" s="53">
        <v>130.0</v>
      </c>
      <c r="F1498" s="52" t="s">
        <v>21</v>
      </c>
      <c r="G1498" s="15">
        <f t="shared" si="1"/>
        <v>1</v>
      </c>
    </row>
    <row r="1499">
      <c r="A1499" s="51">
        <v>44423.0</v>
      </c>
      <c r="B1499" s="52" t="s">
        <v>97</v>
      </c>
      <c r="C1499" s="52" t="s">
        <v>101</v>
      </c>
      <c r="D1499" s="52" t="s">
        <v>287</v>
      </c>
      <c r="E1499" s="53">
        <v>110.0</v>
      </c>
      <c r="F1499" s="52" t="s">
        <v>31</v>
      </c>
      <c r="G1499" s="15">
        <f t="shared" si="1"/>
        <v>1</v>
      </c>
    </row>
    <row r="1500">
      <c r="A1500" s="51">
        <v>44423.0</v>
      </c>
      <c r="B1500" s="52" t="s">
        <v>97</v>
      </c>
      <c r="C1500" s="55">
        <v>9.0E45</v>
      </c>
      <c r="D1500" s="52" t="s">
        <v>282</v>
      </c>
      <c r="E1500" s="53">
        <v>200.0</v>
      </c>
      <c r="F1500" s="52" t="s">
        <v>14</v>
      </c>
      <c r="G1500" s="15">
        <f t="shared" si="1"/>
        <v>1</v>
      </c>
    </row>
    <row r="1501">
      <c r="A1501" s="51">
        <v>44423.0</v>
      </c>
      <c r="B1501" s="52" t="s">
        <v>97</v>
      </c>
      <c r="C1501" s="52" t="s">
        <v>102</v>
      </c>
      <c r="D1501" s="52" t="s">
        <v>277</v>
      </c>
      <c r="E1501" s="53">
        <v>350.0</v>
      </c>
      <c r="F1501" s="52" t="s">
        <v>14</v>
      </c>
      <c r="G1501" s="15">
        <f t="shared" si="1"/>
        <v>1</v>
      </c>
    </row>
    <row r="1502">
      <c r="A1502" s="51">
        <v>44423.0</v>
      </c>
      <c r="B1502" s="52" t="s">
        <v>97</v>
      </c>
      <c r="C1502" s="52">
        <v>2649.0</v>
      </c>
      <c r="D1502" s="52" t="s">
        <v>277</v>
      </c>
      <c r="E1502" s="53">
        <v>350.0</v>
      </c>
      <c r="F1502" s="52" t="s">
        <v>14</v>
      </c>
      <c r="G1502" s="15">
        <f t="shared" si="1"/>
        <v>1</v>
      </c>
    </row>
    <row r="1503">
      <c r="A1503" s="51">
        <v>44423.0</v>
      </c>
      <c r="B1503" s="52" t="s">
        <v>97</v>
      </c>
      <c r="C1503" s="52">
        <v>8041.0</v>
      </c>
      <c r="D1503" s="52" t="s">
        <v>278</v>
      </c>
      <c r="E1503" s="53">
        <v>130.0</v>
      </c>
      <c r="F1503" s="52" t="s">
        <v>21</v>
      </c>
      <c r="G1503" s="15">
        <f t="shared" si="1"/>
        <v>1</v>
      </c>
    </row>
    <row r="1504">
      <c r="A1504" s="51">
        <v>44423.0</v>
      </c>
      <c r="B1504" s="52" t="s">
        <v>97</v>
      </c>
      <c r="C1504" s="52" t="s">
        <v>103</v>
      </c>
      <c r="D1504" s="52" t="s">
        <v>285</v>
      </c>
      <c r="E1504" s="53">
        <v>270.0</v>
      </c>
      <c r="F1504" s="52" t="s">
        <v>18</v>
      </c>
      <c r="G1504" s="15">
        <f t="shared" si="1"/>
        <v>1</v>
      </c>
    </row>
    <row r="1505">
      <c r="A1505" s="51">
        <v>44423.0</v>
      </c>
      <c r="B1505" s="52" t="s">
        <v>97</v>
      </c>
      <c r="C1505" s="52" t="s">
        <v>332</v>
      </c>
      <c r="D1505" s="52" t="s">
        <v>285</v>
      </c>
      <c r="E1505" s="53">
        <v>270.0</v>
      </c>
      <c r="F1505" s="52" t="s">
        <v>18</v>
      </c>
      <c r="G1505" s="15">
        <f t="shared" si="1"/>
        <v>1</v>
      </c>
    </row>
    <row r="1506">
      <c r="A1506" s="51">
        <v>44423.0</v>
      </c>
      <c r="B1506" s="52" t="s">
        <v>97</v>
      </c>
      <c r="C1506" s="52">
        <v>7941.0</v>
      </c>
      <c r="D1506" s="52" t="s">
        <v>278</v>
      </c>
      <c r="E1506" s="53">
        <v>130.0</v>
      </c>
      <c r="F1506" s="52" t="s">
        <v>21</v>
      </c>
      <c r="G1506" s="15">
        <f t="shared" si="1"/>
        <v>1</v>
      </c>
    </row>
    <row r="1507">
      <c r="A1507" s="51">
        <v>44423.0</v>
      </c>
      <c r="B1507" s="52" t="s">
        <v>97</v>
      </c>
      <c r="C1507" s="52" t="s">
        <v>105</v>
      </c>
      <c r="D1507" s="52" t="s">
        <v>277</v>
      </c>
      <c r="E1507" s="53">
        <v>350.0</v>
      </c>
      <c r="F1507" s="52" t="s">
        <v>14</v>
      </c>
      <c r="G1507" s="15">
        <f t="shared" si="1"/>
        <v>1</v>
      </c>
    </row>
    <row r="1508">
      <c r="A1508" s="51">
        <v>44423.0</v>
      </c>
      <c r="B1508" s="52" t="s">
        <v>97</v>
      </c>
      <c r="C1508" s="52">
        <v>6145.0</v>
      </c>
      <c r="D1508" s="52" t="s">
        <v>282</v>
      </c>
      <c r="E1508" s="53">
        <v>200.0</v>
      </c>
      <c r="F1508" s="52" t="s">
        <v>14</v>
      </c>
      <c r="G1508" s="15">
        <f t="shared" si="1"/>
        <v>1</v>
      </c>
    </row>
    <row r="1509">
      <c r="A1509" s="51">
        <v>44423.0</v>
      </c>
      <c r="B1509" s="52" t="s">
        <v>97</v>
      </c>
      <c r="C1509" s="52" t="s">
        <v>109</v>
      </c>
      <c r="D1509" s="52" t="s">
        <v>304</v>
      </c>
      <c r="E1509" s="53">
        <v>190.0</v>
      </c>
      <c r="F1509" s="52" t="s">
        <v>160</v>
      </c>
      <c r="G1509" s="15">
        <f t="shared" si="1"/>
        <v>1</v>
      </c>
    </row>
    <row r="1510">
      <c r="A1510" s="51">
        <v>44423.0</v>
      </c>
      <c r="B1510" s="52" t="s">
        <v>97</v>
      </c>
      <c r="C1510" s="52" t="s">
        <v>207</v>
      </c>
      <c r="D1510" s="52" t="s">
        <v>277</v>
      </c>
      <c r="E1510" s="53">
        <v>350.0</v>
      </c>
      <c r="F1510" s="52" t="s">
        <v>14</v>
      </c>
      <c r="G1510" s="15">
        <f t="shared" si="1"/>
        <v>1</v>
      </c>
    </row>
    <row r="1511">
      <c r="A1511" s="51">
        <v>44423.0</v>
      </c>
      <c r="B1511" s="52" t="s">
        <v>97</v>
      </c>
      <c r="C1511" s="52" t="s">
        <v>173</v>
      </c>
      <c r="D1511" s="52" t="s">
        <v>285</v>
      </c>
      <c r="E1511" s="53">
        <v>270.0</v>
      </c>
      <c r="F1511" s="52" t="s">
        <v>18</v>
      </c>
      <c r="G1511" s="15">
        <f t="shared" si="1"/>
        <v>1</v>
      </c>
    </row>
    <row r="1512">
      <c r="A1512" s="51">
        <v>44423.0</v>
      </c>
      <c r="B1512" s="52" t="s">
        <v>97</v>
      </c>
      <c r="C1512" s="52" t="s">
        <v>210</v>
      </c>
      <c r="D1512" s="52" t="s">
        <v>285</v>
      </c>
      <c r="E1512" s="53">
        <v>270.0</v>
      </c>
      <c r="F1512" s="52" t="s">
        <v>18</v>
      </c>
      <c r="G1512" s="15">
        <f t="shared" si="1"/>
        <v>1</v>
      </c>
    </row>
    <row r="1513">
      <c r="A1513" s="51">
        <v>44423.0</v>
      </c>
      <c r="B1513" s="52" t="s">
        <v>114</v>
      </c>
      <c r="C1513" s="52">
        <v>5043.0</v>
      </c>
      <c r="D1513" s="52" t="s">
        <v>279</v>
      </c>
      <c r="E1513" s="53">
        <v>170.0</v>
      </c>
      <c r="F1513" s="52" t="s">
        <v>12</v>
      </c>
      <c r="G1513" s="15">
        <f t="shared" si="1"/>
        <v>1</v>
      </c>
    </row>
    <row r="1514">
      <c r="A1514" s="51">
        <v>44423.0</v>
      </c>
      <c r="B1514" s="52" t="s">
        <v>114</v>
      </c>
      <c r="C1514" s="52">
        <v>5043.0</v>
      </c>
      <c r="D1514" s="52" t="s">
        <v>280</v>
      </c>
      <c r="E1514" s="53">
        <v>280.0</v>
      </c>
      <c r="F1514" s="52" t="s">
        <v>18</v>
      </c>
      <c r="G1514" s="15">
        <f t="shared" si="1"/>
        <v>1</v>
      </c>
    </row>
    <row r="1515">
      <c r="A1515" s="51">
        <v>44423.0</v>
      </c>
      <c r="B1515" s="52" t="s">
        <v>306</v>
      </c>
      <c r="C1515" s="52" t="s">
        <v>341</v>
      </c>
      <c r="D1515" s="52" t="s">
        <v>278</v>
      </c>
      <c r="E1515" s="53">
        <v>130.0</v>
      </c>
      <c r="F1515" s="52" t="s">
        <v>21</v>
      </c>
      <c r="G1515" s="15">
        <f t="shared" si="1"/>
        <v>1</v>
      </c>
    </row>
    <row r="1516">
      <c r="A1516" s="51">
        <v>44423.0</v>
      </c>
      <c r="B1516" s="52" t="s">
        <v>115</v>
      </c>
      <c r="C1516" s="52">
        <v>9645.0</v>
      </c>
      <c r="D1516" s="52" t="s">
        <v>277</v>
      </c>
      <c r="E1516" s="53">
        <v>350.0</v>
      </c>
      <c r="F1516" s="52" t="s">
        <v>14</v>
      </c>
      <c r="G1516" s="15">
        <f t="shared" si="1"/>
        <v>1</v>
      </c>
    </row>
    <row r="1517">
      <c r="A1517" s="51">
        <v>44423.0</v>
      </c>
      <c r="B1517" s="52" t="s">
        <v>115</v>
      </c>
      <c r="C1517" s="52" t="s">
        <v>214</v>
      </c>
      <c r="D1517" s="52" t="s">
        <v>284</v>
      </c>
      <c r="E1517" s="53">
        <v>140.0</v>
      </c>
      <c r="F1517" s="52" t="s">
        <v>12</v>
      </c>
      <c r="G1517" s="15">
        <f t="shared" si="1"/>
        <v>1</v>
      </c>
    </row>
    <row r="1518">
      <c r="A1518" s="51">
        <v>44423.0</v>
      </c>
      <c r="B1518" s="52" t="s">
        <v>115</v>
      </c>
      <c r="C1518" s="52" t="s">
        <v>119</v>
      </c>
      <c r="D1518" s="52" t="s">
        <v>279</v>
      </c>
      <c r="E1518" s="53">
        <v>170.0</v>
      </c>
      <c r="F1518" s="52" t="s">
        <v>12</v>
      </c>
      <c r="G1518" s="15">
        <f t="shared" si="1"/>
        <v>1</v>
      </c>
    </row>
    <row r="1519">
      <c r="A1519" s="51">
        <v>44423.0</v>
      </c>
      <c r="B1519" s="52" t="s">
        <v>115</v>
      </c>
      <c r="C1519" s="52" t="s">
        <v>119</v>
      </c>
      <c r="D1519" s="52" t="s">
        <v>284</v>
      </c>
      <c r="E1519" s="53">
        <v>140.0</v>
      </c>
      <c r="F1519" s="52" t="s">
        <v>12</v>
      </c>
      <c r="G1519" s="15">
        <f t="shared" si="1"/>
        <v>1</v>
      </c>
    </row>
    <row r="1520">
      <c r="A1520" s="51">
        <v>44423.0</v>
      </c>
      <c r="B1520" s="52" t="s">
        <v>115</v>
      </c>
      <c r="C1520" s="52" t="s">
        <v>120</v>
      </c>
      <c r="D1520" s="52" t="s">
        <v>279</v>
      </c>
      <c r="E1520" s="53">
        <v>170.0</v>
      </c>
      <c r="F1520" s="52" t="s">
        <v>12</v>
      </c>
      <c r="G1520" s="15">
        <f t="shared" si="1"/>
        <v>1</v>
      </c>
    </row>
    <row r="1521">
      <c r="A1521" s="51">
        <v>44423.0</v>
      </c>
      <c r="B1521" s="52" t="s">
        <v>115</v>
      </c>
      <c r="C1521" s="52" t="s">
        <v>121</v>
      </c>
      <c r="D1521" s="52" t="s">
        <v>287</v>
      </c>
      <c r="E1521" s="53">
        <v>110.0</v>
      </c>
      <c r="F1521" s="52" t="s">
        <v>31</v>
      </c>
      <c r="G1521" s="15">
        <f t="shared" si="1"/>
        <v>1</v>
      </c>
    </row>
    <row r="1522">
      <c r="A1522" s="51">
        <v>44423.0</v>
      </c>
      <c r="B1522" s="52" t="s">
        <v>115</v>
      </c>
      <c r="C1522" s="52" t="s">
        <v>176</v>
      </c>
      <c r="D1522" s="52" t="s">
        <v>279</v>
      </c>
      <c r="E1522" s="53">
        <v>170.0</v>
      </c>
      <c r="F1522" s="52" t="s">
        <v>12</v>
      </c>
      <c r="G1522" s="15">
        <f t="shared" si="1"/>
        <v>1</v>
      </c>
    </row>
    <row r="1523">
      <c r="A1523" s="51">
        <v>44423.0</v>
      </c>
      <c r="B1523" s="52" t="s">
        <v>122</v>
      </c>
      <c r="C1523" s="52" t="s">
        <v>309</v>
      </c>
      <c r="D1523" s="52" t="s">
        <v>277</v>
      </c>
      <c r="E1523" s="53">
        <v>350.0</v>
      </c>
      <c r="F1523" s="52" t="s">
        <v>14</v>
      </c>
      <c r="G1523" s="15">
        <f t="shared" si="1"/>
        <v>1</v>
      </c>
    </row>
    <row r="1524">
      <c r="A1524" s="51">
        <v>44423.0</v>
      </c>
      <c r="B1524" s="52" t="s">
        <v>122</v>
      </c>
      <c r="C1524" s="52" t="s">
        <v>123</v>
      </c>
      <c r="D1524" s="52" t="s">
        <v>278</v>
      </c>
      <c r="E1524" s="53">
        <v>130.0</v>
      </c>
      <c r="F1524" s="52" t="s">
        <v>21</v>
      </c>
      <c r="G1524" s="15">
        <f t="shared" si="1"/>
        <v>1</v>
      </c>
    </row>
    <row r="1525">
      <c r="A1525" s="51">
        <v>44423.0</v>
      </c>
      <c r="B1525" s="52" t="s">
        <v>122</v>
      </c>
      <c r="C1525" s="52" t="s">
        <v>124</v>
      </c>
      <c r="D1525" s="52" t="s">
        <v>278</v>
      </c>
      <c r="E1525" s="53">
        <v>130.0</v>
      </c>
      <c r="F1525" s="52" t="s">
        <v>21</v>
      </c>
      <c r="G1525" s="15">
        <f t="shared" si="1"/>
        <v>1</v>
      </c>
    </row>
    <row r="1526">
      <c r="A1526" s="51">
        <v>44423.0</v>
      </c>
      <c r="B1526" s="52" t="s">
        <v>122</v>
      </c>
      <c r="C1526" s="52" t="s">
        <v>179</v>
      </c>
      <c r="D1526" s="52" t="s">
        <v>278</v>
      </c>
      <c r="E1526" s="53">
        <v>130.0</v>
      </c>
      <c r="F1526" s="52" t="s">
        <v>21</v>
      </c>
      <c r="G1526" s="15">
        <f t="shared" si="1"/>
        <v>1</v>
      </c>
    </row>
    <row r="1527">
      <c r="A1527" s="51">
        <v>44423.0</v>
      </c>
      <c r="B1527" s="52" t="s">
        <v>122</v>
      </c>
      <c r="C1527" s="52" t="s">
        <v>125</v>
      </c>
      <c r="D1527" s="52" t="s">
        <v>288</v>
      </c>
      <c r="E1527" s="53">
        <v>280.0</v>
      </c>
      <c r="F1527" s="52" t="s">
        <v>14</v>
      </c>
      <c r="G1527" s="15">
        <f t="shared" si="1"/>
        <v>1</v>
      </c>
    </row>
    <row r="1528">
      <c r="A1528" s="51">
        <v>44423.0</v>
      </c>
      <c r="B1528" s="52" t="s">
        <v>122</v>
      </c>
      <c r="C1528" s="52" t="s">
        <v>126</v>
      </c>
      <c r="D1528" s="52" t="s">
        <v>285</v>
      </c>
      <c r="E1528" s="53">
        <v>270.0</v>
      </c>
      <c r="F1528" s="52" t="s">
        <v>18</v>
      </c>
      <c r="G1528" s="15">
        <f t="shared" si="1"/>
        <v>1</v>
      </c>
    </row>
    <row r="1529">
      <c r="A1529" s="51">
        <v>44423.0</v>
      </c>
      <c r="B1529" s="52" t="s">
        <v>122</v>
      </c>
      <c r="C1529" s="52" t="s">
        <v>215</v>
      </c>
      <c r="D1529" s="52" t="s">
        <v>279</v>
      </c>
      <c r="E1529" s="53">
        <v>170.0</v>
      </c>
      <c r="F1529" s="52" t="s">
        <v>12</v>
      </c>
      <c r="G1529" s="15">
        <f t="shared" si="1"/>
        <v>1</v>
      </c>
    </row>
    <row r="1530">
      <c r="A1530" s="51">
        <v>44423.0</v>
      </c>
      <c r="B1530" s="52" t="s">
        <v>122</v>
      </c>
      <c r="C1530" s="52" t="s">
        <v>180</v>
      </c>
      <c r="D1530" s="52" t="s">
        <v>288</v>
      </c>
      <c r="E1530" s="53">
        <v>280.0</v>
      </c>
      <c r="F1530" s="52" t="s">
        <v>14</v>
      </c>
      <c r="G1530" s="15">
        <f t="shared" si="1"/>
        <v>1</v>
      </c>
    </row>
    <row r="1531">
      <c r="A1531" s="51">
        <v>44423.0</v>
      </c>
      <c r="B1531" s="52" t="s">
        <v>15</v>
      </c>
      <c r="C1531" s="52" t="s">
        <v>130</v>
      </c>
      <c r="D1531" s="52" t="s">
        <v>277</v>
      </c>
      <c r="E1531" s="53">
        <v>350.0</v>
      </c>
      <c r="F1531" s="52" t="s">
        <v>14</v>
      </c>
      <c r="G1531" s="15">
        <f t="shared" si="1"/>
        <v>1</v>
      </c>
    </row>
    <row r="1532">
      <c r="A1532" s="51">
        <v>44423.0</v>
      </c>
      <c r="B1532" s="52" t="s">
        <v>15</v>
      </c>
      <c r="C1532" s="52" t="s">
        <v>130</v>
      </c>
      <c r="D1532" s="52" t="s">
        <v>282</v>
      </c>
      <c r="E1532" s="53">
        <v>200.0</v>
      </c>
      <c r="F1532" s="52" t="s">
        <v>14</v>
      </c>
      <c r="G1532" s="15">
        <f t="shared" si="1"/>
        <v>1</v>
      </c>
    </row>
    <row r="1533">
      <c r="A1533" s="51">
        <v>44423.0</v>
      </c>
      <c r="B1533" s="52" t="s">
        <v>15</v>
      </c>
      <c r="C1533" s="52" t="s">
        <v>217</v>
      </c>
      <c r="D1533" s="52" t="s">
        <v>279</v>
      </c>
      <c r="E1533" s="53">
        <v>170.0</v>
      </c>
      <c r="F1533" s="52" t="s">
        <v>12</v>
      </c>
      <c r="G1533" s="15">
        <f t="shared" si="1"/>
        <v>1</v>
      </c>
    </row>
    <row r="1534">
      <c r="A1534" s="51">
        <v>44423.0</v>
      </c>
      <c r="B1534" s="52" t="s">
        <v>15</v>
      </c>
      <c r="C1534" s="52" t="s">
        <v>132</v>
      </c>
      <c r="D1534" s="52" t="s">
        <v>278</v>
      </c>
      <c r="E1534" s="53">
        <v>130.0</v>
      </c>
      <c r="F1534" s="52" t="s">
        <v>21</v>
      </c>
      <c r="G1534" s="15">
        <f t="shared" si="1"/>
        <v>1</v>
      </c>
    </row>
    <row r="1535">
      <c r="A1535" s="51">
        <v>44423.0</v>
      </c>
      <c r="B1535" s="52" t="s">
        <v>15</v>
      </c>
      <c r="C1535" s="55">
        <v>5.0E49</v>
      </c>
      <c r="D1535" s="52" t="s">
        <v>285</v>
      </c>
      <c r="E1535" s="53">
        <v>270.0</v>
      </c>
      <c r="F1535" s="52" t="s">
        <v>18</v>
      </c>
      <c r="G1535" s="15">
        <f t="shared" si="1"/>
        <v>1</v>
      </c>
    </row>
    <row r="1536">
      <c r="A1536" s="51">
        <v>44423.0</v>
      </c>
      <c r="B1536" s="52" t="s">
        <v>15</v>
      </c>
      <c r="C1536" s="52" t="s">
        <v>134</v>
      </c>
      <c r="D1536" s="52" t="s">
        <v>292</v>
      </c>
      <c r="E1536" s="53">
        <v>60.0</v>
      </c>
      <c r="F1536" s="52" t="s">
        <v>31</v>
      </c>
      <c r="G1536" s="15">
        <f t="shared" si="1"/>
        <v>1</v>
      </c>
    </row>
    <row r="1537">
      <c r="A1537" s="51">
        <v>44423.0</v>
      </c>
      <c r="B1537" s="52" t="s">
        <v>15</v>
      </c>
      <c r="C1537" s="52" t="s">
        <v>219</v>
      </c>
      <c r="D1537" s="52" t="s">
        <v>287</v>
      </c>
      <c r="E1537" s="53">
        <v>110.0</v>
      </c>
      <c r="F1537" s="52" t="s">
        <v>31</v>
      </c>
      <c r="G1537" s="15">
        <f t="shared" si="1"/>
        <v>1</v>
      </c>
    </row>
    <row r="1538">
      <c r="A1538" s="51">
        <v>44423.0</v>
      </c>
      <c r="B1538" s="52" t="s">
        <v>15</v>
      </c>
      <c r="C1538" s="52" t="s">
        <v>220</v>
      </c>
      <c r="D1538" s="52" t="s">
        <v>279</v>
      </c>
      <c r="E1538" s="53">
        <v>170.0</v>
      </c>
      <c r="F1538" s="52" t="s">
        <v>12</v>
      </c>
      <c r="G1538" s="15">
        <f t="shared" si="1"/>
        <v>1</v>
      </c>
    </row>
    <row r="1539">
      <c r="A1539" s="51">
        <v>44423.0</v>
      </c>
      <c r="B1539" s="52" t="s">
        <v>15</v>
      </c>
      <c r="C1539" s="52">
        <v>1344.0</v>
      </c>
      <c r="D1539" s="52" t="s">
        <v>280</v>
      </c>
      <c r="E1539" s="53">
        <v>280.0</v>
      </c>
      <c r="F1539" s="52" t="s">
        <v>18</v>
      </c>
      <c r="G1539" s="15">
        <f t="shared" si="1"/>
        <v>1</v>
      </c>
    </row>
    <row r="1540">
      <c r="A1540" s="51">
        <v>44423.0</v>
      </c>
      <c r="B1540" s="52" t="s">
        <v>15</v>
      </c>
      <c r="C1540" s="52" t="s">
        <v>136</v>
      </c>
      <c r="D1540" s="52" t="s">
        <v>288</v>
      </c>
      <c r="E1540" s="53">
        <v>280.0</v>
      </c>
      <c r="F1540" s="52" t="s">
        <v>14</v>
      </c>
      <c r="G1540" s="15">
        <f t="shared" si="1"/>
        <v>1</v>
      </c>
    </row>
    <row r="1541">
      <c r="A1541" s="51">
        <v>44423.0</v>
      </c>
      <c r="B1541" s="52" t="s">
        <v>15</v>
      </c>
      <c r="C1541" s="52">
        <v>9841.0</v>
      </c>
      <c r="D1541" s="52" t="s">
        <v>277</v>
      </c>
      <c r="E1541" s="53">
        <v>350.0</v>
      </c>
      <c r="F1541" s="52" t="s">
        <v>14</v>
      </c>
      <c r="G1541" s="15">
        <f t="shared" si="1"/>
        <v>1</v>
      </c>
    </row>
    <row r="1542">
      <c r="A1542" s="51">
        <v>44423.0</v>
      </c>
      <c r="B1542" s="52" t="s">
        <v>15</v>
      </c>
      <c r="C1542" s="52" t="s">
        <v>221</v>
      </c>
      <c r="D1542" s="52" t="s">
        <v>288</v>
      </c>
      <c r="E1542" s="53">
        <v>280.0</v>
      </c>
      <c r="F1542" s="52" t="s">
        <v>14</v>
      </c>
      <c r="G1542" s="15">
        <f t="shared" si="1"/>
        <v>1</v>
      </c>
    </row>
    <row r="1543">
      <c r="A1543" s="51">
        <v>44423.0</v>
      </c>
      <c r="B1543" s="52" t="s">
        <v>15</v>
      </c>
      <c r="C1543" s="52" t="s">
        <v>182</v>
      </c>
      <c r="D1543" s="52" t="s">
        <v>280</v>
      </c>
      <c r="E1543" s="53">
        <v>280.0</v>
      </c>
      <c r="F1543" s="52" t="s">
        <v>18</v>
      </c>
      <c r="G1543" s="15">
        <f t="shared" si="1"/>
        <v>1</v>
      </c>
    </row>
    <row r="1544">
      <c r="A1544" s="51">
        <v>44423.0</v>
      </c>
      <c r="B1544" s="52" t="s">
        <v>15</v>
      </c>
      <c r="C1544" s="52" t="s">
        <v>183</v>
      </c>
      <c r="D1544" s="52" t="s">
        <v>285</v>
      </c>
      <c r="E1544" s="53">
        <v>270.0</v>
      </c>
      <c r="F1544" s="52" t="s">
        <v>18</v>
      </c>
      <c r="G1544" s="15">
        <f t="shared" si="1"/>
        <v>1</v>
      </c>
    </row>
    <row r="1545">
      <c r="A1545" s="51">
        <v>44423.0</v>
      </c>
      <c r="B1545" s="52" t="s">
        <v>15</v>
      </c>
      <c r="C1545" s="52" t="s">
        <v>137</v>
      </c>
      <c r="D1545" s="52" t="s">
        <v>288</v>
      </c>
      <c r="E1545" s="53">
        <v>280.0</v>
      </c>
      <c r="F1545" s="52" t="s">
        <v>14</v>
      </c>
      <c r="G1545" s="15">
        <f t="shared" si="1"/>
        <v>1</v>
      </c>
    </row>
    <row r="1546">
      <c r="A1546" s="51">
        <v>44423.0</v>
      </c>
      <c r="B1546" s="52" t="s">
        <v>15</v>
      </c>
      <c r="C1546" s="52" t="s">
        <v>184</v>
      </c>
      <c r="D1546" s="52" t="s">
        <v>285</v>
      </c>
      <c r="E1546" s="53">
        <v>270.0</v>
      </c>
      <c r="F1546" s="52" t="s">
        <v>18</v>
      </c>
      <c r="G1546" s="15">
        <f t="shared" si="1"/>
        <v>1</v>
      </c>
    </row>
    <row r="1547">
      <c r="A1547" s="51">
        <v>44423.0</v>
      </c>
      <c r="B1547" s="52" t="s">
        <v>15</v>
      </c>
      <c r="C1547" s="52" t="s">
        <v>223</v>
      </c>
      <c r="D1547" s="52" t="s">
        <v>287</v>
      </c>
      <c r="E1547" s="53">
        <v>110.0</v>
      </c>
      <c r="F1547" s="52" t="s">
        <v>31</v>
      </c>
      <c r="G1547" s="15">
        <f t="shared" si="1"/>
        <v>1</v>
      </c>
    </row>
    <row r="1548">
      <c r="A1548" s="51">
        <v>44423.0</v>
      </c>
      <c r="B1548" s="52" t="s">
        <v>15</v>
      </c>
      <c r="C1548" s="52" t="s">
        <v>224</v>
      </c>
      <c r="D1548" s="52" t="s">
        <v>285</v>
      </c>
      <c r="E1548" s="53">
        <v>270.0</v>
      </c>
      <c r="F1548" s="52" t="s">
        <v>18</v>
      </c>
      <c r="G1548" s="15">
        <f t="shared" si="1"/>
        <v>1</v>
      </c>
    </row>
    <row r="1549">
      <c r="A1549" s="51">
        <v>44423.0</v>
      </c>
      <c r="B1549" s="52" t="s">
        <v>15</v>
      </c>
      <c r="C1549" s="52" t="s">
        <v>139</v>
      </c>
      <c r="D1549" s="52" t="s">
        <v>280</v>
      </c>
      <c r="E1549" s="53">
        <v>280.0</v>
      </c>
      <c r="F1549" s="52" t="s">
        <v>18</v>
      </c>
      <c r="G1549" s="15">
        <f t="shared" si="1"/>
        <v>1</v>
      </c>
    </row>
    <row r="1550">
      <c r="A1550" s="51">
        <v>44423.0</v>
      </c>
      <c r="B1550" s="52" t="s">
        <v>16</v>
      </c>
      <c r="C1550" s="52" t="s">
        <v>389</v>
      </c>
      <c r="D1550" s="52" t="s">
        <v>280</v>
      </c>
      <c r="E1550" s="53">
        <v>280.0</v>
      </c>
      <c r="F1550" s="52" t="s">
        <v>18</v>
      </c>
      <c r="G1550" s="15">
        <f t="shared" si="1"/>
        <v>1</v>
      </c>
    </row>
    <row r="1551">
      <c r="A1551" s="51">
        <v>44423.0</v>
      </c>
      <c r="B1551" s="52" t="s">
        <v>16</v>
      </c>
      <c r="C1551" s="52" t="s">
        <v>469</v>
      </c>
      <c r="D1551" s="52" t="s">
        <v>280</v>
      </c>
      <c r="E1551" s="53">
        <v>280.0</v>
      </c>
      <c r="F1551" s="52" t="s">
        <v>18</v>
      </c>
      <c r="G1551" s="15">
        <f t="shared" si="1"/>
        <v>1</v>
      </c>
    </row>
    <row r="1552">
      <c r="A1552" s="51">
        <v>44423.0</v>
      </c>
      <c r="B1552" s="52" t="s">
        <v>16</v>
      </c>
      <c r="C1552" s="52" t="s">
        <v>470</v>
      </c>
      <c r="D1552" s="52" t="s">
        <v>278</v>
      </c>
      <c r="E1552" s="53">
        <v>130.0</v>
      </c>
      <c r="F1552" s="52" t="s">
        <v>21</v>
      </c>
      <c r="G1552" s="15">
        <f t="shared" si="1"/>
        <v>1</v>
      </c>
    </row>
    <row r="1553">
      <c r="A1553" s="51">
        <v>44423.0</v>
      </c>
      <c r="B1553" s="52" t="s">
        <v>16</v>
      </c>
      <c r="C1553" s="52" t="s">
        <v>471</v>
      </c>
      <c r="D1553" s="52" t="s">
        <v>280</v>
      </c>
      <c r="E1553" s="53">
        <v>280.0</v>
      </c>
      <c r="F1553" s="52" t="s">
        <v>18</v>
      </c>
      <c r="G1553" s="15">
        <f t="shared" si="1"/>
        <v>1</v>
      </c>
    </row>
    <row r="1554">
      <c r="A1554" s="51">
        <v>44423.0</v>
      </c>
      <c r="B1554" s="52" t="s">
        <v>16</v>
      </c>
      <c r="C1554" s="52" t="s">
        <v>145</v>
      </c>
      <c r="D1554" s="52" t="s">
        <v>278</v>
      </c>
      <c r="E1554" s="53">
        <v>130.0</v>
      </c>
      <c r="F1554" s="52" t="s">
        <v>21</v>
      </c>
      <c r="G1554" s="15">
        <f t="shared" si="1"/>
        <v>1</v>
      </c>
    </row>
    <row r="1555">
      <c r="A1555" s="51">
        <v>44423.0</v>
      </c>
      <c r="B1555" s="52" t="s">
        <v>16</v>
      </c>
      <c r="C1555" s="52">
        <v>4340.0</v>
      </c>
      <c r="D1555" s="52" t="s">
        <v>287</v>
      </c>
      <c r="E1555" s="53">
        <v>110.0</v>
      </c>
      <c r="F1555" s="52" t="s">
        <v>31</v>
      </c>
      <c r="G1555" s="15">
        <f t="shared" si="1"/>
        <v>1</v>
      </c>
    </row>
    <row r="1556">
      <c r="A1556" s="51">
        <v>44423.0</v>
      </c>
      <c r="B1556" s="52" t="s">
        <v>16</v>
      </c>
      <c r="C1556" s="52" t="s">
        <v>230</v>
      </c>
      <c r="D1556" s="52" t="s">
        <v>278</v>
      </c>
      <c r="E1556" s="53">
        <v>130.0</v>
      </c>
      <c r="F1556" s="52" t="s">
        <v>21</v>
      </c>
      <c r="G1556" s="15">
        <f t="shared" si="1"/>
        <v>1</v>
      </c>
    </row>
    <row r="1557">
      <c r="A1557" s="51">
        <v>44423.0</v>
      </c>
      <c r="B1557" s="52" t="s">
        <v>16</v>
      </c>
      <c r="C1557" s="52" t="s">
        <v>191</v>
      </c>
      <c r="D1557" s="52" t="s">
        <v>278</v>
      </c>
      <c r="E1557" s="53">
        <v>130.0</v>
      </c>
      <c r="F1557" s="52" t="s">
        <v>21</v>
      </c>
      <c r="G1557" s="15">
        <f t="shared" si="1"/>
        <v>1</v>
      </c>
    </row>
    <row r="1558">
      <c r="A1558" s="51">
        <v>44423.0</v>
      </c>
      <c r="B1558" s="52" t="s">
        <v>69</v>
      </c>
      <c r="C1558" s="52" t="s">
        <v>71</v>
      </c>
      <c r="D1558" s="52" t="s">
        <v>286</v>
      </c>
      <c r="E1558" s="53">
        <v>130.0</v>
      </c>
      <c r="F1558" s="52" t="s">
        <v>31</v>
      </c>
      <c r="G1558" s="15">
        <f t="shared" si="1"/>
        <v>1</v>
      </c>
    </row>
    <row r="1559">
      <c r="A1559" s="51">
        <v>44423.0</v>
      </c>
      <c r="B1559" s="52" t="s">
        <v>69</v>
      </c>
      <c r="C1559" s="52" t="s">
        <v>72</v>
      </c>
      <c r="D1559" s="52" t="s">
        <v>287</v>
      </c>
      <c r="E1559" s="53">
        <v>110.0</v>
      </c>
      <c r="F1559" s="52" t="s">
        <v>31</v>
      </c>
      <c r="G1559" s="15">
        <f t="shared" si="1"/>
        <v>1</v>
      </c>
    </row>
    <row r="1560">
      <c r="A1560" s="51">
        <v>44423.0</v>
      </c>
      <c r="B1560" s="52" t="s">
        <v>69</v>
      </c>
      <c r="C1560" s="52" t="s">
        <v>72</v>
      </c>
      <c r="D1560" s="52" t="s">
        <v>285</v>
      </c>
      <c r="E1560" s="53">
        <v>270.0</v>
      </c>
      <c r="F1560" s="52" t="s">
        <v>18</v>
      </c>
      <c r="G1560" s="15">
        <f t="shared" si="1"/>
        <v>1</v>
      </c>
    </row>
    <row r="1561">
      <c r="A1561" s="51">
        <v>44423.0</v>
      </c>
      <c r="B1561" s="52" t="s">
        <v>69</v>
      </c>
      <c r="C1561" s="52" t="s">
        <v>195</v>
      </c>
      <c r="D1561" s="52" t="s">
        <v>285</v>
      </c>
      <c r="E1561" s="53">
        <v>270.0</v>
      </c>
      <c r="F1561" s="52" t="s">
        <v>18</v>
      </c>
      <c r="G1561" s="15">
        <f t="shared" si="1"/>
        <v>1</v>
      </c>
    </row>
    <row r="1562">
      <c r="A1562" s="51">
        <v>44423.0</v>
      </c>
      <c r="B1562" s="52" t="s">
        <v>69</v>
      </c>
      <c r="C1562" s="52" t="s">
        <v>73</v>
      </c>
      <c r="D1562" s="52" t="s">
        <v>284</v>
      </c>
      <c r="E1562" s="53">
        <v>140.0</v>
      </c>
      <c r="F1562" s="52" t="s">
        <v>12</v>
      </c>
      <c r="G1562" s="15">
        <f t="shared" si="1"/>
        <v>1</v>
      </c>
    </row>
    <row r="1563">
      <c r="A1563" s="51">
        <v>44423.0</v>
      </c>
      <c r="B1563" s="52" t="s">
        <v>69</v>
      </c>
      <c r="C1563" s="52" t="s">
        <v>74</v>
      </c>
      <c r="D1563" s="52" t="s">
        <v>285</v>
      </c>
      <c r="E1563" s="53">
        <v>270.0</v>
      </c>
      <c r="F1563" s="52" t="s">
        <v>18</v>
      </c>
      <c r="G1563" s="15">
        <f t="shared" si="1"/>
        <v>1</v>
      </c>
    </row>
    <row r="1564">
      <c r="A1564" s="51">
        <v>44423.0</v>
      </c>
      <c r="B1564" s="52" t="s">
        <v>69</v>
      </c>
      <c r="C1564" s="52">
        <v>1247.0</v>
      </c>
      <c r="D1564" s="52" t="s">
        <v>285</v>
      </c>
      <c r="E1564" s="53">
        <v>270.0</v>
      </c>
      <c r="F1564" s="52" t="s">
        <v>18</v>
      </c>
      <c r="G1564" s="15">
        <f t="shared" si="1"/>
        <v>1</v>
      </c>
    </row>
    <row r="1565">
      <c r="A1565" s="51">
        <v>44423.0</v>
      </c>
      <c r="B1565" s="52" t="s">
        <v>69</v>
      </c>
      <c r="C1565" s="52">
        <v>2340.0</v>
      </c>
      <c r="D1565" s="52" t="s">
        <v>284</v>
      </c>
      <c r="E1565" s="53">
        <v>140.0</v>
      </c>
      <c r="F1565" s="52" t="s">
        <v>12</v>
      </c>
      <c r="G1565" s="15">
        <f t="shared" si="1"/>
        <v>1</v>
      </c>
    </row>
    <row r="1566">
      <c r="A1566" s="51">
        <v>44423.0</v>
      </c>
      <c r="B1566" s="52" t="s">
        <v>69</v>
      </c>
      <c r="C1566" s="52">
        <v>7447.0</v>
      </c>
      <c r="D1566" s="52" t="s">
        <v>277</v>
      </c>
      <c r="E1566" s="53">
        <v>350.0</v>
      </c>
      <c r="F1566" s="52" t="s">
        <v>14</v>
      </c>
      <c r="G1566" s="15">
        <f t="shared" si="1"/>
        <v>1</v>
      </c>
    </row>
    <row r="1567">
      <c r="A1567" s="51">
        <v>44423.0</v>
      </c>
      <c r="B1567" s="52" t="s">
        <v>69</v>
      </c>
      <c r="C1567" s="52">
        <v>5649.0</v>
      </c>
      <c r="D1567" s="52" t="s">
        <v>278</v>
      </c>
      <c r="E1567" s="53">
        <v>130.0</v>
      </c>
      <c r="F1567" s="52" t="s">
        <v>21</v>
      </c>
      <c r="G1567" s="15">
        <f t="shared" si="1"/>
        <v>1</v>
      </c>
    </row>
    <row r="1568">
      <c r="A1568" s="51">
        <v>44423.0</v>
      </c>
      <c r="B1568" s="52" t="s">
        <v>69</v>
      </c>
      <c r="C1568" s="52">
        <v>9045.0</v>
      </c>
      <c r="D1568" s="52" t="s">
        <v>278</v>
      </c>
      <c r="E1568" s="53">
        <v>130.0</v>
      </c>
      <c r="F1568" s="52" t="s">
        <v>21</v>
      </c>
      <c r="G1568" s="15">
        <f t="shared" si="1"/>
        <v>1</v>
      </c>
    </row>
    <row r="1569">
      <c r="A1569" s="51">
        <v>44423.0</v>
      </c>
      <c r="B1569" s="52" t="s">
        <v>69</v>
      </c>
      <c r="C1569" s="52" t="s">
        <v>75</v>
      </c>
      <c r="D1569" s="52" t="s">
        <v>280</v>
      </c>
      <c r="E1569" s="53">
        <v>280.0</v>
      </c>
      <c r="F1569" s="52" t="s">
        <v>18</v>
      </c>
      <c r="G1569" s="15">
        <f t="shared" si="1"/>
        <v>1</v>
      </c>
    </row>
    <row r="1570">
      <c r="A1570" s="51">
        <v>44423.0</v>
      </c>
      <c r="B1570" s="52" t="s">
        <v>69</v>
      </c>
      <c r="C1570" s="52">
        <v>843.0</v>
      </c>
      <c r="D1570" s="52" t="s">
        <v>285</v>
      </c>
      <c r="E1570" s="53">
        <v>270.0</v>
      </c>
      <c r="F1570" s="52" t="s">
        <v>18</v>
      </c>
      <c r="G1570" s="15">
        <f t="shared" si="1"/>
        <v>1</v>
      </c>
    </row>
    <row r="1571">
      <c r="A1571" s="51">
        <v>44423.0</v>
      </c>
      <c r="B1571" s="52" t="s">
        <v>69</v>
      </c>
      <c r="C1571" s="52">
        <v>5747.0</v>
      </c>
      <c r="D1571" s="52" t="s">
        <v>288</v>
      </c>
      <c r="E1571" s="53">
        <v>280.0</v>
      </c>
      <c r="F1571" s="52" t="s">
        <v>14</v>
      </c>
      <c r="G1571" s="15">
        <f t="shared" si="1"/>
        <v>1</v>
      </c>
    </row>
    <row r="1572">
      <c r="A1572" s="51">
        <v>44423.0</v>
      </c>
      <c r="B1572" s="52" t="s">
        <v>69</v>
      </c>
      <c r="C1572" s="52" t="s">
        <v>196</v>
      </c>
      <c r="D1572" s="52" t="s">
        <v>286</v>
      </c>
      <c r="E1572" s="53">
        <v>130.0</v>
      </c>
      <c r="F1572" s="52" t="s">
        <v>31</v>
      </c>
      <c r="G1572" s="15">
        <f t="shared" si="1"/>
        <v>1</v>
      </c>
    </row>
    <row r="1573">
      <c r="A1573" s="51">
        <v>44423.0</v>
      </c>
      <c r="B1573" s="52" t="s">
        <v>69</v>
      </c>
      <c r="C1573" s="52" t="s">
        <v>386</v>
      </c>
      <c r="D1573" s="52" t="s">
        <v>288</v>
      </c>
      <c r="E1573" s="53">
        <v>280.0</v>
      </c>
      <c r="F1573" s="52" t="s">
        <v>14</v>
      </c>
      <c r="G1573" s="15">
        <f t="shared" si="1"/>
        <v>1</v>
      </c>
    </row>
    <row r="1574">
      <c r="A1574" s="51">
        <v>44423.0</v>
      </c>
      <c r="B1574" s="52" t="s">
        <v>69</v>
      </c>
      <c r="C1574" s="52" t="s">
        <v>76</v>
      </c>
      <c r="D1574" s="52" t="s">
        <v>277</v>
      </c>
      <c r="E1574" s="53">
        <v>350.0</v>
      </c>
      <c r="F1574" s="52" t="s">
        <v>14</v>
      </c>
      <c r="G1574" s="15">
        <f t="shared" si="1"/>
        <v>1</v>
      </c>
    </row>
    <row r="1575">
      <c r="A1575" s="51">
        <v>44423.0</v>
      </c>
      <c r="B1575" s="52" t="s">
        <v>69</v>
      </c>
      <c r="C1575" s="52" t="s">
        <v>77</v>
      </c>
      <c r="D1575" s="52" t="s">
        <v>278</v>
      </c>
      <c r="E1575" s="53">
        <v>130.0</v>
      </c>
      <c r="F1575" s="52" t="s">
        <v>21</v>
      </c>
      <c r="G1575" s="15">
        <f t="shared" si="1"/>
        <v>1</v>
      </c>
    </row>
    <row r="1576">
      <c r="A1576" s="51">
        <v>44423.0</v>
      </c>
      <c r="B1576" s="52" t="s">
        <v>69</v>
      </c>
      <c r="C1576" s="52" t="s">
        <v>78</v>
      </c>
      <c r="D1576" s="52" t="s">
        <v>280</v>
      </c>
      <c r="E1576" s="53">
        <v>280.0</v>
      </c>
      <c r="F1576" s="52" t="s">
        <v>18</v>
      </c>
      <c r="G1576" s="15">
        <f t="shared" si="1"/>
        <v>1</v>
      </c>
    </row>
    <row r="1577">
      <c r="A1577" s="51">
        <v>44423.0</v>
      </c>
      <c r="B1577" s="52" t="s">
        <v>69</v>
      </c>
      <c r="C1577" s="52" t="s">
        <v>79</v>
      </c>
      <c r="D1577" s="52" t="s">
        <v>286</v>
      </c>
      <c r="E1577" s="53">
        <v>130.0</v>
      </c>
      <c r="F1577" s="52" t="s">
        <v>31</v>
      </c>
      <c r="G1577" s="15">
        <f t="shared" si="1"/>
        <v>1</v>
      </c>
    </row>
    <row r="1578">
      <c r="A1578" s="51">
        <v>44423.0</v>
      </c>
      <c r="B1578" s="52" t="s">
        <v>69</v>
      </c>
      <c r="C1578" s="52" t="s">
        <v>252</v>
      </c>
      <c r="D1578" s="52" t="s">
        <v>279</v>
      </c>
      <c r="E1578" s="53">
        <v>170.0</v>
      </c>
      <c r="F1578" s="52" t="s">
        <v>12</v>
      </c>
      <c r="G1578" s="15">
        <f t="shared" si="1"/>
        <v>1</v>
      </c>
    </row>
    <row r="1579">
      <c r="A1579" s="51">
        <v>44423.0</v>
      </c>
      <c r="B1579" s="52" t="s">
        <v>69</v>
      </c>
      <c r="C1579" s="52" t="s">
        <v>81</v>
      </c>
      <c r="D1579" s="52" t="s">
        <v>288</v>
      </c>
      <c r="E1579" s="53">
        <v>280.0</v>
      </c>
      <c r="F1579" s="52" t="s">
        <v>14</v>
      </c>
      <c r="G1579" s="15">
        <f t="shared" si="1"/>
        <v>1</v>
      </c>
    </row>
    <row r="1580">
      <c r="A1580" s="51">
        <v>44423.0</v>
      </c>
      <c r="B1580" s="52" t="s">
        <v>69</v>
      </c>
      <c r="C1580" s="52" t="s">
        <v>82</v>
      </c>
      <c r="D1580" s="52" t="s">
        <v>292</v>
      </c>
      <c r="E1580" s="53">
        <v>60.0</v>
      </c>
      <c r="F1580" s="52" t="s">
        <v>31</v>
      </c>
      <c r="G1580" s="15">
        <f t="shared" si="1"/>
        <v>1</v>
      </c>
    </row>
    <row r="1581">
      <c r="A1581" s="51">
        <v>44423.0</v>
      </c>
      <c r="B1581" s="52" t="s">
        <v>69</v>
      </c>
      <c r="C1581" s="52" t="s">
        <v>83</v>
      </c>
      <c r="D1581" s="52" t="s">
        <v>278</v>
      </c>
      <c r="E1581" s="53">
        <v>130.0</v>
      </c>
      <c r="F1581" s="52" t="s">
        <v>21</v>
      </c>
      <c r="G1581" s="15">
        <f t="shared" si="1"/>
        <v>1</v>
      </c>
    </row>
    <row r="1582">
      <c r="A1582" s="51">
        <v>44423.0</v>
      </c>
      <c r="B1582" s="52" t="s">
        <v>69</v>
      </c>
      <c r="C1582" s="52" t="s">
        <v>84</v>
      </c>
      <c r="D1582" s="52" t="s">
        <v>304</v>
      </c>
      <c r="E1582" s="53">
        <v>190.0</v>
      </c>
      <c r="F1582" s="52" t="s">
        <v>160</v>
      </c>
      <c r="G1582" s="15">
        <f t="shared" si="1"/>
        <v>1</v>
      </c>
    </row>
    <row r="1583">
      <c r="A1583" s="51">
        <v>44423.0</v>
      </c>
      <c r="B1583" s="52" t="s">
        <v>69</v>
      </c>
      <c r="C1583" s="52" t="s">
        <v>85</v>
      </c>
      <c r="D1583" s="52" t="s">
        <v>288</v>
      </c>
      <c r="E1583" s="53">
        <v>280.0</v>
      </c>
      <c r="F1583" s="52" t="s">
        <v>14</v>
      </c>
      <c r="G1583" s="15">
        <f t="shared" si="1"/>
        <v>1</v>
      </c>
    </row>
    <row r="1584">
      <c r="A1584" s="51">
        <v>44423.0</v>
      </c>
      <c r="B1584" s="52" t="s">
        <v>69</v>
      </c>
      <c r="C1584" s="52" t="s">
        <v>321</v>
      </c>
      <c r="D1584" s="52" t="s">
        <v>285</v>
      </c>
      <c r="E1584" s="53">
        <v>270.0</v>
      </c>
      <c r="F1584" s="52" t="s">
        <v>18</v>
      </c>
      <c r="G1584" s="15">
        <f t="shared" si="1"/>
        <v>1</v>
      </c>
    </row>
    <row r="1585">
      <c r="A1585" s="51">
        <v>44423.0</v>
      </c>
      <c r="B1585" s="52" t="s">
        <v>69</v>
      </c>
      <c r="C1585" s="52" t="s">
        <v>87</v>
      </c>
      <c r="D1585" s="52" t="s">
        <v>286</v>
      </c>
      <c r="E1585" s="53">
        <v>130.0</v>
      </c>
      <c r="F1585" s="52" t="s">
        <v>31</v>
      </c>
      <c r="G1585" s="15">
        <f t="shared" si="1"/>
        <v>1</v>
      </c>
    </row>
    <row r="1586">
      <c r="A1586" s="51">
        <v>44423.0</v>
      </c>
      <c r="B1586" s="52" t="s">
        <v>69</v>
      </c>
      <c r="C1586" s="52" t="s">
        <v>89</v>
      </c>
      <c r="D1586" s="52" t="s">
        <v>287</v>
      </c>
      <c r="E1586" s="53">
        <v>110.0</v>
      </c>
      <c r="F1586" s="52" t="s">
        <v>31</v>
      </c>
      <c r="G1586" s="15">
        <f t="shared" si="1"/>
        <v>1</v>
      </c>
    </row>
    <row r="1587">
      <c r="A1587" s="51">
        <v>44423.0</v>
      </c>
      <c r="B1587" s="52" t="s">
        <v>69</v>
      </c>
      <c r="C1587" s="52" t="s">
        <v>90</v>
      </c>
      <c r="D1587" s="52" t="s">
        <v>284</v>
      </c>
      <c r="E1587" s="53">
        <v>140.0</v>
      </c>
      <c r="F1587" s="52" t="s">
        <v>12</v>
      </c>
      <c r="G1587" s="15">
        <f t="shared" si="1"/>
        <v>1</v>
      </c>
    </row>
    <row r="1588">
      <c r="A1588" s="51">
        <v>44423.0</v>
      </c>
      <c r="B1588" s="52" t="s">
        <v>69</v>
      </c>
      <c r="C1588" s="52" t="s">
        <v>91</v>
      </c>
      <c r="D1588" s="52" t="s">
        <v>278</v>
      </c>
      <c r="E1588" s="53">
        <v>130.0</v>
      </c>
      <c r="F1588" s="52" t="s">
        <v>21</v>
      </c>
      <c r="G1588" s="15">
        <f t="shared" si="1"/>
        <v>1</v>
      </c>
    </row>
    <row r="1589">
      <c r="A1589" s="51">
        <v>44424.0</v>
      </c>
      <c r="B1589" s="52" t="s">
        <v>9</v>
      </c>
      <c r="C1589" s="55">
        <v>5.0E42</v>
      </c>
      <c r="D1589" s="52" t="s">
        <v>277</v>
      </c>
      <c r="E1589" s="53">
        <v>350.0</v>
      </c>
      <c r="F1589" s="52" t="s">
        <v>14</v>
      </c>
      <c r="G1589" s="15">
        <f t="shared" si="1"/>
        <v>2</v>
      </c>
    </row>
    <row r="1590">
      <c r="A1590" s="51">
        <v>44424.0</v>
      </c>
      <c r="B1590" s="52" t="s">
        <v>9</v>
      </c>
      <c r="C1590" s="55">
        <v>5.0E42</v>
      </c>
      <c r="D1590" s="52" t="s">
        <v>278</v>
      </c>
      <c r="E1590" s="53">
        <v>130.0</v>
      </c>
      <c r="F1590" s="52" t="s">
        <v>21</v>
      </c>
      <c r="G1590" s="15">
        <f t="shared" si="1"/>
        <v>2</v>
      </c>
    </row>
    <row r="1591">
      <c r="A1591" s="51">
        <v>44424.0</v>
      </c>
      <c r="B1591" s="52" t="s">
        <v>9</v>
      </c>
      <c r="C1591" s="52">
        <v>2247.0</v>
      </c>
      <c r="D1591" s="52" t="s">
        <v>288</v>
      </c>
      <c r="E1591" s="53">
        <v>280.0</v>
      </c>
      <c r="F1591" s="52" t="s">
        <v>14</v>
      </c>
      <c r="G1591" s="15">
        <f t="shared" si="1"/>
        <v>2</v>
      </c>
    </row>
    <row r="1592">
      <c r="A1592" s="51">
        <v>44424.0</v>
      </c>
      <c r="B1592" s="52" t="s">
        <v>9</v>
      </c>
      <c r="C1592" s="52" t="s">
        <v>234</v>
      </c>
      <c r="D1592" s="52" t="s">
        <v>285</v>
      </c>
      <c r="E1592" s="53">
        <v>270.0</v>
      </c>
      <c r="F1592" s="52" t="s">
        <v>18</v>
      </c>
      <c r="G1592" s="15">
        <f t="shared" si="1"/>
        <v>2</v>
      </c>
    </row>
    <row r="1593">
      <c r="A1593" s="51">
        <v>44424.0</v>
      </c>
      <c r="B1593" s="52" t="s">
        <v>9</v>
      </c>
      <c r="C1593" s="52" t="s">
        <v>387</v>
      </c>
      <c r="D1593" s="52" t="s">
        <v>278</v>
      </c>
      <c r="E1593" s="53">
        <v>130.0</v>
      </c>
      <c r="F1593" s="52" t="s">
        <v>21</v>
      </c>
      <c r="G1593" s="15">
        <f t="shared" si="1"/>
        <v>2</v>
      </c>
    </row>
    <row r="1594">
      <c r="A1594" s="51">
        <v>44424.0</v>
      </c>
      <c r="B1594" s="52" t="s">
        <v>9</v>
      </c>
      <c r="C1594" s="52" t="s">
        <v>388</v>
      </c>
      <c r="D1594" s="52" t="s">
        <v>287</v>
      </c>
      <c r="E1594" s="53">
        <v>110.0</v>
      </c>
      <c r="F1594" s="52" t="s">
        <v>31</v>
      </c>
      <c r="G1594" s="15">
        <f t="shared" si="1"/>
        <v>2</v>
      </c>
    </row>
    <row r="1595">
      <c r="A1595" s="51">
        <v>44424.0</v>
      </c>
      <c r="B1595" s="52" t="s">
        <v>23</v>
      </c>
      <c r="C1595" s="52" t="s">
        <v>199</v>
      </c>
      <c r="D1595" s="52" t="s">
        <v>285</v>
      </c>
      <c r="E1595" s="53">
        <v>270.0</v>
      </c>
      <c r="F1595" s="52" t="s">
        <v>18</v>
      </c>
      <c r="G1595" s="15">
        <f t="shared" si="1"/>
        <v>2</v>
      </c>
    </row>
    <row r="1596">
      <c r="A1596" s="51">
        <v>44424.0</v>
      </c>
      <c r="B1596" s="52" t="s">
        <v>23</v>
      </c>
      <c r="C1596" s="52" t="s">
        <v>200</v>
      </c>
      <c r="D1596" s="52" t="s">
        <v>277</v>
      </c>
      <c r="E1596" s="53">
        <v>350.0</v>
      </c>
      <c r="F1596" s="52" t="s">
        <v>14</v>
      </c>
      <c r="G1596" s="15">
        <f t="shared" si="1"/>
        <v>2</v>
      </c>
    </row>
    <row r="1597">
      <c r="A1597" s="51">
        <v>44424.0</v>
      </c>
      <c r="B1597" s="52" t="s">
        <v>23</v>
      </c>
      <c r="C1597" s="55">
        <v>7.0E45</v>
      </c>
      <c r="D1597" s="52" t="s">
        <v>277</v>
      </c>
      <c r="E1597" s="53">
        <v>350.0</v>
      </c>
      <c r="F1597" s="52" t="s">
        <v>14</v>
      </c>
      <c r="G1597" s="15">
        <f t="shared" si="1"/>
        <v>2</v>
      </c>
    </row>
    <row r="1598">
      <c r="A1598" s="51">
        <v>44424.0</v>
      </c>
      <c r="B1598" s="52" t="s">
        <v>23</v>
      </c>
      <c r="C1598" s="52" t="s">
        <v>32</v>
      </c>
      <c r="D1598" s="52" t="s">
        <v>284</v>
      </c>
      <c r="E1598" s="53">
        <v>140.0</v>
      </c>
      <c r="F1598" s="52" t="s">
        <v>12</v>
      </c>
      <c r="G1598" s="15">
        <f t="shared" si="1"/>
        <v>2</v>
      </c>
    </row>
    <row r="1599">
      <c r="A1599" s="51">
        <v>44424.0</v>
      </c>
      <c r="B1599" s="52" t="s">
        <v>23</v>
      </c>
      <c r="C1599" s="52" t="s">
        <v>33</v>
      </c>
      <c r="D1599" s="52" t="s">
        <v>288</v>
      </c>
      <c r="E1599" s="53">
        <v>280.0</v>
      </c>
      <c r="F1599" s="52" t="s">
        <v>14</v>
      </c>
      <c r="G1599" s="15">
        <f t="shared" si="1"/>
        <v>2</v>
      </c>
    </row>
    <row r="1600">
      <c r="A1600" s="51">
        <v>44424.0</v>
      </c>
      <c r="B1600" s="52" t="s">
        <v>23</v>
      </c>
      <c r="C1600" s="52">
        <v>1041.0</v>
      </c>
      <c r="D1600" s="52" t="s">
        <v>278</v>
      </c>
      <c r="E1600" s="53">
        <v>130.0</v>
      </c>
      <c r="F1600" s="52" t="s">
        <v>21</v>
      </c>
      <c r="G1600" s="15">
        <f t="shared" si="1"/>
        <v>2</v>
      </c>
    </row>
    <row r="1601">
      <c r="A1601" s="51">
        <v>44424.0</v>
      </c>
      <c r="B1601" s="52" t="s">
        <v>23</v>
      </c>
      <c r="C1601" s="52">
        <v>2440.0</v>
      </c>
      <c r="D1601" s="52" t="s">
        <v>277</v>
      </c>
      <c r="E1601" s="53">
        <v>350.0</v>
      </c>
      <c r="F1601" s="52" t="s">
        <v>14</v>
      </c>
      <c r="G1601" s="15">
        <f t="shared" si="1"/>
        <v>2</v>
      </c>
    </row>
    <row r="1602">
      <c r="A1602" s="51">
        <v>44424.0</v>
      </c>
      <c r="B1602" s="52" t="s">
        <v>23</v>
      </c>
      <c r="C1602" s="52" t="s">
        <v>164</v>
      </c>
      <c r="D1602" s="52" t="s">
        <v>285</v>
      </c>
      <c r="E1602" s="53">
        <v>270.0</v>
      </c>
      <c r="F1602" s="52" t="s">
        <v>18</v>
      </c>
      <c r="G1602" s="15">
        <f t="shared" si="1"/>
        <v>2</v>
      </c>
    </row>
    <row r="1603">
      <c r="A1603" s="51">
        <v>44424.0</v>
      </c>
      <c r="B1603" s="52" t="s">
        <v>23</v>
      </c>
      <c r="C1603" s="52" t="s">
        <v>327</v>
      </c>
      <c r="D1603" s="52" t="s">
        <v>287</v>
      </c>
      <c r="E1603" s="53">
        <v>110.0</v>
      </c>
      <c r="F1603" s="52" t="s">
        <v>31</v>
      </c>
      <c r="G1603" s="15">
        <f t="shared" si="1"/>
        <v>2</v>
      </c>
    </row>
    <row r="1604">
      <c r="A1604" s="51">
        <v>44424.0</v>
      </c>
      <c r="B1604" s="52" t="s">
        <v>23</v>
      </c>
      <c r="C1604" s="52" t="s">
        <v>147</v>
      </c>
      <c r="D1604" s="52" t="s">
        <v>280</v>
      </c>
      <c r="E1604" s="53">
        <v>280.0</v>
      </c>
      <c r="F1604" s="52" t="s">
        <v>18</v>
      </c>
      <c r="G1604" s="15">
        <f t="shared" si="1"/>
        <v>2</v>
      </c>
    </row>
    <row r="1605">
      <c r="A1605" s="51">
        <v>44424.0</v>
      </c>
      <c r="B1605" s="52" t="s">
        <v>23</v>
      </c>
      <c r="C1605" s="52" t="s">
        <v>96</v>
      </c>
      <c r="D1605" s="52" t="s">
        <v>285</v>
      </c>
      <c r="E1605" s="53">
        <v>270.0</v>
      </c>
      <c r="F1605" s="52" t="s">
        <v>18</v>
      </c>
      <c r="G1605" s="15">
        <f t="shared" si="1"/>
        <v>2</v>
      </c>
    </row>
    <row r="1606">
      <c r="A1606" s="51">
        <v>44424.0</v>
      </c>
      <c r="B1606" s="52" t="s">
        <v>254</v>
      </c>
      <c r="C1606" s="52" t="s">
        <v>389</v>
      </c>
      <c r="D1606" s="52" t="s">
        <v>288</v>
      </c>
      <c r="E1606" s="53">
        <v>280.0</v>
      </c>
      <c r="F1606" s="52" t="s">
        <v>14</v>
      </c>
      <c r="G1606" s="15">
        <f t="shared" si="1"/>
        <v>2</v>
      </c>
    </row>
    <row r="1607">
      <c r="A1607" s="51">
        <v>44424.0</v>
      </c>
      <c r="B1607" s="52" t="s">
        <v>254</v>
      </c>
      <c r="C1607" s="52">
        <v>6141.0</v>
      </c>
      <c r="D1607" s="52" t="s">
        <v>286</v>
      </c>
      <c r="E1607" s="53">
        <v>130.0</v>
      </c>
      <c r="F1607" s="52" t="s">
        <v>31</v>
      </c>
      <c r="G1607" s="15">
        <f t="shared" si="1"/>
        <v>2</v>
      </c>
    </row>
    <row r="1608">
      <c r="A1608" s="51">
        <v>44424.0</v>
      </c>
      <c r="B1608" s="52" t="s">
        <v>254</v>
      </c>
      <c r="C1608" s="52" t="s">
        <v>390</v>
      </c>
      <c r="D1608" s="52" t="s">
        <v>285</v>
      </c>
      <c r="E1608" s="53">
        <v>270.0</v>
      </c>
      <c r="F1608" s="52" t="s">
        <v>18</v>
      </c>
      <c r="G1608" s="15">
        <f t="shared" si="1"/>
        <v>2</v>
      </c>
    </row>
    <row r="1609">
      <c r="A1609" s="51">
        <v>44424.0</v>
      </c>
      <c r="B1609" s="52" t="s">
        <v>254</v>
      </c>
      <c r="C1609" s="52" t="s">
        <v>390</v>
      </c>
      <c r="D1609" s="52" t="s">
        <v>282</v>
      </c>
      <c r="E1609" s="53">
        <v>200.0</v>
      </c>
      <c r="F1609" s="52" t="s">
        <v>14</v>
      </c>
      <c r="G1609" s="15">
        <f t="shared" si="1"/>
        <v>2</v>
      </c>
    </row>
    <row r="1610">
      <c r="A1610" s="51">
        <v>44424.0</v>
      </c>
      <c r="B1610" s="52" t="s">
        <v>254</v>
      </c>
      <c r="C1610" s="52" t="s">
        <v>261</v>
      </c>
      <c r="D1610" s="52" t="s">
        <v>280</v>
      </c>
      <c r="E1610" s="53">
        <v>280.0</v>
      </c>
      <c r="F1610" s="52" t="s">
        <v>18</v>
      </c>
      <c r="G1610" s="15">
        <f t="shared" si="1"/>
        <v>2</v>
      </c>
    </row>
    <row r="1611">
      <c r="A1611" s="51">
        <v>44424.0</v>
      </c>
      <c r="B1611" s="52" t="s">
        <v>97</v>
      </c>
      <c r="C1611" s="55">
        <v>1.0E46</v>
      </c>
      <c r="D1611" s="52" t="s">
        <v>304</v>
      </c>
      <c r="E1611" s="53">
        <v>190.0</v>
      </c>
      <c r="F1611" s="52" t="s">
        <v>160</v>
      </c>
      <c r="G1611" s="15">
        <f t="shared" si="1"/>
        <v>2</v>
      </c>
    </row>
    <row r="1612">
      <c r="A1612" s="51">
        <v>44424.0</v>
      </c>
      <c r="B1612" s="52" t="s">
        <v>97</v>
      </c>
      <c r="C1612" s="52" t="s">
        <v>98</v>
      </c>
      <c r="D1612" s="52" t="s">
        <v>278</v>
      </c>
      <c r="E1612" s="53">
        <v>130.0</v>
      </c>
      <c r="F1612" s="52" t="s">
        <v>21</v>
      </c>
      <c r="G1612" s="15">
        <f t="shared" si="1"/>
        <v>2</v>
      </c>
    </row>
    <row r="1613">
      <c r="A1613" s="51">
        <v>44424.0</v>
      </c>
      <c r="B1613" s="52" t="s">
        <v>97</v>
      </c>
      <c r="C1613" s="55">
        <v>4.0E47</v>
      </c>
      <c r="D1613" s="52" t="s">
        <v>304</v>
      </c>
      <c r="E1613" s="53">
        <v>190.0</v>
      </c>
      <c r="F1613" s="52" t="s">
        <v>160</v>
      </c>
      <c r="G1613" s="15">
        <f t="shared" si="1"/>
        <v>2</v>
      </c>
    </row>
    <row r="1614">
      <c r="A1614" s="51">
        <v>44424.0</v>
      </c>
      <c r="B1614" s="52" t="s">
        <v>97</v>
      </c>
      <c r="C1614" s="52" t="s">
        <v>101</v>
      </c>
      <c r="D1614" s="52" t="s">
        <v>277</v>
      </c>
      <c r="E1614" s="53">
        <v>350.0</v>
      </c>
      <c r="F1614" s="52" t="s">
        <v>14</v>
      </c>
      <c r="G1614" s="15">
        <f t="shared" si="1"/>
        <v>2</v>
      </c>
    </row>
    <row r="1615">
      <c r="A1615" s="51">
        <v>44424.0</v>
      </c>
      <c r="B1615" s="52" t="s">
        <v>97</v>
      </c>
      <c r="C1615" s="55">
        <v>9.0E45</v>
      </c>
      <c r="D1615" s="52" t="s">
        <v>278</v>
      </c>
      <c r="E1615" s="53">
        <v>130.0</v>
      </c>
      <c r="F1615" s="52" t="s">
        <v>21</v>
      </c>
      <c r="G1615" s="15">
        <f t="shared" si="1"/>
        <v>2</v>
      </c>
    </row>
    <row r="1616">
      <c r="A1616" s="51">
        <v>44424.0</v>
      </c>
      <c r="B1616" s="52" t="s">
        <v>97</v>
      </c>
      <c r="C1616" s="52" t="s">
        <v>102</v>
      </c>
      <c r="D1616" s="52" t="s">
        <v>286</v>
      </c>
      <c r="E1616" s="53">
        <v>130.0</v>
      </c>
      <c r="F1616" s="52" t="s">
        <v>31</v>
      </c>
      <c r="G1616" s="15">
        <f t="shared" si="1"/>
        <v>2</v>
      </c>
    </row>
    <row r="1617">
      <c r="A1617" s="51">
        <v>44424.0</v>
      </c>
      <c r="B1617" s="52" t="s">
        <v>97</v>
      </c>
      <c r="C1617" s="52">
        <v>8041.0</v>
      </c>
      <c r="D1617" s="52" t="s">
        <v>280</v>
      </c>
      <c r="E1617" s="53">
        <v>280.0</v>
      </c>
      <c r="F1617" s="52" t="s">
        <v>18</v>
      </c>
      <c r="G1617" s="15">
        <f t="shared" si="1"/>
        <v>2</v>
      </c>
    </row>
    <row r="1618">
      <c r="A1618" s="51">
        <v>44424.0</v>
      </c>
      <c r="B1618" s="52" t="s">
        <v>97</v>
      </c>
      <c r="C1618" s="52" t="s">
        <v>103</v>
      </c>
      <c r="D1618" s="52" t="s">
        <v>286</v>
      </c>
      <c r="E1618" s="53">
        <v>130.0</v>
      </c>
      <c r="F1618" s="52" t="s">
        <v>31</v>
      </c>
      <c r="G1618" s="15">
        <f t="shared" si="1"/>
        <v>2</v>
      </c>
    </row>
    <row r="1619">
      <c r="A1619" s="51">
        <v>44424.0</v>
      </c>
      <c r="B1619" s="52" t="s">
        <v>97</v>
      </c>
      <c r="C1619" s="52">
        <v>1641.0</v>
      </c>
      <c r="D1619" s="52" t="s">
        <v>287</v>
      </c>
      <c r="E1619" s="53">
        <v>110.0</v>
      </c>
      <c r="F1619" s="52" t="s">
        <v>31</v>
      </c>
      <c r="G1619" s="15">
        <f t="shared" si="1"/>
        <v>2</v>
      </c>
    </row>
    <row r="1620">
      <c r="A1620" s="51">
        <v>44424.0</v>
      </c>
      <c r="B1620" s="52" t="s">
        <v>97</v>
      </c>
      <c r="C1620" s="52" t="s">
        <v>108</v>
      </c>
      <c r="D1620" s="52" t="s">
        <v>278</v>
      </c>
      <c r="E1620" s="53">
        <v>130.0</v>
      </c>
      <c r="F1620" s="52" t="s">
        <v>21</v>
      </c>
      <c r="G1620" s="15">
        <f t="shared" si="1"/>
        <v>2</v>
      </c>
    </row>
    <row r="1621">
      <c r="A1621" s="51">
        <v>44424.0</v>
      </c>
      <c r="B1621" s="52" t="s">
        <v>97</v>
      </c>
      <c r="C1621" s="52" t="s">
        <v>108</v>
      </c>
      <c r="D1621" s="52" t="s">
        <v>285</v>
      </c>
      <c r="E1621" s="53">
        <v>270.0</v>
      </c>
      <c r="F1621" s="52" t="s">
        <v>18</v>
      </c>
      <c r="G1621" s="15">
        <f t="shared" si="1"/>
        <v>2</v>
      </c>
    </row>
    <row r="1622">
      <c r="A1622" s="51">
        <v>44424.0</v>
      </c>
      <c r="B1622" s="52" t="s">
        <v>97</v>
      </c>
      <c r="C1622" s="52">
        <v>8247.0</v>
      </c>
      <c r="D1622" s="52" t="s">
        <v>287</v>
      </c>
      <c r="E1622" s="53">
        <v>110.0</v>
      </c>
      <c r="F1622" s="52" t="s">
        <v>31</v>
      </c>
      <c r="G1622" s="15">
        <f t="shared" si="1"/>
        <v>2</v>
      </c>
    </row>
    <row r="1623">
      <c r="A1623" s="51">
        <v>44424.0</v>
      </c>
      <c r="B1623" s="52" t="s">
        <v>97</v>
      </c>
      <c r="C1623" s="52" t="s">
        <v>109</v>
      </c>
      <c r="D1623" s="52" t="s">
        <v>280</v>
      </c>
      <c r="E1623" s="53">
        <v>280.0</v>
      </c>
      <c r="F1623" s="52" t="s">
        <v>18</v>
      </c>
      <c r="G1623" s="15">
        <f t="shared" si="1"/>
        <v>2</v>
      </c>
    </row>
    <row r="1624">
      <c r="A1624" s="51">
        <v>44424.0</v>
      </c>
      <c r="B1624" s="52" t="s">
        <v>97</v>
      </c>
      <c r="C1624" s="52" t="s">
        <v>391</v>
      </c>
      <c r="D1624" s="52" t="s">
        <v>285</v>
      </c>
      <c r="E1624" s="53">
        <v>270.0</v>
      </c>
      <c r="F1624" s="52" t="s">
        <v>18</v>
      </c>
      <c r="G1624" s="15">
        <f t="shared" si="1"/>
        <v>2</v>
      </c>
    </row>
    <row r="1625">
      <c r="A1625" s="51">
        <v>44424.0</v>
      </c>
      <c r="B1625" s="52" t="s">
        <v>97</v>
      </c>
      <c r="C1625" s="52" t="s">
        <v>111</v>
      </c>
      <c r="D1625" s="52" t="s">
        <v>288</v>
      </c>
      <c r="E1625" s="53">
        <v>280.0</v>
      </c>
      <c r="F1625" s="52" t="s">
        <v>14</v>
      </c>
      <c r="G1625" s="15">
        <f t="shared" si="1"/>
        <v>2</v>
      </c>
    </row>
    <row r="1626">
      <c r="A1626" s="51">
        <v>44424.0</v>
      </c>
      <c r="B1626" s="52" t="s">
        <v>97</v>
      </c>
      <c r="C1626" s="52" t="s">
        <v>208</v>
      </c>
      <c r="D1626" s="52" t="s">
        <v>278</v>
      </c>
      <c r="E1626" s="53">
        <v>130.0</v>
      </c>
      <c r="F1626" s="52" t="s">
        <v>21</v>
      </c>
      <c r="G1626" s="15">
        <f t="shared" si="1"/>
        <v>2</v>
      </c>
    </row>
    <row r="1627">
      <c r="A1627" s="51">
        <v>44424.0</v>
      </c>
      <c r="B1627" s="52" t="s">
        <v>97</v>
      </c>
      <c r="C1627" s="52" t="s">
        <v>173</v>
      </c>
      <c r="D1627" s="52" t="s">
        <v>282</v>
      </c>
      <c r="E1627" s="53">
        <v>200.0</v>
      </c>
      <c r="F1627" s="52" t="s">
        <v>14</v>
      </c>
      <c r="G1627" s="15">
        <f t="shared" si="1"/>
        <v>2</v>
      </c>
    </row>
    <row r="1628">
      <c r="A1628" s="51">
        <v>44424.0</v>
      </c>
      <c r="B1628" s="52" t="s">
        <v>97</v>
      </c>
      <c r="C1628" s="52" t="s">
        <v>210</v>
      </c>
      <c r="D1628" s="52" t="s">
        <v>286</v>
      </c>
      <c r="E1628" s="53">
        <v>130.0</v>
      </c>
      <c r="F1628" s="52" t="s">
        <v>31</v>
      </c>
      <c r="G1628" s="15">
        <f t="shared" si="1"/>
        <v>2</v>
      </c>
    </row>
    <row r="1629">
      <c r="A1629" s="51">
        <v>44424.0</v>
      </c>
      <c r="B1629" s="52" t="s">
        <v>97</v>
      </c>
      <c r="C1629" s="52" t="s">
        <v>335</v>
      </c>
      <c r="D1629" s="52" t="s">
        <v>285</v>
      </c>
      <c r="E1629" s="53">
        <v>270.0</v>
      </c>
      <c r="F1629" s="52" t="s">
        <v>18</v>
      </c>
      <c r="G1629" s="15">
        <f t="shared" si="1"/>
        <v>2</v>
      </c>
    </row>
    <row r="1630">
      <c r="A1630" s="51">
        <v>44424.0</v>
      </c>
      <c r="B1630" s="52" t="s">
        <v>114</v>
      </c>
      <c r="C1630" s="52">
        <v>5043.0</v>
      </c>
      <c r="D1630" s="52" t="s">
        <v>277</v>
      </c>
      <c r="E1630" s="53">
        <v>350.0</v>
      </c>
      <c r="F1630" s="52" t="s">
        <v>14</v>
      </c>
      <c r="G1630" s="15">
        <f t="shared" si="1"/>
        <v>2</v>
      </c>
    </row>
    <row r="1631">
      <c r="A1631" s="51">
        <v>44424.0</v>
      </c>
      <c r="B1631" s="52" t="s">
        <v>114</v>
      </c>
      <c r="C1631" s="52">
        <v>5043.0</v>
      </c>
      <c r="D1631" s="52" t="s">
        <v>279</v>
      </c>
      <c r="E1631" s="53">
        <v>170.0</v>
      </c>
      <c r="F1631" s="52" t="s">
        <v>12</v>
      </c>
      <c r="G1631" s="15">
        <f t="shared" si="1"/>
        <v>2</v>
      </c>
    </row>
    <row r="1632">
      <c r="A1632" s="51">
        <v>44424.0</v>
      </c>
      <c r="B1632" s="52" t="s">
        <v>114</v>
      </c>
      <c r="C1632" s="52">
        <v>5043.0</v>
      </c>
      <c r="D1632" s="52" t="s">
        <v>287</v>
      </c>
      <c r="E1632" s="53">
        <v>110.0</v>
      </c>
      <c r="F1632" s="52" t="s">
        <v>31</v>
      </c>
      <c r="G1632" s="15">
        <f t="shared" si="1"/>
        <v>2</v>
      </c>
    </row>
    <row r="1633">
      <c r="A1633" s="51">
        <v>44424.0</v>
      </c>
      <c r="B1633" s="52" t="s">
        <v>115</v>
      </c>
      <c r="C1633" s="52" t="s">
        <v>174</v>
      </c>
      <c r="D1633" s="52" t="s">
        <v>286</v>
      </c>
      <c r="E1633" s="53">
        <v>130.0</v>
      </c>
      <c r="F1633" s="52" t="s">
        <v>31</v>
      </c>
      <c r="G1633" s="15">
        <f t="shared" si="1"/>
        <v>2</v>
      </c>
    </row>
    <row r="1634">
      <c r="A1634" s="51">
        <v>44424.0</v>
      </c>
      <c r="B1634" s="52" t="s">
        <v>115</v>
      </c>
      <c r="C1634" s="52">
        <v>9645.0</v>
      </c>
      <c r="D1634" s="52" t="s">
        <v>278</v>
      </c>
      <c r="E1634" s="53">
        <v>130.0</v>
      </c>
      <c r="F1634" s="52" t="s">
        <v>21</v>
      </c>
      <c r="G1634" s="15">
        <f t="shared" si="1"/>
        <v>2</v>
      </c>
    </row>
    <row r="1635">
      <c r="A1635" s="51">
        <v>44424.0</v>
      </c>
      <c r="B1635" s="52" t="s">
        <v>115</v>
      </c>
      <c r="C1635" s="52" t="s">
        <v>118</v>
      </c>
      <c r="D1635" s="52" t="s">
        <v>278</v>
      </c>
      <c r="E1635" s="53">
        <v>130.0</v>
      </c>
      <c r="F1635" s="52" t="s">
        <v>21</v>
      </c>
      <c r="G1635" s="15">
        <f t="shared" si="1"/>
        <v>2</v>
      </c>
    </row>
    <row r="1636">
      <c r="A1636" s="51">
        <v>44424.0</v>
      </c>
      <c r="B1636" s="52" t="s">
        <v>115</v>
      </c>
      <c r="C1636" s="52" t="s">
        <v>120</v>
      </c>
      <c r="D1636" s="52" t="s">
        <v>284</v>
      </c>
      <c r="E1636" s="53">
        <v>140.0</v>
      </c>
      <c r="F1636" s="52" t="s">
        <v>12</v>
      </c>
      <c r="G1636" s="15">
        <f t="shared" si="1"/>
        <v>2</v>
      </c>
    </row>
    <row r="1637">
      <c r="A1637" s="51">
        <v>44424.0</v>
      </c>
      <c r="B1637" s="52" t="s">
        <v>122</v>
      </c>
      <c r="C1637" s="52" t="s">
        <v>241</v>
      </c>
      <c r="D1637" s="52" t="s">
        <v>285</v>
      </c>
      <c r="E1637" s="53">
        <v>270.0</v>
      </c>
      <c r="F1637" s="52" t="s">
        <v>18</v>
      </c>
      <c r="G1637" s="15">
        <f t="shared" si="1"/>
        <v>2</v>
      </c>
    </row>
    <row r="1638">
      <c r="A1638" s="51">
        <v>44424.0</v>
      </c>
      <c r="B1638" s="52" t="s">
        <v>122</v>
      </c>
      <c r="C1638" s="52" t="s">
        <v>123</v>
      </c>
      <c r="D1638" s="52" t="s">
        <v>279</v>
      </c>
      <c r="E1638" s="53">
        <v>170.0</v>
      </c>
      <c r="F1638" s="52" t="s">
        <v>12</v>
      </c>
      <c r="G1638" s="15">
        <f t="shared" si="1"/>
        <v>2</v>
      </c>
    </row>
    <row r="1639">
      <c r="A1639" s="51">
        <v>44424.0</v>
      </c>
      <c r="B1639" s="52" t="s">
        <v>122</v>
      </c>
      <c r="C1639" s="52" t="s">
        <v>124</v>
      </c>
      <c r="D1639" s="52" t="s">
        <v>284</v>
      </c>
      <c r="E1639" s="53">
        <v>140.0</v>
      </c>
      <c r="F1639" s="52" t="s">
        <v>12</v>
      </c>
      <c r="G1639" s="15">
        <f t="shared" si="1"/>
        <v>2</v>
      </c>
    </row>
    <row r="1640">
      <c r="A1640" s="51">
        <v>44424.0</v>
      </c>
      <c r="B1640" s="52" t="s">
        <v>122</v>
      </c>
      <c r="C1640" s="55">
        <v>9.0E49</v>
      </c>
      <c r="D1640" s="52" t="s">
        <v>278</v>
      </c>
      <c r="E1640" s="53">
        <v>130.0</v>
      </c>
      <c r="F1640" s="52" t="s">
        <v>21</v>
      </c>
      <c r="G1640" s="15">
        <f t="shared" si="1"/>
        <v>2</v>
      </c>
    </row>
    <row r="1641">
      <c r="A1641" s="51">
        <v>44424.0</v>
      </c>
      <c r="B1641" s="52" t="s">
        <v>122</v>
      </c>
      <c r="C1641" s="52" t="s">
        <v>179</v>
      </c>
      <c r="D1641" s="52" t="s">
        <v>278</v>
      </c>
      <c r="E1641" s="53">
        <v>130.0</v>
      </c>
      <c r="F1641" s="52" t="s">
        <v>21</v>
      </c>
      <c r="G1641" s="15">
        <f t="shared" si="1"/>
        <v>2</v>
      </c>
    </row>
    <row r="1642">
      <c r="A1642" s="51">
        <v>44424.0</v>
      </c>
      <c r="B1642" s="52" t="s">
        <v>122</v>
      </c>
      <c r="C1642" s="52" t="s">
        <v>125</v>
      </c>
      <c r="D1642" s="52" t="s">
        <v>288</v>
      </c>
      <c r="E1642" s="53">
        <v>280.0</v>
      </c>
      <c r="F1642" s="52" t="s">
        <v>14</v>
      </c>
      <c r="G1642" s="15">
        <f t="shared" si="1"/>
        <v>2</v>
      </c>
    </row>
    <row r="1643">
      <c r="A1643" s="51">
        <v>44424.0</v>
      </c>
      <c r="B1643" s="52" t="s">
        <v>15</v>
      </c>
      <c r="C1643" s="52" t="s">
        <v>130</v>
      </c>
      <c r="D1643" s="52" t="s">
        <v>279</v>
      </c>
      <c r="E1643" s="53">
        <v>170.0</v>
      </c>
      <c r="F1643" s="52" t="s">
        <v>12</v>
      </c>
      <c r="G1643" s="15">
        <f t="shared" si="1"/>
        <v>2</v>
      </c>
    </row>
    <row r="1644">
      <c r="A1644" s="51">
        <v>44424.0</v>
      </c>
      <c r="B1644" s="52" t="s">
        <v>15</v>
      </c>
      <c r="C1644" s="52" t="s">
        <v>130</v>
      </c>
      <c r="D1644" s="52" t="s">
        <v>285</v>
      </c>
      <c r="E1644" s="53">
        <v>270.0</v>
      </c>
      <c r="F1644" s="52" t="s">
        <v>18</v>
      </c>
      <c r="G1644" s="15">
        <f t="shared" si="1"/>
        <v>2</v>
      </c>
    </row>
    <row r="1645">
      <c r="A1645" s="51">
        <v>44424.0</v>
      </c>
      <c r="B1645" s="52" t="s">
        <v>15</v>
      </c>
      <c r="C1645" s="52" t="s">
        <v>132</v>
      </c>
      <c r="D1645" s="52" t="s">
        <v>292</v>
      </c>
      <c r="E1645" s="53">
        <v>60.0</v>
      </c>
      <c r="F1645" s="52" t="s">
        <v>31</v>
      </c>
      <c r="G1645" s="15">
        <f t="shared" si="1"/>
        <v>2</v>
      </c>
    </row>
    <row r="1646">
      <c r="A1646" s="51">
        <v>44424.0</v>
      </c>
      <c r="B1646" s="52" t="s">
        <v>15</v>
      </c>
      <c r="C1646" s="55">
        <v>5.0E49</v>
      </c>
      <c r="D1646" s="52" t="s">
        <v>287</v>
      </c>
      <c r="E1646" s="53">
        <v>110.0</v>
      </c>
      <c r="F1646" s="52" t="s">
        <v>31</v>
      </c>
      <c r="G1646" s="15">
        <f t="shared" si="1"/>
        <v>2</v>
      </c>
    </row>
    <row r="1647">
      <c r="A1647" s="51">
        <v>44424.0</v>
      </c>
      <c r="B1647" s="52" t="s">
        <v>15</v>
      </c>
      <c r="C1647" s="55">
        <v>5.0E49</v>
      </c>
      <c r="D1647" s="52" t="s">
        <v>288</v>
      </c>
      <c r="E1647" s="53">
        <v>280.0</v>
      </c>
      <c r="F1647" s="52" t="s">
        <v>14</v>
      </c>
      <c r="G1647" s="15">
        <f t="shared" si="1"/>
        <v>2</v>
      </c>
    </row>
    <row r="1648">
      <c r="A1648" s="51">
        <v>44424.0</v>
      </c>
      <c r="B1648" s="52" t="s">
        <v>15</v>
      </c>
      <c r="C1648" s="52" t="s">
        <v>134</v>
      </c>
      <c r="D1648" s="52" t="s">
        <v>288</v>
      </c>
      <c r="E1648" s="53">
        <v>280.0</v>
      </c>
      <c r="F1648" s="52" t="s">
        <v>14</v>
      </c>
      <c r="G1648" s="15">
        <f t="shared" si="1"/>
        <v>2</v>
      </c>
    </row>
    <row r="1649">
      <c r="A1649" s="51">
        <v>44424.0</v>
      </c>
      <c r="B1649" s="52" t="s">
        <v>15</v>
      </c>
      <c r="C1649" s="52" t="s">
        <v>219</v>
      </c>
      <c r="D1649" s="52" t="s">
        <v>278</v>
      </c>
      <c r="E1649" s="53">
        <v>130.0</v>
      </c>
      <c r="F1649" s="52" t="s">
        <v>21</v>
      </c>
      <c r="G1649" s="15">
        <f t="shared" si="1"/>
        <v>2</v>
      </c>
    </row>
    <row r="1650">
      <c r="A1650" s="51">
        <v>44424.0</v>
      </c>
      <c r="B1650" s="52" t="s">
        <v>15</v>
      </c>
      <c r="C1650" s="52">
        <v>4645.0</v>
      </c>
      <c r="D1650" s="52" t="s">
        <v>282</v>
      </c>
      <c r="E1650" s="53">
        <v>200.0</v>
      </c>
      <c r="F1650" s="52" t="s">
        <v>14</v>
      </c>
      <c r="G1650" s="15">
        <f t="shared" si="1"/>
        <v>2</v>
      </c>
    </row>
    <row r="1651">
      <c r="A1651" s="51">
        <v>44424.0</v>
      </c>
      <c r="B1651" s="52" t="s">
        <v>15</v>
      </c>
      <c r="C1651" s="52" t="s">
        <v>136</v>
      </c>
      <c r="D1651" s="52" t="s">
        <v>277</v>
      </c>
      <c r="E1651" s="53">
        <v>350.0</v>
      </c>
      <c r="F1651" s="52" t="s">
        <v>14</v>
      </c>
      <c r="G1651" s="15">
        <f t="shared" si="1"/>
        <v>2</v>
      </c>
    </row>
    <row r="1652">
      <c r="A1652" s="51">
        <v>44424.0</v>
      </c>
      <c r="B1652" s="52" t="s">
        <v>15</v>
      </c>
      <c r="C1652" s="52" t="s">
        <v>137</v>
      </c>
      <c r="D1652" s="52" t="s">
        <v>284</v>
      </c>
      <c r="E1652" s="53">
        <v>140.0</v>
      </c>
      <c r="F1652" s="52" t="s">
        <v>12</v>
      </c>
      <c r="G1652" s="15">
        <f t="shared" si="1"/>
        <v>2</v>
      </c>
    </row>
    <row r="1653">
      <c r="A1653" s="51">
        <v>44424.0</v>
      </c>
      <c r="B1653" s="52" t="s">
        <v>15</v>
      </c>
      <c r="C1653" s="52" t="s">
        <v>185</v>
      </c>
      <c r="D1653" s="52" t="s">
        <v>278</v>
      </c>
      <c r="E1653" s="53">
        <v>130.0</v>
      </c>
      <c r="F1653" s="52" t="s">
        <v>21</v>
      </c>
      <c r="G1653" s="15">
        <f t="shared" si="1"/>
        <v>2</v>
      </c>
    </row>
    <row r="1654">
      <c r="A1654" s="51">
        <v>44424.0</v>
      </c>
      <c r="B1654" s="52" t="s">
        <v>15</v>
      </c>
      <c r="C1654" s="52" t="s">
        <v>185</v>
      </c>
      <c r="D1654" s="52" t="s">
        <v>284</v>
      </c>
      <c r="E1654" s="53">
        <v>140.0</v>
      </c>
      <c r="F1654" s="52" t="s">
        <v>12</v>
      </c>
      <c r="G1654" s="15">
        <f t="shared" si="1"/>
        <v>2</v>
      </c>
    </row>
    <row r="1655">
      <c r="A1655" s="51">
        <v>44424.0</v>
      </c>
      <c r="B1655" s="52" t="s">
        <v>16</v>
      </c>
      <c r="C1655" s="55">
        <v>3.0E45</v>
      </c>
      <c r="D1655" s="52" t="s">
        <v>280</v>
      </c>
      <c r="E1655" s="53">
        <v>280.0</v>
      </c>
      <c r="F1655" s="52" t="s">
        <v>18</v>
      </c>
      <c r="G1655" s="15">
        <f t="shared" si="1"/>
        <v>2</v>
      </c>
    </row>
    <row r="1656">
      <c r="A1656" s="51">
        <v>44424.0</v>
      </c>
      <c r="B1656" s="52" t="s">
        <v>16</v>
      </c>
      <c r="C1656" s="55">
        <v>3.0E45</v>
      </c>
      <c r="D1656" s="52" t="s">
        <v>278</v>
      </c>
      <c r="E1656" s="53">
        <v>130.0</v>
      </c>
      <c r="F1656" s="52" t="s">
        <v>21</v>
      </c>
      <c r="G1656" s="15">
        <f t="shared" si="1"/>
        <v>2</v>
      </c>
    </row>
    <row r="1657">
      <c r="A1657" s="51">
        <v>44424.0</v>
      </c>
      <c r="B1657" s="52" t="s">
        <v>16</v>
      </c>
      <c r="C1657" s="52" t="s">
        <v>392</v>
      </c>
      <c r="D1657" s="52" t="s">
        <v>280</v>
      </c>
      <c r="E1657" s="53">
        <v>280.0</v>
      </c>
      <c r="F1657" s="52" t="s">
        <v>18</v>
      </c>
      <c r="G1657" s="15">
        <f t="shared" si="1"/>
        <v>2</v>
      </c>
    </row>
    <row r="1658">
      <c r="A1658" s="51">
        <v>44424.0</v>
      </c>
      <c r="B1658" s="52" t="s">
        <v>16</v>
      </c>
      <c r="C1658" s="52">
        <v>6447.0</v>
      </c>
      <c r="D1658" s="52" t="s">
        <v>287</v>
      </c>
      <c r="E1658" s="53">
        <v>110.0</v>
      </c>
      <c r="F1658" s="52" t="s">
        <v>31</v>
      </c>
      <c r="G1658" s="15">
        <f t="shared" si="1"/>
        <v>2</v>
      </c>
    </row>
    <row r="1659">
      <c r="A1659" s="51">
        <v>44424.0</v>
      </c>
      <c r="B1659" s="52" t="s">
        <v>16</v>
      </c>
      <c r="C1659" s="52" t="s">
        <v>191</v>
      </c>
      <c r="D1659" s="52" t="s">
        <v>280</v>
      </c>
      <c r="E1659" s="53">
        <v>280.0</v>
      </c>
      <c r="F1659" s="52" t="s">
        <v>18</v>
      </c>
      <c r="G1659" s="15">
        <f t="shared" si="1"/>
        <v>2</v>
      </c>
    </row>
    <row r="1660">
      <c r="A1660" s="51">
        <v>44424.0</v>
      </c>
      <c r="B1660" s="52" t="s">
        <v>16</v>
      </c>
      <c r="C1660" s="52" t="s">
        <v>67</v>
      </c>
      <c r="D1660" s="52" t="s">
        <v>278</v>
      </c>
      <c r="E1660" s="53">
        <v>130.0</v>
      </c>
      <c r="F1660" s="52" t="s">
        <v>21</v>
      </c>
      <c r="G1660" s="15">
        <f t="shared" si="1"/>
        <v>2</v>
      </c>
    </row>
    <row r="1661">
      <c r="A1661" s="51">
        <v>44424.0</v>
      </c>
      <c r="B1661" s="52" t="s">
        <v>69</v>
      </c>
      <c r="C1661" s="52" t="s">
        <v>71</v>
      </c>
      <c r="D1661" s="52" t="s">
        <v>284</v>
      </c>
      <c r="E1661" s="53">
        <v>140.0</v>
      </c>
      <c r="F1661" s="52" t="s">
        <v>12</v>
      </c>
      <c r="G1661" s="15">
        <f t="shared" si="1"/>
        <v>2</v>
      </c>
    </row>
    <row r="1662">
      <c r="A1662" s="51">
        <v>44424.0</v>
      </c>
      <c r="B1662" s="52" t="s">
        <v>69</v>
      </c>
      <c r="C1662" s="52" t="s">
        <v>72</v>
      </c>
      <c r="D1662" s="52" t="s">
        <v>288</v>
      </c>
      <c r="E1662" s="53">
        <v>280.0</v>
      </c>
      <c r="F1662" s="52" t="s">
        <v>14</v>
      </c>
      <c r="G1662" s="15">
        <f t="shared" si="1"/>
        <v>2</v>
      </c>
    </row>
    <row r="1663">
      <c r="A1663" s="51">
        <v>44424.0</v>
      </c>
      <c r="B1663" s="52" t="s">
        <v>69</v>
      </c>
      <c r="C1663" s="52" t="s">
        <v>195</v>
      </c>
      <c r="D1663" s="52" t="s">
        <v>278</v>
      </c>
      <c r="E1663" s="53">
        <v>130.0</v>
      </c>
      <c r="F1663" s="52" t="s">
        <v>21</v>
      </c>
      <c r="G1663" s="15">
        <f t="shared" si="1"/>
        <v>2</v>
      </c>
    </row>
    <row r="1664">
      <c r="A1664" s="51">
        <v>44424.0</v>
      </c>
      <c r="B1664" s="52" t="s">
        <v>69</v>
      </c>
      <c r="C1664" s="52" t="s">
        <v>73</v>
      </c>
      <c r="D1664" s="52" t="s">
        <v>286</v>
      </c>
      <c r="E1664" s="53">
        <v>130.0</v>
      </c>
      <c r="F1664" s="52" t="s">
        <v>31</v>
      </c>
      <c r="G1664" s="15">
        <f t="shared" si="1"/>
        <v>2</v>
      </c>
    </row>
    <row r="1665">
      <c r="A1665" s="51">
        <v>44424.0</v>
      </c>
      <c r="B1665" s="52" t="s">
        <v>69</v>
      </c>
      <c r="C1665" s="52">
        <v>2340.0</v>
      </c>
      <c r="D1665" s="52" t="s">
        <v>285</v>
      </c>
      <c r="E1665" s="53">
        <v>270.0</v>
      </c>
      <c r="F1665" s="52" t="s">
        <v>18</v>
      </c>
      <c r="G1665" s="15">
        <f t="shared" si="1"/>
        <v>2</v>
      </c>
    </row>
    <row r="1666">
      <c r="A1666" s="51">
        <v>44424.0</v>
      </c>
      <c r="B1666" s="52" t="s">
        <v>69</v>
      </c>
      <c r="C1666" s="52">
        <v>7447.0</v>
      </c>
      <c r="D1666" s="52" t="s">
        <v>288</v>
      </c>
      <c r="E1666" s="53">
        <v>280.0</v>
      </c>
      <c r="F1666" s="52" t="s">
        <v>14</v>
      </c>
      <c r="G1666" s="15">
        <f t="shared" si="1"/>
        <v>2</v>
      </c>
    </row>
    <row r="1667">
      <c r="A1667" s="51">
        <v>44424.0</v>
      </c>
      <c r="B1667" s="52" t="s">
        <v>69</v>
      </c>
      <c r="C1667" s="52">
        <v>5649.0</v>
      </c>
      <c r="D1667" s="52" t="s">
        <v>278</v>
      </c>
      <c r="E1667" s="53">
        <v>130.0</v>
      </c>
      <c r="F1667" s="52" t="s">
        <v>21</v>
      </c>
      <c r="G1667" s="15">
        <f t="shared" si="1"/>
        <v>2</v>
      </c>
    </row>
    <row r="1668">
      <c r="A1668" s="51">
        <v>44424.0</v>
      </c>
      <c r="B1668" s="52" t="s">
        <v>69</v>
      </c>
      <c r="C1668" s="52">
        <v>5649.0</v>
      </c>
      <c r="D1668" s="52" t="s">
        <v>285</v>
      </c>
      <c r="E1668" s="53">
        <v>270.0</v>
      </c>
      <c r="F1668" s="52" t="s">
        <v>18</v>
      </c>
      <c r="G1668" s="15">
        <f t="shared" si="1"/>
        <v>2</v>
      </c>
    </row>
    <row r="1669">
      <c r="A1669" s="51">
        <v>44424.0</v>
      </c>
      <c r="B1669" s="52" t="s">
        <v>69</v>
      </c>
      <c r="C1669" s="52" t="s">
        <v>148</v>
      </c>
      <c r="D1669" s="52" t="s">
        <v>279</v>
      </c>
      <c r="E1669" s="53">
        <v>170.0</v>
      </c>
      <c r="F1669" s="52" t="s">
        <v>12</v>
      </c>
      <c r="G1669" s="15">
        <f t="shared" si="1"/>
        <v>2</v>
      </c>
    </row>
    <row r="1670">
      <c r="A1670" s="51">
        <v>44424.0</v>
      </c>
      <c r="B1670" s="52" t="s">
        <v>69</v>
      </c>
      <c r="C1670" s="52">
        <v>9045.0</v>
      </c>
      <c r="D1670" s="52" t="s">
        <v>278</v>
      </c>
      <c r="E1670" s="53">
        <v>130.0</v>
      </c>
      <c r="F1670" s="52" t="s">
        <v>21</v>
      </c>
      <c r="G1670" s="15">
        <f t="shared" si="1"/>
        <v>2</v>
      </c>
    </row>
    <row r="1671">
      <c r="A1671" s="51">
        <v>44424.0</v>
      </c>
      <c r="B1671" s="52" t="s">
        <v>69</v>
      </c>
      <c r="C1671" s="52" t="s">
        <v>75</v>
      </c>
      <c r="D1671" s="52" t="s">
        <v>278</v>
      </c>
      <c r="E1671" s="53">
        <v>130.0</v>
      </c>
      <c r="F1671" s="52" t="s">
        <v>21</v>
      </c>
      <c r="G1671" s="15">
        <f t="shared" si="1"/>
        <v>2</v>
      </c>
    </row>
    <row r="1672">
      <c r="A1672" s="51">
        <v>44424.0</v>
      </c>
      <c r="B1672" s="52" t="s">
        <v>69</v>
      </c>
      <c r="C1672" s="52" t="s">
        <v>196</v>
      </c>
      <c r="D1672" s="52" t="s">
        <v>280</v>
      </c>
      <c r="E1672" s="53">
        <v>280.0</v>
      </c>
      <c r="F1672" s="52" t="s">
        <v>18</v>
      </c>
      <c r="G1672" s="15">
        <f t="shared" si="1"/>
        <v>2</v>
      </c>
    </row>
    <row r="1673">
      <c r="A1673" s="51">
        <v>44424.0</v>
      </c>
      <c r="B1673" s="52" t="s">
        <v>69</v>
      </c>
      <c r="C1673" s="52" t="s">
        <v>77</v>
      </c>
      <c r="D1673" s="52" t="s">
        <v>277</v>
      </c>
      <c r="E1673" s="53">
        <v>350.0</v>
      </c>
      <c r="F1673" s="52" t="s">
        <v>14</v>
      </c>
      <c r="G1673" s="15">
        <f t="shared" si="1"/>
        <v>2</v>
      </c>
    </row>
    <row r="1674">
      <c r="A1674" s="51">
        <v>44424.0</v>
      </c>
      <c r="B1674" s="52" t="s">
        <v>69</v>
      </c>
      <c r="C1674" s="52" t="s">
        <v>78</v>
      </c>
      <c r="D1674" s="52" t="s">
        <v>278</v>
      </c>
      <c r="E1674" s="53">
        <v>130.0</v>
      </c>
      <c r="F1674" s="52" t="s">
        <v>21</v>
      </c>
      <c r="G1674" s="15">
        <f t="shared" si="1"/>
        <v>2</v>
      </c>
    </row>
    <row r="1675">
      <c r="A1675" s="51">
        <v>44424.0</v>
      </c>
      <c r="B1675" s="52" t="s">
        <v>69</v>
      </c>
      <c r="C1675" s="52" t="s">
        <v>79</v>
      </c>
      <c r="D1675" s="52" t="s">
        <v>277</v>
      </c>
      <c r="E1675" s="53">
        <v>350.0</v>
      </c>
      <c r="F1675" s="52" t="s">
        <v>14</v>
      </c>
      <c r="G1675" s="15">
        <f t="shared" si="1"/>
        <v>2</v>
      </c>
    </row>
    <row r="1676">
      <c r="A1676" s="51">
        <v>44424.0</v>
      </c>
      <c r="B1676" s="52" t="s">
        <v>69</v>
      </c>
      <c r="C1676" s="52" t="s">
        <v>80</v>
      </c>
      <c r="D1676" s="52" t="s">
        <v>280</v>
      </c>
      <c r="E1676" s="53">
        <v>280.0</v>
      </c>
      <c r="F1676" s="52" t="s">
        <v>18</v>
      </c>
      <c r="G1676" s="15">
        <f t="shared" si="1"/>
        <v>2</v>
      </c>
    </row>
    <row r="1677">
      <c r="A1677" s="51">
        <v>44424.0</v>
      </c>
      <c r="B1677" s="52" t="s">
        <v>69</v>
      </c>
      <c r="C1677" s="52" t="s">
        <v>252</v>
      </c>
      <c r="D1677" s="52" t="s">
        <v>286</v>
      </c>
      <c r="E1677" s="53">
        <v>130.0</v>
      </c>
      <c r="F1677" s="52" t="s">
        <v>31</v>
      </c>
      <c r="G1677" s="15">
        <f t="shared" si="1"/>
        <v>2</v>
      </c>
    </row>
    <row r="1678">
      <c r="A1678" s="51">
        <v>44424.0</v>
      </c>
      <c r="B1678" s="52" t="s">
        <v>69</v>
      </c>
      <c r="C1678" s="52" t="s">
        <v>81</v>
      </c>
      <c r="D1678" s="52" t="s">
        <v>277</v>
      </c>
      <c r="E1678" s="53">
        <v>350.0</v>
      </c>
      <c r="F1678" s="52" t="s">
        <v>14</v>
      </c>
      <c r="G1678" s="15">
        <f t="shared" si="1"/>
        <v>2</v>
      </c>
    </row>
    <row r="1679">
      <c r="A1679" s="51">
        <v>44424.0</v>
      </c>
      <c r="B1679" s="52" t="s">
        <v>69</v>
      </c>
      <c r="C1679" s="52" t="s">
        <v>82</v>
      </c>
      <c r="D1679" s="52" t="s">
        <v>288</v>
      </c>
      <c r="E1679" s="53">
        <v>280.0</v>
      </c>
      <c r="F1679" s="52" t="s">
        <v>14</v>
      </c>
      <c r="G1679" s="15">
        <f t="shared" si="1"/>
        <v>2</v>
      </c>
    </row>
    <row r="1680">
      <c r="A1680" s="51">
        <v>44424.0</v>
      </c>
      <c r="B1680" s="52" t="s">
        <v>69</v>
      </c>
      <c r="C1680" s="52" t="s">
        <v>83</v>
      </c>
      <c r="D1680" s="52" t="s">
        <v>282</v>
      </c>
      <c r="E1680" s="53">
        <v>200.0</v>
      </c>
      <c r="F1680" s="52" t="s">
        <v>14</v>
      </c>
      <c r="G1680" s="15">
        <f t="shared" si="1"/>
        <v>2</v>
      </c>
    </row>
    <row r="1681">
      <c r="A1681" s="51">
        <v>44424.0</v>
      </c>
      <c r="B1681" s="52" t="s">
        <v>69</v>
      </c>
      <c r="C1681" s="52" t="s">
        <v>84</v>
      </c>
      <c r="D1681" s="52" t="s">
        <v>284</v>
      </c>
      <c r="E1681" s="53">
        <v>140.0</v>
      </c>
      <c r="F1681" s="52" t="s">
        <v>12</v>
      </c>
      <c r="G1681" s="15">
        <f t="shared" si="1"/>
        <v>2</v>
      </c>
    </row>
    <row r="1682">
      <c r="A1682" s="51">
        <v>44424.0</v>
      </c>
      <c r="B1682" s="52" t="s">
        <v>69</v>
      </c>
      <c r="C1682" s="52" t="s">
        <v>85</v>
      </c>
      <c r="D1682" s="52" t="s">
        <v>284</v>
      </c>
      <c r="E1682" s="53">
        <v>140.0</v>
      </c>
      <c r="F1682" s="52" t="s">
        <v>12</v>
      </c>
      <c r="G1682" s="15">
        <f t="shared" si="1"/>
        <v>2</v>
      </c>
    </row>
    <row r="1683">
      <c r="A1683" s="51">
        <v>44424.0</v>
      </c>
      <c r="B1683" s="52" t="s">
        <v>69</v>
      </c>
      <c r="C1683" s="52" t="s">
        <v>87</v>
      </c>
      <c r="D1683" s="52" t="s">
        <v>278</v>
      </c>
      <c r="E1683" s="53">
        <v>130.0</v>
      </c>
      <c r="F1683" s="52" t="s">
        <v>21</v>
      </c>
      <c r="G1683" s="15">
        <f t="shared" si="1"/>
        <v>2</v>
      </c>
    </row>
    <row r="1684">
      <c r="A1684" s="51">
        <v>44424.0</v>
      </c>
      <c r="B1684" s="52" t="s">
        <v>69</v>
      </c>
      <c r="C1684" s="52" t="s">
        <v>88</v>
      </c>
      <c r="D1684" s="52" t="s">
        <v>285</v>
      </c>
      <c r="E1684" s="53">
        <v>270.0</v>
      </c>
      <c r="F1684" s="52" t="s">
        <v>18</v>
      </c>
      <c r="G1684" s="15">
        <f t="shared" si="1"/>
        <v>2</v>
      </c>
    </row>
    <row r="1685">
      <c r="A1685" s="51">
        <v>44424.0</v>
      </c>
      <c r="B1685" s="52" t="s">
        <v>69</v>
      </c>
      <c r="C1685" s="52" t="s">
        <v>89</v>
      </c>
      <c r="D1685" s="52" t="s">
        <v>278</v>
      </c>
      <c r="E1685" s="53">
        <v>130.0</v>
      </c>
      <c r="F1685" s="52" t="s">
        <v>21</v>
      </c>
      <c r="G1685" s="15">
        <f t="shared" si="1"/>
        <v>2</v>
      </c>
    </row>
    <row r="1686">
      <c r="A1686" s="51">
        <v>44424.0</v>
      </c>
      <c r="B1686" s="52" t="s">
        <v>69</v>
      </c>
      <c r="C1686" s="52" t="s">
        <v>91</v>
      </c>
      <c r="D1686" s="52" t="s">
        <v>284</v>
      </c>
      <c r="E1686" s="53">
        <v>140.0</v>
      </c>
      <c r="F1686" s="52" t="s">
        <v>12</v>
      </c>
      <c r="G1686" s="15">
        <f t="shared" si="1"/>
        <v>2</v>
      </c>
    </row>
    <row r="1687">
      <c r="A1687" s="51">
        <v>44427.0</v>
      </c>
      <c r="B1687" s="52" t="s">
        <v>23</v>
      </c>
      <c r="C1687" s="52" t="s">
        <v>32</v>
      </c>
      <c r="D1687" s="52" t="s">
        <v>393</v>
      </c>
      <c r="E1687" s="53">
        <v>260.0</v>
      </c>
      <c r="F1687" s="52" t="s">
        <v>394</v>
      </c>
      <c r="G1687" s="15">
        <f t="shared" si="1"/>
        <v>5</v>
      </c>
    </row>
    <row r="1688">
      <c r="A1688" s="51">
        <v>44427.0</v>
      </c>
      <c r="B1688" s="52" t="s">
        <v>23</v>
      </c>
      <c r="C1688" s="52" t="s">
        <v>327</v>
      </c>
      <c r="D1688" s="52" t="s">
        <v>395</v>
      </c>
      <c r="E1688" s="53">
        <v>250.0</v>
      </c>
      <c r="F1688" s="52" t="s">
        <v>394</v>
      </c>
      <c r="G1688" s="15">
        <f t="shared" si="1"/>
        <v>5</v>
      </c>
    </row>
    <row r="1689">
      <c r="A1689" s="51">
        <v>44427.0</v>
      </c>
      <c r="B1689" s="52" t="s">
        <v>23</v>
      </c>
      <c r="C1689" s="52" t="s">
        <v>39</v>
      </c>
      <c r="D1689" s="52" t="s">
        <v>396</v>
      </c>
      <c r="E1689" s="53">
        <v>300.0</v>
      </c>
      <c r="F1689" s="52" t="s">
        <v>18</v>
      </c>
      <c r="G1689" s="15">
        <f t="shared" si="1"/>
        <v>5</v>
      </c>
    </row>
    <row r="1690">
      <c r="A1690" s="51">
        <v>44427.0</v>
      </c>
      <c r="B1690" s="52" t="s">
        <v>254</v>
      </c>
      <c r="C1690" s="52" t="s">
        <v>293</v>
      </c>
      <c r="D1690" s="52" t="s">
        <v>397</v>
      </c>
      <c r="E1690" s="53">
        <v>330.0</v>
      </c>
      <c r="F1690" s="52" t="s">
        <v>14</v>
      </c>
      <c r="G1690" s="15">
        <f t="shared" si="1"/>
        <v>5</v>
      </c>
    </row>
    <row r="1691">
      <c r="A1691" s="51">
        <v>44427.0</v>
      </c>
      <c r="B1691" s="52" t="s">
        <v>97</v>
      </c>
      <c r="C1691" s="55">
        <v>1.0E46</v>
      </c>
      <c r="D1691" s="52" t="s">
        <v>396</v>
      </c>
      <c r="E1691" s="53">
        <v>300.0</v>
      </c>
      <c r="F1691" s="52" t="s">
        <v>18</v>
      </c>
      <c r="G1691" s="15">
        <f t="shared" si="1"/>
        <v>5</v>
      </c>
    </row>
    <row r="1692">
      <c r="A1692" s="51">
        <v>44427.0</v>
      </c>
      <c r="B1692" s="52" t="s">
        <v>97</v>
      </c>
      <c r="C1692" s="52" t="s">
        <v>171</v>
      </c>
      <c r="D1692" s="52" t="s">
        <v>398</v>
      </c>
      <c r="E1692" s="53">
        <v>190.0</v>
      </c>
      <c r="F1692" s="52" t="s">
        <v>18</v>
      </c>
      <c r="G1692" s="15">
        <f t="shared" si="1"/>
        <v>5</v>
      </c>
    </row>
    <row r="1693">
      <c r="A1693" s="51">
        <v>44427.0</v>
      </c>
      <c r="B1693" s="52" t="s">
        <v>97</v>
      </c>
      <c r="C1693" s="52" t="s">
        <v>112</v>
      </c>
      <c r="D1693" s="52" t="s">
        <v>399</v>
      </c>
      <c r="E1693" s="53">
        <v>80.0</v>
      </c>
      <c r="F1693" s="52" t="s">
        <v>31</v>
      </c>
      <c r="G1693" s="15">
        <f t="shared" si="1"/>
        <v>5</v>
      </c>
    </row>
    <row r="1694">
      <c r="A1694" s="51">
        <v>44427.0</v>
      </c>
      <c r="B1694" s="52" t="s">
        <v>115</v>
      </c>
      <c r="C1694" s="52" t="s">
        <v>177</v>
      </c>
      <c r="D1694" s="52" t="s">
        <v>393</v>
      </c>
      <c r="E1694" s="53">
        <v>260.0</v>
      </c>
      <c r="F1694" s="52" t="s">
        <v>394</v>
      </c>
      <c r="G1694" s="15">
        <f t="shared" si="1"/>
        <v>5</v>
      </c>
    </row>
    <row r="1695">
      <c r="A1695" s="51">
        <v>44427.0</v>
      </c>
      <c r="B1695" s="52" t="s">
        <v>400</v>
      </c>
      <c r="C1695" s="52" t="s">
        <v>401</v>
      </c>
      <c r="D1695" s="52" t="s">
        <v>402</v>
      </c>
      <c r="E1695" s="53">
        <v>150.0</v>
      </c>
      <c r="F1695" s="52" t="s">
        <v>160</v>
      </c>
      <c r="G1695" s="15">
        <f t="shared" si="1"/>
        <v>5</v>
      </c>
    </row>
    <row r="1696">
      <c r="A1696" s="51">
        <v>44427.0</v>
      </c>
      <c r="B1696" s="52" t="s">
        <v>400</v>
      </c>
      <c r="C1696" s="52" t="s">
        <v>403</v>
      </c>
      <c r="D1696" s="52" t="s">
        <v>404</v>
      </c>
      <c r="E1696" s="53">
        <v>270.0</v>
      </c>
      <c r="F1696" s="52" t="s">
        <v>14</v>
      </c>
      <c r="G1696" s="15">
        <f t="shared" si="1"/>
        <v>5</v>
      </c>
    </row>
    <row r="1697">
      <c r="A1697" s="51">
        <v>44427.0</v>
      </c>
      <c r="B1697" s="52" t="s">
        <v>400</v>
      </c>
      <c r="C1697" s="52" t="s">
        <v>405</v>
      </c>
      <c r="D1697" s="52" t="s">
        <v>404</v>
      </c>
      <c r="E1697" s="53">
        <v>270.0</v>
      </c>
      <c r="F1697" s="52" t="s">
        <v>14</v>
      </c>
      <c r="G1697" s="15">
        <f t="shared" si="1"/>
        <v>5</v>
      </c>
    </row>
    <row r="1698">
      <c r="A1698" s="51">
        <v>44427.0</v>
      </c>
      <c r="B1698" s="52" t="s">
        <v>400</v>
      </c>
      <c r="C1698" s="52">
        <v>6147.0</v>
      </c>
      <c r="D1698" s="52" t="s">
        <v>398</v>
      </c>
      <c r="E1698" s="53">
        <v>190.0</v>
      </c>
      <c r="F1698" s="52" t="s">
        <v>18</v>
      </c>
      <c r="G1698" s="15">
        <f t="shared" si="1"/>
        <v>5</v>
      </c>
    </row>
    <row r="1699">
      <c r="A1699" s="51">
        <v>44427.0</v>
      </c>
      <c r="B1699" s="52" t="s">
        <v>400</v>
      </c>
      <c r="C1699" s="52">
        <v>6742.0</v>
      </c>
      <c r="D1699" s="52" t="s">
        <v>398</v>
      </c>
      <c r="E1699" s="53">
        <v>190.0</v>
      </c>
      <c r="F1699" s="52" t="s">
        <v>18</v>
      </c>
      <c r="G1699" s="15">
        <f t="shared" si="1"/>
        <v>5</v>
      </c>
    </row>
    <row r="1700">
      <c r="A1700" s="51">
        <v>44427.0</v>
      </c>
      <c r="B1700" s="52" t="s">
        <v>400</v>
      </c>
      <c r="C1700" s="52" t="s">
        <v>406</v>
      </c>
      <c r="D1700" s="52" t="s">
        <v>397</v>
      </c>
      <c r="E1700" s="53">
        <v>330.0</v>
      </c>
      <c r="F1700" s="52" t="s">
        <v>14</v>
      </c>
      <c r="G1700" s="15">
        <f t="shared" si="1"/>
        <v>5</v>
      </c>
    </row>
    <row r="1701">
      <c r="A1701" s="51">
        <v>44427.0</v>
      </c>
      <c r="B1701" s="52" t="s">
        <v>400</v>
      </c>
      <c r="C1701" s="52">
        <v>8048.0</v>
      </c>
      <c r="D1701" s="52" t="s">
        <v>398</v>
      </c>
      <c r="E1701" s="53">
        <v>190.0</v>
      </c>
      <c r="F1701" s="52" t="s">
        <v>18</v>
      </c>
      <c r="G1701" s="15">
        <f t="shared" si="1"/>
        <v>5</v>
      </c>
    </row>
    <row r="1702">
      <c r="A1702" s="51">
        <v>44427.0</v>
      </c>
      <c r="B1702" s="52" t="s">
        <v>400</v>
      </c>
      <c r="C1702" s="52" t="s">
        <v>407</v>
      </c>
      <c r="D1702" s="52" t="s">
        <v>397</v>
      </c>
      <c r="E1702" s="53">
        <v>330.0</v>
      </c>
      <c r="F1702" s="52" t="s">
        <v>14</v>
      </c>
      <c r="G1702" s="15">
        <f t="shared" si="1"/>
        <v>5</v>
      </c>
    </row>
    <row r="1703">
      <c r="A1703" s="51">
        <v>44427.0</v>
      </c>
      <c r="B1703" s="52" t="s">
        <v>400</v>
      </c>
      <c r="C1703" s="52" t="s">
        <v>408</v>
      </c>
      <c r="D1703" s="52" t="s">
        <v>396</v>
      </c>
      <c r="E1703" s="53">
        <v>300.0</v>
      </c>
      <c r="F1703" s="52" t="s">
        <v>18</v>
      </c>
      <c r="G1703" s="15">
        <f t="shared" si="1"/>
        <v>5</v>
      </c>
    </row>
    <row r="1704">
      <c r="A1704" s="51">
        <v>44427.0</v>
      </c>
      <c r="B1704" s="52" t="s">
        <v>122</v>
      </c>
      <c r="C1704" s="52" t="s">
        <v>124</v>
      </c>
      <c r="D1704" s="52" t="s">
        <v>409</v>
      </c>
      <c r="E1704" s="53">
        <v>180.0</v>
      </c>
      <c r="F1704" s="52" t="s">
        <v>21</v>
      </c>
      <c r="G1704" s="15">
        <f t="shared" si="1"/>
        <v>5</v>
      </c>
    </row>
    <row r="1705">
      <c r="A1705" s="51">
        <v>44427.0</v>
      </c>
      <c r="B1705" s="52" t="s">
        <v>15</v>
      </c>
      <c r="C1705" s="52" t="s">
        <v>217</v>
      </c>
      <c r="D1705" s="52" t="s">
        <v>395</v>
      </c>
      <c r="E1705" s="53">
        <v>250.0</v>
      </c>
      <c r="F1705" s="52" t="s">
        <v>394</v>
      </c>
      <c r="G1705" s="15">
        <f t="shared" si="1"/>
        <v>5</v>
      </c>
    </row>
    <row r="1706">
      <c r="A1706" s="51">
        <v>44427.0</v>
      </c>
      <c r="B1706" s="52" t="s">
        <v>15</v>
      </c>
      <c r="C1706" s="52" t="s">
        <v>132</v>
      </c>
      <c r="D1706" s="52" t="s">
        <v>398</v>
      </c>
      <c r="E1706" s="53">
        <v>190.0</v>
      </c>
      <c r="F1706" s="52" t="s">
        <v>18</v>
      </c>
      <c r="G1706" s="15">
        <f t="shared" si="1"/>
        <v>5</v>
      </c>
    </row>
    <row r="1707">
      <c r="A1707" s="51">
        <v>44427.0</v>
      </c>
      <c r="B1707" s="52" t="s">
        <v>15</v>
      </c>
      <c r="C1707" s="55">
        <v>5.0E49</v>
      </c>
      <c r="D1707" s="52" t="s">
        <v>396</v>
      </c>
      <c r="E1707" s="53">
        <v>300.0</v>
      </c>
      <c r="F1707" s="52" t="s">
        <v>18</v>
      </c>
      <c r="G1707" s="15">
        <f t="shared" si="1"/>
        <v>5</v>
      </c>
    </row>
    <row r="1708">
      <c r="A1708" s="51">
        <v>44427.0</v>
      </c>
      <c r="B1708" s="52" t="s">
        <v>15</v>
      </c>
      <c r="C1708" s="55">
        <v>5.0E49</v>
      </c>
      <c r="D1708" s="52" t="s">
        <v>399</v>
      </c>
      <c r="E1708" s="53">
        <v>80.0</v>
      </c>
      <c r="F1708" s="52" t="s">
        <v>31</v>
      </c>
      <c r="G1708" s="15">
        <f t="shared" si="1"/>
        <v>5</v>
      </c>
    </row>
    <row r="1709">
      <c r="A1709" s="51">
        <v>44427.0</v>
      </c>
      <c r="B1709" s="52" t="s">
        <v>15</v>
      </c>
      <c r="C1709" s="52" t="s">
        <v>134</v>
      </c>
      <c r="D1709" s="52" t="s">
        <v>398</v>
      </c>
      <c r="E1709" s="53">
        <v>190.0</v>
      </c>
      <c r="F1709" s="52" t="s">
        <v>18</v>
      </c>
      <c r="G1709" s="15">
        <f t="shared" si="1"/>
        <v>5</v>
      </c>
    </row>
    <row r="1710">
      <c r="A1710" s="51">
        <v>44427.0</v>
      </c>
      <c r="B1710" s="52" t="s">
        <v>15</v>
      </c>
      <c r="C1710" s="52" t="s">
        <v>219</v>
      </c>
      <c r="D1710" s="52" t="s">
        <v>397</v>
      </c>
      <c r="E1710" s="53">
        <v>330.0</v>
      </c>
      <c r="F1710" s="52" t="s">
        <v>14</v>
      </c>
      <c r="G1710" s="15">
        <f t="shared" si="1"/>
        <v>5</v>
      </c>
    </row>
    <row r="1711">
      <c r="A1711" s="51">
        <v>44427.0</v>
      </c>
      <c r="B1711" s="52" t="s">
        <v>15</v>
      </c>
      <c r="C1711" s="52">
        <v>4645.0</v>
      </c>
      <c r="D1711" s="52" t="s">
        <v>404</v>
      </c>
      <c r="E1711" s="53">
        <v>270.0</v>
      </c>
      <c r="F1711" s="52" t="s">
        <v>14</v>
      </c>
      <c r="G1711" s="15">
        <f t="shared" si="1"/>
        <v>5</v>
      </c>
    </row>
    <row r="1712">
      <c r="A1712" s="51">
        <v>44427.0</v>
      </c>
      <c r="B1712" s="52" t="s">
        <v>15</v>
      </c>
      <c r="C1712" s="52" t="s">
        <v>136</v>
      </c>
      <c r="D1712" s="52" t="s">
        <v>398</v>
      </c>
      <c r="E1712" s="53">
        <v>190.0</v>
      </c>
      <c r="F1712" s="52" t="s">
        <v>18</v>
      </c>
      <c r="G1712" s="15">
        <f t="shared" si="1"/>
        <v>5</v>
      </c>
    </row>
    <row r="1713">
      <c r="A1713" s="51">
        <v>44427.0</v>
      </c>
      <c r="B1713" s="52" t="s">
        <v>15</v>
      </c>
      <c r="C1713" s="52" t="s">
        <v>182</v>
      </c>
      <c r="D1713" s="52" t="s">
        <v>397</v>
      </c>
      <c r="E1713" s="53">
        <v>330.0</v>
      </c>
      <c r="F1713" s="52" t="s">
        <v>14</v>
      </c>
      <c r="G1713" s="15">
        <f t="shared" si="1"/>
        <v>5</v>
      </c>
    </row>
    <row r="1714">
      <c r="A1714" s="51">
        <v>44427.0</v>
      </c>
      <c r="B1714" s="52" t="s">
        <v>15</v>
      </c>
      <c r="C1714" s="52">
        <v>3446.0</v>
      </c>
      <c r="D1714" s="52" t="s">
        <v>409</v>
      </c>
      <c r="E1714" s="53">
        <v>180.0</v>
      </c>
      <c r="F1714" s="52" t="s">
        <v>21</v>
      </c>
      <c r="G1714" s="15">
        <f t="shared" si="1"/>
        <v>5</v>
      </c>
    </row>
    <row r="1715">
      <c r="A1715" s="51">
        <v>44427.0</v>
      </c>
      <c r="B1715" s="52" t="s">
        <v>15</v>
      </c>
      <c r="C1715" s="52" t="s">
        <v>137</v>
      </c>
      <c r="D1715" s="52" t="s">
        <v>398</v>
      </c>
      <c r="E1715" s="53">
        <v>190.0</v>
      </c>
      <c r="F1715" s="52" t="s">
        <v>18</v>
      </c>
      <c r="G1715" s="15">
        <f t="shared" si="1"/>
        <v>5</v>
      </c>
    </row>
    <row r="1716">
      <c r="A1716" s="51">
        <v>44427.0</v>
      </c>
      <c r="B1716" s="52" t="s">
        <v>15</v>
      </c>
      <c r="C1716" s="52" t="s">
        <v>185</v>
      </c>
      <c r="D1716" s="52" t="s">
        <v>397</v>
      </c>
      <c r="E1716" s="53">
        <v>330.0</v>
      </c>
      <c r="F1716" s="52" t="s">
        <v>14</v>
      </c>
      <c r="G1716" s="15">
        <f t="shared" si="1"/>
        <v>5</v>
      </c>
    </row>
    <row r="1717">
      <c r="A1717" s="51">
        <v>44427.0</v>
      </c>
      <c r="B1717" s="52" t="s">
        <v>15</v>
      </c>
      <c r="C1717" s="52" t="s">
        <v>185</v>
      </c>
      <c r="D1717" s="52" t="s">
        <v>395</v>
      </c>
      <c r="E1717" s="53">
        <v>250.0</v>
      </c>
      <c r="F1717" s="52" t="s">
        <v>394</v>
      </c>
      <c r="G1717" s="15">
        <f t="shared" si="1"/>
        <v>5</v>
      </c>
    </row>
    <row r="1718">
      <c r="A1718" s="51">
        <v>44427.0</v>
      </c>
      <c r="B1718" s="52" t="s">
        <v>248</v>
      </c>
      <c r="C1718" s="52" t="s">
        <v>410</v>
      </c>
      <c r="D1718" s="52" t="s">
        <v>397</v>
      </c>
      <c r="E1718" s="53">
        <v>330.0</v>
      </c>
      <c r="F1718" s="52" t="s">
        <v>14</v>
      </c>
      <c r="G1718" s="15">
        <f t="shared" si="1"/>
        <v>5</v>
      </c>
    </row>
    <row r="1719">
      <c r="A1719" s="51">
        <v>44427.0</v>
      </c>
      <c r="B1719" s="52" t="s">
        <v>248</v>
      </c>
      <c r="C1719" s="52" t="s">
        <v>411</v>
      </c>
      <c r="D1719" s="52" t="s">
        <v>396</v>
      </c>
      <c r="E1719" s="53">
        <v>300.0</v>
      </c>
      <c r="F1719" s="52" t="s">
        <v>18</v>
      </c>
      <c r="G1719" s="15">
        <f t="shared" si="1"/>
        <v>5</v>
      </c>
    </row>
    <row r="1720">
      <c r="A1720" s="51">
        <v>44427.0</v>
      </c>
      <c r="B1720" s="52" t="s">
        <v>248</v>
      </c>
      <c r="C1720" s="52" t="s">
        <v>249</v>
      </c>
      <c r="D1720" s="52" t="s">
        <v>398</v>
      </c>
      <c r="E1720" s="53">
        <v>190.0</v>
      </c>
      <c r="F1720" s="52" t="s">
        <v>18</v>
      </c>
      <c r="G1720" s="15">
        <f t="shared" si="1"/>
        <v>5</v>
      </c>
    </row>
    <row r="1721">
      <c r="A1721" s="51">
        <v>44427.0</v>
      </c>
      <c r="B1721" s="52" t="s">
        <v>248</v>
      </c>
      <c r="C1721" s="52">
        <v>2944.0</v>
      </c>
      <c r="D1721" s="52" t="s">
        <v>398</v>
      </c>
      <c r="E1721" s="53">
        <v>190.0</v>
      </c>
      <c r="F1721" s="52" t="s">
        <v>18</v>
      </c>
      <c r="G1721" s="15">
        <f t="shared" si="1"/>
        <v>5</v>
      </c>
    </row>
    <row r="1722">
      <c r="A1722" s="51">
        <v>44427.0</v>
      </c>
      <c r="B1722" s="52" t="s">
        <v>248</v>
      </c>
      <c r="C1722" s="52" t="s">
        <v>105</v>
      </c>
      <c r="D1722" s="52" t="s">
        <v>398</v>
      </c>
      <c r="E1722" s="53">
        <v>190.0</v>
      </c>
      <c r="F1722" s="52" t="s">
        <v>18</v>
      </c>
      <c r="G1722" s="15">
        <f t="shared" si="1"/>
        <v>5</v>
      </c>
    </row>
    <row r="1723">
      <c r="A1723" s="51">
        <v>44427.0</v>
      </c>
      <c r="B1723" s="52" t="s">
        <v>248</v>
      </c>
      <c r="C1723" s="52">
        <v>6246.0</v>
      </c>
      <c r="D1723" s="52" t="s">
        <v>404</v>
      </c>
      <c r="E1723" s="53">
        <v>270.0</v>
      </c>
      <c r="F1723" s="52" t="s">
        <v>14</v>
      </c>
      <c r="G1723" s="15">
        <f t="shared" si="1"/>
        <v>5</v>
      </c>
    </row>
    <row r="1724">
      <c r="A1724" s="51">
        <v>44427.0</v>
      </c>
      <c r="B1724" s="52" t="s">
        <v>248</v>
      </c>
      <c r="C1724" s="52" t="s">
        <v>412</v>
      </c>
      <c r="D1724" s="52" t="s">
        <v>413</v>
      </c>
      <c r="E1724" s="53">
        <v>100.0</v>
      </c>
      <c r="F1724" s="52" t="s">
        <v>160</v>
      </c>
      <c r="G1724" s="15">
        <f t="shared" si="1"/>
        <v>5</v>
      </c>
    </row>
    <row r="1725">
      <c r="A1725" s="51">
        <v>44427.0</v>
      </c>
      <c r="B1725" s="52" t="s">
        <v>248</v>
      </c>
      <c r="C1725" s="52" t="s">
        <v>251</v>
      </c>
      <c r="D1725" s="52" t="s">
        <v>398</v>
      </c>
      <c r="E1725" s="53">
        <v>190.0</v>
      </c>
      <c r="F1725" s="52" t="s">
        <v>18</v>
      </c>
      <c r="G1725" s="15">
        <f t="shared" si="1"/>
        <v>5</v>
      </c>
    </row>
    <row r="1726">
      <c r="A1726" s="51">
        <v>44427.0</v>
      </c>
      <c r="B1726" s="52" t="s">
        <v>69</v>
      </c>
      <c r="C1726" s="52" t="s">
        <v>71</v>
      </c>
      <c r="D1726" s="52" t="s">
        <v>396</v>
      </c>
      <c r="E1726" s="53">
        <v>300.0</v>
      </c>
      <c r="F1726" s="52" t="s">
        <v>18</v>
      </c>
      <c r="G1726" s="15">
        <f t="shared" si="1"/>
        <v>5</v>
      </c>
    </row>
    <row r="1727">
      <c r="A1727" s="51">
        <v>44427.0</v>
      </c>
      <c r="B1727" s="52" t="s">
        <v>69</v>
      </c>
      <c r="C1727" s="52" t="s">
        <v>72</v>
      </c>
      <c r="D1727" s="52" t="s">
        <v>404</v>
      </c>
      <c r="E1727" s="53">
        <v>270.0</v>
      </c>
      <c r="F1727" s="52" t="s">
        <v>14</v>
      </c>
      <c r="G1727" s="15">
        <f t="shared" si="1"/>
        <v>5</v>
      </c>
    </row>
    <row r="1728">
      <c r="A1728" s="51">
        <v>44427.0</v>
      </c>
      <c r="B1728" s="52" t="s">
        <v>69</v>
      </c>
      <c r="C1728" s="52" t="s">
        <v>73</v>
      </c>
      <c r="D1728" s="52" t="s">
        <v>399</v>
      </c>
      <c r="E1728" s="53">
        <v>80.0</v>
      </c>
      <c r="F1728" s="52" t="s">
        <v>31</v>
      </c>
      <c r="G1728" s="15">
        <f t="shared" si="1"/>
        <v>5</v>
      </c>
    </row>
    <row r="1729">
      <c r="A1729" s="51">
        <v>44427.0</v>
      </c>
      <c r="B1729" s="52" t="s">
        <v>69</v>
      </c>
      <c r="C1729" s="52" t="s">
        <v>74</v>
      </c>
      <c r="D1729" s="52" t="s">
        <v>404</v>
      </c>
      <c r="E1729" s="53">
        <v>270.0</v>
      </c>
      <c r="F1729" s="52" t="s">
        <v>14</v>
      </c>
      <c r="G1729" s="15">
        <f t="shared" si="1"/>
        <v>5</v>
      </c>
    </row>
    <row r="1730">
      <c r="A1730" s="51">
        <v>44427.0</v>
      </c>
      <c r="B1730" s="52" t="s">
        <v>69</v>
      </c>
      <c r="C1730" s="52">
        <v>7447.0</v>
      </c>
      <c r="D1730" s="52" t="s">
        <v>398</v>
      </c>
      <c r="E1730" s="53">
        <v>190.0</v>
      </c>
      <c r="F1730" s="52" t="s">
        <v>18</v>
      </c>
      <c r="G1730" s="15">
        <f t="shared" si="1"/>
        <v>5</v>
      </c>
    </row>
    <row r="1731">
      <c r="A1731" s="51">
        <v>44427.0</v>
      </c>
      <c r="B1731" s="52" t="s">
        <v>69</v>
      </c>
      <c r="C1731" s="52">
        <v>1649.0</v>
      </c>
      <c r="D1731" s="52" t="s">
        <v>398</v>
      </c>
      <c r="E1731" s="53">
        <v>190.0</v>
      </c>
      <c r="F1731" s="52" t="s">
        <v>18</v>
      </c>
      <c r="G1731" s="15">
        <f t="shared" si="1"/>
        <v>5</v>
      </c>
    </row>
    <row r="1732">
      <c r="A1732" s="51">
        <v>44427.0</v>
      </c>
      <c r="B1732" s="52" t="s">
        <v>69</v>
      </c>
      <c r="C1732" s="52">
        <v>5649.0</v>
      </c>
      <c r="D1732" s="52" t="s">
        <v>398</v>
      </c>
      <c r="E1732" s="53">
        <v>190.0</v>
      </c>
      <c r="F1732" s="52" t="s">
        <v>18</v>
      </c>
      <c r="G1732" s="15">
        <f t="shared" si="1"/>
        <v>5</v>
      </c>
    </row>
    <row r="1733">
      <c r="A1733" s="51">
        <v>44427.0</v>
      </c>
      <c r="B1733" s="52" t="s">
        <v>69</v>
      </c>
      <c r="C1733" s="52">
        <v>9045.0</v>
      </c>
      <c r="D1733" s="52" t="s">
        <v>398</v>
      </c>
      <c r="E1733" s="53">
        <v>190.0</v>
      </c>
      <c r="F1733" s="52" t="s">
        <v>18</v>
      </c>
      <c r="G1733" s="15">
        <f t="shared" si="1"/>
        <v>5</v>
      </c>
    </row>
    <row r="1734">
      <c r="A1734" s="51">
        <v>44427.0</v>
      </c>
      <c r="B1734" s="52" t="s">
        <v>69</v>
      </c>
      <c r="C1734" s="52" t="s">
        <v>75</v>
      </c>
      <c r="D1734" s="52" t="s">
        <v>402</v>
      </c>
      <c r="E1734" s="53">
        <v>150.0</v>
      </c>
      <c r="F1734" s="52" t="s">
        <v>160</v>
      </c>
      <c r="G1734" s="15">
        <f t="shared" si="1"/>
        <v>5</v>
      </c>
    </row>
    <row r="1735">
      <c r="A1735" s="51">
        <v>44427.0</v>
      </c>
      <c r="B1735" s="52" t="s">
        <v>69</v>
      </c>
      <c r="C1735" s="52">
        <v>5747.0</v>
      </c>
      <c r="D1735" s="52" t="s">
        <v>396</v>
      </c>
      <c r="E1735" s="53">
        <v>300.0</v>
      </c>
      <c r="F1735" s="52" t="s">
        <v>18</v>
      </c>
      <c r="G1735" s="15">
        <f t="shared" si="1"/>
        <v>5</v>
      </c>
    </row>
    <row r="1736">
      <c r="A1736" s="51">
        <v>44427.0</v>
      </c>
      <c r="B1736" s="52" t="s">
        <v>69</v>
      </c>
      <c r="C1736" s="52" t="s">
        <v>79</v>
      </c>
      <c r="D1736" s="52" t="s">
        <v>397</v>
      </c>
      <c r="E1736" s="53">
        <v>330.0</v>
      </c>
      <c r="F1736" s="52" t="s">
        <v>14</v>
      </c>
      <c r="G1736" s="15">
        <f t="shared" si="1"/>
        <v>5</v>
      </c>
    </row>
    <row r="1737">
      <c r="A1737" s="51">
        <v>44427.0</v>
      </c>
      <c r="B1737" s="52" t="s">
        <v>69</v>
      </c>
      <c r="C1737" s="52" t="s">
        <v>80</v>
      </c>
      <c r="D1737" s="52" t="s">
        <v>404</v>
      </c>
      <c r="E1737" s="53">
        <v>270.0</v>
      </c>
      <c r="F1737" s="52" t="s">
        <v>14</v>
      </c>
      <c r="G1737" s="15">
        <f t="shared" si="1"/>
        <v>5</v>
      </c>
    </row>
    <row r="1738">
      <c r="A1738" s="51">
        <v>44427.0</v>
      </c>
      <c r="B1738" s="52" t="s">
        <v>69</v>
      </c>
      <c r="C1738" s="52" t="s">
        <v>81</v>
      </c>
      <c r="D1738" s="52" t="s">
        <v>396</v>
      </c>
      <c r="E1738" s="53">
        <v>300.0</v>
      </c>
      <c r="F1738" s="52" t="s">
        <v>18</v>
      </c>
      <c r="G1738" s="15">
        <f t="shared" si="1"/>
        <v>5</v>
      </c>
    </row>
    <row r="1739">
      <c r="A1739" s="51">
        <v>44427.0</v>
      </c>
      <c r="B1739" s="52" t="s">
        <v>69</v>
      </c>
      <c r="C1739" s="52" t="s">
        <v>82</v>
      </c>
      <c r="D1739" s="52" t="s">
        <v>398</v>
      </c>
      <c r="E1739" s="53">
        <v>190.0</v>
      </c>
      <c r="F1739" s="52" t="s">
        <v>18</v>
      </c>
      <c r="G1739" s="15">
        <f t="shared" si="1"/>
        <v>5</v>
      </c>
    </row>
    <row r="1740">
      <c r="A1740" s="51">
        <v>44427.0</v>
      </c>
      <c r="B1740" s="52" t="s">
        <v>69</v>
      </c>
      <c r="C1740" s="52" t="s">
        <v>83</v>
      </c>
      <c r="D1740" s="52" t="s">
        <v>399</v>
      </c>
      <c r="E1740" s="53">
        <v>80.0</v>
      </c>
      <c r="F1740" s="52" t="s">
        <v>31</v>
      </c>
      <c r="G1740" s="15">
        <f t="shared" si="1"/>
        <v>5</v>
      </c>
    </row>
    <row r="1741">
      <c r="A1741" s="51">
        <v>44427.0</v>
      </c>
      <c r="B1741" s="52" t="s">
        <v>69</v>
      </c>
      <c r="C1741" s="52" t="s">
        <v>87</v>
      </c>
      <c r="D1741" s="52" t="s">
        <v>397</v>
      </c>
      <c r="E1741" s="53">
        <v>330.0</v>
      </c>
      <c r="F1741" s="52" t="s">
        <v>14</v>
      </c>
      <c r="G1741" s="15">
        <f t="shared" si="1"/>
        <v>5</v>
      </c>
    </row>
    <row r="1742">
      <c r="A1742" s="51">
        <v>44427.0</v>
      </c>
      <c r="B1742" s="52" t="s">
        <v>69</v>
      </c>
      <c r="C1742" s="52" t="s">
        <v>89</v>
      </c>
      <c r="D1742" s="52" t="s">
        <v>398</v>
      </c>
      <c r="E1742" s="53">
        <v>190.0</v>
      </c>
      <c r="F1742" s="52" t="s">
        <v>18</v>
      </c>
      <c r="G1742" s="15">
        <f t="shared" si="1"/>
        <v>5</v>
      </c>
    </row>
    <row r="1743">
      <c r="A1743" s="51">
        <v>44428.0</v>
      </c>
      <c r="B1743" s="52" t="s">
        <v>254</v>
      </c>
      <c r="C1743" s="52" t="s">
        <v>293</v>
      </c>
      <c r="D1743" s="52" t="s">
        <v>393</v>
      </c>
      <c r="E1743" s="53">
        <v>260.0</v>
      </c>
      <c r="F1743" s="52" t="s">
        <v>394</v>
      </c>
      <c r="G1743" s="15">
        <f t="shared" si="1"/>
        <v>6</v>
      </c>
    </row>
    <row r="1744">
      <c r="A1744" s="51">
        <v>44428.0</v>
      </c>
      <c r="B1744" s="52" t="s">
        <v>254</v>
      </c>
      <c r="C1744" s="52" t="s">
        <v>329</v>
      </c>
      <c r="D1744" s="52" t="s">
        <v>397</v>
      </c>
      <c r="E1744" s="53">
        <v>330.0</v>
      </c>
      <c r="F1744" s="52" t="s">
        <v>14</v>
      </c>
      <c r="G1744" s="15">
        <f t="shared" si="1"/>
        <v>6</v>
      </c>
    </row>
    <row r="1745">
      <c r="A1745" s="51">
        <v>44428.0</v>
      </c>
      <c r="B1745" s="52" t="s">
        <v>97</v>
      </c>
      <c r="C1745" s="55">
        <v>1.0E46</v>
      </c>
      <c r="D1745" s="52" t="s">
        <v>402</v>
      </c>
      <c r="E1745" s="53">
        <v>150.0</v>
      </c>
      <c r="F1745" s="52" t="s">
        <v>160</v>
      </c>
      <c r="G1745" s="15">
        <f t="shared" si="1"/>
        <v>6</v>
      </c>
    </row>
    <row r="1746">
      <c r="A1746" s="51">
        <v>44428.0</v>
      </c>
      <c r="B1746" s="52" t="s">
        <v>97</v>
      </c>
      <c r="C1746" s="52" t="s">
        <v>171</v>
      </c>
      <c r="D1746" s="52" t="s">
        <v>404</v>
      </c>
      <c r="E1746" s="53">
        <v>270.0</v>
      </c>
      <c r="F1746" s="52" t="s">
        <v>14</v>
      </c>
      <c r="G1746" s="15">
        <f t="shared" si="1"/>
        <v>6</v>
      </c>
    </row>
    <row r="1747">
      <c r="A1747" s="51">
        <v>44428.0</v>
      </c>
      <c r="B1747" s="52" t="s">
        <v>306</v>
      </c>
      <c r="C1747" s="52" t="s">
        <v>414</v>
      </c>
      <c r="D1747" s="52" t="s">
        <v>397</v>
      </c>
      <c r="E1747" s="53">
        <v>330.0</v>
      </c>
      <c r="F1747" s="52" t="s">
        <v>14</v>
      </c>
      <c r="G1747" s="15">
        <f t="shared" si="1"/>
        <v>6</v>
      </c>
    </row>
    <row r="1748">
      <c r="A1748" s="51">
        <v>44428.0</v>
      </c>
      <c r="B1748" s="52" t="s">
        <v>400</v>
      </c>
      <c r="C1748" s="52" t="s">
        <v>403</v>
      </c>
      <c r="D1748" s="52" t="s">
        <v>413</v>
      </c>
      <c r="E1748" s="53">
        <v>100.0</v>
      </c>
      <c r="F1748" s="52" t="s">
        <v>160</v>
      </c>
      <c r="G1748" s="15">
        <f t="shared" si="1"/>
        <v>6</v>
      </c>
    </row>
    <row r="1749">
      <c r="A1749" s="51">
        <v>44428.0</v>
      </c>
      <c r="B1749" s="52" t="s">
        <v>400</v>
      </c>
      <c r="C1749" s="52" t="s">
        <v>405</v>
      </c>
      <c r="D1749" s="52" t="s">
        <v>398</v>
      </c>
      <c r="E1749" s="53">
        <v>190.0</v>
      </c>
      <c r="F1749" s="52" t="s">
        <v>18</v>
      </c>
      <c r="G1749" s="15">
        <f t="shared" si="1"/>
        <v>6</v>
      </c>
    </row>
    <row r="1750">
      <c r="A1750" s="51">
        <v>44428.0</v>
      </c>
      <c r="B1750" s="52" t="s">
        <v>400</v>
      </c>
      <c r="C1750" s="52">
        <v>6742.0</v>
      </c>
      <c r="D1750" s="52" t="s">
        <v>409</v>
      </c>
      <c r="E1750" s="53">
        <v>180.0</v>
      </c>
      <c r="F1750" s="52" t="s">
        <v>21</v>
      </c>
      <c r="G1750" s="15">
        <f t="shared" si="1"/>
        <v>6</v>
      </c>
    </row>
    <row r="1751">
      <c r="A1751" s="51">
        <v>44428.0</v>
      </c>
      <c r="B1751" s="52" t="s">
        <v>400</v>
      </c>
      <c r="C1751" s="52" t="s">
        <v>408</v>
      </c>
      <c r="D1751" s="52" t="s">
        <v>409</v>
      </c>
      <c r="E1751" s="53">
        <v>180.0</v>
      </c>
      <c r="F1751" s="52" t="s">
        <v>21</v>
      </c>
      <c r="G1751" s="15">
        <f t="shared" si="1"/>
        <v>6</v>
      </c>
    </row>
    <row r="1752">
      <c r="A1752" s="51">
        <v>44428.0</v>
      </c>
      <c r="B1752" s="52" t="s">
        <v>15</v>
      </c>
      <c r="C1752" s="52" t="s">
        <v>181</v>
      </c>
      <c r="D1752" s="52" t="s">
        <v>396</v>
      </c>
      <c r="E1752" s="53">
        <v>300.0</v>
      </c>
      <c r="F1752" s="52" t="s">
        <v>18</v>
      </c>
      <c r="G1752" s="15">
        <f t="shared" si="1"/>
        <v>6</v>
      </c>
    </row>
    <row r="1753">
      <c r="A1753" s="51">
        <v>44428.0</v>
      </c>
      <c r="B1753" s="52" t="s">
        <v>15</v>
      </c>
      <c r="C1753" s="52" t="s">
        <v>132</v>
      </c>
      <c r="D1753" s="52" t="s">
        <v>396</v>
      </c>
      <c r="E1753" s="53">
        <v>300.0</v>
      </c>
      <c r="F1753" s="52" t="s">
        <v>18</v>
      </c>
      <c r="G1753" s="15">
        <f t="shared" si="1"/>
        <v>6</v>
      </c>
    </row>
    <row r="1754">
      <c r="A1754" s="51">
        <v>44428.0</v>
      </c>
      <c r="B1754" s="52" t="s">
        <v>15</v>
      </c>
      <c r="C1754" s="55">
        <v>5.0E49</v>
      </c>
      <c r="D1754" s="52" t="s">
        <v>397</v>
      </c>
      <c r="E1754" s="53">
        <v>330.0</v>
      </c>
      <c r="F1754" s="52" t="s">
        <v>14</v>
      </c>
      <c r="G1754" s="15">
        <f t="shared" si="1"/>
        <v>6</v>
      </c>
    </row>
    <row r="1755">
      <c r="A1755" s="51">
        <v>44428.0</v>
      </c>
      <c r="B1755" s="52" t="s">
        <v>15</v>
      </c>
      <c r="C1755" s="55">
        <v>5.0E49</v>
      </c>
      <c r="D1755" s="52" t="s">
        <v>398</v>
      </c>
      <c r="E1755" s="53">
        <v>190.0</v>
      </c>
      <c r="F1755" s="52" t="s">
        <v>18</v>
      </c>
      <c r="G1755" s="15">
        <f t="shared" si="1"/>
        <v>6</v>
      </c>
    </row>
    <row r="1756">
      <c r="A1756" s="51">
        <v>44428.0</v>
      </c>
      <c r="B1756" s="52" t="s">
        <v>15</v>
      </c>
      <c r="C1756" s="52" t="s">
        <v>134</v>
      </c>
      <c r="D1756" s="52" t="s">
        <v>397</v>
      </c>
      <c r="E1756" s="53">
        <v>330.0</v>
      </c>
      <c r="F1756" s="52" t="s">
        <v>14</v>
      </c>
      <c r="G1756" s="15">
        <f t="shared" si="1"/>
        <v>6</v>
      </c>
    </row>
    <row r="1757">
      <c r="A1757" s="51">
        <v>44428.0</v>
      </c>
      <c r="B1757" s="52" t="s">
        <v>15</v>
      </c>
      <c r="C1757" s="52" t="s">
        <v>219</v>
      </c>
      <c r="D1757" s="52" t="s">
        <v>398</v>
      </c>
      <c r="E1757" s="53">
        <v>190.0</v>
      </c>
      <c r="F1757" s="52" t="s">
        <v>18</v>
      </c>
      <c r="G1757" s="15">
        <f t="shared" si="1"/>
        <v>6</v>
      </c>
    </row>
    <row r="1758">
      <c r="A1758" s="51">
        <v>44428.0</v>
      </c>
      <c r="B1758" s="52" t="s">
        <v>15</v>
      </c>
      <c r="C1758" s="52">
        <v>4645.0</v>
      </c>
      <c r="D1758" s="52" t="s">
        <v>395</v>
      </c>
      <c r="E1758" s="53">
        <v>250.0</v>
      </c>
      <c r="F1758" s="52" t="s">
        <v>394</v>
      </c>
      <c r="G1758" s="15">
        <f t="shared" si="1"/>
        <v>6</v>
      </c>
    </row>
    <row r="1759">
      <c r="A1759" s="51">
        <v>44428.0</v>
      </c>
      <c r="B1759" s="52" t="s">
        <v>15</v>
      </c>
      <c r="C1759" s="52" t="s">
        <v>136</v>
      </c>
      <c r="D1759" s="52" t="s">
        <v>404</v>
      </c>
      <c r="E1759" s="53">
        <v>270.0</v>
      </c>
      <c r="F1759" s="52" t="s">
        <v>14</v>
      </c>
      <c r="G1759" s="15">
        <f t="shared" si="1"/>
        <v>6</v>
      </c>
    </row>
    <row r="1760">
      <c r="A1760" s="51">
        <v>44428.0</v>
      </c>
      <c r="B1760" s="52" t="s">
        <v>15</v>
      </c>
      <c r="C1760" s="52" t="s">
        <v>221</v>
      </c>
      <c r="D1760" s="52" t="s">
        <v>393</v>
      </c>
      <c r="E1760" s="53">
        <v>260.0</v>
      </c>
      <c r="F1760" s="52" t="s">
        <v>394</v>
      </c>
      <c r="G1760" s="15">
        <f t="shared" si="1"/>
        <v>6</v>
      </c>
    </row>
    <row r="1761">
      <c r="A1761" s="51">
        <v>44428.0</v>
      </c>
      <c r="B1761" s="52" t="s">
        <v>15</v>
      </c>
      <c r="C1761" s="52">
        <v>3446.0</v>
      </c>
      <c r="D1761" s="52" t="s">
        <v>396</v>
      </c>
      <c r="E1761" s="53">
        <v>300.0</v>
      </c>
      <c r="F1761" s="52" t="s">
        <v>18</v>
      </c>
      <c r="G1761" s="15">
        <f t="shared" si="1"/>
        <v>6</v>
      </c>
    </row>
    <row r="1762">
      <c r="A1762" s="51">
        <v>44428.0</v>
      </c>
      <c r="B1762" s="52" t="s">
        <v>15</v>
      </c>
      <c r="C1762" s="52" t="s">
        <v>137</v>
      </c>
      <c r="D1762" s="52" t="s">
        <v>393</v>
      </c>
      <c r="E1762" s="53">
        <v>260.0</v>
      </c>
      <c r="F1762" s="52" t="s">
        <v>394</v>
      </c>
      <c r="G1762" s="15">
        <f t="shared" si="1"/>
        <v>6</v>
      </c>
    </row>
    <row r="1763">
      <c r="A1763" s="51">
        <v>44428.0</v>
      </c>
      <c r="B1763" s="52" t="s">
        <v>15</v>
      </c>
      <c r="C1763" s="52" t="s">
        <v>139</v>
      </c>
      <c r="D1763" s="52" t="s">
        <v>397</v>
      </c>
      <c r="E1763" s="53">
        <v>330.0</v>
      </c>
      <c r="F1763" s="52" t="s">
        <v>14</v>
      </c>
      <c r="G1763" s="15">
        <f t="shared" si="1"/>
        <v>6</v>
      </c>
    </row>
    <row r="1764">
      <c r="A1764" s="51">
        <v>44428.0</v>
      </c>
      <c r="B1764" s="52" t="s">
        <v>69</v>
      </c>
      <c r="C1764" s="52" t="s">
        <v>71</v>
      </c>
      <c r="D1764" s="52" t="s">
        <v>398</v>
      </c>
      <c r="E1764" s="53">
        <v>190.0</v>
      </c>
      <c r="F1764" s="52" t="s">
        <v>18</v>
      </c>
      <c r="G1764" s="15">
        <f t="shared" si="1"/>
        <v>6</v>
      </c>
    </row>
    <row r="1765">
      <c r="A1765" s="51">
        <v>44428.0</v>
      </c>
      <c r="B1765" s="52" t="s">
        <v>69</v>
      </c>
      <c r="C1765" s="52" t="s">
        <v>72</v>
      </c>
      <c r="D1765" s="52" t="s">
        <v>402</v>
      </c>
      <c r="E1765" s="53">
        <v>150.0</v>
      </c>
      <c r="F1765" s="52" t="s">
        <v>160</v>
      </c>
      <c r="G1765" s="15">
        <f t="shared" si="1"/>
        <v>6</v>
      </c>
    </row>
    <row r="1766">
      <c r="A1766" s="51">
        <v>44428.0</v>
      </c>
      <c r="B1766" s="52" t="s">
        <v>69</v>
      </c>
      <c r="C1766" s="52" t="s">
        <v>73</v>
      </c>
      <c r="D1766" s="52" t="s">
        <v>395</v>
      </c>
      <c r="E1766" s="53">
        <v>250.0</v>
      </c>
      <c r="F1766" s="52" t="s">
        <v>394</v>
      </c>
      <c r="G1766" s="15">
        <f t="shared" si="1"/>
        <v>6</v>
      </c>
    </row>
    <row r="1767">
      <c r="A1767" s="51">
        <v>44428.0</v>
      </c>
      <c r="B1767" s="52" t="s">
        <v>69</v>
      </c>
      <c r="C1767" s="52" t="s">
        <v>74</v>
      </c>
      <c r="D1767" s="52" t="s">
        <v>402</v>
      </c>
      <c r="E1767" s="53">
        <v>150.0</v>
      </c>
      <c r="F1767" s="52" t="s">
        <v>160</v>
      </c>
      <c r="G1767" s="15">
        <f t="shared" si="1"/>
        <v>6</v>
      </c>
    </row>
    <row r="1768">
      <c r="A1768" s="51">
        <v>44428.0</v>
      </c>
      <c r="B1768" s="52" t="s">
        <v>69</v>
      </c>
      <c r="C1768" s="52">
        <v>7447.0</v>
      </c>
      <c r="D1768" s="52" t="s">
        <v>396</v>
      </c>
      <c r="E1768" s="53">
        <v>300.0</v>
      </c>
      <c r="F1768" s="52" t="s">
        <v>18</v>
      </c>
      <c r="G1768" s="15">
        <f t="shared" si="1"/>
        <v>6</v>
      </c>
    </row>
    <row r="1769">
      <c r="A1769" s="51">
        <v>44428.0</v>
      </c>
      <c r="B1769" s="52" t="s">
        <v>69</v>
      </c>
      <c r="C1769" s="52">
        <v>5649.0</v>
      </c>
      <c r="D1769" s="52" t="s">
        <v>396</v>
      </c>
      <c r="E1769" s="53">
        <v>300.0</v>
      </c>
      <c r="F1769" s="52" t="s">
        <v>18</v>
      </c>
      <c r="G1769" s="15">
        <f t="shared" si="1"/>
        <v>6</v>
      </c>
    </row>
    <row r="1770">
      <c r="A1770" s="51">
        <v>44428.0</v>
      </c>
      <c r="B1770" s="52" t="s">
        <v>69</v>
      </c>
      <c r="C1770" s="52">
        <v>9045.0</v>
      </c>
      <c r="D1770" s="52" t="s">
        <v>393</v>
      </c>
      <c r="E1770" s="53">
        <v>260.0</v>
      </c>
      <c r="F1770" s="52" t="s">
        <v>394</v>
      </c>
      <c r="G1770" s="15">
        <f t="shared" si="1"/>
        <v>6</v>
      </c>
    </row>
    <row r="1771">
      <c r="A1771" s="51">
        <v>44428.0</v>
      </c>
      <c r="B1771" s="52" t="s">
        <v>69</v>
      </c>
      <c r="C1771" s="52" t="s">
        <v>75</v>
      </c>
      <c r="D1771" s="52" t="s">
        <v>395</v>
      </c>
      <c r="E1771" s="53">
        <v>250.0</v>
      </c>
      <c r="F1771" s="52" t="s">
        <v>394</v>
      </c>
      <c r="G1771" s="15">
        <f t="shared" si="1"/>
        <v>6</v>
      </c>
    </row>
    <row r="1772">
      <c r="A1772" s="51">
        <v>44428.0</v>
      </c>
      <c r="B1772" s="52" t="s">
        <v>69</v>
      </c>
      <c r="C1772" s="52">
        <v>5747.0</v>
      </c>
      <c r="D1772" s="52" t="s">
        <v>395</v>
      </c>
      <c r="E1772" s="53">
        <v>250.0</v>
      </c>
      <c r="F1772" s="52" t="s">
        <v>394</v>
      </c>
      <c r="G1772" s="15">
        <f t="shared" si="1"/>
        <v>6</v>
      </c>
    </row>
    <row r="1773">
      <c r="A1773" s="51">
        <v>44428.0</v>
      </c>
      <c r="B1773" s="52" t="s">
        <v>69</v>
      </c>
      <c r="C1773" s="52" t="s">
        <v>79</v>
      </c>
      <c r="D1773" s="52" t="s">
        <v>399</v>
      </c>
      <c r="E1773" s="53">
        <v>80.0</v>
      </c>
      <c r="F1773" s="52" t="s">
        <v>31</v>
      </c>
      <c r="G1773" s="15">
        <f t="shared" si="1"/>
        <v>6</v>
      </c>
    </row>
    <row r="1774">
      <c r="A1774" s="51">
        <v>44428.0</v>
      </c>
      <c r="B1774" s="52" t="s">
        <v>69</v>
      </c>
      <c r="C1774" s="52" t="s">
        <v>81</v>
      </c>
      <c r="D1774" s="52" t="s">
        <v>397</v>
      </c>
      <c r="E1774" s="53">
        <v>330.0</v>
      </c>
      <c r="F1774" s="52" t="s">
        <v>14</v>
      </c>
      <c r="G1774" s="15">
        <f t="shared" si="1"/>
        <v>6</v>
      </c>
    </row>
    <row r="1775">
      <c r="A1775" s="51">
        <v>44428.0</v>
      </c>
      <c r="B1775" s="52" t="s">
        <v>69</v>
      </c>
      <c r="C1775" s="52" t="s">
        <v>82</v>
      </c>
      <c r="D1775" s="52" t="s">
        <v>399</v>
      </c>
      <c r="E1775" s="53">
        <v>80.0</v>
      </c>
      <c r="F1775" s="52" t="s">
        <v>31</v>
      </c>
      <c r="G1775" s="15">
        <f t="shared" si="1"/>
        <v>6</v>
      </c>
    </row>
    <row r="1776">
      <c r="A1776" s="51">
        <v>44428.0</v>
      </c>
      <c r="B1776" s="52" t="s">
        <v>69</v>
      </c>
      <c r="C1776" s="52" t="s">
        <v>83</v>
      </c>
      <c r="D1776" s="52" t="s">
        <v>398</v>
      </c>
      <c r="E1776" s="53">
        <v>190.0</v>
      </c>
      <c r="F1776" s="52" t="s">
        <v>18</v>
      </c>
      <c r="G1776" s="15">
        <f t="shared" si="1"/>
        <v>6</v>
      </c>
    </row>
    <row r="1777">
      <c r="A1777" s="51">
        <v>44428.0</v>
      </c>
      <c r="B1777" s="52" t="s">
        <v>69</v>
      </c>
      <c r="C1777" s="52" t="s">
        <v>87</v>
      </c>
      <c r="D1777" s="52" t="s">
        <v>404</v>
      </c>
      <c r="E1777" s="53">
        <v>270.0</v>
      </c>
      <c r="F1777" s="52" t="s">
        <v>14</v>
      </c>
      <c r="G1777" s="15">
        <f t="shared" si="1"/>
        <v>6</v>
      </c>
    </row>
    <row r="1778">
      <c r="A1778" s="51">
        <v>44429.0</v>
      </c>
      <c r="B1778" s="52" t="s">
        <v>23</v>
      </c>
      <c r="C1778" s="52" t="s">
        <v>39</v>
      </c>
      <c r="D1778" s="52" t="s">
        <v>399</v>
      </c>
      <c r="E1778" s="53">
        <v>80.0</v>
      </c>
      <c r="F1778" s="52" t="s">
        <v>31</v>
      </c>
      <c r="G1778" s="15">
        <f t="shared" si="1"/>
        <v>7</v>
      </c>
    </row>
    <row r="1779">
      <c r="A1779" s="51">
        <v>44429.0</v>
      </c>
      <c r="B1779" s="52" t="s">
        <v>254</v>
      </c>
      <c r="C1779" s="52" t="s">
        <v>328</v>
      </c>
      <c r="D1779" s="52" t="s">
        <v>404</v>
      </c>
      <c r="E1779" s="53">
        <v>270.0</v>
      </c>
      <c r="F1779" s="52" t="s">
        <v>14</v>
      </c>
      <c r="G1779" s="15">
        <f t="shared" si="1"/>
        <v>7</v>
      </c>
    </row>
    <row r="1780">
      <c r="A1780" s="51">
        <v>44429.0</v>
      </c>
      <c r="B1780" s="52" t="s">
        <v>254</v>
      </c>
      <c r="C1780" s="52">
        <v>4746.0</v>
      </c>
      <c r="D1780" s="52" t="s">
        <v>398</v>
      </c>
      <c r="E1780" s="53">
        <v>190.0</v>
      </c>
      <c r="F1780" s="52" t="s">
        <v>18</v>
      </c>
      <c r="G1780" s="15">
        <f t="shared" si="1"/>
        <v>7</v>
      </c>
    </row>
    <row r="1781">
      <c r="A1781" s="51">
        <v>44429.0</v>
      </c>
      <c r="B1781" s="52" t="s">
        <v>97</v>
      </c>
      <c r="C1781" s="55">
        <v>1.0E46</v>
      </c>
      <c r="D1781" s="52" t="s">
        <v>398</v>
      </c>
      <c r="E1781" s="53">
        <v>190.0</v>
      </c>
      <c r="F1781" s="52" t="s">
        <v>18</v>
      </c>
      <c r="G1781" s="15">
        <f t="shared" si="1"/>
        <v>7</v>
      </c>
    </row>
    <row r="1782">
      <c r="A1782" s="51">
        <v>44429.0</v>
      </c>
      <c r="B1782" s="52" t="s">
        <v>400</v>
      </c>
      <c r="C1782" s="52" t="s">
        <v>405</v>
      </c>
      <c r="D1782" s="52" t="s">
        <v>399</v>
      </c>
      <c r="E1782" s="53">
        <v>80.0</v>
      </c>
      <c r="F1782" s="52" t="s">
        <v>31</v>
      </c>
      <c r="G1782" s="15">
        <f t="shared" si="1"/>
        <v>7</v>
      </c>
    </row>
    <row r="1783">
      <c r="A1783" s="51">
        <v>44429.0</v>
      </c>
      <c r="B1783" s="52" t="s">
        <v>400</v>
      </c>
      <c r="C1783" s="52">
        <v>6742.0</v>
      </c>
      <c r="D1783" s="52" t="s">
        <v>393</v>
      </c>
      <c r="E1783" s="53">
        <v>260.0</v>
      </c>
      <c r="F1783" s="52" t="s">
        <v>394</v>
      </c>
      <c r="G1783" s="15">
        <f t="shared" si="1"/>
        <v>7</v>
      </c>
    </row>
    <row r="1784">
      <c r="A1784" s="51">
        <v>44429.0</v>
      </c>
      <c r="B1784" s="52" t="s">
        <v>15</v>
      </c>
      <c r="C1784" s="52" t="s">
        <v>181</v>
      </c>
      <c r="D1784" s="52" t="s">
        <v>398</v>
      </c>
      <c r="E1784" s="53">
        <v>190.0</v>
      </c>
      <c r="F1784" s="52" t="s">
        <v>18</v>
      </c>
      <c r="G1784" s="15">
        <f t="shared" si="1"/>
        <v>7</v>
      </c>
    </row>
    <row r="1785">
      <c r="A1785" s="51">
        <v>44429.0</v>
      </c>
      <c r="B1785" s="52" t="s">
        <v>15</v>
      </c>
      <c r="C1785" s="52" t="s">
        <v>217</v>
      </c>
      <c r="D1785" s="52" t="s">
        <v>398</v>
      </c>
      <c r="E1785" s="53">
        <v>190.0</v>
      </c>
      <c r="F1785" s="52" t="s">
        <v>18</v>
      </c>
      <c r="G1785" s="15">
        <f t="shared" si="1"/>
        <v>7</v>
      </c>
    </row>
    <row r="1786">
      <c r="A1786" s="51">
        <v>44429.0</v>
      </c>
      <c r="B1786" s="52" t="s">
        <v>15</v>
      </c>
      <c r="C1786" s="52" t="s">
        <v>132</v>
      </c>
      <c r="D1786" s="52" t="s">
        <v>396</v>
      </c>
      <c r="E1786" s="53">
        <v>300.0</v>
      </c>
      <c r="F1786" s="52" t="s">
        <v>18</v>
      </c>
      <c r="G1786" s="15">
        <f t="shared" si="1"/>
        <v>7</v>
      </c>
    </row>
    <row r="1787">
      <c r="A1787" s="51">
        <v>44429.0</v>
      </c>
      <c r="B1787" s="52" t="s">
        <v>15</v>
      </c>
      <c r="C1787" s="55">
        <v>5.0E49</v>
      </c>
      <c r="D1787" s="52" t="s">
        <v>395</v>
      </c>
      <c r="E1787" s="53">
        <v>250.0</v>
      </c>
      <c r="F1787" s="52" t="s">
        <v>394</v>
      </c>
      <c r="G1787" s="15">
        <f t="shared" si="1"/>
        <v>7</v>
      </c>
    </row>
    <row r="1788">
      <c r="A1788" s="51">
        <v>44429.0</v>
      </c>
      <c r="B1788" s="52" t="s">
        <v>15</v>
      </c>
      <c r="C1788" s="55">
        <v>5.0E49</v>
      </c>
      <c r="D1788" s="52" t="s">
        <v>399</v>
      </c>
      <c r="E1788" s="53">
        <v>80.0</v>
      </c>
      <c r="F1788" s="52" t="s">
        <v>31</v>
      </c>
      <c r="G1788" s="15">
        <f t="shared" si="1"/>
        <v>7</v>
      </c>
    </row>
    <row r="1789">
      <c r="A1789" s="51">
        <v>44429.0</v>
      </c>
      <c r="B1789" s="52" t="s">
        <v>15</v>
      </c>
      <c r="C1789" s="52" t="s">
        <v>134</v>
      </c>
      <c r="D1789" s="52" t="s">
        <v>399</v>
      </c>
      <c r="E1789" s="53">
        <v>80.0</v>
      </c>
      <c r="F1789" s="52" t="s">
        <v>31</v>
      </c>
      <c r="G1789" s="15">
        <f t="shared" si="1"/>
        <v>7</v>
      </c>
    </row>
    <row r="1790">
      <c r="A1790" s="51">
        <v>44429.0</v>
      </c>
      <c r="B1790" s="52" t="s">
        <v>15</v>
      </c>
      <c r="C1790" s="52" t="s">
        <v>219</v>
      </c>
      <c r="D1790" s="52" t="s">
        <v>396</v>
      </c>
      <c r="E1790" s="53">
        <v>300.0</v>
      </c>
      <c r="F1790" s="52" t="s">
        <v>18</v>
      </c>
      <c r="G1790" s="15">
        <f t="shared" si="1"/>
        <v>7</v>
      </c>
    </row>
    <row r="1791">
      <c r="A1791" s="51">
        <v>44429.0</v>
      </c>
      <c r="B1791" s="52" t="s">
        <v>15</v>
      </c>
      <c r="C1791" s="52">
        <v>4645.0</v>
      </c>
      <c r="D1791" s="52" t="s">
        <v>404</v>
      </c>
      <c r="E1791" s="53">
        <v>270.0</v>
      </c>
      <c r="F1791" s="52" t="s">
        <v>14</v>
      </c>
      <c r="G1791" s="15">
        <f t="shared" si="1"/>
        <v>7</v>
      </c>
    </row>
    <row r="1792">
      <c r="A1792" s="51">
        <v>44429.0</v>
      </c>
      <c r="B1792" s="52" t="s">
        <v>15</v>
      </c>
      <c r="C1792" s="52" t="s">
        <v>136</v>
      </c>
      <c r="D1792" s="52" t="s">
        <v>409</v>
      </c>
      <c r="E1792" s="53">
        <v>180.0</v>
      </c>
      <c r="F1792" s="52" t="s">
        <v>21</v>
      </c>
      <c r="G1792" s="15">
        <f t="shared" si="1"/>
        <v>7</v>
      </c>
    </row>
    <row r="1793">
      <c r="A1793" s="51">
        <v>44429.0</v>
      </c>
      <c r="B1793" s="52" t="s">
        <v>15</v>
      </c>
      <c r="C1793" s="52" t="s">
        <v>182</v>
      </c>
      <c r="D1793" s="52" t="s">
        <v>398</v>
      </c>
      <c r="E1793" s="53">
        <v>190.0</v>
      </c>
      <c r="F1793" s="52" t="s">
        <v>18</v>
      </c>
      <c r="G1793" s="15">
        <f t="shared" si="1"/>
        <v>7</v>
      </c>
    </row>
    <row r="1794">
      <c r="A1794" s="51">
        <v>44429.0</v>
      </c>
      <c r="B1794" s="52" t="s">
        <v>15</v>
      </c>
      <c r="C1794" s="52">
        <v>3446.0</v>
      </c>
      <c r="D1794" s="52" t="s">
        <v>402</v>
      </c>
      <c r="E1794" s="53">
        <v>150.0</v>
      </c>
      <c r="F1794" s="52" t="s">
        <v>160</v>
      </c>
      <c r="G1794" s="15">
        <f t="shared" si="1"/>
        <v>7</v>
      </c>
    </row>
    <row r="1795">
      <c r="A1795" s="51">
        <v>44429.0</v>
      </c>
      <c r="B1795" s="52" t="s">
        <v>15</v>
      </c>
      <c r="C1795" s="52" t="s">
        <v>137</v>
      </c>
      <c r="D1795" s="52" t="s">
        <v>395</v>
      </c>
      <c r="E1795" s="53">
        <v>250.0</v>
      </c>
      <c r="F1795" s="52" t="s">
        <v>394</v>
      </c>
      <c r="G1795" s="15">
        <f t="shared" si="1"/>
        <v>7</v>
      </c>
    </row>
    <row r="1796">
      <c r="A1796" s="51">
        <v>44429.0</v>
      </c>
      <c r="B1796" s="52" t="s">
        <v>15</v>
      </c>
      <c r="C1796" s="52" t="s">
        <v>139</v>
      </c>
      <c r="D1796" s="52" t="s">
        <v>393</v>
      </c>
      <c r="E1796" s="53">
        <v>260.0</v>
      </c>
      <c r="F1796" s="52" t="s">
        <v>394</v>
      </c>
      <c r="G1796" s="15">
        <f t="shared" si="1"/>
        <v>7</v>
      </c>
    </row>
    <row r="1797">
      <c r="A1797" s="51">
        <v>44429.0</v>
      </c>
      <c r="B1797" s="52" t="s">
        <v>15</v>
      </c>
      <c r="C1797" s="52" t="s">
        <v>139</v>
      </c>
      <c r="D1797" s="52" t="s">
        <v>399</v>
      </c>
      <c r="E1797" s="53">
        <v>80.0</v>
      </c>
      <c r="F1797" s="52" t="s">
        <v>31</v>
      </c>
      <c r="G1797" s="15">
        <f t="shared" si="1"/>
        <v>7</v>
      </c>
    </row>
    <row r="1798">
      <c r="A1798" s="51">
        <v>44429.0</v>
      </c>
      <c r="B1798" s="52" t="s">
        <v>248</v>
      </c>
      <c r="C1798" s="52" t="s">
        <v>410</v>
      </c>
      <c r="D1798" s="52" t="s">
        <v>398</v>
      </c>
      <c r="E1798" s="53">
        <v>190.0</v>
      </c>
      <c r="F1798" s="52" t="s">
        <v>18</v>
      </c>
      <c r="G1798" s="15">
        <f t="shared" si="1"/>
        <v>7</v>
      </c>
    </row>
    <row r="1799">
      <c r="A1799" s="51">
        <v>44429.0</v>
      </c>
      <c r="B1799" s="52" t="s">
        <v>248</v>
      </c>
      <c r="C1799" s="52" t="s">
        <v>251</v>
      </c>
      <c r="D1799" s="52" t="s">
        <v>396</v>
      </c>
      <c r="E1799" s="53">
        <v>300.0</v>
      </c>
      <c r="F1799" s="52" t="s">
        <v>18</v>
      </c>
      <c r="G1799" s="15">
        <f t="shared" si="1"/>
        <v>7</v>
      </c>
    </row>
    <row r="1800">
      <c r="A1800" s="51">
        <v>44429.0</v>
      </c>
      <c r="B1800" s="52" t="s">
        <v>69</v>
      </c>
      <c r="C1800" s="52" t="s">
        <v>71</v>
      </c>
      <c r="D1800" s="52" t="s">
        <v>399</v>
      </c>
      <c r="E1800" s="53">
        <v>80.0</v>
      </c>
      <c r="F1800" s="52" t="s">
        <v>31</v>
      </c>
      <c r="G1800" s="15">
        <f t="shared" si="1"/>
        <v>7</v>
      </c>
    </row>
    <row r="1801">
      <c r="A1801" s="51">
        <v>44429.0</v>
      </c>
      <c r="B1801" s="52" t="s">
        <v>69</v>
      </c>
      <c r="C1801" s="52" t="s">
        <v>72</v>
      </c>
      <c r="D1801" s="52" t="s">
        <v>398</v>
      </c>
      <c r="E1801" s="53">
        <v>190.0</v>
      </c>
      <c r="F1801" s="52" t="s">
        <v>18</v>
      </c>
      <c r="G1801" s="15">
        <f t="shared" si="1"/>
        <v>7</v>
      </c>
    </row>
    <row r="1802">
      <c r="A1802" s="51">
        <v>44429.0</v>
      </c>
      <c r="B1802" s="52" t="s">
        <v>69</v>
      </c>
      <c r="C1802" s="52" t="s">
        <v>73</v>
      </c>
      <c r="D1802" s="52" t="s">
        <v>398</v>
      </c>
      <c r="E1802" s="53">
        <v>190.0</v>
      </c>
      <c r="F1802" s="52" t="s">
        <v>18</v>
      </c>
      <c r="G1802" s="15">
        <f t="shared" si="1"/>
        <v>7</v>
      </c>
    </row>
    <row r="1803">
      <c r="A1803" s="51">
        <v>44429.0</v>
      </c>
      <c r="B1803" s="52" t="s">
        <v>69</v>
      </c>
      <c r="C1803" s="52" t="s">
        <v>74</v>
      </c>
      <c r="D1803" s="52" t="s">
        <v>398</v>
      </c>
      <c r="E1803" s="53">
        <v>190.0</v>
      </c>
      <c r="F1803" s="52" t="s">
        <v>18</v>
      </c>
      <c r="G1803" s="15">
        <f t="shared" si="1"/>
        <v>7</v>
      </c>
    </row>
    <row r="1804">
      <c r="A1804" s="51">
        <v>44429.0</v>
      </c>
      <c r="B1804" s="52" t="s">
        <v>69</v>
      </c>
      <c r="C1804" s="52">
        <v>7447.0</v>
      </c>
      <c r="D1804" s="52" t="s">
        <v>404</v>
      </c>
      <c r="E1804" s="53">
        <v>270.0</v>
      </c>
      <c r="F1804" s="52" t="s">
        <v>14</v>
      </c>
      <c r="G1804" s="15">
        <f t="shared" si="1"/>
        <v>7</v>
      </c>
    </row>
    <row r="1805">
      <c r="A1805" s="51">
        <v>44429.0</v>
      </c>
      <c r="B1805" s="52" t="s">
        <v>69</v>
      </c>
      <c r="C1805" s="52">
        <v>5649.0</v>
      </c>
      <c r="D1805" s="52" t="s">
        <v>404</v>
      </c>
      <c r="E1805" s="53">
        <v>270.0</v>
      </c>
      <c r="F1805" s="52" t="s">
        <v>14</v>
      </c>
      <c r="G1805" s="15">
        <f t="shared" si="1"/>
        <v>7</v>
      </c>
    </row>
    <row r="1806">
      <c r="A1806" s="51">
        <v>44429.0</v>
      </c>
      <c r="B1806" s="52" t="s">
        <v>69</v>
      </c>
      <c r="C1806" s="52">
        <v>9045.0</v>
      </c>
      <c r="D1806" s="52" t="s">
        <v>409</v>
      </c>
      <c r="E1806" s="53">
        <v>180.0</v>
      </c>
      <c r="F1806" s="52" t="s">
        <v>21</v>
      </c>
      <c r="G1806" s="15">
        <f t="shared" si="1"/>
        <v>7</v>
      </c>
    </row>
    <row r="1807">
      <c r="A1807" s="51">
        <v>44429.0</v>
      </c>
      <c r="B1807" s="52" t="s">
        <v>69</v>
      </c>
      <c r="C1807" s="52" t="s">
        <v>75</v>
      </c>
      <c r="D1807" s="52" t="s">
        <v>399</v>
      </c>
      <c r="E1807" s="53">
        <v>80.0</v>
      </c>
      <c r="F1807" s="52" t="s">
        <v>31</v>
      </c>
      <c r="G1807" s="15">
        <f t="shared" si="1"/>
        <v>7</v>
      </c>
    </row>
    <row r="1808">
      <c r="A1808" s="51">
        <v>44429.0</v>
      </c>
      <c r="B1808" s="52" t="s">
        <v>69</v>
      </c>
      <c r="C1808" s="52">
        <v>843.0</v>
      </c>
      <c r="D1808" s="52" t="s">
        <v>402</v>
      </c>
      <c r="E1808" s="53">
        <v>150.0</v>
      </c>
      <c r="F1808" s="52" t="s">
        <v>160</v>
      </c>
      <c r="G1808" s="15">
        <f t="shared" si="1"/>
        <v>7</v>
      </c>
    </row>
    <row r="1809">
      <c r="A1809" s="51">
        <v>44429.0</v>
      </c>
      <c r="B1809" s="52" t="s">
        <v>69</v>
      </c>
      <c r="C1809" s="52">
        <v>5747.0</v>
      </c>
      <c r="D1809" s="52" t="s">
        <v>398</v>
      </c>
      <c r="E1809" s="53">
        <v>190.0</v>
      </c>
      <c r="F1809" s="52" t="s">
        <v>18</v>
      </c>
      <c r="G1809" s="15">
        <f t="shared" si="1"/>
        <v>7</v>
      </c>
    </row>
    <row r="1810">
      <c r="A1810" s="51">
        <v>44429.0</v>
      </c>
      <c r="B1810" s="52" t="s">
        <v>69</v>
      </c>
      <c r="C1810" s="52" t="s">
        <v>79</v>
      </c>
      <c r="D1810" s="52" t="s">
        <v>398</v>
      </c>
      <c r="E1810" s="53">
        <v>190.0</v>
      </c>
      <c r="F1810" s="52" t="s">
        <v>18</v>
      </c>
      <c r="G1810" s="15">
        <f t="shared" si="1"/>
        <v>7</v>
      </c>
    </row>
    <row r="1811">
      <c r="A1811" s="51">
        <v>44429.0</v>
      </c>
      <c r="B1811" s="52" t="s">
        <v>69</v>
      </c>
      <c r="C1811" s="52" t="s">
        <v>81</v>
      </c>
      <c r="D1811" s="52" t="s">
        <v>398</v>
      </c>
      <c r="E1811" s="53">
        <v>190.0</v>
      </c>
      <c r="F1811" s="52" t="s">
        <v>18</v>
      </c>
      <c r="G1811" s="15">
        <f t="shared" si="1"/>
        <v>7</v>
      </c>
    </row>
    <row r="1812">
      <c r="A1812" s="51">
        <v>44429.0</v>
      </c>
      <c r="B1812" s="52" t="s">
        <v>69</v>
      </c>
      <c r="C1812" s="52" t="s">
        <v>82</v>
      </c>
      <c r="D1812" s="52" t="s">
        <v>393</v>
      </c>
      <c r="E1812" s="53">
        <v>260.0</v>
      </c>
      <c r="F1812" s="52" t="s">
        <v>394</v>
      </c>
      <c r="G1812" s="15">
        <f t="shared" si="1"/>
        <v>7</v>
      </c>
    </row>
    <row r="1813">
      <c r="A1813" s="51">
        <v>44429.0</v>
      </c>
      <c r="B1813" s="52" t="s">
        <v>69</v>
      </c>
      <c r="C1813" s="52" t="s">
        <v>83</v>
      </c>
      <c r="D1813" s="52" t="s">
        <v>396</v>
      </c>
      <c r="E1813" s="53">
        <v>300.0</v>
      </c>
      <c r="F1813" s="52" t="s">
        <v>18</v>
      </c>
      <c r="G1813" s="15">
        <f t="shared" si="1"/>
        <v>7</v>
      </c>
    </row>
    <row r="1814">
      <c r="A1814" s="51">
        <v>44430.0</v>
      </c>
      <c r="B1814" s="52" t="s">
        <v>254</v>
      </c>
      <c r="C1814" s="52" t="s">
        <v>328</v>
      </c>
      <c r="D1814" s="52" t="s">
        <v>409</v>
      </c>
      <c r="E1814" s="53">
        <v>180.0</v>
      </c>
      <c r="F1814" s="52" t="s">
        <v>21</v>
      </c>
      <c r="G1814" s="15">
        <f t="shared" si="1"/>
        <v>1</v>
      </c>
    </row>
    <row r="1815">
      <c r="A1815" s="51">
        <v>44430.0</v>
      </c>
      <c r="B1815" s="52" t="s">
        <v>97</v>
      </c>
      <c r="C1815" s="55">
        <v>1.0E46</v>
      </c>
      <c r="D1815" s="52" t="s">
        <v>413</v>
      </c>
      <c r="E1815" s="53">
        <v>100.0</v>
      </c>
      <c r="F1815" s="52" t="s">
        <v>160</v>
      </c>
      <c r="G1815" s="15">
        <f t="shared" si="1"/>
        <v>1</v>
      </c>
    </row>
    <row r="1816">
      <c r="A1816" s="51">
        <v>44430.0</v>
      </c>
      <c r="B1816" s="52" t="s">
        <v>97</v>
      </c>
      <c r="C1816" s="52">
        <v>4340.0</v>
      </c>
      <c r="D1816" s="52" t="s">
        <v>398</v>
      </c>
      <c r="E1816" s="53">
        <v>190.0</v>
      </c>
      <c r="F1816" s="52" t="s">
        <v>18</v>
      </c>
      <c r="G1816" s="15">
        <f t="shared" si="1"/>
        <v>1</v>
      </c>
    </row>
    <row r="1817">
      <c r="A1817" s="51">
        <v>44430.0</v>
      </c>
      <c r="B1817" s="52" t="s">
        <v>97</v>
      </c>
      <c r="C1817" s="52" t="s">
        <v>105</v>
      </c>
      <c r="D1817" s="52" t="s">
        <v>397</v>
      </c>
      <c r="E1817" s="53">
        <v>330.0</v>
      </c>
      <c r="F1817" s="52" t="s">
        <v>14</v>
      </c>
      <c r="G1817" s="15">
        <f t="shared" si="1"/>
        <v>1</v>
      </c>
    </row>
    <row r="1818">
      <c r="A1818" s="51">
        <v>44430.0</v>
      </c>
      <c r="B1818" s="52" t="s">
        <v>306</v>
      </c>
      <c r="C1818" s="52" t="s">
        <v>414</v>
      </c>
      <c r="D1818" s="52" t="s">
        <v>404</v>
      </c>
      <c r="E1818" s="53">
        <v>270.0</v>
      </c>
      <c r="F1818" s="52" t="s">
        <v>14</v>
      </c>
      <c r="G1818" s="15">
        <f t="shared" si="1"/>
        <v>1</v>
      </c>
    </row>
    <row r="1819">
      <c r="A1819" s="51">
        <v>44430.0</v>
      </c>
      <c r="B1819" s="52" t="s">
        <v>400</v>
      </c>
      <c r="C1819" s="52" t="s">
        <v>403</v>
      </c>
      <c r="D1819" s="52" t="s">
        <v>397</v>
      </c>
      <c r="E1819" s="53">
        <v>330.0</v>
      </c>
      <c r="F1819" s="52" t="s">
        <v>14</v>
      </c>
      <c r="G1819" s="15">
        <f t="shared" si="1"/>
        <v>1</v>
      </c>
    </row>
    <row r="1820">
      <c r="A1820" s="51">
        <v>44430.0</v>
      </c>
      <c r="B1820" s="52" t="s">
        <v>400</v>
      </c>
      <c r="C1820" s="52" t="s">
        <v>405</v>
      </c>
      <c r="D1820" s="52" t="s">
        <v>396</v>
      </c>
      <c r="E1820" s="53">
        <v>300.0</v>
      </c>
      <c r="F1820" s="52" t="s">
        <v>18</v>
      </c>
      <c r="G1820" s="15">
        <f t="shared" si="1"/>
        <v>1</v>
      </c>
    </row>
    <row r="1821">
      <c r="A1821" s="51">
        <v>44430.0</v>
      </c>
      <c r="B1821" s="52" t="s">
        <v>400</v>
      </c>
      <c r="C1821" s="52">
        <v>8741.0</v>
      </c>
      <c r="D1821" s="52" t="s">
        <v>397</v>
      </c>
      <c r="E1821" s="53">
        <v>330.0</v>
      </c>
      <c r="F1821" s="52" t="s">
        <v>14</v>
      </c>
      <c r="G1821" s="15">
        <f t="shared" si="1"/>
        <v>1</v>
      </c>
    </row>
    <row r="1822">
      <c r="A1822" s="51">
        <v>44430.0</v>
      </c>
      <c r="B1822" s="52" t="s">
        <v>400</v>
      </c>
      <c r="C1822" s="52" t="s">
        <v>408</v>
      </c>
      <c r="D1822" s="52" t="s">
        <v>399</v>
      </c>
      <c r="E1822" s="53">
        <v>80.0</v>
      </c>
      <c r="F1822" s="52" t="s">
        <v>31</v>
      </c>
      <c r="G1822" s="15">
        <f t="shared" si="1"/>
        <v>1</v>
      </c>
    </row>
    <row r="1823">
      <c r="A1823" s="51">
        <v>44430.0</v>
      </c>
      <c r="B1823" s="52" t="s">
        <v>15</v>
      </c>
      <c r="C1823" s="52" t="s">
        <v>217</v>
      </c>
      <c r="D1823" s="52" t="s">
        <v>399</v>
      </c>
      <c r="E1823" s="53">
        <v>80.0</v>
      </c>
      <c r="F1823" s="52" t="s">
        <v>31</v>
      </c>
      <c r="G1823" s="15">
        <f t="shared" si="1"/>
        <v>1</v>
      </c>
    </row>
    <row r="1824">
      <c r="A1824" s="51">
        <v>44430.0</v>
      </c>
      <c r="B1824" s="52" t="s">
        <v>15</v>
      </c>
      <c r="C1824" s="52" t="s">
        <v>132</v>
      </c>
      <c r="D1824" s="52" t="s">
        <v>398</v>
      </c>
      <c r="E1824" s="53">
        <v>190.0</v>
      </c>
      <c r="F1824" s="52" t="s">
        <v>18</v>
      </c>
      <c r="G1824" s="15">
        <f t="shared" si="1"/>
        <v>1</v>
      </c>
    </row>
    <row r="1825">
      <c r="A1825" s="51">
        <v>44430.0</v>
      </c>
      <c r="B1825" s="52" t="s">
        <v>15</v>
      </c>
      <c r="C1825" s="55">
        <v>5.0E49</v>
      </c>
      <c r="D1825" s="52" t="s">
        <v>398</v>
      </c>
      <c r="E1825" s="53">
        <v>190.0</v>
      </c>
      <c r="F1825" s="52" t="s">
        <v>18</v>
      </c>
      <c r="G1825" s="15">
        <f t="shared" si="1"/>
        <v>1</v>
      </c>
    </row>
    <row r="1826">
      <c r="A1826" s="51">
        <v>44430.0</v>
      </c>
      <c r="B1826" s="52" t="s">
        <v>15</v>
      </c>
      <c r="C1826" s="55">
        <v>5.0E49</v>
      </c>
      <c r="D1826" s="52" t="s">
        <v>396</v>
      </c>
      <c r="E1826" s="53">
        <v>300.0</v>
      </c>
      <c r="F1826" s="52" t="s">
        <v>18</v>
      </c>
      <c r="G1826" s="15">
        <f t="shared" si="1"/>
        <v>1</v>
      </c>
    </row>
    <row r="1827">
      <c r="A1827" s="51">
        <v>44430.0</v>
      </c>
      <c r="B1827" s="52" t="s">
        <v>15</v>
      </c>
      <c r="C1827" s="52" t="s">
        <v>134</v>
      </c>
      <c r="D1827" s="52" t="s">
        <v>395</v>
      </c>
      <c r="E1827" s="53">
        <v>250.0</v>
      </c>
      <c r="F1827" s="52" t="s">
        <v>394</v>
      </c>
      <c r="G1827" s="15">
        <f t="shared" si="1"/>
        <v>1</v>
      </c>
    </row>
    <row r="1828">
      <c r="A1828" s="51">
        <v>44430.0</v>
      </c>
      <c r="B1828" s="52" t="s">
        <v>15</v>
      </c>
      <c r="C1828" s="52" t="s">
        <v>219</v>
      </c>
      <c r="D1828" s="52" t="s">
        <v>396</v>
      </c>
      <c r="E1828" s="53">
        <v>300.0</v>
      </c>
      <c r="F1828" s="52" t="s">
        <v>18</v>
      </c>
      <c r="G1828" s="15">
        <f t="shared" si="1"/>
        <v>1</v>
      </c>
    </row>
    <row r="1829">
      <c r="A1829" s="51">
        <v>44430.0</v>
      </c>
      <c r="B1829" s="52" t="s">
        <v>15</v>
      </c>
      <c r="C1829" s="52">
        <v>4645.0</v>
      </c>
      <c r="D1829" s="52" t="s">
        <v>409</v>
      </c>
      <c r="E1829" s="53">
        <v>180.0</v>
      </c>
      <c r="F1829" s="52" t="s">
        <v>21</v>
      </c>
      <c r="G1829" s="15">
        <f t="shared" si="1"/>
        <v>1</v>
      </c>
    </row>
    <row r="1830">
      <c r="A1830" s="51">
        <v>44430.0</v>
      </c>
      <c r="B1830" s="52" t="s">
        <v>15</v>
      </c>
      <c r="C1830" s="52" t="s">
        <v>136</v>
      </c>
      <c r="D1830" s="52" t="s">
        <v>402</v>
      </c>
      <c r="E1830" s="53">
        <v>150.0</v>
      </c>
      <c r="F1830" s="52" t="s">
        <v>160</v>
      </c>
      <c r="G1830" s="15">
        <f t="shared" si="1"/>
        <v>1</v>
      </c>
    </row>
    <row r="1831">
      <c r="A1831" s="51">
        <v>44430.0</v>
      </c>
      <c r="B1831" s="52" t="s">
        <v>15</v>
      </c>
      <c r="C1831" s="52" t="s">
        <v>221</v>
      </c>
      <c r="D1831" s="52" t="s">
        <v>397</v>
      </c>
      <c r="E1831" s="53">
        <v>330.0</v>
      </c>
      <c r="F1831" s="52" t="s">
        <v>14</v>
      </c>
      <c r="G1831" s="15">
        <f t="shared" si="1"/>
        <v>1</v>
      </c>
    </row>
    <row r="1832">
      <c r="A1832" s="51">
        <v>44430.0</v>
      </c>
      <c r="B1832" s="52" t="s">
        <v>15</v>
      </c>
      <c r="C1832" s="52" t="s">
        <v>182</v>
      </c>
      <c r="D1832" s="52" t="s">
        <v>409</v>
      </c>
      <c r="E1832" s="53">
        <v>180.0</v>
      </c>
      <c r="F1832" s="52" t="s">
        <v>21</v>
      </c>
      <c r="G1832" s="15">
        <f t="shared" si="1"/>
        <v>1</v>
      </c>
    </row>
    <row r="1833">
      <c r="A1833" s="51">
        <v>44430.0</v>
      </c>
      <c r="B1833" s="52" t="s">
        <v>15</v>
      </c>
      <c r="C1833" s="52" t="s">
        <v>137</v>
      </c>
      <c r="D1833" s="52" t="s">
        <v>402</v>
      </c>
      <c r="E1833" s="53">
        <v>150.0</v>
      </c>
      <c r="F1833" s="52" t="s">
        <v>160</v>
      </c>
      <c r="G1833" s="15">
        <f t="shared" si="1"/>
        <v>1</v>
      </c>
    </row>
    <row r="1834">
      <c r="A1834" s="51">
        <v>44430.0</v>
      </c>
      <c r="B1834" s="52" t="s">
        <v>15</v>
      </c>
      <c r="C1834" s="52" t="s">
        <v>139</v>
      </c>
      <c r="D1834" s="52" t="s">
        <v>397</v>
      </c>
      <c r="E1834" s="53">
        <v>330.0</v>
      </c>
      <c r="F1834" s="52" t="s">
        <v>14</v>
      </c>
      <c r="G1834" s="15">
        <f t="shared" si="1"/>
        <v>1</v>
      </c>
    </row>
    <row r="1835">
      <c r="A1835" s="51">
        <v>44430.0</v>
      </c>
      <c r="B1835" s="52" t="s">
        <v>69</v>
      </c>
      <c r="C1835" s="52" t="s">
        <v>71</v>
      </c>
      <c r="D1835" s="52" t="s">
        <v>402</v>
      </c>
      <c r="E1835" s="53">
        <v>150.0</v>
      </c>
      <c r="F1835" s="52" t="s">
        <v>160</v>
      </c>
      <c r="G1835" s="15">
        <f t="shared" si="1"/>
        <v>1</v>
      </c>
    </row>
    <row r="1836">
      <c r="A1836" s="51">
        <v>44430.0</v>
      </c>
      <c r="B1836" s="52" t="s">
        <v>69</v>
      </c>
      <c r="C1836" s="52" t="s">
        <v>72</v>
      </c>
      <c r="D1836" s="52" t="s">
        <v>413</v>
      </c>
      <c r="E1836" s="53">
        <v>100.0</v>
      </c>
      <c r="F1836" s="52" t="s">
        <v>160</v>
      </c>
      <c r="G1836" s="15">
        <f t="shared" si="1"/>
        <v>1</v>
      </c>
    </row>
    <row r="1837">
      <c r="A1837" s="51">
        <v>44430.0</v>
      </c>
      <c r="B1837" s="52" t="s">
        <v>69</v>
      </c>
      <c r="C1837" s="52" t="s">
        <v>73</v>
      </c>
      <c r="D1837" s="52" t="s">
        <v>393</v>
      </c>
      <c r="E1837" s="53">
        <v>260.0</v>
      </c>
      <c r="F1837" s="52" t="s">
        <v>394</v>
      </c>
      <c r="G1837" s="15">
        <f t="shared" si="1"/>
        <v>1</v>
      </c>
    </row>
    <row r="1838">
      <c r="A1838" s="51">
        <v>44430.0</v>
      </c>
      <c r="B1838" s="52" t="s">
        <v>69</v>
      </c>
      <c r="C1838" s="52" t="s">
        <v>74</v>
      </c>
      <c r="D1838" s="52" t="s">
        <v>409</v>
      </c>
      <c r="E1838" s="53">
        <v>180.0</v>
      </c>
      <c r="F1838" s="52" t="s">
        <v>21</v>
      </c>
      <c r="G1838" s="15">
        <f t="shared" si="1"/>
        <v>1</v>
      </c>
    </row>
    <row r="1839">
      <c r="A1839" s="51">
        <v>44430.0</v>
      </c>
      <c r="B1839" s="52" t="s">
        <v>69</v>
      </c>
      <c r="C1839" s="52">
        <v>7447.0</v>
      </c>
      <c r="D1839" s="52" t="s">
        <v>409</v>
      </c>
      <c r="E1839" s="53">
        <v>180.0</v>
      </c>
      <c r="F1839" s="52" t="s">
        <v>21</v>
      </c>
      <c r="G1839" s="15">
        <f t="shared" si="1"/>
        <v>1</v>
      </c>
    </row>
    <row r="1840">
      <c r="A1840" s="51">
        <v>44430.0</v>
      </c>
      <c r="B1840" s="52" t="s">
        <v>69</v>
      </c>
      <c r="C1840" s="52">
        <v>5649.0</v>
      </c>
      <c r="D1840" s="52" t="s">
        <v>395</v>
      </c>
      <c r="E1840" s="53">
        <v>250.0</v>
      </c>
      <c r="F1840" s="52" t="s">
        <v>394</v>
      </c>
      <c r="G1840" s="15">
        <f t="shared" si="1"/>
        <v>1</v>
      </c>
    </row>
    <row r="1841">
      <c r="A1841" s="51">
        <v>44430.0</v>
      </c>
      <c r="B1841" s="52" t="s">
        <v>69</v>
      </c>
      <c r="C1841" s="52" t="s">
        <v>148</v>
      </c>
      <c r="D1841" s="52" t="s">
        <v>398</v>
      </c>
      <c r="E1841" s="53">
        <v>190.0</v>
      </c>
      <c r="F1841" s="52" t="s">
        <v>18</v>
      </c>
      <c r="G1841" s="15">
        <f t="shared" si="1"/>
        <v>1</v>
      </c>
    </row>
    <row r="1842">
      <c r="A1842" s="51">
        <v>44430.0</v>
      </c>
      <c r="B1842" s="52" t="s">
        <v>69</v>
      </c>
      <c r="C1842" s="52" t="s">
        <v>75</v>
      </c>
      <c r="D1842" s="52" t="s">
        <v>399</v>
      </c>
      <c r="E1842" s="53">
        <v>80.0</v>
      </c>
      <c r="F1842" s="52" t="s">
        <v>31</v>
      </c>
      <c r="G1842" s="15">
        <f t="shared" si="1"/>
        <v>1</v>
      </c>
    </row>
    <row r="1843">
      <c r="A1843" s="51">
        <v>44430.0</v>
      </c>
      <c r="B1843" s="52" t="s">
        <v>69</v>
      </c>
      <c r="C1843" s="52">
        <v>843.0</v>
      </c>
      <c r="D1843" s="52" t="s">
        <v>398</v>
      </c>
      <c r="E1843" s="53">
        <v>190.0</v>
      </c>
      <c r="F1843" s="52" t="s">
        <v>18</v>
      </c>
      <c r="G1843" s="15">
        <f t="shared" si="1"/>
        <v>1</v>
      </c>
    </row>
    <row r="1844">
      <c r="A1844" s="51">
        <v>44430.0</v>
      </c>
      <c r="B1844" s="52" t="s">
        <v>69</v>
      </c>
      <c r="C1844" s="52">
        <v>5747.0</v>
      </c>
      <c r="D1844" s="52" t="s">
        <v>404</v>
      </c>
      <c r="E1844" s="53">
        <v>270.0</v>
      </c>
      <c r="F1844" s="52" t="s">
        <v>14</v>
      </c>
      <c r="G1844" s="15">
        <f t="shared" si="1"/>
        <v>1</v>
      </c>
    </row>
    <row r="1845">
      <c r="A1845" s="51">
        <v>44430.0</v>
      </c>
      <c r="B1845" s="52" t="s">
        <v>69</v>
      </c>
      <c r="C1845" s="52" t="s">
        <v>79</v>
      </c>
      <c r="D1845" s="52" t="s">
        <v>396</v>
      </c>
      <c r="E1845" s="53">
        <v>300.0</v>
      </c>
      <c r="F1845" s="52" t="s">
        <v>18</v>
      </c>
      <c r="G1845" s="15">
        <f t="shared" si="1"/>
        <v>1</v>
      </c>
    </row>
    <row r="1846">
      <c r="A1846" s="51">
        <v>44430.0</v>
      </c>
      <c r="B1846" s="52" t="s">
        <v>69</v>
      </c>
      <c r="C1846" s="52" t="s">
        <v>81</v>
      </c>
      <c r="D1846" s="52" t="s">
        <v>395</v>
      </c>
      <c r="E1846" s="53">
        <v>250.0</v>
      </c>
      <c r="F1846" s="52" t="s">
        <v>394</v>
      </c>
      <c r="G1846" s="15">
        <f t="shared" si="1"/>
        <v>1</v>
      </c>
    </row>
    <row r="1847">
      <c r="A1847" s="51">
        <v>44430.0</v>
      </c>
      <c r="B1847" s="52" t="s">
        <v>69</v>
      </c>
      <c r="C1847" s="52" t="s">
        <v>82</v>
      </c>
      <c r="D1847" s="52" t="s">
        <v>404</v>
      </c>
      <c r="E1847" s="53">
        <v>270.0</v>
      </c>
      <c r="F1847" s="52" t="s">
        <v>14</v>
      </c>
      <c r="G1847" s="15">
        <f t="shared" si="1"/>
        <v>1</v>
      </c>
    </row>
    <row r="1848">
      <c r="A1848" s="51">
        <v>44430.0</v>
      </c>
      <c r="B1848" s="52" t="s">
        <v>69</v>
      </c>
      <c r="C1848" s="52" t="s">
        <v>83</v>
      </c>
      <c r="D1848" s="52" t="s">
        <v>402</v>
      </c>
      <c r="E1848" s="53">
        <v>150.0</v>
      </c>
      <c r="F1848" s="52" t="s">
        <v>160</v>
      </c>
      <c r="G1848" s="15">
        <f t="shared" si="1"/>
        <v>1</v>
      </c>
    </row>
    <row r="1849">
      <c r="A1849" s="51">
        <v>44430.0</v>
      </c>
      <c r="B1849" s="52" t="s">
        <v>69</v>
      </c>
      <c r="C1849" s="52" t="s">
        <v>87</v>
      </c>
      <c r="D1849" s="52" t="s">
        <v>409</v>
      </c>
      <c r="E1849" s="53">
        <v>180.0</v>
      </c>
      <c r="F1849" s="52" t="s">
        <v>21</v>
      </c>
      <c r="G1849" s="15">
        <f t="shared" si="1"/>
        <v>1</v>
      </c>
    </row>
    <row r="1850">
      <c r="A1850" s="51">
        <v>44431.0</v>
      </c>
      <c r="B1850" s="52" t="s">
        <v>97</v>
      </c>
      <c r="C1850" s="55">
        <v>1.0E46</v>
      </c>
      <c r="D1850" s="52" t="s">
        <v>395</v>
      </c>
      <c r="E1850" s="53">
        <v>250.0</v>
      </c>
      <c r="F1850" s="52" t="s">
        <v>394</v>
      </c>
      <c r="G1850" s="15">
        <f t="shared" si="1"/>
        <v>2</v>
      </c>
    </row>
    <row r="1851">
      <c r="A1851" s="51">
        <v>44431.0</v>
      </c>
      <c r="B1851" s="52" t="s">
        <v>400</v>
      </c>
      <c r="C1851" s="52">
        <v>8741.0</v>
      </c>
      <c r="D1851" s="52" t="s">
        <v>413</v>
      </c>
      <c r="E1851" s="53">
        <v>100.0</v>
      </c>
      <c r="F1851" s="52" t="s">
        <v>160</v>
      </c>
      <c r="G1851" s="15">
        <f t="shared" si="1"/>
        <v>2</v>
      </c>
    </row>
    <row r="1852">
      <c r="A1852" s="51">
        <v>44431.0</v>
      </c>
      <c r="B1852" s="52" t="s">
        <v>400</v>
      </c>
      <c r="C1852" s="52" t="s">
        <v>408</v>
      </c>
      <c r="D1852" s="52" t="s">
        <v>395</v>
      </c>
      <c r="E1852" s="53">
        <v>250.0</v>
      </c>
      <c r="F1852" s="52" t="s">
        <v>394</v>
      </c>
      <c r="G1852" s="15">
        <f t="shared" si="1"/>
        <v>2</v>
      </c>
    </row>
    <row r="1853">
      <c r="A1853" s="51">
        <v>44431.0</v>
      </c>
      <c r="B1853" s="52" t="s">
        <v>15</v>
      </c>
      <c r="C1853" s="55">
        <v>5.0E49</v>
      </c>
      <c r="D1853" s="52" t="s">
        <v>396</v>
      </c>
      <c r="E1853" s="53">
        <v>300.0</v>
      </c>
      <c r="F1853" s="52" t="s">
        <v>18</v>
      </c>
      <c r="G1853" s="15">
        <f t="shared" si="1"/>
        <v>2</v>
      </c>
    </row>
    <row r="1854">
      <c r="A1854" s="51">
        <v>44431.0</v>
      </c>
      <c r="B1854" s="52" t="s">
        <v>15</v>
      </c>
      <c r="C1854" s="55">
        <v>5.0E49</v>
      </c>
      <c r="D1854" s="52" t="s">
        <v>395</v>
      </c>
      <c r="E1854" s="53">
        <v>250.0</v>
      </c>
      <c r="F1854" s="52" t="s">
        <v>394</v>
      </c>
      <c r="G1854" s="15">
        <f t="shared" si="1"/>
        <v>2</v>
      </c>
    </row>
    <row r="1855">
      <c r="A1855" s="51">
        <v>44431.0</v>
      </c>
      <c r="B1855" s="52" t="s">
        <v>15</v>
      </c>
      <c r="C1855" s="52" t="s">
        <v>134</v>
      </c>
      <c r="D1855" s="52" t="s">
        <v>393</v>
      </c>
      <c r="E1855" s="53">
        <v>260.0</v>
      </c>
      <c r="F1855" s="52" t="s">
        <v>394</v>
      </c>
      <c r="G1855" s="15">
        <f t="shared" si="1"/>
        <v>2</v>
      </c>
    </row>
    <row r="1856">
      <c r="A1856" s="51">
        <v>44431.0</v>
      </c>
      <c r="B1856" s="52" t="s">
        <v>15</v>
      </c>
      <c r="C1856" s="52" t="s">
        <v>219</v>
      </c>
      <c r="D1856" s="52" t="s">
        <v>396</v>
      </c>
      <c r="E1856" s="53">
        <v>300.0</v>
      </c>
      <c r="F1856" s="52" t="s">
        <v>18</v>
      </c>
      <c r="G1856" s="15">
        <f t="shared" si="1"/>
        <v>2</v>
      </c>
    </row>
    <row r="1857">
      <c r="A1857" s="51">
        <v>44431.0</v>
      </c>
      <c r="B1857" s="52" t="s">
        <v>15</v>
      </c>
      <c r="C1857" s="52">
        <v>4645.0</v>
      </c>
      <c r="D1857" s="52" t="s">
        <v>413</v>
      </c>
      <c r="E1857" s="53">
        <v>100.0</v>
      </c>
      <c r="F1857" s="52" t="s">
        <v>160</v>
      </c>
      <c r="G1857" s="15">
        <f t="shared" si="1"/>
        <v>2</v>
      </c>
    </row>
    <row r="1858">
      <c r="A1858" s="51">
        <v>44431.0</v>
      </c>
      <c r="B1858" s="52" t="s">
        <v>15</v>
      </c>
      <c r="C1858" s="52" t="s">
        <v>136</v>
      </c>
      <c r="D1858" s="52" t="s">
        <v>396</v>
      </c>
      <c r="E1858" s="53">
        <v>300.0</v>
      </c>
      <c r="F1858" s="52" t="s">
        <v>18</v>
      </c>
      <c r="G1858" s="15">
        <f t="shared" si="1"/>
        <v>2</v>
      </c>
    </row>
    <row r="1859">
      <c r="A1859" s="51">
        <v>44431.0</v>
      </c>
      <c r="B1859" s="52" t="s">
        <v>15</v>
      </c>
      <c r="C1859" s="52" t="s">
        <v>137</v>
      </c>
      <c r="D1859" s="52" t="s">
        <v>404</v>
      </c>
      <c r="E1859" s="53">
        <v>270.0</v>
      </c>
      <c r="F1859" s="52" t="s">
        <v>14</v>
      </c>
      <c r="G1859" s="15">
        <f t="shared" si="1"/>
        <v>2</v>
      </c>
    </row>
    <row r="1860">
      <c r="A1860" s="51">
        <v>44431.0</v>
      </c>
      <c r="B1860" s="52" t="s">
        <v>69</v>
      </c>
      <c r="C1860" s="52" t="s">
        <v>71</v>
      </c>
      <c r="D1860" s="52" t="s">
        <v>404</v>
      </c>
      <c r="E1860" s="53">
        <v>270.0</v>
      </c>
      <c r="F1860" s="52" t="s">
        <v>14</v>
      </c>
      <c r="G1860" s="15">
        <f t="shared" si="1"/>
        <v>2</v>
      </c>
    </row>
    <row r="1861">
      <c r="A1861" s="51">
        <v>44431.0</v>
      </c>
      <c r="B1861" s="52" t="s">
        <v>69</v>
      </c>
      <c r="C1861" s="52" t="s">
        <v>72</v>
      </c>
      <c r="D1861" s="52" t="s">
        <v>396</v>
      </c>
      <c r="E1861" s="53">
        <v>300.0</v>
      </c>
      <c r="F1861" s="52" t="s">
        <v>18</v>
      </c>
      <c r="G1861" s="15">
        <f t="shared" si="1"/>
        <v>2</v>
      </c>
    </row>
    <row r="1862">
      <c r="A1862" s="51">
        <v>44431.0</v>
      </c>
      <c r="B1862" s="52" t="s">
        <v>69</v>
      </c>
      <c r="C1862" s="52" t="s">
        <v>73</v>
      </c>
      <c r="D1862" s="52" t="s">
        <v>404</v>
      </c>
      <c r="E1862" s="53">
        <v>270.0</v>
      </c>
      <c r="F1862" s="52" t="s">
        <v>14</v>
      </c>
      <c r="G1862" s="15">
        <f t="shared" si="1"/>
        <v>2</v>
      </c>
    </row>
    <row r="1863">
      <c r="A1863" s="51">
        <v>44431.0</v>
      </c>
      <c r="B1863" s="52" t="s">
        <v>69</v>
      </c>
      <c r="C1863" s="52">
        <v>7447.0</v>
      </c>
      <c r="D1863" s="52" t="s">
        <v>397</v>
      </c>
      <c r="E1863" s="53">
        <v>330.0</v>
      </c>
      <c r="F1863" s="52" t="s">
        <v>14</v>
      </c>
      <c r="G1863" s="15">
        <f t="shared" si="1"/>
        <v>2</v>
      </c>
    </row>
    <row r="1864">
      <c r="A1864" s="51">
        <v>44431.0</v>
      </c>
      <c r="B1864" s="52" t="s">
        <v>69</v>
      </c>
      <c r="C1864" s="52">
        <v>5649.0</v>
      </c>
      <c r="D1864" s="52" t="s">
        <v>399</v>
      </c>
      <c r="E1864" s="53">
        <v>80.0</v>
      </c>
      <c r="F1864" s="52" t="s">
        <v>31</v>
      </c>
      <c r="G1864" s="15">
        <f t="shared" si="1"/>
        <v>2</v>
      </c>
    </row>
    <row r="1865">
      <c r="A1865" s="51">
        <v>44431.0</v>
      </c>
      <c r="B1865" s="52" t="s">
        <v>69</v>
      </c>
      <c r="C1865" s="52" t="s">
        <v>75</v>
      </c>
      <c r="D1865" s="52" t="s">
        <v>398</v>
      </c>
      <c r="E1865" s="53">
        <v>190.0</v>
      </c>
      <c r="F1865" s="52" t="s">
        <v>18</v>
      </c>
      <c r="G1865" s="15">
        <f t="shared" si="1"/>
        <v>2</v>
      </c>
    </row>
    <row r="1866">
      <c r="A1866" s="51">
        <v>44431.0</v>
      </c>
      <c r="B1866" s="52" t="s">
        <v>69</v>
      </c>
      <c r="C1866" s="52">
        <v>843.0</v>
      </c>
      <c r="D1866" s="52" t="s">
        <v>399</v>
      </c>
      <c r="E1866" s="53">
        <v>80.0</v>
      </c>
      <c r="F1866" s="52" t="s">
        <v>31</v>
      </c>
      <c r="G1866" s="15">
        <f t="shared" si="1"/>
        <v>2</v>
      </c>
    </row>
    <row r="1867">
      <c r="A1867" s="51">
        <v>44431.0</v>
      </c>
      <c r="B1867" s="52" t="s">
        <v>69</v>
      </c>
      <c r="C1867" s="52" t="s">
        <v>79</v>
      </c>
      <c r="D1867" s="52" t="s">
        <v>404</v>
      </c>
      <c r="E1867" s="53">
        <v>270.0</v>
      </c>
      <c r="F1867" s="52" t="s">
        <v>14</v>
      </c>
      <c r="G1867" s="15">
        <f t="shared" si="1"/>
        <v>2</v>
      </c>
    </row>
    <row r="1868">
      <c r="A1868" s="51">
        <v>44431.0</v>
      </c>
      <c r="B1868" s="52" t="s">
        <v>69</v>
      </c>
      <c r="C1868" s="52" t="s">
        <v>81</v>
      </c>
      <c r="D1868" s="52" t="s">
        <v>402</v>
      </c>
      <c r="E1868" s="53">
        <v>150.0</v>
      </c>
      <c r="F1868" s="52" t="s">
        <v>160</v>
      </c>
      <c r="G1868" s="15">
        <f t="shared" si="1"/>
        <v>2</v>
      </c>
    </row>
    <row r="1869">
      <c r="A1869" s="51">
        <v>44431.0</v>
      </c>
      <c r="B1869" s="52" t="s">
        <v>69</v>
      </c>
      <c r="C1869" s="52" t="s">
        <v>82</v>
      </c>
      <c r="D1869" s="52" t="s">
        <v>402</v>
      </c>
      <c r="E1869" s="53">
        <v>150.0</v>
      </c>
      <c r="F1869" s="52" t="s">
        <v>160</v>
      </c>
      <c r="G1869" s="15">
        <f t="shared" si="1"/>
        <v>2</v>
      </c>
    </row>
    <row r="1870">
      <c r="A1870" s="51">
        <v>44431.0</v>
      </c>
      <c r="B1870" s="52" t="s">
        <v>69</v>
      </c>
      <c r="C1870" s="52" t="s">
        <v>87</v>
      </c>
      <c r="D1870" s="52" t="s">
        <v>395</v>
      </c>
      <c r="E1870" s="53">
        <v>250.0</v>
      </c>
      <c r="F1870" s="52" t="s">
        <v>394</v>
      </c>
      <c r="G1870" s="15">
        <f t="shared" si="1"/>
        <v>2</v>
      </c>
    </row>
    <row r="1871">
      <c r="A1871" s="51">
        <v>44434.0</v>
      </c>
      <c r="B1871" s="52" t="s">
        <v>400</v>
      </c>
      <c r="C1871" s="52">
        <v>8741.0</v>
      </c>
      <c r="D1871" s="52" t="s">
        <v>415</v>
      </c>
      <c r="E1871" s="53">
        <v>120.0</v>
      </c>
      <c r="F1871" s="52" t="s">
        <v>18</v>
      </c>
      <c r="G1871" s="15">
        <f t="shared" si="1"/>
        <v>5</v>
      </c>
    </row>
    <row r="1872">
      <c r="A1872" s="51">
        <v>44434.0</v>
      </c>
      <c r="B1872" s="52" t="s">
        <v>15</v>
      </c>
      <c r="C1872" s="52" t="s">
        <v>217</v>
      </c>
      <c r="D1872" s="52" t="s">
        <v>416</v>
      </c>
      <c r="E1872" s="53">
        <v>90.0</v>
      </c>
      <c r="F1872" s="52" t="s">
        <v>18</v>
      </c>
      <c r="G1872" s="15">
        <f t="shared" si="1"/>
        <v>5</v>
      </c>
    </row>
    <row r="1873">
      <c r="A1873" s="51">
        <v>44434.0</v>
      </c>
      <c r="B1873" s="52" t="s">
        <v>69</v>
      </c>
      <c r="C1873" s="52" t="s">
        <v>72</v>
      </c>
      <c r="D1873" s="52" t="s">
        <v>417</v>
      </c>
      <c r="E1873" s="53">
        <v>250.0</v>
      </c>
      <c r="F1873" s="52" t="s">
        <v>18</v>
      </c>
      <c r="G1873" s="15">
        <f t="shared" si="1"/>
        <v>5</v>
      </c>
    </row>
    <row r="1874">
      <c r="A1874" s="51">
        <v>44435.0</v>
      </c>
      <c r="B1874" s="52" t="s">
        <v>15</v>
      </c>
      <c r="C1874" s="52" t="s">
        <v>221</v>
      </c>
      <c r="D1874" s="52" t="s">
        <v>416</v>
      </c>
      <c r="E1874" s="53">
        <v>90.0</v>
      </c>
      <c r="F1874" s="52" t="s">
        <v>18</v>
      </c>
      <c r="G1874" s="15">
        <f t="shared" si="1"/>
        <v>6</v>
      </c>
    </row>
    <row r="1875">
      <c r="A1875" s="51">
        <v>44436.0</v>
      </c>
      <c r="B1875" s="52" t="s">
        <v>69</v>
      </c>
      <c r="C1875" s="52" t="s">
        <v>72</v>
      </c>
      <c r="D1875" s="52" t="s">
        <v>418</v>
      </c>
      <c r="E1875" s="53">
        <v>120.0</v>
      </c>
      <c r="F1875" s="52" t="s">
        <v>160</v>
      </c>
      <c r="G1875" s="15">
        <f t="shared" si="1"/>
        <v>7</v>
      </c>
    </row>
    <row r="1876">
      <c r="A1876" s="51">
        <v>44437.0</v>
      </c>
      <c r="B1876" s="52" t="s">
        <v>15</v>
      </c>
      <c r="C1876" s="52" t="s">
        <v>221</v>
      </c>
      <c r="D1876" s="52" t="s">
        <v>415</v>
      </c>
      <c r="E1876" s="53">
        <v>120.0</v>
      </c>
      <c r="F1876" s="52" t="s">
        <v>18</v>
      </c>
      <c r="G1876" s="15">
        <f t="shared" si="1"/>
        <v>1</v>
      </c>
    </row>
    <row r="1877">
      <c r="A1877" s="51">
        <v>44437.0</v>
      </c>
      <c r="B1877" s="52" t="s">
        <v>69</v>
      </c>
      <c r="C1877" s="52" t="s">
        <v>72</v>
      </c>
      <c r="D1877" s="52" t="s">
        <v>415</v>
      </c>
      <c r="E1877" s="53">
        <v>120.0</v>
      </c>
      <c r="F1877" s="52" t="s">
        <v>18</v>
      </c>
      <c r="G1877" s="15">
        <f t="shared" si="1"/>
        <v>1</v>
      </c>
    </row>
    <row r="1878">
      <c r="A1878" s="51">
        <v>44438.0</v>
      </c>
      <c r="B1878" s="52" t="s">
        <v>69</v>
      </c>
      <c r="C1878" s="52" t="s">
        <v>72</v>
      </c>
      <c r="D1878" s="52" t="s">
        <v>417</v>
      </c>
      <c r="E1878" s="53">
        <v>250.0</v>
      </c>
      <c r="F1878" s="52" t="s">
        <v>18</v>
      </c>
      <c r="G1878" s="15">
        <f t="shared" si="1"/>
        <v>2</v>
      </c>
    </row>
  </sheetData>
  <autoFilter ref="$A$1:$J$1878"/>
  <conditionalFormatting sqref="D2:D1878">
    <cfRule type="containsText" dxfId="0" priority="1" operator="containsText" text="unique ">
      <formula>NOT(ISERROR(SEARCH(("unique "),(D2))))</formula>
    </cfRule>
  </conditionalFormatting>
  <dataValidations>
    <dataValidation type="list" allowBlank="1" showErrorMessage="1" sqref="I8">
      <formula1>Sheet7!$H$5:$H$26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8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</sheetData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25"/>
    <col customWidth="1" min="2" max="2" width="15.88"/>
    <col customWidth="1" min="3" max="3" width="20.0"/>
  </cols>
  <sheetData>
    <row r="1">
      <c r="C1" s="60"/>
    </row>
    <row r="2"/>
    <row r="3"/>
    <row r="4"/>
    <row r="5"/>
    <row r="6"/>
    <row r="7">
      <c r="C7" s="60"/>
    </row>
    <row r="8"/>
    <row r="9"/>
    <row r="10"/>
    <row r="21">
      <c r="A21" s="60"/>
      <c r="C21" s="60"/>
    </row>
    <row r="27">
      <c r="A27" s="60"/>
      <c r="C27" s="60"/>
    </row>
    <row r="39">
      <c r="A39" s="60"/>
      <c r="C39" s="60"/>
    </row>
    <row r="56">
      <c r="A56" s="60"/>
      <c r="C56" s="60"/>
    </row>
  </sheetData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B1" s="60"/>
    </row>
    <row r="2"/>
    <row r="3"/>
    <row r="4"/>
    <row r="5"/>
    <row r="6"/>
    <row r="7"/>
    <row r="8"/>
    <row r="9">
      <c r="B9" s="28"/>
    </row>
    <row r="10">
      <c r="A10" s="62">
        <v>1.0</v>
      </c>
      <c r="B10" s="62" t="s">
        <v>484</v>
      </c>
    </row>
    <row r="11">
      <c r="A11" s="62">
        <v>2.0</v>
      </c>
      <c r="B11" s="62" t="s">
        <v>485</v>
      </c>
    </row>
    <row r="12">
      <c r="A12" s="62">
        <v>3.0</v>
      </c>
      <c r="B12" s="62" t="s">
        <v>486</v>
      </c>
    </row>
    <row r="13">
      <c r="A13" s="62">
        <v>4.0</v>
      </c>
      <c r="B13" s="62" t="s">
        <v>487</v>
      </c>
    </row>
    <row r="14">
      <c r="A14" s="62">
        <v>5.0</v>
      </c>
      <c r="B14" s="62" t="s">
        <v>488</v>
      </c>
    </row>
    <row r="15">
      <c r="A15" s="62">
        <v>6.0</v>
      </c>
      <c r="B15" s="62" t="s">
        <v>489</v>
      </c>
    </row>
    <row r="16">
      <c r="A16" s="62">
        <v>7.0</v>
      </c>
      <c r="B16" s="62" t="s">
        <v>490</v>
      </c>
    </row>
  </sheetData>
  <drawing r:id="rId2"/>
</worksheet>
</file>